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FR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X27" i="7" l="1"/>
  <c r="Y25" i="12"/>
  <c r="Y21" i="12"/>
  <c r="X21" i="14"/>
  <c r="Y17" i="7"/>
  <c r="Y15" i="7"/>
  <c r="X15" i="7"/>
  <c r="X11" i="12"/>
  <c r="Y7" i="13"/>
  <c r="X7" i="12"/>
  <c r="Y31" i="12"/>
  <c r="Y30" i="12"/>
  <c r="Y26" i="12"/>
  <c r="X26" i="12"/>
  <c r="Y23" i="12"/>
  <c r="Y22" i="12"/>
  <c r="X22" i="12"/>
  <c r="Y19" i="12"/>
  <c r="Y18" i="10"/>
  <c r="X18" i="10"/>
  <c r="Y15" i="8"/>
  <c r="X15" i="8"/>
  <c r="X14" i="10"/>
  <c r="X12" i="12"/>
  <c r="X10" i="12"/>
  <c r="X8" i="12"/>
  <c r="X6" i="12"/>
  <c r="Y32" i="13"/>
  <c r="X31" i="13"/>
  <c r="Y30" i="13"/>
  <c r="X30" i="10"/>
  <c r="X27" i="9"/>
  <c r="X26" i="10"/>
  <c r="X25" i="13"/>
  <c r="X22" i="10"/>
  <c r="X21" i="13"/>
  <c r="Y19" i="10"/>
  <c r="Y17" i="9"/>
  <c r="Y15" i="9"/>
  <c r="X15" i="9"/>
  <c r="Y14" i="10"/>
  <c r="X13" i="13"/>
  <c r="Y12" i="13"/>
  <c r="X12" i="10"/>
  <c r="Y10" i="13"/>
  <c r="X9" i="13"/>
  <c r="Y8" i="13"/>
  <c r="X8" i="10"/>
  <c r="Y6" i="13"/>
  <c r="X5" i="10"/>
  <c r="X32" i="10"/>
  <c r="Y30" i="10"/>
  <c r="X28" i="10"/>
  <c r="X24" i="10"/>
  <c r="Y22" i="10"/>
  <c r="X20" i="10"/>
  <c r="X16" i="10"/>
  <c r="X13" i="10"/>
  <c r="Y11" i="10"/>
  <c r="Y10" i="10"/>
  <c r="X10" i="10"/>
  <c r="X9" i="10"/>
  <c r="Y7" i="10"/>
  <c r="Y6" i="10"/>
  <c r="Y31" i="14"/>
  <c r="Y31" i="17" s="1"/>
  <c r="X31" i="14"/>
  <c r="X31" i="17" s="1"/>
  <c r="Y30" i="14"/>
  <c r="X29" i="14"/>
  <c r="Y24" i="14"/>
  <c r="Y24" i="17" s="1"/>
  <c r="X24" i="14"/>
  <c r="X24" i="17" s="1"/>
  <c r="Y23" i="14"/>
  <c r="Y23" i="17" s="1"/>
  <c r="Y22" i="14"/>
  <c r="Y22" i="17" s="1"/>
  <c r="Y20" i="14"/>
  <c r="X20" i="14"/>
  <c r="Y19" i="14"/>
  <c r="X18" i="14"/>
  <c r="Y15" i="11"/>
  <c r="X15" i="11"/>
  <c r="Y10" i="14"/>
  <c r="Y10" i="17" s="1"/>
  <c r="Y9" i="14"/>
  <c r="Y9" i="17" s="1"/>
  <c r="X9" i="14"/>
  <c r="X9" i="17" s="1"/>
  <c r="Y7" i="14"/>
  <c r="Y6" i="14"/>
  <c r="X4" i="11"/>
  <c r="Y32" i="12"/>
  <c r="X32" i="12"/>
  <c r="X30" i="12"/>
  <c r="Y28" i="12"/>
  <c r="X28" i="12"/>
  <c r="Y24" i="12"/>
  <c r="X24" i="12"/>
  <c r="Y20" i="12"/>
  <c r="X20" i="12"/>
  <c r="X18" i="12"/>
  <c r="Y12" i="12"/>
  <c r="Y8" i="12"/>
  <c r="X32" i="13"/>
  <c r="Y31" i="13"/>
  <c r="X29" i="13"/>
  <c r="Y26" i="13"/>
  <c r="X26" i="13"/>
  <c r="X24" i="13"/>
  <c r="Y23" i="13"/>
  <c r="Y22" i="13"/>
  <c r="X20" i="13"/>
  <c r="Y18" i="13"/>
  <c r="X18" i="13"/>
  <c r="X12" i="13"/>
  <c r="Y11" i="13"/>
  <c r="X10" i="13"/>
  <c r="X6" i="13"/>
  <c r="Y32" i="14"/>
  <c r="Y32" i="17" s="1"/>
  <c r="X32" i="14"/>
  <c r="X32" i="17" s="1"/>
  <c r="X30" i="14"/>
  <c r="Y28" i="14"/>
  <c r="X28" i="14"/>
  <c r="Y26" i="14"/>
  <c r="Y26" i="17" s="1"/>
  <c r="X26" i="14"/>
  <c r="X26" i="17" s="1"/>
  <c r="Y25" i="14"/>
  <c r="Y25" i="17" s="1"/>
  <c r="X25" i="14"/>
  <c r="X25" i="17" s="1"/>
  <c r="X23" i="14"/>
  <c r="X23" i="17" s="1"/>
  <c r="X22" i="14"/>
  <c r="X22" i="17" s="1"/>
  <c r="Y16" i="14"/>
  <c r="X16" i="14"/>
  <c r="X15" i="14" s="1"/>
  <c r="X15" i="17" s="1"/>
  <c r="Y14" i="14"/>
  <c r="Y14" i="17" s="1"/>
  <c r="X14" i="14"/>
  <c r="X14" i="17" s="1"/>
  <c r="Y13" i="14"/>
  <c r="X13" i="14"/>
  <c r="X13" i="17" s="1"/>
  <c r="Y12" i="14"/>
  <c r="Y12" i="17" s="1"/>
  <c r="X12" i="14"/>
  <c r="X12" i="17" s="1"/>
  <c r="Y11" i="14"/>
  <c r="Y11" i="17" s="1"/>
  <c r="X11" i="14"/>
  <c r="X11" i="17" s="1"/>
  <c r="X10" i="14"/>
  <c r="X10" i="17" s="1"/>
  <c r="Y8" i="14"/>
  <c r="X8" i="14"/>
  <c r="X6" i="14"/>
  <c r="X5" i="14"/>
  <c r="Y13" i="17"/>
  <c r="Y31" i="24"/>
  <c r="X27" i="18"/>
  <c r="Y26" i="24"/>
  <c r="X23" i="23"/>
  <c r="X19" i="23"/>
  <c r="Y18" i="24"/>
  <c r="Y15" i="18"/>
  <c r="X15" i="18"/>
  <c r="Y11" i="23"/>
  <c r="Y4" i="18"/>
  <c r="Y3" i="18" s="1"/>
  <c r="X4" i="18"/>
  <c r="X3" i="18" s="1"/>
  <c r="Y32" i="23"/>
  <c r="X29" i="23"/>
  <c r="Y28" i="23"/>
  <c r="X26" i="23"/>
  <c r="X24" i="23"/>
  <c r="Y23" i="21"/>
  <c r="X22" i="23"/>
  <c r="X20" i="23"/>
  <c r="Y19" i="23"/>
  <c r="X15" i="19"/>
  <c r="Y15" i="19"/>
  <c r="Y14" i="21"/>
  <c r="Y10" i="23"/>
  <c r="X10" i="23"/>
  <c r="Y6" i="23"/>
  <c r="Y30" i="21"/>
  <c r="X30" i="24"/>
  <c r="X26" i="24"/>
  <c r="Y25" i="21"/>
  <c r="X25" i="24"/>
  <c r="X22" i="24"/>
  <c r="Y21" i="21"/>
  <c r="X21" i="21"/>
  <c r="Y19" i="21"/>
  <c r="Y17" i="20"/>
  <c r="Y13" i="21"/>
  <c r="Y11" i="21"/>
  <c r="X10" i="24"/>
  <c r="Y9" i="21"/>
  <c r="Y7" i="24"/>
  <c r="X6" i="24"/>
  <c r="Y5" i="21"/>
  <c r="Y31" i="21"/>
  <c r="X31" i="21"/>
  <c r="X23" i="21"/>
  <c r="X22" i="21"/>
  <c r="X19" i="21"/>
  <c r="X13" i="21"/>
  <c r="X11" i="21"/>
  <c r="Y10" i="21"/>
  <c r="X9" i="21"/>
  <c r="X7" i="21"/>
  <c r="X5" i="21"/>
  <c r="Y31" i="25"/>
  <c r="Y31" i="28" s="1"/>
  <c r="X31" i="25"/>
  <c r="X31" i="28" s="1"/>
  <c r="Y30" i="25"/>
  <c r="X27" i="22"/>
  <c r="X27" i="25" s="1"/>
  <c r="X24" i="25"/>
  <c r="X24" i="28" s="1"/>
  <c r="Y22" i="25"/>
  <c r="Y22" i="28" s="1"/>
  <c r="Y21" i="25"/>
  <c r="X21" i="25"/>
  <c r="Y20" i="25"/>
  <c r="X17" i="22"/>
  <c r="Y15" i="22"/>
  <c r="X15" i="22"/>
  <c r="Y11" i="25"/>
  <c r="Y11" i="28" s="1"/>
  <c r="Y10" i="25"/>
  <c r="Y10" i="28" s="1"/>
  <c r="X10" i="25"/>
  <c r="X10" i="28" s="1"/>
  <c r="Y9" i="25"/>
  <c r="Y9" i="28" s="1"/>
  <c r="Y6" i="25"/>
  <c r="X6" i="25"/>
  <c r="Y31" i="23"/>
  <c r="X31" i="23"/>
  <c r="Y29" i="23"/>
  <c r="Y25" i="23"/>
  <c r="X25" i="23"/>
  <c r="Y24" i="23"/>
  <c r="Y23" i="23"/>
  <c r="Y21" i="23"/>
  <c r="X21" i="23"/>
  <c r="Y20" i="23"/>
  <c r="Y13" i="23"/>
  <c r="X13" i="23"/>
  <c r="Y12" i="23"/>
  <c r="X11" i="23"/>
  <c r="Y9" i="23"/>
  <c r="X9" i="23"/>
  <c r="Y8" i="23"/>
  <c r="X7" i="23"/>
  <c r="Y5" i="23"/>
  <c r="X5" i="23"/>
  <c r="X31" i="24"/>
  <c r="Y30" i="24"/>
  <c r="Y29" i="24"/>
  <c r="X29" i="24"/>
  <c r="Y23" i="24"/>
  <c r="X23" i="24"/>
  <c r="Y22" i="24"/>
  <c r="Y21" i="24"/>
  <c r="Y19" i="24"/>
  <c r="X19" i="24"/>
  <c r="Y13" i="24"/>
  <c r="X13" i="24"/>
  <c r="X11" i="24"/>
  <c r="Y10" i="24"/>
  <c r="Y9" i="24"/>
  <c r="X9" i="24"/>
  <c r="X7" i="24"/>
  <c r="Y6" i="24"/>
  <c r="Y5" i="24"/>
  <c r="X5" i="24"/>
  <c r="Y32" i="25"/>
  <c r="Y32" i="28" s="1"/>
  <c r="X32" i="25"/>
  <c r="X32" i="28" s="1"/>
  <c r="X30" i="25"/>
  <c r="Y29" i="25"/>
  <c r="Y28" i="25"/>
  <c r="Y26" i="25"/>
  <c r="Y26" i="28" s="1"/>
  <c r="X26" i="25"/>
  <c r="X26" i="28" s="1"/>
  <c r="Y25" i="25"/>
  <c r="Y25" i="28" s="1"/>
  <c r="X25" i="25"/>
  <c r="X25" i="28" s="1"/>
  <c r="Y24" i="25"/>
  <c r="Y24" i="28" s="1"/>
  <c r="Y23" i="25"/>
  <c r="Y23" i="28" s="1"/>
  <c r="X23" i="25"/>
  <c r="X23" i="28" s="1"/>
  <c r="X22" i="25"/>
  <c r="X22" i="28" s="1"/>
  <c r="Y19" i="25"/>
  <c r="X19" i="25"/>
  <c r="X18" i="25"/>
  <c r="Y16" i="25"/>
  <c r="Y15" i="25" s="1"/>
  <c r="Y15" i="28" s="1"/>
  <c r="X16" i="25"/>
  <c r="X16" i="28" s="1"/>
  <c r="Y14" i="25"/>
  <c r="X14" i="25"/>
  <c r="Y13" i="25"/>
  <c r="Y13" i="28" s="1"/>
  <c r="X13" i="25"/>
  <c r="X13" i="28" s="1"/>
  <c r="Y12" i="25"/>
  <c r="Y12" i="28" s="1"/>
  <c r="X12" i="25"/>
  <c r="X12" i="28" s="1"/>
  <c r="X11" i="25"/>
  <c r="X11" i="28" s="1"/>
  <c r="X9" i="25"/>
  <c r="X9" i="28" s="1"/>
  <c r="Y8" i="25"/>
  <c r="Y7" i="25"/>
  <c r="X7" i="25"/>
  <c r="Y14" i="28"/>
  <c r="X14" i="28"/>
  <c r="X23" i="29"/>
  <c r="Y19" i="29"/>
  <c r="X19" i="29"/>
  <c r="X6" i="29" s="1"/>
  <c r="Y18" i="29"/>
  <c r="Y5" i="29" s="1"/>
  <c r="X18" i="29"/>
  <c r="Y27" i="29"/>
  <c r="Y14" i="29" s="1"/>
  <c r="X27" i="29"/>
  <c r="X14" i="29" s="1"/>
  <c r="Y26" i="29"/>
  <c r="X26" i="29"/>
  <c r="X13" i="29" s="1"/>
  <c r="X24" i="29"/>
  <c r="X11" i="29" s="1"/>
  <c r="Y23" i="29"/>
  <c r="Y10" i="29" s="1"/>
  <c r="Y21" i="29"/>
  <c r="Y8" i="29" s="1"/>
  <c r="X21" i="29"/>
  <c r="X8" i="29" s="1"/>
  <c r="X20" i="29"/>
  <c r="X7" i="29" s="1"/>
  <c r="Y5" i="30"/>
  <c r="Y3" i="30" s="1"/>
  <c r="X5" i="30"/>
  <c r="X3" i="30" s="1"/>
  <c r="Y5" i="31"/>
  <c r="Y3" i="31" s="1"/>
  <c r="X5" i="32"/>
  <c r="X3" i="32" s="1"/>
  <c r="Y5" i="33"/>
  <c r="Y3" i="33" s="1"/>
  <c r="X5" i="33"/>
  <c r="X3" i="33" s="1"/>
  <c r="X5" i="34"/>
  <c r="X3" i="34" s="1"/>
  <c r="Y5" i="34"/>
  <c r="Y3" i="34" s="1"/>
  <c r="Y5" i="35"/>
  <c r="Y3" i="35" s="1"/>
  <c r="Y5" i="36"/>
  <c r="Y3" i="36" s="1"/>
  <c r="X5" i="37"/>
  <c r="X171" i="42"/>
  <c r="X153" i="42"/>
  <c r="X135" i="42"/>
  <c r="X116" i="42"/>
  <c r="X97" i="42"/>
  <c r="X89" i="42"/>
  <c r="X70" i="42"/>
  <c r="X51" i="42"/>
  <c r="X15" i="42"/>
  <c r="X172" i="42"/>
  <c r="Y167" i="42"/>
  <c r="X154" i="42"/>
  <c r="Y149" i="42"/>
  <c r="X136" i="42"/>
  <c r="Y131" i="42"/>
  <c r="X117" i="42"/>
  <c r="Y116" i="42"/>
  <c r="Y112" i="42"/>
  <c r="Y97" i="42"/>
  <c r="Y93" i="42"/>
  <c r="X92" i="42"/>
  <c r="Y74" i="42"/>
  <c r="X73" i="42"/>
  <c r="Y55" i="42"/>
  <c r="X54" i="42"/>
  <c r="Y36" i="42"/>
  <c r="X35" i="42"/>
  <c r="X16" i="42"/>
  <c r="Y11" i="42"/>
  <c r="X10" i="42"/>
  <c r="Y171" i="42"/>
  <c r="Y170" i="42"/>
  <c r="X170" i="42"/>
  <c r="Y169" i="42"/>
  <c r="X169" i="42"/>
  <c r="Y168" i="42"/>
  <c r="X168" i="42"/>
  <c r="X167" i="42"/>
  <c r="Y153" i="42"/>
  <c r="Y152" i="42"/>
  <c r="X152" i="42"/>
  <c r="Y151" i="42"/>
  <c r="X151" i="42"/>
  <c r="Y150" i="42"/>
  <c r="X150" i="42"/>
  <c r="X149" i="42"/>
  <c r="Y135" i="42"/>
  <c r="Y134" i="42"/>
  <c r="X134" i="42"/>
  <c r="Y133" i="42"/>
  <c r="X133" i="42"/>
  <c r="Y132" i="42"/>
  <c r="X132" i="42"/>
  <c r="X131" i="42"/>
  <c r="Y117" i="42"/>
  <c r="Y115" i="42"/>
  <c r="X115" i="42"/>
  <c r="Y114" i="42"/>
  <c r="X114" i="42"/>
  <c r="Y113" i="42"/>
  <c r="X113" i="42"/>
  <c r="X112" i="42"/>
  <c r="Y96" i="42"/>
  <c r="X96" i="42"/>
  <c r="Y95" i="42"/>
  <c r="X95" i="42"/>
  <c r="Y94" i="42"/>
  <c r="X94" i="42"/>
  <c r="X93" i="42"/>
  <c r="Y92" i="42"/>
  <c r="Y91" i="42"/>
  <c r="X91" i="42"/>
  <c r="Y90" i="42"/>
  <c r="X90" i="42"/>
  <c r="Y89" i="42"/>
  <c r="Y88" i="42"/>
  <c r="X88" i="42"/>
  <c r="X74" i="42"/>
  <c r="Y72" i="42"/>
  <c r="X72" i="42"/>
  <c r="Y71" i="42"/>
  <c r="X71" i="42"/>
  <c r="Y70" i="42"/>
  <c r="Y69" i="42"/>
  <c r="X69" i="42"/>
  <c r="X55" i="42"/>
  <c r="Y53" i="42"/>
  <c r="X53" i="42"/>
  <c r="Y52" i="42"/>
  <c r="X52" i="42"/>
  <c r="Y51" i="42"/>
  <c r="Y50" i="42"/>
  <c r="X50" i="42"/>
  <c r="X36" i="42"/>
  <c r="Y34" i="42"/>
  <c r="X34" i="42"/>
  <c r="Y33" i="42"/>
  <c r="X33" i="42"/>
  <c r="Y32" i="42"/>
  <c r="X32" i="42"/>
  <c r="Y31" i="42"/>
  <c r="X31" i="42"/>
  <c r="Y15" i="42"/>
  <c r="Y14" i="42"/>
  <c r="X14" i="42"/>
  <c r="Y13" i="42"/>
  <c r="X13" i="42"/>
  <c r="Y12" i="42"/>
  <c r="X12" i="42"/>
  <c r="X11" i="42"/>
  <c r="Y164" i="44"/>
  <c r="Y164" i="46" s="1"/>
  <c r="X164" i="44"/>
  <c r="X162" i="44"/>
  <c r="X146" i="44"/>
  <c r="Y146" i="44"/>
  <c r="Y144" i="44"/>
  <c r="Y128" i="44"/>
  <c r="X128" i="44"/>
  <c r="X125" i="44"/>
  <c r="X124" i="44" s="1"/>
  <c r="Y125" i="44"/>
  <c r="Y109" i="44"/>
  <c r="X109" i="44"/>
  <c r="Y106" i="44"/>
  <c r="X106" i="44"/>
  <c r="Y85" i="44"/>
  <c r="X85" i="44"/>
  <c r="X82" i="44"/>
  <c r="X66" i="44"/>
  <c r="Y66" i="44"/>
  <c r="Y63" i="44"/>
  <c r="X47" i="44"/>
  <c r="Y47" i="44"/>
  <c r="Y44" i="44"/>
  <c r="X44" i="44"/>
  <c r="X28" i="44"/>
  <c r="Y28" i="44"/>
  <c r="Y25" i="44"/>
  <c r="Y7" i="44"/>
  <c r="X7" i="44"/>
  <c r="X4" i="44"/>
  <c r="Y4" i="44"/>
  <c r="X177" i="46"/>
  <c r="Y174" i="46"/>
  <c r="X173" i="46"/>
  <c r="Y170" i="46"/>
  <c r="X169" i="46"/>
  <c r="Y166" i="46"/>
  <c r="Y164" i="45"/>
  <c r="Y162" i="45"/>
  <c r="X162" i="45"/>
  <c r="Y159" i="46"/>
  <c r="Y157" i="46"/>
  <c r="X156" i="46"/>
  <c r="Y155" i="46"/>
  <c r="Y153" i="46"/>
  <c r="X152" i="46"/>
  <c r="Y151" i="46"/>
  <c r="Y149" i="46"/>
  <c r="X148" i="46"/>
  <c r="Y146" i="45"/>
  <c r="Y146" i="46" s="1"/>
  <c r="X146" i="45"/>
  <c r="X144" i="45"/>
  <c r="X141" i="46"/>
  <c r="Y140" i="46"/>
  <c r="X139" i="46"/>
  <c r="Y136" i="46"/>
  <c r="X135" i="46"/>
  <c r="Y132" i="46"/>
  <c r="X131" i="46"/>
  <c r="Y130" i="46"/>
  <c r="X128" i="45"/>
  <c r="Y128" i="45"/>
  <c r="Y125" i="45"/>
  <c r="X122" i="46"/>
  <c r="X118" i="46"/>
  <c r="X114" i="46"/>
  <c r="X112" i="46"/>
  <c r="Y109" i="45"/>
  <c r="Y109" i="46" s="1"/>
  <c r="X109" i="45"/>
  <c r="X109" i="46" s="1"/>
  <c r="X106" i="45"/>
  <c r="X102" i="46"/>
  <c r="X98" i="46"/>
  <c r="X94" i="46"/>
  <c r="X90" i="46"/>
  <c r="Y85" i="45"/>
  <c r="Y85" i="46" s="1"/>
  <c r="X85" i="45"/>
  <c r="X82" i="45"/>
  <c r="Y82" i="45"/>
  <c r="Y77" i="46"/>
  <c r="Y73" i="46"/>
  <c r="Y72" i="46"/>
  <c r="Y69" i="46"/>
  <c r="X66" i="45"/>
  <c r="Y66" i="45"/>
  <c r="Y64" i="46"/>
  <c r="X63" i="45"/>
  <c r="Y60" i="46"/>
  <c r="Y57" i="46"/>
  <c r="Y56" i="46"/>
  <c r="X55" i="46"/>
  <c r="X53" i="46"/>
  <c r="Y52" i="46"/>
  <c r="Y47" i="45"/>
  <c r="X48" i="46"/>
  <c r="X44" i="45"/>
  <c r="Y44" i="45"/>
  <c r="Y39" i="46"/>
  <c r="Y35" i="46"/>
  <c r="Y31" i="46"/>
  <c r="Y28" i="45"/>
  <c r="X28" i="45"/>
  <c r="Y27" i="46"/>
  <c r="X21" i="46"/>
  <c r="X17" i="46"/>
  <c r="X13" i="46"/>
  <c r="X9" i="46"/>
  <c r="X7" i="45"/>
  <c r="Y7" i="45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X163" i="46"/>
  <c r="X159" i="46"/>
  <c r="X158" i="46"/>
  <c r="Y156" i="46"/>
  <c r="X155" i="46"/>
  <c r="X154" i="46"/>
  <c r="Y152" i="46"/>
  <c r="X151" i="46"/>
  <c r="X150" i="46"/>
  <c r="Y148" i="46"/>
  <c r="X147" i="46"/>
  <c r="X140" i="46"/>
  <c r="Y139" i="46"/>
  <c r="Y138" i="46"/>
  <c r="X138" i="46"/>
  <c r="X137" i="46"/>
  <c r="Y135" i="46"/>
  <c r="Y134" i="46"/>
  <c r="X134" i="46"/>
  <c r="X133" i="46"/>
  <c r="X132" i="46"/>
  <c r="Y131" i="46"/>
  <c r="X130" i="46"/>
  <c r="Y129" i="46"/>
  <c r="X129" i="46"/>
  <c r="Y127" i="46"/>
  <c r="Y126" i="46"/>
  <c r="X126" i="46"/>
  <c r="Y122" i="46"/>
  <c r="Y121" i="46"/>
  <c r="X121" i="46"/>
  <c r="X120" i="46"/>
  <c r="Y119" i="46"/>
  <c r="X119" i="46"/>
  <c r="Y118" i="46"/>
  <c r="Y117" i="46"/>
  <c r="X117" i="46"/>
  <c r="Y116" i="46"/>
  <c r="X116" i="46"/>
  <c r="Y115" i="46"/>
  <c r="Y114" i="46"/>
  <c r="Y113" i="46"/>
  <c r="X113" i="46"/>
  <c r="Y112" i="46"/>
  <c r="Y111" i="46"/>
  <c r="Y110" i="46"/>
  <c r="X110" i="46"/>
  <c r="Y108" i="46"/>
  <c r="X108" i="46"/>
  <c r="Y107" i="46"/>
  <c r="Y103" i="46"/>
  <c r="X103" i="46"/>
  <c r="Y102" i="46"/>
  <c r="Y101" i="46"/>
  <c r="X101" i="46"/>
  <c r="Y100" i="46"/>
  <c r="X100" i="46"/>
  <c r="Y99" i="46"/>
  <c r="X99" i="46"/>
  <c r="Y98" i="46"/>
  <c r="Y97" i="46"/>
  <c r="X97" i="46"/>
  <c r="Y96" i="46"/>
  <c r="X96" i="46"/>
  <c r="Y95" i="46"/>
  <c r="X95" i="46"/>
  <c r="Y94" i="46"/>
  <c r="Y93" i="46"/>
  <c r="X93" i="46"/>
  <c r="Y92" i="46"/>
  <c r="X92" i="46"/>
  <c r="Y91" i="46"/>
  <c r="X91" i="46"/>
  <c r="Y90" i="46"/>
  <c r="Y89" i="46"/>
  <c r="X89" i="46"/>
  <c r="Y88" i="46"/>
  <c r="X88" i="46"/>
  <c r="Y87" i="46"/>
  <c r="X87" i="46"/>
  <c r="Y86" i="46"/>
  <c r="Y84" i="46"/>
  <c r="X84" i="46"/>
  <c r="X83" i="46"/>
  <c r="Y79" i="46"/>
  <c r="X79" i="46"/>
  <c r="Y78" i="46"/>
  <c r="X78" i="46"/>
  <c r="Y76" i="46"/>
  <c r="X76" i="46"/>
  <c r="Y75" i="46"/>
  <c r="X75" i="46"/>
  <c r="Y74" i="46"/>
  <c r="X74" i="46"/>
  <c r="X72" i="46"/>
  <c r="Y71" i="46"/>
  <c r="X71" i="46"/>
  <c r="Y70" i="46"/>
  <c r="X70" i="46"/>
  <c r="Y68" i="46"/>
  <c r="X68" i="46"/>
  <c r="Y67" i="46"/>
  <c r="X67" i="46"/>
  <c r="X65" i="46"/>
  <c r="X64" i="46"/>
  <c r="X60" i="46"/>
  <c r="Y59" i="46"/>
  <c r="X59" i="46"/>
  <c r="Y58" i="46"/>
  <c r="X58" i="46"/>
  <c r="X57" i="46"/>
  <c r="X56" i="46"/>
  <c r="Y55" i="46"/>
  <c r="Y54" i="46"/>
  <c r="X54" i="46"/>
  <c r="Y53" i="46"/>
  <c r="X52" i="46"/>
  <c r="Y51" i="46"/>
  <c r="X51" i="46"/>
  <c r="Y50" i="46"/>
  <c r="X50" i="46"/>
  <c r="Y49" i="46"/>
  <c r="X49" i="46"/>
  <c r="Y46" i="46"/>
  <c r="X46" i="46"/>
  <c r="X45" i="46"/>
  <c r="Y41" i="46"/>
  <c r="X41" i="46"/>
  <c r="Y40" i="46"/>
  <c r="X40" i="46"/>
  <c r="Y38" i="46"/>
  <c r="X38" i="46"/>
  <c r="Y37" i="46"/>
  <c r="X37" i="46"/>
  <c r="Y36" i="46"/>
  <c r="X36" i="46"/>
  <c r="Y34" i="46"/>
  <c r="X34" i="46"/>
  <c r="Y33" i="46"/>
  <c r="X33" i="46"/>
  <c r="Y32" i="46"/>
  <c r="X32" i="46"/>
  <c r="Y30" i="46"/>
  <c r="X30" i="46"/>
  <c r="Y29" i="46"/>
  <c r="X29" i="46"/>
  <c r="Y26" i="46"/>
  <c r="X26" i="46"/>
  <c r="Y22" i="46"/>
  <c r="Y21" i="46"/>
  <c r="Y20" i="46"/>
  <c r="X20" i="46"/>
  <c r="Y19" i="46"/>
  <c r="X19" i="46"/>
  <c r="Y18" i="46"/>
  <c r="Y17" i="46"/>
  <c r="Y16" i="46"/>
  <c r="X16" i="46"/>
  <c r="Y15" i="46"/>
  <c r="X15" i="46"/>
  <c r="Y14" i="46"/>
  <c r="Y13" i="46"/>
  <c r="Y12" i="46"/>
  <c r="X12" i="46"/>
  <c r="Y11" i="46"/>
  <c r="X11" i="46"/>
  <c r="Y10" i="46"/>
  <c r="Y9" i="46"/>
  <c r="Y8" i="46"/>
  <c r="X8" i="46"/>
  <c r="Y6" i="46"/>
  <c r="X6" i="46"/>
  <c r="Y5" i="46"/>
  <c r="Y164" i="47"/>
  <c r="X164" i="47"/>
  <c r="Y162" i="47"/>
  <c r="X162" i="47"/>
  <c r="Y146" i="47"/>
  <c r="X146" i="47"/>
  <c r="Y144" i="47"/>
  <c r="X144" i="47"/>
  <c r="X143" i="47" s="1"/>
  <c r="Y128" i="47"/>
  <c r="X128" i="47"/>
  <c r="Y109" i="47"/>
  <c r="X109" i="47"/>
  <c r="Y85" i="47"/>
  <c r="X85" i="47"/>
  <c r="Y66" i="47"/>
  <c r="X66" i="47"/>
  <c r="X63" i="47"/>
  <c r="X62" i="47" s="1"/>
  <c r="Y47" i="47"/>
  <c r="X47" i="47"/>
  <c r="X44" i="47"/>
  <c r="X43" i="47" s="1"/>
  <c r="Y28" i="47"/>
  <c r="X28" i="47"/>
  <c r="Y25" i="47"/>
  <c r="Y24" i="47" s="1"/>
  <c r="X25" i="47"/>
  <c r="X24" i="47" s="1"/>
  <c r="Y7" i="47"/>
  <c r="X7" i="47"/>
  <c r="Y4" i="47"/>
  <c r="Y165" i="48"/>
  <c r="Y164" i="48" s="1"/>
  <c r="X165" i="48"/>
  <c r="X164" i="48" s="1"/>
  <c r="X162" i="48"/>
  <c r="Y162" i="48"/>
  <c r="Y147" i="48"/>
  <c r="Y146" i="48" s="1"/>
  <c r="X147" i="48"/>
  <c r="X146" i="48" s="1"/>
  <c r="Y144" i="48"/>
  <c r="X144" i="48"/>
  <c r="X129" i="48"/>
  <c r="X128" i="48" s="1"/>
  <c r="Y125" i="48"/>
  <c r="X125" i="48"/>
  <c r="Y110" i="48"/>
  <c r="Y109" i="48" s="1"/>
  <c r="X110" i="48"/>
  <c r="X109" i="48" s="1"/>
  <c r="Y106" i="48"/>
  <c r="X106" i="48"/>
  <c r="Y86" i="48"/>
  <c r="Y85" i="48" s="1"/>
  <c r="X86" i="48"/>
  <c r="X85" i="48" s="1"/>
  <c r="Y82" i="48"/>
  <c r="X82" i="48"/>
  <c r="Y67" i="48"/>
  <c r="Y66" i="48" s="1"/>
  <c r="X67" i="48"/>
  <c r="X66" i="48" s="1"/>
  <c r="Y63" i="48"/>
  <c r="X63" i="48"/>
  <c r="Y48" i="48"/>
  <c r="Y47" i="48" s="1"/>
  <c r="X48" i="48"/>
  <c r="X47" i="48" s="1"/>
  <c r="Y44" i="48"/>
  <c r="X44" i="48"/>
  <c r="Y29" i="48"/>
  <c r="Y28" i="48" s="1"/>
  <c r="X29" i="48"/>
  <c r="X28" i="48" s="1"/>
  <c r="Y25" i="48"/>
  <c r="X25" i="48"/>
  <c r="Y8" i="48"/>
  <c r="Y7" i="48" s="1"/>
  <c r="X8" i="48"/>
  <c r="X7" i="48" s="1"/>
  <c r="Y4" i="48"/>
  <c r="X4" i="48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25" i="49"/>
  <c r="X125" i="49"/>
  <c r="Y110" i="49"/>
  <c r="X110" i="49"/>
  <c r="X109" i="49" s="1"/>
  <c r="Y106" i="49"/>
  <c r="X106" i="49"/>
  <c r="Y86" i="49"/>
  <c r="Y85" i="49" s="1"/>
  <c r="X86" i="49"/>
  <c r="X85" i="49" s="1"/>
  <c r="Y82" i="49"/>
  <c r="X82" i="49"/>
  <c r="Y67" i="49"/>
  <c r="Y66" i="49" s="1"/>
  <c r="X67" i="49"/>
  <c r="X66" i="49" s="1"/>
  <c r="Y63" i="49"/>
  <c r="X63" i="49"/>
  <c r="Y48" i="49"/>
  <c r="Y47" i="49" s="1"/>
  <c r="X48" i="49"/>
  <c r="X47" i="49" s="1"/>
  <c r="Y44" i="49"/>
  <c r="X44" i="49"/>
  <c r="Y29" i="49"/>
  <c r="Y28" i="49" s="1"/>
  <c r="X29" i="49"/>
  <c r="X28" i="49" s="1"/>
  <c r="Y25" i="49"/>
  <c r="X25" i="49"/>
  <c r="Y8" i="49"/>
  <c r="Y7" i="49" s="1"/>
  <c r="X8" i="49"/>
  <c r="X7" i="49" s="1"/>
  <c r="Y4" i="49"/>
  <c r="X4" i="49"/>
  <c r="Y164" i="50"/>
  <c r="X164" i="50"/>
  <c r="Y162" i="50"/>
  <c r="Y161" i="50" s="1"/>
  <c r="X162" i="50"/>
  <c r="X161" i="50" s="1"/>
  <c r="Y146" i="50"/>
  <c r="X146" i="50"/>
  <c r="Y144" i="50"/>
  <c r="Y143" i="50" s="1"/>
  <c r="X144" i="50"/>
  <c r="X143" i="50" s="1"/>
  <c r="Y128" i="50"/>
  <c r="X128" i="50"/>
  <c r="Y109" i="50"/>
  <c r="X109" i="50"/>
  <c r="Y106" i="50"/>
  <c r="Y105" i="50" s="1"/>
  <c r="X106" i="50"/>
  <c r="X105" i="50" s="1"/>
  <c r="Y85" i="50"/>
  <c r="X85" i="50"/>
  <c r="Y82" i="50"/>
  <c r="Y81" i="50" s="1"/>
  <c r="X82" i="50"/>
  <c r="X81" i="50" s="1"/>
  <c r="Y66" i="50"/>
  <c r="X66" i="50"/>
  <c r="Y63" i="50"/>
  <c r="Y62" i="50" s="1"/>
  <c r="X63" i="50"/>
  <c r="X62" i="50" s="1"/>
  <c r="Y47" i="50"/>
  <c r="X47" i="50"/>
  <c r="Y44" i="50"/>
  <c r="Y43" i="50" s="1"/>
  <c r="X44" i="50"/>
  <c r="X43" i="50" s="1"/>
  <c r="Y28" i="50"/>
  <c r="X28" i="50"/>
  <c r="Y25" i="50"/>
  <c r="Y24" i="50" s="1"/>
  <c r="X25" i="50"/>
  <c r="X24" i="50" s="1"/>
  <c r="Y7" i="50"/>
  <c r="X7" i="50"/>
  <c r="X4" i="50"/>
  <c r="Y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Y146" i="54"/>
  <c r="X144" i="54"/>
  <c r="Y144" i="54"/>
  <c r="Y128" i="54"/>
  <c r="X128" i="54"/>
  <c r="Y125" i="54"/>
  <c r="Y109" i="54"/>
  <c r="X109" i="54"/>
  <c r="Y106" i="54"/>
  <c r="X106" i="54"/>
  <c r="X85" i="54"/>
  <c r="Y85" i="54"/>
  <c r="X82" i="54"/>
  <c r="Y66" i="54"/>
  <c r="X66" i="54"/>
  <c r="Y63" i="54"/>
  <c r="X63" i="54"/>
  <c r="X47" i="54"/>
  <c r="Y47" i="54"/>
  <c r="Y44" i="54"/>
  <c r="X44" i="54"/>
  <c r="Y28" i="54"/>
  <c r="X28" i="54"/>
  <c r="Y25" i="54"/>
  <c r="X25" i="54"/>
  <c r="Y7" i="54"/>
  <c r="X7" i="54"/>
  <c r="Y4" i="54"/>
  <c r="X4" i="54"/>
  <c r="X175" i="56"/>
  <c r="X171" i="56"/>
  <c r="X167" i="56"/>
  <c r="X164" i="55"/>
  <c r="Y164" i="55"/>
  <c r="Y162" i="55"/>
  <c r="X158" i="56"/>
  <c r="X154" i="56"/>
  <c r="X150" i="56"/>
  <c r="Y146" i="55"/>
  <c r="X146" i="55"/>
  <c r="Y144" i="55"/>
  <c r="X144" i="55"/>
  <c r="X141" i="56"/>
  <c r="X137" i="56"/>
  <c r="X133" i="56"/>
  <c r="Y128" i="55"/>
  <c r="Y125" i="55"/>
  <c r="X125" i="55"/>
  <c r="X120" i="56"/>
  <c r="X116" i="56"/>
  <c r="X112" i="56"/>
  <c r="X109" i="55"/>
  <c r="X109" i="56" s="1"/>
  <c r="Y109" i="55"/>
  <c r="Y109" i="56" s="1"/>
  <c r="Y106" i="55"/>
  <c r="X103" i="56"/>
  <c r="X99" i="56"/>
  <c r="X95" i="56"/>
  <c r="X91" i="56"/>
  <c r="X87" i="56"/>
  <c r="Y85" i="55"/>
  <c r="X85" i="55"/>
  <c r="X78" i="56"/>
  <c r="X74" i="56"/>
  <c r="X70" i="56"/>
  <c r="Y66" i="55"/>
  <c r="X66" i="55"/>
  <c r="X63" i="55"/>
  <c r="Y47" i="55"/>
  <c r="X47" i="55"/>
  <c r="X44" i="55"/>
  <c r="Y28" i="55"/>
  <c r="X28" i="55"/>
  <c r="Y25" i="55"/>
  <c r="X25" i="55"/>
  <c r="X7" i="55"/>
  <c r="Y7" i="55"/>
  <c r="Y4" i="55"/>
  <c r="X4" i="55"/>
  <c r="Y177" i="56"/>
  <c r="X177" i="56"/>
  <c r="Y176" i="56"/>
  <c r="Y175" i="56"/>
  <c r="Y174" i="56"/>
  <c r="X174" i="56"/>
  <c r="Y173" i="56"/>
  <c r="X173" i="56"/>
  <c r="Y172" i="56"/>
  <c r="Y171" i="56"/>
  <c r="Y170" i="56"/>
  <c r="X170" i="56"/>
  <c r="Y169" i="56"/>
  <c r="X169" i="56"/>
  <c r="Y168" i="56"/>
  <c r="Y167" i="56"/>
  <c r="Y166" i="56"/>
  <c r="X166" i="56"/>
  <c r="Y165" i="56"/>
  <c r="X165" i="56"/>
  <c r="Y163" i="56"/>
  <c r="Y159" i="56"/>
  <c r="Y158" i="56"/>
  <c r="Y157" i="56"/>
  <c r="X157" i="56"/>
  <c r="Y156" i="56"/>
  <c r="X156" i="56"/>
  <c r="Y155" i="56"/>
  <c r="Y154" i="56"/>
  <c r="Y153" i="56"/>
  <c r="X153" i="56"/>
  <c r="Y152" i="56"/>
  <c r="X152" i="56"/>
  <c r="Y151" i="56"/>
  <c r="Y150" i="56"/>
  <c r="Y149" i="56"/>
  <c r="X149" i="56"/>
  <c r="Y148" i="56"/>
  <c r="X148" i="56"/>
  <c r="Y147" i="56"/>
  <c r="Y145" i="56"/>
  <c r="X145" i="56"/>
  <c r="Y141" i="56"/>
  <c r="Y140" i="56"/>
  <c r="X140" i="56"/>
  <c r="Y139" i="56"/>
  <c r="X139" i="56"/>
  <c r="Y138" i="56"/>
  <c r="Y137" i="56"/>
  <c r="Y136" i="56"/>
  <c r="X136" i="56"/>
  <c r="Y135" i="56"/>
  <c r="X135" i="56"/>
  <c r="Y134" i="56"/>
  <c r="Y133" i="56"/>
  <c r="Y132" i="56"/>
  <c r="X132" i="56"/>
  <c r="Y131" i="56"/>
  <c r="X131" i="56"/>
  <c r="Y130" i="56"/>
  <c r="Y129" i="56"/>
  <c r="Y127" i="56"/>
  <c r="X127" i="56"/>
  <c r="Y126" i="56"/>
  <c r="Y122" i="56"/>
  <c r="X122" i="56"/>
  <c r="Y121" i="56"/>
  <c r="Y120" i="56"/>
  <c r="Y119" i="56"/>
  <c r="X119" i="56"/>
  <c r="Y118" i="56"/>
  <c r="X118" i="56"/>
  <c r="Y117" i="56"/>
  <c r="Y116" i="56"/>
  <c r="Y115" i="56"/>
  <c r="X115" i="56"/>
  <c r="Y114" i="56"/>
  <c r="X114" i="56"/>
  <c r="Y113" i="56"/>
  <c r="Y112" i="56"/>
  <c r="Y111" i="56"/>
  <c r="X111" i="56"/>
  <c r="Y110" i="56"/>
  <c r="X110" i="56"/>
  <c r="Y108" i="56"/>
  <c r="Y107" i="56"/>
  <c r="X107" i="56"/>
  <c r="Y103" i="56"/>
  <c r="Y102" i="56"/>
  <c r="X102" i="56"/>
  <c r="Y101" i="56"/>
  <c r="X101" i="56"/>
  <c r="Y100" i="56"/>
  <c r="X100" i="56"/>
  <c r="Y99" i="56"/>
  <c r="Y98" i="56"/>
  <c r="X98" i="56"/>
  <c r="Y97" i="56"/>
  <c r="X97" i="56"/>
  <c r="Y96" i="56"/>
  <c r="Y95" i="56"/>
  <c r="Y94" i="56"/>
  <c r="X94" i="56"/>
  <c r="Y93" i="56"/>
  <c r="X93" i="56"/>
  <c r="Y92" i="56"/>
  <c r="Y91" i="56"/>
  <c r="Y90" i="56"/>
  <c r="X90" i="56"/>
  <c r="Y89" i="56"/>
  <c r="X89" i="56"/>
  <c r="Y88" i="56"/>
  <c r="Y87" i="56"/>
  <c r="Y86" i="56"/>
  <c r="X86" i="56"/>
  <c r="Y84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Y73" i="56"/>
  <c r="X73" i="56"/>
  <c r="Y72" i="56"/>
  <c r="X72" i="56"/>
  <c r="Y71" i="56"/>
  <c r="X71" i="56"/>
  <c r="Y70" i="56"/>
  <c r="Y69" i="56"/>
  <c r="X69" i="56"/>
  <c r="Y68" i="56"/>
  <c r="X68" i="56"/>
  <c r="Y67" i="56"/>
  <c r="X67" i="56"/>
  <c r="Y65" i="56"/>
  <c r="X65" i="56"/>
  <c r="Y64" i="56"/>
  <c r="X64" i="56"/>
  <c r="Y60" i="56"/>
  <c r="X60" i="56"/>
  <c r="Y59" i="56"/>
  <c r="X59" i="56"/>
  <c r="Y58" i="56"/>
  <c r="X58" i="56"/>
  <c r="Y57" i="56"/>
  <c r="X57" i="56"/>
  <c r="Y56" i="56"/>
  <c r="X56" i="56"/>
  <c r="Y55" i="56"/>
  <c r="X55" i="56"/>
  <c r="Y54" i="56"/>
  <c r="X54" i="56"/>
  <c r="Y53" i="56"/>
  <c r="X53" i="56"/>
  <c r="Y52" i="56"/>
  <c r="X52" i="56"/>
  <c r="Y51" i="56"/>
  <c r="X51" i="56"/>
  <c r="Y50" i="56"/>
  <c r="X50" i="56"/>
  <c r="Y49" i="56"/>
  <c r="X49" i="56"/>
  <c r="Y48" i="56"/>
  <c r="X48" i="56"/>
  <c r="Y46" i="56"/>
  <c r="X46" i="56"/>
  <c r="Y45" i="56"/>
  <c r="X45" i="56"/>
  <c r="Y41" i="56"/>
  <c r="X41" i="56"/>
  <c r="Y40" i="56"/>
  <c r="X40" i="56"/>
  <c r="Y39" i="56"/>
  <c r="X39" i="56"/>
  <c r="Y38" i="56"/>
  <c r="X38" i="56"/>
  <c r="Y37" i="56"/>
  <c r="X37" i="56"/>
  <c r="Y36" i="56"/>
  <c r="X36" i="56"/>
  <c r="Y35" i="56"/>
  <c r="X35" i="56"/>
  <c r="Y34" i="56"/>
  <c r="X34" i="56"/>
  <c r="Y33" i="56"/>
  <c r="X33" i="56"/>
  <c r="Y32" i="56"/>
  <c r="X32" i="56"/>
  <c r="Y31" i="56"/>
  <c r="X31" i="56"/>
  <c r="Y30" i="56"/>
  <c r="X30" i="56"/>
  <c r="Y29" i="56"/>
  <c r="X29" i="56"/>
  <c r="Y27" i="56"/>
  <c r="X27" i="56"/>
  <c r="Y26" i="56"/>
  <c r="X26" i="56"/>
  <c r="Y22" i="56"/>
  <c r="X22" i="56"/>
  <c r="Y21" i="56"/>
  <c r="X21" i="56"/>
  <c r="Y20" i="56"/>
  <c r="X20" i="56"/>
  <c r="Y19" i="56"/>
  <c r="X19" i="56"/>
  <c r="Y18" i="56"/>
  <c r="X18" i="56"/>
  <c r="Y17" i="56"/>
  <c r="X17" i="56"/>
  <c r="Y16" i="56"/>
  <c r="X16" i="56"/>
  <c r="Y15" i="56"/>
  <c r="X15" i="56"/>
  <c r="Y14" i="56"/>
  <c r="X14" i="56"/>
  <c r="Y13" i="56"/>
  <c r="X13" i="56"/>
  <c r="Y12" i="56"/>
  <c r="X12" i="56"/>
  <c r="Y11" i="56"/>
  <c r="X11" i="56"/>
  <c r="Y10" i="56"/>
  <c r="X10" i="56"/>
  <c r="Y9" i="56"/>
  <c r="X9" i="56"/>
  <c r="Y8" i="56"/>
  <c r="X8" i="56"/>
  <c r="Y6" i="56"/>
  <c r="X6" i="56"/>
  <c r="Y5" i="56"/>
  <c r="X5" i="56"/>
  <c r="Y164" i="57"/>
  <c r="X164" i="57"/>
  <c r="Y162" i="57"/>
  <c r="Y161" i="57" s="1"/>
  <c r="X162" i="57"/>
  <c r="X161" i="57" s="1"/>
  <c r="Y146" i="57"/>
  <c r="X146" i="57"/>
  <c r="Y144" i="57"/>
  <c r="Y143" i="57" s="1"/>
  <c r="X144" i="57"/>
  <c r="X143" i="57" s="1"/>
  <c r="Y128" i="57"/>
  <c r="X128" i="57"/>
  <c r="Y125" i="57"/>
  <c r="Y124" i="57" s="1"/>
  <c r="X125" i="57"/>
  <c r="Y109" i="57"/>
  <c r="X109" i="57"/>
  <c r="Y106" i="57"/>
  <c r="Y105" i="57" s="1"/>
  <c r="X106" i="57"/>
  <c r="X105" i="57" s="1"/>
  <c r="Y85" i="57"/>
  <c r="X85" i="57"/>
  <c r="Y82" i="57"/>
  <c r="Y81" i="57" s="1"/>
  <c r="X82" i="57"/>
  <c r="X81" i="57" s="1"/>
  <c r="Y66" i="57"/>
  <c r="X66" i="57"/>
  <c r="Y63" i="57"/>
  <c r="Y62" i="57" s="1"/>
  <c r="X63" i="57"/>
  <c r="Y47" i="57"/>
  <c r="X47" i="57"/>
  <c r="Y44" i="57"/>
  <c r="Y43" i="57" s="1"/>
  <c r="X44" i="57"/>
  <c r="X43" i="57" s="1"/>
  <c r="Y28" i="57"/>
  <c r="X28" i="57"/>
  <c r="Y25" i="57"/>
  <c r="Y24" i="57" s="1"/>
  <c r="X25" i="57"/>
  <c r="X24" i="57" s="1"/>
  <c r="Y7" i="57"/>
  <c r="X7" i="57"/>
  <c r="Y4" i="57"/>
  <c r="Y3" i="57" s="1"/>
  <c r="X4" i="57"/>
  <c r="X3" i="57" s="1"/>
  <c r="Y165" i="58"/>
  <c r="Y164" i="58" s="1"/>
  <c r="X165" i="58"/>
  <c r="X164" i="58" s="1"/>
  <c r="Y162" i="58"/>
  <c r="X162" i="58"/>
  <c r="Y147" i="58"/>
  <c r="Y146" i="58" s="1"/>
  <c r="X147" i="58"/>
  <c r="X146" i="58" s="1"/>
  <c r="Y144" i="58"/>
  <c r="X144" i="58"/>
  <c r="Y129" i="58"/>
  <c r="Y128" i="58" s="1"/>
  <c r="X129" i="58"/>
  <c r="X128" i="58" s="1"/>
  <c r="Y125" i="58"/>
  <c r="X125" i="58"/>
  <c r="Y110" i="58"/>
  <c r="Y109" i="58" s="1"/>
  <c r="X110" i="58"/>
  <c r="X109" i="58" s="1"/>
  <c r="Y106" i="58"/>
  <c r="X106" i="58"/>
  <c r="Y86" i="58"/>
  <c r="Y85" i="58" s="1"/>
  <c r="X86" i="58"/>
  <c r="X85" i="58" s="1"/>
  <c r="X82" i="58"/>
  <c r="Y82" i="58"/>
  <c r="Y67" i="58"/>
  <c r="Y66" i="58" s="1"/>
  <c r="X67" i="58"/>
  <c r="X66" i="58" s="1"/>
  <c r="Y63" i="58"/>
  <c r="X63" i="58"/>
  <c r="Y48" i="58"/>
  <c r="Y47" i="58" s="1"/>
  <c r="X48" i="58"/>
  <c r="X47" i="58" s="1"/>
  <c r="Y44" i="58"/>
  <c r="Y29" i="58"/>
  <c r="Y28" i="58" s="1"/>
  <c r="X29" i="58"/>
  <c r="X28" i="58" s="1"/>
  <c r="Y25" i="58"/>
  <c r="X25" i="58"/>
  <c r="Y8" i="58"/>
  <c r="Y7" i="58" s="1"/>
  <c r="X8" i="58"/>
  <c r="Y4" i="58"/>
  <c r="X4" i="58"/>
  <c r="Y165" i="59"/>
  <c r="Y164" i="59" s="1"/>
  <c r="X165" i="59"/>
  <c r="X164" i="59" s="1"/>
  <c r="X162" i="59"/>
  <c r="Y162" i="59"/>
  <c r="Y147" i="59"/>
  <c r="Y146" i="59" s="1"/>
  <c r="X147" i="59"/>
  <c r="X373" i="71" s="1"/>
  <c r="X372" i="71" s="1"/>
  <c r="X144" i="59"/>
  <c r="Y144" i="59"/>
  <c r="Y129" i="59"/>
  <c r="Y128" i="59" s="1"/>
  <c r="X129" i="59"/>
  <c r="X128" i="59" s="1"/>
  <c r="Y125" i="59"/>
  <c r="X125" i="59"/>
  <c r="Y110" i="59"/>
  <c r="Y109" i="59" s="1"/>
  <c r="X110" i="59"/>
  <c r="X109" i="59" s="1"/>
  <c r="Y106" i="59"/>
  <c r="Y86" i="59"/>
  <c r="Y85" i="59" s="1"/>
  <c r="X86" i="59"/>
  <c r="X85" i="59" s="1"/>
  <c r="X82" i="59"/>
  <c r="Y82" i="59"/>
  <c r="Y67" i="59"/>
  <c r="Y66" i="59" s="1"/>
  <c r="X67" i="59"/>
  <c r="X66" i="59" s="1"/>
  <c r="Y63" i="59"/>
  <c r="X63" i="59"/>
  <c r="Y48" i="59"/>
  <c r="Y47" i="59" s="1"/>
  <c r="X48" i="59"/>
  <c r="X47" i="59" s="1"/>
  <c r="Y44" i="59"/>
  <c r="X44" i="59"/>
  <c r="Y29" i="59"/>
  <c r="Y28" i="59" s="1"/>
  <c r="X29" i="59"/>
  <c r="X28" i="59" s="1"/>
  <c r="Y25" i="59"/>
  <c r="X25" i="59"/>
  <c r="Y8" i="59"/>
  <c r="Y7" i="59" s="1"/>
  <c r="X8" i="59"/>
  <c r="X7" i="59" s="1"/>
  <c r="Y4" i="59"/>
  <c r="X4" i="59"/>
  <c r="Y164" i="60"/>
  <c r="X164" i="60"/>
  <c r="Y162" i="60"/>
  <c r="Y161" i="60" s="1"/>
  <c r="X162" i="60"/>
  <c r="X161" i="60" s="1"/>
  <c r="Y146" i="60"/>
  <c r="X146" i="60"/>
  <c r="Y144" i="60"/>
  <c r="Y143" i="60" s="1"/>
  <c r="X144" i="60"/>
  <c r="X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Y82" i="60"/>
  <c r="Y81" i="60" s="1"/>
  <c r="X82" i="60"/>
  <c r="X81" i="60" s="1"/>
  <c r="Y66" i="60"/>
  <c r="X66" i="60"/>
  <c r="Y63" i="60"/>
  <c r="Y62" i="60" s="1"/>
  <c r="X63" i="60"/>
  <c r="X62" i="60" s="1"/>
  <c r="Y47" i="60"/>
  <c r="X47" i="60"/>
  <c r="Y44" i="60"/>
  <c r="Y43" i="60" s="1"/>
  <c r="X44" i="60"/>
  <c r="X43" i="60" s="1"/>
  <c r="Y28" i="60"/>
  <c r="X28" i="60"/>
  <c r="Y25" i="60"/>
  <c r="X25" i="60"/>
  <c r="X24" i="60" s="1"/>
  <c r="Y7" i="60"/>
  <c r="X7" i="60"/>
  <c r="Y4" i="60"/>
  <c r="Y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Y428" i="64"/>
  <c r="X428" i="64"/>
  <c r="Y407" i="64"/>
  <c r="Y389" i="64"/>
  <c r="X389" i="64"/>
  <c r="Y386" i="64"/>
  <c r="Y385" i="64" s="1"/>
  <c r="X386" i="64"/>
  <c r="X385" i="64" s="1"/>
  <c r="Y379" i="64"/>
  <c r="X383" i="64"/>
  <c r="Y382" i="64"/>
  <c r="X379" i="64"/>
  <c r="Y378" i="64"/>
  <c r="Y375" i="64"/>
  <c r="X375" i="64"/>
  <c r="Y374" i="64"/>
  <c r="X371" i="64"/>
  <c r="Y370" i="64"/>
  <c r="Y347" i="64"/>
  <c r="Y344" i="64"/>
  <c r="X366" i="64"/>
  <c r="X380" i="64"/>
  <c r="X374" i="64"/>
  <c r="Y369" i="64"/>
  <c r="X326" i="64"/>
  <c r="X323" i="64"/>
  <c r="Y323" i="64"/>
  <c r="Y303" i="64"/>
  <c r="X303" i="64"/>
  <c r="Y240" i="64"/>
  <c r="X240" i="64"/>
  <c r="Y237" i="64"/>
  <c r="Y236" i="64" s="1"/>
  <c r="X237" i="64"/>
  <c r="X236" i="64" s="1"/>
  <c r="X216" i="64"/>
  <c r="Y216" i="64"/>
  <c r="Y199" i="64"/>
  <c r="Y198" i="64" s="1"/>
  <c r="Y195" i="64"/>
  <c r="X195" i="64"/>
  <c r="Y177" i="64"/>
  <c r="X177" i="64"/>
  <c r="Y174" i="64"/>
  <c r="Y173" i="64" s="1"/>
  <c r="X174" i="64"/>
  <c r="X173" i="64" s="1"/>
  <c r="X169" i="64"/>
  <c r="X165" i="64"/>
  <c r="X161" i="64"/>
  <c r="Y135" i="64"/>
  <c r="X157" i="64"/>
  <c r="Y132" i="64"/>
  <c r="Y114" i="64"/>
  <c r="X114" i="64"/>
  <c r="Y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Y77" i="64"/>
  <c r="X77" i="64"/>
  <c r="Y76" i="64"/>
  <c r="X76" i="64"/>
  <c r="Y75" i="64"/>
  <c r="X75" i="64"/>
  <c r="Y465" i="65"/>
  <c r="X465" i="65"/>
  <c r="Y408" i="65"/>
  <c r="X408" i="65"/>
  <c r="Y405" i="65"/>
  <c r="Y404" i="65" s="1"/>
  <c r="X405" i="65"/>
  <c r="X404" i="65" s="1"/>
  <c r="Y367" i="65"/>
  <c r="X367" i="65"/>
  <c r="Y351" i="65"/>
  <c r="X351" i="65"/>
  <c r="Y348" i="65"/>
  <c r="Y347" i="65" s="1"/>
  <c r="X348" i="65"/>
  <c r="X347" i="65" s="1"/>
  <c r="Y313" i="65"/>
  <c r="X313" i="65"/>
  <c r="Y310" i="65"/>
  <c r="X310" i="65"/>
  <c r="Y294" i="65"/>
  <c r="X294" i="65"/>
  <c r="Y291" i="65"/>
  <c r="X291" i="65"/>
  <c r="Y273" i="65"/>
  <c r="X273" i="65"/>
  <c r="Y216" i="65"/>
  <c r="X216" i="65"/>
  <c r="Y213" i="65"/>
  <c r="Y212" i="65" s="1"/>
  <c r="X213" i="65"/>
  <c r="X212" i="65" s="1"/>
  <c r="Y194" i="65"/>
  <c r="X194" i="65"/>
  <c r="Y175" i="65"/>
  <c r="X175" i="65"/>
  <c r="Y159" i="65"/>
  <c r="X159" i="65"/>
  <c r="Y156" i="65"/>
  <c r="Y155" i="65" s="1"/>
  <c r="X156" i="65"/>
  <c r="X155" i="65" s="1"/>
  <c r="Y121" i="65"/>
  <c r="X121" i="65"/>
  <c r="Y118" i="65"/>
  <c r="X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X386" i="66"/>
  <c r="Y367" i="66"/>
  <c r="X367" i="66"/>
  <c r="Y351" i="66"/>
  <c r="X351" i="66"/>
  <c r="Y348" i="66"/>
  <c r="Y347" i="66" s="1"/>
  <c r="X348" i="66"/>
  <c r="X347" i="66" s="1"/>
  <c r="Y313" i="66"/>
  <c r="X313" i="66"/>
  <c r="Y310" i="66"/>
  <c r="X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Y273" i="66"/>
  <c r="X273" i="66"/>
  <c r="Y216" i="66"/>
  <c r="X216" i="66"/>
  <c r="Y213" i="66"/>
  <c r="Y212" i="66" s="1"/>
  <c r="X213" i="66"/>
  <c r="X212" i="66" s="1"/>
  <c r="Y194" i="66"/>
  <c r="X194" i="66"/>
  <c r="X175" i="66"/>
  <c r="Y175" i="66"/>
  <c r="Y159" i="66"/>
  <c r="X159" i="66"/>
  <c r="Y156" i="66"/>
  <c r="Y155" i="66" s="1"/>
  <c r="X156" i="66"/>
  <c r="X155" i="66" s="1"/>
  <c r="X121" i="66"/>
  <c r="Y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X99" i="66"/>
  <c r="Y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86" i="67"/>
  <c r="X386" i="67"/>
  <c r="Y367" i="67"/>
  <c r="X367" i="67"/>
  <c r="Y351" i="67"/>
  <c r="X351" i="67"/>
  <c r="Y348" i="67"/>
  <c r="Y347" i="67" s="1"/>
  <c r="X348" i="67"/>
  <c r="X347" i="67" s="1"/>
  <c r="X313" i="67"/>
  <c r="Y313" i="67"/>
  <c r="Y310" i="67"/>
  <c r="X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Y333" i="67"/>
  <c r="X333" i="67"/>
  <c r="Y291" i="67"/>
  <c r="X291" i="67"/>
  <c r="Y273" i="67"/>
  <c r="X273" i="67"/>
  <c r="Y216" i="67"/>
  <c r="X216" i="67"/>
  <c r="Y213" i="67"/>
  <c r="Y212" i="67" s="1"/>
  <c r="X213" i="67"/>
  <c r="X212" i="67" s="1"/>
  <c r="X194" i="67"/>
  <c r="Y194" i="67"/>
  <c r="Y179" i="67"/>
  <c r="Y178" i="67" s="1"/>
  <c r="X179" i="67"/>
  <c r="X178" i="67" s="1"/>
  <c r="Y175" i="67"/>
  <c r="X175" i="67"/>
  <c r="Y159" i="67"/>
  <c r="X159" i="67"/>
  <c r="Y156" i="67"/>
  <c r="Y155" i="67" s="1"/>
  <c r="X156" i="67"/>
  <c r="X155" i="67" s="1"/>
  <c r="Y121" i="67"/>
  <c r="X121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481" i="68"/>
  <c r="Y457" i="68"/>
  <c r="X457" i="68"/>
  <c r="Y436" i="68"/>
  <c r="X436" i="68"/>
  <c r="Y433" i="68"/>
  <c r="Y432" i="68" s="1"/>
  <c r="X433" i="68"/>
  <c r="X432" i="68" s="1"/>
  <c r="Y385" i="68"/>
  <c r="X385" i="68"/>
  <c r="Y364" i="68"/>
  <c r="X364" i="68"/>
  <c r="Y338" i="68"/>
  <c r="X338" i="68"/>
  <c r="Y266" i="68"/>
  <c r="X266" i="68"/>
  <c r="Y263" i="68"/>
  <c r="Y262" i="68" s="1"/>
  <c r="X263" i="68"/>
  <c r="X262" i="68" s="1"/>
  <c r="Y239" i="68"/>
  <c r="X239" i="68"/>
  <c r="Y215" i="68"/>
  <c r="X215" i="68"/>
  <c r="Y194" i="68"/>
  <c r="X194" i="68"/>
  <c r="Y191" i="68"/>
  <c r="Y190" i="68" s="1"/>
  <c r="X191" i="68"/>
  <c r="X190" i="68" s="1"/>
  <c r="X180" i="68"/>
  <c r="Y179" i="68"/>
  <c r="X178" i="68"/>
  <c r="X176" i="68"/>
  <c r="Y175" i="68"/>
  <c r="X174" i="68"/>
  <c r="X172" i="68"/>
  <c r="Y171" i="68"/>
  <c r="X146" i="68"/>
  <c r="Y169" i="68"/>
  <c r="X168" i="68"/>
  <c r="X122" i="68"/>
  <c r="Y122" i="68"/>
  <c r="Y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X84" i="68"/>
  <c r="Y83" i="68"/>
  <c r="Y82" i="68"/>
  <c r="X82" i="68"/>
  <c r="Y81" i="68"/>
  <c r="X80" i="68"/>
  <c r="Y79" i="68"/>
  <c r="Y465" i="69"/>
  <c r="X465" i="69"/>
  <c r="Y408" i="69"/>
  <c r="X408" i="69"/>
  <c r="Y405" i="69"/>
  <c r="Y404" i="69" s="1"/>
  <c r="X405" i="69"/>
  <c r="X404" i="69" s="1"/>
  <c r="X386" i="69"/>
  <c r="Y367" i="69"/>
  <c r="Y351" i="69"/>
  <c r="X351" i="69"/>
  <c r="X348" i="69"/>
  <c r="X347" i="69" s="1"/>
  <c r="Y348" i="69"/>
  <c r="Y347" i="69" s="1"/>
  <c r="Y313" i="69"/>
  <c r="X313" i="69"/>
  <c r="X331" i="69"/>
  <c r="Y310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Y294" i="69"/>
  <c r="Y291" i="69"/>
  <c r="X330" i="69"/>
  <c r="Y273" i="69"/>
  <c r="X273" i="69"/>
  <c r="Y216" i="69"/>
  <c r="X216" i="69"/>
  <c r="X213" i="69"/>
  <c r="Y198" i="69"/>
  <c r="Y197" i="69" s="1"/>
  <c r="X194" i="69"/>
  <c r="Y194" i="69"/>
  <c r="Y179" i="69"/>
  <c r="Y178" i="69" s="1"/>
  <c r="Y175" i="69"/>
  <c r="Y159" i="69"/>
  <c r="X159" i="69"/>
  <c r="Y156" i="69"/>
  <c r="Y155" i="69" s="1"/>
  <c r="X156" i="69"/>
  <c r="X155" i="69" s="1"/>
  <c r="Y152" i="69"/>
  <c r="Y148" i="69"/>
  <c r="Y144" i="69"/>
  <c r="Y121" i="69"/>
  <c r="X118" i="69"/>
  <c r="Y153" i="69"/>
  <c r="Y149" i="69"/>
  <c r="Y145" i="69"/>
  <c r="Y141" i="69"/>
  <c r="X102" i="69"/>
  <c r="Y138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Y405" i="70"/>
  <c r="Y404" i="70" s="1"/>
  <c r="Y386" i="70"/>
  <c r="X386" i="70"/>
  <c r="X367" i="70"/>
  <c r="Y351" i="70"/>
  <c r="X351" i="70"/>
  <c r="X348" i="70"/>
  <c r="X347" i="70" s="1"/>
  <c r="Y348" i="70"/>
  <c r="Y347" i="70" s="1"/>
  <c r="Y313" i="70"/>
  <c r="X313" i="70"/>
  <c r="X331" i="70"/>
  <c r="Y310" i="70"/>
  <c r="Y345" i="70"/>
  <c r="X342" i="70"/>
  <c r="Y341" i="70"/>
  <c r="X338" i="70"/>
  <c r="Y337" i="70"/>
  <c r="X334" i="70"/>
  <c r="Y333" i="70"/>
  <c r="X294" i="70"/>
  <c r="Y291" i="70"/>
  <c r="X330" i="70"/>
  <c r="Y273" i="70"/>
  <c r="X273" i="70"/>
  <c r="Y216" i="70"/>
  <c r="X216" i="70"/>
  <c r="Y194" i="70"/>
  <c r="X194" i="70"/>
  <c r="X179" i="70"/>
  <c r="X178" i="70" s="1"/>
  <c r="Y159" i="70"/>
  <c r="X159" i="70"/>
  <c r="X156" i="70"/>
  <c r="X155" i="70" s="1"/>
  <c r="X153" i="70"/>
  <c r="X149" i="70"/>
  <c r="X145" i="70"/>
  <c r="X121" i="70"/>
  <c r="Y118" i="70"/>
  <c r="X118" i="70"/>
  <c r="Y102" i="70"/>
  <c r="X102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X388" i="71"/>
  <c r="X387" i="71" s="1"/>
  <c r="Y388" i="71"/>
  <c r="Y387" i="71" s="1"/>
  <c r="Y370" i="71"/>
  <c r="X370" i="71"/>
  <c r="Y352" i="71"/>
  <c r="X352" i="71"/>
  <c r="Y336" i="71"/>
  <c r="X336" i="71"/>
  <c r="X334" i="71"/>
  <c r="X333" i="71" s="1"/>
  <c r="Y334" i="71"/>
  <c r="Y333" i="71" s="1"/>
  <c r="X322" i="71"/>
  <c r="Y331" i="71"/>
  <c r="X330" i="71"/>
  <c r="Y329" i="71"/>
  <c r="X329" i="71"/>
  <c r="X328" i="71"/>
  <c r="Y327" i="71"/>
  <c r="X326" i="71"/>
  <c r="Y325" i="71"/>
  <c r="X325" i="71"/>
  <c r="X324" i="71"/>
  <c r="Y323" i="71"/>
  <c r="Y321" i="71"/>
  <c r="X321" i="71"/>
  <c r="X320" i="71"/>
  <c r="Y300" i="71"/>
  <c r="X300" i="71"/>
  <c r="Y317" i="71"/>
  <c r="X298" i="71"/>
  <c r="Y298" i="71"/>
  <c r="Y282" i="71"/>
  <c r="X282" i="71"/>
  <c r="Y280" i="71"/>
  <c r="X280" i="71"/>
  <c r="Y262" i="71"/>
  <c r="X262" i="71"/>
  <c r="Y208" i="71"/>
  <c r="X208" i="71"/>
  <c r="Y206" i="71"/>
  <c r="Y205" i="71" s="1"/>
  <c r="X206" i="71"/>
  <c r="Y188" i="71"/>
  <c r="X188" i="71"/>
  <c r="Y173" i="71"/>
  <c r="Y172" i="71" s="1"/>
  <c r="Y170" i="71"/>
  <c r="X170" i="71"/>
  <c r="Y154" i="71"/>
  <c r="X154" i="71"/>
  <c r="Y152" i="71"/>
  <c r="Y151" i="71" s="1"/>
  <c r="X152" i="71"/>
  <c r="Y146" i="71"/>
  <c r="Y142" i="71"/>
  <c r="X139" i="71"/>
  <c r="Y138" i="71"/>
  <c r="Y137" i="71"/>
  <c r="X118" i="71"/>
  <c r="Y116" i="71"/>
  <c r="X116" i="71"/>
  <c r="Y100" i="71"/>
  <c r="X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X370" i="72"/>
  <c r="Y370" i="72"/>
  <c r="Y352" i="72"/>
  <c r="X352" i="72"/>
  <c r="Y336" i="72"/>
  <c r="X336" i="72"/>
  <c r="X334" i="72"/>
  <c r="X333" i="72" s="1"/>
  <c r="Y334" i="72"/>
  <c r="Y333" i="72" s="1"/>
  <c r="Y300" i="72"/>
  <c r="X300" i="72"/>
  <c r="Y320" i="72"/>
  <c r="Y282" i="72"/>
  <c r="X282" i="72"/>
  <c r="Y280" i="72"/>
  <c r="X280" i="72"/>
  <c r="Y262" i="72"/>
  <c r="X262" i="72"/>
  <c r="Y208" i="72"/>
  <c r="X208" i="72"/>
  <c r="X206" i="72"/>
  <c r="X205" i="72" s="1"/>
  <c r="Y206" i="72"/>
  <c r="Y205" i="72" s="1"/>
  <c r="Y188" i="72"/>
  <c r="X188" i="72"/>
  <c r="Y173" i="72"/>
  <c r="Y172" i="72" s="1"/>
  <c r="Y170" i="72"/>
  <c r="X170" i="72"/>
  <c r="Y154" i="72"/>
  <c r="X154" i="72"/>
  <c r="X152" i="72"/>
  <c r="X151" i="72" s="1"/>
  <c r="Y152" i="72"/>
  <c r="Y151" i="72" s="1"/>
  <c r="Y118" i="72"/>
  <c r="X118" i="72"/>
  <c r="Y116" i="72"/>
  <c r="X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92" i="6"/>
  <c r="X92" i="6"/>
  <c r="Y89" i="6"/>
  <c r="X89" i="6"/>
  <c r="X114" i="6"/>
  <c r="X21" i="6"/>
  <c r="Y19" i="6"/>
  <c r="Y17" i="6"/>
  <c r="Y159" i="6" s="1"/>
  <c r="X17" i="6"/>
  <c r="X160" i="6" s="1"/>
  <c r="Y12" i="6"/>
  <c r="Y13" i="6" s="1"/>
  <c r="Y191" i="71" l="1"/>
  <c r="Y190" i="71" s="1"/>
  <c r="X146" i="46"/>
  <c r="Y43" i="54"/>
  <c r="Y128" i="56"/>
  <c r="Y105" i="44"/>
  <c r="Y198" i="70"/>
  <c r="Y197" i="70" s="1"/>
  <c r="Y193" i="70" s="1"/>
  <c r="Y105" i="55"/>
  <c r="X66" i="56"/>
  <c r="Y97" i="72"/>
  <c r="X47" i="56"/>
  <c r="Y219" i="68"/>
  <c r="Y218" i="68" s="1"/>
  <c r="Y43" i="58"/>
  <c r="X28" i="56"/>
  <c r="Y198" i="65"/>
  <c r="Y197" i="65" s="1"/>
  <c r="Y371" i="67"/>
  <c r="Y370" i="67" s="1"/>
  <c r="Y7" i="46"/>
  <c r="X7" i="56"/>
  <c r="Y66" i="46"/>
  <c r="Y28" i="56"/>
  <c r="X355" i="71"/>
  <c r="X354" i="71" s="1"/>
  <c r="X220" i="64"/>
  <c r="X219" i="64" s="1"/>
  <c r="Y220" i="64"/>
  <c r="Y219" i="64" s="1"/>
  <c r="Y390" i="67"/>
  <c r="Y389" i="67" s="1"/>
  <c r="Y385" i="67" s="1"/>
  <c r="Y164" i="56"/>
  <c r="X390" i="70"/>
  <c r="X389" i="70" s="1"/>
  <c r="Y85" i="56"/>
  <c r="X128" i="46"/>
  <c r="X371" i="70"/>
  <c r="X370" i="70" s="1"/>
  <c r="X366" i="70" s="1"/>
  <c r="Y373" i="72"/>
  <c r="Y372" i="72" s="1"/>
  <c r="Y191" i="72"/>
  <c r="Y190" i="72" s="1"/>
  <c r="X191" i="72"/>
  <c r="X190" i="72" s="1"/>
  <c r="Y118" i="68"/>
  <c r="X44" i="56"/>
  <c r="Y390" i="66"/>
  <c r="Y389" i="66" s="1"/>
  <c r="Y47" i="56"/>
  <c r="X173" i="71"/>
  <c r="X172" i="71" s="1"/>
  <c r="X485" i="68"/>
  <c r="X484" i="68" s="1"/>
  <c r="Y485" i="68"/>
  <c r="Y484" i="68" s="1"/>
  <c r="X117" i="65"/>
  <c r="Y47" i="46"/>
  <c r="X371" i="69"/>
  <c r="X370" i="69" s="1"/>
  <c r="Y243" i="68"/>
  <c r="Y242" i="68" s="1"/>
  <c r="X309" i="66"/>
  <c r="Y390" i="69"/>
  <c r="Y389" i="69" s="1"/>
  <c r="Y25" i="29"/>
  <c r="Y179" i="65"/>
  <c r="Y178" i="65" s="1"/>
  <c r="Y62" i="59"/>
  <c r="X146" i="59"/>
  <c r="X85" i="56"/>
  <c r="Y7" i="56"/>
  <c r="X179" i="69"/>
  <c r="X178" i="69" s="1"/>
  <c r="X243" i="68"/>
  <c r="X242" i="68" s="1"/>
  <c r="X238" i="68" s="1"/>
  <c r="X355" i="72"/>
  <c r="X354" i="72" s="1"/>
  <c r="X351" i="72" s="1"/>
  <c r="X461" i="68"/>
  <c r="X460" i="68" s="1"/>
  <c r="X456" i="68" s="1"/>
  <c r="X179" i="65"/>
  <c r="X178" i="65" s="1"/>
  <c r="X174" i="65" s="1"/>
  <c r="X63" i="56"/>
  <c r="X44" i="46"/>
  <c r="Y461" i="68"/>
  <c r="Y460" i="68" s="1"/>
  <c r="X198" i="66"/>
  <c r="X197" i="66" s="1"/>
  <c r="X193" i="66" s="1"/>
  <c r="X371" i="66"/>
  <c r="X370" i="66" s="1"/>
  <c r="X366" i="66" s="1"/>
  <c r="X390" i="65"/>
  <c r="X389" i="65" s="1"/>
  <c r="Y373" i="71"/>
  <c r="Y372" i="71" s="1"/>
  <c r="X198" i="70"/>
  <c r="X197" i="70" s="1"/>
  <c r="X390" i="67"/>
  <c r="X389" i="67" s="1"/>
  <c r="X385" i="67" s="1"/>
  <c r="Y198" i="66"/>
  <c r="Y197" i="66" s="1"/>
  <c r="Y193" i="66" s="1"/>
  <c r="Y371" i="66"/>
  <c r="Y370" i="66" s="1"/>
  <c r="Y366" i="66" s="1"/>
  <c r="Y390" i="65"/>
  <c r="Y389" i="65" s="1"/>
  <c r="Y81" i="45"/>
  <c r="Y355" i="72"/>
  <c r="Y354" i="72" s="1"/>
  <c r="Y351" i="72" s="1"/>
  <c r="X219" i="68"/>
  <c r="X218" i="68" s="1"/>
  <c r="X390" i="66"/>
  <c r="X389" i="66" s="1"/>
  <c r="X198" i="65"/>
  <c r="X197" i="65" s="1"/>
  <c r="X279" i="72"/>
  <c r="Y390" i="70"/>
  <c r="Y389" i="70" s="1"/>
  <c r="Y309" i="66"/>
  <c r="X191" i="71"/>
  <c r="X190" i="71" s="1"/>
  <c r="X3" i="59"/>
  <c r="X373" i="72"/>
  <c r="X372" i="72" s="1"/>
  <c r="X369" i="72" s="1"/>
  <c r="Y66" i="56"/>
  <c r="Y3" i="47"/>
  <c r="X28" i="46"/>
  <c r="Y13" i="29"/>
  <c r="Y12" i="29" s="1"/>
  <c r="Y411" i="64"/>
  <c r="Y410" i="64" s="1"/>
  <c r="Y406" i="64" s="1"/>
  <c r="X198" i="67"/>
  <c r="X197" i="67" s="1"/>
  <c r="X62" i="59"/>
  <c r="X85" i="46"/>
  <c r="X27" i="13"/>
  <c r="X173" i="72"/>
  <c r="X172" i="72" s="1"/>
  <c r="X169" i="72" s="1"/>
  <c r="X316" i="71"/>
  <c r="Y371" i="70"/>
  <c r="Y370" i="70" s="1"/>
  <c r="X371" i="67"/>
  <c r="X370" i="67" s="1"/>
  <c r="Y179" i="66"/>
  <c r="Y178" i="66" s="1"/>
  <c r="X371" i="65"/>
  <c r="X370" i="65" s="1"/>
  <c r="X25" i="29"/>
  <c r="X390" i="69"/>
  <c r="X389" i="69" s="1"/>
  <c r="X385" i="69" s="1"/>
  <c r="Y198" i="67"/>
  <c r="Y197" i="67" s="1"/>
  <c r="Y355" i="71"/>
  <c r="Y354" i="71" s="1"/>
  <c r="Y351" i="71" s="1"/>
  <c r="X117" i="70"/>
  <c r="X161" i="49"/>
  <c r="X24" i="48"/>
  <c r="X143" i="48"/>
  <c r="X198" i="69"/>
  <c r="X197" i="69" s="1"/>
  <c r="Y3" i="55"/>
  <c r="Y161" i="54"/>
  <c r="Y161" i="49"/>
  <c r="Y62" i="48"/>
  <c r="Y332" i="69"/>
  <c r="X179" i="66"/>
  <c r="X178" i="66" s="1"/>
  <c r="Y3" i="59"/>
  <c r="X81" i="59"/>
  <c r="X105" i="44"/>
  <c r="Y371" i="69"/>
  <c r="Y370" i="69" s="1"/>
  <c r="Y24" i="58"/>
  <c r="Y16" i="28"/>
  <c r="Y456" i="68"/>
  <c r="Y371" i="65"/>
  <c r="Y370" i="65" s="1"/>
  <c r="X199" i="64"/>
  <c r="X198" i="64" s="1"/>
  <c r="X143" i="55"/>
  <c r="X105" i="54"/>
  <c r="X3" i="48"/>
  <c r="X43" i="48"/>
  <c r="X15" i="10"/>
  <c r="X97" i="72"/>
  <c r="Y110" i="64"/>
  <c r="Y432" i="64"/>
  <c r="Y431" i="64" s="1"/>
  <c r="X105" i="58"/>
  <c r="Y3" i="48"/>
  <c r="Y43" i="48"/>
  <c r="Y242" i="72"/>
  <c r="Y260" i="72"/>
  <c r="Y224" i="72"/>
  <c r="Y232" i="67"/>
  <c r="Y106" i="53"/>
  <c r="Y144" i="51"/>
  <c r="X442" i="72"/>
  <c r="X424" i="71"/>
  <c r="X462" i="67"/>
  <c r="X462" i="65"/>
  <c r="X44" i="63"/>
  <c r="X4" i="63"/>
  <c r="X25" i="61"/>
  <c r="Y290" i="69"/>
  <c r="Y4" i="56"/>
  <c r="X62" i="49"/>
  <c r="Y28" i="46"/>
  <c r="Y3" i="44"/>
  <c r="X174" i="67"/>
  <c r="Y3" i="58"/>
  <c r="Y81" i="58"/>
  <c r="X7" i="46"/>
  <c r="Y24" i="44"/>
  <c r="X15" i="25"/>
  <c r="X15" i="28" s="1"/>
  <c r="Y15" i="10"/>
  <c r="Y169" i="72"/>
  <c r="Y279" i="72"/>
  <c r="Y187" i="71"/>
  <c r="Y238" i="68"/>
  <c r="Y174" i="67"/>
  <c r="Y366" i="67"/>
  <c r="X143" i="49"/>
  <c r="X214" i="68"/>
  <c r="X366" i="65"/>
  <c r="X164" i="56"/>
  <c r="Y143" i="49"/>
  <c r="X332" i="70"/>
  <c r="Y214" i="68"/>
  <c r="X174" i="66"/>
  <c r="Y366" i="65"/>
  <c r="Y215" i="64"/>
  <c r="X432" i="64"/>
  <c r="X431" i="64" s="1"/>
  <c r="Y24" i="54"/>
  <c r="Y62" i="54"/>
  <c r="X162" i="46"/>
  <c r="Y193" i="65"/>
  <c r="Y81" i="59"/>
  <c r="X62" i="58"/>
  <c r="X161" i="58"/>
  <c r="Y124" i="55"/>
  <c r="Y43" i="49"/>
  <c r="X81" i="49"/>
  <c r="Y124" i="45"/>
  <c r="Y43" i="44"/>
  <c r="X140" i="70"/>
  <c r="Y193" i="69"/>
  <c r="Y193" i="67"/>
  <c r="Y62" i="58"/>
  <c r="X193" i="70"/>
  <c r="X193" i="69"/>
  <c r="Y174" i="65"/>
  <c r="X194" i="64"/>
  <c r="X4" i="56"/>
  <c r="X161" i="48"/>
  <c r="Y22" i="6"/>
  <c r="Y23" i="6"/>
  <c r="Y99" i="6"/>
  <c r="Y153" i="6" s="1"/>
  <c r="Y115" i="6"/>
  <c r="Y145" i="6" s="1"/>
  <c r="X142" i="72"/>
  <c r="X146" i="72"/>
  <c r="Y317" i="72"/>
  <c r="Y322" i="72"/>
  <c r="Y326" i="72"/>
  <c r="Y330" i="72"/>
  <c r="X138" i="71"/>
  <c r="X142" i="71"/>
  <c r="X146" i="71"/>
  <c r="X135" i="71"/>
  <c r="Y142" i="70"/>
  <c r="Y146" i="70"/>
  <c r="Y150" i="70"/>
  <c r="Y141" i="70"/>
  <c r="Y145" i="70"/>
  <c r="Y149" i="70"/>
  <c r="Y153" i="70"/>
  <c r="X175" i="70"/>
  <c r="X174" i="70" s="1"/>
  <c r="X335" i="70"/>
  <c r="X339" i="70"/>
  <c r="X343" i="70"/>
  <c r="Y99" i="69"/>
  <c r="X142" i="69"/>
  <c r="X146" i="69"/>
  <c r="X150" i="69"/>
  <c r="X141" i="69"/>
  <c r="X145" i="69"/>
  <c r="X149" i="69"/>
  <c r="X153" i="69"/>
  <c r="X335" i="69"/>
  <c r="X339" i="69"/>
  <c r="X343" i="69"/>
  <c r="X170" i="68"/>
  <c r="Y174" i="68"/>
  <c r="Y178" i="68"/>
  <c r="X100" i="6"/>
  <c r="X121" i="6" s="1"/>
  <c r="Y136" i="6"/>
  <c r="Y134" i="72"/>
  <c r="Y138" i="72"/>
  <c r="Y142" i="72"/>
  <c r="Y146" i="72"/>
  <c r="X318" i="72"/>
  <c r="X323" i="72"/>
  <c r="X327" i="72"/>
  <c r="X331" i="72"/>
  <c r="X97" i="71"/>
  <c r="Y320" i="71"/>
  <c r="Y324" i="71"/>
  <c r="Y328" i="71"/>
  <c r="X139" i="70"/>
  <c r="X143" i="70"/>
  <c r="X147" i="70"/>
  <c r="X151" i="70"/>
  <c r="X142" i="70"/>
  <c r="X146" i="70"/>
  <c r="X150" i="70"/>
  <c r="Y175" i="70"/>
  <c r="Y213" i="70"/>
  <c r="Y212" i="70" s="1"/>
  <c r="Y331" i="70"/>
  <c r="Y335" i="70"/>
  <c r="Y339" i="70"/>
  <c r="Y343" i="70"/>
  <c r="X138" i="69"/>
  <c r="Y142" i="69"/>
  <c r="Y146" i="69"/>
  <c r="Y150" i="69"/>
  <c r="Y331" i="69"/>
  <c r="Y335" i="69"/>
  <c r="Y339" i="69"/>
  <c r="Y343" i="69"/>
  <c r="Y386" i="69"/>
  <c r="Y385" i="69" s="1"/>
  <c r="X79" i="68"/>
  <c r="X83" i="68"/>
  <c r="X119" i="68"/>
  <c r="X118" i="68" s="1"/>
  <c r="X171" i="68"/>
  <c r="X175" i="68"/>
  <c r="X179" i="68"/>
  <c r="Y21" i="6"/>
  <c r="Y20" i="28" s="1"/>
  <c r="Y100" i="6"/>
  <c r="Y121" i="6" s="1"/>
  <c r="X147" i="72"/>
  <c r="Y318" i="72"/>
  <c r="Y323" i="72"/>
  <c r="Y327" i="72"/>
  <c r="Y331" i="72"/>
  <c r="X138" i="70"/>
  <c r="X336" i="70"/>
  <c r="X340" i="70"/>
  <c r="X344" i="70"/>
  <c r="X336" i="69"/>
  <c r="X340" i="69"/>
  <c r="X344" i="69"/>
  <c r="Y365" i="64"/>
  <c r="Y343" i="64"/>
  <c r="X101" i="6"/>
  <c r="X122" i="6" s="1"/>
  <c r="Y143" i="72"/>
  <c r="Y147" i="72"/>
  <c r="X320" i="72"/>
  <c r="X324" i="72"/>
  <c r="X328" i="72"/>
  <c r="Y369" i="72"/>
  <c r="Y139" i="71"/>
  <c r="Y143" i="71"/>
  <c r="Y147" i="71"/>
  <c r="X317" i="71"/>
  <c r="Y336" i="70"/>
  <c r="Y340" i="70"/>
  <c r="Y344" i="70"/>
  <c r="Y174" i="69"/>
  <c r="Y143" i="68"/>
  <c r="Y167" i="68" s="1"/>
  <c r="Y105" i="54"/>
  <c r="Y105" i="56" s="1"/>
  <c r="Y106" i="56"/>
  <c r="Y34" i="6"/>
  <c r="Y101" i="6"/>
  <c r="Y131" i="6" s="1"/>
  <c r="Y112" i="6"/>
  <c r="Y142" i="6" s="1"/>
  <c r="X140" i="72"/>
  <c r="X144" i="72"/>
  <c r="X148" i="72"/>
  <c r="Y324" i="72"/>
  <c r="Y328" i="72"/>
  <c r="X140" i="71"/>
  <c r="X144" i="71"/>
  <c r="X148" i="71"/>
  <c r="X187" i="71"/>
  <c r="X279" i="71"/>
  <c r="Y143" i="70"/>
  <c r="Y147" i="70"/>
  <c r="Y151" i="70"/>
  <c r="X333" i="70"/>
  <c r="X337" i="70"/>
  <c r="X341" i="70"/>
  <c r="X345" i="70"/>
  <c r="X405" i="70"/>
  <c r="X404" i="70" s="1"/>
  <c r="X139" i="69"/>
  <c r="X143" i="69"/>
  <c r="X147" i="69"/>
  <c r="X151" i="69"/>
  <c r="X175" i="69"/>
  <c r="X174" i="69" s="1"/>
  <c r="Y80" i="68"/>
  <c r="Y84" i="68"/>
  <c r="Y172" i="68"/>
  <c r="Y176" i="68"/>
  <c r="Y180" i="68"/>
  <c r="X12" i="6"/>
  <c r="X13" i="6" s="1"/>
  <c r="Y30" i="6"/>
  <c r="X34" i="6"/>
  <c r="X98" i="6"/>
  <c r="X152" i="6" s="1"/>
  <c r="X102" i="6"/>
  <c r="X156" i="6" s="1"/>
  <c r="Y104" i="6"/>
  <c r="Y158" i="6" s="1"/>
  <c r="Y138" i="6"/>
  <c r="Y136" i="72"/>
  <c r="Y140" i="72"/>
  <c r="Y144" i="72"/>
  <c r="Y148" i="72"/>
  <c r="X321" i="72"/>
  <c r="X325" i="72"/>
  <c r="X329" i="72"/>
  <c r="X143" i="71"/>
  <c r="X147" i="71"/>
  <c r="Y140" i="71"/>
  <c r="Y144" i="71"/>
  <c r="Y148" i="71"/>
  <c r="X151" i="71"/>
  <c r="Y322" i="71"/>
  <c r="Y326" i="71"/>
  <c r="Y330" i="71"/>
  <c r="X351" i="71"/>
  <c r="Y369" i="71"/>
  <c r="Y139" i="70"/>
  <c r="X144" i="70"/>
  <c r="X148" i="70"/>
  <c r="X152" i="70"/>
  <c r="Y156" i="70"/>
  <c r="Y155" i="70" s="1"/>
  <c r="Y367" i="70"/>
  <c r="Y366" i="70" s="1"/>
  <c r="Y139" i="69"/>
  <c r="Y143" i="69"/>
  <c r="Y147" i="69"/>
  <c r="Y151" i="69"/>
  <c r="Y213" i="69"/>
  <c r="Y212" i="69" s="1"/>
  <c r="X291" i="69"/>
  <c r="X367" i="69"/>
  <c r="X366" i="69" s="1"/>
  <c r="X81" i="68"/>
  <c r="Y168" i="68"/>
  <c r="X173" i="68"/>
  <c r="X177" i="68"/>
  <c r="X181" i="68"/>
  <c r="X30" i="6"/>
  <c r="Y98" i="6"/>
  <c r="Y128" i="6" s="1"/>
  <c r="Y102" i="6"/>
  <c r="Y132" i="6" s="1"/>
  <c r="Y113" i="6"/>
  <c r="Y143" i="6" s="1"/>
  <c r="X141" i="72"/>
  <c r="X145" i="72"/>
  <c r="X149" i="72"/>
  <c r="Y321" i="72"/>
  <c r="Y325" i="72"/>
  <c r="Y329" i="72"/>
  <c r="X137" i="71"/>
  <c r="X141" i="71"/>
  <c r="X145" i="71"/>
  <c r="X149" i="71"/>
  <c r="X205" i="71"/>
  <c r="X323" i="71"/>
  <c r="X327" i="71"/>
  <c r="X331" i="71"/>
  <c r="Y121" i="70"/>
  <c r="Y140" i="70" s="1"/>
  <c r="Y144" i="70"/>
  <c r="Y148" i="70"/>
  <c r="Y152" i="70"/>
  <c r="X213" i="70"/>
  <c r="X212" i="70" s="1"/>
  <c r="Y385" i="70"/>
  <c r="X121" i="69"/>
  <c r="X140" i="69" s="1"/>
  <c r="X144" i="69"/>
  <c r="X148" i="69"/>
  <c r="X152" i="69"/>
  <c r="X212" i="69"/>
  <c r="X169" i="68"/>
  <c r="Y173" i="68"/>
  <c r="Y177" i="68"/>
  <c r="Y181" i="68"/>
  <c r="X23" i="6"/>
  <c r="X99" i="6"/>
  <c r="X153" i="6" s="1"/>
  <c r="Y145" i="72"/>
  <c r="Y149" i="72"/>
  <c r="X317" i="72"/>
  <c r="X322" i="72"/>
  <c r="X326" i="72"/>
  <c r="X330" i="72"/>
  <c r="Y97" i="71"/>
  <c r="Y141" i="71"/>
  <c r="Y145" i="71"/>
  <c r="Y149" i="71"/>
  <c r="Y334" i="70"/>
  <c r="Y338" i="70"/>
  <c r="Y342" i="70"/>
  <c r="Y334" i="69"/>
  <c r="Y338" i="69"/>
  <c r="Y342" i="69"/>
  <c r="X185" i="68"/>
  <c r="X414" i="68"/>
  <c r="X418" i="68"/>
  <c r="X422" i="68"/>
  <c r="X426" i="68"/>
  <c r="X430" i="68"/>
  <c r="Y505" i="68"/>
  <c r="Y504" i="68" s="1"/>
  <c r="Y139" i="67"/>
  <c r="Y143" i="67"/>
  <c r="Y147" i="67"/>
  <c r="Y151" i="67"/>
  <c r="Y331" i="67"/>
  <c r="Y385" i="66"/>
  <c r="Y140" i="65"/>
  <c r="Y145" i="65"/>
  <c r="Y149" i="65"/>
  <c r="Y153" i="65"/>
  <c r="Y332" i="65"/>
  <c r="Y337" i="65"/>
  <c r="Y341" i="65"/>
  <c r="Y345" i="65"/>
  <c r="Y156" i="64"/>
  <c r="Y161" i="64"/>
  <c r="Y165" i="64"/>
  <c r="Y169" i="64"/>
  <c r="X215" i="64"/>
  <c r="X322" i="64"/>
  <c r="X367" i="64"/>
  <c r="Y371" i="64"/>
  <c r="Y383" i="64"/>
  <c r="X427" i="64"/>
  <c r="X124" i="58"/>
  <c r="X130" i="56"/>
  <c r="X134" i="56"/>
  <c r="X138" i="56"/>
  <c r="X105" i="48"/>
  <c r="X124" i="48"/>
  <c r="X82" i="47"/>
  <c r="X81" i="47" s="1"/>
  <c r="X106" i="47"/>
  <c r="X105" i="47" s="1"/>
  <c r="X125" i="47"/>
  <c r="X124" i="47" s="1"/>
  <c r="X161" i="47"/>
  <c r="Y185" i="68"/>
  <c r="Y414" i="68"/>
  <c r="Y418" i="68"/>
  <c r="Y422" i="68"/>
  <c r="Y426" i="68"/>
  <c r="Y430" i="68"/>
  <c r="X144" i="67"/>
  <c r="X148" i="67"/>
  <c r="X152" i="67"/>
  <c r="Y102" i="66"/>
  <c r="X332" i="66"/>
  <c r="X337" i="66"/>
  <c r="X341" i="66"/>
  <c r="X345" i="66"/>
  <c r="X142" i="65"/>
  <c r="X146" i="65"/>
  <c r="X150" i="65"/>
  <c r="X290" i="65"/>
  <c r="X334" i="65"/>
  <c r="X338" i="65"/>
  <c r="X342" i="65"/>
  <c r="X158" i="64"/>
  <c r="X162" i="64"/>
  <c r="X166" i="64"/>
  <c r="X170" i="64"/>
  <c r="Y367" i="64"/>
  <c r="X372" i="64"/>
  <c r="X376" i="64"/>
  <c r="Y366" i="64"/>
  <c r="Y427" i="64"/>
  <c r="Y43" i="59"/>
  <c r="Y124" i="58"/>
  <c r="Y143" i="58"/>
  <c r="X3" i="55"/>
  <c r="X24" i="55"/>
  <c r="X144" i="56"/>
  <c r="X168" i="56"/>
  <c r="X172" i="56"/>
  <c r="X176" i="56"/>
  <c r="X24" i="49"/>
  <c r="Y105" i="48"/>
  <c r="Y82" i="47"/>
  <c r="Y81" i="47" s="1"/>
  <c r="Y106" i="47"/>
  <c r="Y105" i="47" s="1"/>
  <c r="Y125" i="47"/>
  <c r="Y124" i="47" s="1"/>
  <c r="Y161" i="47"/>
  <c r="X86" i="46"/>
  <c r="X3" i="44"/>
  <c r="X182" i="68"/>
  <c r="X186" i="68"/>
  <c r="X410" i="68"/>
  <c r="X415" i="68"/>
  <c r="X419" i="68"/>
  <c r="X423" i="68"/>
  <c r="X427" i="68"/>
  <c r="Y144" i="67"/>
  <c r="Y148" i="67"/>
  <c r="Y152" i="67"/>
  <c r="Y294" i="67"/>
  <c r="Y332" i="67" s="1"/>
  <c r="Y332" i="66"/>
  <c r="Y337" i="66"/>
  <c r="Y341" i="66"/>
  <c r="Y345" i="66"/>
  <c r="Y142" i="65"/>
  <c r="Y146" i="65"/>
  <c r="Y150" i="65"/>
  <c r="Y290" i="65"/>
  <c r="Y334" i="65"/>
  <c r="Y338" i="65"/>
  <c r="Y342" i="65"/>
  <c r="X154" i="64"/>
  <c r="Y158" i="64"/>
  <c r="Y162" i="64"/>
  <c r="Y166" i="64"/>
  <c r="Y170" i="64"/>
  <c r="Y124" i="59"/>
  <c r="Y24" i="49"/>
  <c r="X43" i="49"/>
  <c r="X62" i="48"/>
  <c r="X4" i="47"/>
  <c r="X3" i="47" s="1"/>
  <c r="Y106" i="45"/>
  <c r="X31" i="46"/>
  <c r="Y182" i="68"/>
  <c r="Y186" i="68"/>
  <c r="Y410" i="68"/>
  <c r="Y415" i="68"/>
  <c r="Y419" i="68"/>
  <c r="Y423" i="68"/>
  <c r="Y427" i="68"/>
  <c r="X334" i="66"/>
  <c r="X338" i="66"/>
  <c r="X342" i="66"/>
  <c r="X99" i="65"/>
  <c r="X98" i="65" s="1"/>
  <c r="X136" i="65" s="1"/>
  <c r="X138" i="65"/>
  <c r="X335" i="65"/>
  <c r="X339" i="65"/>
  <c r="X343" i="65"/>
  <c r="X78" i="64"/>
  <c r="Y154" i="64"/>
  <c r="X159" i="64"/>
  <c r="X163" i="64"/>
  <c r="X167" i="64"/>
  <c r="X171" i="64"/>
  <c r="Y194" i="64"/>
  <c r="X369" i="64"/>
  <c r="X373" i="64"/>
  <c r="X377" i="64"/>
  <c r="X381" i="64"/>
  <c r="X24" i="59"/>
  <c r="X151" i="56"/>
  <c r="X155" i="56"/>
  <c r="X159" i="56"/>
  <c r="Y81" i="49"/>
  <c r="Y161" i="48"/>
  <c r="X47" i="45"/>
  <c r="X47" i="46" s="1"/>
  <c r="X183" i="68"/>
  <c r="X187" i="68"/>
  <c r="X411" i="68"/>
  <c r="X416" i="68"/>
  <c r="X420" i="68"/>
  <c r="X424" i="68"/>
  <c r="X428" i="68"/>
  <c r="X334" i="67"/>
  <c r="X338" i="67"/>
  <c r="X342" i="67"/>
  <c r="X142" i="66"/>
  <c r="X146" i="66"/>
  <c r="X150" i="66"/>
  <c r="Y334" i="66"/>
  <c r="Y338" i="66"/>
  <c r="Y342" i="66"/>
  <c r="Y98" i="65"/>
  <c r="Y138" i="65"/>
  <c r="Y339" i="65"/>
  <c r="Y343" i="65"/>
  <c r="X155" i="64"/>
  <c r="Y159" i="64"/>
  <c r="Y163" i="64"/>
  <c r="Y167" i="64"/>
  <c r="Y171" i="64"/>
  <c r="Y373" i="64"/>
  <c r="Y377" i="64"/>
  <c r="Y381" i="64"/>
  <c r="X4" i="60"/>
  <c r="X3" i="60" s="1"/>
  <c r="X143" i="59"/>
  <c r="Y161" i="59"/>
  <c r="X143" i="58"/>
  <c r="Y161" i="58"/>
  <c r="X113" i="56"/>
  <c r="X117" i="56"/>
  <c r="X121" i="56"/>
  <c r="X3" i="50"/>
  <c r="Y183" i="68"/>
  <c r="Y187" i="68"/>
  <c r="Y411" i="68"/>
  <c r="Y416" i="68"/>
  <c r="Y420" i="68"/>
  <c r="Y424" i="68"/>
  <c r="Y428" i="68"/>
  <c r="Y334" i="67"/>
  <c r="Y338" i="67"/>
  <c r="Y342" i="67"/>
  <c r="Y142" i="66"/>
  <c r="Y146" i="66"/>
  <c r="Y150" i="66"/>
  <c r="X291" i="66"/>
  <c r="X290" i="66" s="1"/>
  <c r="X328" i="66" s="1"/>
  <c r="X330" i="66"/>
  <c r="X193" i="65"/>
  <c r="X331" i="65"/>
  <c r="X336" i="65"/>
  <c r="X340" i="65"/>
  <c r="X344" i="65"/>
  <c r="X386" i="65"/>
  <c r="X385" i="65" s="1"/>
  <c r="X111" i="64"/>
  <c r="X110" i="64" s="1"/>
  <c r="Y155" i="64"/>
  <c r="X160" i="64"/>
  <c r="X164" i="64"/>
  <c r="X168" i="64"/>
  <c r="Y326" i="64"/>
  <c r="Y322" i="64" s="1"/>
  <c r="X370" i="64"/>
  <c r="X378" i="64"/>
  <c r="X382" i="64"/>
  <c r="X449" i="64"/>
  <c r="X448" i="64" s="1"/>
  <c r="X44" i="58"/>
  <c r="X43" i="58" s="1"/>
  <c r="Y63" i="55"/>
  <c r="Y62" i="55" s="1"/>
  <c r="Y82" i="55"/>
  <c r="X88" i="56"/>
  <c r="X92" i="56"/>
  <c r="X96" i="56"/>
  <c r="X161" i="54"/>
  <c r="Y3" i="50"/>
  <c r="Y44" i="47"/>
  <c r="Y43" i="47" s="1"/>
  <c r="Y63" i="47"/>
  <c r="Y62" i="47" s="1"/>
  <c r="Y143" i="47"/>
  <c r="Y147" i="46"/>
  <c r="X25" i="45"/>
  <c r="X24" i="45" s="1"/>
  <c r="X184" i="68"/>
  <c r="X188" i="68"/>
  <c r="X361" i="68"/>
  <c r="X360" i="68" s="1"/>
  <c r="X413" i="68"/>
  <c r="X417" i="68"/>
  <c r="X421" i="68"/>
  <c r="X425" i="68"/>
  <c r="X429" i="68"/>
  <c r="X335" i="67"/>
  <c r="X339" i="67"/>
  <c r="X343" i="67"/>
  <c r="X139" i="66"/>
  <c r="X143" i="66"/>
  <c r="X147" i="66"/>
  <c r="X151" i="66"/>
  <c r="Y291" i="66"/>
  <c r="Y290" i="66" s="1"/>
  <c r="Y328" i="66" s="1"/>
  <c r="Y330" i="66"/>
  <c r="Y331" i="65"/>
  <c r="Y336" i="65"/>
  <c r="Y340" i="65"/>
  <c r="Y344" i="65"/>
  <c r="Y386" i="65"/>
  <c r="Y385" i="65" s="1"/>
  <c r="X135" i="64"/>
  <c r="X156" i="64" s="1"/>
  <c r="Y160" i="64"/>
  <c r="Y164" i="64"/>
  <c r="Y168" i="64"/>
  <c r="X81" i="58"/>
  <c r="Y44" i="55"/>
  <c r="Y43" i="55" s="1"/>
  <c r="Y43" i="56" s="1"/>
  <c r="X62" i="45"/>
  <c r="Y16" i="23"/>
  <c r="Y15" i="23" s="1"/>
  <c r="Y184" i="68"/>
  <c r="Y188" i="68"/>
  <c r="Y361" i="68"/>
  <c r="Y360" i="68" s="1"/>
  <c r="Y413" i="68"/>
  <c r="Y417" i="68"/>
  <c r="Y421" i="68"/>
  <c r="Y425" i="68"/>
  <c r="Y429" i="68"/>
  <c r="X481" i="68"/>
  <c r="X480" i="68" s="1"/>
  <c r="X505" i="68"/>
  <c r="X504" i="68" s="1"/>
  <c r="X139" i="67"/>
  <c r="X143" i="67"/>
  <c r="X147" i="67"/>
  <c r="X151" i="67"/>
  <c r="X331" i="67"/>
  <c r="Y335" i="67"/>
  <c r="Y339" i="67"/>
  <c r="Y343" i="67"/>
  <c r="Y139" i="66"/>
  <c r="Y143" i="66"/>
  <c r="Y147" i="66"/>
  <c r="Y151" i="66"/>
  <c r="X385" i="66"/>
  <c r="X140" i="65"/>
  <c r="X145" i="65"/>
  <c r="X149" i="65"/>
  <c r="X153" i="65"/>
  <c r="X332" i="65"/>
  <c r="X337" i="65"/>
  <c r="X341" i="65"/>
  <c r="X345" i="65"/>
  <c r="Y24" i="60"/>
  <c r="Y82" i="54"/>
  <c r="Y81" i="54" s="1"/>
  <c r="Y3" i="49"/>
  <c r="X81" i="45"/>
  <c r="X10" i="46"/>
  <c r="X14" i="46"/>
  <c r="Y120" i="46"/>
  <c r="Y150" i="46"/>
  <c r="Y154" i="46"/>
  <c r="Y158" i="46"/>
  <c r="X4" i="22"/>
  <c r="X4" i="25" s="1"/>
  <c r="X4" i="28" s="1"/>
  <c r="X25" i="21"/>
  <c r="X30" i="23"/>
  <c r="X30" i="26" s="1"/>
  <c r="X20" i="25"/>
  <c r="X20" i="28" s="1"/>
  <c r="X27" i="11"/>
  <c r="X27" i="14" s="1"/>
  <c r="X18" i="46"/>
  <c r="X22" i="46"/>
  <c r="Y62" i="44"/>
  <c r="Y10" i="42"/>
  <c r="Y16" i="42"/>
  <c r="Y35" i="42"/>
  <c r="Y54" i="42"/>
  <c r="Y73" i="42"/>
  <c r="Y136" i="42"/>
  <c r="Y154" i="42"/>
  <c r="Y172" i="42"/>
  <c r="Y27" i="22"/>
  <c r="Y6" i="21"/>
  <c r="X26" i="21"/>
  <c r="X8" i="23"/>
  <c r="X8" i="26" s="1"/>
  <c r="X12" i="23"/>
  <c r="X12" i="26" s="1"/>
  <c r="Y14" i="18"/>
  <c r="Y14" i="24" s="1"/>
  <c r="Y17" i="18"/>
  <c r="Y17" i="24" s="1"/>
  <c r="Y19" i="13"/>
  <c r="Y19" i="16" s="1"/>
  <c r="X28" i="13"/>
  <c r="Y27" i="11"/>
  <c r="X6" i="10"/>
  <c r="Y26" i="10"/>
  <c r="X19" i="13"/>
  <c r="X23" i="13"/>
  <c r="X23" i="16" s="1"/>
  <c r="Y7" i="12"/>
  <c r="Y7" i="15" s="1"/>
  <c r="Y11" i="12"/>
  <c r="Y11" i="15" s="1"/>
  <c r="X31" i="12"/>
  <c r="X31" i="15" s="1"/>
  <c r="X66" i="46"/>
  <c r="X136" i="46"/>
  <c r="X166" i="46"/>
  <c r="X170" i="46"/>
  <c r="X174" i="46"/>
  <c r="Y25" i="24"/>
  <c r="Y18" i="25"/>
  <c r="X29" i="21"/>
  <c r="X14" i="18"/>
  <c r="X14" i="23" s="1"/>
  <c r="X14" i="26" s="1"/>
  <c r="X16" i="17"/>
  <c r="X8" i="13"/>
  <c r="X17" i="11"/>
  <c r="X29" i="12"/>
  <c r="X4" i="7"/>
  <c r="X4" i="14" s="1"/>
  <c r="X19" i="12"/>
  <c r="X23" i="12"/>
  <c r="X23" i="15" s="1"/>
  <c r="Y7" i="21"/>
  <c r="X30" i="21"/>
  <c r="Y22" i="23"/>
  <c r="Y26" i="23"/>
  <c r="X22" i="13"/>
  <c r="X30" i="13"/>
  <c r="X21" i="10"/>
  <c r="X29" i="10"/>
  <c r="X7" i="13"/>
  <c r="X11" i="13"/>
  <c r="Y27" i="9"/>
  <c r="X21" i="12"/>
  <c r="X25" i="12"/>
  <c r="Y9" i="12"/>
  <c r="Y9" i="15" s="1"/>
  <c r="Y13" i="12"/>
  <c r="Y13" i="15" s="1"/>
  <c r="X29" i="25"/>
  <c r="X29" i="28" s="1"/>
  <c r="Y11" i="24"/>
  <c r="X21" i="24"/>
  <c r="X21" i="27" s="1"/>
  <c r="Y7" i="23"/>
  <c r="Y29" i="21"/>
  <c r="X27" i="19"/>
  <c r="X27" i="23" s="1"/>
  <c r="X27" i="26" s="1"/>
  <c r="X32" i="23"/>
  <c r="X32" i="26" s="1"/>
  <c r="X17" i="18"/>
  <c r="X17" i="25" s="1"/>
  <c r="X17" i="28" s="1"/>
  <c r="Y20" i="13"/>
  <c r="Y20" i="16" s="1"/>
  <c r="Y24" i="13"/>
  <c r="Y24" i="16" s="1"/>
  <c r="X4" i="8"/>
  <c r="X9" i="12"/>
  <c r="X13" i="12"/>
  <c r="X17" i="8"/>
  <c r="X111" i="46"/>
  <c r="X115" i="46"/>
  <c r="Y133" i="46"/>
  <c r="Y137" i="46"/>
  <c r="Y141" i="46"/>
  <c r="X149" i="46"/>
  <c r="X153" i="46"/>
  <c r="X157" i="46"/>
  <c r="Y167" i="46"/>
  <c r="Y171" i="46"/>
  <c r="Y175" i="46"/>
  <c r="X35" i="46"/>
  <c r="X39" i="46"/>
  <c r="X69" i="46"/>
  <c r="X73" i="46"/>
  <c r="X77" i="46"/>
  <c r="X8" i="25"/>
  <c r="X8" i="28" s="1"/>
  <c r="X63" i="44"/>
  <c r="X63" i="46" s="1"/>
  <c r="X4" i="20"/>
  <c r="X4" i="24" s="1"/>
  <c r="X4" i="27" s="1"/>
  <c r="Y27" i="18"/>
  <c r="X25" i="10"/>
  <c r="X4" i="9"/>
  <c r="Y6" i="12"/>
  <c r="Y6" i="15" s="1"/>
  <c r="Y10" i="12"/>
  <c r="Y10" i="15" s="1"/>
  <c r="Y27" i="8"/>
  <c r="Y10" i="26"/>
  <c r="Y28" i="28"/>
  <c r="Y23" i="27"/>
  <c r="Y31" i="27"/>
  <c r="Y10" i="27"/>
  <c r="Y137" i="6"/>
  <c r="Y31" i="16"/>
  <c r="Y23" i="16"/>
  <c r="Y11" i="16"/>
  <c r="Y7" i="16"/>
  <c r="Y19" i="17"/>
  <c r="Y7" i="17"/>
  <c r="Y22" i="15"/>
  <c r="Y30" i="17"/>
  <c r="Y165" i="51"/>
  <c r="Y110" i="51"/>
  <c r="Y147" i="51"/>
  <c r="Y162" i="51"/>
  <c r="Y48" i="51"/>
  <c r="Y165" i="52"/>
  <c r="Y162" i="53"/>
  <c r="Y144" i="53"/>
  <c r="Y4" i="51"/>
  <c r="Y147" i="52"/>
  <c r="Y67" i="52"/>
  <c r="Y86" i="51"/>
  <c r="Y29" i="51"/>
  <c r="Y48" i="52"/>
  <c r="Y44" i="52"/>
  <c r="Y144" i="52"/>
  <c r="Y63" i="53"/>
  <c r="Y106" i="51"/>
  <c r="Y67" i="51"/>
  <c r="Y86" i="52"/>
  <c r="Y6" i="17"/>
  <c r="Y162" i="52"/>
  <c r="Y129" i="52"/>
  <c r="Y29" i="52"/>
  <c r="Y8" i="52"/>
  <c r="Y44" i="53"/>
  <c r="Y8" i="51"/>
  <c r="Y270" i="66"/>
  <c r="Y251" i="65"/>
  <c r="Y335" i="68"/>
  <c r="Y224" i="71"/>
  <c r="Y260" i="71"/>
  <c r="Y232" i="69"/>
  <c r="Y242" i="71"/>
  <c r="Y135" i="6"/>
  <c r="X30" i="28"/>
  <c r="X18" i="28"/>
  <c r="X6" i="28"/>
  <c r="X11" i="26"/>
  <c r="X25" i="27"/>
  <c r="X9" i="27"/>
  <c r="X19" i="27"/>
  <c r="X13" i="27"/>
  <c r="X9" i="26"/>
  <c r="X23" i="27"/>
  <c r="X7" i="27"/>
  <c r="X31" i="26"/>
  <c r="X11" i="27"/>
  <c r="X7" i="26"/>
  <c r="X5" i="27"/>
  <c r="X162" i="61"/>
  <c r="X129" i="61"/>
  <c r="X144" i="62"/>
  <c r="X144" i="61"/>
  <c r="X86" i="61"/>
  <c r="X48" i="61"/>
  <c r="X165" i="62"/>
  <c r="X110" i="62"/>
  <c r="X165" i="61"/>
  <c r="X110" i="61"/>
  <c r="X147" i="62"/>
  <c r="X162" i="62"/>
  <c r="X67" i="62"/>
  <c r="X29" i="62"/>
  <c r="X8" i="62"/>
  <c r="X44" i="62"/>
  <c r="X106" i="63"/>
  <c r="X67" i="61"/>
  <c r="X86" i="62"/>
  <c r="X48" i="62"/>
  <c r="X125" i="61"/>
  <c r="X144" i="63"/>
  <c r="X63" i="62"/>
  <c r="X162" i="63"/>
  <c r="X161" i="63" s="1"/>
  <c r="X424" i="65"/>
  <c r="X147" i="61"/>
  <c r="X443" i="66"/>
  <c r="X443" i="67"/>
  <c r="X442" i="71"/>
  <c r="X424" i="72"/>
  <c r="X406" i="71"/>
  <c r="X406" i="72"/>
  <c r="X20" i="6"/>
  <c r="Y114" i="6"/>
  <c r="Y160" i="6"/>
  <c r="X135" i="72"/>
  <c r="X139" i="72"/>
  <c r="X143" i="72"/>
  <c r="X169" i="71"/>
  <c r="Y316" i="71"/>
  <c r="X385" i="70"/>
  <c r="X45" i="6"/>
  <c r="X79" i="6"/>
  <c r="X115" i="6"/>
  <c r="X161" i="6"/>
  <c r="Y135" i="72"/>
  <c r="Y139" i="72"/>
  <c r="X187" i="72"/>
  <c r="X134" i="71"/>
  <c r="X115" i="71"/>
  <c r="X369" i="71"/>
  <c r="Y45" i="6"/>
  <c r="Y79" i="6"/>
  <c r="Y161" i="6"/>
  <c r="X136" i="72"/>
  <c r="Y187" i="72"/>
  <c r="Y134" i="71"/>
  <c r="Y169" i="71"/>
  <c r="Y366" i="69"/>
  <c r="X16" i="30"/>
  <c r="X17" i="30" s="1"/>
  <c r="X16" i="34"/>
  <c r="X17" i="34" s="1"/>
  <c r="X114" i="29"/>
  <c r="X127" i="29" s="1"/>
  <c r="X16" i="33"/>
  <c r="X18" i="6"/>
  <c r="X22" i="6"/>
  <c r="X112" i="6"/>
  <c r="X116" i="6"/>
  <c r="X162" i="6"/>
  <c r="X136" i="71"/>
  <c r="Y318" i="71"/>
  <c r="Y16" i="31"/>
  <c r="Y17" i="31" s="1"/>
  <c r="Y16" i="35"/>
  <c r="Y16" i="36"/>
  <c r="Y17" i="36" s="1"/>
  <c r="Y16" i="34"/>
  <c r="Y17" i="34" s="1"/>
  <c r="Y16" i="30"/>
  <c r="Y17" i="30" s="1"/>
  <c r="Y18" i="6"/>
  <c r="Y116" i="6"/>
  <c r="Y162" i="6"/>
  <c r="X137" i="72"/>
  <c r="Y279" i="71"/>
  <c r="X318" i="71"/>
  <c r="X297" i="71"/>
  <c r="X19" i="6"/>
  <c r="X11" i="15" s="1"/>
  <c r="X104" i="6"/>
  <c r="X113" i="6"/>
  <c r="X159" i="6"/>
  <c r="X168" i="6"/>
  <c r="Y137" i="72"/>
  <c r="Y141" i="72"/>
  <c r="Y329" i="70"/>
  <c r="Y309" i="70"/>
  <c r="Y309" i="69"/>
  <c r="Y328" i="69" s="1"/>
  <c r="Y329" i="69"/>
  <c r="X134" i="72"/>
  <c r="X138" i="72"/>
  <c r="Y118" i="71"/>
  <c r="Y136" i="71" s="1"/>
  <c r="Y135" i="71"/>
  <c r="Y297" i="71"/>
  <c r="Y330" i="70"/>
  <c r="X309" i="67"/>
  <c r="X329" i="67"/>
  <c r="Y117" i="66"/>
  <c r="Y137" i="66"/>
  <c r="X115" i="72"/>
  <c r="X133" i="72" s="1"/>
  <c r="X298" i="72"/>
  <c r="X319" i="72"/>
  <c r="X319" i="71"/>
  <c r="X310" i="70"/>
  <c r="Y480" i="68"/>
  <c r="Y309" i="67"/>
  <c r="Y329" i="67"/>
  <c r="Y115" i="72"/>
  <c r="Y133" i="72" s="1"/>
  <c r="Y298" i="72"/>
  <c r="Y319" i="72"/>
  <c r="Y319" i="71"/>
  <c r="Y118" i="69"/>
  <c r="Y330" i="69"/>
  <c r="X99" i="70"/>
  <c r="X98" i="70" s="1"/>
  <c r="X136" i="70" s="1"/>
  <c r="X141" i="70"/>
  <c r="X310" i="69"/>
  <c r="Y99" i="70"/>
  <c r="Y98" i="70" s="1"/>
  <c r="Y294" i="70"/>
  <c r="Y290" i="70" s="1"/>
  <c r="Y102" i="69"/>
  <c r="Y140" i="69" s="1"/>
  <c r="X140" i="67"/>
  <c r="X291" i="70"/>
  <c r="X290" i="70" s="1"/>
  <c r="X99" i="69"/>
  <c r="X98" i="69" s="1"/>
  <c r="X294" i="69"/>
  <c r="Y140" i="67"/>
  <c r="X193" i="67"/>
  <c r="X366" i="67"/>
  <c r="Y174" i="66"/>
  <c r="Y117" i="65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33" i="66"/>
  <c r="X141" i="65"/>
  <c r="X309" i="65"/>
  <c r="Y131" i="64"/>
  <c r="Y152" i="64" s="1"/>
  <c r="Y118" i="67"/>
  <c r="Y330" i="67"/>
  <c r="Y138" i="66"/>
  <c r="Y333" i="66"/>
  <c r="Y137" i="65"/>
  <c r="Y141" i="65"/>
  <c r="Y309" i="65"/>
  <c r="X330" i="65"/>
  <c r="Y330" i="65"/>
  <c r="Y335" i="65"/>
  <c r="X329" i="65"/>
  <c r="X333" i="65"/>
  <c r="X132" i="64"/>
  <c r="X347" i="64"/>
  <c r="X368" i="64" s="1"/>
  <c r="Y329" i="65"/>
  <c r="Y333" i="65"/>
  <c r="Y153" i="64"/>
  <c r="Y157" i="64"/>
  <c r="Y372" i="64"/>
  <c r="Y376" i="64"/>
  <c r="Y380" i="64"/>
  <c r="X344" i="64"/>
  <c r="X407" i="64"/>
  <c r="X7" i="58"/>
  <c r="X3" i="58" s="1"/>
  <c r="X411" i="64"/>
  <c r="X410" i="64" s="1"/>
  <c r="X8" i="61"/>
  <c r="X29" i="61"/>
  <c r="Y161" i="55"/>
  <c r="Y161" i="56" s="1"/>
  <c r="Y162" i="56"/>
  <c r="X24" i="54"/>
  <c r="X25" i="56"/>
  <c r="X62" i="57"/>
  <c r="X124" i="57"/>
  <c r="Y24" i="55"/>
  <c r="Y25" i="56"/>
  <c r="Y24" i="59"/>
  <c r="X43" i="59"/>
  <c r="X124" i="60"/>
  <c r="Y105" i="59"/>
  <c r="X124" i="59"/>
  <c r="X161" i="59"/>
  <c r="Y105" i="58"/>
  <c r="X129" i="62"/>
  <c r="X106" i="59"/>
  <c r="X105" i="59" s="1"/>
  <c r="Y143" i="59"/>
  <c r="X24" i="58"/>
  <c r="Y146" i="56"/>
  <c r="Y143" i="54"/>
  <c r="X81" i="54"/>
  <c r="Y144" i="56"/>
  <c r="Y143" i="55"/>
  <c r="X43" i="54"/>
  <c r="X106" i="55"/>
  <c r="X108" i="56"/>
  <c r="X125" i="54"/>
  <c r="X124" i="54" s="1"/>
  <c r="X126" i="56"/>
  <c r="X3" i="54"/>
  <c r="Y124" i="54"/>
  <c r="Y124" i="56" s="1"/>
  <c r="Y125" i="56"/>
  <c r="Y3" i="54"/>
  <c r="X62" i="55"/>
  <c r="X128" i="55"/>
  <c r="X128" i="56" s="1"/>
  <c r="X129" i="56"/>
  <c r="X43" i="55"/>
  <c r="X82" i="55"/>
  <c r="X83" i="56"/>
  <c r="X162" i="55"/>
  <c r="X163" i="56"/>
  <c r="X62" i="54"/>
  <c r="X146" i="54"/>
  <c r="X143" i="54" s="1"/>
  <c r="X143" i="56" s="1"/>
  <c r="X147" i="56"/>
  <c r="Y109" i="49"/>
  <c r="Y105" i="49" s="1"/>
  <c r="Y110" i="52"/>
  <c r="Y62" i="49"/>
  <c r="X138" i="29"/>
  <c r="Y30" i="15"/>
  <c r="X3" i="49"/>
  <c r="X105" i="49"/>
  <c r="X5" i="26"/>
  <c r="Y24" i="48"/>
  <c r="X125" i="50"/>
  <c r="X124" i="50" s="1"/>
  <c r="X124" i="49"/>
  <c r="X81" i="48"/>
  <c r="Y125" i="50"/>
  <c r="Y124" i="50" s="1"/>
  <c r="Y124" i="49"/>
  <c r="Y81" i="48"/>
  <c r="Y82" i="44"/>
  <c r="Y83" i="46"/>
  <c r="Y124" i="44"/>
  <c r="Y124" i="46" s="1"/>
  <c r="Y125" i="46"/>
  <c r="X144" i="44"/>
  <c r="X143" i="44" s="1"/>
  <c r="X145" i="46"/>
  <c r="X141" i="29"/>
  <c r="X105" i="45"/>
  <c r="X105" i="46" s="1"/>
  <c r="X106" i="46"/>
  <c r="X25" i="44"/>
  <c r="X24" i="44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82" i="46"/>
  <c r="X107" i="46"/>
  <c r="Y4" i="45"/>
  <c r="X143" i="45"/>
  <c r="Y161" i="45"/>
  <c r="Y143" i="44"/>
  <c r="Y16" i="33"/>
  <c r="Y17" i="33" s="1"/>
  <c r="Y138" i="29"/>
  <c r="Y6" i="29"/>
  <c r="Y115" i="29"/>
  <c r="Y128" i="29" s="1"/>
  <c r="X27" i="28"/>
  <c r="X21" i="26"/>
  <c r="Y8" i="16"/>
  <c r="Y12" i="16"/>
  <c r="Y17" i="13"/>
  <c r="Y17" i="16" s="1"/>
  <c r="Y21" i="13"/>
  <c r="Y21" i="16" s="1"/>
  <c r="Y21" i="10"/>
  <c r="Y25" i="13"/>
  <c r="Y25" i="16" s="1"/>
  <c r="Y25" i="10"/>
  <c r="Y26" i="15"/>
  <c r="Y129" i="48"/>
  <c r="Y44" i="46"/>
  <c r="Y48" i="46"/>
  <c r="Y140" i="29"/>
  <c r="X111" i="29"/>
  <c r="X124" i="29" s="1"/>
  <c r="X117" i="29"/>
  <c r="X130" i="29" s="1"/>
  <c r="X13" i="26"/>
  <c r="X29" i="26"/>
  <c r="Y145" i="46"/>
  <c r="Y144" i="45"/>
  <c r="Y111" i="29"/>
  <c r="Y124" i="29" s="1"/>
  <c r="Y117" i="29"/>
  <c r="Y130" i="29" s="1"/>
  <c r="X29" i="27"/>
  <c r="X23" i="26"/>
  <c r="Y45" i="46"/>
  <c r="X125" i="45"/>
  <c r="X127" i="46"/>
  <c r="Y18" i="36"/>
  <c r="X18" i="34"/>
  <c r="Y18" i="30"/>
  <c r="X112" i="29"/>
  <c r="X125" i="29" s="1"/>
  <c r="X118" i="29"/>
  <c r="X131" i="29" s="1"/>
  <c r="X7" i="28"/>
  <c r="Y25" i="45"/>
  <c r="Y43" i="45"/>
  <c r="X164" i="45"/>
  <c r="X165" i="46"/>
  <c r="X43" i="44"/>
  <c r="X161" i="44"/>
  <c r="X3" i="37"/>
  <c r="Y18" i="35"/>
  <c r="Y18" i="34"/>
  <c r="X18" i="33"/>
  <c r="Y18" i="31"/>
  <c r="X18" i="30"/>
  <c r="X143" i="29"/>
  <c r="Y112" i="29"/>
  <c r="Y125" i="29" s="1"/>
  <c r="Y118" i="29"/>
  <c r="X19" i="28"/>
  <c r="Y31" i="26"/>
  <c r="Y24" i="15"/>
  <c r="Y128" i="46"/>
  <c r="X81" i="44"/>
  <c r="X16" i="37"/>
  <c r="X17" i="37" s="1"/>
  <c r="X5" i="36"/>
  <c r="X3" i="36" s="1"/>
  <c r="X16" i="36"/>
  <c r="X17" i="36" s="1"/>
  <c r="X18" i="32"/>
  <c r="Y135" i="29"/>
  <c r="X5" i="29"/>
  <c r="X17" i="29"/>
  <c r="X10" i="29"/>
  <c r="X22" i="29"/>
  <c r="X109" i="29"/>
  <c r="X122" i="29" s="1"/>
  <c r="X31" i="27"/>
  <c r="X19" i="26"/>
  <c r="X25" i="26"/>
  <c r="X21" i="28"/>
  <c r="Y32" i="16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22" i="16"/>
  <c r="Y30" i="16"/>
  <c r="Y20" i="29"/>
  <c r="Y7" i="29" s="1"/>
  <c r="Y24" i="29"/>
  <c r="X14" i="21"/>
  <c r="X27" i="20"/>
  <c r="X28" i="24"/>
  <c r="X28" i="27" s="1"/>
  <c r="X28" i="21"/>
  <c r="X32" i="24"/>
  <c r="X32" i="27" s="1"/>
  <c r="X32" i="21"/>
  <c r="Y30" i="23"/>
  <c r="Y27" i="19"/>
  <c r="Y12" i="15"/>
  <c r="Y4" i="11"/>
  <c r="Y17" i="11"/>
  <c r="Y17" i="14" s="1"/>
  <c r="Y17" i="17" s="1"/>
  <c r="Y18" i="14"/>
  <c r="Y18" i="17" s="1"/>
  <c r="Y17" i="8"/>
  <c r="Y17" i="12" s="1"/>
  <c r="Y17" i="15" s="1"/>
  <c r="Y29" i="12"/>
  <c r="Y29" i="15" s="1"/>
  <c r="Y29" i="14"/>
  <c r="Y29" i="17" s="1"/>
  <c r="X12" i="29"/>
  <c r="X110" i="29"/>
  <c r="X123" i="29" s="1"/>
  <c r="Y22" i="21"/>
  <c r="X6" i="27"/>
  <c r="X10" i="27"/>
  <c r="Y27" i="20"/>
  <c r="Y28" i="24"/>
  <c r="Y28" i="27" s="1"/>
  <c r="Y28" i="21"/>
  <c r="Y32" i="24"/>
  <c r="Y32" i="21"/>
  <c r="X17" i="19"/>
  <c r="X18" i="23"/>
  <c r="X18" i="26" s="1"/>
  <c r="X22" i="26"/>
  <c r="X26" i="26"/>
  <c r="Y15" i="14"/>
  <c r="Y15" i="17" s="1"/>
  <c r="Y16" i="17"/>
  <c r="Y28" i="17"/>
  <c r="Y4" i="9"/>
  <c r="Y5" i="13"/>
  <c r="Y5" i="16" s="1"/>
  <c r="Y5" i="10"/>
  <c r="Y9" i="13"/>
  <c r="Y9" i="16" s="1"/>
  <c r="Y9" i="10"/>
  <c r="Y13" i="13"/>
  <c r="Y13" i="16" s="1"/>
  <c r="Y13" i="10"/>
  <c r="X31" i="16"/>
  <c r="Y31" i="15"/>
  <c r="Y21" i="15"/>
  <c r="Y25" i="15"/>
  <c r="Y110" i="29"/>
  <c r="Y123" i="29" s="1"/>
  <c r="X20" i="24"/>
  <c r="X20" i="27" s="1"/>
  <c r="X20" i="21"/>
  <c r="X24" i="24"/>
  <c r="X24" i="27" s="1"/>
  <c r="X24" i="21"/>
  <c r="Y17" i="19"/>
  <c r="Y18" i="23"/>
  <c r="Y6" i="16"/>
  <c r="Y28" i="15"/>
  <c r="Y19" i="15"/>
  <c r="Y23" i="15"/>
  <c r="Y28" i="26"/>
  <c r="Y4" i="22"/>
  <c r="Y5" i="25"/>
  <c r="Y17" i="22"/>
  <c r="X10" i="21"/>
  <c r="X18" i="21"/>
  <c r="X15" i="20"/>
  <c r="X15" i="21" s="1"/>
  <c r="X16" i="24"/>
  <c r="X16" i="21"/>
  <c r="Y20" i="24"/>
  <c r="Y20" i="21"/>
  <c r="Y24" i="24"/>
  <c r="Y24" i="21"/>
  <c r="Y4" i="19"/>
  <c r="Y18" i="16"/>
  <c r="Y26" i="16"/>
  <c r="Y18" i="21"/>
  <c r="Y15" i="20"/>
  <c r="Y15" i="21" s="1"/>
  <c r="Y16" i="24"/>
  <c r="Y16" i="21"/>
  <c r="X30" i="27"/>
  <c r="X6" i="23"/>
  <c r="X6" i="26" s="1"/>
  <c r="X4" i="19"/>
  <c r="X4" i="21" s="1"/>
  <c r="X10" i="26"/>
  <c r="Y20" i="15"/>
  <c r="Y23" i="10"/>
  <c r="X5" i="25"/>
  <c r="X5" i="28" s="1"/>
  <c r="Y23" i="26"/>
  <c r="X8" i="24"/>
  <c r="X8" i="27" s="1"/>
  <c r="X8" i="21"/>
  <c r="X12" i="24"/>
  <c r="X12" i="27" s="1"/>
  <c r="X12" i="21"/>
  <c r="X20" i="26"/>
  <c r="X24" i="26"/>
  <c r="Y8" i="17"/>
  <c r="Y20" i="17"/>
  <c r="Y8" i="15"/>
  <c r="Y32" i="15"/>
  <c r="Y4" i="7"/>
  <c r="Y3" i="7" s="1"/>
  <c r="Y16" i="13" s="1"/>
  <c r="Y14" i="7"/>
  <c r="Y14" i="13" s="1"/>
  <c r="Y14" i="16" s="1"/>
  <c r="Y5" i="12"/>
  <c r="Y5" i="15" s="1"/>
  <c r="X6" i="21"/>
  <c r="Y26" i="21"/>
  <c r="Y4" i="20"/>
  <c r="Y8" i="24"/>
  <c r="Y8" i="21"/>
  <c r="Y12" i="24"/>
  <c r="Y12" i="21"/>
  <c r="X17" i="20"/>
  <c r="X22" i="27"/>
  <c r="X26" i="27"/>
  <c r="Y10" i="16"/>
  <c r="Y21" i="14"/>
  <c r="Y21" i="17" s="1"/>
  <c r="Y31" i="10"/>
  <c r="Y29" i="13"/>
  <c r="Y29" i="16" s="1"/>
  <c r="Y29" i="10"/>
  <c r="Y27" i="7"/>
  <c r="X7" i="10"/>
  <c r="X11" i="10"/>
  <c r="X19" i="10"/>
  <c r="X23" i="10"/>
  <c r="X31" i="10"/>
  <c r="X17" i="9"/>
  <c r="X27" i="8"/>
  <c r="X27" i="12" s="1"/>
  <c r="X17" i="7"/>
  <c r="X28" i="25"/>
  <c r="X28" i="28" s="1"/>
  <c r="X18" i="24"/>
  <c r="X18" i="27" s="1"/>
  <c r="X16" i="23"/>
  <c r="X28" i="23"/>
  <c r="X28" i="26" s="1"/>
  <c r="X5" i="12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19" i="14"/>
  <c r="X5" i="13"/>
  <c r="Y251" i="66" l="1"/>
  <c r="Y232" i="66"/>
  <c r="X9" i="15"/>
  <c r="X5" i="15"/>
  <c r="Y32" i="27"/>
  <c r="Y26" i="26"/>
  <c r="Y6" i="27"/>
  <c r="Y62" i="56"/>
  <c r="X29" i="15"/>
  <c r="Y8" i="62"/>
  <c r="Y154" i="6"/>
  <c r="Y129" i="61"/>
  <c r="Y43" i="46"/>
  <c r="X328" i="65"/>
  <c r="Y125" i="53"/>
  <c r="Y143" i="29"/>
  <c r="Y24" i="56"/>
  <c r="Y251" i="69"/>
  <c r="Y136" i="65"/>
  <c r="Y328" i="65"/>
  <c r="X19" i="15"/>
  <c r="X3" i="9"/>
  <c r="Y311" i="68"/>
  <c r="Y7" i="27"/>
  <c r="Y30" i="27"/>
  <c r="Y6" i="26"/>
  <c r="Y14" i="27"/>
  <c r="Y7" i="26"/>
  <c r="X462" i="69"/>
  <c r="X461" i="69" s="1"/>
  <c r="Y167" i="6"/>
  <c r="Y4" i="53"/>
  <c r="Y3" i="53" s="1"/>
  <c r="Y6" i="28"/>
  <c r="Y22" i="26"/>
  <c r="X25" i="63"/>
  <c r="Y119" i="6"/>
  <c r="X3" i="7"/>
  <c r="Y19" i="26"/>
  <c r="X4" i="10"/>
  <c r="X3" i="11"/>
  <c r="X82" i="63"/>
  <c r="Y12" i="26"/>
  <c r="X82" i="62"/>
  <c r="X27" i="16"/>
  <c r="X7" i="15"/>
  <c r="X290" i="69"/>
  <c r="X4" i="12"/>
  <c r="X4" i="15" s="1"/>
  <c r="X315" i="71"/>
  <c r="Y17" i="23"/>
  <c r="Y17" i="26" s="1"/>
  <c r="X529" i="68"/>
  <c r="X13" i="16"/>
  <c r="X25" i="62"/>
  <c r="Y17" i="21"/>
  <c r="X25" i="16"/>
  <c r="Y409" i="68"/>
  <c r="X17" i="12"/>
  <c r="X17" i="15" s="1"/>
  <c r="X4" i="13"/>
  <c r="X4" i="16" s="1"/>
  <c r="Y82" i="56"/>
  <c r="X28" i="6"/>
  <c r="X27" i="17"/>
  <c r="X5" i="16"/>
  <c r="Y17" i="25"/>
  <c r="Y17" i="28" s="1"/>
  <c r="X19" i="16"/>
  <c r="X81" i="46"/>
  <c r="X155" i="6"/>
  <c r="X119" i="6"/>
  <c r="Y25" i="27"/>
  <c r="Y44" i="56"/>
  <c r="Y63" i="56"/>
  <c r="Y29" i="61"/>
  <c r="Y5" i="26"/>
  <c r="X3" i="20"/>
  <c r="Y29" i="26"/>
  <c r="Y11" i="27"/>
  <c r="X133" i="71"/>
  <c r="Y129" i="62"/>
  <c r="Y7" i="28"/>
  <c r="Y12" i="27"/>
  <c r="Y5" i="28"/>
  <c r="X329" i="66"/>
  <c r="Y67" i="61"/>
  <c r="Y27" i="13"/>
  <c r="Y27" i="16" s="1"/>
  <c r="Y8" i="27"/>
  <c r="Y20" i="27"/>
  <c r="Y18" i="26"/>
  <c r="X17" i="23"/>
  <c r="X17" i="26" s="1"/>
  <c r="Y30" i="26"/>
  <c r="Y9" i="27"/>
  <c r="Y147" i="62"/>
  <c r="Y13" i="27"/>
  <c r="Y24" i="26"/>
  <c r="X144" i="46"/>
  <c r="Y29" i="62"/>
  <c r="Y25" i="26"/>
  <c r="Y81" i="55"/>
  <c r="Y81" i="56" s="1"/>
  <c r="Y122" i="6"/>
  <c r="Y129" i="6"/>
  <c r="Y26" i="27"/>
  <c r="Y24" i="27"/>
  <c r="Y5" i="27"/>
  <c r="Y11" i="26"/>
  <c r="Y155" i="6"/>
  <c r="Y8" i="28"/>
  <c r="Y19" i="28"/>
  <c r="Y27" i="23"/>
  <c r="Y27" i="26" s="1"/>
  <c r="X43" i="56"/>
  <c r="Y315" i="71"/>
  <c r="Y18" i="28"/>
  <c r="Y20" i="26"/>
  <c r="Y32" i="26"/>
  <c r="Y21" i="27"/>
  <c r="Y120" i="6"/>
  <c r="Y110" i="61"/>
  <c r="Y22" i="27"/>
  <c r="Y29" i="27"/>
  <c r="X13" i="15"/>
  <c r="X21" i="15"/>
  <c r="Y17" i="27"/>
  <c r="Y15" i="26"/>
  <c r="Y364" i="64"/>
  <c r="X125" i="62"/>
  <c r="X424" i="67"/>
  <c r="X577" i="68"/>
  <c r="X576" i="68" s="1"/>
  <c r="X553" i="68"/>
  <c r="Y82" i="52"/>
  <c r="Y251" i="70"/>
  <c r="X21" i="16"/>
  <c r="X3" i="22"/>
  <c r="X409" i="68"/>
  <c r="X120" i="6"/>
  <c r="Y130" i="6"/>
  <c r="X27" i="15"/>
  <c r="X4" i="17"/>
  <c r="X9" i="16"/>
  <c r="Y127" i="29"/>
  <c r="X62" i="44"/>
  <c r="X62" i="46" s="1"/>
  <c r="X137" i="65"/>
  <c r="X19" i="17"/>
  <c r="X25" i="15"/>
  <c r="X11" i="16"/>
  <c r="X24" i="46"/>
  <c r="X24" i="56"/>
  <c r="Y368" i="64"/>
  <c r="Y329" i="66"/>
  <c r="X154" i="6"/>
  <c r="Y156" i="6"/>
  <c r="X7" i="17"/>
  <c r="Y16" i="26"/>
  <c r="X7" i="16"/>
  <c r="X128" i="29"/>
  <c r="Y142" i="68"/>
  <c r="Y166" i="68" s="1"/>
  <c r="Y86" i="62"/>
  <c r="Y147" i="61"/>
  <c r="Y21" i="28"/>
  <c r="Y8" i="26"/>
  <c r="Y29" i="28"/>
  <c r="X16" i="29"/>
  <c r="Y28" i="6"/>
  <c r="Y17" i="35"/>
  <c r="Y67" i="62"/>
  <c r="Y447" i="67" s="1"/>
  <c r="Y446" i="67" s="1"/>
  <c r="Y48" i="61"/>
  <c r="Y47" i="61" s="1"/>
  <c r="Y30" i="28"/>
  <c r="Y18" i="27"/>
  <c r="X406" i="64"/>
  <c r="Y110" i="62"/>
  <c r="Y86" i="61"/>
  <c r="Y19" i="27"/>
  <c r="Y131" i="29"/>
  <c r="X17" i="33"/>
  <c r="Y169" i="6"/>
  <c r="Y152" i="6"/>
  <c r="Y166" i="6"/>
  <c r="Y20" i="6"/>
  <c r="Y165" i="61"/>
  <c r="Y13" i="26"/>
  <c r="X130" i="6"/>
  <c r="X335" i="68"/>
  <c r="X82" i="52"/>
  <c r="X44" i="52"/>
  <c r="Y48" i="62"/>
  <c r="Y8" i="61"/>
  <c r="Y165" i="62"/>
  <c r="Y21" i="26"/>
  <c r="Y9" i="26"/>
  <c r="Y442" i="72"/>
  <c r="Y424" i="72"/>
  <c r="Y406" i="72"/>
  <c r="Y406" i="71"/>
  <c r="Y424" i="71"/>
  <c r="Y442" i="71"/>
  <c r="Y512" i="64"/>
  <c r="Y511" i="64" s="1"/>
  <c r="Y162" i="63"/>
  <c r="Y161" i="63"/>
  <c r="Y144" i="63"/>
  <c r="Y162" i="62"/>
  <c r="Y144" i="62"/>
  <c r="Y144" i="61"/>
  <c r="Y162" i="61"/>
  <c r="Y14" i="23"/>
  <c r="Y14" i="26" s="1"/>
  <c r="X14" i="24"/>
  <c r="X14" i="27" s="1"/>
  <c r="Y18" i="32"/>
  <c r="Y98" i="69"/>
  <c r="Y27" i="25"/>
  <c r="Y27" i="28" s="1"/>
  <c r="Y140" i="66"/>
  <c r="Y98" i="66"/>
  <c r="Y136" i="66" s="1"/>
  <c r="Y142" i="29"/>
  <c r="X143" i="46"/>
  <c r="Y3" i="56"/>
  <c r="Y115" i="71"/>
  <c r="Y133" i="71" s="1"/>
  <c r="Y270" i="70"/>
  <c r="Y269" i="70" s="1"/>
  <c r="Y269" i="66"/>
  <c r="Y251" i="67"/>
  <c r="Y300" i="64"/>
  <c r="Y299" i="64" s="1"/>
  <c r="Y62" i="53"/>
  <c r="Y63" i="52"/>
  <c r="Y82" i="51"/>
  <c r="Y27" i="10"/>
  <c r="Y105" i="45"/>
  <c r="Y105" i="46" s="1"/>
  <c r="Y106" i="46"/>
  <c r="Y134" i="6"/>
  <c r="Y14" i="12"/>
  <c r="Y14" i="15" s="1"/>
  <c r="Y137" i="29"/>
  <c r="Y18" i="37"/>
  <c r="X491" i="64"/>
  <c r="Y443" i="65"/>
  <c r="Y106" i="62"/>
  <c r="X3" i="25"/>
  <c r="X18" i="31"/>
  <c r="Y290" i="67"/>
  <c r="Y328" i="67" s="1"/>
  <c r="Y16" i="12"/>
  <c r="Y16" i="15" s="1"/>
  <c r="X3" i="56"/>
  <c r="X137" i="70"/>
  <c r="X332" i="69"/>
  <c r="X424" i="66"/>
  <c r="Y334" i="68"/>
  <c r="Y279" i="64"/>
  <c r="X18" i="36"/>
  <c r="X18" i="37"/>
  <c r="Y63" i="61"/>
  <c r="X43" i="45"/>
  <c r="X43" i="46" s="1"/>
  <c r="Y117" i="70"/>
  <c r="X124" i="55"/>
  <c r="X124" i="56" s="1"/>
  <c r="X18" i="35"/>
  <c r="Y162" i="46"/>
  <c r="X105" i="63"/>
  <c r="X512" i="64"/>
  <c r="X511" i="64" s="1"/>
  <c r="X63" i="63"/>
  <c r="X62" i="63" s="1"/>
  <c r="X117" i="69"/>
  <c r="X136" i="69" s="1"/>
  <c r="X3" i="13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3" i="63"/>
  <c r="X164" i="62"/>
  <c r="X161" i="62" s="1"/>
  <c r="X427" i="72"/>
  <c r="X426" i="72" s="1"/>
  <c r="X423" i="72" s="1"/>
  <c r="X129" i="6"/>
  <c r="Y259" i="72"/>
  <c r="Y105" i="53"/>
  <c r="Y7" i="52"/>
  <c r="Y283" i="64"/>
  <c r="Y282" i="64" s="1"/>
  <c r="Y82" i="53"/>
  <c r="Y81" i="53" s="1"/>
  <c r="Y143" i="53"/>
  <c r="Y4" i="52"/>
  <c r="Y441" i="72"/>
  <c r="Y164" i="62"/>
  <c r="Y161" i="62" s="1"/>
  <c r="Y427" i="72"/>
  <c r="Y426" i="72" s="1"/>
  <c r="Y423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24" i="61" s="1"/>
  <c r="X428" i="65"/>
  <c r="X427" i="65" s="1"/>
  <c r="X423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24" i="63"/>
  <c r="X43" i="63"/>
  <c r="X125" i="63"/>
  <c r="X124" i="63" s="1"/>
  <c r="X164" i="61"/>
  <c r="X161" i="61" s="1"/>
  <c r="X409" i="72"/>
  <c r="X408" i="72" s="1"/>
  <c r="X405" i="72" s="1"/>
  <c r="X82" i="61"/>
  <c r="X135" i="6"/>
  <c r="Y28" i="52"/>
  <c r="Y255" i="65"/>
  <c r="Y254" i="65" s="1"/>
  <c r="Y250" i="65" s="1"/>
  <c r="Y124" i="53"/>
  <c r="Y85" i="51"/>
  <c r="Y291" i="68"/>
  <c r="Y290" i="68" s="1"/>
  <c r="Y146" i="51"/>
  <c r="Y143" i="51" s="1"/>
  <c r="Y227" i="71"/>
  <c r="Y226" i="71" s="1"/>
  <c r="Y223" i="71" s="1"/>
  <c r="Y82" i="61"/>
  <c r="X3" i="8"/>
  <c r="X3" i="10" s="1"/>
  <c r="X3" i="14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59" i="71"/>
  <c r="Y287" i="68"/>
  <c r="Y258" i="64"/>
  <c r="Y66" i="52"/>
  <c r="Y255" i="67"/>
  <c r="Y254" i="67" s="1"/>
  <c r="Y146" i="52"/>
  <c r="Y143" i="52" s="1"/>
  <c r="Y245" i="71"/>
  <c r="Y244" i="71" s="1"/>
  <c r="Y241" i="71" s="1"/>
  <c r="X132" i="6"/>
  <c r="Y82" i="62"/>
  <c r="Y7" i="61"/>
  <c r="Y474" i="64"/>
  <c r="Y473" i="64" s="1"/>
  <c r="Y164" i="61"/>
  <c r="Y409" i="72"/>
  <c r="Y408" i="72" s="1"/>
  <c r="Y405" i="72" s="1"/>
  <c r="Y44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3" i="64"/>
  <c r="X137" i="69"/>
  <c r="X78" i="6"/>
  <c r="X87" i="6" s="1"/>
  <c r="X111" i="6"/>
  <c r="X424" i="69"/>
  <c r="X7" i="62"/>
  <c r="X495" i="64"/>
  <c r="X494" i="64" s="1"/>
  <c r="X146" i="62"/>
  <c r="X143" i="62" s="1"/>
  <c r="X427" i="71"/>
  <c r="X426" i="71" s="1"/>
  <c r="X423" i="71" s="1"/>
  <c r="X128" i="61"/>
  <c r="X124" i="61" s="1"/>
  <c r="X428" i="70"/>
  <c r="X427" i="70" s="1"/>
  <c r="Y270" i="67"/>
  <c r="Y269" i="67" s="1"/>
  <c r="Y47" i="51"/>
  <c r="Y236" i="66"/>
  <c r="Y235" i="66" s="1"/>
  <c r="Y231" i="66" s="1"/>
  <c r="Y25" i="63"/>
  <c r="Y24" i="63" s="1"/>
  <c r="Y447" i="65"/>
  <c r="Y446" i="65" s="1"/>
  <c r="Y28" i="62"/>
  <c r="Y66" i="62"/>
  <c r="Y4" i="61"/>
  <c r="Y128" i="61"/>
  <c r="Y428" i="70"/>
  <c r="Y427" i="70" s="1"/>
  <c r="Y15" i="13"/>
  <c r="Y15" i="16" s="1"/>
  <c r="Y16" i="16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Y250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62" i="51"/>
  <c r="X129" i="51"/>
  <c r="X48" i="51"/>
  <c r="X165" i="52"/>
  <c r="X110" i="52"/>
  <c r="X162" i="53"/>
  <c r="X25" i="51"/>
  <c r="X4" i="51"/>
  <c r="X147" i="52"/>
  <c r="X125" i="52"/>
  <c r="X67" i="52"/>
  <c r="X29" i="52"/>
  <c r="X8" i="52"/>
  <c r="X67" i="51"/>
  <c r="X29" i="51"/>
  <c r="X8" i="51"/>
  <c r="X162" i="52"/>
  <c r="X129" i="52"/>
  <c r="X48" i="52"/>
  <c r="X86" i="51"/>
  <c r="X144" i="52"/>
  <c r="X144" i="53"/>
  <c r="X144" i="51"/>
  <c r="X86" i="52"/>
  <c r="X106" i="52"/>
  <c r="X4" i="53"/>
  <c r="X251" i="65"/>
  <c r="X270" i="67"/>
  <c r="X242" i="71"/>
  <c r="X242" i="72"/>
  <c r="X224" i="71"/>
  <c r="X224" i="72"/>
  <c r="X251" i="69"/>
  <c r="X251" i="70"/>
  <c r="X260" i="71"/>
  <c r="X259" i="71" s="1"/>
  <c r="X260" i="72"/>
  <c r="X146" i="6"/>
  <c r="X170" i="6"/>
  <c r="X144" i="6"/>
  <c r="Y28" i="51"/>
  <c r="Y236" i="65"/>
  <c r="Y235" i="65" s="1"/>
  <c r="Y161" i="53"/>
  <c r="Y109" i="51"/>
  <c r="Y105" i="51" s="1"/>
  <c r="Y236" i="69"/>
  <c r="Y235" i="69" s="1"/>
  <c r="Y231" i="69" s="1"/>
  <c r="X128" i="6"/>
  <c r="X131" i="6"/>
  <c r="Y109" i="62"/>
  <c r="Y447" i="69"/>
  <c r="Y446" i="69" s="1"/>
  <c r="Y146" i="62"/>
  <c r="Y427" i="71"/>
  <c r="Y426" i="71" s="1"/>
  <c r="Y423" i="71" s="1"/>
  <c r="Y3" i="8"/>
  <c r="Y4" i="12"/>
  <c r="Y4" i="15" s="1"/>
  <c r="X3" i="24"/>
  <c r="X3" i="19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3" i="62" s="1"/>
  <c r="X447" i="66"/>
  <c r="X446" i="66" s="1"/>
  <c r="X442" i="66" s="1"/>
  <c r="X85" i="62"/>
  <c r="X81" i="62" s="1"/>
  <c r="X557" i="68"/>
  <c r="X556" i="68" s="1"/>
  <c r="X552" i="68" s="1"/>
  <c r="X109" i="62"/>
  <c r="X447" i="69"/>
  <c r="X446" i="69" s="1"/>
  <c r="X47" i="61"/>
  <c r="X428" i="66"/>
  <c r="X427" i="66" s="1"/>
  <c r="X85" i="61"/>
  <c r="X533" i="68"/>
  <c r="X532" i="68" s="1"/>
  <c r="X528" i="68" s="1"/>
  <c r="Y232" i="70"/>
  <c r="Y270" i="65"/>
  <c r="Y269" i="65" s="1"/>
  <c r="Y7" i="51"/>
  <c r="Y3" i="51" s="1"/>
  <c r="Y262" i="64"/>
  <c r="Y261" i="64" s="1"/>
  <c r="Y43" i="53"/>
  <c r="Y106" i="52"/>
  <c r="Y25" i="53"/>
  <c r="Y24" i="53" s="1"/>
  <c r="Y47" i="52"/>
  <c r="Y43" i="52" s="1"/>
  <c r="Y255" i="66"/>
  <c r="Y254" i="66" s="1"/>
  <c r="Y250" i="66" s="1"/>
  <c r="Y63" i="51"/>
  <c r="Y25" i="52"/>
  <c r="Y125" i="51"/>
  <c r="X138" i="6"/>
  <c r="Y462" i="69"/>
  <c r="Y424" i="67"/>
  <c r="Y462" i="66"/>
  <c r="Y44" i="63"/>
  <c r="Y43" i="63" s="1"/>
  <c r="Y85" i="61"/>
  <c r="Y533" i="68"/>
  <c r="Y532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124" i="62" s="1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461" i="67"/>
  <c r="X81" i="63"/>
  <c r="X146" i="61"/>
  <c r="X143" i="61" s="1"/>
  <c r="X409" i="71"/>
  <c r="X408" i="71" s="1"/>
  <c r="X405" i="71" s="1"/>
  <c r="X461" i="65"/>
  <c r="X63" i="61"/>
  <c r="X109" i="61"/>
  <c r="X428" i="69"/>
  <c r="X427" i="69" s="1"/>
  <c r="Y270" i="69"/>
  <c r="Y269" i="69" s="1"/>
  <c r="Y232" i="65"/>
  <c r="Y128" i="52"/>
  <c r="Y255" i="70"/>
  <c r="Y254" i="70" s="1"/>
  <c r="Y250" i="70" s="1"/>
  <c r="Y85" i="52"/>
  <c r="Y81" i="52" s="1"/>
  <c r="Y315" i="68"/>
  <c r="Y314" i="68" s="1"/>
  <c r="Y310" i="68" s="1"/>
  <c r="Y44" i="51"/>
  <c r="Y125" i="52"/>
  <c r="Y25" i="51"/>
  <c r="Y164" i="52"/>
  <c r="Y161" i="52" s="1"/>
  <c r="Y245" i="72"/>
  <c r="Y244" i="72" s="1"/>
  <c r="Y241" i="72" s="1"/>
  <c r="X137" i="6"/>
  <c r="Y424" i="70"/>
  <c r="Y424" i="66"/>
  <c r="Y470" i="64"/>
  <c r="Y28" i="61"/>
  <c r="Y428" i="65"/>
  <c r="Y427" i="65" s="1"/>
  <c r="Y66" i="61"/>
  <c r="Y428" i="67"/>
  <c r="Y427" i="67" s="1"/>
  <c r="Y146" i="61"/>
  <c r="Y143" i="61" s="1"/>
  <c r="Y409" i="71"/>
  <c r="Y408" i="7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423" i="67" s="1"/>
  <c r="X28" i="62"/>
  <c r="X24" i="62" s="1"/>
  <c r="X447" i="65"/>
  <c r="X446" i="65" s="1"/>
  <c r="X66" i="62"/>
  <c r="X62" i="62" s="1"/>
  <c r="X447" i="67"/>
  <c r="X446" i="67" s="1"/>
  <c r="X442" i="67" s="1"/>
  <c r="X136" i="6"/>
  <c r="Y66" i="51"/>
  <c r="Y236" i="67"/>
  <c r="Y235" i="67" s="1"/>
  <c r="Y231" i="67" s="1"/>
  <c r="Y164" i="51"/>
  <c r="Y161" i="51" s="1"/>
  <c r="Y227" i="72"/>
  <c r="Y226" i="72" s="1"/>
  <c r="Y223" i="72" s="1"/>
  <c r="Y443" i="69"/>
  <c r="Y47" i="62"/>
  <c r="Y447" i="66"/>
  <c r="Y446" i="66" s="1"/>
  <c r="Y85" i="62"/>
  <c r="Y557" i="68"/>
  <c r="Y556" i="68" s="1"/>
  <c r="Y7" i="62"/>
  <c r="Y495" i="64"/>
  <c r="Y494" i="64" s="1"/>
  <c r="Y128" i="62"/>
  <c r="Y447" i="70"/>
  <c r="Y446" i="70" s="1"/>
  <c r="Y109" i="61"/>
  <c r="Y428" i="69"/>
  <c r="Y427" i="69" s="1"/>
  <c r="X3" i="53" l="1"/>
  <c r="Y143" i="63"/>
  <c r="Y491" i="64"/>
  <c r="Y461" i="66"/>
  <c r="X106" i="51"/>
  <c r="Y443" i="67"/>
  <c r="Y63" i="63"/>
  <c r="Y62" i="63" s="1"/>
  <c r="Y125" i="63"/>
  <c r="Y124" i="63" s="1"/>
  <c r="X63" i="51"/>
  <c r="X232" i="67"/>
  <c r="Y442" i="67"/>
  <c r="Y462" i="70"/>
  <c r="Y461" i="70" s="1"/>
  <c r="Y443" i="70"/>
  <c r="Y442" i="70"/>
  <c r="X490" i="64"/>
  <c r="Y24" i="52"/>
  <c r="Y125" i="62"/>
  <c r="Y124" i="62" s="1"/>
  <c r="Y442" i="69"/>
  <c r="Y25" i="61"/>
  <c r="Y24" i="61" s="1"/>
  <c r="X270" i="66"/>
  <c r="X269" i="66" s="1"/>
  <c r="Y43" i="51"/>
  <c r="Y15" i="12"/>
  <c r="Y15" i="15" s="1"/>
  <c r="Y81" i="51"/>
  <c r="Y529" i="68"/>
  <c r="Y528" i="68"/>
  <c r="Y553" i="68"/>
  <c r="Y552" i="68" s="1"/>
  <c r="Y577" i="68"/>
  <c r="Y576" i="68" s="1"/>
  <c r="X3" i="62"/>
  <c r="Y106" i="61"/>
  <c r="Y105" i="61" s="1"/>
  <c r="Y44" i="62"/>
  <c r="Y43" i="62" s="1"/>
  <c r="X3" i="29"/>
  <c r="X423" i="66"/>
  <c r="Y428" i="66"/>
  <c r="Y427" i="66" s="1"/>
  <c r="Y423" i="66" s="1"/>
  <c r="Y143" i="62"/>
  <c r="Y461" i="69"/>
  <c r="X259" i="72"/>
  <c r="Y405" i="71"/>
  <c r="Y161" i="61"/>
  <c r="Y105" i="62"/>
  <c r="Y278" i="64"/>
  <c r="Y25" i="62"/>
  <c r="Y231" i="65"/>
  <c r="Y250" i="67"/>
  <c r="Y62" i="61"/>
  <c r="Y441" i="71"/>
  <c r="Y24" i="62"/>
  <c r="Y442" i="65"/>
  <c r="Y62" i="52"/>
  <c r="Y106" i="63"/>
  <c r="Y105" i="63" s="1"/>
  <c r="Y4" i="63"/>
  <c r="Y3" i="63" s="1"/>
  <c r="Y423" i="70"/>
  <c r="X423" i="70"/>
  <c r="Y4" i="62"/>
  <c r="Y3" i="62" s="1"/>
  <c r="Y462" i="67"/>
  <c r="Y461" i="67" s="1"/>
  <c r="Y424" i="69"/>
  <c r="Y423" i="69" s="1"/>
  <c r="Y125" i="61"/>
  <c r="Y124" i="61" s="1"/>
  <c r="Y82" i="63"/>
  <c r="Y81" i="63" s="1"/>
  <c r="Y424" i="65"/>
  <c r="Y423" i="65" s="1"/>
  <c r="Y462" i="65"/>
  <c r="Y461" i="65" s="1"/>
  <c r="Y443" i="66"/>
  <c r="Y442" i="66" s="1"/>
  <c r="Y63" i="62"/>
  <c r="Y62" i="62" s="1"/>
  <c r="X442" i="69"/>
  <c r="Y105" i="52"/>
  <c r="Y469" i="64"/>
  <c r="X3" i="61"/>
  <c r="Y423" i="67"/>
  <c r="Y3" i="61"/>
  <c r="X3" i="17"/>
  <c r="Y136" i="70"/>
  <c r="X134" i="29"/>
  <c r="Y3" i="14"/>
  <c r="X3" i="12"/>
  <c r="X136" i="66"/>
  <c r="X232" i="70"/>
  <c r="X152" i="64"/>
  <c r="X118" i="6"/>
  <c r="X3" i="23"/>
  <c r="X3" i="46"/>
  <c r="Y24" i="51"/>
  <c r="X3" i="27"/>
  <c r="X139" i="29"/>
  <c r="X3" i="16"/>
  <c r="Y3" i="25"/>
  <c r="Y124" i="52"/>
  <c r="X3" i="21"/>
  <c r="X270" i="69"/>
  <c r="X269" i="69" s="1"/>
  <c r="X232" i="65"/>
  <c r="X44" i="51"/>
  <c r="X161" i="53"/>
  <c r="X63" i="52"/>
  <c r="X125" i="51"/>
  <c r="Y286" i="68"/>
  <c r="X166" i="68"/>
  <c r="Y3" i="46"/>
  <c r="X334" i="68"/>
  <c r="X311" i="68"/>
  <c r="X25" i="52"/>
  <c r="Y134" i="29"/>
  <c r="X3" i="28"/>
  <c r="X62" i="61"/>
  <c r="Y3" i="12"/>
  <c r="Y3" i="23"/>
  <c r="X96" i="6"/>
  <c r="X57" i="6"/>
  <c r="X52" i="6"/>
  <c r="X55" i="6"/>
  <c r="X54" i="6"/>
  <c r="X58" i="6"/>
  <c r="X56" i="6"/>
  <c r="X279" i="64"/>
  <c r="X143" i="53"/>
  <c r="X82" i="53"/>
  <c r="X81" i="53" s="1"/>
  <c r="X28" i="51"/>
  <c r="X24" i="51" s="1"/>
  <c r="X236" i="65"/>
  <c r="X235" i="65" s="1"/>
  <c r="X66" i="51"/>
  <c r="X62" i="51" s="1"/>
  <c r="X236" i="67"/>
  <c r="X235" i="67" s="1"/>
  <c r="X231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124" i="52" s="1"/>
  <c r="X255" i="70"/>
  <c r="X254" i="70" s="1"/>
  <c r="X250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81" i="52" s="1"/>
  <c r="X315" i="68"/>
  <c r="X314" i="68" s="1"/>
  <c r="X125" i="53"/>
  <c r="X124" i="53" s="1"/>
  <c r="X4" i="52"/>
  <c r="X146" i="51"/>
  <c r="X143" i="51" s="1"/>
  <c r="X227" i="71"/>
  <c r="X226" i="71" s="1"/>
  <c r="X223" i="71" s="1"/>
  <c r="X165" i="6"/>
  <c r="X141" i="6"/>
  <c r="Y257" i="64"/>
  <c r="X469" i="64"/>
  <c r="Y3" i="52"/>
  <c r="Y87" i="6"/>
  <c r="X269" i="67"/>
  <c r="X258" i="64"/>
  <c r="X7" i="52"/>
  <c r="X283" i="64"/>
  <c r="X282" i="64" s="1"/>
  <c r="Y3" i="13"/>
  <c r="Y3" i="10"/>
  <c r="Y43" i="61"/>
  <c r="Y81" i="62"/>
  <c r="X105" i="62"/>
  <c r="Y81" i="61"/>
  <c r="X442" i="65"/>
  <c r="X442" i="70"/>
  <c r="Y62" i="51"/>
  <c r="X251" i="67"/>
  <c r="X47" i="52"/>
  <c r="X43" i="52" s="1"/>
  <c r="X255" i="66"/>
  <c r="X254" i="66" s="1"/>
  <c r="X7" i="51"/>
  <c r="X3" i="51" s="1"/>
  <c r="X262" i="64"/>
  <c r="X261" i="64" s="1"/>
  <c r="X82" i="51"/>
  <c r="X15" i="12"/>
  <c r="X15" i="15" s="1"/>
  <c r="X16" i="15"/>
  <c r="X110" i="6"/>
  <c r="X86" i="6"/>
  <c r="X91" i="6"/>
  <c r="X88" i="6"/>
  <c r="X90" i="6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105" i="51" s="1"/>
  <c r="X236" i="69"/>
  <c r="X235" i="69" s="1"/>
  <c r="X15" i="13"/>
  <c r="X16" i="16"/>
  <c r="X109" i="52"/>
  <c r="X105" i="52" s="1"/>
  <c r="X255" i="69"/>
  <c r="X254" i="69" s="1"/>
  <c r="X250" i="69" s="1"/>
  <c r="X47" i="51"/>
  <c r="X236" i="66"/>
  <c r="X235" i="66" s="1"/>
  <c r="X128" i="51"/>
  <c r="X236" i="70"/>
  <c r="X235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55" i="65"/>
  <c r="X254" i="65" s="1"/>
  <c r="X250" i="65" s="1"/>
  <c r="X66" i="52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X231" i="65" l="1"/>
  <c r="X231" i="70"/>
  <c r="X62" i="52"/>
  <c r="X310" i="68"/>
  <c r="X124" i="51"/>
  <c r="X43" i="51"/>
  <c r="X3" i="52"/>
  <c r="X24" i="52"/>
  <c r="X250" i="66"/>
  <c r="Y3" i="26"/>
  <c r="X3" i="26"/>
  <c r="X3" i="15"/>
  <c r="Y3" i="16"/>
  <c r="X15" i="16"/>
  <c r="Y3" i="15"/>
  <c r="X231" i="66"/>
  <c r="Y3" i="17"/>
  <c r="Y3" i="27"/>
  <c r="Y3" i="28"/>
  <c r="X133" i="29"/>
  <c r="Y139" i="29"/>
  <c r="Y133" i="29" s="1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F28" i="6" l="1"/>
  <c r="N28" i="6"/>
  <c r="T28" i="6"/>
  <c r="L28" i="6"/>
  <c r="B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98" i="65" s="1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164" i="49"/>
  <c r="W161" i="49" s="1"/>
  <c r="W193" i="69"/>
  <c r="W214" i="68"/>
  <c r="W442" i="72"/>
  <c r="W442" i="71"/>
  <c r="W144" i="63"/>
  <c r="W144" i="62"/>
  <c r="W144" i="61"/>
  <c r="W162" i="61"/>
  <c r="W260" i="72"/>
  <c r="W242" i="72"/>
  <c r="W224" i="72"/>
  <c r="W242" i="71"/>
  <c r="W224" i="71"/>
  <c r="W162" i="53"/>
  <c r="W144" i="53"/>
  <c r="W162" i="52"/>
  <c r="W144" i="52"/>
  <c r="W144" i="51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2"/>
  <c r="W406" i="72"/>
  <c r="W162" i="63"/>
  <c r="W424" i="71"/>
  <c r="W406" i="71"/>
  <c r="W12" i="15"/>
  <c r="W162" i="51"/>
  <c r="W260" i="71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52" i="4"/>
  <c r="B76" i="4"/>
  <c r="B30" i="4"/>
  <c r="B35" i="4"/>
  <c r="B36" i="4"/>
  <c r="B73" i="4"/>
  <c r="B84" i="4"/>
  <c r="B83" i="4"/>
  <c r="B60" i="4"/>
  <c r="B77" i="4"/>
  <c r="B80" i="4"/>
  <c r="B57" i="4"/>
  <c r="B70" i="4"/>
  <c r="B55" i="4"/>
  <c r="B22" i="4"/>
  <c r="B41" i="4"/>
  <c r="B21" i="4"/>
  <c r="B25" i="4"/>
  <c r="B4" i="4"/>
  <c r="B78" i="4"/>
  <c r="B13" i="4"/>
  <c r="B54" i="4"/>
  <c r="B24" i="4"/>
  <c r="B38" i="4"/>
  <c r="B64" i="4"/>
  <c r="B59" i="4"/>
  <c r="B15" i="4"/>
  <c r="B20" i="4"/>
  <c r="B44" i="4"/>
  <c r="B29" i="4"/>
  <c r="B17" i="4"/>
  <c r="B82" i="4"/>
  <c r="B9" i="4"/>
  <c r="B7" i="4"/>
  <c r="B8" i="4"/>
  <c r="B67" i="4"/>
  <c r="B39" i="4"/>
  <c r="B81" i="4"/>
  <c r="B49" i="4"/>
  <c r="B40" i="4"/>
  <c r="B61" i="4"/>
  <c r="B68" i="4"/>
  <c r="B26" i="4"/>
  <c r="B33" i="4"/>
  <c r="B12" i="4"/>
  <c r="B34" i="4"/>
  <c r="B48" i="4"/>
  <c r="B28" i="4"/>
  <c r="B72" i="4"/>
  <c r="B56" i="4"/>
  <c r="B71" i="4"/>
  <c r="B23" i="4"/>
  <c r="B58" i="4"/>
  <c r="B69" i="4"/>
  <c r="B53" i="4"/>
  <c r="B66" i="4"/>
  <c r="B37" i="4"/>
  <c r="B79" i="4"/>
  <c r="B65" i="4"/>
  <c r="B14" i="4"/>
  <c r="B45" i="4"/>
  <c r="B10" i="4"/>
  <c r="B11" i="4"/>
  <c r="B47" i="4"/>
  <c r="B16" i="4"/>
  <c r="B46" i="4"/>
  <c r="B27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F3" i="29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16" i="29" l="1"/>
  <c r="H4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5" i="21" s="1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L53" i="6"/>
  <c r="U53" i="6"/>
  <c r="V53" i="6"/>
  <c r="D53" i="6"/>
  <c r="O53" i="6"/>
  <c r="P53" i="6"/>
  <c r="G53" i="6"/>
  <c r="B53" i="6"/>
  <c r="K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<sst xmlns="http://schemas.openxmlformats.org/spreadsheetml/2006/main" count="18216" uniqueCount="4948">
  <si>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</si>
  <si>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</si>
  <si>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</si>
  <si>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</si>
  <si>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</si>
  <si>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</si>
  <si>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</si>
  <si>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</si>
  <si>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</si>
  <si>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</si>
  <si>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</si>
  <si>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</si>
  <si>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</si>
  <si>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</si>
  <si>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</si>
  <si>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</si>
  <si>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</si>
  <si>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</si>
  <si>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</si>
  <si>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</si>
  <si>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</si>
  <si>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</si>
  <si>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</si>
  <si>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</si>
  <si>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</si>
  <si>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</si>
  <si>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</si>
  <si>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</si>
  <si>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</si>
  <si>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</si>
  <si>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</si>
  <si>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</si>
  <si>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</si>
  <si>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</si>
  <si>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</si>
  <si>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</si>
  <si>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</si>
  <si>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</si>
  <si>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</si>
  <si>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</si>
  <si>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</si>
  <si>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</si>
  <si>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</si>
  <si>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</si>
  <si>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</si>
  <si>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</si>
  <si>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</si>
  <si>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</si>
  <si>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</si>
  <si>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</si>
  <si>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</si>
  <si>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</si>
  <si>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</si>
  <si>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</si>
  <si>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</si>
  <si>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</si>
  <si>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</si>
  <si>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</si>
  <si>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</si>
  <si>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</si>
  <si>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</si>
  <si>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</si>
  <si>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</si>
  <si>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</si>
  <si>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</si>
  <si>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</si>
  <si>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</si>
  <si>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</si>
  <si>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</si>
  <si>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</si>
  <si>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</si>
  <si>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</si>
  <si>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</si>
  <si>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</si>
  <si>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</si>
  <si>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</si>
  <si>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</si>
  <si>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</si>
  <si>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</si>
  <si>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</si>
  <si>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</si>
  <si>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</si>
  <si>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</si>
  <si>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</si>
  <si>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</si>
  <si>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</si>
  <si>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</si>
  <si>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</si>
  <si>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</si>
  <si>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</si>
  <si>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</si>
  <si>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</si>
  <si>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</si>
  <si>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</si>
  <si>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</si>
  <si>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</si>
  <si>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</si>
  <si>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</si>
  <si>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</si>
  <si>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</si>
  <si>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</si>
  <si>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</si>
  <si>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</si>
  <si>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</si>
  <si>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</si>
  <si>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</si>
  <si>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</si>
  <si>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</si>
  <si>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</si>
  <si>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</si>
  <si>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</si>
  <si>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</si>
  <si>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</si>
  <si>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</si>
  <si>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</si>
  <si>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</si>
  <si>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</si>
  <si>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</si>
  <si>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</si>
  <si>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</si>
  <si>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</si>
  <si>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</si>
  <si>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</si>
  <si>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</si>
  <si>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</si>
  <si>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</si>
  <si>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</si>
  <si>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</si>
  <si>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</si>
  <si>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</si>
  <si>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</si>
  <si>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</si>
  <si>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</si>
  <si>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</si>
  <si>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</si>
  <si>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</si>
  <si>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</si>
  <si>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</si>
  <si>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</si>
  <si>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</si>
  <si>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</si>
  <si>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</si>
  <si>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</si>
  <si>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</si>
  <si>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</si>
  <si>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</si>
  <si>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</si>
  <si>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</si>
  <si>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</si>
  <si>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</si>
  <si>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</si>
  <si>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</si>
  <si>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</si>
  <si>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</si>
  <si>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</si>
  <si>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</si>
  <si>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</si>
  <si>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</si>
  <si>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</si>
  <si>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</si>
  <si>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</si>
  <si>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</si>
  <si>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</si>
  <si>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</si>
  <si>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</si>
  <si>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</si>
  <si>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</si>
  <si>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</si>
  <si>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</si>
  <si>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</si>
  <si>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</si>
  <si>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</si>
  <si>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</si>
  <si>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</si>
  <si>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</si>
  <si>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</si>
  <si>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</si>
  <si>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</si>
  <si>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</si>
  <si>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</si>
  <si>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</si>
  <si>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</si>
  <si>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</si>
  <si>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</si>
  <si>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</si>
  <si>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</si>
  <si>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</si>
  <si>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</si>
  <si>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</si>
  <si>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</si>
  <si>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</si>
  <si>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</si>
  <si>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</si>
  <si>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</si>
  <si>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</si>
  <si>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</si>
  <si>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</si>
  <si>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</si>
  <si>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</si>
  <si>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</si>
  <si>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</si>
  <si>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</si>
  <si>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</si>
  <si>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</si>
  <si>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</si>
  <si>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</si>
  <si>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</si>
  <si>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</si>
  <si>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</si>
  <si>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</si>
  <si>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</si>
  <si>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</si>
  <si>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</si>
  <si>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</si>
  <si>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</si>
  <si>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</si>
  <si>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FR</t>
  </si>
  <si>
    <t>France</t>
  </si>
  <si>
    <t>Household consumption expenditure (M€2023)</t>
  </si>
  <si>
    <t>Household consumption expenditure per capita (€2023)</t>
  </si>
  <si>
    <t>Household consumption expenditure per household (€2023)</t>
  </si>
  <si>
    <t>FR - Residential sector summary</t>
  </si>
  <si>
    <t>Macro.Meuro2015.FR.ConsumptionExpenditure</t>
  </si>
  <si>
    <t>Macro.number.FR.Population</t>
  </si>
  <si>
    <t>NUM.number.FR.Res.HH</t>
  </si>
  <si>
    <t>SurfaceArea.ksqm.FR.Res.HH</t>
  </si>
  <si>
    <t>NUM.number.FR.Res.HHnew</t>
  </si>
  <si>
    <t>SurfaceArea.ksqm.FR.Res.HHnew</t>
  </si>
  <si>
    <t>HDD.Celsius.FR.Actual</t>
  </si>
  <si>
    <t>HDD.Celsius.FR.Mean</t>
  </si>
  <si>
    <t>HDD.ratio.FR.Relative</t>
  </si>
  <si>
    <t>FEC.ktoe.FR.ES.Res</t>
  </si>
  <si>
    <t>FEC.ktoe.FR.ES.Res.Solids</t>
  </si>
  <si>
    <t>FEC.ktoe.FR.ES.Res.LPG</t>
  </si>
  <si>
    <t>FEC.ktoe.FR.ES.Res.Oil</t>
  </si>
  <si>
    <t>FEC.ktoe.FR.ES.Res.NG</t>
  </si>
  <si>
    <t>FEC.ktoe.FR.ES.Res.Biomass_Waste</t>
  </si>
  <si>
    <t>FEC.ktoe.FR.ES.Res.Biogas</t>
  </si>
  <si>
    <t>FEC.ktoe.FR.ES.Res.LiqBio</t>
  </si>
  <si>
    <t>FEC.ktoe.FR.ES.Res.Solar</t>
  </si>
  <si>
    <t>FEC.ktoe.FR.ES.Res.Geo</t>
  </si>
  <si>
    <t>FEC.ktoe.FR.ES.Res.Ambient</t>
  </si>
  <si>
    <t>FEC.ktoe.FR.ES.Res.Steam_Distr</t>
  </si>
  <si>
    <t>FEC.ktoe.FR.ES.Res.Elec</t>
  </si>
  <si>
    <t>FEC.ktoe.FR.Res.HH</t>
  </si>
  <si>
    <t>FEC.ktoe.FR.Res.HH.Thermal</t>
  </si>
  <si>
    <t>FEC.ktoe.FR.Res.HH.Thermal.SH</t>
  </si>
  <si>
    <t>FEC.ktoe.FR.Res.HH.Thermal.SC</t>
  </si>
  <si>
    <t>FEC.ktoe.FR.Res.HH.Thermal.WH</t>
  </si>
  <si>
    <t>FEC.ktoe.FR.Res.HH.Thermal.CO</t>
  </si>
  <si>
    <t>FEC.ktoe.FR.Res.HH.Appl</t>
  </si>
  <si>
    <t>EMI.ktCO2.FR.ES.Res</t>
  </si>
  <si>
    <t>EMI.ktCO2.FR.ES.Res.Solids</t>
  </si>
  <si>
    <t>EMI.ktCO2.FR.ES.Res.LPG</t>
  </si>
  <si>
    <t>EMI.ktCO2.FR.ES.Res.Oil</t>
  </si>
  <si>
    <t>EMI.ktCO2.FR.ES.Res.NG</t>
  </si>
  <si>
    <t>EMI.ktCO2.FR.ES.Res.Biomass_Waste</t>
  </si>
  <si>
    <t>EMI.ktCO2.FR.ES.Res.Biogas</t>
  </si>
  <si>
    <t>EMI.ktCO2.FR.ES.Res.LiqBio</t>
  </si>
  <si>
    <t>EMI.ktCO2.FR.ES.Res.Solar</t>
  </si>
  <si>
    <t>EMI.ktCO2.FR.ES.Res.Geo</t>
  </si>
  <si>
    <t>EMI.ktCO2.FR.ES.Res.Ambient</t>
  </si>
  <si>
    <t>EMI.ktCO2.FR.ES.Res.Steam_Distr</t>
  </si>
  <si>
    <t>EMI.ktCO2.FR.ES.Res.Elec</t>
  </si>
  <si>
    <t>EMI.ktCO2.FR.Res.HH</t>
  </si>
  <si>
    <t>EMI.ktCO2.FR.Res.HH.Thermal</t>
  </si>
  <si>
    <t>EMI.ktCO2.FR.Res.HH.Thermal.SH</t>
  </si>
  <si>
    <t>EMI.ktCO2.FR.Res.HH.Thermal.SC</t>
  </si>
  <si>
    <t>EMI.ktCO2.FR.Res.HH.Thermal.WH</t>
  </si>
  <si>
    <t>EMI.ktCO2.FR.Res.HH.Thermal.CO</t>
  </si>
  <si>
    <t>EMI.ktCO2.FR.Res.HH.Appl</t>
  </si>
  <si>
    <t>FEC_per_household.kWh.FR.Res.HH</t>
  </si>
  <si>
    <t>FEC_per_household.kWh.FR.Res.HH.Thermal</t>
  </si>
  <si>
    <t>FEC_per_household.kWh.FR.Res.HH.Thermal.SH</t>
  </si>
  <si>
    <t>FEC_per_household.kWh.FR.Res.HH.Thermal.SC</t>
  </si>
  <si>
    <t>FEC_per_household.kWh.FR.Res.HH.Thermal.WH</t>
  </si>
  <si>
    <t>FEC_per_household.kWh.FR.Res.HH.Thermal.CO</t>
  </si>
  <si>
    <t>FEC_per_household.kWh.FR.Res.HH.Appl</t>
  </si>
  <si>
    <t>TES_per_household.kWh.FR.Res.HH.Thermal</t>
  </si>
  <si>
    <t>TES_per_household.kWh.FR.Res.HH.Thermal.SH</t>
  </si>
  <si>
    <t>TES_per_household.kWh.FR.Res.HH.Thermal.SC</t>
  </si>
  <si>
    <t>TES_per_household.kWh.FR.Res.HH.Thermal.WH</t>
  </si>
  <si>
    <t>TES_per_household.kWh.FR.Res.HH.Thermal.CO</t>
  </si>
  <si>
    <t>EMI_per_household.kgCO2.FR.Res.HH</t>
  </si>
  <si>
    <t>EMI_per_household.kgCO2.FR.Res.HH.Thermal</t>
  </si>
  <si>
    <t>EMI_per_household.kgCO2.FR.Res.HH.Thermal.SH</t>
  </si>
  <si>
    <t>EMI_per_household.kgCO2.FR.Res.HH.Thermal.SC</t>
  </si>
  <si>
    <t>EMI_per_household.kgCO2.FR.Res.HH.Thermal.WH</t>
  </si>
  <si>
    <t>EMI_per_household.kgCO2.FR.Res.HH.Thermal.CO</t>
  </si>
  <si>
    <t>EMI_per_household.kgCO2.FR.Res.HH.Appl</t>
  </si>
  <si>
    <t>Eff.ratio.FR.Res.HH.Thermal</t>
  </si>
  <si>
    <t>Eff.ratio.FR.Res.HH.Thermal.SH</t>
  </si>
  <si>
    <t>Eff.ratio.FR.Res.HH.Thermal.SC</t>
  </si>
  <si>
    <t>Eff.ratio.FR.Res.HH.Thermal.WH</t>
  </si>
  <si>
    <t>Eff.ratio.FR.Res.HH.Thermal.CO</t>
  </si>
  <si>
    <t>FEC_per_sqm.kWh.FR.Res.HH</t>
  </si>
  <si>
    <t>FEC_per_sqm.kWh.FR.Res.HH.Thermal</t>
  </si>
  <si>
    <t>FEC_per_sqm.kWh.FR.Res.HH.Thermal.SH</t>
  </si>
  <si>
    <t>FEC_per_sqm.kWh.FR.Res.HH.Thermal.SC</t>
  </si>
  <si>
    <t>FEC_per_sqm.kWh.FR.Res.HH.Thermal.WH</t>
  </si>
  <si>
    <t>FEC_per_sqm.kWh.FR.Res.HH.Thermal.CO</t>
  </si>
  <si>
    <t>FEC_per_sqm.kWh.FR.Res.HH.Appl</t>
  </si>
  <si>
    <t>TES_per_sqm.kWh.FR.Res.HH.Thermal</t>
  </si>
  <si>
    <t>TES_per_sqm.kWh.FR.Res.HH.Thermal.SH</t>
  </si>
  <si>
    <t>TES_per_sqm.kWh.FR.Res.HH.Thermal.SC</t>
  </si>
  <si>
    <t>TES_per_sqm.kWh.FR.Res.HH.Thermal.WH</t>
  </si>
  <si>
    <t>TES_per_sqm.kWh.FR.Res.HH.Thermal.CO</t>
  </si>
  <si>
    <t>EMI_per_sqm.kgCO2.FR.Res.HH</t>
  </si>
  <si>
    <t>EMI_per_sqm.kgCO2.FR.Res.HH.Thermal</t>
  </si>
  <si>
    <t>EMI_per_sqm.kgCO2.FR.Res.HH.Thermal.SH</t>
  </si>
  <si>
    <t>EMI_per_sqm.kgCO2.FR.Res.HH.Thermal.SC</t>
  </si>
  <si>
    <t>EMI_per_sqm.kgCO2.FR.Res.HH.Thermal.WH</t>
  </si>
  <si>
    <t>EMI_per_sqm.kgCO2.FR.Res.HH.Thermal.CO</t>
  </si>
  <si>
    <t>EMI_per_sqm.kgCO2.FR.Res.HH.Appl</t>
  </si>
  <si>
    <t>FEC_per_capita.kWh.FR.Res.HH</t>
  </si>
  <si>
    <t>FEC_per_capita.kWh.FR.Res.HH.Thermal</t>
  </si>
  <si>
    <t>FEC_per_capita.kWh.FR.Res.HH.Thermal.SH</t>
  </si>
  <si>
    <t>FEC_per_capita.kWh.FR.Res.HH.Thermal.SC</t>
  </si>
  <si>
    <t>FEC_per_capita.kWh.FR.Res.HH.Thermal.WH</t>
  </si>
  <si>
    <t>FEC_per_capita.kWh.FR.Res.HH.Thermal.CO</t>
  </si>
  <si>
    <t>FEC_per_capita.kWh.FR.Res.HH.Appl</t>
  </si>
  <si>
    <t>TES_per_capita.kWh.FR.Res.HH.Thermal</t>
  </si>
  <si>
    <t>TES_per_capita.kWh.FR.Res.HH.Thermal.SH</t>
  </si>
  <si>
    <t>TES_per_capita.kWh.FR.Res.HH.Thermal.SC</t>
  </si>
  <si>
    <t>TES_per_capita.kWh.FR.Res.HH.Thermal.WH</t>
  </si>
  <si>
    <t>TES_per_capita.kWh.FR.Res.HH.Thermal.CO</t>
  </si>
  <si>
    <t>EMI_per_capita.kgCO2.FR.Res.HH</t>
  </si>
  <si>
    <t>EMI_per_capita.kgCO2.FR.Res.HH.Thermal</t>
  </si>
  <si>
    <t>EMI_per_capita.kgCO2.FR.Res.HH.Thermal.SH</t>
  </si>
  <si>
    <t>EMI_per_capita.kgCO2.FR.Res.HH.Thermal.SC</t>
  </si>
  <si>
    <t>EMI_per_capita.kgCO2.FR.Res.HH.Thermal.WH</t>
  </si>
  <si>
    <t>EMI_per_capita.kgCO2.FR.Res.HH.Thermal.CO</t>
  </si>
  <si>
    <t>EMI_per_capita.kgCO2.FR.Res.HH.Appl</t>
  </si>
  <si>
    <t>FR - Number of households</t>
  </si>
  <si>
    <t>NUM.number.FR.Res.HH.Thermal</t>
  </si>
  <si>
    <t>NUM.number.FR.Res.HH.Thermal.SH</t>
  </si>
  <si>
    <t>NUM.number.FR.Res.HH.Thermal.SH.Solids</t>
  </si>
  <si>
    <t>NUM.number.FR.Res.HH.Thermal.SH.LPG</t>
  </si>
  <si>
    <t>NUM.number.FR.Res.HH.Thermal.SH.Oil</t>
  </si>
  <si>
    <t>NUM.number.FR.Res.HH.Thermal.SH.Gas</t>
  </si>
  <si>
    <t>NUM.number.FR.Res.HH.Thermal.SH.Biomass</t>
  </si>
  <si>
    <t>NUM.number.FR.Res.HH.Thermal.SH.Geo</t>
  </si>
  <si>
    <t>NUM.number.FR.Res.HH.Thermal.SH.DistrHeat</t>
  </si>
  <si>
    <t>NUM.number.FR.Res.HH.Thermal.SH.AdvElc</t>
  </si>
  <si>
    <t>NUM.number.FR.Res.HH.Thermal.SH.ConvElc</t>
  </si>
  <si>
    <t>NUM.number.FR.Res.HH.Thermal.SC</t>
  </si>
  <si>
    <t>NUM.number.FR.Res.HH.Thermal.SC.AC</t>
  </si>
  <si>
    <t>NUM.number.FR.Res.HH.Thermal.WH</t>
  </si>
  <si>
    <t>NUM.number.FR.Res.HH.Thermal.WH.Solids</t>
  </si>
  <si>
    <t>NUM.number.FR.Res.HH.Thermal.WH.LPG</t>
  </si>
  <si>
    <t>NUM.number.FR.Res.HH.Thermal.WH.Oil</t>
  </si>
  <si>
    <t>NUM.number.FR.Res.HH.Thermal.WH.Gas</t>
  </si>
  <si>
    <t>NUM.number.FR.Res.HH.Thermal.WH.Biomass</t>
  </si>
  <si>
    <t>NUM.number.FR.Res.HH.Thermal.WH.Geo</t>
  </si>
  <si>
    <t>NUM.number.FR.Res.HH.Thermal.WH.DistrHeat</t>
  </si>
  <si>
    <t>NUM.number.FR.Res.HH.Thermal.WH.Elc</t>
  </si>
  <si>
    <t>NUM.number.FR.Res.HH.Thermal.WH.Solar</t>
  </si>
  <si>
    <t>NUM.number.FR.Res.HH.Thermal.CO</t>
  </si>
  <si>
    <t>NUM.number.FR.Res.HH.Thermal.CO.Solids</t>
  </si>
  <si>
    <t>NUM.number.FR.Res.HH.Thermal.CO.LPG</t>
  </si>
  <si>
    <t>NUM.number.FR.Res.HH.Thermal.CO.Gas</t>
  </si>
  <si>
    <t>NUM.number.FR.Res.HH.Thermal.CO.Biomass</t>
  </si>
  <si>
    <t>NUM.number.FR.Res.HH.Thermal.CO.Elc</t>
  </si>
  <si>
    <t>FR - Final energy consumption</t>
  </si>
  <si>
    <t>FEC.ktoe.FR.Res.HH.Thermal.SH.Solids.Solids</t>
  </si>
  <si>
    <t>FEC.ktoe.FR.Res.HH.Thermal.SH.LPG.LPG</t>
  </si>
  <si>
    <t>FEC.ktoe.FR.Res.HH.Thermal.SH.Oil.Oil_LiqBio</t>
  </si>
  <si>
    <t>FEC.ktoe.FR.Res.HH.Thermal.SH.Gas.NG_Biogas</t>
  </si>
  <si>
    <t>FEC.ktoe.FR.Res.HH.Thermal.SH.Biomass.Biomass_Waste</t>
  </si>
  <si>
    <t>FEC.ktoe.FR.Res.HH.Thermal.SH.Geo.Geo</t>
  </si>
  <si>
    <t>FEC.ktoe.FR.Res.HH.Thermal.SH.DistrHeat.Steam_Distr</t>
  </si>
  <si>
    <t>FEC.ktoe.FR.Res.HH.Thermal.SH.AdvElc.Elec</t>
  </si>
  <si>
    <t>FEC.ktoe.FR.Res.HH.Thermal.SH.ConvElc.Elec</t>
  </si>
  <si>
    <t>FEC.ktoe.FR.Res.HH.Thermal.SH.TotalCirculation.Elec</t>
  </si>
  <si>
    <t>FEC.ktoe.FR.Res.HH.Thermal.SC.AC.Elec</t>
  </si>
  <si>
    <t>FEC.ktoe.FR.Res.HH.Thermal.WH.Solids.Solids</t>
  </si>
  <si>
    <t>FEC.ktoe.FR.Res.HH.Thermal.WH.LPG.LPG</t>
  </si>
  <si>
    <t>FEC.ktoe.FR.Res.HH.Thermal.WH.Oil.Oil_LiqBio</t>
  </si>
  <si>
    <t>FEC.ktoe.FR.Res.HH.Thermal.WH.Gas.NG_Biogas</t>
  </si>
  <si>
    <t>FEC.ktoe.FR.Res.HH.Thermal.WH.Biomass.Biomass_Waste</t>
  </si>
  <si>
    <t>FEC.ktoe.FR.Res.HH.Thermal.WH.Geo.Geo</t>
  </si>
  <si>
    <t>FEC.ktoe.FR.Res.HH.Thermal.WH.DistrHeat.Steam_Distr</t>
  </si>
  <si>
    <t>FEC.ktoe.FR.Res.HH.Thermal.WH.Elc.Elec</t>
  </si>
  <si>
    <t>FEC.ktoe.FR.Res.HH.Thermal.WH.TotalSolar.Solar</t>
  </si>
  <si>
    <t>FEC.ktoe.FR.Res.HH.Thermal.CO.Solids.Solids</t>
  </si>
  <si>
    <t>FEC.ktoe.FR.Res.HH.Thermal.CO.LPG.LPG</t>
  </si>
  <si>
    <t>FEC.ktoe.FR.Res.HH.Thermal.CO.Gas.NG_Biogas</t>
  </si>
  <si>
    <t>FEC.ktoe.FR.Res.HH.Thermal.CO.Biomass.Biomass_Waste</t>
  </si>
  <si>
    <t>FEC.ktoe.FR.Res.HH.Thermal.CO.Elc.Elec</t>
  </si>
  <si>
    <t>FR - Thermal energy service</t>
  </si>
  <si>
    <t>TES.ktoe.FR.Res.HH.Thermal</t>
  </si>
  <si>
    <t>TES.ktoe.FR.Res.HH.Thermal.SH</t>
  </si>
  <si>
    <t>TES.ktoe.FR.Res.HH.Thermal.SH.Solids.Solids</t>
  </si>
  <si>
    <t>TES.ktoe.FR.Res.HH.Thermal.SH.LPG.LPG</t>
  </si>
  <si>
    <t>TES.ktoe.FR.Res.HH.Thermal.SH.Oil.Oil_LiqBio</t>
  </si>
  <si>
    <t>TES.ktoe.FR.Res.HH.Thermal.SH.Gas.NG_Biogas</t>
  </si>
  <si>
    <t>TES.ktoe.FR.Res.HH.Thermal.SH.Biomass.Biomass_Waste</t>
  </si>
  <si>
    <t>TES.ktoe.FR.Res.HH.Thermal.SH.Geo.Geo</t>
  </si>
  <si>
    <t>TES.ktoe.FR.Res.HH.Thermal.SH.DistrHeat.Steam_Distr</t>
  </si>
  <si>
    <t>TES.ktoe.FR.Res.HH.Thermal.SH.AdvElc.Elec</t>
  </si>
  <si>
    <t>TES.ktoe.FR.Res.HH.Thermal.SH.ConvElc.Elec</t>
  </si>
  <si>
    <t>TES.ktoe.FR.Res.HH.Thermal.SH.TotalCirculation.Elec</t>
  </si>
  <si>
    <t>TES.ktoe.FR.Res.HH.Thermal.SC</t>
  </si>
  <si>
    <t>TES.ktoe.FR.Res.HH.Thermal.SC.AC.Elec</t>
  </si>
  <si>
    <t>TES.ktoe.FR.Res.HH.Thermal.WH</t>
  </si>
  <si>
    <t>TES.ktoe.FR.Res.HH.Thermal.WH.Solids.Solids</t>
  </si>
  <si>
    <t>TES.ktoe.FR.Res.HH.Thermal.WH.LPG.LPG</t>
  </si>
  <si>
    <t>TES.ktoe.FR.Res.HH.Thermal.WH.Oil.Oil_LiqBio</t>
  </si>
  <si>
    <t>TES.ktoe.FR.Res.HH.Thermal.WH.Gas.NG_Biogas</t>
  </si>
  <si>
    <t>TES.ktoe.FR.Res.HH.Thermal.WH.Biomass.Biomass_Waste</t>
  </si>
  <si>
    <t>TES.ktoe.FR.Res.HH.Thermal.WH.Geo.Geo</t>
  </si>
  <si>
    <t>TES.ktoe.FR.Res.HH.Thermal.WH.DistrHeat.Steam_Distr</t>
  </si>
  <si>
    <t>TES.ktoe.FR.Res.HH.Thermal.WH.Elc.Elec</t>
  </si>
  <si>
    <t>TES.ktoe.FR.Res.HH.Thermal.WH.TotalSolar.Solar</t>
  </si>
  <si>
    <t>TES.ktoe.FR.Res.HH.Thermal.CO</t>
  </si>
  <si>
    <t>TES.ktoe.FR.Res.HH.Thermal.CO.Solids.Solids</t>
  </si>
  <si>
    <t>TES.ktoe.FR.Res.HH.Thermal.CO.LPG.LPG</t>
  </si>
  <si>
    <t>TES.ktoe.FR.Res.HH.Thermal.CO.Gas.NG_Biogas</t>
  </si>
  <si>
    <t>TES.ktoe.FR.Res.HH.Thermal.CO.Biomass.Biomass_Waste</t>
  </si>
  <si>
    <t>TES.ktoe.FR.Res.HH.Thermal.CO.Elc.Elec</t>
  </si>
  <si>
    <t>FR - System efficiency indicator of total stock</t>
  </si>
  <si>
    <t>Eff.ratio.FR.Res.HH.Thermal.SH.Solids.Solids</t>
  </si>
  <si>
    <t>Eff.ratio.FR.Res.HH.Thermal.SH.LPG.LPG</t>
  </si>
  <si>
    <t>Eff.ratio.FR.Res.HH.Thermal.SH.Oil.Oil_LiqBio</t>
  </si>
  <si>
    <t>Eff.ratio.FR.Res.HH.Thermal.SH.Gas.NG_Biogas</t>
  </si>
  <si>
    <t>Eff.ratio.FR.Res.HH.Thermal.SH.Biomass.Biomass_Waste</t>
  </si>
  <si>
    <t>Eff.ratio.FR.Res.HH.Thermal.SH.Geo.Geo</t>
  </si>
  <si>
    <t>Eff.ratio.FR.Res.HH.Thermal.SH.DistrHeat.Steam_Distr</t>
  </si>
  <si>
    <t>Eff.ratio.FR.Res.HH.Thermal.SH.AdvElc.Elec</t>
  </si>
  <si>
    <t>Eff.ratio.FR.Res.HH.Thermal.SH.ConvElc.Elec</t>
  </si>
  <si>
    <t>Eff.ratio.FR.Res.HH.Thermal.SH.TotalCirculation.Elec</t>
  </si>
  <si>
    <t>Eff.ratio.FR.Res.HH.Thermal.SC.AC.Elec</t>
  </si>
  <si>
    <t>Eff.ratio.FR.Res.HH.Thermal.WH.Solids.Solids</t>
  </si>
  <si>
    <t>Eff.ratio.FR.Res.HH.Thermal.WH.LPG.LPG</t>
  </si>
  <si>
    <t>Eff.ratio.FR.Res.HH.Thermal.WH.Oil.Oil_LiqBio</t>
  </si>
  <si>
    <t>Eff.ratio.FR.Res.HH.Thermal.WH.Gas.NG_Biogas</t>
  </si>
  <si>
    <t>Eff.ratio.FR.Res.HH.Thermal.WH.Biomass.Biomass_Waste</t>
  </si>
  <si>
    <t>Eff.ratio.FR.Res.HH.Thermal.WH.Geo.Geo</t>
  </si>
  <si>
    <t>Eff.ratio.FR.Res.HH.Thermal.WH.DistrHeat.Steam_Distr</t>
  </si>
  <si>
    <t>Eff.ratio.FR.Res.HH.Thermal.WH.Elc.Elec</t>
  </si>
  <si>
    <t>Eff.ratio.FR.Res.HH.Thermal.WH.TotalSolar.Solar</t>
  </si>
  <si>
    <t>Eff.ratio.FR.Res.HH.Thermal.CO.Solids.Solids</t>
  </si>
  <si>
    <t>Eff.ratio.FR.Res.HH.Thermal.CO.LPG.LPG</t>
  </si>
  <si>
    <t>Eff.ratio.FR.Res.HH.Thermal.CO.Gas.NG_Biogas</t>
  </si>
  <si>
    <t>Eff.ratio.FR.Res.HH.Thermal.CO.Biomass.Biomass_Waste</t>
  </si>
  <si>
    <t>Eff.ratio.FR.Res.HH.Thermal.CO.Elc.Elec</t>
  </si>
  <si>
    <t>FR - CO2 emissions</t>
  </si>
  <si>
    <t>EMI.ktCO2.FR.Res.HH.Thermal.SH.Solids.Solids</t>
  </si>
  <si>
    <t>EMI.ktCO2.FR.Res.HH.Thermal.SH.LPG.LPG</t>
  </si>
  <si>
    <t>EMI.ktCO2.FR.Res.HH.Thermal.SH.Oil.Oil_LiqBio</t>
  </si>
  <si>
    <t>EMI.ktCO2.FR.Res.HH.Thermal.SH.Gas.NG_Biogas</t>
  </si>
  <si>
    <t>EMI.ktCO2.FR.Res.HH.Thermal.SH.Biomass.Biomass_Waste</t>
  </si>
  <si>
    <t>EMI.ktCO2.FR.Res.HH.Thermal.SH.Geo.Geo</t>
  </si>
  <si>
    <t>EMI.ktCO2.FR.Res.HH.Thermal.SH.DistrHeat.Steam_Distr</t>
  </si>
  <si>
    <t>EMI.ktCO2.FR.Res.HH.Thermal.SH.AdvElc.Elec</t>
  </si>
  <si>
    <t>EMI.ktCO2.FR.Res.HH.Thermal.SH.ConvElc.Elec</t>
  </si>
  <si>
    <t>EMI.ktCO2.FR.Res.HH.Thermal.SH.TotalCirculation.Elec</t>
  </si>
  <si>
    <t>EMI.ktCO2.FR.Res.HH.Thermal.SC.AC.Elec</t>
  </si>
  <si>
    <t>EMI.ktCO2.FR.Res.HH.Thermal.WH.Solids.Solids</t>
  </si>
  <si>
    <t>EMI.ktCO2.FR.Res.HH.Thermal.WH.LPG.LPG</t>
  </si>
  <si>
    <t>EMI.ktCO2.FR.Res.HH.Thermal.WH.Oil.Oil_LiqBio</t>
  </si>
  <si>
    <t>EMI.ktCO2.FR.Res.HH.Thermal.WH.Gas.NG_Biogas</t>
  </si>
  <si>
    <t>EMI.ktCO2.FR.Res.HH.Thermal.WH.Biomass.Biomass_Waste</t>
  </si>
  <si>
    <t>EMI.ktCO2.FR.Res.HH.Thermal.WH.Geo.Geo</t>
  </si>
  <si>
    <t>EMI.ktCO2.FR.Res.HH.Thermal.WH.DistrHeat.Steam_Distr</t>
  </si>
  <si>
    <t>EMI.ktCO2.FR.Res.HH.Thermal.WH.Elc.Elec</t>
  </si>
  <si>
    <t>EMI.ktCO2.FR.Res.HH.Thermal.WH.TotalSolar.Solar</t>
  </si>
  <si>
    <t>EMI.ktCO2.FR.Res.HH.Thermal.CO.Solids.Solids</t>
  </si>
  <si>
    <t>EMI.ktCO2.FR.Res.HH.Thermal.CO.LPG.LPG</t>
  </si>
  <si>
    <t>EMI.ktCO2.FR.Res.HH.Thermal.CO.Gas.NG_Biogas</t>
  </si>
  <si>
    <t>EMI.ktCO2.FR.Res.HH.Thermal.CO.Biomass.Biomass_Waste</t>
  </si>
  <si>
    <t>EMI.ktCO2.FR.Res.HH.Thermal.CO.Elc.Elec</t>
  </si>
  <si>
    <t>FR - Final energy consumption per household</t>
  </si>
  <si>
    <t>FEC_per_household.kWh.FR.Res.HH.Thermal.SH.Solids.Solids</t>
  </si>
  <si>
    <t>FEC_per_household.kWh.FR.Res.HH.Thermal.SH.LPG.LPG</t>
  </si>
  <si>
    <t>FEC_per_household.kWh.FR.Res.HH.Thermal.SH.Oil.Oil_LiqBio</t>
  </si>
  <si>
    <t>FEC_per_household.kWh.FR.Res.HH.Thermal.SH.Gas.NG_Biogas</t>
  </si>
  <si>
    <t>FEC_per_household.kWh.FR.Res.HH.Thermal.SH.Biomass.Biomass_Waste</t>
  </si>
  <si>
    <t>FEC_per_household.kWh.FR.Res.HH.Thermal.SH.Geo.Geo</t>
  </si>
  <si>
    <t>FEC_per_household.kWh.FR.Res.HH.Thermal.SH.DistrHeat.Steam_Distr</t>
  </si>
  <si>
    <t>FEC_per_household.kWh.FR.Res.HH.Thermal.SH.AdvElc.Elec</t>
  </si>
  <si>
    <t>FEC_per_household.kWh.FR.Res.HH.Thermal.SH.ConvElc.Elec</t>
  </si>
  <si>
    <t>FEC_per_household.kWh.FR.Res.HH.Thermal.SH.TotalCirculation.Elec</t>
  </si>
  <si>
    <t>FEC_per_household.kWh.FR.Res.HH.Thermal.SC.AC.Elec</t>
  </si>
  <si>
    <t>FEC_per_household.kWh.FR.Res.HH.Thermal.WH.Solids.Solids</t>
  </si>
  <si>
    <t>FEC_per_household.kWh.FR.Res.HH.Thermal.WH.LPG.LPG</t>
  </si>
  <si>
    <t>FEC_per_household.kWh.FR.Res.HH.Thermal.WH.Oil.Oil_LiqBio</t>
  </si>
  <si>
    <t>FEC_per_household.kWh.FR.Res.HH.Thermal.WH.Gas.NG_Biogas</t>
  </si>
  <si>
    <t>FEC_per_household.kWh.FR.Res.HH.Thermal.WH.Biomass.Biomass_Waste</t>
  </si>
  <si>
    <t>FEC_per_household.kWh.FR.Res.HH.Thermal.WH.Geo.Geo</t>
  </si>
  <si>
    <t>FEC_per_household.kWh.FR.Res.HH.Thermal.WH.DistrHeat.Steam_Distr</t>
  </si>
  <si>
    <t>FEC_per_household.kWh.FR.Res.HH.Thermal.WH.Elc.Elec</t>
  </si>
  <si>
    <t>FEC_per_household.kWh.FR.Res.HH.Thermal.WH.TotalSolar.Solar</t>
  </si>
  <si>
    <t>FEC_per_household.kWh.FR.Res.HH.Thermal.CO.Solids.Solids</t>
  </si>
  <si>
    <t>FEC_per_household.kWh.FR.Res.HH.Thermal.CO.LPG.LPG</t>
  </si>
  <si>
    <t>FEC_per_household.kWh.FR.Res.HH.Thermal.CO.Gas.NG_Biogas</t>
  </si>
  <si>
    <t>FEC_per_household.kWh.FR.Res.HH.Thermal.CO.Biomass.Biomass_Waste</t>
  </si>
  <si>
    <t>FEC_per_household.kWh.FR.Res.HH.Thermal.CO.Elc.Elec</t>
  </si>
  <si>
    <t>FR - Thermal energy service per household</t>
  </si>
  <si>
    <t>TES_per_household.kWh.FR.Res.HH.Thermal.SH.Solids.Solids</t>
  </si>
  <si>
    <t>TES_per_household.kWh.FR.Res.HH.Thermal.SH.LPG.LPG</t>
  </si>
  <si>
    <t>TES_per_household.kWh.FR.Res.HH.Thermal.SH.Oil.Oil_LiqBio</t>
  </si>
  <si>
    <t>TES_per_household.kWh.FR.Res.HH.Thermal.SH.Gas.NG_Biogas</t>
  </si>
  <si>
    <t>TES_per_household.kWh.FR.Res.HH.Thermal.SH.Biomass.Biomass_Waste</t>
  </si>
  <si>
    <t>TES_per_household.kWh.FR.Res.HH.Thermal.SH.Geo.Geo</t>
  </si>
  <si>
    <t>TES_per_household.kWh.FR.Res.HH.Thermal.SH.DistrHeat.Steam_Distr</t>
  </si>
  <si>
    <t>TES_per_household.kWh.FR.Res.HH.Thermal.SH.AdvElc.Elec</t>
  </si>
  <si>
    <t>TES_per_household.kWh.FR.Res.HH.Thermal.SH.ConvElc.Elec</t>
  </si>
  <si>
    <t>TES_per_household.kWh.FR.Res.HH.Thermal.SH.TotalCirculation.Elec</t>
  </si>
  <si>
    <t>TES_per_household.kWh.FR.Res.HH.Thermal.SC.AC.Elec</t>
  </si>
  <si>
    <t>TES_per_household.kWh.FR.Res.HH.Thermal.WH.Solids.Solids</t>
  </si>
  <si>
    <t>TES_per_household.kWh.FR.Res.HH.Thermal.WH.LPG.LPG</t>
  </si>
  <si>
    <t>TES_per_household.kWh.FR.Res.HH.Thermal.WH.Oil.Oil_LiqBio</t>
  </si>
  <si>
    <t>TES_per_household.kWh.FR.Res.HH.Thermal.WH.Gas.NG_Biogas</t>
  </si>
  <si>
    <t>TES_per_household.kWh.FR.Res.HH.Thermal.WH.Biomass.Biomass_Waste</t>
  </si>
  <si>
    <t>TES_per_household.kWh.FR.Res.HH.Thermal.WH.Geo.Geo</t>
  </si>
  <si>
    <t>TES_per_household.kWh.FR.Res.HH.Thermal.WH.DistrHeat.Steam_Distr</t>
  </si>
  <si>
    <t>TES_per_household.kWh.FR.Res.HH.Thermal.WH.Elc.Elec</t>
  </si>
  <si>
    <t>TES_per_household.kWh.FR.Res.HH.Thermal.WH.TotalSolar.Solar</t>
  </si>
  <si>
    <t>TES_per_household.kWh.FR.Res.HH.Thermal.CO.Solids.Solids</t>
  </si>
  <si>
    <t>TES_per_household.kWh.FR.Res.HH.Thermal.CO.LPG.LPG</t>
  </si>
  <si>
    <t>TES_per_household.kWh.FR.Res.HH.Thermal.CO.Gas.NG_Biogas</t>
  </si>
  <si>
    <t>TES_per_household.kWh.FR.Res.HH.Thermal.CO.Biomass.Biomass_Waste</t>
  </si>
  <si>
    <t>TES_per_household.kWh.FR.Res.HH.Thermal.CO.Elc.Elec</t>
  </si>
  <si>
    <t>FR - CO2 emissions per household</t>
  </si>
  <si>
    <t>EMI_per_household.kgCO2.FR.Res.HH.Thermal.SH.Solids.Solids</t>
  </si>
  <si>
    <t>EMI_per_household.kgCO2.FR.Res.HH.Thermal.SH.LPG.LPG</t>
  </si>
  <si>
    <t>EMI_per_household.kgCO2.FR.Res.HH.Thermal.SH.Oil.Oil_LiqBio</t>
  </si>
  <si>
    <t>EMI_per_household.kgCO2.FR.Res.HH.Thermal.SH.Gas.NG_Biogas</t>
  </si>
  <si>
    <t>EMI_per_household.kgCO2.FR.Res.HH.Thermal.SH.Biomass.Biomass_Waste</t>
  </si>
  <si>
    <t>EMI_per_household.kgCO2.FR.Res.HH.Thermal.SH.Geo.Geo</t>
  </si>
  <si>
    <t>EMI_per_household.kgCO2.FR.Res.HH.Thermal.SH.DistrHeat.Steam_Distr</t>
  </si>
  <si>
    <t>EMI_per_household.kgCO2.FR.Res.HH.Thermal.SH.AdvElc.Elec</t>
  </si>
  <si>
    <t>EMI_per_household.kgCO2.FR.Res.HH.Thermal.SH.ConvElc.Elec</t>
  </si>
  <si>
    <t>EMI_per_household.kgCO2.FR.Res.HH.Thermal.SH.TotalCirculation.Elec</t>
  </si>
  <si>
    <t>EMI_per_household.kgCO2.FR.Res.HH.Thermal.SC.AC.Elec</t>
  </si>
  <si>
    <t>EMI_per_household.kgCO2.FR.Res.HH.Thermal.WH.Solids.Solids</t>
  </si>
  <si>
    <t>EMI_per_household.kgCO2.FR.Res.HH.Thermal.WH.LPG.LPG</t>
  </si>
  <si>
    <t>EMI_per_household.kgCO2.FR.Res.HH.Thermal.WH.Oil.Oil_LiqBio</t>
  </si>
  <si>
    <t>EMI_per_household.kgCO2.FR.Res.HH.Thermal.WH.Gas.NG_Biogas</t>
  </si>
  <si>
    <t>EMI_per_household.kgCO2.FR.Res.HH.Thermal.WH.Biomass.Biomass_Waste</t>
  </si>
  <si>
    <t>EMI_per_household.kgCO2.FR.Res.HH.Thermal.WH.Geo.Geo</t>
  </si>
  <si>
    <t>EMI_per_household.kgCO2.FR.Res.HH.Thermal.WH.DistrHeat.Steam_Distr</t>
  </si>
  <si>
    <t>EMI_per_household.kgCO2.FR.Res.HH.Thermal.WH.Elc.Elec</t>
  </si>
  <si>
    <t>EMI_per_household.kgCO2.FR.Res.HH.Thermal.WH.TotalSolar.Solar</t>
  </si>
  <si>
    <t>EMI_per_household.kgCO2.FR.Res.HH.Thermal.CO.Solids.Solids</t>
  </si>
  <si>
    <t>EMI_per_household.kgCO2.FR.Res.HH.Thermal.CO.LPG.LPG</t>
  </si>
  <si>
    <t>EMI_per_household.kgCO2.FR.Res.HH.Thermal.CO.Gas.NG_Biogas</t>
  </si>
  <si>
    <t>EMI_per_household.kgCO2.FR.Res.HH.Thermal.CO.Biomass.Biomass_Waste</t>
  </si>
  <si>
    <t>EMI_per_household.kgCO2.FR.Res.HH.Thermal.CO.Elc.Elec</t>
  </si>
  <si>
    <t>FR - Final energy consumption per surface area</t>
  </si>
  <si>
    <t>FEC_per_sqm.kWh.FR.Res.HH.Thermal.SH.Solids.Solids</t>
  </si>
  <si>
    <t>FEC_per_sqm.kWh.FR.Res.HH.Thermal.SH.LPG.LPG</t>
  </si>
  <si>
    <t>FEC_per_sqm.kWh.FR.Res.HH.Thermal.SH.Oil.Oil_LiqBio</t>
  </si>
  <si>
    <t>FEC_per_sqm.kWh.FR.Res.HH.Thermal.SH.Gas.NG_Biogas</t>
  </si>
  <si>
    <t>FEC_per_sqm.kWh.FR.Res.HH.Thermal.SH.Biomass.Biomass_Waste</t>
  </si>
  <si>
    <t>FEC_per_sqm.kWh.FR.Res.HH.Thermal.SH.Geo.Geo</t>
  </si>
  <si>
    <t>FEC_per_sqm.kWh.FR.Res.HH.Thermal.SH.DistrHeat.Steam_Distr</t>
  </si>
  <si>
    <t>FEC_per_sqm.kWh.FR.Res.HH.Thermal.SH.AdvElc.Elec</t>
  </si>
  <si>
    <t>FEC_per_sqm.kWh.FR.Res.HH.Thermal.SH.ConvElc.Elec</t>
  </si>
  <si>
    <t>FEC_per_sqm.kWh.FR.Res.HH.Thermal.SH.TotalCirculation.Elec</t>
  </si>
  <si>
    <t>FEC_per_sqm.kWh.FR.Res.HH.Thermal.SC.AC.Elec</t>
  </si>
  <si>
    <t>FEC_per_sqm.kWh.FR.Res.HH.Thermal.WH.Solids.Solids</t>
  </si>
  <si>
    <t>FEC_per_sqm.kWh.FR.Res.HH.Thermal.WH.LPG.LPG</t>
  </si>
  <si>
    <t>FEC_per_sqm.kWh.FR.Res.HH.Thermal.WH.Oil.Oil_LiqBio</t>
  </si>
  <si>
    <t>FEC_per_sqm.kWh.FR.Res.HH.Thermal.WH.Gas.NG_Biogas</t>
  </si>
  <si>
    <t>FEC_per_sqm.kWh.FR.Res.HH.Thermal.WH.Biomass.Biomass_Waste</t>
  </si>
  <si>
    <t>FEC_per_sqm.kWh.FR.Res.HH.Thermal.WH.Geo.Geo</t>
  </si>
  <si>
    <t>FEC_per_sqm.kWh.FR.Res.HH.Thermal.WH.DistrHeat.Steam_Distr</t>
  </si>
  <si>
    <t>FEC_per_sqm.kWh.FR.Res.HH.Thermal.WH.Elc.Elec</t>
  </si>
  <si>
    <t>FEC_per_sqm.kWh.FR.Res.HH.Thermal.WH.TotalSolar.Solar</t>
  </si>
  <si>
    <t>FEC_per_sqm.kWh.FR.Res.HH.Thermal.CO.Solids.Solids</t>
  </si>
  <si>
    <t>FEC_per_sqm.kWh.FR.Res.HH.Thermal.CO.LPG.LPG</t>
  </si>
  <si>
    <t>FEC_per_sqm.kWh.FR.Res.HH.Thermal.CO.Gas.NG_Biogas</t>
  </si>
  <si>
    <t>FEC_per_sqm.kWh.FR.Res.HH.Thermal.CO.Biomass.Biomass_Waste</t>
  </si>
  <si>
    <t>FEC_per_sqm.kWh.FR.Res.HH.Thermal.CO.Elc.Elec</t>
  </si>
  <si>
    <t>FR - Thermal energy service per surface area</t>
  </si>
  <si>
    <t>TES_per_sqm.kWh.FR.Res.HH.Thermal.SH.Solids.Solids</t>
  </si>
  <si>
    <t>TES_per_sqm.kWh.FR.Res.HH.Thermal.SH.LPG.LPG</t>
  </si>
  <si>
    <t>TES_per_sqm.kWh.FR.Res.HH.Thermal.SH.Oil.Oil_LiqBio</t>
  </si>
  <si>
    <t>TES_per_sqm.kWh.FR.Res.HH.Thermal.SH.Gas.NG_Biogas</t>
  </si>
  <si>
    <t>TES_per_sqm.kWh.FR.Res.HH.Thermal.SH.Biomass.Biomass_Waste</t>
  </si>
  <si>
    <t>TES_per_sqm.kWh.FR.Res.HH.Thermal.SH.Geo.Geo</t>
  </si>
  <si>
    <t>TES_per_sqm.kWh.FR.Res.HH.Thermal.SH.DistrHeat.Steam_Distr</t>
  </si>
  <si>
    <t>TES_per_sqm.kWh.FR.Res.HH.Thermal.SH.AdvElc.Elec</t>
  </si>
  <si>
    <t>TES_per_sqm.kWh.FR.Res.HH.Thermal.SH.ConvElc.Elec</t>
  </si>
  <si>
    <t>TES_per_sqm.kWh.FR.Res.HH.Thermal.SH.TotalCirculation.Elec</t>
  </si>
  <si>
    <t>TES_per_sqm.kWh.FR.Res.HH.Thermal.SC.AC.Elec</t>
  </si>
  <si>
    <t>TES_per_sqm.kWh.FR.Res.HH.Thermal.WH.Solids.Solids</t>
  </si>
  <si>
    <t>TES_per_sqm.kWh.FR.Res.HH.Thermal.WH.LPG.LPG</t>
  </si>
  <si>
    <t>TES_per_sqm.kWh.FR.Res.HH.Thermal.WH.Oil.Oil_LiqBio</t>
  </si>
  <si>
    <t>TES_per_sqm.kWh.FR.Res.HH.Thermal.WH.Gas.NG_Biogas</t>
  </si>
  <si>
    <t>TES_per_sqm.kWh.FR.Res.HH.Thermal.WH.Biomass.Biomass_Waste</t>
  </si>
  <si>
    <t>TES_per_sqm.kWh.FR.Res.HH.Thermal.WH.Geo.Geo</t>
  </si>
  <si>
    <t>TES_per_sqm.kWh.FR.Res.HH.Thermal.WH.DistrHeat.Steam_Distr</t>
  </si>
  <si>
    <t>TES_per_sqm.kWh.FR.Res.HH.Thermal.WH.Elc.Elec</t>
  </si>
  <si>
    <t>TES_per_sqm.kWh.FR.Res.HH.Thermal.WH.TotalSolar.Solar</t>
  </si>
  <si>
    <t>TES_per_sqm.kWh.FR.Res.HH.Thermal.CO.Solids.Solids</t>
  </si>
  <si>
    <t>TES_per_sqm.kWh.FR.Res.HH.Thermal.CO.LPG.LPG</t>
  </si>
  <si>
    <t>TES_per_sqm.kWh.FR.Res.HH.Thermal.CO.Gas.NG_Biogas</t>
  </si>
  <si>
    <t>TES_per_sqm.kWh.FR.Res.HH.Thermal.CO.Biomass.Biomass_Waste</t>
  </si>
  <si>
    <t>TES_per_sqm.kWh.FR.Res.HH.Thermal.CO.Elc.Elec</t>
  </si>
  <si>
    <t>FR - CO2 emissions per surface area</t>
  </si>
  <si>
    <t>EMI_per_sqm.kgCO2.FR.Res.HH.Thermal.SH.Solids.Solids</t>
  </si>
  <si>
    <t>EMI_per_sqm.kgCO2.FR.Res.HH.Thermal.SH.LPG.LPG</t>
  </si>
  <si>
    <t>EMI_per_sqm.kgCO2.FR.Res.HH.Thermal.SH.Oil.Oil_LiqBio</t>
  </si>
  <si>
    <t>EMI_per_sqm.kgCO2.FR.Res.HH.Thermal.SH.Gas.NG_Biogas</t>
  </si>
  <si>
    <t>EMI_per_sqm.kgCO2.FR.Res.HH.Thermal.SH.Biomass.Biomass_Waste</t>
  </si>
  <si>
    <t>EMI_per_sqm.kgCO2.FR.Res.HH.Thermal.SH.Geo.Geo</t>
  </si>
  <si>
    <t>EMI_per_sqm.kgCO2.FR.Res.HH.Thermal.SH.DistrHeat.Steam_Distr</t>
  </si>
  <si>
    <t>EMI_per_sqm.kgCO2.FR.Res.HH.Thermal.SH.AdvElc.Elec</t>
  </si>
  <si>
    <t>EMI_per_sqm.kgCO2.FR.Res.HH.Thermal.SH.ConvElc.Elec</t>
  </si>
  <si>
    <t>EMI_per_sqm.kgCO2.FR.Res.HH.Thermal.SH.TotalCirculation.Elec</t>
  </si>
  <si>
    <t>EMI_per_sqm.kgCO2.FR.Res.HH.Thermal.SC.AC.Elec</t>
  </si>
  <si>
    <t>EMI_per_sqm.kgCO2.FR.Res.HH.Thermal.WH.Solids.Solids</t>
  </si>
  <si>
    <t>EMI_per_sqm.kgCO2.FR.Res.HH.Thermal.WH.LPG.LPG</t>
  </si>
  <si>
    <t>EMI_per_sqm.kgCO2.FR.Res.HH.Thermal.WH.Oil.Oil_LiqBio</t>
  </si>
  <si>
    <t>EMI_per_sqm.kgCO2.FR.Res.HH.Thermal.WH.Gas.NG_Biogas</t>
  </si>
  <si>
    <t>EMI_per_sqm.kgCO2.FR.Res.HH.Thermal.WH.Biomass.Biomass_Waste</t>
  </si>
  <si>
    <t>EMI_per_sqm.kgCO2.FR.Res.HH.Thermal.WH.Geo.Geo</t>
  </si>
  <si>
    <t>EMI_per_sqm.kgCO2.FR.Res.HH.Thermal.WH.DistrHeat.Steam_Distr</t>
  </si>
  <si>
    <t>EMI_per_sqm.kgCO2.FR.Res.HH.Thermal.WH.Elc.Elec</t>
  </si>
  <si>
    <t>EMI_per_sqm.kgCO2.FR.Res.HH.Thermal.WH.TotalSolar.Solar</t>
  </si>
  <si>
    <t>EMI_per_sqm.kgCO2.FR.Res.HH.Thermal.CO.Solids.Solids</t>
  </si>
  <si>
    <t>EMI_per_sqm.kgCO2.FR.Res.HH.Thermal.CO.LPG.LPG</t>
  </si>
  <si>
    <t>EMI_per_sqm.kgCO2.FR.Res.HH.Thermal.CO.Gas.NG_Biogas</t>
  </si>
  <si>
    <t>EMI_per_sqm.kgCO2.FR.Res.HH.Thermal.CO.Biomass.Biomass_Waste</t>
  </si>
  <si>
    <t>EMI_per_sqm.kgCO2.FR.Res.HH.Thermal.CO.Elc.Elec</t>
  </si>
  <si>
    <t>FR - Number of new and renovated households</t>
  </si>
  <si>
    <t>NUM.number.FR.Res.HHnew.Thermal</t>
  </si>
  <si>
    <t>NUM.number.FR.Res.HHnew.Thermal.SH</t>
  </si>
  <si>
    <t>NUM.number.FR.Res.HHnew.Thermal.SH.Solids</t>
  </si>
  <si>
    <t>NUM.number.FR.Res.HHnew.Thermal.SH.LPG</t>
  </si>
  <si>
    <t>NUM.number.FR.Res.HHnew.Thermal.SH.Oil</t>
  </si>
  <si>
    <t>NUM.number.FR.Res.HHnew.Thermal.SH.Gas</t>
  </si>
  <si>
    <t>NUM.number.FR.Res.HHnew.Thermal.SH.Biomass</t>
  </si>
  <si>
    <t>NUM.number.FR.Res.HHnew.Thermal.SH.Geo</t>
  </si>
  <si>
    <t>NUM.number.FR.Res.HHnew.Thermal.SH.DistrHeat</t>
  </si>
  <si>
    <t>NUM.number.FR.Res.HHnew.Thermal.SH.AdvElc</t>
  </si>
  <si>
    <t>NUM.number.FR.Res.HHnew.Thermal.SH.ConvElc</t>
  </si>
  <si>
    <t>NUM.number.FR.Res.HHnew.Thermal.SC</t>
  </si>
  <si>
    <t>NUM.number.FR.Res.HHnew.Thermal.SC.AC</t>
  </si>
  <si>
    <t>NUM.number.FR.Res.HHnew.Thermal.WH</t>
  </si>
  <si>
    <t>NUM.number.FR.Res.HHnew.Thermal.WH.Solids</t>
  </si>
  <si>
    <t>NUM.number.FR.Res.HHnew.Thermal.WH.LPG</t>
  </si>
  <si>
    <t>NUM.number.FR.Res.HHnew.Thermal.WH.Oil</t>
  </si>
  <si>
    <t>NUM.number.FR.Res.HHnew.Thermal.WH.Gas</t>
  </si>
  <si>
    <t>NUM.number.FR.Res.HHnew.Thermal.WH.Biomass</t>
  </si>
  <si>
    <t>NUM.number.FR.Res.HHnew.Thermal.WH.Geo</t>
  </si>
  <si>
    <t>NUM.number.FR.Res.HHnew.Thermal.WH.DistrHeat</t>
  </si>
  <si>
    <t>NUM.number.FR.Res.HHnew.Thermal.WH.Elc</t>
  </si>
  <si>
    <t>NUM.number.FR.Res.HHnew.Thermal.WH.Solar</t>
  </si>
  <si>
    <t>NUM.number.FR.Res.HHnew.Thermal.CO</t>
  </si>
  <si>
    <t>NUM.number.FR.Res.HHnew.Thermal.CO.Solids</t>
  </si>
  <si>
    <t>NUM.number.FR.Res.HHnew.Thermal.CO.LPG</t>
  </si>
  <si>
    <t>NUM.number.FR.Res.HHnew.Thermal.CO.Gas</t>
  </si>
  <si>
    <t>NUM.number.FR.Res.HHnew.Thermal.CO.Biomass</t>
  </si>
  <si>
    <t>NUM.number.FR.Res.HHnew.Thermal.CO.Elc</t>
  </si>
  <si>
    <t>FR - Final energy consumption in new and renovated households</t>
  </si>
  <si>
    <t>FEC.ktoe.FR.Res.HHnew.Thermal</t>
  </si>
  <si>
    <t>FEC.ktoe.FR.Res.HHnew.Thermal.SH</t>
  </si>
  <si>
    <t>FEC.ktoe.FR.Res.HHnew.Thermal.SH.Solids.Solids</t>
  </si>
  <si>
    <t>FEC.ktoe.FR.Res.HHnew.Thermal.SH.LPG.LPG</t>
  </si>
  <si>
    <t>FEC.ktoe.FR.Res.HHnew.Thermal.SH.Oil.Oil_LiqBio</t>
  </si>
  <si>
    <t>FEC.ktoe.FR.Res.HHnew.Thermal.SH.Gas.NG_Biogas</t>
  </si>
  <si>
    <t>FEC.ktoe.FR.Res.HHnew.Thermal.SH.Biomass.Biomass_Waste</t>
  </si>
  <si>
    <t>FEC.ktoe.FR.Res.HHnew.Thermal.SH.Geo.Geo</t>
  </si>
  <si>
    <t>FEC.ktoe.FR.Res.HHnew.Thermal.SH.DistrHeat.Steam_Distr</t>
  </si>
  <si>
    <t>FEC.ktoe.FR.Res.HHnew.Thermal.SH.AdvElc.Elec</t>
  </si>
  <si>
    <t>FEC.ktoe.FR.Res.HHnew.Thermal.SH.ConvElc.Elec</t>
  </si>
  <si>
    <t>FEC.ktoe.FR.Res.HHnew.Thermal.SH.TotalCirculation.Elec</t>
  </si>
  <si>
    <t>FEC.ktoe.FR.Res.HHnew.Thermal.SC</t>
  </si>
  <si>
    <t>FEC.ktoe.FR.Res.HHnew.Thermal.SC.AC.Elec</t>
  </si>
  <si>
    <t>FEC.ktoe.FR.Res.HHnew.Thermal.WH</t>
  </si>
  <si>
    <t>FEC.ktoe.FR.Res.HHnew.Thermal.WH.Solids.Solids</t>
  </si>
  <si>
    <t>FEC.ktoe.FR.Res.HHnew.Thermal.WH.LPG.LPG</t>
  </si>
  <si>
    <t>FEC.ktoe.FR.Res.HHnew.Thermal.WH.Oil.Oil_LiqBio</t>
  </si>
  <si>
    <t>FEC.ktoe.FR.Res.HHnew.Thermal.WH.Gas.NG_Biogas</t>
  </si>
  <si>
    <t>FEC.ktoe.FR.Res.HHnew.Thermal.WH.Biomass.Biomass_Waste</t>
  </si>
  <si>
    <t>FEC.ktoe.FR.Res.HHnew.Thermal.WH.Geo.Geo</t>
  </si>
  <si>
    <t>FEC.ktoe.FR.Res.HHnew.Thermal.WH.DistrHeat.Steam_Distr</t>
  </si>
  <si>
    <t>FEC.ktoe.FR.Res.HHnew.Thermal.WH.Elc.Elec</t>
  </si>
  <si>
    <t>FEC.ktoe.FR.Res.HHnew.Thermal.WH.TotalSolar.Solar</t>
  </si>
  <si>
    <t>FEC.ktoe.FR.Res.HHnew.Thermal.CO</t>
  </si>
  <si>
    <t>FEC.ktoe.FR.Res.HHnew.Thermal.CO.Solids.Solids</t>
  </si>
  <si>
    <t>FEC.ktoe.FR.Res.HHnew.Thermal.CO.LPG.LPG</t>
  </si>
  <si>
    <t>FEC.ktoe.FR.Res.HHnew.Thermal.CO.Gas.NG_Biogas</t>
  </si>
  <si>
    <t>FEC.ktoe.FR.Res.HHnew.Thermal.CO.Biomass.Biomass_Waste</t>
  </si>
  <si>
    <t>FEC.ktoe.FR.Res.HHnew.Thermal.CO.Elc.Elec</t>
  </si>
  <si>
    <t>FR - Thermal energy service in new and renovated households</t>
  </si>
  <si>
    <t>TES.ktoe.FR.Res.HHnew.Thermal</t>
  </si>
  <si>
    <t>TES.ktoe.FR.Res.HHnew.Thermal.SH</t>
  </si>
  <si>
    <t>TES.ktoe.FR.Res.HHnew.Thermal.SH.Solids.Solids</t>
  </si>
  <si>
    <t>TES.ktoe.FR.Res.HHnew.Thermal.SH.LPG.LPG</t>
  </si>
  <si>
    <t>TES.ktoe.FR.Res.HHnew.Thermal.SH.Oil.Oil_LiqBio</t>
  </si>
  <si>
    <t>TES.ktoe.FR.Res.HHnew.Thermal.SH.Gas.NG_Biogas</t>
  </si>
  <si>
    <t>TES.ktoe.FR.Res.HHnew.Thermal.SH.Biomass.Biomass_Waste</t>
  </si>
  <si>
    <t>TES.ktoe.FR.Res.HHnew.Thermal.SH.Geo.Geo</t>
  </si>
  <si>
    <t>TES.ktoe.FR.Res.HHnew.Thermal.SH.DistrHeat.Steam_Distr</t>
  </si>
  <si>
    <t>TES.ktoe.FR.Res.HHnew.Thermal.SH.AdvElc.Elec</t>
  </si>
  <si>
    <t>TES.ktoe.FR.Res.HHnew.Thermal.SH.ConvElc.Elec</t>
  </si>
  <si>
    <t>TES.ktoe.FR.Res.HHnew.Thermal.SH.TotalCirculation.Elec</t>
  </si>
  <si>
    <t>TES.ktoe.FR.Res.HHnew.Thermal.SC</t>
  </si>
  <si>
    <t>TES.ktoe.FR.Res.HHnew.Thermal.SC.AC.Elec</t>
  </si>
  <si>
    <t>TES.ktoe.FR.Res.HHnew.Thermal.WH</t>
  </si>
  <si>
    <t>TES.ktoe.FR.Res.HHnew.Thermal.WH.Solids.Solids</t>
  </si>
  <si>
    <t>TES.ktoe.FR.Res.HHnew.Thermal.WH.LPG.LPG</t>
  </si>
  <si>
    <t>TES.ktoe.FR.Res.HHnew.Thermal.WH.Oil.Oil_LiqBio</t>
  </si>
  <si>
    <t>TES.ktoe.FR.Res.HHnew.Thermal.WH.Gas.NG_Biogas</t>
  </si>
  <si>
    <t>TES.ktoe.FR.Res.HHnew.Thermal.WH.Biomass.Biomass_Waste</t>
  </si>
  <si>
    <t>TES.ktoe.FR.Res.HHnew.Thermal.WH.Geo.Geo</t>
  </si>
  <si>
    <t>TES.ktoe.FR.Res.HHnew.Thermal.WH.DistrHeat.Steam_Distr</t>
  </si>
  <si>
    <t>TES.ktoe.FR.Res.HHnew.Thermal.WH.Elc.Elec</t>
  </si>
  <si>
    <t>TES.ktoe.FR.Res.HHnew.Thermal.WH.TotalSolar.Solar</t>
  </si>
  <si>
    <t>TES.ktoe.FR.Res.HHnew.Thermal.CO</t>
  </si>
  <si>
    <t>TES.ktoe.FR.Res.HHnew.Thermal.CO.Solids.Solids</t>
  </si>
  <si>
    <t>TES.ktoe.FR.Res.HHnew.Thermal.CO.LPG.LPG</t>
  </si>
  <si>
    <t>TES.ktoe.FR.Res.HHnew.Thermal.CO.Gas.NG_Biogas</t>
  </si>
  <si>
    <t>TES.ktoe.FR.Res.HHnew.Thermal.CO.Biomass.Biomass_Waste</t>
  </si>
  <si>
    <t>TES.ktoe.FR.Res.HHnew.Thermal.CO.Elc.Elec</t>
  </si>
  <si>
    <t>FR - System efficiency indicator of new and renovated households</t>
  </si>
  <si>
    <t>Eff.ratio.FR.Res.HHnew.Thermal</t>
  </si>
  <si>
    <t>Eff.ratio.FR.Res.HHnew.Thermal.SH</t>
  </si>
  <si>
    <t>Eff.ratio.FR.Res.HHnew.Thermal.SH.Solids.Solids</t>
  </si>
  <si>
    <t>Eff.ratio.FR.Res.HHnew.Thermal.SH.LPG.LPG</t>
  </si>
  <si>
    <t>Eff.ratio.FR.Res.HHnew.Thermal.SH.Oil.Oil_LiqBio</t>
  </si>
  <si>
    <t>Eff.ratio.FR.Res.HHnew.Thermal.SH.Gas.NG_Biogas</t>
  </si>
  <si>
    <t>Eff.ratio.FR.Res.HHnew.Thermal.SH.Biomass.Biomass_Waste</t>
  </si>
  <si>
    <t>Eff.ratio.FR.Res.HHnew.Thermal.SH.Geo.Geo</t>
  </si>
  <si>
    <t>Eff.ratio.FR.Res.HHnew.Thermal.SH.DistrHeat.Steam_Distr</t>
  </si>
  <si>
    <t>Eff.ratio.FR.Res.HHnew.Thermal.SH.AdvElc.Elec</t>
  </si>
  <si>
    <t>Eff.ratio.FR.Res.HHnew.Thermal.SH.ConvElc.Elec</t>
  </si>
  <si>
    <t>Eff.ratio.FR.Res.HHnew.Thermal.SH.TotalCirculation.Elec</t>
  </si>
  <si>
    <t>Eff.ratio.FR.Res.HHnew.Thermal.SC</t>
  </si>
  <si>
    <t>Eff.ratio.FR.Res.HHnew.Thermal.SC.AC.Elec</t>
  </si>
  <si>
    <t>Eff.ratio.FR.Res.HHnew.Thermal.WH</t>
  </si>
  <si>
    <t>Eff.ratio.FR.Res.HHnew.Thermal.WH.Solids.Solids</t>
  </si>
  <si>
    <t>Eff.ratio.FR.Res.HHnew.Thermal.WH.LPG.LPG</t>
  </si>
  <si>
    <t>Eff.ratio.FR.Res.HHnew.Thermal.WH.Oil.Oil_LiqBio</t>
  </si>
  <si>
    <t>Eff.ratio.FR.Res.HHnew.Thermal.WH.Gas.NG_Biogas</t>
  </si>
  <si>
    <t>Eff.ratio.FR.Res.HHnew.Thermal.WH.Biomass.Biomass_Waste</t>
  </si>
  <si>
    <t>Eff.ratio.FR.Res.HHnew.Thermal.WH.Geo.Geo</t>
  </si>
  <si>
    <t>Eff.ratio.FR.Res.HHnew.Thermal.WH.DistrHeat.Steam_Distr</t>
  </si>
  <si>
    <t>Eff.ratio.FR.Res.HHnew.Thermal.WH.Elc.Elec</t>
  </si>
  <si>
    <t>Eff.ratio.FR.Res.HHnew.Thermal.WH.TotalSolar.Solar</t>
  </si>
  <si>
    <t>Eff.ratio.FR.Res.HHnew.Thermal.CO</t>
  </si>
  <si>
    <t>Eff.ratio.FR.Res.HHnew.Thermal.CO.Solids.Solids</t>
  </si>
  <si>
    <t>Eff.ratio.FR.Res.HHnew.Thermal.CO.LPG.LPG</t>
  </si>
  <si>
    <t>Eff.ratio.FR.Res.HHnew.Thermal.CO.Gas.NG_Biogas</t>
  </si>
  <si>
    <t>Eff.ratio.FR.Res.HHnew.Thermal.CO.Biomass.Biomass_Waste</t>
  </si>
  <si>
    <t>Eff.ratio.FR.Res.HHnew.Thermal.CO.Elc.Elec</t>
  </si>
  <si>
    <t>FR - CO2 emissions in new and renovated households</t>
  </si>
  <si>
    <t>EMI.ktCO2.FR.Res.HHnew.Thermal</t>
  </si>
  <si>
    <t>EMI.ktCO2.FR.Res.HHnew.Thermal.SH</t>
  </si>
  <si>
    <t>EMI.ktCO2.FR.Res.HHnew.Thermal.SH.Solids.Solids</t>
  </si>
  <si>
    <t>EMI.ktCO2.FR.Res.HHnew.Thermal.SH.LPG.LPG</t>
  </si>
  <si>
    <t>EMI.ktCO2.FR.Res.HHnew.Thermal.SH.Oil.Oil_LiqBio</t>
  </si>
  <si>
    <t>EMI.ktCO2.FR.Res.HHnew.Thermal.SH.Gas.NG_Biogas</t>
  </si>
  <si>
    <t>EMI.ktCO2.FR.Res.HHnew.Thermal.SH.Biomass.Biomass_Waste</t>
  </si>
  <si>
    <t>EMI.ktCO2.FR.Res.HHnew.Thermal.SH.Geo.Geo</t>
  </si>
  <si>
    <t>EMI.ktCO2.FR.Res.HHnew.Thermal.SH.DistrHeat.Steam_Distr</t>
  </si>
  <si>
    <t>EMI.ktCO2.FR.Res.HHnew.Thermal.SH.AdvElc.Elec</t>
  </si>
  <si>
    <t>EMI.ktCO2.FR.Res.HHnew.Thermal.SH.ConvElc.Elec</t>
  </si>
  <si>
    <t>EMI.ktCO2.FR.Res.HHnew.Thermal.SH.TotalCirculation.Elec</t>
  </si>
  <si>
    <t>EMI.ktCO2.FR.Res.HHnew.Thermal.SC</t>
  </si>
  <si>
    <t>EMI.ktCO2.FR.Res.HHnew.Thermal.SC.AC.Elec</t>
  </si>
  <si>
    <t>EMI.ktCO2.FR.Res.HHnew.Thermal.WH</t>
  </si>
  <si>
    <t>EMI.ktCO2.FR.Res.HHnew.Thermal.WH.Solids.Solids</t>
  </si>
  <si>
    <t>EMI.ktCO2.FR.Res.HHnew.Thermal.WH.LPG.LPG</t>
  </si>
  <si>
    <t>EMI.ktCO2.FR.Res.HHnew.Thermal.WH.Oil.Oil_LiqBio</t>
  </si>
  <si>
    <t>EMI.ktCO2.FR.Res.HHnew.Thermal.WH.Gas.NG_Biogas</t>
  </si>
  <si>
    <t>EMI.ktCO2.FR.Res.HHnew.Thermal.WH.Biomass.Biomass_Waste</t>
  </si>
  <si>
    <t>EMI.ktCO2.FR.Res.HHnew.Thermal.WH.Geo.Geo</t>
  </si>
  <si>
    <t>EMI.ktCO2.FR.Res.HHnew.Thermal.WH.DistrHeat.Steam_Distr</t>
  </si>
  <si>
    <t>EMI.ktCO2.FR.Res.HHnew.Thermal.WH.Elc.Elec</t>
  </si>
  <si>
    <t>EMI.ktCO2.FR.Res.HHnew.Thermal.WH.TotalSolar.Solar</t>
  </si>
  <si>
    <t>EMI.ktCO2.FR.Res.HHnew.Thermal.CO</t>
  </si>
  <si>
    <t>EMI.ktCO2.FR.Res.HHnew.Thermal.CO.Solids.Solids</t>
  </si>
  <si>
    <t>EMI.ktCO2.FR.Res.HHnew.Thermal.CO.LPG.LPG</t>
  </si>
  <si>
    <t>EMI.ktCO2.FR.Res.HHnew.Thermal.CO.Gas.NG_Biogas</t>
  </si>
  <si>
    <t>EMI.ktCO2.FR.Res.HHnew.Thermal.CO.Biomass.Biomass_Waste</t>
  </si>
  <si>
    <t>EMI.ktCO2.FR.Res.HHnew.Thermal.CO.Elc.Elec</t>
  </si>
  <si>
    <t>FR - Final energy consumption of new and renovated households (per household)</t>
  </si>
  <si>
    <t>FEC_per_household.kWh.FR.Res.HHnew.Thermal</t>
  </si>
  <si>
    <t>FEC_per_household.kWh.FR.Res.HHnew.Thermal.SH</t>
  </si>
  <si>
    <t>FEC_per_household.kWh.FR.Res.HHnew.Thermal.SH.Solids.Solids</t>
  </si>
  <si>
    <t>FEC_per_household.kWh.FR.Res.HHnew.Thermal.SH.LPG.LPG</t>
  </si>
  <si>
    <t>FEC_per_household.kWh.FR.Res.HHnew.Thermal.SH.Oil.Oil_LiqBio</t>
  </si>
  <si>
    <t>FEC_per_household.kWh.FR.Res.HHnew.Thermal.SH.Gas.NG_Biogas</t>
  </si>
  <si>
    <t>FEC_per_household.kWh.FR.Res.HHnew.Thermal.SH.Biomass.Biomass_Waste</t>
  </si>
  <si>
    <t>FEC_per_household.kWh.FR.Res.HHnew.Thermal.SH.Geo.Geo</t>
  </si>
  <si>
    <t>FEC_per_household.kWh.FR.Res.HHnew.Thermal.SH.DistrHeat.Steam_Distr</t>
  </si>
  <si>
    <t>FEC_per_household.kWh.FR.Res.HHnew.Thermal.SH.AdvElc.Elec</t>
  </si>
  <si>
    <t>FEC_per_household.kWh.FR.Res.HHnew.Thermal.SH.ConvElc.Elec</t>
  </si>
  <si>
    <t>FEC_per_household.kWh.FR.Res.HHnew.Thermal.SH.TotalCirculation.Elec</t>
  </si>
  <si>
    <t>FEC_per_household.kWh.FR.Res.HHnew.Thermal.SC</t>
  </si>
  <si>
    <t>FEC_per_household.kWh.FR.Res.HHnew.Thermal.SC.AC.Elec</t>
  </si>
  <si>
    <t>FEC_per_household.kWh.FR.Res.HHnew.Thermal.WH</t>
  </si>
  <si>
    <t>FEC_per_household.kWh.FR.Res.HHnew.Thermal.WH.Solids.Solids</t>
  </si>
  <si>
    <t>FEC_per_household.kWh.FR.Res.HHnew.Thermal.WH.LPG.LPG</t>
  </si>
  <si>
    <t>FEC_per_household.kWh.FR.Res.HHnew.Thermal.WH.Oil.Oil_LiqBio</t>
  </si>
  <si>
    <t>FEC_per_household.kWh.FR.Res.HHnew.Thermal.WH.Gas.NG_Biogas</t>
  </si>
  <si>
    <t>FEC_per_household.kWh.FR.Res.HHnew.Thermal.WH.Biomass.Biomass_Waste</t>
  </si>
  <si>
    <t>FEC_per_household.kWh.FR.Res.HHnew.Thermal.WH.Geo.Geo</t>
  </si>
  <si>
    <t>FEC_per_household.kWh.FR.Res.HHnew.Thermal.WH.DistrHeat.Steam_Distr</t>
  </si>
  <si>
    <t>FEC_per_household.kWh.FR.Res.HHnew.Thermal.WH.Elc.Elec</t>
  </si>
  <si>
    <t>FEC_per_household.kWh.FR.Res.HHnew.Thermal.WH.TotalSolar.Solar</t>
  </si>
  <si>
    <t>FEC_per_household.kWh.FR.Res.HHnew.Thermal.CO</t>
  </si>
  <si>
    <t>FEC_per_household.kWh.FR.Res.HHnew.Thermal.CO.Solids.Solids</t>
  </si>
  <si>
    <t>FEC_per_household.kWh.FR.Res.HHnew.Thermal.CO.LPG.LPG</t>
  </si>
  <si>
    <t>FEC_per_household.kWh.FR.Res.HHnew.Thermal.CO.Gas.NG_Biogas</t>
  </si>
  <si>
    <t>FEC_per_household.kWh.FR.Res.HHnew.Thermal.CO.Biomass.Biomass_Waste</t>
  </si>
  <si>
    <t>FEC_per_household.kWh.FR.Res.HHnew.Thermal.CO.Elc.Elec</t>
  </si>
  <si>
    <t>FR - Thermal energy service of new and renovated households (per household)</t>
  </si>
  <si>
    <t>TES_per_household.kWh.FR.Res.HHnew.Thermal</t>
  </si>
  <si>
    <t>TES_per_household.kWh.FR.Res.HHnew.Thermal.SH</t>
  </si>
  <si>
    <t>TES_per_household.kWh.FR.Res.HHnew.Thermal.SH.Solids.Solids</t>
  </si>
  <si>
    <t>TES_per_household.kWh.FR.Res.HHnew.Thermal.SH.LPG.LPG</t>
  </si>
  <si>
    <t>TES_per_household.kWh.FR.Res.HHnew.Thermal.SH.Oil.Oil_LiqBio</t>
  </si>
  <si>
    <t>TES_per_household.kWh.FR.Res.HHnew.Thermal.SH.Gas.NG_Biogas</t>
  </si>
  <si>
    <t>TES_per_household.kWh.FR.Res.HHnew.Thermal.SH.Biomass.Biomass_Waste</t>
  </si>
  <si>
    <t>TES_per_household.kWh.FR.Res.HHnew.Thermal.SH.Geo.Geo</t>
  </si>
  <si>
    <t>TES_per_household.kWh.FR.Res.HHnew.Thermal.SH.DistrHeat.Steam_Distr</t>
  </si>
  <si>
    <t>TES_per_household.kWh.FR.Res.HHnew.Thermal.SH.AdvElc.Elec</t>
  </si>
  <si>
    <t>TES_per_household.kWh.FR.Res.HHnew.Thermal.SH.ConvElc.Elec</t>
  </si>
  <si>
    <t>TES_per_household.kWh.FR.Res.HHnew.Thermal.SH.TotalCirculation.Elec</t>
  </si>
  <si>
    <t>TES_per_household.kWh.FR.Res.HHnew.Thermal.SC</t>
  </si>
  <si>
    <t>TES_per_household.kWh.FR.Res.HHnew.Thermal.SC.AC.Elec</t>
  </si>
  <si>
    <t>TES_per_household.kWh.FR.Res.HHnew.Thermal.WH</t>
  </si>
  <si>
    <t>TES_per_household.kWh.FR.Res.HHnew.Thermal.WH.Solids.Solids</t>
  </si>
  <si>
    <t>TES_per_household.kWh.FR.Res.HHnew.Thermal.WH.LPG.LPG</t>
  </si>
  <si>
    <t>TES_per_household.kWh.FR.Res.HHnew.Thermal.WH.Oil.Oil_LiqBio</t>
  </si>
  <si>
    <t>TES_per_household.kWh.FR.Res.HHnew.Thermal.WH.Gas.NG_Biogas</t>
  </si>
  <si>
    <t>TES_per_household.kWh.FR.Res.HHnew.Thermal.WH.Biomass.Biomass_Waste</t>
  </si>
  <si>
    <t>TES_per_household.kWh.FR.Res.HHnew.Thermal.WH.Geo.Geo</t>
  </si>
  <si>
    <t>TES_per_household.kWh.FR.Res.HHnew.Thermal.WH.DistrHeat.Steam_Distr</t>
  </si>
  <si>
    <t>TES_per_household.kWh.FR.Res.HHnew.Thermal.WH.Elc.Elec</t>
  </si>
  <si>
    <t>TES_per_household.kWh.FR.Res.HHnew.Thermal.WH.TotalSolar.Solar</t>
  </si>
  <si>
    <t>TES_per_household.kWh.FR.Res.HHnew.Thermal.CO</t>
  </si>
  <si>
    <t>TES_per_household.kWh.FR.Res.HHnew.Thermal.CO.Solids.Solids</t>
  </si>
  <si>
    <t>TES_per_household.kWh.FR.Res.HHnew.Thermal.CO.LPG.LPG</t>
  </si>
  <si>
    <t>TES_per_household.kWh.FR.Res.HHnew.Thermal.CO.Gas.NG_Biogas</t>
  </si>
  <si>
    <t>TES_per_household.kWh.FR.Res.HHnew.Thermal.CO.Biomass.Biomass_Waste</t>
  </si>
  <si>
    <t>TES_per_household.kWh.FR.Res.HHnew.Thermal.CO.Elc.Elec</t>
  </si>
  <si>
    <t>FR - CO2 emissions in new and renovated households (per household)</t>
  </si>
  <si>
    <t>EMI_per_household.kgCO2.FR.Res.HHnew.Thermal</t>
  </si>
  <si>
    <t>EMI_per_household.kgCO2.FR.Res.HHnew.Thermal.SH</t>
  </si>
  <si>
    <t>EMI_per_household.kgCO2.FR.Res.HHnew.Thermal.SH.Solids.Solids</t>
  </si>
  <si>
    <t>EMI_per_household.kgCO2.FR.Res.HHnew.Thermal.SH.LPG.LPG</t>
  </si>
  <si>
    <t>EMI_per_household.kgCO2.FR.Res.HHnew.Thermal.SH.Oil.Oil_LiqBio</t>
  </si>
  <si>
    <t>EMI_per_household.kgCO2.FR.Res.HHnew.Thermal.SH.Gas.NG_Biogas</t>
  </si>
  <si>
    <t>EMI_per_household.kgCO2.FR.Res.HHnew.Thermal.SH.Biomass.Biomass_Waste</t>
  </si>
  <si>
    <t>EMI_per_household.kgCO2.FR.Res.HHnew.Thermal.SH.Geo.Geo</t>
  </si>
  <si>
    <t>EMI_per_household.kgCO2.FR.Res.HHnew.Thermal.SH.DistrHeat.Steam_Distr</t>
  </si>
  <si>
    <t>EMI_per_household.kgCO2.FR.Res.HHnew.Thermal.SH.AdvElc.Elec</t>
  </si>
  <si>
    <t>EMI_per_household.kgCO2.FR.Res.HHnew.Thermal.SH.ConvElc.Elec</t>
  </si>
  <si>
    <t>EMI_per_household.kgCO2.FR.Res.HHnew.Thermal.SH.TotalCirculation.Elec</t>
  </si>
  <si>
    <t>EMI_per_household.kgCO2.FR.Res.HHnew.Thermal.SC</t>
  </si>
  <si>
    <t>EMI_per_household.kgCO2.FR.Res.HHnew.Thermal.SC.AC.Elec</t>
  </si>
  <si>
    <t>EMI_per_household.kgCO2.FR.Res.HHnew.Thermal.WH</t>
  </si>
  <si>
    <t>EMI_per_household.kgCO2.FR.Res.HHnew.Thermal.WH.Solids.Solids</t>
  </si>
  <si>
    <t>EMI_per_household.kgCO2.FR.Res.HHnew.Thermal.WH.LPG.LPG</t>
  </si>
  <si>
    <t>EMI_per_household.kgCO2.FR.Res.HHnew.Thermal.WH.Oil.Oil_LiqBio</t>
  </si>
  <si>
    <t>EMI_per_household.kgCO2.FR.Res.HHnew.Thermal.WH.Gas.NG_Biogas</t>
  </si>
  <si>
    <t>EMI_per_household.kgCO2.FR.Res.HHnew.Thermal.WH.Biomass.Biomass_Waste</t>
  </si>
  <si>
    <t>EMI_per_household.kgCO2.FR.Res.HHnew.Thermal.WH.Geo.Geo</t>
  </si>
  <si>
    <t>EMI_per_household.kgCO2.FR.Res.HHnew.Thermal.WH.DistrHeat.Steam_Distr</t>
  </si>
  <si>
    <t>EMI_per_household.kgCO2.FR.Res.HHnew.Thermal.WH.Elc.Elec</t>
  </si>
  <si>
    <t>EMI_per_household.kgCO2.FR.Res.HHnew.Thermal.WH.TotalSolar.Solar</t>
  </si>
  <si>
    <t>EMI_per_household.kgCO2.FR.Res.HHnew.Thermal.CO</t>
  </si>
  <si>
    <t>EMI_per_household.kgCO2.FR.Res.HHnew.Thermal.CO.Solids.Solids</t>
  </si>
  <si>
    <t>EMI_per_household.kgCO2.FR.Res.HHnew.Thermal.CO.LPG.LPG</t>
  </si>
  <si>
    <t>EMI_per_household.kgCO2.FR.Res.HHnew.Thermal.CO.Gas.NG_Biogas</t>
  </si>
  <si>
    <t>EMI_per_household.kgCO2.FR.Res.HHnew.Thermal.CO.Biomass.Biomass_Waste</t>
  </si>
  <si>
    <t>EMI_per_household.kgCO2.FR.Res.HHnew.Thermal.CO.Elc.Elec</t>
  </si>
  <si>
    <t>FR - Final energy consumption in new and renovated households per surface area</t>
  </si>
  <si>
    <t>FEC_per_sqm.kWh.FR.Res.HHnew.Thermal</t>
  </si>
  <si>
    <t>FEC_per_sqm.kWh.FR.Res.HHnew.Thermal.SH</t>
  </si>
  <si>
    <t>FEC_per_sqm.kWh.FR.Res.HHnew.Thermal.SH.Solids.Solids</t>
  </si>
  <si>
    <t>FEC_per_sqm.kWh.FR.Res.HHnew.Thermal.SH.LPG.LPG</t>
  </si>
  <si>
    <t>FEC_per_sqm.kWh.FR.Res.HHnew.Thermal.SH.Oil.Oil_LiqBio</t>
  </si>
  <si>
    <t>FEC_per_sqm.kWh.FR.Res.HHnew.Thermal.SH.Gas.NG_Biogas</t>
  </si>
  <si>
    <t>FEC_per_sqm.kWh.FR.Res.HHnew.Thermal.SH.Biomass.Biomass_Waste</t>
  </si>
  <si>
    <t>FEC_per_sqm.kWh.FR.Res.HHnew.Thermal.SH.Geo.Geo</t>
  </si>
  <si>
    <t>FEC_per_sqm.kWh.FR.Res.HHnew.Thermal.SH.DistrHeat.Steam_Distr</t>
  </si>
  <si>
    <t>FEC_per_sqm.kWh.FR.Res.HHnew.Thermal.SH.AdvElc.Elec</t>
  </si>
  <si>
    <t>FEC_per_sqm.kWh.FR.Res.HHnew.Thermal.SH.ConvElc.Elec</t>
  </si>
  <si>
    <t>FEC_per_sqm.kWh.FR.Res.HHnew.Thermal.SH.TotalCirculation.Elec</t>
  </si>
  <si>
    <t>FEC_per_sqm.kWh.FR.Res.HHnew.Thermal.SC</t>
  </si>
  <si>
    <t>FEC_per_sqm.kWh.FR.Res.HHnew.Thermal.SC.AC.Elec</t>
  </si>
  <si>
    <t>FEC_per_sqm.kWh.FR.Res.HHnew.Thermal.WH</t>
  </si>
  <si>
    <t>FEC_per_sqm.kWh.FR.Res.HHnew.Thermal.WH.Solids.Solids</t>
  </si>
  <si>
    <t>FEC_per_sqm.kWh.FR.Res.HHnew.Thermal.WH.LPG.LPG</t>
  </si>
  <si>
    <t>FEC_per_sqm.kWh.FR.Res.HHnew.Thermal.WH.Oil.Oil_LiqBio</t>
  </si>
  <si>
    <t>FEC_per_sqm.kWh.FR.Res.HHnew.Thermal.WH.Gas.NG_Biogas</t>
  </si>
  <si>
    <t>FEC_per_sqm.kWh.FR.Res.HHnew.Thermal.WH.Biomass.Biomass_Waste</t>
  </si>
  <si>
    <t>FEC_per_sqm.kWh.FR.Res.HHnew.Thermal.WH.Geo.Geo</t>
  </si>
  <si>
    <t>FEC_per_sqm.kWh.FR.Res.HHnew.Thermal.WH.DistrHeat.Steam_Distr</t>
  </si>
  <si>
    <t>FEC_per_sqm.kWh.FR.Res.HHnew.Thermal.WH.Elc.Elec</t>
  </si>
  <si>
    <t>FEC_per_sqm.kWh.FR.Res.HHnew.Thermal.WH.TotalSolar.Solar</t>
  </si>
  <si>
    <t>FEC_per_sqm.kWh.FR.Res.HHnew.Thermal.CO</t>
  </si>
  <si>
    <t>FEC_per_sqm.kWh.FR.Res.HHnew.Thermal.CO.Solids.Solids</t>
  </si>
  <si>
    <t>FEC_per_sqm.kWh.FR.Res.HHnew.Thermal.CO.LPG.LPG</t>
  </si>
  <si>
    <t>FEC_per_sqm.kWh.FR.Res.HHnew.Thermal.CO.Gas.NG_Biogas</t>
  </si>
  <si>
    <t>FEC_per_sqm.kWh.FR.Res.HHnew.Thermal.CO.Biomass.Biomass_Waste</t>
  </si>
  <si>
    <t>FEC_per_sqm.kWh.FR.Res.HHnew.Thermal.CO.Elc.Elec</t>
  </si>
  <si>
    <t>FR - Thermal energy service in new and renovated households per surface area</t>
  </si>
  <si>
    <t>TES_per_sqm.kWh.FR.Res.HHnew.Thermal</t>
  </si>
  <si>
    <t>TES_per_sqm.kWh.FR.Res.HHnew.Thermal.SH</t>
  </si>
  <si>
    <t>TES_per_sqm.kWh.FR.Res.HHnew.Thermal.SH.Solids.Solids</t>
  </si>
  <si>
    <t>TES_per_sqm.kWh.FR.Res.HHnew.Thermal.SH.LPG.LPG</t>
  </si>
  <si>
    <t>TES_per_sqm.kWh.FR.Res.HHnew.Thermal.SH.Oil.Oil_LiqBio</t>
  </si>
  <si>
    <t>TES_per_sqm.kWh.FR.Res.HHnew.Thermal.SH.Gas.NG_Biogas</t>
  </si>
  <si>
    <t>TES_per_sqm.kWh.FR.Res.HHnew.Thermal.SH.Biomass.Biomass_Waste</t>
  </si>
  <si>
    <t>TES_per_sqm.kWh.FR.Res.HHnew.Thermal.SH.Geo.Geo</t>
  </si>
  <si>
    <t>TES_per_sqm.kWh.FR.Res.HHnew.Thermal.SH.DistrHeat.Steam_Distr</t>
  </si>
  <si>
    <t>TES_per_sqm.kWh.FR.Res.HHnew.Thermal.SH.AdvElc.Elec</t>
  </si>
  <si>
    <t>TES_per_sqm.kWh.FR.Res.HHnew.Thermal.SH.ConvElc.Elec</t>
  </si>
  <si>
    <t>TES_per_sqm.kWh.FR.Res.HHnew.Thermal.SH.TotalCirculation.Elec</t>
  </si>
  <si>
    <t>TES_per_sqm.kWh.FR.Res.HHnew.Thermal.SC</t>
  </si>
  <si>
    <t>TES_per_sqm.kWh.FR.Res.HHnew.Thermal.SC.AC.Elec</t>
  </si>
  <si>
    <t>TES_per_sqm.kWh.FR.Res.HHnew.Thermal.WH</t>
  </si>
  <si>
    <t>TES_per_sqm.kWh.FR.Res.HHnew.Thermal.WH.Solids.Solids</t>
  </si>
  <si>
    <t>TES_per_sqm.kWh.FR.Res.HHnew.Thermal.WH.LPG.LPG</t>
  </si>
  <si>
    <t>TES_per_sqm.kWh.FR.Res.HHnew.Thermal.WH.Oil.Oil_LiqBio</t>
  </si>
  <si>
    <t>TES_per_sqm.kWh.FR.Res.HHnew.Thermal.WH.Gas.NG_Biogas</t>
  </si>
  <si>
    <t>TES_per_sqm.kWh.FR.Res.HHnew.Thermal.WH.Biomass.Biomass_Waste</t>
  </si>
  <si>
    <t>TES_per_sqm.kWh.FR.Res.HHnew.Thermal.WH.Geo.Geo</t>
  </si>
  <si>
    <t>TES_per_sqm.kWh.FR.Res.HHnew.Thermal.WH.DistrHeat.Steam_Distr</t>
  </si>
  <si>
    <t>TES_per_sqm.kWh.FR.Res.HHnew.Thermal.WH.Elc.Elec</t>
  </si>
  <si>
    <t>TES_per_sqm.kWh.FR.Res.HHnew.Thermal.WH.TotalSolar.Solar</t>
  </si>
  <si>
    <t>TES_per_sqm.kWh.FR.Res.HHnew.Thermal.CO</t>
  </si>
  <si>
    <t>TES_per_sqm.kWh.FR.Res.HHnew.Thermal.CO.Solids.Solids</t>
  </si>
  <si>
    <t>TES_per_sqm.kWh.FR.Res.HHnew.Thermal.CO.LPG.LPG</t>
  </si>
  <si>
    <t>TES_per_sqm.kWh.FR.Res.HHnew.Thermal.CO.Gas.NG_Biogas</t>
  </si>
  <si>
    <t>TES_per_sqm.kWh.FR.Res.HHnew.Thermal.CO.Biomass.Biomass_Waste</t>
  </si>
  <si>
    <t>TES_per_sqm.kWh.FR.Res.HHnew.Thermal.CO.Elc.Elec</t>
  </si>
  <si>
    <t>FR - CO2 emissions in new and renovated households per surface area</t>
  </si>
  <si>
    <t>EMI_per_sqm.kgCO2.FR.Res.HHnew.Thermal</t>
  </si>
  <si>
    <t>EMI_per_sqm.kgCO2.FR.Res.HHnew.Thermal.SH</t>
  </si>
  <si>
    <t>EMI_per_sqm.kgCO2.FR.Res.HHnew.Thermal.SH.Solids.Solids</t>
  </si>
  <si>
    <t>EMI_per_sqm.kgCO2.FR.Res.HHnew.Thermal.SH.LPG.LPG</t>
  </si>
  <si>
    <t>EMI_per_sqm.kgCO2.FR.Res.HHnew.Thermal.SH.Oil.Oil_LiqBio</t>
  </si>
  <si>
    <t>EMI_per_sqm.kgCO2.FR.Res.HHnew.Thermal.SH.Gas.NG_Biogas</t>
  </si>
  <si>
    <t>EMI_per_sqm.kgCO2.FR.Res.HHnew.Thermal.SH.Biomass.Biomass_Waste</t>
  </si>
  <si>
    <t>EMI_per_sqm.kgCO2.FR.Res.HHnew.Thermal.SH.Geo.Geo</t>
  </si>
  <si>
    <t>EMI_per_sqm.kgCO2.FR.Res.HHnew.Thermal.SH.DistrHeat.Steam_Distr</t>
  </si>
  <si>
    <t>EMI_per_sqm.kgCO2.FR.Res.HHnew.Thermal.SH.AdvElc.Elec</t>
  </si>
  <si>
    <t>EMI_per_sqm.kgCO2.FR.Res.HHnew.Thermal.SH.ConvElc.Elec</t>
  </si>
  <si>
    <t>EMI_per_sqm.kgCO2.FR.Res.HHnew.Thermal.SH.TotalCirculation.Elec</t>
  </si>
  <si>
    <t>EMI_per_sqm.kgCO2.FR.Res.HHnew.Thermal.SC</t>
  </si>
  <si>
    <t>EMI_per_sqm.kgCO2.FR.Res.HHnew.Thermal.SC.AC.Elec</t>
  </si>
  <si>
    <t>EMI_per_sqm.kgCO2.FR.Res.HHnew.Thermal.WH</t>
  </si>
  <si>
    <t>EMI_per_sqm.kgCO2.FR.Res.HHnew.Thermal.WH.Solids.Solids</t>
  </si>
  <si>
    <t>EMI_per_sqm.kgCO2.FR.Res.HHnew.Thermal.WH.LPG.LPG</t>
  </si>
  <si>
    <t>EMI_per_sqm.kgCO2.FR.Res.HHnew.Thermal.WH.Oil.Oil_LiqBio</t>
  </si>
  <si>
    <t>EMI_per_sqm.kgCO2.FR.Res.HHnew.Thermal.WH.Gas.NG_Biogas</t>
  </si>
  <si>
    <t>EMI_per_sqm.kgCO2.FR.Res.HHnew.Thermal.WH.Biomass.Biomass_Waste</t>
  </si>
  <si>
    <t>EMI_per_sqm.kgCO2.FR.Res.HHnew.Thermal.WH.Geo.Geo</t>
  </si>
  <si>
    <t>EMI_per_sqm.kgCO2.FR.Res.HHnew.Thermal.WH.DistrHeat.Steam_Distr</t>
  </si>
  <si>
    <t>EMI_per_sqm.kgCO2.FR.Res.HHnew.Thermal.WH.Elc.Elec</t>
  </si>
  <si>
    <t>EMI_per_sqm.kgCO2.FR.Res.HHnew.Thermal.WH.TotalSolar.Solar</t>
  </si>
  <si>
    <t>EMI_per_sqm.kgCO2.FR.Res.HHnew.Thermal.CO</t>
  </si>
  <si>
    <t>EMI_per_sqm.kgCO2.FR.Res.HHnew.Thermal.CO.Solids.Solids</t>
  </si>
  <si>
    <t>EMI_per_sqm.kgCO2.FR.Res.HHnew.Thermal.CO.LPG.LPG</t>
  </si>
  <si>
    <t>EMI_per_sqm.kgCO2.FR.Res.HHnew.Thermal.CO.Gas.NG_Biogas</t>
  </si>
  <si>
    <t>EMI_per_sqm.kgCO2.FR.Res.HHnew.Thermal.CO.Biomass.Biomass_Waste</t>
  </si>
  <si>
    <t>EMI_per_sqm.kgCO2.FR.Res.HHnew.Thermal.CO.Elc.Elec</t>
  </si>
  <si>
    <t>FEC.ktoe.FR.Res.HH.Appl.RF</t>
  </si>
  <si>
    <t>FEC.ktoe.FR.Res.HH.Appl.WM</t>
  </si>
  <si>
    <t>FEC.ktoe.FR.Res.HH.Appl.DR</t>
  </si>
  <si>
    <t>FEC.ktoe.FR.Res.HH.Appl.DW</t>
  </si>
  <si>
    <t>FEC.ktoe.FR.Res.HH.Appl.TV</t>
  </si>
  <si>
    <t>FEC.ktoe.FR.Res.HH.Appl.IT</t>
  </si>
  <si>
    <t>FEC.ktoe.FR.Res.HH.Appl.LI</t>
  </si>
  <si>
    <t>FEC.ktoe.FR.Res.HH.Appl.OA</t>
  </si>
  <si>
    <t>Size.MW.FR.Res.HH.Appl</t>
  </si>
  <si>
    <t>Size.MW.FR.Res.HH.Appl.RF</t>
  </si>
  <si>
    <t>Size.MW.FR.Res.HH.Appl.WM</t>
  </si>
  <si>
    <t>Size.MW.FR.Res.HH.Appl.DR</t>
  </si>
  <si>
    <t>Size.MW.FR.Res.HH.Appl.DW</t>
  </si>
  <si>
    <t>Size.MW.FR.Res.HH.Appl.TV</t>
  </si>
  <si>
    <t>Size.MW.FR.Res.HH.Appl.IT</t>
  </si>
  <si>
    <t>Size.MW.FR.Res.HH.Appl.LI</t>
  </si>
  <si>
    <t>Size.MW.FR.Res.HH.Appl.OA</t>
  </si>
  <si>
    <t>NUM.number.FR.Res.HH.Appl.RF</t>
  </si>
  <si>
    <t>NUM.number.FR.Res.HH.Appl.WM</t>
  </si>
  <si>
    <t>NUM.number.FR.Res.HH.Appl.DR</t>
  </si>
  <si>
    <t>NUM.number.FR.Res.HH.Appl.DW</t>
  </si>
  <si>
    <t>NUM.number.FR.Res.HH.Appl.TV</t>
  </si>
  <si>
    <t>NUM.number.FR.Res.HH.Appl.IT</t>
  </si>
  <si>
    <t>NUM.number.FR.Res.HH.Appl.LI</t>
  </si>
  <si>
    <t>NUM.number.FR.Res.HH.Appl.OA</t>
  </si>
  <si>
    <t>NUM.number.FR.Res.HH.Applnew.RF</t>
  </si>
  <si>
    <t>NUM.number.FR.Res.HH.Applnew.WM</t>
  </si>
  <si>
    <t>NUM.number.FR.Res.HH.Applnew.DR</t>
  </si>
  <si>
    <t>NUM.number.FR.Res.HH.Applnew.DW</t>
  </si>
  <si>
    <t>NUM.number.FR.Res.HH.Applnew.TV</t>
  </si>
  <si>
    <t>NUM.number.FR.Res.HH.Applnew.IT</t>
  </si>
  <si>
    <t>NUM.number.FR.Res.HH.Applnew.LI</t>
  </si>
  <si>
    <t>NUM.number.FR.Res.HH.Applnew.OA</t>
  </si>
  <si>
    <t>NUM.number.FR.Res.HH.Applrepl.RF</t>
  </si>
  <si>
    <t>NUM.number.FR.Res.HH.Applrepl.WM</t>
  </si>
  <si>
    <t>NUM.number.FR.Res.HH.Applrepl.DR</t>
  </si>
  <si>
    <t>NUM.number.FR.Res.HH.Applrepl.DW</t>
  </si>
  <si>
    <t>NUM.number.FR.Res.HH.Applrepl.TV</t>
  </si>
  <si>
    <t>NUM.number.FR.Res.HH.Applrepl.IT</t>
  </si>
  <si>
    <t>NUM.number.FR.Res.HH.Applrepl.LI</t>
  </si>
  <si>
    <t>NUM.number.FR.Res.HH.Applrepl.OA</t>
  </si>
  <si>
    <t>Op.hours.FR.Res.HH.Appl.RF</t>
  </si>
  <si>
    <t>Op.hours.FR.Res.HH.Appl.WM</t>
  </si>
  <si>
    <t>Op.hours.FR.Res.HH.Appl.DR</t>
  </si>
  <si>
    <t>Op.hours.FR.Res.HH.Appl.DW</t>
  </si>
  <si>
    <t>Op.hours.FR.Res.HH.Appl.TV</t>
  </si>
  <si>
    <t>Op.hours.FR.Res.HH.Appl.IT</t>
  </si>
  <si>
    <t>Op.hours.FR.Res.HH.Appl.LI</t>
  </si>
  <si>
    <t>Op.hours.FR.Res.HH.Appl.OA</t>
  </si>
  <si>
    <t>Size_per_appl.W.FR.Res.HH.Appl.RF</t>
  </si>
  <si>
    <t>Size_per_appl.W.FR.Res.HH.Appl.WM</t>
  </si>
  <si>
    <t>Size_per_appl.W.FR.Res.HH.Appl.DR</t>
  </si>
  <si>
    <t>Size_per_appl.W.FR.Res.HH.Appl.DW</t>
  </si>
  <si>
    <t>Size_per_appl.W.FR.Res.HH.Appl.TV</t>
  </si>
  <si>
    <t>Size_per_appl.W.FR.Res.HH.Appl.IT</t>
  </si>
  <si>
    <t>Size_per_appl.W.FR.Res.HH.Appl.LI</t>
  </si>
  <si>
    <t>Size_per_appl.W.FR.Res.HH.Appl.OA</t>
  </si>
  <si>
    <t>Size_per_appl.W.FR.Res.HH.Applnew.RF</t>
  </si>
  <si>
    <t>Size_per_appl.W.FR.Res.HH.Applnew.WM</t>
  </si>
  <si>
    <t>Size_per_appl.W.FR.Res.HH.Applnew.DR</t>
  </si>
  <si>
    <t>Size_per_appl.W.FR.Res.HH.Applnew.DW</t>
  </si>
  <si>
    <t>Size_per_appl.W.FR.Res.HH.Applnew.TV</t>
  </si>
  <si>
    <t>Size_per_appl.W.FR.Res.HH.Applnew.IT</t>
  </si>
  <si>
    <t>Size_per_appl.W.FR.Res.HH.Applnew.LI</t>
  </si>
  <si>
    <t>Size_per_appl.W.FR.Res.HH.Applnew.OA</t>
  </si>
  <si>
    <t>NUM.number_per_household.FR.Res.HH.Appl.RF</t>
  </si>
  <si>
    <t>NUM.number_per_household.FR.Res.HH.Appl.WM</t>
  </si>
  <si>
    <t>NUM.number_per_household.FR.Res.HH.Appl.DR</t>
  </si>
  <si>
    <t>NUM.number_per_household.FR.Res.HH.Appl.DW</t>
  </si>
  <si>
    <t>NUM.number_per_household.FR.Res.HH.Appl.TV</t>
  </si>
  <si>
    <t>NUM.number_per_household.FR.Res.HH.Appl.IT</t>
  </si>
  <si>
    <t>NUM.number_per_household.FR.Res.HH.Appl.LI</t>
  </si>
  <si>
    <t>NUM.number_per_household.FR.Res.HH.Appl.OA</t>
  </si>
  <si>
    <t>Size_per_household.W.FR.Res.HH.Appl.RF</t>
  </si>
  <si>
    <t>Size_per_household.W.FR.Res.HH.Appl.WM</t>
  </si>
  <si>
    <t>Size_per_household.W.FR.Res.HH.Appl.DR</t>
  </si>
  <si>
    <t>Size_per_household.W.FR.Res.HH.Appl.DW</t>
  </si>
  <si>
    <t>Size_per_household.W.FR.Res.HH.Appl.TV</t>
  </si>
  <si>
    <t>Size_per_household.W.FR.Res.HH.Appl.IT</t>
  </si>
  <si>
    <t>Size_per_household.W.FR.Res.HH.Appl.LI</t>
  </si>
  <si>
    <t>Size_per_household.W.FR.Res.HH.Appl.OA</t>
  </si>
  <si>
    <t>FEC_per_household.kWh.FR.Res.HH.Appl.RF</t>
  </si>
  <si>
    <t>FEC_per_household.kWh.FR.Res.HH.Appl.WM</t>
  </si>
  <si>
    <t>FEC_per_household.kWh.FR.Res.HH.Appl.DR</t>
  </si>
  <si>
    <t>FEC_per_household.kWh.FR.Res.HH.Appl.DW</t>
  </si>
  <si>
    <t>FEC_per_household.kWh.FR.Res.HH.Appl.TV</t>
  </si>
  <si>
    <t>FEC_per_household.kWh.FR.Res.HH.Appl.IT</t>
  </si>
  <si>
    <t>FEC_per_household.kWh.FR.Res.HH.Appl.LI</t>
  </si>
  <si>
    <t>FEC_per_household.kWh.FR.Res.HH.Appl.OA</t>
  </si>
  <si>
    <t>Lumens_per_household.lumen.FR.Res.HH.Appl.LI</t>
  </si>
  <si>
    <t>FR - Number of households (detailed structure)</t>
  </si>
  <si>
    <t>NUM.number.FR.Res.HH.Thermal.SH.Solids.SH</t>
  </si>
  <si>
    <t>NUM.number.FR.Res.HH.Thermal.SH.Solids.SC.AC</t>
  </si>
  <si>
    <t>NUM.number.FR.Res.HH.Thermal.SH.Solids.WH.Solids.NoSolar</t>
  </si>
  <si>
    <t>NUM.number.FR.Res.HH.Thermal.SH.Solids.WH.LPG.NoSolar</t>
  </si>
  <si>
    <t>NUM.number.FR.Res.HH.Thermal.SH.Solids.WH.LPG.Solar</t>
  </si>
  <si>
    <t>NUM.number.FR.Res.HH.Thermal.SH.Solids.WH.Elc.NoSolar</t>
  </si>
  <si>
    <t>NUM.number.FR.Res.HH.Thermal.SH.Solids.WH.Elc.Solar</t>
  </si>
  <si>
    <t>NUM.number.FR.Res.HH.Thermal.SH.Solids.CO.Solids</t>
  </si>
  <si>
    <t>NUM.number.FR.Res.HH.Thermal.SH.Solids.CO.LPG</t>
  </si>
  <si>
    <t>NUM.number.FR.Res.HH.Thermal.SH.Solids.CO.Elc</t>
  </si>
  <si>
    <t>NUM.number.FR.Res.HH.Thermal.SH.LPG.SH</t>
  </si>
  <si>
    <t>NUM.number.FR.Res.HH.Thermal.SH.LPG.SC.AC</t>
  </si>
  <si>
    <t>NUM.number.FR.Res.HH.Thermal.SH.LPG.WH.LPG.NoSolar</t>
  </si>
  <si>
    <t>NUM.number.FR.Res.HH.Thermal.SH.LPG.WH.LPG.Solar</t>
  </si>
  <si>
    <t>NUM.number.FR.Res.HH.Thermal.SH.LPG.WH.Elc.NoSolar</t>
  </si>
  <si>
    <t>NUM.number.FR.Res.HH.Thermal.SH.LPG.WH.Elc.Solar</t>
  </si>
  <si>
    <t>NUM.number.FR.Res.HH.Thermal.SH.LPG.CO.LPG</t>
  </si>
  <si>
    <t>NUM.number.FR.Res.HH.Thermal.SH.LPG.CO.Elc</t>
  </si>
  <si>
    <t>NUM.number.FR.Res.HH.Thermal.SH.Oil.SH</t>
  </si>
  <si>
    <t>NUM.number.FR.Res.HH.Thermal.SH.Oil.SC.AC</t>
  </si>
  <si>
    <t>NUM.number.FR.Res.HH.Thermal.SH.Oil.WH.Oil.NoSolar</t>
  </si>
  <si>
    <t>NUM.number.FR.Res.HH.Thermal.SH.Oil.WH.Oil.Solar</t>
  </si>
  <si>
    <t>NUM.number.FR.Res.HH.Thermal.SH.Oil.WH.Elc.NoSolar</t>
  </si>
  <si>
    <t>NUM.number.FR.Res.HH.Thermal.SH.Oil.WH.Elc.Solar</t>
  </si>
  <si>
    <t>NUM.number.FR.Res.HH.Thermal.SH.Oil.CO.LPG</t>
  </si>
  <si>
    <t>NUM.number.FR.Res.HH.Thermal.SH.Oil.CO.Elc</t>
  </si>
  <si>
    <t>NUM.number.FR.Res.HH.Thermal.SH.Gas.SH</t>
  </si>
  <si>
    <t>NUM.number.FR.Res.HH.Thermal.SH.Gas.SC.AC</t>
  </si>
  <si>
    <t>NUM.number.FR.Res.HH.Thermal.SH.Gas.WH.Gas.NoSolar</t>
  </si>
  <si>
    <t>NUM.number.FR.Res.HH.Thermal.SH.Gas.WH.Gas.Solar</t>
  </si>
  <si>
    <t>NUM.number.FR.Res.HH.Thermal.SH.Gas.WH.Elc.NoSolar</t>
  </si>
  <si>
    <t>NUM.number.FR.Res.HH.Thermal.SH.Gas.WH.Elc.Solar</t>
  </si>
  <si>
    <t>NUM.number.FR.Res.HH.Thermal.SH.Gas.CO.Gas</t>
  </si>
  <si>
    <t>NUM.number.FR.Res.HH.Thermal.SH.Gas.CO.Elc</t>
  </si>
  <si>
    <t>NUM.number.FR.Res.HH.Thermal.SH.Biomass.SH</t>
  </si>
  <si>
    <t>NUM.number.FR.Res.HH.Thermal.SH.Biomass.SC.AC</t>
  </si>
  <si>
    <t>NUM.number.FR.Res.HH.Thermal.SH.Biomass.WH.Biomass.NoSolar</t>
  </si>
  <si>
    <t>NUM.number.FR.Res.HH.Thermal.SH.Biomass.WH.Biomass.Solar</t>
  </si>
  <si>
    <t>NUM.number.FR.Res.HH.Thermal.SH.Biomass.WH.LPG.NoSolar</t>
  </si>
  <si>
    <t>NUM.number.FR.Res.HH.Thermal.SH.Biomass.WH.LPG.Solar</t>
  </si>
  <si>
    <t>NUM.number.FR.Res.HH.Thermal.SH.Biomass.WH.Elc.NoSolar</t>
  </si>
  <si>
    <t>NUM.number.FR.Res.HH.Thermal.SH.Biomass.WH.Elc.Solar</t>
  </si>
  <si>
    <t>NUM.number.FR.Res.HH.Thermal.SH.Biomass.CO.Biomass</t>
  </si>
  <si>
    <t>NUM.number.FR.Res.HH.Thermal.SH.Biomass.CO.LPG</t>
  </si>
  <si>
    <t>NUM.number.FR.Res.HH.Thermal.SH.Biomass.CO.Elc</t>
  </si>
  <si>
    <t>NUM.number.FR.Res.HH.Thermal.SH.Geo.SH</t>
  </si>
  <si>
    <t>NUM.number.FR.Res.HH.Thermal.SH.Geo.SC.AC</t>
  </si>
  <si>
    <t>NUM.number.FR.Res.HH.Thermal.SH.Geo.WH.Geo.NoSolar</t>
  </si>
  <si>
    <t>NUM.number.FR.Res.HH.Thermal.SH.Geo.WH.Geo.Solar</t>
  </si>
  <si>
    <t>NUM.number.FR.Res.HH.Thermal.SH.Geo.WH.Elc.NoSolar</t>
  </si>
  <si>
    <t>NUM.number.FR.Res.HH.Thermal.SH.Geo.WH.Elc.Solar</t>
  </si>
  <si>
    <t>NUM.number.FR.Res.HH.Thermal.SH.Geo.CO.LPG</t>
  </si>
  <si>
    <t>NUM.number.FR.Res.HH.Thermal.SH.Geo.CO.Elc</t>
  </si>
  <si>
    <t>NUM.number.FR.Res.HH.Thermal.SH.DistrHeat.SH</t>
  </si>
  <si>
    <t>NUM.number.FR.Res.HH.Thermal.SH.DistrHeat.SC.AC</t>
  </si>
  <si>
    <t>NUM.number.FR.Res.HH.Thermal.SH.DistrHeat.WH.DistrHeat.NoSolar</t>
  </si>
  <si>
    <t>NUM.number.FR.Res.HH.Thermal.SH.DistrHeat.WH.DistrHeat.Solar</t>
  </si>
  <si>
    <t>NUM.number.FR.Res.HH.Thermal.SH.DistrHeat.WH.Elc.NoSolar</t>
  </si>
  <si>
    <t>NUM.number.FR.Res.HH.Thermal.SH.DistrHeat.WH.Elc.Solar</t>
  </si>
  <si>
    <t>NUM.number.FR.Res.HH.Thermal.SH.DistrHeat.CO.LPG</t>
  </si>
  <si>
    <t>NUM.number.FR.Res.HH.Thermal.SH.DistrHeat.CO.Elc</t>
  </si>
  <si>
    <t>NUM.number.FR.Res.HH.Thermal.SH.AdvElc.SH</t>
  </si>
  <si>
    <t>NUM.number.FR.Res.HH.Thermal.SH.AdvElc.SC.AC</t>
  </si>
  <si>
    <t>NUM.number.FR.Res.HH.Thermal.SH.AdvElc.WH.LPG.NoSolar</t>
  </si>
  <si>
    <t>NUM.number.FR.Res.HH.Thermal.SH.AdvElc.WH.LPG.Solar</t>
  </si>
  <si>
    <t>NUM.number.FR.Res.HH.Thermal.SH.AdvElc.WH.Elc.NoSolar</t>
  </si>
  <si>
    <t>NUM.number.FR.Res.HH.Thermal.SH.AdvElc.WH.Elc.Solar</t>
  </si>
  <si>
    <t>NUM.number.FR.Res.HH.Thermal.SH.AdvElc.CO.LPG</t>
  </si>
  <si>
    <t>NUM.number.FR.Res.HH.Thermal.SH.AdvElc.CO.Elc</t>
  </si>
  <si>
    <t>NUM.number.FR.Res.HH.Thermal.SH.ConvElc.SH</t>
  </si>
  <si>
    <t>NUM.number.FR.Res.HH.Thermal.SH.ConvElc.SC.AC</t>
  </si>
  <si>
    <t>NUM.number.FR.Res.HH.Thermal.SH.ConvElc.WH.LPG.NoSolar</t>
  </si>
  <si>
    <t>NUM.number.FR.Res.HH.Thermal.SH.ConvElc.WH.LPG.Solar</t>
  </si>
  <si>
    <t>NUM.number.FR.Res.HH.Thermal.SH.ConvElc.WH.Elc.NoSolar</t>
  </si>
  <si>
    <t>NUM.number.FR.Res.HH.Thermal.SH.ConvElc.WH.Elc.Solar</t>
  </si>
  <si>
    <t>NUM.number.FR.Res.HH.Thermal.SH.ConvElc.CO.LPG</t>
  </si>
  <si>
    <t>NUM.number.FR.Res.HH.Thermal.SH.ConvElc.CO.Elc</t>
  </si>
  <si>
    <t>FR - Retired equipment (detailed structure)</t>
  </si>
  <si>
    <t>NUM.number.FR.Res.HH.ThermalOut.SH.Solids</t>
  </si>
  <si>
    <t>NUM.number.FR.Res.HH.ThermalOut.SH.Solids.SH</t>
  </si>
  <si>
    <t>NUM.number.FR.Res.HH.ThermalOut.SH.Solids.SC.AC</t>
  </si>
  <si>
    <t>NUM.number.FR.Res.HH.ThermalOut.SH.Solids.WH.Solids.NoSolar</t>
  </si>
  <si>
    <t>NUM.number.FR.Res.HH.ThermalOut.SH.Solids.WH.LPG.NoSolar</t>
  </si>
  <si>
    <t>NUM.number.FR.Res.HH.ThermalOut.SH.Solids.WH.LPG.Solar</t>
  </si>
  <si>
    <t>NUM.number.FR.Res.HH.ThermalOut.SH.Solids.WH.Elc.NoSolar</t>
  </si>
  <si>
    <t>NUM.number.FR.Res.HH.ThermalOut.SH.Solids.WH.Elc.Solar</t>
  </si>
  <si>
    <t>NUM.number.FR.Res.HH.ThermalOut.SH.Solids.CO.Solids</t>
  </si>
  <si>
    <t>NUM.number.FR.Res.HH.ThermalOut.SH.Solids.CO.LPG</t>
  </si>
  <si>
    <t>NUM.number.FR.Res.HH.ThermalOut.SH.Solids.CO.Elc</t>
  </si>
  <si>
    <t>NUM.number.FR.Res.HH.ThermalOut.SH.LPG</t>
  </si>
  <si>
    <t>NUM.number.FR.Res.HH.ThermalOut.SH.LPG.SH</t>
  </si>
  <si>
    <t>NUM.number.FR.Res.HH.ThermalOut.SH.LPG.SC.AC</t>
  </si>
  <si>
    <t>NUM.number.FR.Res.HH.ThermalOut.SH.LPG.WH.LPG.NoSolar</t>
  </si>
  <si>
    <t>NUM.number.FR.Res.HH.ThermalOut.SH.LPG.WH.LPG.Solar</t>
  </si>
  <si>
    <t>NUM.number.FR.Res.HH.ThermalOut.SH.LPG.WH.Elc.NoSolar</t>
  </si>
  <si>
    <t>NUM.number.FR.Res.HH.ThermalOut.SH.LPG.WH.Elc.Solar</t>
  </si>
  <si>
    <t>NUM.number.FR.Res.HH.ThermalOut.SH.LPG.CO.LPG</t>
  </si>
  <si>
    <t>NUM.number.FR.Res.HH.ThermalOut.SH.LPG.CO.Elc</t>
  </si>
  <si>
    <t>NUM.number.FR.Res.HH.ThermalOut.SH.Oil</t>
  </si>
  <si>
    <t>NUM.number.FR.Res.HH.ThermalOut.SH.Oil.SH</t>
  </si>
  <si>
    <t>NUM.number.FR.Res.HH.ThermalOut.SH.Oil.SC.AC</t>
  </si>
  <si>
    <t>NUM.number.FR.Res.HH.ThermalOut.SH.Oil.WH.Oil.NoSolar</t>
  </si>
  <si>
    <t>NUM.number.FR.Res.HH.ThermalOut.SH.Oil.WH.Oil.Solar</t>
  </si>
  <si>
    <t>NUM.number.FR.Res.HH.ThermalOut.SH.Oil.WH.Elc.NoSolar</t>
  </si>
  <si>
    <t>NUM.number.FR.Res.HH.ThermalOut.SH.Oil.WH.Elc.Solar</t>
  </si>
  <si>
    <t>NUM.number.FR.Res.HH.ThermalOut.SH.Oil.CO.LPG</t>
  </si>
  <si>
    <t>NUM.number.FR.Res.HH.ThermalOut.SH.Oil.CO.Elc</t>
  </si>
  <si>
    <t>NUM.number.FR.Res.HH.ThermalOut.SH.Gas</t>
  </si>
  <si>
    <t>NUM.number.FR.Res.HH.ThermalOut.SH.Gas.SH</t>
  </si>
  <si>
    <t>NUM.number.FR.Res.HH.ThermalOut.SH.Gas.SC.AC</t>
  </si>
  <si>
    <t>NUM.number.FR.Res.HH.ThermalOut.SH.Gas.WH.Gas.NoSolar</t>
  </si>
  <si>
    <t>NUM.number.FR.Res.HH.ThermalOut.SH.Gas.WH.Gas.Solar</t>
  </si>
  <si>
    <t>NUM.number.FR.Res.HH.ThermalOut.SH.Gas.WH.Elc.NoSolar</t>
  </si>
  <si>
    <t>NUM.number.FR.Res.HH.ThermalOut.SH.Gas.WH.Elc.Solar</t>
  </si>
  <si>
    <t>NUM.number.FR.Res.HH.ThermalOut.SH.Gas.CO.Gas</t>
  </si>
  <si>
    <t>NUM.number.FR.Res.HH.ThermalOut.SH.Gas.CO.Elc</t>
  </si>
  <si>
    <t>NUM.number.FR.Res.HH.ThermalOut.SH.Biomass</t>
  </si>
  <si>
    <t>NUM.number.FR.Res.HH.ThermalOut.SH.Biomass.SH</t>
  </si>
  <si>
    <t>NUM.number.FR.Res.HH.ThermalOut.SH.Biomass.SC.AC</t>
  </si>
  <si>
    <t>NUM.number.FR.Res.HH.ThermalOut.SH.Biomass.WH.Biomass.NoSolar</t>
  </si>
  <si>
    <t>NUM.number.FR.Res.HH.ThermalOut.SH.Biomass.WH.Biomass.Solar</t>
  </si>
  <si>
    <t>NUM.number.FR.Res.HH.ThermalOut.SH.Biomass.WH.LPG.NoSolar</t>
  </si>
  <si>
    <t>NUM.number.FR.Res.HH.ThermalOut.SH.Biomass.WH.LPG.Solar</t>
  </si>
  <si>
    <t>NUM.number.FR.Res.HH.ThermalOut.SH.Biomass.WH.Elc.NoSolar</t>
  </si>
  <si>
    <t>NUM.number.FR.Res.HH.ThermalOut.SH.Biomass.WH.Elc.Solar</t>
  </si>
  <si>
    <t>NUM.number.FR.Res.HH.ThermalOut.SH.Biomass.CO.Biomass</t>
  </si>
  <si>
    <t>NUM.number.FR.Res.HH.ThermalOut.SH.Biomass.CO.LPG</t>
  </si>
  <si>
    <t>NUM.number.FR.Res.HH.ThermalOut.SH.Biomass.CO.Elc</t>
  </si>
  <si>
    <t>NUM.number.FR.Res.HH.ThermalOut.SH.Geo</t>
  </si>
  <si>
    <t>NUM.number.FR.Res.HH.ThermalOut.SH.Geo.SH</t>
  </si>
  <si>
    <t>NUM.number.FR.Res.HH.ThermalOut.SH.Geo.SC.AC</t>
  </si>
  <si>
    <t>NUM.number.FR.Res.HH.ThermalOut.SH.Geo.WH.Geo.NoSolar</t>
  </si>
  <si>
    <t>NUM.number.FR.Res.HH.ThermalOut.SH.Geo.WH.Geo.Solar</t>
  </si>
  <si>
    <t>NUM.number.FR.Res.HH.ThermalOut.SH.Geo.WH.Elc.NoSolar</t>
  </si>
  <si>
    <t>NUM.number.FR.Res.HH.ThermalOut.SH.Geo.WH.Elc.Solar</t>
  </si>
  <si>
    <t>NUM.number.FR.Res.HH.ThermalOut.SH.Geo.CO.LPG</t>
  </si>
  <si>
    <t>NUM.number.FR.Res.HH.ThermalOut.SH.Geo.CO.Elc</t>
  </si>
  <si>
    <t>NUM.number.FR.Res.HH.ThermalOut.SH.DistrHeat</t>
  </si>
  <si>
    <t>NUM.number.FR.Res.HH.ThermalOut.SH.DistrHeat.SH</t>
  </si>
  <si>
    <t>NUM.number.FR.Res.HH.ThermalOut.SH.DistrHeat.SC.AC</t>
  </si>
  <si>
    <t>NUM.number.FR.Res.HH.ThermalOut.SH.DistrHeat.WH.DistrHeat.NoSolar</t>
  </si>
  <si>
    <t>NUM.number.FR.Res.HH.ThermalOut.SH.DistrHeat.WH.DistrHeat.Solar</t>
  </si>
  <si>
    <t>NUM.number.FR.Res.HH.ThermalOut.SH.DistrHeat.WH.Elc.NoSolar</t>
  </si>
  <si>
    <t>NUM.number.FR.Res.HH.ThermalOut.SH.DistrHeat.WH.Elc.Solar</t>
  </si>
  <si>
    <t>NUM.number.FR.Res.HH.ThermalOut.SH.DistrHeat.CO.LPG</t>
  </si>
  <si>
    <t>NUM.number.FR.Res.HH.ThermalOut.SH.DistrHeat.CO.Elc</t>
  </si>
  <si>
    <t>NUM.number.FR.Res.HH.ThermalOut.SH.AdvElc</t>
  </si>
  <si>
    <t>NUM.number.FR.Res.HH.ThermalOut.SH.AdvElc.SH</t>
  </si>
  <si>
    <t>NUM.number.FR.Res.HH.ThermalOut.SH.AdvElc.SC.AC</t>
  </si>
  <si>
    <t>NUM.number.FR.Res.HH.ThermalOut.SH.AdvElc.WH.LPG.NoSolar</t>
  </si>
  <si>
    <t>NUM.number.FR.Res.HH.ThermalOut.SH.AdvElc.WH.LPG.Solar</t>
  </si>
  <si>
    <t>NUM.number.FR.Res.HH.ThermalOut.SH.AdvElc.WH.Elc.NoSolar</t>
  </si>
  <si>
    <t>NUM.number.FR.Res.HH.ThermalOut.SH.AdvElc.WH.Elc.Solar</t>
  </si>
  <si>
    <t>NUM.number.FR.Res.HH.ThermalOut.SH.AdvElc.CO.LPG</t>
  </si>
  <si>
    <t>NUM.number.FR.Res.HH.ThermalOut.SH.AdvElc.CO.Elc</t>
  </si>
  <si>
    <t>NUM.number.FR.Res.HH.ThermalOut.SH.ConvElc</t>
  </si>
  <si>
    <t>NUM.number.FR.Res.HH.ThermalOut.SH.ConvElc.SH</t>
  </si>
  <si>
    <t>NUM.number.FR.Res.HH.ThermalOut.SH.ConvElc.SC.AC</t>
  </si>
  <si>
    <t>NUM.number.FR.Res.HH.ThermalOut.SH.ConvElc.WH.LPG.NoSolar</t>
  </si>
  <si>
    <t>NUM.number.FR.Res.HH.ThermalOut.SH.ConvElc.WH.LPG.Solar</t>
  </si>
  <si>
    <t>NUM.number.FR.Res.HH.ThermalOut.SH.ConvElc.WH.Elc.NoSolar</t>
  </si>
  <si>
    <t>NUM.number.FR.Res.HH.ThermalOut.SH.ConvElc.WH.Elc.Solar</t>
  </si>
  <si>
    <t>NUM.number.FR.Res.HH.ThermalOut.SH.ConvElc.CO.LPG</t>
  </si>
  <si>
    <t>NUM.number.FR.Res.HH.ThermalOut.SH.ConvElc.CO.Elc</t>
  </si>
  <si>
    <t>FR - New equipment installations (detailed structure)</t>
  </si>
  <si>
    <t>NUM.number.FR.Res.HH.ThermalNew.SH.Solids</t>
  </si>
  <si>
    <t>NUM.number.FR.Res.HH.ThermalNew.SH.Solids.SH</t>
  </si>
  <si>
    <t>NUM.number.FR.Res.HH.ThermalNew.SH.Solids.SC.AC</t>
  </si>
  <si>
    <t>NUM.number.FR.Res.HH.ThermalNew.SH.Solids.WH.Solids.NoSolar</t>
  </si>
  <si>
    <t>NUM.number.FR.Res.HH.ThermalNew.SH.Solids.WH.LPG.NoSolar</t>
  </si>
  <si>
    <t>NUM.number.FR.Res.HH.ThermalNew.SH.Solids.WH.LPG.Solar</t>
  </si>
  <si>
    <t>NUM.number.FR.Res.HH.ThermalNew.SH.Solids.WH.Elc.NoSolar</t>
  </si>
  <si>
    <t>NUM.number.FR.Res.HH.ThermalNew.SH.Solids.WH.Elc.Solar</t>
  </si>
  <si>
    <t>NUM.number.FR.Res.HH.ThermalNew.SH.Solids.CO.Solids</t>
  </si>
  <si>
    <t>NUM.number.FR.Res.HH.ThermalNew.SH.Solids.CO.LPG</t>
  </si>
  <si>
    <t>NUM.number.FR.Res.HH.ThermalNew.SH.Solids.CO.Elc</t>
  </si>
  <si>
    <t>NUM.number.FR.Res.HH.ThermalNew.SH.LPG</t>
  </si>
  <si>
    <t>NUM.number.FR.Res.HH.ThermalNew.SH.LPG.SH</t>
  </si>
  <si>
    <t>NUM.number.FR.Res.HH.ThermalNew.SH.LPG.SC.AC</t>
  </si>
  <si>
    <t>NUM.number.FR.Res.HH.ThermalNew.SH.LPG.WH.LPG.NoSolar</t>
  </si>
  <si>
    <t>NUM.number.FR.Res.HH.ThermalNew.SH.LPG.WH.LPG.Solar</t>
  </si>
  <si>
    <t>NUM.number.FR.Res.HH.ThermalNew.SH.LPG.WH.Elc.NoSolar</t>
  </si>
  <si>
    <t>NUM.number.FR.Res.HH.ThermalNew.SH.LPG.WH.Elc.Solar</t>
  </si>
  <si>
    <t>NUM.number.FR.Res.HH.ThermalNew.SH.LPG.CO.LPG</t>
  </si>
  <si>
    <t>NUM.number.FR.Res.HH.ThermalNew.SH.LPG.CO.Elc</t>
  </si>
  <si>
    <t>NUM.number.FR.Res.HH.ThermalNew.SH.Oil</t>
  </si>
  <si>
    <t>NUM.number.FR.Res.HH.ThermalNew.SH.Oil.SH</t>
  </si>
  <si>
    <t>NUM.number.FR.Res.HH.ThermalNew.SH.Oil.SC.AC</t>
  </si>
  <si>
    <t>NUM.number.FR.Res.HH.ThermalNew.SH.Oil.WH.Oil.NoSolar</t>
  </si>
  <si>
    <t>NUM.number.FR.Res.HH.ThermalNew.SH.Oil.WH.Oil.Solar</t>
  </si>
  <si>
    <t>NUM.number.FR.Res.HH.ThermalNew.SH.Oil.WH.Elc.NoSolar</t>
  </si>
  <si>
    <t>NUM.number.FR.Res.HH.ThermalNew.SH.Oil.WH.Elc.Solar</t>
  </si>
  <si>
    <t>NUM.number.FR.Res.HH.ThermalNew.SH.Oil.CO.LPG</t>
  </si>
  <si>
    <t>NUM.number.FR.Res.HH.ThermalNew.SH.Oil.CO.Elc</t>
  </si>
  <si>
    <t>NUM.number.FR.Res.HH.ThermalNew.SH.Gas</t>
  </si>
  <si>
    <t>NUM.number.FR.Res.HH.ThermalNew.SH.Gas.SH</t>
  </si>
  <si>
    <t>NUM.number.FR.Res.HH.ThermalNew.SH.Gas.SC.AC</t>
  </si>
  <si>
    <t>NUM.number.FR.Res.HH.ThermalNew.SH.Gas.WH.Gas.NoSolar</t>
  </si>
  <si>
    <t>NUM.number.FR.Res.HH.ThermalNew.SH.Gas.WH.Gas.Solar</t>
  </si>
  <si>
    <t>NUM.number.FR.Res.HH.ThermalNew.SH.Gas.WH.Elc.NoSolar</t>
  </si>
  <si>
    <t>NUM.number.FR.Res.HH.ThermalNew.SH.Gas.WH.Elc.Solar</t>
  </si>
  <si>
    <t>NUM.number.FR.Res.HH.ThermalNew.SH.Gas.CO.Gas</t>
  </si>
  <si>
    <t>NUM.number.FR.Res.HH.ThermalNew.SH.Gas.CO.Elc</t>
  </si>
  <si>
    <t>NUM.number.FR.Res.HH.ThermalNew.SH.Biomass</t>
  </si>
  <si>
    <t>NUM.number.FR.Res.HH.ThermalNew.SH.Biomass.SH</t>
  </si>
  <si>
    <t>NUM.number.FR.Res.HH.ThermalNew.SH.Biomass.SC.AC</t>
  </si>
  <si>
    <t>NUM.number.FR.Res.HH.ThermalNew.SH.Biomass.WH.Biomass.NoSolar</t>
  </si>
  <si>
    <t>NUM.number.FR.Res.HH.ThermalNew.SH.Biomass.WH.Biomass.Solar</t>
  </si>
  <si>
    <t>NUM.number.FR.Res.HH.ThermalNew.SH.Biomass.WH.LPG.NoSolar</t>
  </si>
  <si>
    <t>NUM.number.FR.Res.HH.ThermalNew.SH.Biomass.WH.LPG.Solar</t>
  </si>
  <si>
    <t>NUM.number.FR.Res.HH.ThermalNew.SH.Biomass.WH.Elc.NoSolar</t>
  </si>
  <si>
    <t>NUM.number.FR.Res.HH.ThermalNew.SH.Biomass.WH.Elc.Solar</t>
  </si>
  <si>
    <t>NUM.number.FR.Res.HH.ThermalNew.SH.Biomass.CO.Biomass</t>
  </si>
  <si>
    <t>NUM.number.FR.Res.HH.ThermalNew.SH.Biomass.CO.LPG</t>
  </si>
  <si>
    <t>NUM.number.FR.Res.HH.ThermalNew.SH.Biomass.CO.Elc</t>
  </si>
  <si>
    <t>NUM.number.FR.Res.HH.ThermalNew.SH.Geo</t>
  </si>
  <si>
    <t>NUM.number.FR.Res.HH.ThermalNew.SH.Geo.SH</t>
  </si>
  <si>
    <t>NUM.number.FR.Res.HH.ThermalNew.SH.Geo.SC.AC</t>
  </si>
  <si>
    <t>NUM.number.FR.Res.HH.ThermalNew.SH.Geo.WH.Geo.NoSolar</t>
  </si>
  <si>
    <t>NUM.number.FR.Res.HH.ThermalNew.SH.Geo.WH.Geo.Solar</t>
  </si>
  <si>
    <t>NUM.number.FR.Res.HH.ThermalNew.SH.Geo.WH.Elc.NoSolar</t>
  </si>
  <si>
    <t>NUM.number.FR.Res.HH.ThermalNew.SH.Geo.WH.Elc.Solar</t>
  </si>
  <si>
    <t>NUM.number.FR.Res.HH.ThermalNew.SH.Geo.CO.LPG</t>
  </si>
  <si>
    <t>NUM.number.FR.Res.HH.ThermalNew.SH.Geo.CO.Elc</t>
  </si>
  <si>
    <t>NUM.number.FR.Res.HH.ThermalNew.SH.DistrHeat</t>
  </si>
  <si>
    <t>NUM.number.FR.Res.HH.ThermalNew.SH.DistrHeat.SH</t>
  </si>
  <si>
    <t>NUM.number.FR.Res.HH.ThermalNew.SH.DistrHeat.SC.AC</t>
  </si>
  <si>
    <t>NUM.number.FR.Res.HH.ThermalNew.SH.DistrHeat.WH.DistrHeat.NoSolar</t>
  </si>
  <si>
    <t>NUM.number.FR.Res.HH.ThermalNew.SH.DistrHeat.WH.DistrHeat.Solar</t>
  </si>
  <si>
    <t>NUM.number.FR.Res.HH.ThermalNew.SH.DistrHeat.WH.Elc.NoSolar</t>
  </si>
  <si>
    <t>NUM.number.FR.Res.HH.ThermalNew.SH.DistrHeat.WH.Elc.Solar</t>
  </si>
  <si>
    <t>NUM.number.FR.Res.HH.ThermalNew.SH.DistrHeat.CO.LPG</t>
  </si>
  <si>
    <t>NUM.number.FR.Res.HH.ThermalNew.SH.DistrHeat.CO.Elc</t>
  </si>
  <si>
    <t>NUM.number.FR.Res.HH.ThermalNew.SH.AdvElc</t>
  </si>
  <si>
    <t>NUM.number.FR.Res.HH.ThermalNew.SH.AdvElc.SH</t>
  </si>
  <si>
    <t>NUM.number.FR.Res.HH.ThermalNew.SH.AdvElc.SC.AC</t>
  </si>
  <si>
    <t>NUM.number.FR.Res.HH.ThermalNew.SH.AdvElc.WH.LPG.NoSolar</t>
  </si>
  <si>
    <t>NUM.number.FR.Res.HH.ThermalNew.SH.AdvElc.WH.LPG.Solar</t>
  </si>
  <si>
    <t>NUM.number.FR.Res.HH.ThermalNew.SH.AdvElc.WH.Elc.NoSolar</t>
  </si>
  <si>
    <t>NUM.number.FR.Res.HH.ThermalNew.SH.AdvElc.WH.Elc.Solar</t>
  </si>
  <si>
    <t>NUM.number.FR.Res.HH.ThermalNew.SH.AdvElc.CO.LPG</t>
  </si>
  <si>
    <t>NUM.number.FR.Res.HH.ThermalNew.SH.AdvElc.CO.Elc</t>
  </si>
  <si>
    <t>NUM.number.FR.Res.HH.ThermalNew.SH.ConvElc</t>
  </si>
  <si>
    <t>NUM.number.FR.Res.HH.ThermalNew.SH.ConvElc.SH</t>
  </si>
  <si>
    <t>NUM.number.FR.Res.HH.ThermalNew.SH.ConvElc.SC.AC</t>
  </si>
  <si>
    <t>NUM.number.FR.Res.HH.ThermalNew.SH.ConvElc.WH.LPG.NoSolar</t>
  </si>
  <si>
    <t>NUM.number.FR.Res.HH.ThermalNew.SH.ConvElc.WH.LPG.Solar</t>
  </si>
  <si>
    <t>NUM.number.FR.Res.HH.ThermalNew.SH.ConvElc.WH.Elc.NoSolar</t>
  </si>
  <si>
    <t>NUM.number.FR.Res.HH.ThermalNew.SH.ConvElc.WH.Elc.Solar</t>
  </si>
  <si>
    <t>NUM.number.FR.Res.HH.ThermalNew.SH.ConvElc.CO.LPG</t>
  </si>
  <si>
    <t>NUM.number.FR.Res.HH.ThermalNew.SH.ConvElc.CO.Elc</t>
  </si>
  <si>
    <t>FR - New equipment installations in new and renovated households (detailed structure)</t>
  </si>
  <si>
    <t>NUM.number.FR.Res.HHnew.ThermalNew.SH.Solids</t>
  </si>
  <si>
    <t>NUM.number.FR.Res.HHnew.ThermalNew.SH.Solids.SH</t>
  </si>
  <si>
    <t>NUM.number.FR.Res.HHnew.ThermalNew.SH.Solids.SC.AC</t>
  </si>
  <si>
    <t>NUM.number.FR.Res.HHnew.ThermalNew.SH.Solids.WH.Solids.NoSolar</t>
  </si>
  <si>
    <t>NUM.number.FR.Res.HHnew.ThermalNew.SH.Solids.WH.LPG.NoSolar</t>
  </si>
  <si>
    <t>NUM.number.FR.Res.HHnew.ThermalNew.SH.Solids.WH.LPG.Solar</t>
  </si>
  <si>
    <t>NUM.number.FR.Res.HHnew.ThermalNew.SH.Solids.WH.Elc.NoSolar</t>
  </si>
  <si>
    <t>NUM.number.FR.Res.HHnew.ThermalNew.SH.Solids.WH.Elc.Solar</t>
  </si>
  <si>
    <t>NUM.number.FR.Res.HHnew.ThermalNew.SH.Solids.CO.Solids</t>
  </si>
  <si>
    <t>NUM.number.FR.Res.HHnew.ThermalNew.SH.Solids.CO.LPG</t>
  </si>
  <si>
    <t>NUM.number.FR.Res.HHnew.ThermalNew.SH.Solids.CO.Elc</t>
  </si>
  <si>
    <t>NUM.number.FR.Res.HHnew.ThermalNew.SH.LPG</t>
  </si>
  <si>
    <t>NUM.number.FR.Res.HHnew.ThermalNew.SH.LPG.SH</t>
  </si>
  <si>
    <t>NUM.number.FR.Res.HHnew.ThermalNew.SH.LPG.SC.AC</t>
  </si>
  <si>
    <t>NUM.number.FR.Res.HHnew.ThermalNew.SH.LPG.WH.LPG.NoSolar</t>
  </si>
  <si>
    <t>NUM.number.FR.Res.HHnew.ThermalNew.SH.LPG.WH.LPG.Solar</t>
  </si>
  <si>
    <t>NUM.number.FR.Res.HHnew.ThermalNew.SH.LPG.WH.Elc.NoSolar</t>
  </si>
  <si>
    <t>NUM.number.FR.Res.HHnew.ThermalNew.SH.LPG.WH.Elc.Solar</t>
  </si>
  <si>
    <t>NUM.number.FR.Res.HHnew.ThermalNew.SH.LPG.CO.LPG</t>
  </si>
  <si>
    <t>NUM.number.FR.Res.HHnew.ThermalNew.SH.LPG.CO.Elc</t>
  </si>
  <si>
    <t>NUM.number.FR.Res.HHnew.ThermalNew.SH.Oil</t>
  </si>
  <si>
    <t>NUM.number.FR.Res.HHnew.ThermalNew.SH.Oil.SH</t>
  </si>
  <si>
    <t>NUM.number.FR.Res.HHnew.ThermalNew.SH.Oil.SC.AC</t>
  </si>
  <si>
    <t>NUM.number.FR.Res.HHnew.ThermalNew.SH.Oil.WH.Oil.NoSolar</t>
  </si>
  <si>
    <t>NUM.number.FR.Res.HHnew.ThermalNew.SH.Oil.WH.Oil.Solar</t>
  </si>
  <si>
    <t>NUM.number.FR.Res.HHnew.ThermalNew.SH.Oil.WH.Elc.NoSolar</t>
  </si>
  <si>
    <t>NUM.number.FR.Res.HHnew.ThermalNew.SH.Oil.WH.Elc.Solar</t>
  </si>
  <si>
    <t>NUM.number.FR.Res.HHnew.ThermalNew.SH.Oil.CO.LPG</t>
  </si>
  <si>
    <t>NUM.number.FR.Res.HHnew.ThermalNew.SH.Oil.CO.Elc</t>
  </si>
  <si>
    <t>NUM.number.FR.Res.HHnew.ThermalNew.SH.Gas</t>
  </si>
  <si>
    <t>NUM.number.FR.Res.HHnew.ThermalNew.SH.Gas.SH</t>
  </si>
  <si>
    <t>NUM.number.FR.Res.HHnew.ThermalNew.SH.Gas.SC.AC</t>
  </si>
  <si>
    <t>NUM.number.FR.Res.HHnew.ThermalNew.SH.Gas.WH.Gas.NoSolar</t>
  </si>
  <si>
    <t>NUM.number.FR.Res.HHnew.ThermalNew.SH.Gas.WH.Gas.Solar</t>
  </si>
  <si>
    <t>NUM.number.FR.Res.HHnew.ThermalNew.SH.Gas.WH.Elc.NoSolar</t>
  </si>
  <si>
    <t>NUM.number.FR.Res.HHnew.ThermalNew.SH.Gas.WH.Elc.Solar</t>
  </si>
  <si>
    <t>NUM.number.FR.Res.HHnew.ThermalNew.SH.Gas.CO.Gas</t>
  </si>
  <si>
    <t>NUM.number.FR.Res.HHnew.ThermalNew.SH.Gas.CO.Elc</t>
  </si>
  <si>
    <t>NUM.number.FR.Res.HHnew.ThermalNew.SH.Biomass</t>
  </si>
  <si>
    <t>NUM.number.FR.Res.HHnew.ThermalNew.SH.Biomass.SH</t>
  </si>
  <si>
    <t>NUM.number.FR.Res.HHnew.ThermalNew.SH.Biomass.SC.AC</t>
  </si>
  <si>
    <t>NUM.number.FR.Res.HHnew.ThermalNew.SH.Biomass.WH.Biomass.NoSolar</t>
  </si>
  <si>
    <t>NUM.number.FR.Res.HHnew.ThermalNew.SH.Biomass.WH.Biomass.Solar</t>
  </si>
  <si>
    <t>NUM.number.FR.Res.HHnew.ThermalNew.SH.Biomass.WH.LPG.NoSolar</t>
  </si>
  <si>
    <t>NUM.number.FR.Res.HHnew.ThermalNew.SH.Biomass.WH.LPG.Solar</t>
  </si>
  <si>
    <t>NUM.number.FR.Res.HHnew.ThermalNew.SH.Biomass.WH.Elc.NoSolar</t>
  </si>
  <si>
    <t>NUM.number.FR.Res.HHnew.ThermalNew.SH.Biomass.WH.Elc.Solar</t>
  </si>
  <si>
    <t>NUM.number.FR.Res.HHnew.ThermalNew.SH.Biomass.CO.Biomass</t>
  </si>
  <si>
    <t>NUM.number.FR.Res.HHnew.ThermalNew.SH.Biomass.CO.LPG</t>
  </si>
  <si>
    <t>NUM.number.FR.Res.HHnew.ThermalNew.SH.Biomass.CO.Elc</t>
  </si>
  <si>
    <t>NUM.number.FR.Res.HHnew.ThermalNew.SH.Geo</t>
  </si>
  <si>
    <t>NUM.number.FR.Res.HHnew.ThermalNew.SH.Geo.SH</t>
  </si>
  <si>
    <t>NUM.number.FR.Res.HHnew.ThermalNew.SH.Geo.SC.AC</t>
  </si>
  <si>
    <t>NUM.number.FR.Res.HHnew.ThermalNew.SH.Geo.WH.Geo.NoSolar</t>
  </si>
  <si>
    <t>NUM.number.FR.Res.HHnew.ThermalNew.SH.Geo.WH.Geo.Solar</t>
  </si>
  <si>
    <t>NUM.number.FR.Res.HHnew.ThermalNew.SH.Geo.WH.Elc.NoSolar</t>
  </si>
  <si>
    <t>NUM.number.FR.Res.HHnew.ThermalNew.SH.Geo.WH.Elc.Solar</t>
  </si>
  <si>
    <t>NUM.number.FR.Res.HHnew.ThermalNew.SH.Geo.CO.LPG</t>
  </si>
  <si>
    <t>NUM.number.FR.Res.HHnew.ThermalNew.SH.Geo.CO.Elc</t>
  </si>
  <si>
    <t>NUM.number.FR.Res.HHnew.ThermalNew.SH.DistrHeat</t>
  </si>
  <si>
    <t>NUM.number.FR.Res.HHnew.ThermalNew.SH.DistrHeat.SH</t>
  </si>
  <si>
    <t>NUM.number.FR.Res.HHnew.ThermalNew.SH.DistrHeat.SC.AC</t>
  </si>
  <si>
    <t>NUM.number.FR.Res.HHnew.ThermalNew.SH.DistrHeat.WH.DistrHeat.NoSolar</t>
  </si>
  <si>
    <t>NUM.number.FR.Res.HHnew.ThermalNew.SH.DistrHeat.WH.DistrHeat.Solar</t>
  </si>
  <si>
    <t>NUM.number.FR.Res.HHnew.ThermalNew.SH.DistrHeat.WH.Elc.NoSolar</t>
  </si>
  <si>
    <t>NUM.number.FR.Res.HHnew.ThermalNew.SH.DistrHeat.WH.Elc.Solar</t>
  </si>
  <si>
    <t>NUM.number.FR.Res.HHnew.ThermalNew.SH.DistrHeat.CO.LPG</t>
  </si>
  <si>
    <t>NUM.number.FR.Res.HHnew.ThermalNew.SH.DistrHeat.CO.Elc</t>
  </si>
  <si>
    <t>NUM.number.FR.Res.HHnew.ThermalNew.SH.AdvElc</t>
  </si>
  <si>
    <t>NUM.number.FR.Res.HHnew.ThermalNew.SH.AdvElc.SH</t>
  </si>
  <si>
    <t>NUM.number.FR.Res.HHnew.ThermalNew.SH.AdvElc.SC.AC</t>
  </si>
  <si>
    <t>NUM.number.FR.Res.HHnew.ThermalNew.SH.AdvElc.WH.LPG.NoSolar</t>
  </si>
  <si>
    <t>NUM.number.FR.Res.HHnew.ThermalNew.SH.AdvElc.WH.LPG.Solar</t>
  </si>
  <si>
    <t>NUM.number.FR.Res.HHnew.ThermalNew.SH.AdvElc.WH.Elc.NoSolar</t>
  </si>
  <si>
    <t>NUM.number.FR.Res.HHnew.ThermalNew.SH.AdvElc.WH.Elc.Solar</t>
  </si>
  <si>
    <t>NUM.number.FR.Res.HHnew.ThermalNew.SH.AdvElc.CO.LPG</t>
  </si>
  <si>
    <t>NUM.number.FR.Res.HHnew.ThermalNew.SH.AdvElc.CO.Elc</t>
  </si>
  <si>
    <t>NUM.number.FR.Res.HHnew.ThermalNew.SH.ConvElc</t>
  </si>
  <si>
    <t>NUM.number.FR.Res.HHnew.ThermalNew.SH.ConvElc.SH</t>
  </si>
  <si>
    <t>NUM.number.FR.Res.HHnew.ThermalNew.SH.ConvElc.SC.AC</t>
  </si>
  <si>
    <t>NUM.number.FR.Res.HHnew.ThermalNew.SH.ConvElc.WH.LPG.NoSolar</t>
  </si>
  <si>
    <t>NUM.number.FR.Res.HHnew.ThermalNew.SH.ConvElc.WH.LPG.Solar</t>
  </si>
  <si>
    <t>NUM.number.FR.Res.HHnew.ThermalNew.SH.ConvElc.WH.Elc.NoSolar</t>
  </si>
  <si>
    <t>NUM.number.FR.Res.HHnew.ThermalNew.SH.ConvElc.WH.Elc.Solar</t>
  </si>
  <si>
    <t>NUM.number.FR.Res.HHnew.ThermalNew.SH.ConvElc.CO.LPG</t>
  </si>
  <si>
    <t>NUM.number.FR.Res.HHnew.ThermalNew.SH.ConvElc.CO.Elc</t>
  </si>
  <si>
    <t>FR - New equipment installations via replacement (detailed structure)</t>
  </si>
  <si>
    <t>NUM.number.FR.Res.HH.ThermalRepl.SH.Solids</t>
  </si>
  <si>
    <t>NUM.number.FR.Res.HH.ThermalRepl.SH.Solids.SH</t>
  </si>
  <si>
    <t>NUM.number.FR.Res.HH.ThermalRepl.SH.Solids.SC.AC</t>
  </si>
  <si>
    <t>NUM.number.FR.Res.HH.ThermalRepl.SH.Solids.WH.Solids.NoSolar</t>
  </si>
  <si>
    <t>NUM.number.FR.Res.HH.ThermalRepl.SH.Solids.WH.LPG.NoSolar</t>
  </si>
  <si>
    <t>NUM.number.FR.Res.HH.ThermalRepl.SH.Solids.WH.LPG.Solar</t>
  </si>
  <si>
    <t>NUM.number.FR.Res.HH.ThermalRepl.SH.Solids.WH.Elc.NoSolar</t>
  </si>
  <si>
    <t>NUM.number.FR.Res.HH.ThermalRepl.SH.Solids.WH.Elc.Solar</t>
  </si>
  <si>
    <t>NUM.number.FR.Res.HH.ThermalRepl.SH.Solids.CO.Solids</t>
  </si>
  <si>
    <t>NUM.number.FR.Res.HH.ThermalRepl.SH.Solids.CO.LPG</t>
  </si>
  <si>
    <t>NUM.number.FR.Res.HH.ThermalRepl.SH.Solids.CO.Elc</t>
  </si>
  <si>
    <t>NUM.number.FR.Res.HH.ThermalRepl.SH.LPG</t>
  </si>
  <si>
    <t>NUM.number.FR.Res.HH.ThermalRepl.SH.LPG.SH</t>
  </si>
  <si>
    <t>NUM.number.FR.Res.HH.ThermalRepl.SH.LPG.SC.AC</t>
  </si>
  <si>
    <t>NUM.number.FR.Res.HH.ThermalRepl.SH.LPG.WH.LPG.NoSolar</t>
  </si>
  <si>
    <t>NUM.number.FR.Res.HH.ThermalRepl.SH.LPG.WH.LPG.Solar</t>
  </si>
  <si>
    <t>NUM.number.FR.Res.HH.ThermalRepl.SH.LPG.WH.Elc.NoSolar</t>
  </si>
  <si>
    <t>NUM.number.FR.Res.HH.ThermalRepl.SH.LPG.WH.Elc.Solar</t>
  </si>
  <si>
    <t>NUM.number.FR.Res.HH.ThermalRepl.SH.LPG.CO.LPG</t>
  </si>
  <si>
    <t>NUM.number.FR.Res.HH.ThermalRepl.SH.LPG.CO.Elc</t>
  </si>
  <si>
    <t>NUM.number.FR.Res.HH.ThermalRepl.SH.Oil</t>
  </si>
  <si>
    <t>NUM.number.FR.Res.HH.ThermalRepl.SH.Oil.SH</t>
  </si>
  <si>
    <t>NUM.number.FR.Res.HH.ThermalRepl.SH.Oil.SC.AC</t>
  </si>
  <si>
    <t>NUM.number.FR.Res.HH.ThermalRepl.SH.Oil.WH.Oil.NoSolar</t>
  </si>
  <si>
    <t>NUM.number.FR.Res.HH.ThermalRepl.SH.Oil.WH.Oil.Solar</t>
  </si>
  <si>
    <t>NUM.number.FR.Res.HH.ThermalRepl.SH.Oil.WH.Elc.NoSolar</t>
  </si>
  <si>
    <t>NUM.number.FR.Res.HH.ThermalRepl.SH.Oil.WH.Elc.Solar</t>
  </si>
  <si>
    <t>NUM.number.FR.Res.HH.ThermalRepl.SH.Oil.CO.LPG</t>
  </si>
  <si>
    <t>NUM.number.FR.Res.HH.ThermalRepl.SH.Oil.CO.Elc</t>
  </si>
  <si>
    <t>NUM.number.FR.Res.HH.ThermalRepl.SH.Gas</t>
  </si>
  <si>
    <t>NUM.number.FR.Res.HH.ThermalRepl.SH.Gas.SH</t>
  </si>
  <si>
    <t>NUM.number.FR.Res.HH.ThermalRepl.SH.Gas.SC.AC</t>
  </si>
  <si>
    <t>NUM.number.FR.Res.HH.ThermalRepl.SH.Gas.WH.Gas.NoSolar</t>
  </si>
  <si>
    <t>NUM.number.FR.Res.HH.ThermalRepl.SH.Gas.WH.Gas.Solar</t>
  </si>
  <si>
    <t>NUM.number.FR.Res.HH.ThermalRepl.SH.Gas.WH.Elc.NoSolar</t>
  </si>
  <si>
    <t>NUM.number.FR.Res.HH.ThermalRepl.SH.Gas.WH.Elc.Solar</t>
  </si>
  <si>
    <t>NUM.number.FR.Res.HH.ThermalRepl.SH.Gas.CO.Gas</t>
  </si>
  <si>
    <t>NUM.number.FR.Res.HH.ThermalRepl.SH.Gas.CO.Elc</t>
  </si>
  <si>
    <t>NUM.number.FR.Res.HH.ThermalRepl.SH.Biomass</t>
  </si>
  <si>
    <t>NUM.number.FR.Res.HH.ThermalRepl.SH.Biomass.SH</t>
  </si>
  <si>
    <t>NUM.number.FR.Res.HH.ThermalRepl.SH.Biomass.SC.AC</t>
  </si>
  <si>
    <t>NUM.number.FR.Res.HH.ThermalRepl.SH.Biomass.WH.Biomass.NoSolar</t>
  </si>
  <si>
    <t>NUM.number.FR.Res.HH.ThermalRepl.SH.Biomass.WH.Biomass.Solar</t>
  </si>
  <si>
    <t>NUM.number.FR.Res.HH.ThermalRepl.SH.Biomass.WH.LPG.NoSolar</t>
  </si>
  <si>
    <t>NUM.number.FR.Res.HH.ThermalRepl.SH.Biomass.WH.LPG.Solar</t>
  </si>
  <si>
    <t>NUM.number.FR.Res.HH.ThermalRepl.SH.Biomass.WH.Elc.NoSolar</t>
  </si>
  <si>
    <t>NUM.number.FR.Res.HH.ThermalRepl.SH.Biomass.WH.Elc.Solar</t>
  </si>
  <si>
    <t>NUM.number.FR.Res.HH.ThermalRepl.SH.Biomass.CO.Biomass</t>
  </si>
  <si>
    <t>NUM.number.FR.Res.HH.ThermalRepl.SH.Biomass.CO.LPG</t>
  </si>
  <si>
    <t>NUM.number.FR.Res.HH.ThermalRepl.SH.Biomass.CO.Elc</t>
  </si>
  <si>
    <t>NUM.number.FR.Res.HH.ThermalRepl.SH.Geo</t>
  </si>
  <si>
    <t>NUM.number.FR.Res.HH.ThermalRepl.SH.Geo.SH</t>
  </si>
  <si>
    <t>NUM.number.FR.Res.HH.ThermalRepl.SH.Geo.SC.AC</t>
  </si>
  <si>
    <t>NUM.number.FR.Res.HH.ThermalRepl.SH.Geo.WH.Geo.NoSolar</t>
  </si>
  <si>
    <t>NUM.number.FR.Res.HH.ThermalRepl.SH.Geo.WH.Geo.Solar</t>
  </si>
  <si>
    <t>NUM.number.FR.Res.HH.ThermalRepl.SH.Geo.WH.Elc.NoSolar</t>
  </si>
  <si>
    <t>NUM.number.FR.Res.HH.ThermalRepl.SH.Geo.WH.Elc.Solar</t>
  </si>
  <si>
    <t>NUM.number.FR.Res.HH.ThermalRepl.SH.Geo.CO.LPG</t>
  </si>
  <si>
    <t>NUM.number.FR.Res.HH.ThermalRepl.SH.Geo.CO.Elc</t>
  </si>
  <si>
    <t>NUM.number.FR.Res.HH.ThermalRepl.SH.DistrHeat</t>
  </si>
  <si>
    <t>NUM.number.FR.Res.HH.ThermalRepl.SH.DistrHeat.SH</t>
  </si>
  <si>
    <t>NUM.number.FR.Res.HH.ThermalRepl.SH.DistrHeat.SC.AC</t>
  </si>
  <si>
    <t>NUM.number.FR.Res.HH.ThermalRepl.SH.DistrHeat.WH.DistrHeat.NoSolar</t>
  </si>
  <si>
    <t>NUM.number.FR.Res.HH.ThermalRepl.SH.DistrHeat.WH.DistrHeat.Solar</t>
  </si>
  <si>
    <t>NUM.number.FR.Res.HH.ThermalRepl.SH.DistrHeat.WH.Elc.NoSolar</t>
  </si>
  <si>
    <t>NUM.number.FR.Res.HH.ThermalRepl.SH.DistrHeat.WH.Elc.Solar</t>
  </si>
  <si>
    <t>NUM.number.FR.Res.HH.ThermalRepl.SH.DistrHeat.CO.LPG</t>
  </si>
  <si>
    <t>NUM.number.FR.Res.HH.ThermalRepl.SH.DistrHeat.CO.Elc</t>
  </si>
  <si>
    <t>NUM.number.FR.Res.HH.ThermalRepl.SH.AdvElc</t>
  </si>
  <si>
    <t>NUM.number.FR.Res.HH.ThermalRepl.SH.AdvElc.SH</t>
  </si>
  <si>
    <t>NUM.number.FR.Res.HH.ThermalRepl.SH.AdvElc.SC.AC</t>
  </si>
  <si>
    <t>NUM.number.FR.Res.HH.ThermalRepl.SH.AdvElc.WH.LPG.NoSolar</t>
  </si>
  <si>
    <t>NUM.number.FR.Res.HH.ThermalRepl.SH.AdvElc.WH.LPG.Solar</t>
  </si>
  <si>
    <t>NUM.number.FR.Res.HH.ThermalRepl.SH.AdvElc.WH.Elc.NoSolar</t>
  </si>
  <si>
    <t>NUM.number.FR.Res.HH.ThermalRepl.SH.AdvElc.WH.Elc.Solar</t>
  </si>
  <si>
    <t>NUM.number.FR.Res.HH.ThermalRepl.SH.AdvElc.CO.LPG</t>
  </si>
  <si>
    <t>NUM.number.FR.Res.HH.ThermalRepl.SH.AdvElc.CO.Elc</t>
  </si>
  <si>
    <t>NUM.number.FR.Res.HH.ThermalRepl.SH.ConvElc</t>
  </si>
  <si>
    <t>NUM.number.FR.Res.HH.ThermalRepl.SH.ConvElc.SH</t>
  </si>
  <si>
    <t>NUM.number.FR.Res.HH.ThermalRepl.SH.ConvElc.SC.AC</t>
  </si>
  <si>
    <t>NUM.number.FR.Res.HH.ThermalRepl.SH.ConvElc.WH.LPG.NoSolar</t>
  </si>
  <si>
    <t>NUM.number.FR.Res.HH.ThermalRepl.SH.ConvElc.WH.LPG.Solar</t>
  </si>
  <si>
    <t>NUM.number.FR.Res.HH.ThermalRepl.SH.ConvElc.WH.Elc.NoSolar</t>
  </si>
  <si>
    <t>NUM.number.FR.Res.HH.ThermalRepl.SH.ConvElc.WH.Elc.Solar</t>
  </si>
  <si>
    <t>NUM.number.FR.Res.HH.ThermalRepl.SH.ConvElc.CO.LPG</t>
  </si>
  <si>
    <t>NUM.number.FR.Res.HH.ThermalRepl.SH.ConvElc.CO.Elc</t>
  </si>
  <si>
    <t>FR - Equipment installations in 2021 - vintage structure</t>
  </si>
  <si>
    <t>VIN.number.FR.Res.HH.Thermal.SH.Solids</t>
  </si>
  <si>
    <t>VIN.number.FR.Res.HH.Thermal.SH.Solids.SH</t>
  </si>
  <si>
    <t>VIN.number.FR.Res.HH.Thermal.SH.Solids.SC.AC</t>
  </si>
  <si>
    <t>VIN.number.FR.Res.HH.Thermal.SH.Solids.WH.Solids.NoSolar</t>
  </si>
  <si>
    <t>VIN.number.FR.Res.HH.Thermal.SH.Solids.WH.LPG.NoSolar</t>
  </si>
  <si>
    <t>VIN.number.FR.Res.HH.Thermal.SH.Solids.WH.LPG.Solar</t>
  </si>
  <si>
    <t>VIN.number.FR.Res.HH.Thermal.SH.Solids.WH.Elc.NoSolar</t>
  </si>
  <si>
    <t>VIN.number.FR.Res.HH.Thermal.SH.Solids.WH.Elc.Solar</t>
  </si>
  <si>
    <t>VIN.number.FR.Res.HH.Thermal.SH.Solids.CO.Solids</t>
  </si>
  <si>
    <t>VIN.number.FR.Res.HH.Thermal.SH.Solids.CO.LPG</t>
  </si>
  <si>
    <t>VIN.number.FR.Res.HH.Thermal.SH.Solids.CO.Elc</t>
  </si>
  <si>
    <t>VIN.number.FR.Res.HH.Thermal.SH.LPG</t>
  </si>
  <si>
    <t>VIN.number.FR.Res.HH.Thermal.SH.LPG.SH</t>
  </si>
  <si>
    <t>VIN.number.FR.Res.HH.Thermal.SH.LPG.SC.AC</t>
  </si>
  <si>
    <t>VIN.number.FR.Res.HH.Thermal.SH.LPG.WH.LPG.NoSolar</t>
  </si>
  <si>
    <t>VIN.number.FR.Res.HH.Thermal.SH.LPG.WH.LPG.Solar</t>
  </si>
  <si>
    <t>VIN.number.FR.Res.HH.Thermal.SH.LPG.WH.Elc.NoSolar</t>
  </si>
  <si>
    <t>VIN.number.FR.Res.HH.Thermal.SH.LPG.WH.Elc.Solar</t>
  </si>
  <si>
    <t>VIN.number.FR.Res.HH.Thermal.SH.LPG.CO.LPG</t>
  </si>
  <si>
    <t>VIN.number.FR.Res.HH.Thermal.SH.LPG.CO.Elc</t>
  </si>
  <si>
    <t>VIN.number.FR.Res.HH.Thermal.SH.Oil</t>
  </si>
  <si>
    <t>VIN.number.FR.Res.HH.Thermal.SH.Oil.SH</t>
  </si>
  <si>
    <t>VIN.number.FR.Res.HH.Thermal.SH.Oil.SC.AC</t>
  </si>
  <si>
    <t>VIN.number.FR.Res.HH.Thermal.SH.Oil.WH.Oil.NoSolar</t>
  </si>
  <si>
    <t>VIN.number.FR.Res.HH.Thermal.SH.Oil.WH.Oil.Solar</t>
  </si>
  <si>
    <t>VIN.number.FR.Res.HH.Thermal.SH.Oil.WH.Elc.NoSolar</t>
  </si>
  <si>
    <t>VIN.number.FR.Res.HH.Thermal.SH.Oil.WH.Elc.Solar</t>
  </si>
  <si>
    <t>VIN.number.FR.Res.HH.Thermal.SH.Oil.CO.LPG</t>
  </si>
  <si>
    <t>VIN.number.FR.Res.HH.Thermal.SH.Oil.CO.Elc</t>
  </si>
  <si>
    <t>VIN.number.FR.Res.HH.Thermal.SH.Gas</t>
  </si>
  <si>
    <t>VIN.number.FR.Res.HH.Thermal.SH.Gas.SH</t>
  </si>
  <si>
    <t>VIN.number.FR.Res.HH.Thermal.SH.Gas.SC.AC</t>
  </si>
  <si>
    <t>VIN.number.FR.Res.HH.Thermal.SH.Gas.WH.Gas.NoSolar</t>
  </si>
  <si>
    <t>VIN.number.FR.Res.HH.Thermal.SH.Gas.WH.Gas.Solar</t>
  </si>
  <si>
    <t>VIN.number.FR.Res.HH.Thermal.SH.Gas.WH.Elc.NoSolar</t>
  </si>
  <si>
    <t>VIN.number.FR.Res.HH.Thermal.SH.Gas.WH.Elc.Solar</t>
  </si>
  <si>
    <t>VIN.number.FR.Res.HH.Thermal.SH.Gas.CO.Gas</t>
  </si>
  <si>
    <t>VIN.number.FR.Res.HH.Thermal.SH.Gas.CO.Elc</t>
  </si>
  <si>
    <t>VIN.number.FR.Res.HH.Thermal.SH.Biomass</t>
  </si>
  <si>
    <t>VIN.number.FR.Res.HH.Thermal.SH.Biomass.SH</t>
  </si>
  <si>
    <t>VIN.number.FR.Res.HH.Thermal.SH.Biomass.SC.AC</t>
  </si>
  <si>
    <t>VIN.number.FR.Res.HH.Thermal.SH.Biomass.WH.Biomass.NoSolar</t>
  </si>
  <si>
    <t>VIN.number.FR.Res.HH.Thermal.SH.Biomass.WH.Biomass.Solar</t>
  </si>
  <si>
    <t>VIN.number.FR.Res.HH.Thermal.SH.Biomass.WH.LPG.NoSolar</t>
  </si>
  <si>
    <t>VIN.number.FR.Res.HH.Thermal.SH.Biomass.WH.LPG.Solar</t>
  </si>
  <si>
    <t>VIN.number.FR.Res.HH.Thermal.SH.Biomass.WH.Elc.NoSolar</t>
  </si>
  <si>
    <t>VIN.number.FR.Res.HH.Thermal.SH.Biomass.WH.Elc.Solar</t>
  </si>
  <si>
    <t>VIN.number.FR.Res.HH.Thermal.SH.Biomass.CO.Biomass</t>
  </si>
  <si>
    <t>VIN.number.FR.Res.HH.Thermal.SH.Biomass.CO.LPG</t>
  </si>
  <si>
    <t>VIN.number.FR.Res.HH.Thermal.SH.Biomass.CO.Elc</t>
  </si>
  <si>
    <t>VIN.number.FR.Res.HH.Thermal.SH.Geo</t>
  </si>
  <si>
    <t>VIN.number.FR.Res.HH.Thermal.SH.Geo.SH</t>
  </si>
  <si>
    <t>VIN.number.FR.Res.HH.Thermal.SH.Geo.SC.AC</t>
  </si>
  <si>
    <t>VIN.number.FR.Res.HH.Thermal.SH.Geo.WH.Geo.NoSolar</t>
  </si>
  <si>
    <t>VIN.number.FR.Res.HH.Thermal.SH.Geo.WH.Geo.Solar</t>
  </si>
  <si>
    <t>VIN.number.FR.Res.HH.Thermal.SH.Geo.WH.Elc.NoSolar</t>
  </si>
  <si>
    <t>VIN.number.FR.Res.HH.Thermal.SH.Geo.WH.Elc.Solar</t>
  </si>
  <si>
    <t>VIN.number.FR.Res.HH.Thermal.SH.Geo.CO.LPG</t>
  </si>
  <si>
    <t>VIN.number.FR.Res.HH.Thermal.SH.Geo.CO.Elc</t>
  </si>
  <si>
    <t>VIN.number.FR.Res.HH.Thermal.SH.DistrHeat</t>
  </si>
  <si>
    <t>VIN.number.FR.Res.HH.Thermal.SH.DistrHeat.SH</t>
  </si>
  <si>
    <t>VIN.number.FR.Res.HH.Thermal.SH.DistrHeat.SC.AC</t>
  </si>
  <si>
    <t>VIN.number.FR.Res.HH.Thermal.SH.DistrHeat.WH.DistrHeat.NoSolar</t>
  </si>
  <si>
    <t>VIN.number.FR.Res.HH.Thermal.SH.DistrHeat.WH.DistrHeat.Solar</t>
  </si>
  <si>
    <t>VIN.number.FR.Res.HH.Thermal.SH.DistrHeat.WH.Elc.NoSolar</t>
  </si>
  <si>
    <t>VIN.number.FR.Res.HH.Thermal.SH.DistrHeat.WH.Elc.Solar</t>
  </si>
  <si>
    <t>VIN.number.FR.Res.HH.Thermal.SH.DistrHeat.CO.LPG</t>
  </si>
  <si>
    <t>VIN.number.FR.Res.HH.Thermal.SH.DistrHeat.CO.Elc</t>
  </si>
  <si>
    <t>VIN.number.FR.Res.HH.Thermal.SH.AdvElc</t>
  </si>
  <si>
    <t>VIN.number.FR.Res.HH.Thermal.SH.AdvElc.SH</t>
  </si>
  <si>
    <t>VIN.number.FR.Res.HH.Thermal.SH.AdvElc.SC.AC</t>
  </si>
  <si>
    <t>VIN.number.FR.Res.HH.Thermal.SH.AdvElc.WH.LPG.NoSolar</t>
  </si>
  <si>
    <t>VIN.number.FR.Res.HH.Thermal.SH.AdvElc.WH.LPG.Solar</t>
  </si>
  <si>
    <t>VIN.number.FR.Res.HH.Thermal.SH.AdvElc.WH.Elc.NoSolar</t>
  </si>
  <si>
    <t>VIN.number.FR.Res.HH.Thermal.SH.AdvElc.WH.Elc.Solar</t>
  </si>
  <si>
    <t>VIN.number.FR.Res.HH.Thermal.SH.AdvElc.CO.LPG</t>
  </si>
  <si>
    <t>VIN.number.FR.Res.HH.Thermal.SH.AdvElc.CO.Elc</t>
  </si>
  <si>
    <t>VIN.number.FR.Res.HH.Thermal.SH.ConvElc</t>
  </si>
  <si>
    <t>VIN.number.FR.Res.HH.Thermal.SH.ConvElc.SH</t>
  </si>
  <si>
    <t>VIN.number.FR.Res.HH.Thermal.SH.ConvElc.SC.AC</t>
  </si>
  <si>
    <t>VIN.number.FR.Res.HH.Thermal.SH.ConvElc.WH.LPG.NoSolar</t>
  </si>
  <si>
    <t>VIN.number.FR.Res.HH.Thermal.SH.ConvElc.WH.LPG.Solar</t>
  </si>
  <si>
    <t>VIN.number.FR.Res.HH.Thermal.SH.ConvElc.WH.Elc.NoSolar</t>
  </si>
  <si>
    <t>VIN.number.FR.Res.HH.Thermal.SH.ConvElc.WH.Elc.Solar</t>
  </si>
  <si>
    <t>VIN.number.FR.Res.HH.Thermal.SH.ConvElc.CO.LPG</t>
  </si>
  <si>
    <t>VIN.number.FR.Res.HH.Thermal.SH.ConvElc.CO.Elc</t>
  </si>
  <si>
    <t>FR - Final energy consumption (detailed structure)</t>
  </si>
  <si>
    <t>FEC.ktoe.FR.Res.HH.Thermal.SH.Solids</t>
  </si>
  <si>
    <t>FEC.ktoe.FR.Res.HH.Thermal.SH.Solids.SH</t>
  </si>
  <si>
    <t>FEC.ktoe.FR.Res.HH.Thermal.SH.Solids.SH.Solids</t>
  </si>
  <si>
    <t>FEC.ktoe.FR.Res.HH.Thermal.SH.Solids.SH.Elec</t>
  </si>
  <si>
    <t>FEC.ktoe.FR.Res.HH.Thermal.SH.Solids.SC</t>
  </si>
  <si>
    <t>FEC.ktoe.FR.Res.HH.Thermal.SH.Solids.SC.AC.Elec</t>
  </si>
  <si>
    <t>FEC.ktoe.FR.Res.HH.Thermal.SH.Solids.WH</t>
  </si>
  <si>
    <t>FEC.ktoe.FR.Res.HH.Thermal.SH.Solids.WH.Solids.NoSolar.Solids</t>
  </si>
  <si>
    <t>FEC.ktoe.FR.Res.HH.Thermal.SH.Solids.WH.LPG.NoSolar.LPG</t>
  </si>
  <si>
    <t>FEC.ktoe.FR.Res.HH.Thermal.SH.Solids.WH.LPG.Solar</t>
  </si>
  <si>
    <t>FEC.ktoe.FR.Res.HH.Thermal.SH.Solids.WH.LPG.Solar.LPG</t>
  </si>
  <si>
    <t>FEC.ktoe.FR.Res.HH.Thermal.SH.Solids.WH.LPG.Solar.Solar</t>
  </si>
  <si>
    <t>FEC.ktoe.FR.Res.HH.Thermal.SH.Solids.WH.Elc.NoSolar.Elec</t>
  </si>
  <si>
    <t>FEC.ktoe.FR.Res.HH.Thermal.SH.Solids.WH.Elc.Solar</t>
  </si>
  <si>
    <t>FEC.ktoe.FR.Res.HH.Thermal.SH.Solids.WH.Elc.Solar.Elec</t>
  </si>
  <si>
    <t>FEC.ktoe.FR.Res.HH.Thermal.SH.Solids.WH.Elc.Solar.Solar</t>
  </si>
  <si>
    <t>FEC.ktoe.FR.Res.HH.Thermal.SH.Solids.CO</t>
  </si>
  <si>
    <t>FEC.ktoe.FR.Res.HH.Thermal.SH.Solids.CO.Solids.Solids</t>
  </si>
  <si>
    <t>FEC.ktoe.FR.Res.HH.Thermal.SH.Solids.CO.LPG.LPG</t>
  </si>
  <si>
    <t>FEC.ktoe.FR.Res.HH.Thermal.SH.Solids.CO.Elc.Elec</t>
  </si>
  <si>
    <t>FEC.ktoe.FR.Res.HH.Thermal.SH.LPG</t>
  </si>
  <si>
    <t>FEC.ktoe.FR.Res.HH.Thermal.SH.LPG.SH</t>
  </si>
  <si>
    <t>FEC.ktoe.FR.Res.HH.Thermal.SH.LPG.SH.LPG</t>
  </si>
  <si>
    <t>FEC.ktoe.FR.Res.HH.Thermal.SH.LPG.SH.Elec</t>
  </si>
  <si>
    <t>FEC.ktoe.FR.Res.HH.Thermal.SH.LPG.SC</t>
  </si>
  <si>
    <t>FEC.ktoe.FR.Res.HH.Thermal.SH.LPG.SC.AC.Elec</t>
  </si>
  <si>
    <t>FEC.ktoe.FR.Res.HH.Thermal.SH.LPG.WH</t>
  </si>
  <si>
    <t>FEC.ktoe.FR.Res.HH.Thermal.SH.LPG.WH.LPG.NoSolar.LPG</t>
  </si>
  <si>
    <t>FEC.ktoe.FR.Res.HH.Thermal.SH.LPG.WH.LPG.Solar</t>
  </si>
  <si>
    <t>FEC.ktoe.FR.Res.HH.Thermal.SH.LPG.WH.LPG.Solar.LPG</t>
  </si>
  <si>
    <t>FEC.ktoe.FR.Res.HH.Thermal.SH.LPG.WH.LPG.Solar.Solar</t>
  </si>
  <si>
    <t>FEC.ktoe.FR.Res.HH.Thermal.SH.LPG.WH.Elc.NoSolar.Elec</t>
  </si>
  <si>
    <t>FEC.ktoe.FR.Res.HH.Thermal.SH.LPG.WH.Elc.Solar</t>
  </si>
  <si>
    <t>FEC.ktoe.FR.Res.HH.Thermal.SH.LPG.WH.Elc.Solar.Elec</t>
  </si>
  <si>
    <t>FEC.ktoe.FR.Res.HH.Thermal.SH.LPG.WH.Elc.Solar.Solar</t>
  </si>
  <si>
    <t>FEC.ktoe.FR.Res.HH.Thermal.SH.LPG.CO</t>
  </si>
  <si>
    <t>FEC.ktoe.FR.Res.HH.Thermal.SH.LPG.CO.LPG.LPG</t>
  </si>
  <si>
    <t>FEC.ktoe.FR.Res.HH.Thermal.SH.LPG.CO.Elc.Elec</t>
  </si>
  <si>
    <t>FEC.ktoe.FR.Res.HH.Thermal.SH.Oil</t>
  </si>
  <si>
    <t>FEC.ktoe.FR.Res.HH.Thermal.SH.Oil.SH</t>
  </si>
  <si>
    <t>FEC.ktoe.FR.Res.HH.Thermal.SH.Oil.SH.Oil</t>
  </si>
  <si>
    <t>FEC.ktoe.FR.Res.HH.Thermal.SH.Oil.SH.Elec</t>
  </si>
  <si>
    <t>FEC.ktoe.FR.Res.HH.Thermal.SH.Oil.SC</t>
  </si>
  <si>
    <t>FEC.ktoe.FR.Res.HH.Thermal.SH.Oil.SC.AC.Elec</t>
  </si>
  <si>
    <t>FEC.ktoe.FR.Res.HH.Thermal.SH.Oil.WH</t>
  </si>
  <si>
    <t>FEC.ktoe.FR.Res.HH.Thermal.SH.Oil.WH.Oil.NoSolar.Oil</t>
  </si>
  <si>
    <t>FEC.ktoe.FR.Res.HH.Thermal.SH.Oil.WH.Oil.Solar</t>
  </si>
  <si>
    <t>FEC.ktoe.FR.Res.HH.Thermal.SH.Oil.WH.Oil.Solar.Oil</t>
  </si>
  <si>
    <t>FEC.ktoe.FR.Res.HH.Thermal.SH.Oil.WH.Oil.Solar.Solar</t>
  </si>
  <si>
    <t>FEC.ktoe.FR.Res.HH.Thermal.SH.Oil.WH.Elc.NoSolar.Elec</t>
  </si>
  <si>
    <t>FEC.ktoe.FR.Res.HH.Thermal.SH.Oil.WH.Elc.Solar</t>
  </si>
  <si>
    <t>FEC.ktoe.FR.Res.HH.Thermal.SH.Oil.WH.Elc.Solar.Elec</t>
  </si>
  <si>
    <t>FEC.ktoe.FR.Res.HH.Thermal.SH.Oil.WH.Elc.Solar.Solar</t>
  </si>
  <si>
    <t>FEC.ktoe.FR.Res.HH.Thermal.SH.Oil.CO</t>
  </si>
  <si>
    <t>FEC.ktoe.FR.Res.HH.Thermal.SH.Oil.CO.LPG.LPG</t>
  </si>
  <si>
    <t>FEC.ktoe.FR.Res.HH.Thermal.SH.Oil.CO.Elc.Elec</t>
  </si>
  <si>
    <t>FEC.ktoe.FR.Res.HH.Thermal.SH.Gas</t>
  </si>
  <si>
    <t>FEC.ktoe.FR.Res.HH.Thermal.SH.Gas.SH</t>
  </si>
  <si>
    <t>FEC.ktoe.FR.Res.HH.Thermal.SH.Gas.SH.Gas</t>
  </si>
  <si>
    <t>FEC.ktoe.FR.Res.HH.Thermal.SH.Gas.SH.Elec</t>
  </si>
  <si>
    <t>FEC.ktoe.FR.Res.HH.Thermal.SH.Gas.SC</t>
  </si>
  <si>
    <t>FEC.ktoe.FR.Res.HH.Thermal.SH.Gas.SC.AC.Elec</t>
  </si>
  <si>
    <t>FEC.ktoe.FR.Res.HH.Thermal.SH.Gas.WH</t>
  </si>
  <si>
    <t>FEC.ktoe.FR.Res.HH.Thermal.SH.Gas.WH.Gas.NoSolar.Gas</t>
  </si>
  <si>
    <t>FEC.ktoe.FR.Res.HH.Thermal.SH.Gas.WH.Gas.Solar</t>
  </si>
  <si>
    <t>FEC.ktoe.FR.Res.HH.Thermal.SH.Gas.WH.Gas.Solar.Gas</t>
  </si>
  <si>
    <t>FEC.ktoe.FR.Res.HH.Thermal.SH.Gas.WH.Gas.Solar.Solar</t>
  </si>
  <si>
    <t>FEC.ktoe.FR.Res.HH.Thermal.SH.Gas.WH.Elc.NoSolar.Elec</t>
  </si>
  <si>
    <t>FEC.ktoe.FR.Res.HH.Thermal.SH.Gas.WH.Elc.Solar</t>
  </si>
  <si>
    <t>FEC.ktoe.FR.Res.HH.Thermal.SH.Gas.WH.Elc.Solar.Elec</t>
  </si>
  <si>
    <t>FEC.ktoe.FR.Res.HH.Thermal.SH.Gas.WH.Elc.Solar.Solar</t>
  </si>
  <si>
    <t>FEC.ktoe.FR.Res.HH.Thermal.SH.Gas.CO</t>
  </si>
  <si>
    <t>FEC.ktoe.FR.Res.HH.Thermal.SH.Gas.CO.Gas.Gas</t>
  </si>
  <si>
    <t>FEC.ktoe.FR.Res.HH.Thermal.SH.Gas.CO.Elc.Elec</t>
  </si>
  <si>
    <t>FEC.ktoe.FR.Res.HH.Thermal.SH.Biomass</t>
  </si>
  <si>
    <t>FEC.ktoe.FR.Res.HH.Thermal.SH.Biomass.SH</t>
  </si>
  <si>
    <t>FEC.ktoe.FR.Res.HH.Thermal.SH.Biomass.SH.Biomass</t>
  </si>
  <si>
    <t>FEC.ktoe.FR.Res.HH.Thermal.SH.Biomass.SH.Elec</t>
  </si>
  <si>
    <t>FEC.ktoe.FR.Res.HH.Thermal.SH.Biomass.SC</t>
  </si>
  <si>
    <t>FEC.ktoe.FR.Res.HH.Thermal.SH.Biomass.SC.AC.Elec</t>
  </si>
  <si>
    <t>FEC.ktoe.FR.Res.HH.Thermal.SH.Biomass.WH</t>
  </si>
  <si>
    <t>FEC.ktoe.FR.Res.HH.Thermal.SH.Biomass.WH.Biomass.NoSolar.Biomass</t>
  </si>
  <si>
    <t>FEC.ktoe.FR.Res.HH.Thermal.SH.Biomass.WH.Biomass.Solar</t>
  </si>
  <si>
    <t>FEC.ktoe.FR.Res.HH.Thermal.SH.Biomass.WH.Biomass.Solar.Biomass</t>
  </si>
  <si>
    <t>FEC.ktoe.FR.Res.HH.Thermal.SH.Biomass.WH.Biomass.Solar.Solar</t>
  </si>
  <si>
    <t>FEC.ktoe.FR.Res.HH.Thermal.SH.Biomass.WH.LPG.NoSolar.LPG</t>
  </si>
  <si>
    <t>FEC.ktoe.FR.Res.HH.Thermal.SH.Biomass.WH.LPG.Solar</t>
  </si>
  <si>
    <t>FEC.ktoe.FR.Res.HH.Thermal.SH.Biomass.WH.LPG.Solar.LPG</t>
  </si>
  <si>
    <t>FEC.ktoe.FR.Res.HH.Thermal.SH.Biomass.WH.LPG.Solar.Solar</t>
  </si>
  <si>
    <t>FEC.ktoe.FR.Res.HH.Thermal.SH.Biomass.WH.Elc.NoSolar.Elec</t>
  </si>
  <si>
    <t>FEC.ktoe.FR.Res.HH.Thermal.SH.Biomass.WH.Elc.Solar</t>
  </si>
  <si>
    <t>FEC.ktoe.FR.Res.HH.Thermal.SH.Biomass.WH.Elc.Solar.Elec</t>
  </si>
  <si>
    <t>FEC.ktoe.FR.Res.HH.Thermal.SH.Biomass.WH.Elc.Solar.Solar</t>
  </si>
  <si>
    <t>FEC.ktoe.FR.Res.HH.Thermal.SH.Biomass.CO</t>
  </si>
  <si>
    <t>FEC.ktoe.FR.Res.HH.Thermal.SH.Biomass.CO.Biomass.Biomass</t>
  </si>
  <si>
    <t>FEC.ktoe.FR.Res.HH.Thermal.SH.Biomass.CO.LPG.LPG</t>
  </si>
  <si>
    <t>FEC.ktoe.FR.Res.HH.Thermal.SH.Biomass.CO.Elc.Elec</t>
  </si>
  <si>
    <t>FEC.ktoe.FR.Res.HH.Thermal.SH.Geo</t>
  </si>
  <si>
    <t>FEC.ktoe.FR.Res.HH.Thermal.SH.Geo.SH</t>
  </si>
  <si>
    <t>FEC.ktoe.FR.Res.HH.Thermal.SH.Geo.SH.Geo</t>
  </si>
  <si>
    <t>FEC.ktoe.FR.Res.HH.Thermal.SH.Geo.SH.Elec</t>
  </si>
  <si>
    <t>FEC.ktoe.FR.Res.HH.Thermal.SH.Geo.SC</t>
  </si>
  <si>
    <t>FEC.ktoe.FR.Res.HH.Thermal.SH.Geo.SC.AC.Elec</t>
  </si>
  <si>
    <t>FEC.ktoe.FR.Res.HH.Thermal.SH.Geo.WH</t>
  </si>
  <si>
    <t>FEC.ktoe.FR.Res.HH.Thermal.SH.Geo.WH.Geo.NoSolar.Geo</t>
  </si>
  <si>
    <t>FEC.ktoe.FR.Res.HH.Thermal.SH.Geo.WH.Geo.Solar</t>
  </si>
  <si>
    <t>FEC.ktoe.FR.Res.HH.Thermal.SH.Geo.WH.Geo.Solar.Geo</t>
  </si>
  <si>
    <t>FEC.ktoe.FR.Res.HH.Thermal.SH.Geo.WH.Geo.Solar.Solar</t>
  </si>
  <si>
    <t>FEC.ktoe.FR.Res.HH.Thermal.SH.Geo.WH.Elc.NoSolar.Elec</t>
  </si>
  <si>
    <t>FEC.ktoe.FR.Res.HH.Thermal.SH.Geo.WH.Elc.Solar</t>
  </si>
  <si>
    <t>FEC.ktoe.FR.Res.HH.Thermal.SH.Geo.WH.Elc.Solar.Elec</t>
  </si>
  <si>
    <t>FEC.ktoe.FR.Res.HH.Thermal.SH.Geo.WH.Elc.Solar.Solar</t>
  </si>
  <si>
    <t>FEC.ktoe.FR.Res.HH.Thermal.SH.Geo.CO</t>
  </si>
  <si>
    <t>FEC.ktoe.FR.Res.HH.Thermal.SH.Geo.CO.LPG.LPG</t>
  </si>
  <si>
    <t>FEC.ktoe.FR.Res.HH.Thermal.SH.Geo.CO.Elc.Elec</t>
  </si>
  <si>
    <t>FEC.ktoe.FR.Res.HH.Thermal.SH.DistrHeat</t>
  </si>
  <si>
    <t>FEC.ktoe.FR.Res.HH.Thermal.SH.DistrHeat.SH</t>
  </si>
  <si>
    <t>FEC.ktoe.FR.Res.HH.Thermal.SH.DistrHeat.SH.Steam_Distr</t>
  </si>
  <si>
    <t>FEC.ktoe.FR.Res.HH.Thermal.SH.DistrHeat.SH.Elec</t>
  </si>
  <si>
    <t>FEC.ktoe.FR.Res.HH.Thermal.SH.DistrHeat.SC</t>
  </si>
  <si>
    <t>FEC.ktoe.FR.Res.HH.Thermal.SH.DistrHeat.SC.AC.Elec</t>
  </si>
  <si>
    <t>FEC.ktoe.FR.Res.HH.Thermal.SH.DistrHeat.WH</t>
  </si>
  <si>
    <t>FEC.ktoe.FR.Res.HH.Thermal.SH.DistrHeat.WH.DistrHeat.NoSolar.Steam_Distr</t>
  </si>
  <si>
    <t>FEC.ktoe.FR.Res.HH.Thermal.SH.DistrHeat.WH.DistrHeat.Solar</t>
  </si>
  <si>
    <t>FEC.ktoe.FR.Res.HH.Thermal.SH.DistrHeat.WH.DistrHeat.Solar.Steam_Distr</t>
  </si>
  <si>
    <t>FEC.ktoe.FR.Res.HH.Thermal.SH.DistrHeat.WH.DistrHeat.Solar.Solar</t>
  </si>
  <si>
    <t>FEC.ktoe.FR.Res.HH.Thermal.SH.DistrHeat.WH.Elc.NoSolar.Elec</t>
  </si>
  <si>
    <t>FEC.ktoe.FR.Res.HH.Thermal.SH.DistrHeat.WH.Elc.Solar</t>
  </si>
  <si>
    <t>FEC.ktoe.FR.Res.HH.Thermal.SH.DistrHeat.WH.Elc.Solar.Elec</t>
  </si>
  <si>
    <t>FEC.ktoe.FR.Res.HH.Thermal.SH.DistrHeat.WH.Elc.Solar.Solar</t>
  </si>
  <si>
    <t>FEC.ktoe.FR.Res.HH.Thermal.SH.DistrHeat.CO</t>
  </si>
  <si>
    <t>FEC.ktoe.FR.Res.HH.Thermal.SH.DistrHeat.CO.LPG.LPG</t>
  </si>
  <si>
    <t>FEC.ktoe.FR.Res.HH.Thermal.SH.DistrHeat.CO.Elc.Elec</t>
  </si>
  <si>
    <t>FEC.ktoe.FR.Res.HH.Thermal.SH.AdvElc</t>
  </si>
  <si>
    <t>FEC.ktoe.FR.Res.HH.Thermal.SH.AdvElc.SH</t>
  </si>
  <si>
    <t>FEC.ktoe.FR.Res.HH.Thermal.SH.AdvElc.SH.Elec</t>
  </si>
  <si>
    <t>FEC.ktoe.FR.Res.HH.Thermal.SH.AdvElc.SC</t>
  </si>
  <si>
    <t>FEC.ktoe.FR.Res.HH.Thermal.SH.AdvElc.SC.AC.Elec</t>
  </si>
  <si>
    <t>FEC.ktoe.FR.Res.HH.Thermal.SH.AdvElc.WH</t>
  </si>
  <si>
    <t>FEC.ktoe.FR.Res.HH.Thermal.SH.AdvElc.WH.LPG.NoSolar.LPG</t>
  </si>
  <si>
    <t>FEC.ktoe.FR.Res.HH.Thermal.SH.AdvElc.WH.LPG.Solar</t>
  </si>
  <si>
    <t>FEC.ktoe.FR.Res.HH.Thermal.SH.AdvElc.WH.LPG.Solar.LPG</t>
  </si>
  <si>
    <t>FEC.ktoe.FR.Res.HH.Thermal.SH.AdvElc.WH.LPG.Solar.Solar</t>
  </si>
  <si>
    <t>FEC.ktoe.FR.Res.HH.Thermal.SH.AdvElc.WH.Elc.NoSolar.Elec</t>
  </si>
  <si>
    <t>FEC.ktoe.FR.Res.HH.Thermal.SH.AdvElc.WH.Elc.Solar</t>
  </si>
  <si>
    <t>FEC.ktoe.FR.Res.HH.Thermal.SH.AdvElc.WH.Elc.Solar.Elec</t>
  </si>
  <si>
    <t>FEC.ktoe.FR.Res.HH.Thermal.SH.AdvElc.WH.Elc.Solar.Solar</t>
  </si>
  <si>
    <t>FEC.ktoe.FR.Res.HH.Thermal.SH.AdvElc.CO</t>
  </si>
  <si>
    <t>FEC.ktoe.FR.Res.HH.Thermal.SH.AdvElc.CO.LPG.LPG</t>
  </si>
  <si>
    <t>FEC.ktoe.FR.Res.HH.Thermal.SH.AdvElc.CO.Elc.Elec</t>
  </si>
  <si>
    <t>FEC.ktoe.FR.Res.HH.Thermal.SH.ConvElc</t>
  </si>
  <si>
    <t>FEC.ktoe.FR.Res.HH.Thermal.SH.ConvElc.SH</t>
  </si>
  <si>
    <t>FEC.ktoe.FR.Res.HH.Thermal.SH.ConvElc.SH.Elec</t>
  </si>
  <si>
    <t>FEC.ktoe.FR.Res.HH.Thermal.SH.ConvElc.SC</t>
  </si>
  <si>
    <t>FEC.ktoe.FR.Res.HH.Thermal.SH.ConvElc.SC.AC.Elec</t>
  </si>
  <si>
    <t>FEC.ktoe.FR.Res.HH.Thermal.SH.ConvElc.WH</t>
  </si>
  <si>
    <t>FEC.ktoe.FR.Res.HH.Thermal.SH.ConvElc.WH.LPG.NoSolar.LPG</t>
  </si>
  <si>
    <t>FEC.ktoe.FR.Res.HH.Thermal.SH.ConvElc.WH.LPG.Solar</t>
  </si>
  <si>
    <t>FEC.ktoe.FR.Res.HH.Thermal.SH.ConvElc.WH.LPG.Solar.LPG</t>
  </si>
  <si>
    <t>FEC.ktoe.FR.Res.HH.Thermal.SH.ConvElc.WH.LPG.Solar.Solar</t>
  </si>
  <si>
    <t>FEC.ktoe.FR.Res.HH.Thermal.SH.ConvElc.WH.Elc.NoSolar.Elec</t>
  </si>
  <si>
    <t>FEC.ktoe.FR.Res.HH.Thermal.SH.ConvElc.WH.Elc.Solar</t>
  </si>
  <si>
    <t>FEC.ktoe.FR.Res.HH.Thermal.SH.ConvElc.WH.Elc.Solar.Elec</t>
  </si>
  <si>
    <t>FEC.ktoe.FR.Res.HH.Thermal.SH.ConvElc.WH.Elc.Solar.Solar</t>
  </si>
  <si>
    <t>FEC.ktoe.FR.Res.HH.Thermal.SH.ConvElc.CO</t>
  </si>
  <si>
    <t>FEC.ktoe.FR.Res.HH.Thermal.SH.ConvElc.CO.LPG.LPG</t>
  </si>
  <si>
    <t>FEC.ktoe.FR.Res.HH.Thermal.SH.ConvElc.CO.Elc.Elec</t>
  </si>
  <si>
    <t>FR - Thermal energy service (detailed structure)</t>
  </si>
  <si>
    <t>TES.ktoe.FR.Res.HH.Thermal.SH.Solids</t>
  </si>
  <si>
    <t>TES.ktoe.FR.Res.HH.Thermal.SH.Solids.SH</t>
  </si>
  <si>
    <t>TES.ktoe.FR.Res.HH.Thermal.SH.Solids.SH.Solids</t>
  </si>
  <si>
    <t>TES.ktoe.FR.Res.HH.Thermal.SH.Solids.SH.Elec</t>
  </si>
  <si>
    <t>TES.ktoe.FR.Res.HH.Thermal.SH.Solids.SC</t>
  </si>
  <si>
    <t>TES.ktoe.FR.Res.HH.Thermal.SH.Solids.SC.AC.Elec</t>
  </si>
  <si>
    <t>TES.ktoe.FR.Res.HH.Thermal.SH.Solids.WH</t>
  </si>
  <si>
    <t>TES.ktoe.FR.Res.HH.Thermal.SH.Solids.WH.Solids.NoSolar.Solids</t>
  </si>
  <si>
    <t>TES.ktoe.FR.Res.HH.Thermal.SH.Solids.WH.LPG.NoSolar.LPG</t>
  </si>
  <si>
    <t>TES.ktoe.FR.Res.HH.Thermal.SH.Solids.WH.LPG.Solar</t>
  </si>
  <si>
    <t>TES.ktoe.FR.Res.HH.Thermal.SH.Solids.WH.LPG.Solar.LPG</t>
  </si>
  <si>
    <t>TES.ktoe.FR.Res.HH.Thermal.SH.Solids.WH.LPG.Solar.Solar</t>
  </si>
  <si>
    <t>TES.ktoe.FR.Res.HH.Thermal.SH.Solids.WH.Elc.NoSolar.Elec</t>
  </si>
  <si>
    <t>TES.ktoe.FR.Res.HH.Thermal.SH.Solids.WH.Elc.Solar</t>
  </si>
  <si>
    <t>TES.ktoe.FR.Res.HH.Thermal.SH.Solids.WH.Elc.Solar.Elec</t>
  </si>
  <si>
    <t>TES.ktoe.FR.Res.HH.Thermal.SH.Solids.WH.Elc.Solar.Solar</t>
  </si>
  <si>
    <t>TES.ktoe.FR.Res.HH.Thermal.SH.Solids.CO</t>
  </si>
  <si>
    <t>TES.ktoe.FR.Res.HH.Thermal.SH.Solids.CO.Solids.Solids</t>
  </si>
  <si>
    <t>TES.ktoe.FR.Res.HH.Thermal.SH.Solids.CO.LPG.LPG</t>
  </si>
  <si>
    <t>TES.ktoe.FR.Res.HH.Thermal.SH.Solids.CO.Elc.Elec</t>
  </si>
  <si>
    <t>TES.ktoe.FR.Res.HH.Thermal.SH.LPG</t>
  </si>
  <si>
    <t>TES.ktoe.FR.Res.HH.Thermal.SH.LPG.SH</t>
  </si>
  <si>
    <t>TES.ktoe.FR.Res.HH.Thermal.SH.LPG.SH.LPG</t>
  </si>
  <si>
    <t>TES.ktoe.FR.Res.HH.Thermal.SH.LPG.SH.Elec</t>
  </si>
  <si>
    <t>TES.ktoe.FR.Res.HH.Thermal.SH.LPG.SC</t>
  </si>
  <si>
    <t>TES.ktoe.FR.Res.HH.Thermal.SH.LPG.SC.AC.Elec</t>
  </si>
  <si>
    <t>TES.ktoe.FR.Res.HH.Thermal.SH.LPG.WH</t>
  </si>
  <si>
    <t>TES.ktoe.FR.Res.HH.Thermal.SH.LPG.WH.LPG.NoSolar.LPG</t>
  </si>
  <si>
    <t>TES.ktoe.FR.Res.HH.Thermal.SH.LPG.WH.LPG.Solar</t>
  </si>
  <si>
    <t>TES.ktoe.FR.Res.HH.Thermal.SH.LPG.WH.LPG.Solar.LPG</t>
  </si>
  <si>
    <t>TES.ktoe.FR.Res.HH.Thermal.SH.LPG.WH.LPG.Solar.Solar</t>
  </si>
  <si>
    <t>TES.ktoe.FR.Res.HH.Thermal.SH.LPG.WH.Elc.NoSolar.Elec</t>
  </si>
  <si>
    <t>TES.ktoe.FR.Res.HH.Thermal.SH.LPG.WH.Elc.Solar</t>
  </si>
  <si>
    <t>TES.ktoe.FR.Res.HH.Thermal.SH.LPG.WH.Elc.Solar.Elec</t>
  </si>
  <si>
    <t>TES.ktoe.FR.Res.HH.Thermal.SH.LPG.WH.Elc.Solar.Solar</t>
  </si>
  <si>
    <t>TES.ktoe.FR.Res.HH.Thermal.SH.LPG.CO</t>
  </si>
  <si>
    <t>TES.ktoe.FR.Res.HH.Thermal.SH.LPG.CO.LPG.LPG</t>
  </si>
  <si>
    <t>TES.ktoe.FR.Res.HH.Thermal.SH.LPG.CO.Elc.Elec</t>
  </si>
  <si>
    <t>TES.ktoe.FR.Res.HH.Thermal.SH.Oil</t>
  </si>
  <si>
    <t>TES.ktoe.FR.Res.HH.Thermal.SH.Oil.SH</t>
  </si>
  <si>
    <t>TES.ktoe.FR.Res.HH.Thermal.SH.Oil.SH.Oil</t>
  </si>
  <si>
    <t>TES.ktoe.FR.Res.HH.Thermal.SH.Oil.SH.Elec</t>
  </si>
  <si>
    <t>TES.ktoe.FR.Res.HH.Thermal.SH.Oil.SC</t>
  </si>
  <si>
    <t>TES.ktoe.FR.Res.HH.Thermal.SH.Oil.SC.AC.Elec</t>
  </si>
  <si>
    <t>TES.ktoe.FR.Res.HH.Thermal.SH.Oil.WH</t>
  </si>
  <si>
    <t>TES.ktoe.FR.Res.HH.Thermal.SH.Oil.WH.Oil.NoSolar.Oil</t>
  </si>
  <si>
    <t>TES.ktoe.FR.Res.HH.Thermal.SH.Oil.WH.Oil.Solar</t>
  </si>
  <si>
    <t>TES.ktoe.FR.Res.HH.Thermal.SH.Oil.WH.Oil.Solar.Oil</t>
  </si>
  <si>
    <t>TES.ktoe.FR.Res.HH.Thermal.SH.Oil.WH.Oil.Solar.Solar</t>
  </si>
  <si>
    <t>TES.ktoe.FR.Res.HH.Thermal.SH.Oil.WH.Elc.NoSolar.Elec</t>
  </si>
  <si>
    <t>TES.ktoe.FR.Res.HH.Thermal.SH.Oil.WH.Elc.Solar</t>
  </si>
  <si>
    <t>TES.ktoe.FR.Res.HH.Thermal.SH.Oil.WH.Elc.Solar.Elec</t>
  </si>
  <si>
    <t>TES.ktoe.FR.Res.HH.Thermal.SH.Oil.WH.Elc.Solar.Solar</t>
  </si>
  <si>
    <t>TES.ktoe.FR.Res.HH.Thermal.SH.Oil.CO</t>
  </si>
  <si>
    <t>TES.ktoe.FR.Res.HH.Thermal.SH.Oil.CO.LPG.LPG</t>
  </si>
  <si>
    <t>TES.ktoe.FR.Res.HH.Thermal.SH.Oil.CO.Elc.Elec</t>
  </si>
  <si>
    <t>TES.ktoe.FR.Res.HH.Thermal.SH.Gas</t>
  </si>
  <si>
    <t>TES.ktoe.FR.Res.HH.Thermal.SH.Gas.SH</t>
  </si>
  <si>
    <t>TES.ktoe.FR.Res.HH.Thermal.SH.Gas.SH.Gas</t>
  </si>
  <si>
    <t>TES.ktoe.FR.Res.HH.Thermal.SH.Gas.SH.Elec</t>
  </si>
  <si>
    <t>TES.ktoe.FR.Res.HH.Thermal.SH.Gas.SC</t>
  </si>
  <si>
    <t>TES.ktoe.FR.Res.HH.Thermal.SH.Gas.SC.AC.Elec</t>
  </si>
  <si>
    <t>TES.ktoe.FR.Res.HH.Thermal.SH.Gas.WH</t>
  </si>
  <si>
    <t>TES.ktoe.FR.Res.HH.Thermal.SH.Gas.WH.Gas.NoSolar.Gas</t>
  </si>
  <si>
    <t>TES.ktoe.FR.Res.HH.Thermal.SH.Gas.WH.Gas.Solar</t>
  </si>
  <si>
    <t>TES.ktoe.FR.Res.HH.Thermal.SH.Gas.WH.Gas.Solar.Gas</t>
  </si>
  <si>
    <t>TES.ktoe.FR.Res.HH.Thermal.SH.Gas.WH.Gas.Solar.Solar</t>
  </si>
  <si>
    <t>TES.ktoe.FR.Res.HH.Thermal.SH.Gas.WH.Elc.NoSolar.Elec</t>
  </si>
  <si>
    <t>TES.ktoe.FR.Res.HH.Thermal.SH.Gas.WH.Elc.Solar</t>
  </si>
  <si>
    <t>TES.ktoe.FR.Res.HH.Thermal.SH.Gas.WH.Elc.Solar.Elec</t>
  </si>
  <si>
    <t>TES.ktoe.FR.Res.HH.Thermal.SH.Gas.WH.Elc.Solar.Solar</t>
  </si>
  <si>
    <t>TES.ktoe.FR.Res.HH.Thermal.SH.Gas.CO</t>
  </si>
  <si>
    <t>TES.ktoe.FR.Res.HH.Thermal.SH.Gas.CO.Gas.Gas</t>
  </si>
  <si>
    <t>TES.ktoe.FR.Res.HH.Thermal.SH.Gas.CO.Elc.Elec</t>
  </si>
  <si>
    <t>TES.ktoe.FR.Res.HH.Thermal.SH.Biomass</t>
  </si>
  <si>
    <t>TES.ktoe.FR.Res.HH.Thermal.SH.Biomass.SH</t>
  </si>
  <si>
    <t>TES.ktoe.FR.Res.HH.Thermal.SH.Biomass.SH.Biomass</t>
  </si>
  <si>
    <t>TES.ktoe.FR.Res.HH.Thermal.SH.Biomass.SH.Elec</t>
  </si>
  <si>
    <t>TES.ktoe.FR.Res.HH.Thermal.SH.Biomass.SC</t>
  </si>
  <si>
    <t>TES.ktoe.FR.Res.HH.Thermal.SH.Biomass.SC.AC.Elec</t>
  </si>
  <si>
    <t>TES.ktoe.FR.Res.HH.Thermal.SH.Biomass.WH</t>
  </si>
  <si>
    <t>TES.ktoe.FR.Res.HH.Thermal.SH.Biomass.WH.Biomass.NoSolar.Biomass</t>
  </si>
  <si>
    <t>TES.ktoe.FR.Res.HH.Thermal.SH.Biomass.WH.Biomass.Solar</t>
  </si>
  <si>
    <t>TES.ktoe.FR.Res.HH.Thermal.SH.Biomass.WH.Biomass.Solar.Biomass</t>
  </si>
  <si>
    <t>TES.ktoe.FR.Res.HH.Thermal.SH.Biomass.WH.Biomass.Solar.Solar</t>
  </si>
  <si>
    <t>TES.ktoe.FR.Res.HH.Thermal.SH.Biomass.WH.LPG.NoSolar.LPG</t>
  </si>
  <si>
    <t>TES.ktoe.FR.Res.HH.Thermal.SH.Biomass.WH.LPG.Solar</t>
  </si>
  <si>
    <t>TES.ktoe.FR.Res.HH.Thermal.SH.Biomass.WH.LPG.Solar.LPG</t>
  </si>
  <si>
    <t>TES.ktoe.FR.Res.HH.Thermal.SH.Biomass.WH.LPG.Solar.Solar</t>
  </si>
  <si>
    <t>TES.ktoe.FR.Res.HH.Thermal.SH.Biomass.WH.Elc.NoSolar.Elec</t>
  </si>
  <si>
    <t>TES.ktoe.FR.Res.HH.Thermal.SH.Biomass.WH.Elc.Solar</t>
  </si>
  <si>
    <t>TES.ktoe.FR.Res.HH.Thermal.SH.Biomass.WH.Elc.Solar.Elec</t>
  </si>
  <si>
    <t>TES.ktoe.FR.Res.HH.Thermal.SH.Biomass.WH.Elc.Solar.Solar</t>
  </si>
  <si>
    <t>TES.ktoe.FR.Res.HH.Thermal.SH.Biomass.CO</t>
  </si>
  <si>
    <t>TES.ktoe.FR.Res.HH.Thermal.SH.Biomass.CO.Biomass.Biomass</t>
  </si>
  <si>
    <t>TES.ktoe.FR.Res.HH.Thermal.SH.Biomass.CO.LPG.LPG</t>
  </si>
  <si>
    <t>TES.ktoe.FR.Res.HH.Thermal.SH.Biomass.CO.Elc.Elec</t>
  </si>
  <si>
    <t>TES.ktoe.FR.Res.HH.Thermal.SH.Geo</t>
  </si>
  <si>
    <t>TES.ktoe.FR.Res.HH.Thermal.SH.Geo.SH</t>
  </si>
  <si>
    <t>TES.ktoe.FR.Res.HH.Thermal.SH.Geo.SH.Geo</t>
  </si>
  <si>
    <t>TES.ktoe.FR.Res.HH.Thermal.SH.Geo.SH.Elec</t>
  </si>
  <si>
    <t>TES.ktoe.FR.Res.HH.Thermal.SH.Geo.SC</t>
  </si>
  <si>
    <t>TES.ktoe.FR.Res.HH.Thermal.SH.Geo.SC.AC.Elec</t>
  </si>
  <si>
    <t>TES.ktoe.FR.Res.HH.Thermal.SH.Geo.WH</t>
  </si>
  <si>
    <t>TES.ktoe.FR.Res.HH.Thermal.SH.Geo.WH.Geo.NoSolar.Geo</t>
  </si>
  <si>
    <t>TES.ktoe.FR.Res.HH.Thermal.SH.Geo.WH.Geo.Solar</t>
  </si>
  <si>
    <t>TES.ktoe.FR.Res.HH.Thermal.SH.Geo.WH.Geo.Solar.Geo</t>
  </si>
  <si>
    <t>TES.ktoe.FR.Res.HH.Thermal.SH.Geo.WH.Geo.Solar.Solar</t>
  </si>
  <si>
    <t>TES.ktoe.FR.Res.HH.Thermal.SH.Geo.WH.Elc.NoSolar.Elec</t>
  </si>
  <si>
    <t>TES.ktoe.FR.Res.HH.Thermal.SH.Geo.WH.Elc.Solar</t>
  </si>
  <si>
    <t>TES.ktoe.FR.Res.HH.Thermal.SH.Geo.WH.Elc.Solar.Elec</t>
  </si>
  <si>
    <t>TES.ktoe.FR.Res.HH.Thermal.SH.Geo.WH.Elc.Solar.Solar</t>
  </si>
  <si>
    <t>TES.ktoe.FR.Res.HH.Thermal.SH.Geo.CO</t>
  </si>
  <si>
    <t>TES.ktoe.FR.Res.HH.Thermal.SH.Geo.CO.LPG.LPG</t>
  </si>
  <si>
    <t>TES.ktoe.FR.Res.HH.Thermal.SH.Geo.CO.Elc.Elec</t>
  </si>
  <si>
    <t>TES.ktoe.FR.Res.HH.Thermal.SH.DistrHeat</t>
  </si>
  <si>
    <t>TES.ktoe.FR.Res.HH.Thermal.SH.DistrHeat.SH</t>
  </si>
  <si>
    <t>TES.ktoe.FR.Res.HH.Thermal.SH.DistrHeat.SH.Steam_Distr</t>
  </si>
  <si>
    <t>TES.ktoe.FR.Res.HH.Thermal.SH.DistrHeat.SH.Elec</t>
  </si>
  <si>
    <t>TES.ktoe.FR.Res.HH.Thermal.SH.DistrHeat.SC</t>
  </si>
  <si>
    <t>TES.ktoe.FR.Res.HH.Thermal.SH.DistrHeat.SC.AC.Elec</t>
  </si>
  <si>
    <t>TES.ktoe.FR.Res.HH.Thermal.SH.DistrHeat.WH</t>
  </si>
  <si>
    <t>TES.ktoe.FR.Res.HH.Thermal.SH.DistrHeat.WH.DistrHeat.NoSolar.Steam_Distr</t>
  </si>
  <si>
    <t>TES.ktoe.FR.Res.HH.Thermal.SH.DistrHeat.WH.DistrHeat.Solar</t>
  </si>
  <si>
    <t>TES.ktoe.FR.Res.HH.Thermal.SH.DistrHeat.WH.DistrHeat.Solar.Steam_Distr</t>
  </si>
  <si>
    <t>TES.ktoe.FR.Res.HH.Thermal.SH.DistrHeat.WH.DistrHeat.Solar.Solar</t>
  </si>
  <si>
    <t>TES.ktoe.FR.Res.HH.Thermal.SH.DistrHeat.WH.Elc.NoSolar.Elec</t>
  </si>
  <si>
    <t>TES.ktoe.FR.Res.HH.Thermal.SH.DistrHeat.WH.Elc.Solar</t>
  </si>
  <si>
    <t>TES.ktoe.FR.Res.HH.Thermal.SH.DistrHeat.WH.Elc.Solar.Elec</t>
  </si>
  <si>
    <t>TES.ktoe.FR.Res.HH.Thermal.SH.DistrHeat.WH.Elc.Solar.Solar</t>
  </si>
  <si>
    <t>TES.ktoe.FR.Res.HH.Thermal.SH.DistrHeat.CO</t>
  </si>
  <si>
    <t>TES.ktoe.FR.Res.HH.Thermal.SH.DistrHeat.CO.LPG.LPG</t>
  </si>
  <si>
    <t>TES.ktoe.FR.Res.HH.Thermal.SH.DistrHeat.CO.Elc.Elec</t>
  </si>
  <si>
    <t>TES.ktoe.FR.Res.HH.Thermal.SH.AdvElc</t>
  </si>
  <si>
    <t>TES.ktoe.FR.Res.HH.Thermal.SH.AdvElc.SH</t>
  </si>
  <si>
    <t>TES.ktoe.FR.Res.HH.Thermal.SH.AdvElc.SH.Elec</t>
  </si>
  <si>
    <t>TES.ktoe.FR.Res.HH.Thermal.SH.AdvElc.SC</t>
  </si>
  <si>
    <t>TES.ktoe.FR.Res.HH.Thermal.SH.AdvElc.SC.AC.Elec</t>
  </si>
  <si>
    <t>TES.ktoe.FR.Res.HH.Thermal.SH.AdvElc.WH</t>
  </si>
  <si>
    <t>TES.ktoe.FR.Res.HH.Thermal.SH.AdvElc.WH.LPG.NoSolar.LPG</t>
  </si>
  <si>
    <t>TES.ktoe.FR.Res.HH.Thermal.SH.AdvElc.WH.LPG.Solar</t>
  </si>
  <si>
    <t>TES.ktoe.FR.Res.HH.Thermal.SH.AdvElc.WH.LPG.Solar.LPG</t>
  </si>
  <si>
    <t>TES.ktoe.FR.Res.HH.Thermal.SH.AdvElc.WH.LPG.Solar.Solar</t>
  </si>
  <si>
    <t>TES.ktoe.FR.Res.HH.Thermal.SH.AdvElc.WH.Elc.NoSolar.Elec</t>
  </si>
  <si>
    <t>TES.ktoe.FR.Res.HH.Thermal.SH.AdvElc.WH.Elc.Solar</t>
  </si>
  <si>
    <t>TES.ktoe.FR.Res.HH.Thermal.SH.AdvElc.WH.Elc.Solar.Elec</t>
  </si>
  <si>
    <t>TES.ktoe.FR.Res.HH.Thermal.SH.AdvElc.WH.Elc.Solar.Solar</t>
  </si>
  <si>
    <t>TES.ktoe.FR.Res.HH.Thermal.SH.AdvElc.CO</t>
  </si>
  <si>
    <t>TES.ktoe.FR.Res.HH.Thermal.SH.AdvElc.CO.LPG.LPG</t>
  </si>
  <si>
    <t>TES.ktoe.FR.Res.HH.Thermal.SH.AdvElc.CO.Elc.Elec</t>
  </si>
  <si>
    <t>TES.ktoe.FR.Res.HH.Thermal.SH.ConvElc</t>
  </si>
  <si>
    <t>TES.ktoe.FR.Res.HH.Thermal.SH.ConvElc.SH</t>
  </si>
  <si>
    <t>TES.ktoe.FR.Res.HH.Thermal.SH.ConvElc.SH.Elec</t>
  </si>
  <si>
    <t>TES.ktoe.FR.Res.HH.Thermal.SH.ConvElc.SC</t>
  </si>
  <si>
    <t>TES.ktoe.FR.Res.HH.Thermal.SH.ConvElc.SC.AC.Elec</t>
  </si>
  <si>
    <t>TES.ktoe.FR.Res.HH.Thermal.SH.ConvElc.WH</t>
  </si>
  <si>
    <t>TES.ktoe.FR.Res.HH.Thermal.SH.ConvElc.WH.LPG.NoSolar.LPG</t>
  </si>
  <si>
    <t>TES.ktoe.FR.Res.HH.Thermal.SH.ConvElc.WH.LPG.Solar</t>
  </si>
  <si>
    <t>TES.ktoe.FR.Res.HH.Thermal.SH.ConvElc.WH.LPG.Solar.LPG</t>
  </si>
  <si>
    <t>TES.ktoe.FR.Res.HH.Thermal.SH.ConvElc.WH.LPG.Solar.Solar</t>
  </si>
  <si>
    <t>TES.ktoe.FR.Res.HH.Thermal.SH.ConvElc.WH.Elc.NoSolar.Elec</t>
  </si>
  <si>
    <t>TES.ktoe.FR.Res.HH.Thermal.SH.ConvElc.WH.Elc.Solar</t>
  </si>
  <si>
    <t>TES.ktoe.FR.Res.HH.Thermal.SH.ConvElc.WH.Elc.Solar.Elec</t>
  </si>
  <si>
    <t>TES.ktoe.FR.Res.HH.Thermal.SH.ConvElc.WH.Elc.Solar.Solar</t>
  </si>
  <si>
    <t>TES.ktoe.FR.Res.HH.Thermal.SH.ConvElc.CO</t>
  </si>
  <si>
    <t>TES.ktoe.FR.Res.HH.Thermal.SH.ConvElc.CO.LPG.LPG</t>
  </si>
  <si>
    <t>TES.ktoe.FR.Res.HH.Thermal.SH.ConvElc.CO.Elc.Elec</t>
  </si>
  <si>
    <t>FR - System efficiency indicator (detailed structure)</t>
  </si>
  <si>
    <t>Eff.ratio.FR.Res.HH.Thermal.SH.Solids</t>
  </si>
  <si>
    <t>Eff.ratio.FR.Res.HH.Thermal.SH.Solids.SH</t>
  </si>
  <si>
    <t>Eff.ratio.FR.Res.HH.Thermal.SH.Solids.SH.Solids</t>
  </si>
  <si>
    <t>Eff.ratio.FR.Res.HH.Thermal.SH.Solids.SH.Elec</t>
  </si>
  <si>
    <t>Eff.ratio.FR.Res.HH.Thermal.SH.Solids.SC</t>
  </si>
  <si>
    <t>Eff.ratio.FR.Res.HH.Thermal.SH.Solids.SC.AC.Elec</t>
  </si>
  <si>
    <t>Eff.ratio.FR.Res.HH.Thermal.SH.Solids.WH</t>
  </si>
  <si>
    <t>Eff.ratio.FR.Res.HH.Thermal.SH.Solids.WH.Solids.NoSolar.Solids</t>
  </si>
  <si>
    <t>Eff.ratio.FR.Res.HH.Thermal.SH.Solids.WH.LPG.NoSolar.LPG</t>
  </si>
  <si>
    <t>Eff.ratio.FR.Res.HH.Thermal.SH.Solids.WH.LPG.Solar</t>
  </si>
  <si>
    <t>Eff.ratio.FR.Res.HH.Thermal.SH.Solids.WH.LPG.Solar.LPG</t>
  </si>
  <si>
    <t>Eff.ratio.FR.Res.HH.Thermal.SH.Solids.WH.LPG.Solar.Solar</t>
  </si>
  <si>
    <t>Eff.ratio.FR.Res.HH.Thermal.SH.Solids.WH.Elc.NoSolar.Elec</t>
  </si>
  <si>
    <t>Eff.ratio.FR.Res.HH.Thermal.SH.Solids.WH.Elc.Solar</t>
  </si>
  <si>
    <t>Eff.ratio.FR.Res.HH.Thermal.SH.Solids.WH.Elc.Solar.Elec</t>
  </si>
  <si>
    <t>Eff.ratio.FR.Res.HH.Thermal.SH.Solids.WH.Elc.Solar.Solar</t>
  </si>
  <si>
    <t>Eff.ratio.FR.Res.HH.Thermal.SH.Solids.CO</t>
  </si>
  <si>
    <t>Eff.ratio.FR.Res.HH.Thermal.SH.Solids.CO.Solids.Solids</t>
  </si>
  <si>
    <t>Eff.ratio.FR.Res.HH.Thermal.SH.Solids.CO.LPG.LPG</t>
  </si>
  <si>
    <t>Eff.ratio.FR.Res.HH.Thermal.SH.Solids.CO.Elc.Elec</t>
  </si>
  <si>
    <t>Eff.ratio.FR.Res.HH.Thermal.SH.LPG</t>
  </si>
  <si>
    <t>Eff.ratio.FR.Res.HH.Thermal.SH.LPG.SH</t>
  </si>
  <si>
    <t>Eff.ratio.FR.Res.HH.Thermal.SH.LPG.SH.LPG</t>
  </si>
  <si>
    <t>Eff.ratio.FR.Res.HH.Thermal.SH.LPG.SH.Elec</t>
  </si>
  <si>
    <t>Eff.ratio.FR.Res.HH.Thermal.SH.LPG.SC</t>
  </si>
  <si>
    <t>Eff.ratio.FR.Res.HH.Thermal.SH.LPG.SC.AC.Elec</t>
  </si>
  <si>
    <t>Eff.ratio.FR.Res.HH.Thermal.SH.LPG.WH</t>
  </si>
  <si>
    <t>Eff.ratio.FR.Res.HH.Thermal.SH.LPG.WH.LPG.NoSolar.LPG</t>
  </si>
  <si>
    <t>Eff.ratio.FR.Res.HH.Thermal.SH.LPG.WH.LPG.Solar</t>
  </si>
  <si>
    <t>Eff.ratio.FR.Res.HH.Thermal.SH.LPG.WH.LPG.Solar.LPG</t>
  </si>
  <si>
    <t>Eff.ratio.FR.Res.HH.Thermal.SH.LPG.WH.LPG.Solar.Solar</t>
  </si>
  <si>
    <t>Eff.ratio.FR.Res.HH.Thermal.SH.LPG.WH.Elc.NoSolar.Elec</t>
  </si>
  <si>
    <t>Eff.ratio.FR.Res.HH.Thermal.SH.LPG.WH.Elc.Solar</t>
  </si>
  <si>
    <t>Eff.ratio.FR.Res.HH.Thermal.SH.LPG.WH.Elc.Solar.Elec</t>
  </si>
  <si>
    <t>Eff.ratio.FR.Res.HH.Thermal.SH.LPG.WH.Elc.Solar.Solar</t>
  </si>
  <si>
    <t>Eff.ratio.FR.Res.HH.Thermal.SH.LPG.CO</t>
  </si>
  <si>
    <t>Eff.ratio.FR.Res.HH.Thermal.SH.LPG.CO.LPG.LPG</t>
  </si>
  <si>
    <t>Eff.ratio.FR.Res.HH.Thermal.SH.LPG.CO.Elc.Elec</t>
  </si>
  <si>
    <t>Eff.ratio.FR.Res.HH.Thermal.SH.Oil</t>
  </si>
  <si>
    <t>Eff.ratio.FR.Res.HH.Thermal.SH.Oil.SH</t>
  </si>
  <si>
    <t>Eff.ratio.FR.Res.HH.Thermal.SH.Oil.SH.Oil</t>
  </si>
  <si>
    <t>Eff.ratio.FR.Res.HH.Thermal.SH.Oil.SH.Elec</t>
  </si>
  <si>
    <t>Eff.ratio.FR.Res.HH.Thermal.SH.Oil.SC</t>
  </si>
  <si>
    <t>Eff.ratio.FR.Res.HH.Thermal.SH.Oil.SC.AC.Elec</t>
  </si>
  <si>
    <t>Eff.ratio.FR.Res.HH.Thermal.SH.Oil.WH</t>
  </si>
  <si>
    <t>Eff.ratio.FR.Res.HH.Thermal.SH.Oil.WH.Oil.NoSolar.Oil</t>
  </si>
  <si>
    <t>Eff.ratio.FR.Res.HH.Thermal.SH.Oil.WH.Oil.Solar</t>
  </si>
  <si>
    <t>Eff.ratio.FR.Res.HH.Thermal.SH.Oil.WH.Oil.Solar.Oil</t>
  </si>
  <si>
    <t>Eff.ratio.FR.Res.HH.Thermal.SH.Oil.WH.Oil.Solar.Solar</t>
  </si>
  <si>
    <t>Eff.ratio.FR.Res.HH.Thermal.SH.Oil.WH.Elc.NoSolar.Elec</t>
  </si>
  <si>
    <t>Eff.ratio.FR.Res.HH.Thermal.SH.Oil.WH.Elc.Solar</t>
  </si>
  <si>
    <t>Eff.ratio.FR.Res.HH.Thermal.SH.Oil.WH.Elc.Solar.Elec</t>
  </si>
  <si>
    <t>Eff.ratio.FR.Res.HH.Thermal.SH.Oil.WH.Elc.Solar.Solar</t>
  </si>
  <si>
    <t>Eff.ratio.FR.Res.HH.Thermal.SH.Oil.CO</t>
  </si>
  <si>
    <t>Eff.ratio.FR.Res.HH.Thermal.SH.Oil.CO.LPG.LPG</t>
  </si>
  <si>
    <t>Eff.ratio.FR.Res.HH.Thermal.SH.Oil.CO.Elc.Elec</t>
  </si>
  <si>
    <t>Eff.ratio.FR.Res.HH.Thermal.SH.Gas</t>
  </si>
  <si>
    <t>Eff.ratio.FR.Res.HH.Thermal.SH.Gas.SH</t>
  </si>
  <si>
    <t>Eff.ratio.FR.Res.HH.Thermal.SH.Gas.SH.Gas</t>
  </si>
  <si>
    <t>Eff.ratio.FR.Res.HH.Thermal.SH.Gas.SH.Elec</t>
  </si>
  <si>
    <t>Eff.ratio.FR.Res.HH.Thermal.SH.Gas.SC</t>
  </si>
  <si>
    <t>Eff.ratio.FR.Res.HH.Thermal.SH.Gas.SC.AC.Elec</t>
  </si>
  <si>
    <t>Eff.ratio.FR.Res.HH.Thermal.SH.Gas.WH</t>
  </si>
  <si>
    <t>Eff.ratio.FR.Res.HH.Thermal.SH.Gas.WH.Gas.NoSolar.Gas</t>
  </si>
  <si>
    <t>Eff.ratio.FR.Res.HH.Thermal.SH.Gas.WH.Gas.Solar</t>
  </si>
  <si>
    <t>Eff.ratio.FR.Res.HH.Thermal.SH.Gas.WH.Gas.Solar.Gas</t>
  </si>
  <si>
    <t>Eff.ratio.FR.Res.HH.Thermal.SH.Gas.WH.Gas.Solar.Solar</t>
  </si>
  <si>
    <t>Eff.ratio.FR.Res.HH.Thermal.SH.Gas.WH.Elc.NoSolar.Elec</t>
  </si>
  <si>
    <t>Eff.ratio.FR.Res.HH.Thermal.SH.Gas.WH.Elc.Solar</t>
  </si>
  <si>
    <t>Eff.ratio.FR.Res.HH.Thermal.SH.Gas.WH.Elc.Solar.Elec</t>
  </si>
  <si>
    <t>Eff.ratio.FR.Res.HH.Thermal.SH.Gas.WH.Elc.Solar.Solar</t>
  </si>
  <si>
    <t>Eff.ratio.FR.Res.HH.Thermal.SH.Gas.CO</t>
  </si>
  <si>
    <t>Eff.ratio.FR.Res.HH.Thermal.SH.Gas.CO.Gas.Gas</t>
  </si>
  <si>
    <t>Eff.ratio.FR.Res.HH.Thermal.SH.Gas.CO.Elc.Elec</t>
  </si>
  <si>
    <t>Eff.ratio.FR.Res.HH.Thermal.SH.Biomass</t>
  </si>
  <si>
    <t>Eff.ratio.FR.Res.HH.Thermal.SH.Biomass.SH</t>
  </si>
  <si>
    <t>Eff.ratio.FR.Res.HH.Thermal.SH.Biomass.SH.Biomass</t>
  </si>
  <si>
    <t>Eff.ratio.FR.Res.HH.Thermal.SH.Biomass.SH.Elec</t>
  </si>
  <si>
    <t>Eff.ratio.FR.Res.HH.Thermal.SH.Biomass.SC</t>
  </si>
  <si>
    <t>Eff.ratio.FR.Res.HH.Thermal.SH.Biomass.SC.AC.Elec</t>
  </si>
  <si>
    <t>Eff.ratio.FR.Res.HH.Thermal.SH.Biomass.WH</t>
  </si>
  <si>
    <t>Eff.ratio.FR.Res.HH.Thermal.SH.Biomass.WH.Biomass.NoSolar.Biomass</t>
  </si>
  <si>
    <t>Eff.ratio.FR.Res.HH.Thermal.SH.Biomass.WH.Biomass.Solar</t>
  </si>
  <si>
    <t>Eff.ratio.FR.Res.HH.Thermal.SH.Biomass.WH.Biomass.Solar.Biomass</t>
  </si>
  <si>
    <t>Eff.ratio.FR.Res.HH.Thermal.SH.Biomass.WH.Biomass.Solar.Solar</t>
  </si>
  <si>
    <t>Eff.ratio.FR.Res.HH.Thermal.SH.Biomass.WH.LPG.NoSolar.LPG</t>
  </si>
  <si>
    <t>Eff.ratio.FR.Res.HH.Thermal.SH.Biomass.WH.LPG.Solar</t>
  </si>
  <si>
    <t>Eff.ratio.FR.Res.HH.Thermal.SH.Biomass.WH.LPG.Solar.LPG</t>
  </si>
  <si>
    <t>Eff.ratio.FR.Res.HH.Thermal.SH.Biomass.WH.LPG.Solar.Solar</t>
  </si>
  <si>
    <t>Eff.ratio.FR.Res.HH.Thermal.SH.Biomass.WH.Elc.NoSolar.Elec</t>
  </si>
  <si>
    <t>Eff.ratio.FR.Res.HH.Thermal.SH.Biomass.WH.Elc.Solar</t>
  </si>
  <si>
    <t>Eff.ratio.FR.Res.HH.Thermal.SH.Biomass.WH.Elc.Solar.Elec</t>
  </si>
  <si>
    <t>Eff.ratio.FR.Res.HH.Thermal.SH.Biomass.WH.Elc.Solar.Solar</t>
  </si>
  <si>
    <t>Eff.ratio.FR.Res.HH.Thermal.SH.Biomass.CO</t>
  </si>
  <si>
    <t>Eff.ratio.FR.Res.HH.Thermal.SH.Biomass.CO.Biomass.Biomass</t>
  </si>
  <si>
    <t>Eff.ratio.FR.Res.HH.Thermal.SH.Biomass.CO.LPG.LPG</t>
  </si>
  <si>
    <t>Eff.ratio.FR.Res.HH.Thermal.SH.Biomass.CO.Elc.Elec</t>
  </si>
  <si>
    <t>Eff.ratio.FR.Res.HH.Thermal.SH.Geo</t>
  </si>
  <si>
    <t>Eff.ratio.FR.Res.HH.Thermal.SH.Geo.SH</t>
  </si>
  <si>
    <t>Eff.ratio.FR.Res.HH.Thermal.SH.Geo.SH.Geo</t>
  </si>
  <si>
    <t>Eff.ratio.FR.Res.HH.Thermal.SH.Geo.SH.Elec</t>
  </si>
  <si>
    <t>Eff.ratio.FR.Res.HH.Thermal.SH.Geo.SC</t>
  </si>
  <si>
    <t>Eff.ratio.FR.Res.HH.Thermal.SH.Geo.SC.AC.Elec</t>
  </si>
  <si>
    <t>Eff.ratio.FR.Res.HH.Thermal.SH.Geo.WH</t>
  </si>
  <si>
    <t>Eff.ratio.FR.Res.HH.Thermal.SH.Geo.WH.Geo.NoSolar.Geo</t>
  </si>
  <si>
    <t>Eff.ratio.FR.Res.HH.Thermal.SH.Geo.WH.Geo.Solar</t>
  </si>
  <si>
    <t>Eff.ratio.FR.Res.HH.Thermal.SH.Geo.WH.Geo.Solar.Geo</t>
  </si>
  <si>
    <t>Eff.ratio.FR.Res.HH.Thermal.SH.Geo.WH.Geo.Solar.Solar</t>
  </si>
  <si>
    <t>Eff.ratio.FR.Res.HH.Thermal.SH.Geo.WH.Elc.NoSolar.Elec</t>
  </si>
  <si>
    <t>Eff.ratio.FR.Res.HH.Thermal.SH.Geo.WH.Elc.Solar</t>
  </si>
  <si>
    <t>Eff.ratio.FR.Res.HH.Thermal.SH.Geo.WH.Elc.Solar.Elec</t>
  </si>
  <si>
    <t>Eff.ratio.FR.Res.HH.Thermal.SH.Geo.WH.Elc.Solar.Solar</t>
  </si>
  <si>
    <t>Eff.ratio.FR.Res.HH.Thermal.SH.Geo.CO</t>
  </si>
  <si>
    <t>Eff.ratio.FR.Res.HH.Thermal.SH.Geo.CO.LPG.LPG</t>
  </si>
  <si>
    <t>Eff.ratio.FR.Res.HH.Thermal.SH.Geo.CO.Elc.Elec</t>
  </si>
  <si>
    <t>Eff.ratio.FR.Res.HH.Thermal.SH.DistrHeat</t>
  </si>
  <si>
    <t>Eff.ratio.FR.Res.HH.Thermal.SH.DistrHeat.SH</t>
  </si>
  <si>
    <t>Eff.ratio.FR.Res.HH.Thermal.SH.DistrHeat.SH.Steam_Distr</t>
  </si>
  <si>
    <t>Eff.ratio.FR.Res.HH.Thermal.SH.DistrHeat.SH.Elec</t>
  </si>
  <si>
    <t>Eff.ratio.FR.Res.HH.Thermal.SH.DistrHeat.SC</t>
  </si>
  <si>
    <t>Eff.ratio.FR.Res.HH.Thermal.SH.DistrHeat.SC.AC.Elec</t>
  </si>
  <si>
    <t>Eff.ratio.FR.Res.HH.Thermal.SH.DistrHeat.WH</t>
  </si>
  <si>
    <t>Eff.ratio.FR.Res.HH.Thermal.SH.DistrHeat.WH.DistrHeat.NoSolar.Steam_Distr</t>
  </si>
  <si>
    <t>Eff.ratio.FR.Res.HH.Thermal.SH.DistrHeat.WH.DistrHeat.Solar</t>
  </si>
  <si>
    <t>Eff.ratio.FR.Res.HH.Thermal.SH.DistrHeat.WH.DistrHeat.Solar.Steam_Distr</t>
  </si>
  <si>
    <t>Eff.ratio.FR.Res.HH.Thermal.SH.DistrHeat.WH.DistrHeat.Solar.Solar</t>
  </si>
  <si>
    <t>Eff.ratio.FR.Res.HH.Thermal.SH.DistrHeat.WH.Elc.NoSolar.Elec</t>
  </si>
  <si>
    <t>Eff.ratio.FR.Res.HH.Thermal.SH.DistrHeat.WH.Elc.Solar</t>
  </si>
  <si>
    <t>Eff.ratio.FR.Res.HH.Thermal.SH.DistrHeat.WH.Elc.Solar.Elec</t>
  </si>
  <si>
    <t>Eff.ratio.FR.Res.HH.Thermal.SH.DistrHeat.WH.Elc.Solar.Solar</t>
  </si>
  <si>
    <t>Eff.ratio.FR.Res.HH.Thermal.SH.DistrHeat.CO</t>
  </si>
  <si>
    <t>Eff.ratio.FR.Res.HH.Thermal.SH.DistrHeat.CO.LPG.LPG</t>
  </si>
  <si>
    <t>Eff.ratio.FR.Res.HH.Thermal.SH.DistrHeat.CO.Elc.Elec</t>
  </si>
  <si>
    <t>Eff.ratio.FR.Res.HH.Thermal.SH.AdvElc</t>
  </si>
  <si>
    <t>Eff.ratio.FR.Res.HH.Thermal.SH.AdvElc.SH</t>
  </si>
  <si>
    <t>Eff.ratio.FR.Res.HH.Thermal.SH.AdvElc.SH.Elec</t>
  </si>
  <si>
    <t>Eff.ratio.FR.Res.HH.Thermal.SH.AdvElc.SC</t>
  </si>
  <si>
    <t>Eff.ratio.FR.Res.HH.Thermal.SH.AdvElc.SC.AC.Elec</t>
  </si>
  <si>
    <t>Eff.ratio.FR.Res.HH.Thermal.SH.AdvElc.WH</t>
  </si>
  <si>
    <t>Eff.ratio.FR.Res.HH.Thermal.SH.AdvElc.WH.LPG.NoSolar.LPG</t>
  </si>
  <si>
    <t>Eff.ratio.FR.Res.HH.Thermal.SH.AdvElc.WH.LPG.Solar</t>
  </si>
  <si>
    <t>Eff.ratio.FR.Res.HH.Thermal.SH.AdvElc.WH.LPG.Solar.LPG</t>
  </si>
  <si>
    <t>Eff.ratio.FR.Res.HH.Thermal.SH.AdvElc.WH.LPG.Solar.Solar</t>
  </si>
  <si>
    <t>Eff.ratio.FR.Res.HH.Thermal.SH.AdvElc.WH.Elc.NoSolar.Elec</t>
  </si>
  <si>
    <t>Eff.ratio.FR.Res.HH.Thermal.SH.AdvElc.WH.Elc.Solar</t>
  </si>
  <si>
    <t>Eff.ratio.FR.Res.HH.Thermal.SH.AdvElc.WH.Elc.Solar.Elec</t>
  </si>
  <si>
    <t>Eff.ratio.FR.Res.HH.Thermal.SH.AdvElc.WH.Elc.Solar.Solar</t>
  </si>
  <si>
    <t>Eff.ratio.FR.Res.HH.Thermal.SH.AdvElc.CO</t>
  </si>
  <si>
    <t>Eff.ratio.FR.Res.HH.Thermal.SH.AdvElc.CO.LPG.LPG</t>
  </si>
  <si>
    <t>Eff.ratio.FR.Res.HH.Thermal.SH.AdvElc.CO.Elc.Elec</t>
  </si>
  <si>
    <t>Eff.ratio.FR.Res.HH.Thermal.SH.ConvElc</t>
  </si>
  <si>
    <t>Eff.ratio.FR.Res.HH.Thermal.SH.ConvElc.SH</t>
  </si>
  <si>
    <t>Eff.ratio.FR.Res.HH.Thermal.SH.ConvElc.SH.Elec</t>
  </si>
  <si>
    <t>Eff.ratio.FR.Res.HH.Thermal.SH.ConvElc.SC</t>
  </si>
  <si>
    <t>Eff.ratio.FR.Res.HH.Thermal.SH.ConvElc.SC.AC.Elec</t>
  </si>
  <si>
    <t>Eff.ratio.FR.Res.HH.Thermal.SH.ConvElc.WH</t>
  </si>
  <si>
    <t>Eff.ratio.FR.Res.HH.Thermal.SH.ConvElc.WH.LPG.NoSolar.LPG</t>
  </si>
  <si>
    <t>Eff.ratio.FR.Res.HH.Thermal.SH.ConvElc.WH.LPG.Solar</t>
  </si>
  <si>
    <t>Eff.ratio.FR.Res.HH.Thermal.SH.ConvElc.WH.LPG.Solar.LPG</t>
  </si>
  <si>
    <t>Eff.ratio.FR.Res.HH.Thermal.SH.ConvElc.WH.LPG.Solar.Solar</t>
  </si>
  <si>
    <t>Eff.ratio.FR.Res.HH.Thermal.SH.ConvElc.WH.Elc.NoSolar.Elec</t>
  </si>
  <si>
    <t>Eff.ratio.FR.Res.HH.Thermal.SH.ConvElc.WH.Elc.Solar</t>
  </si>
  <si>
    <t>Eff.ratio.FR.Res.HH.Thermal.SH.ConvElc.WH.Elc.Solar.Elec</t>
  </si>
  <si>
    <t>Eff.ratio.FR.Res.HH.Thermal.SH.ConvElc.WH.Elc.Solar.Solar</t>
  </si>
  <si>
    <t>Eff.ratio.FR.Res.HH.Thermal.SH.ConvElc.CO</t>
  </si>
  <si>
    <t>Eff.ratio.FR.Res.HH.Thermal.SH.ConvElc.CO.LPG.LPG</t>
  </si>
  <si>
    <t>Eff.ratio.FR.Res.HH.Thermal.SH.ConvElc.CO.Elc.Elec</t>
  </si>
  <si>
    <t>FR - CO2 emissions (detailed structure)</t>
  </si>
  <si>
    <t>EMI.ktCO2.FR.Res.HH.Thermal.SH.Solids</t>
  </si>
  <si>
    <t>EMI.ktCO2.FR.Res.HH.Thermal.SH.Solids.SH</t>
  </si>
  <si>
    <t>EMI.ktCO2.FR.Res.HH.Thermal.SH.Solids.SH.Solids</t>
  </si>
  <si>
    <t>EMI.ktCO2.FR.Res.HH.Thermal.SH.Solids.SH.Elec</t>
  </si>
  <si>
    <t>EMI.ktCO2.FR.Res.HH.Thermal.SH.Solids.SC</t>
  </si>
  <si>
    <t>EMI.ktCO2.FR.Res.HH.Thermal.SH.Solids.SC.AC.Elec</t>
  </si>
  <si>
    <t>EMI.ktCO2.FR.Res.HH.Thermal.SH.Solids.WH</t>
  </si>
  <si>
    <t>EMI.ktCO2.FR.Res.HH.Thermal.SH.Solids.WH.Solids.NoSolar.Solids</t>
  </si>
  <si>
    <t>EMI.ktCO2.FR.Res.HH.Thermal.SH.Solids.WH.LPG.NoSolar.LPG</t>
  </si>
  <si>
    <t>EMI.ktCO2.FR.Res.HH.Thermal.SH.Solids.WH.LPG.Solar</t>
  </si>
  <si>
    <t>EMI.ktCO2.FR.Res.HH.Thermal.SH.Solids.WH.LPG.Solar.LPG</t>
  </si>
  <si>
    <t>EMI.ktCO2.FR.Res.HH.Thermal.SH.Solids.WH.LPG.Solar.Solar</t>
  </si>
  <si>
    <t>EMI.ktCO2.FR.Res.HH.Thermal.SH.Solids.WH.Elc.NoSolar.Elec</t>
  </si>
  <si>
    <t>EMI.ktCO2.FR.Res.HH.Thermal.SH.Solids.WH.Elc.Solar</t>
  </si>
  <si>
    <t>EMI.ktCO2.FR.Res.HH.Thermal.SH.Solids.WH.Elc.Solar.Elec</t>
  </si>
  <si>
    <t>EMI.ktCO2.FR.Res.HH.Thermal.SH.Solids.WH.Elc.Solar.Solar</t>
  </si>
  <si>
    <t>EMI.ktCO2.FR.Res.HH.Thermal.SH.Solids.CO</t>
  </si>
  <si>
    <t>EMI.ktCO2.FR.Res.HH.Thermal.SH.Solids.CO.Solids.Solids</t>
  </si>
  <si>
    <t>EMI.ktCO2.FR.Res.HH.Thermal.SH.Solids.CO.LPG.LPG</t>
  </si>
  <si>
    <t>EMI.ktCO2.FR.Res.HH.Thermal.SH.Solids.CO.Elc.Elec</t>
  </si>
  <si>
    <t>EMI.ktCO2.FR.Res.HH.Thermal.SH.LPG</t>
  </si>
  <si>
    <t>EMI.ktCO2.FR.Res.HH.Thermal.SH.LPG.SH</t>
  </si>
  <si>
    <t>EMI.ktCO2.FR.Res.HH.Thermal.SH.LPG.SH.LPG</t>
  </si>
  <si>
    <t>EMI.ktCO2.FR.Res.HH.Thermal.SH.LPG.SH.Elec</t>
  </si>
  <si>
    <t>EMI.ktCO2.FR.Res.HH.Thermal.SH.LPG.SC</t>
  </si>
  <si>
    <t>EMI.ktCO2.FR.Res.HH.Thermal.SH.LPG.SC.AC.Elec</t>
  </si>
  <si>
    <t>EMI.ktCO2.FR.Res.HH.Thermal.SH.LPG.WH</t>
  </si>
  <si>
    <t>EMI.ktCO2.FR.Res.HH.Thermal.SH.LPG.WH.LPG.NoSolar.LPG</t>
  </si>
  <si>
    <t>EMI.ktCO2.FR.Res.HH.Thermal.SH.LPG.WH.LPG.Solar</t>
  </si>
  <si>
    <t>EMI.ktCO2.FR.Res.HH.Thermal.SH.LPG.WH.LPG.Solar.LPG</t>
  </si>
  <si>
    <t>EMI.ktCO2.FR.Res.HH.Thermal.SH.LPG.WH.LPG.Solar.Solar</t>
  </si>
  <si>
    <t>EMI.ktCO2.FR.Res.HH.Thermal.SH.LPG.WH.Elc.NoSolar.Elec</t>
  </si>
  <si>
    <t>EMI.ktCO2.FR.Res.HH.Thermal.SH.LPG.WH.Elc.Solar</t>
  </si>
  <si>
    <t>EMI.ktCO2.FR.Res.HH.Thermal.SH.LPG.WH.Elc.Solar.Elec</t>
  </si>
  <si>
    <t>EMI.ktCO2.FR.Res.HH.Thermal.SH.LPG.WH.Elc.Solar.Solar</t>
  </si>
  <si>
    <t>EMI.ktCO2.FR.Res.HH.Thermal.SH.LPG.CO</t>
  </si>
  <si>
    <t>EMI.ktCO2.FR.Res.HH.Thermal.SH.LPG.CO.LPG.LPG</t>
  </si>
  <si>
    <t>EMI.ktCO2.FR.Res.HH.Thermal.SH.LPG.CO.Elc.Elec</t>
  </si>
  <si>
    <t>EMI.ktCO2.FR.Res.HH.Thermal.SH.Oil</t>
  </si>
  <si>
    <t>EMI.ktCO2.FR.Res.HH.Thermal.SH.Oil.SH</t>
  </si>
  <si>
    <t>EMI.ktCO2.FR.Res.HH.Thermal.SH.Oil.SH.Oil</t>
  </si>
  <si>
    <t>EMI.ktCO2.FR.Res.HH.Thermal.SH.Oil.SH.Elec</t>
  </si>
  <si>
    <t>EMI.ktCO2.FR.Res.HH.Thermal.SH.Oil.SC</t>
  </si>
  <si>
    <t>EMI.ktCO2.FR.Res.HH.Thermal.SH.Oil.SC.AC.Elec</t>
  </si>
  <si>
    <t>EMI.ktCO2.FR.Res.HH.Thermal.SH.Oil.WH</t>
  </si>
  <si>
    <t>EMI.ktCO2.FR.Res.HH.Thermal.SH.Oil.WH.Oil.NoSolar.Oil</t>
  </si>
  <si>
    <t>EMI.ktCO2.FR.Res.HH.Thermal.SH.Oil.WH.Oil.Solar</t>
  </si>
  <si>
    <t>EMI.ktCO2.FR.Res.HH.Thermal.SH.Oil.WH.Oil.Solar.Oil</t>
  </si>
  <si>
    <t>EMI.ktCO2.FR.Res.HH.Thermal.SH.Oil.WH.Oil.Solar.Solar</t>
  </si>
  <si>
    <t>EMI.ktCO2.FR.Res.HH.Thermal.SH.Oil.WH.Elc.NoSolar.Elec</t>
  </si>
  <si>
    <t>EMI.ktCO2.FR.Res.HH.Thermal.SH.Oil.WH.Elc.Solar</t>
  </si>
  <si>
    <t>EMI.ktCO2.FR.Res.HH.Thermal.SH.Oil.WH.Elc.Solar.Elec</t>
  </si>
  <si>
    <t>EMI.ktCO2.FR.Res.HH.Thermal.SH.Oil.WH.Elc.Solar.Solar</t>
  </si>
  <si>
    <t>EMI.ktCO2.FR.Res.HH.Thermal.SH.Oil.CO</t>
  </si>
  <si>
    <t>EMI.ktCO2.FR.Res.HH.Thermal.SH.Oil.CO.LPG.LPG</t>
  </si>
  <si>
    <t>EMI.ktCO2.FR.Res.HH.Thermal.SH.Oil.CO.Elc.Elec</t>
  </si>
  <si>
    <t>EMI.ktCO2.FR.Res.HH.Thermal.SH.Gas</t>
  </si>
  <si>
    <t>EMI.ktCO2.FR.Res.HH.Thermal.SH.Gas.SH</t>
  </si>
  <si>
    <t>EMI.ktCO2.FR.Res.HH.Thermal.SH.Gas.SH.Gas</t>
  </si>
  <si>
    <t>EMI.ktCO2.FR.Res.HH.Thermal.SH.Gas.SH.Elec</t>
  </si>
  <si>
    <t>EMI.ktCO2.FR.Res.HH.Thermal.SH.Gas.SC</t>
  </si>
  <si>
    <t>EMI.ktCO2.FR.Res.HH.Thermal.SH.Gas.SC.AC.Elec</t>
  </si>
  <si>
    <t>EMI.ktCO2.FR.Res.HH.Thermal.SH.Gas.WH</t>
  </si>
  <si>
    <t>EMI.ktCO2.FR.Res.HH.Thermal.SH.Gas.WH.Gas.NoSolar.Gas</t>
  </si>
  <si>
    <t>EMI.ktCO2.FR.Res.HH.Thermal.SH.Gas.WH.Gas.Solar</t>
  </si>
  <si>
    <t>EMI.ktCO2.FR.Res.HH.Thermal.SH.Gas.WH.Gas.Solar.Gas</t>
  </si>
  <si>
    <t>EMI.ktCO2.FR.Res.HH.Thermal.SH.Gas.WH.Gas.Solar.Solar</t>
  </si>
  <si>
    <t>EMI.ktCO2.FR.Res.HH.Thermal.SH.Gas.WH.Elc.NoSolar.Elec</t>
  </si>
  <si>
    <t>EMI.ktCO2.FR.Res.HH.Thermal.SH.Gas.WH.Elc.Solar</t>
  </si>
  <si>
    <t>EMI.ktCO2.FR.Res.HH.Thermal.SH.Gas.WH.Elc.Solar.Elec</t>
  </si>
  <si>
    <t>EMI.ktCO2.FR.Res.HH.Thermal.SH.Gas.WH.Elc.Solar.Solar</t>
  </si>
  <si>
    <t>EMI.ktCO2.FR.Res.HH.Thermal.SH.Gas.CO</t>
  </si>
  <si>
    <t>EMI.ktCO2.FR.Res.HH.Thermal.SH.Gas.CO.Gas.Gas</t>
  </si>
  <si>
    <t>EMI.ktCO2.FR.Res.HH.Thermal.SH.Gas.CO.Elc.Elec</t>
  </si>
  <si>
    <t>EMI.ktCO2.FR.Res.HH.Thermal.SH.Biomass</t>
  </si>
  <si>
    <t>EMI.ktCO2.FR.Res.HH.Thermal.SH.Biomass.SH</t>
  </si>
  <si>
    <t>EMI.ktCO2.FR.Res.HH.Thermal.SH.Biomass.SH.Biomass</t>
  </si>
  <si>
    <t>EMI.ktCO2.FR.Res.HH.Thermal.SH.Biomass.SH.Elec</t>
  </si>
  <si>
    <t>EMI.ktCO2.FR.Res.HH.Thermal.SH.Biomass.SC</t>
  </si>
  <si>
    <t>EMI.ktCO2.FR.Res.HH.Thermal.SH.Biomass.SC.AC.Elec</t>
  </si>
  <si>
    <t>EMI.ktCO2.FR.Res.HH.Thermal.SH.Biomass.WH</t>
  </si>
  <si>
    <t>EMI.ktCO2.FR.Res.HH.Thermal.SH.Biomass.WH.Biomass.NoSolar.Biomass</t>
  </si>
  <si>
    <t>EMI.ktCO2.FR.Res.HH.Thermal.SH.Biomass.WH.Biomass.Solar</t>
  </si>
  <si>
    <t>EMI.ktCO2.FR.Res.HH.Thermal.SH.Biomass.WH.Biomass.Solar.Biomass</t>
  </si>
  <si>
    <t>EMI.ktCO2.FR.Res.HH.Thermal.SH.Biomass.WH.Biomass.Solar.Solar</t>
  </si>
  <si>
    <t>EMI.ktCO2.FR.Res.HH.Thermal.SH.Biomass.WH.LPG.NoSolar.LPG</t>
  </si>
  <si>
    <t>EMI.ktCO2.FR.Res.HH.Thermal.SH.Biomass.WH.LPG.Solar</t>
  </si>
  <si>
    <t>EMI.ktCO2.FR.Res.HH.Thermal.SH.Biomass.WH.LPG.Solar.LPG</t>
  </si>
  <si>
    <t>EMI.ktCO2.FR.Res.HH.Thermal.SH.Biomass.WH.LPG.Solar.Solar</t>
  </si>
  <si>
    <t>EMI.ktCO2.FR.Res.HH.Thermal.SH.Biomass.WH.Elc.NoSolar.Elec</t>
  </si>
  <si>
    <t>EMI.ktCO2.FR.Res.HH.Thermal.SH.Biomass.WH.Elc.Solar</t>
  </si>
  <si>
    <t>EMI.ktCO2.FR.Res.HH.Thermal.SH.Biomass.WH.Elc.Solar.Elec</t>
  </si>
  <si>
    <t>EMI.ktCO2.FR.Res.HH.Thermal.SH.Biomass.WH.Elc.Solar.Solar</t>
  </si>
  <si>
    <t>EMI.ktCO2.FR.Res.HH.Thermal.SH.Biomass.CO</t>
  </si>
  <si>
    <t>EMI.ktCO2.FR.Res.HH.Thermal.SH.Biomass.CO.Biomass.Biomass</t>
  </si>
  <si>
    <t>EMI.ktCO2.FR.Res.HH.Thermal.SH.Biomass.CO.LPG.LPG</t>
  </si>
  <si>
    <t>EMI.ktCO2.FR.Res.HH.Thermal.SH.Biomass.CO.Elc.Elec</t>
  </si>
  <si>
    <t>EMI.ktCO2.FR.Res.HH.Thermal.SH.Geo</t>
  </si>
  <si>
    <t>EMI.ktCO2.FR.Res.HH.Thermal.SH.Geo.SH</t>
  </si>
  <si>
    <t>EMI.ktCO2.FR.Res.HH.Thermal.SH.Geo.SH.Geo</t>
  </si>
  <si>
    <t>EMI.ktCO2.FR.Res.HH.Thermal.SH.Geo.SH.Elec</t>
  </si>
  <si>
    <t>EMI.ktCO2.FR.Res.HH.Thermal.SH.Geo.SC</t>
  </si>
  <si>
    <t>EMI.ktCO2.FR.Res.HH.Thermal.SH.Geo.SC.AC.Elec</t>
  </si>
  <si>
    <t>EMI.ktCO2.FR.Res.HH.Thermal.SH.Geo.WH</t>
  </si>
  <si>
    <t>EMI.ktCO2.FR.Res.HH.Thermal.SH.Geo.WH.Geo.NoSolar.Geo</t>
  </si>
  <si>
    <t>EMI.ktCO2.FR.Res.HH.Thermal.SH.Geo.WH.Geo.Solar</t>
  </si>
  <si>
    <t>EMI.ktCO2.FR.Res.HH.Thermal.SH.Geo.WH.Geo.Solar.Geo</t>
  </si>
  <si>
    <t>EMI.ktCO2.FR.Res.HH.Thermal.SH.Geo.WH.Geo.Solar.Solar</t>
  </si>
  <si>
    <t>EMI.ktCO2.FR.Res.HH.Thermal.SH.Geo.WH.Elc.NoSolar.Elec</t>
  </si>
  <si>
    <t>EMI.ktCO2.FR.Res.HH.Thermal.SH.Geo.WH.Elc.Solar</t>
  </si>
  <si>
    <t>EMI.ktCO2.FR.Res.HH.Thermal.SH.Geo.WH.Elc.Solar.Elec</t>
  </si>
  <si>
    <t>EMI.ktCO2.FR.Res.HH.Thermal.SH.Geo.WH.Elc.Solar.Solar</t>
  </si>
  <si>
    <t>EMI.ktCO2.FR.Res.HH.Thermal.SH.Geo.CO</t>
  </si>
  <si>
    <t>EMI.ktCO2.FR.Res.HH.Thermal.SH.Geo.CO.LPG.LPG</t>
  </si>
  <si>
    <t>EMI.ktCO2.FR.Res.HH.Thermal.SH.Geo.CO.Elc.Elec</t>
  </si>
  <si>
    <t>EMI.ktCO2.FR.Res.HH.Thermal.SH.DistrHeat</t>
  </si>
  <si>
    <t>EMI.ktCO2.FR.Res.HH.Thermal.SH.DistrHeat.SH</t>
  </si>
  <si>
    <t>EMI.ktCO2.FR.Res.HH.Thermal.SH.DistrHeat.SH.Steam_Distr</t>
  </si>
  <si>
    <t>EMI.ktCO2.FR.Res.HH.Thermal.SH.DistrHeat.SH.Elec</t>
  </si>
  <si>
    <t>EMI.ktCO2.FR.Res.HH.Thermal.SH.DistrHeat.SC</t>
  </si>
  <si>
    <t>EMI.ktCO2.FR.Res.HH.Thermal.SH.DistrHeat.SC.AC.Elec</t>
  </si>
  <si>
    <t>EMI.ktCO2.FR.Res.HH.Thermal.SH.DistrHeat.WH</t>
  </si>
  <si>
    <t>EMI.ktCO2.FR.Res.HH.Thermal.SH.DistrHeat.WH.DistrHeat.NoSolar.Steam_Distr</t>
  </si>
  <si>
    <t>EMI.ktCO2.FR.Res.HH.Thermal.SH.DistrHeat.WH.DistrHeat.Solar</t>
  </si>
  <si>
    <t>EMI.ktCO2.FR.Res.HH.Thermal.SH.DistrHeat.WH.DistrHeat.Solar.Steam_Distr</t>
  </si>
  <si>
    <t>EMI.ktCO2.FR.Res.HH.Thermal.SH.DistrHeat.WH.DistrHeat.Solar.Solar</t>
  </si>
  <si>
    <t>EMI.ktCO2.FR.Res.HH.Thermal.SH.DistrHeat.WH.Elc.NoSolar.Elec</t>
  </si>
  <si>
    <t>EMI.ktCO2.FR.Res.HH.Thermal.SH.DistrHeat.WH.Elc.Solar</t>
  </si>
  <si>
    <t>EMI.ktCO2.FR.Res.HH.Thermal.SH.DistrHeat.WH.Elc.Solar.Elec</t>
  </si>
  <si>
    <t>EMI.ktCO2.FR.Res.HH.Thermal.SH.DistrHeat.WH.Elc.Solar.Solar</t>
  </si>
  <si>
    <t>EMI.ktCO2.FR.Res.HH.Thermal.SH.DistrHeat.CO</t>
  </si>
  <si>
    <t>EMI.ktCO2.FR.Res.HH.Thermal.SH.DistrHeat.CO.LPG.LPG</t>
  </si>
  <si>
    <t>EMI.ktCO2.FR.Res.HH.Thermal.SH.DistrHeat.CO.Elc.Elec</t>
  </si>
  <si>
    <t>EMI.ktCO2.FR.Res.HH.Thermal.SH.AdvElc</t>
  </si>
  <si>
    <t>EMI.ktCO2.FR.Res.HH.Thermal.SH.AdvElc.SH</t>
  </si>
  <si>
    <t>EMI.ktCO2.FR.Res.HH.Thermal.SH.AdvElc.SH.Elec</t>
  </si>
  <si>
    <t>EMI.ktCO2.FR.Res.HH.Thermal.SH.AdvElc.SC</t>
  </si>
  <si>
    <t>EMI.ktCO2.FR.Res.HH.Thermal.SH.AdvElc.SC.AC.Elec</t>
  </si>
  <si>
    <t>EMI.ktCO2.FR.Res.HH.Thermal.SH.AdvElc.WH</t>
  </si>
  <si>
    <t>EMI.ktCO2.FR.Res.HH.Thermal.SH.AdvElc.WH.LPG.NoSolar.LPG</t>
  </si>
  <si>
    <t>EMI.ktCO2.FR.Res.HH.Thermal.SH.AdvElc.WH.LPG.Solar</t>
  </si>
  <si>
    <t>EMI.ktCO2.FR.Res.HH.Thermal.SH.AdvElc.WH.LPG.Solar.LPG</t>
  </si>
  <si>
    <t>EMI.ktCO2.FR.Res.HH.Thermal.SH.AdvElc.WH.LPG.Solar.Solar</t>
  </si>
  <si>
    <t>EMI.ktCO2.FR.Res.HH.Thermal.SH.AdvElc.WH.Elc.NoSolar.Elec</t>
  </si>
  <si>
    <t>EMI.ktCO2.FR.Res.HH.Thermal.SH.AdvElc.WH.Elc.Solar</t>
  </si>
  <si>
    <t>EMI.ktCO2.FR.Res.HH.Thermal.SH.AdvElc.WH.Elc.Solar.Elec</t>
  </si>
  <si>
    <t>EMI.ktCO2.FR.Res.HH.Thermal.SH.AdvElc.WH.Elc.Solar.Solar</t>
  </si>
  <si>
    <t>EMI.ktCO2.FR.Res.HH.Thermal.SH.AdvElc.CO</t>
  </si>
  <si>
    <t>EMI.ktCO2.FR.Res.HH.Thermal.SH.AdvElc.CO.LPG.LPG</t>
  </si>
  <si>
    <t>EMI.ktCO2.FR.Res.HH.Thermal.SH.AdvElc.CO.Elc.Elec</t>
  </si>
  <si>
    <t>EMI.ktCO2.FR.Res.HH.Thermal.SH.ConvElc</t>
  </si>
  <si>
    <t>EMI.ktCO2.FR.Res.HH.Thermal.SH.ConvElc.SH</t>
  </si>
  <si>
    <t>EMI.ktCO2.FR.Res.HH.Thermal.SH.ConvElc.SH.Elec</t>
  </si>
  <si>
    <t>EMI.ktCO2.FR.Res.HH.Thermal.SH.ConvElc.SC</t>
  </si>
  <si>
    <t>EMI.ktCO2.FR.Res.HH.Thermal.SH.ConvElc.SC.AC.Elec</t>
  </si>
  <si>
    <t>EMI.ktCO2.FR.Res.HH.Thermal.SH.ConvElc.WH</t>
  </si>
  <si>
    <t>EMI.ktCO2.FR.Res.HH.Thermal.SH.ConvElc.WH.LPG.NoSolar.LPG</t>
  </si>
  <si>
    <t>EMI.ktCO2.FR.Res.HH.Thermal.SH.ConvElc.WH.LPG.Solar</t>
  </si>
  <si>
    <t>EMI.ktCO2.FR.Res.HH.Thermal.SH.ConvElc.WH.LPG.Solar.LPG</t>
  </si>
  <si>
    <t>EMI.ktCO2.FR.Res.HH.Thermal.SH.ConvElc.WH.LPG.Solar.Solar</t>
  </si>
  <si>
    <t>EMI.ktCO2.FR.Res.HH.Thermal.SH.ConvElc.WH.Elc.NoSolar.Elec</t>
  </si>
  <si>
    <t>EMI.ktCO2.FR.Res.HH.Thermal.SH.ConvElc.WH.Elc.Solar</t>
  </si>
  <si>
    <t>EMI.ktCO2.FR.Res.HH.Thermal.SH.ConvElc.WH.Elc.Solar.Elec</t>
  </si>
  <si>
    <t>EMI.ktCO2.FR.Res.HH.Thermal.SH.ConvElc.WH.Elc.Solar.Solar</t>
  </si>
  <si>
    <t>EMI.ktCO2.FR.Res.HH.Thermal.SH.ConvElc.CO</t>
  </si>
  <si>
    <t>EMI.ktCO2.FR.Res.HH.Thermal.SH.ConvElc.CO.LPG.LPG</t>
  </si>
  <si>
    <t>EMI.ktCO2.FR.Res.HH.Thermal.SH.ConvElc.CO.Elc.Elec</t>
  </si>
  <si>
    <t>FR - Final energy consumption per household (detailed structure)</t>
  </si>
  <si>
    <t>FEC_per_household.kWh.FR.Res.HH.Thermal.SH.Solids</t>
  </si>
  <si>
    <t>FEC_per_household.kWh.FR.Res.HH.Thermal.SH.Solids.SH</t>
  </si>
  <si>
    <t>FEC_per_household.kWh.FR.Res.HH.Thermal.SH.Solids.SH.Solids</t>
  </si>
  <si>
    <t>FEC_per_household.kWh.FR.Res.HH.Thermal.SH.Solids.SH.Elec</t>
  </si>
  <si>
    <t>FEC_per_household.kWh.FR.Res.HH.Thermal.SH.Solids.SC</t>
  </si>
  <si>
    <t>FEC_per_household.kWh.FR.Res.HH.Thermal.SH.Solids.SC.AC.Elec</t>
  </si>
  <si>
    <t>FEC_per_household.kWh.FR.Res.HH.Thermal.SH.Solids.WH</t>
  </si>
  <si>
    <t>FEC_per_household.kWh.FR.Res.HH.Thermal.SH.Solids.WH.Solids.NoSolar.Solids</t>
  </si>
  <si>
    <t>FEC_per_household.kWh.FR.Res.HH.Thermal.SH.Solids.WH.LPG.NoSolar.LPG</t>
  </si>
  <si>
    <t>FEC_per_household.kWh.FR.Res.HH.Thermal.SH.Solids.WH.LPG.Solar</t>
  </si>
  <si>
    <t>FEC_per_household.kWh.FR.Res.HH.Thermal.SH.Solids.WH.LPG.Solar.LPG</t>
  </si>
  <si>
    <t>FEC_per_household.kWh.FR.Res.HH.Thermal.SH.Solids.WH.LPG.Solar.Solar</t>
  </si>
  <si>
    <t>FEC_per_household.kWh.FR.Res.HH.Thermal.SH.Solids.WH.Elc.NoSolar.Elec</t>
  </si>
  <si>
    <t>FEC_per_household.kWh.FR.Res.HH.Thermal.SH.Solids.WH.Elc.Solar</t>
  </si>
  <si>
    <t>FEC_per_household.kWh.FR.Res.HH.Thermal.SH.Solids.WH.Elc.Solar.Elec</t>
  </si>
  <si>
    <t>FEC_per_household.kWh.FR.Res.HH.Thermal.SH.Solids.WH.Elc.Solar.Solar</t>
  </si>
  <si>
    <t>FEC_per_household.kWh.FR.Res.HH.Thermal.SH.Solids.CO</t>
  </si>
  <si>
    <t>FEC_per_household.kWh.FR.Res.HH.Thermal.SH.Solids.CO.Solids.Solids</t>
  </si>
  <si>
    <t>FEC_per_household.kWh.FR.Res.HH.Thermal.SH.Solids.CO.LPG.LPG</t>
  </si>
  <si>
    <t>FEC_per_household.kWh.FR.Res.HH.Thermal.SH.Solids.CO.Elc.Elec</t>
  </si>
  <si>
    <t>FEC_per_household.kWh.FR.Res.HH.Thermal.SH.LPG</t>
  </si>
  <si>
    <t>FEC_per_household.kWh.FR.Res.HH.Thermal.SH.LPG.SH</t>
  </si>
  <si>
    <t>FEC_per_household.kWh.FR.Res.HH.Thermal.SH.LPG.SH.LPG</t>
  </si>
  <si>
    <t>FEC_per_household.kWh.FR.Res.HH.Thermal.SH.LPG.SH.Elec</t>
  </si>
  <si>
    <t>FEC_per_household.kWh.FR.Res.HH.Thermal.SH.LPG.SC</t>
  </si>
  <si>
    <t>FEC_per_household.kWh.FR.Res.HH.Thermal.SH.LPG.SC.AC.Elec</t>
  </si>
  <si>
    <t>FEC_per_household.kWh.FR.Res.HH.Thermal.SH.LPG.WH</t>
  </si>
  <si>
    <t>FEC_per_household.kWh.FR.Res.HH.Thermal.SH.LPG.WH.LPG.NoSolar.LPG</t>
  </si>
  <si>
    <t>FEC_per_household.kWh.FR.Res.HH.Thermal.SH.LPG.WH.LPG.Solar</t>
  </si>
  <si>
    <t>FEC_per_household.kWh.FR.Res.HH.Thermal.SH.LPG.WH.LPG.Solar.LPG</t>
  </si>
  <si>
    <t>FEC_per_household.kWh.FR.Res.HH.Thermal.SH.LPG.WH.LPG.Solar.Solar</t>
  </si>
  <si>
    <t>FEC_per_household.kWh.FR.Res.HH.Thermal.SH.LPG.WH.Elc.NoSolar.Elec</t>
  </si>
  <si>
    <t>FEC_per_household.kWh.FR.Res.HH.Thermal.SH.LPG.WH.Elc.Solar</t>
  </si>
  <si>
    <t>FEC_per_household.kWh.FR.Res.HH.Thermal.SH.LPG.WH.Elc.Solar.Elec</t>
  </si>
  <si>
    <t>FEC_per_household.kWh.FR.Res.HH.Thermal.SH.LPG.WH.Elc.Solar.Solar</t>
  </si>
  <si>
    <t>FEC_per_household.kWh.FR.Res.HH.Thermal.SH.LPG.CO</t>
  </si>
  <si>
    <t>FEC_per_household.kWh.FR.Res.HH.Thermal.SH.LPG.CO.LPG.LPG</t>
  </si>
  <si>
    <t>FEC_per_household.kWh.FR.Res.HH.Thermal.SH.LPG.CO.Elc.Elec</t>
  </si>
  <si>
    <t>FEC_per_household.kWh.FR.Res.HH.Thermal.SH.Oil</t>
  </si>
  <si>
    <t>FEC_per_household.kWh.FR.Res.HH.Thermal.SH.Oil.SH</t>
  </si>
  <si>
    <t>FEC_per_household.kWh.FR.Res.HH.Thermal.SH.Oil.SH.Oil</t>
  </si>
  <si>
    <t>FEC_per_household.kWh.FR.Res.HH.Thermal.SH.Oil.SH.Elec</t>
  </si>
  <si>
    <t>FEC_per_household.kWh.FR.Res.HH.Thermal.SH.Oil.SC</t>
  </si>
  <si>
    <t>FEC_per_household.kWh.FR.Res.HH.Thermal.SH.Oil.SC.AC.Elec</t>
  </si>
  <si>
    <t>FEC_per_household.kWh.FR.Res.HH.Thermal.SH.Oil.WH</t>
  </si>
  <si>
    <t>FEC_per_household.kWh.FR.Res.HH.Thermal.SH.Oil.WH.Oil.NoSolar.Oil</t>
  </si>
  <si>
    <t>FEC_per_household.kWh.FR.Res.HH.Thermal.SH.Oil.WH.Oil.Solar</t>
  </si>
  <si>
    <t>FEC_per_household.kWh.FR.Res.HH.Thermal.SH.Oil.WH.Oil.Solar.Oil</t>
  </si>
  <si>
    <t>FEC_per_household.kWh.FR.Res.HH.Thermal.SH.Oil.WH.Oil.Solar.Solar</t>
  </si>
  <si>
    <t>FEC_per_household.kWh.FR.Res.HH.Thermal.SH.Oil.WH.Elc.NoSolar.Elec</t>
  </si>
  <si>
    <t>FEC_per_household.kWh.FR.Res.HH.Thermal.SH.Oil.WH.Elc.Solar</t>
  </si>
  <si>
    <t>FEC_per_household.kWh.FR.Res.HH.Thermal.SH.Oil.WH.Elc.Solar.Elec</t>
  </si>
  <si>
    <t>FEC_per_household.kWh.FR.Res.HH.Thermal.SH.Oil.WH.Elc.Solar.Solar</t>
  </si>
  <si>
    <t>FEC_per_household.kWh.FR.Res.HH.Thermal.SH.Oil.CO</t>
  </si>
  <si>
    <t>FEC_per_household.kWh.FR.Res.HH.Thermal.SH.Oil.CO.LPG.LPG</t>
  </si>
  <si>
    <t>FEC_per_household.kWh.FR.Res.HH.Thermal.SH.Oil.CO.Elc.Elec</t>
  </si>
  <si>
    <t>FEC_per_household.kWh.FR.Res.HH.Thermal.SH.Gas</t>
  </si>
  <si>
    <t>FEC_per_household.kWh.FR.Res.HH.Thermal.SH.Gas.SH</t>
  </si>
  <si>
    <t>FEC_per_household.kWh.FR.Res.HH.Thermal.SH.Gas.SH.Gas</t>
  </si>
  <si>
    <t>FEC_per_household.kWh.FR.Res.HH.Thermal.SH.Gas.SH.Elec</t>
  </si>
  <si>
    <t>FEC_per_household.kWh.FR.Res.HH.Thermal.SH.Gas.SC</t>
  </si>
  <si>
    <t>FEC_per_household.kWh.FR.Res.HH.Thermal.SH.Gas.SC.AC.Elec</t>
  </si>
  <si>
    <t>FEC_per_household.kWh.FR.Res.HH.Thermal.SH.Gas.WH</t>
  </si>
  <si>
    <t>FEC_per_household.kWh.FR.Res.HH.Thermal.SH.Gas.WH.Gas.NoSolar.Gas</t>
  </si>
  <si>
    <t>FEC_per_household.kWh.FR.Res.HH.Thermal.SH.Gas.WH.Gas.Solar</t>
  </si>
  <si>
    <t>FEC_per_household.kWh.FR.Res.HH.Thermal.SH.Gas.WH.Gas.Solar.Gas</t>
  </si>
  <si>
    <t>FEC_per_household.kWh.FR.Res.HH.Thermal.SH.Gas.WH.Gas.Solar.Solar</t>
  </si>
  <si>
    <t>FEC_per_household.kWh.FR.Res.HH.Thermal.SH.Gas.WH.Elc.NoSolar.Elec</t>
  </si>
  <si>
    <t>FEC_per_household.kWh.FR.Res.HH.Thermal.SH.Gas.WH.Elc.Solar</t>
  </si>
  <si>
    <t>FEC_per_household.kWh.FR.Res.HH.Thermal.SH.Gas.WH.Elc.Solar.Elec</t>
  </si>
  <si>
    <t>FEC_per_household.kWh.FR.Res.HH.Thermal.SH.Gas.WH.Elc.Solar.Solar</t>
  </si>
  <si>
    <t>FEC_per_household.kWh.FR.Res.HH.Thermal.SH.Gas.CO</t>
  </si>
  <si>
    <t>FEC_per_household.kWh.FR.Res.HH.Thermal.SH.Gas.CO.Gas.Gas</t>
  </si>
  <si>
    <t>FEC_per_household.kWh.FR.Res.HH.Thermal.SH.Gas.CO.Elc.Elec</t>
  </si>
  <si>
    <t>FEC_per_household.kWh.FR.Res.HH.Thermal.SH.Biomass</t>
  </si>
  <si>
    <t>FEC_per_household.kWh.FR.Res.HH.Thermal.SH.Biomass.SH</t>
  </si>
  <si>
    <t>FEC_per_household.kWh.FR.Res.HH.Thermal.SH.Biomass.SH.Biomass</t>
  </si>
  <si>
    <t>FEC_per_household.kWh.FR.Res.HH.Thermal.SH.Biomass.SH.Elec</t>
  </si>
  <si>
    <t>FEC_per_household.kWh.FR.Res.HH.Thermal.SH.Biomass.SC</t>
  </si>
  <si>
    <t>FEC_per_household.kWh.FR.Res.HH.Thermal.SH.Biomass.SC.AC.Elec</t>
  </si>
  <si>
    <t>FEC_per_household.kWh.FR.Res.HH.Thermal.SH.Biomass.WH</t>
  </si>
  <si>
    <t>FEC_per_household.kWh.FR.Res.HH.Thermal.SH.Biomass.WH.Biomass.NoSolar.Biomass</t>
  </si>
  <si>
    <t>FEC_per_household.kWh.FR.Res.HH.Thermal.SH.Biomass.WH.Biomass.Solar</t>
  </si>
  <si>
    <t>FEC_per_household.kWh.FR.Res.HH.Thermal.SH.Biomass.WH.Biomass.Solar.Biomass</t>
  </si>
  <si>
    <t>FEC_per_household.kWh.FR.Res.HH.Thermal.SH.Biomass.WH.Biomass.Solar.Solar</t>
  </si>
  <si>
    <t>FEC_per_household.kWh.FR.Res.HH.Thermal.SH.Biomass.WH.LPG.NoSolar.LPG</t>
  </si>
  <si>
    <t>FEC_per_household.kWh.FR.Res.HH.Thermal.SH.Biomass.WH.LPG.Solar</t>
  </si>
  <si>
    <t>FEC_per_household.kWh.FR.Res.HH.Thermal.SH.Biomass.WH.LPG.Solar.LPG</t>
  </si>
  <si>
    <t>FEC_per_household.kWh.FR.Res.HH.Thermal.SH.Biomass.WH.LPG.Solar.Solar</t>
  </si>
  <si>
    <t>FEC_per_household.kWh.FR.Res.HH.Thermal.SH.Biomass.WH.Elc.NoSolar.Elec</t>
  </si>
  <si>
    <t>FEC_per_household.kWh.FR.Res.HH.Thermal.SH.Biomass.WH.Elc.Solar</t>
  </si>
  <si>
    <t>FEC_per_household.kWh.FR.Res.HH.Thermal.SH.Biomass.WH.Elc.Solar.Elec</t>
  </si>
  <si>
    <t>FEC_per_household.kWh.FR.Res.HH.Thermal.SH.Biomass.WH.Elc.Solar.Solar</t>
  </si>
  <si>
    <t>FEC_per_household.kWh.FR.Res.HH.Thermal.SH.Biomass.CO</t>
  </si>
  <si>
    <t>FEC_per_household.kWh.FR.Res.HH.Thermal.SH.Biomass.CO.Biomass.Biomass</t>
  </si>
  <si>
    <t>FEC_per_household.kWh.FR.Res.HH.Thermal.SH.Biomass.CO.LPG.LPG</t>
  </si>
  <si>
    <t>FEC_per_household.kWh.FR.Res.HH.Thermal.SH.Biomass.CO.Elc.Elec</t>
  </si>
  <si>
    <t>FEC_per_household.kWh.FR.Res.HH.Thermal.SH.Geo</t>
  </si>
  <si>
    <t>FEC_per_household.kWh.FR.Res.HH.Thermal.SH.Geo.SH</t>
  </si>
  <si>
    <t>FEC_per_household.kWh.FR.Res.HH.Thermal.SH.Geo.SH.Geo</t>
  </si>
  <si>
    <t>FEC_per_household.kWh.FR.Res.HH.Thermal.SH.Geo.SH.Elec</t>
  </si>
  <si>
    <t>FEC_per_household.kWh.FR.Res.HH.Thermal.SH.Geo.SC</t>
  </si>
  <si>
    <t>FEC_per_household.kWh.FR.Res.HH.Thermal.SH.Geo.SC.AC.Elec</t>
  </si>
  <si>
    <t>FEC_per_household.kWh.FR.Res.HH.Thermal.SH.Geo.WH</t>
  </si>
  <si>
    <t>FEC_per_household.kWh.FR.Res.HH.Thermal.SH.Geo.WH.Geo.NoSolar.Geo</t>
  </si>
  <si>
    <t>FEC_per_household.kWh.FR.Res.HH.Thermal.SH.Geo.WH.Geo.Solar</t>
  </si>
  <si>
    <t>FEC_per_household.kWh.FR.Res.HH.Thermal.SH.Geo.WH.Geo.Solar.Geo</t>
  </si>
  <si>
    <t>FEC_per_household.kWh.FR.Res.HH.Thermal.SH.Geo.WH.Geo.Solar.Solar</t>
  </si>
  <si>
    <t>FEC_per_household.kWh.FR.Res.HH.Thermal.SH.Geo.WH.Elc.NoSolar.Elec</t>
  </si>
  <si>
    <t>FEC_per_household.kWh.FR.Res.HH.Thermal.SH.Geo.WH.Elc.Solar</t>
  </si>
  <si>
    <t>FEC_per_household.kWh.FR.Res.HH.Thermal.SH.Geo.WH.Elc.Solar.Elec</t>
  </si>
  <si>
    <t>FEC_per_household.kWh.FR.Res.HH.Thermal.SH.Geo.WH.Elc.Solar.Solar</t>
  </si>
  <si>
    <t>FEC_per_household.kWh.FR.Res.HH.Thermal.SH.Geo.CO</t>
  </si>
  <si>
    <t>FEC_per_household.kWh.FR.Res.HH.Thermal.SH.Geo.CO.LPG.LPG</t>
  </si>
  <si>
    <t>FEC_per_household.kWh.FR.Res.HH.Thermal.SH.Geo.CO.Elc.Elec</t>
  </si>
  <si>
    <t>FEC_per_household.kWh.FR.Res.HH.Thermal.SH.DistrHeat</t>
  </si>
  <si>
    <t>FEC_per_household.kWh.FR.Res.HH.Thermal.SH.DistrHeat.SH</t>
  </si>
  <si>
    <t>FEC_per_household.kWh.FR.Res.HH.Thermal.SH.DistrHeat.SH.Steam_Distr</t>
  </si>
  <si>
    <t>FEC_per_household.kWh.FR.Res.HH.Thermal.SH.DistrHeat.SH.Elec</t>
  </si>
  <si>
    <t>FEC_per_household.kWh.FR.Res.HH.Thermal.SH.DistrHeat.SC</t>
  </si>
  <si>
    <t>FEC_per_household.kWh.FR.Res.HH.Thermal.SH.DistrHeat.SC.AC.Elec</t>
  </si>
  <si>
    <t>FEC_per_household.kWh.FR.Res.HH.Thermal.SH.DistrHeat.WH</t>
  </si>
  <si>
    <t>FEC_per_household.kWh.FR.Res.HH.Thermal.SH.DistrHeat.WH.DistrHeat.NoSolar.Steam_Distr</t>
  </si>
  <si>
    <t>FEC_per_household.kWh.FR.Res.HH.Thermal.SH.DistrHeat.WH.DistrHeat.Solar</t>
  </si>
  <si>
    <t>FEC_per_household.kWh.FR.Res.HH.Thermal.SH.DistrHeat.WH.DistrHeat.Solar.Steam_Distr</t>
  </si>
  <si>
    <t>FEC_per_household.kWh.FR.Res.HH.Thermal.SH.DistrHeat.WH.DistrHeat.Solar.Solar</t>
  </si>
  <si>
    <t>FEC_per_household.kWh.FR.Res.HH.Thermal.SH.DistrHeat.WH.Elc.NoSolar.Elec</t>
  </si>
  <si>
    <t>FEC_per_household.kWh.FR.Res.HH.Thermal.SH.DistrHeat.WH.Elc.Solar</t>
  </si>
  <si>
    <t>FEC_per_household.kWh.FR.Res.HH.Thermal.SH.DistrHeat.WH.Elc.Solar.Elec</t>
  </si>
  <si>
    <t>FEC_per_household.kWh.FR.Res.HH.Thermal.SH.DistrHeat.WH.Elc.Solar.Solar</t>
  </si>
  <si>
    <t>FEC_per_household.kWh.FR.Res.HH.Thermal.SH.DistrHeat.CO</t>
  </si>
  <si>
    <t>FEC_per_household.kWh.FR.Res.HH.Thermal.SH.DistrHeat.CO.LPG.LPG</t>
  </si>
  <si>
    <t>FEC_per_household.kWh.FR.Res.HH.Thermal.SH.DistrHeat.CO.Elc.Elec</t>
  </si>
  <si>
    <t>FEC_per_household.kWh.FR.Res.HH.Thermal.SH.AdvElc</t>
  </si>
  <si>
    <t>FEC_per_household.kWh.FR.Res.HH.Thermal.SH.AdvElc.SH</t>
  </si>
  <si>
    <t>FEC_per_household.kWh.FR.Res.HH.Thermal.SH.AdvElc.SH.Elec</t>
  </si>
  <si>
    <t>FEC_per_household.kWh.FR.Res.HH.Thermal.SH.AdvElc.SC</t>
  </si>
  <si>
    <t>FEC_per_household.kWh.FR.Res.HH.Thermal.SH.AdvElc.SC.AC.Elec</t>
  </si>
  <si>
    <t>FEC_per_household.kWh.FR.Res.HH.Thermal.SH.AdvElc.WH</t>
  </si>
  <si>
    <t>FEC_per_household.kWh.FR.Res.HH.Thermal.SH.AdvElc.WH.LPG.NoSolar.LPG</t>
  </si>
  <si>
    <t>FEC_per_household.kWh.FR.Res.HH.Thermal.SH.AdvElc.WH.LPG.Solar</t>
  </si>
  <si>
    <t>FEC_per_household.kWh.FR.Res.HH.Thermal.SH.AdvElc.WH.LPG.Solar.LPG</t>
  </si>
  <si>
    <t>FEC_per_household.kWh.FR.Res.HH.Thermal.SH.AdvElc.WH.LPG.Solar.Solar</t>
  </si>
  <si>
    <t>FEC_per_household.kWh.FR.Res.HH.Thermal.SH.AdvElc.WH.Elc.NoSolar.Elec</t>
  </si>
  <si>
    <t>FEC_per_household.kWh.FR.Res.HH.Thermal.SH.AdvElc.WH.Elc.Solar</t>
  </si>
  <si>
    <t>FEC_per_household.kWh.FR.Res.HH.Thermal.SH.AdvElc.WH.Elc.Solar.Elec</t>
  </si>
  <si>
    <t>FEC_per_household.kWh.FR.Res.HH.Thermal.SH.AdvElc.WH.Elc.Solar.Solar</t>
  </si>
  <si>
    <t>FEC_per_household.kWh.FR.Res.HH.Thermal.SH.AdvElc.CO</t>
  </si>
  <si>
    <t>FEC_per_household.kWh.FR.Res.HH.Thermal.SH.AdvElc.CO.LPG.LPG</t>
  </si>
  <si>
    <t>FEC_per_household.kWh.FR.Res.HH.Thermal.SH.AdvElc.CO.Elc.Elec</t>
  </si>
  <si>
    <t>FEC_per_household.kWh.FR.Res.HH.Thermal.SH.ConvElc</t>
  </si>
  <si>
    <t>FEC_per_household.kWh.FR.Res.HH.Thermal.SH.ConvElc.SH</t>
  </si>
  <si>
    <t>FEC_per_household.kWh.FR.Res.HH.Thermal.SH.ConvElc.SH.Elec</t>
  </si>
  <si>
    <t>FEC_per_household.kWh.FR.Res.HH.Thermal.SH.ConvElc.SC</t>
  </si>
  <si>
    <t>FEC_per_household.kWh.FR.Res.HH.Thermal.SH.ConvElc.SC.AC.Elec</t>
  </si>
  <si>
    <t>FEC_per_household.kWh.FR.Res.HH.Thermal.SH.ConvElc.WH</t>
  </si>
  <si>
    <t>FEC_per_household.kWh.FR.Res.HH.Thermal.SH.ConvElc.WH.LPG.NoSolar.LPG</t>
  </si>
  <si>
    <t>FEC_per_household.kWh.FR.Res.HH.Thermal.SH.ConvElc.WH.LPG.Solar</t>
  </si>
  <si>
    <t>FEC_per_household.kWh.FR.Res.HH.Thermal.SH.ConvElc.WH.LPG.Solar.LPG</t>
  </si>
  <si>
    <t>FEC_per_household.kWh.FR.Res.HH.Thermal.SH.ConvElc.WH.LPG.Solar.Solar</t>
  </si>
  <si>
    <t>FEC_per_household.kWh.FR.Res.HH.Thermal.SH.ConvElc.WH.Elc.NoSolar.Elec</t>
  </si>
  <si>
    <t>FEC_per_household.kWh.FR.Res.HH.Thermal.SH.ConvElc.WH.Elc.Solar</t>
  </si>
  <si>
    <t>FEC_per_household.kWh.FR.Res.HH.Thermal.SH.ConvElc.WH.Elc.Solar.Elec</t>
  </si>
  <si>
    <t>FEC_per_household.kWh.FR.Res.HH.Thermal.SH.ConvElc.WH.Elc.Solar.Solar</t>
  </si>
  <si>
    <t>FEC_per_household.kWh.FR.Res.HH.Thermal.SH.ConvElc.CO</t>
  </si>
  <si>
    <t>FEC_per_household.kWh.FR.Res.HH.Thermal.SH.ConvElc.CO.LPG.LPG</t>
  </si>
  <si>
    <t>FEC_per_household.kWh.FR.Res.HH.Thermal.SH.ConvElc.CO.Elc.Elec</t>
  </si>
  <si>
    <t>FR - Thermal energy service per household (detailed structure)</t>
  </si>
  <si>
    <t>TES_per_household.kWh.FR.Res.HH.Thermal.SH.Solids</t>
  </si>
  <si>
    <t>TES_per_household.kWh.FR.Res.HH.Thermal.SH.Solids.SH</t>
  </si>
  <si>
    <t>TES_per_household.kWh.FR.Res.HH.Thermal.SH.Solids.SH.Solids</t>
  </si>
  <si>
    <t>TES_per_household.kWh.FR.Res.HH.Thermal.SH.Solids.SH.Elec</t>
  </si>
  <si>
    <t>TES_per_household.kWh.FR.Res.HH.Thermal.SH.Solids.SC</t>
  </si>
  <si>
    <t>TES_per_household.kWh.FR.Res.HH.Thermal.SH.Solids.SC.AC.Elec</t>
  </si>
  <si>
    <t>TES_per_household.kWh.FR.Res.HH.Thermal.SH.Solids.WH</t>
  </si>
  <si>
    <t>TES_per_household.kWh.FR.Res.HH.Thermal.SH.Solids.WH.Solids.NoSolar.Solids</t>
  </si>
  <si>
    <t>TES_per_household.kWh.FR.Res.HH.Thermal.SH.Solids.WH.LPG.NoSolar.LPG</t>
  </si>
  <si>
    <t>TES_per_household.kWh.FR.Res.HH.Thermal.SH.Solids.WH.LPG.Solar</t>
  </si>
  <si>
    <t>TES_per_household.kWh.FR.Res.HH.Thermal.SH.Solids.WH.LPG.Solar.LPG</t>
  </si>
  <si>
    <t>TES_per_household.kWh.FR.Res.HH.Thermal.SH.Solids.WH.LPG.Solar.Solar</t>
  </si>
  <si>
    <t>TES_per_household.kWh.FR.Res.HH.Thermal.SH.Solids.WH.Elc.NoSolar.Elec</t>
  </si>
  <si>
    <t>TES_per_household.kWh.FR.Res.HH.Thermal.SH.Solids.WH.Elc.Solar</t>
  </si>
  <si>
    <t>TES_per_household.kWh.FR.Res.HH.Thermal.SH.Solids.WH.Elc.Solar.Elec</t>
  </si>
  <si>
    <t>TES_per_household.kWh.FR.Res.HH.Thermal.SH.Solids.WH.Elc.Solar.Solar</t>
  </si>
  <si>
    <t>TES_per_household.kWh.FR.Res.HH.Thermal.SH.Solids.CO</t>
  </si>
  <si>
    <t>TES_per_household.kWh.FR.Res.HH.Thermal.SH.Solids.CO.Solids.Solids</t>
  </si>
  <si>
    <t>TES_per_household.kWh.FR.Res.HH.Thermal.SH.Solids.CO.LPG.LPG</t>
  </si>
  <si>
    <t>TES_per_household.kWh.FR.Res.HH.Thermal.SH.Solids.CO.Elc.Elec</t>
  </si>
  <si>
    <t>TES_per_household.kWh.FR.Res.HH.Thermal.SH.LPG</t>
  </si>
  <si>
    <t>TES_per_household.kWh.FR.Res.HH.Thermal.SH.LPG.SH</t>
  </si>
  <si>
    <t>TES_per_household.kWh.FR.Res.HH.Thermal.SH.LPG.SH.LPG</t>
  </si>
  <si>
    <t>TES_per_household.kWh.FR.Res.HH.Thermal.SH.LPG.SH.Elec</t>
  </si>
  <si>
    <t>TES_per_household.kWh.FR.Res.HH.Thermal.SH.LPG.SC</t>
  </si>
  <si>
    <t>TES_per_household.kWh.FR.Res.HH.Thermal.SH.LPG.SC.AC.Elec</t>
  </si>
  <si>
    <t>TES_per_household.kWh.FR.Res.HH.Thermal.SH.LPG.WH</t>
  </si>
  <si>
    <t>TES_per_household.kWh.FR.Res.HH.Thermal.SH.LPG.WH.LPG.NoSolar.LPG</t>
  </si>
  <si>
    <t>TES_per_household.kWh.FR.Res.HH.Thermal.SH.LPG.WH.LPG.Solar</t>
  </si>
  <si>
    <t>TES_per_household.kWh.FR.Res.HH.Thermal.SH.LPG.WH.LPG.Solar.LPG</t>
  </si>
  <si>
    <t>TES_per_household.kWh.FR.Res.HH.Thermal.SH.LPG.WH.LPG.Solar.Solar</t>
  </si>
  <si>
    <t>TES_per_household.kWh.FR.Res.HH.Thermal.SH.LPG.WH.Elc.NoSolar.Elec</t>
  </si>
  <si>
    <t>TES_per_household.kWh.FR.Res.HH.Thermal.SH.LPG.WH.Elc.Solar</t>
  </si>
  <si>
    <t>TES_per_household.kWh.FR.Res.HH.Thermal.SH.LPG.WH.Elc.Solar.Elec</t>
  </si>
  <si>
    <t>TES_per_household.kWh.FR.Res.HH.Thermal.SH.LPG.WH.Elc.Solar.Solar</t>
  </si>
  <si>
    <t>TES_per_household.kWh.FR.Res.HH.Thermal.SH.LPG.CO</t>
  </si>
  <si>
    <t>TES_per_household.kWh.FR.Res.HH.Thermal.SH.LPG.CO.LPG.LPG</t>
  </si>
  <si>
    <t>TES_per_household.kWh.FR.Res.HH.Thermal.SH.LPG.CO.Elc.Elec</t>
  </si>
  <si>
    <t>TES_per_household.kWh.FR.Res.HH.Thermal.SH.Oil</t>
  </si>
  <si>
    <t>TES_per_household.kWh.FR.Res.HH.Thermal.SH.Oil.SH</t>
  </si>
  <si>
    <t>TES_per_household.kWh.FR.Res.HH.Thermal.SH.Oil.SH.Oil</t>
  </si>
  <si>
    <t>TES_per_household.kWh.FR.Res.HH.Thermal.SH.Oil.SH.Elec</t>
  </si>
  <si>
    <t>TES_per_household.kWh.FR.Res.HH.Thermal.SH.Oil.SC</t>
  </si>
  <si>
    <t>TES_per_household.kWh.FR.Res.HH.Thermal.SH.Oil.SC.AC.Elec</t>
  </si>
  <si>
    <t>TES_per_household.kWh.FR.Res.HH.Thermal.SH.Oil.WH</t>
  </si>
  <si>
    <t>TES_per_household.kWh.FR.Res.HH.Thermal.SH.Oil.WH.Oil.NoSolar.Oil</t>
  </si>
  <si>
    <t>TES_per_household.kWh.FR.Res.HH.Thermal.SH.Oil.WH.Oil.Solar</t>
  </si>
  <si>
    <t>TES_per_household.kWh.FR.Res.HH.Thermal.SH.Oil.WH.Oil.Solar.Oil</t>
  </si>
  <si>
    <t>TES_per_household.kWh.FR.Res.HH.Thermal.SH.Oil.WH.Oil.Solar.Solar</t>
  </si>
  <si>
    <t>TES_per_household.kWh.FR.Res.HH.Thermal.SH.Oil.WH.Elc.NoSolar.Elec</t>
  </si>
  <si>
    <t>TES_per_household.kWh.FR.Res.HH.Thermal.SH.Oil.WH.Elc.Solar</t>
  </si>
  <si>
    <t>TES_per_household.kWh.FR.Res.HH.Thermal.SH.Oil.WH.Elc.Solar.Elec</t>
  </si>
  <si>
    <t>TES_per_household.kWh.FR.Res.HH.Thermal.SH.Oil.WH.Elc.Solar.Solar</t>
  </si>
  <si>
    <t>TES_per_household.kWh.FR.Res.HH.Thermal.SH.Oil.CO</t>
  </si>
  <si>
    <t>TES_per_household.kWh.FR.Res.HH.Thermal.SH.Oil.CO.LPG.LPG</t>
  </si>
  <si>
    <t>TES_per_household.kWh.FR.Res.HH.Thermal.SH.Oil.CO.Elc.Elec</t>
  </si>
  <si>
    <t>TES_per_household.kWh.FR.Res.HH.Thermal.SH.Gas</t>
  </si>
  <si>
    <t>TES_per_household.kWh.FR.Res.HH.Thermal.SH.Gas.SH</t>
  </si>
  <si>
    <t>TES_per_household.kWh.FR.Res.HH.Thermal.SH.Gas.SH.Gas</t>
  </si>
  <si>
    <t>TES_per_household.kWh.FR.Res.HH.Thermal.SH.Gas.SH.Elec</t>
  </si>
  <si>
    <t>TES_per_household.kWh.FR.Res.HH.Thermal.SH.Gas.SC</t>
  </si>
  <si>
    <t>TES_per_household.kWh.FR.Res.HH.Thermal.SH.Gas.SC.AC.Elec</t>
  </si>
  <si>
    <t>TES_per_household.kWh.FR.Res.HH.Thermal.SH.Gas.WH</t>
  </si>
  <si>
    <t>TES_per_household.kWh.FR.Res.HH.Thermal.SH.Gas.WH.Gas.NoSolar.Gas</t>
  </si>
  <si>
    <t>TES_per_household.kWh.FR.Res.HH.Thermal.SH.Gas.WH.Gas.Solar</t>
  </si>
  <si>
    <t>TES_per_household.kWh.FR.Res.HH.Thermal.SH.Gas.WH.Gas.Solar.Gas</t>
  </si>
  <si>
    <t>TES_per_household.kWh.FR.Res.HH.Thermal.SH.Gas.WH.Gas.Solar.Solar</t>
  </si>
  <si>
    <t>TES_per_household.kWh.FR.Res.HH.Thermal.SH.Gas.WH.Elc.NoSolar.Elec</t>
  </si>
  <si>
    <t>TES_per_household.kWh.FR.Res.HH.Thermal.SH.Gas.WH.Elc.Solar</t>
  </si>
  <si>
    <t>TES_per_household.kWh.FR.Res.HH.Thermal.SH.Gas.WH.Elc.Solar.Elec</t>
  </si>
  <si>
    <t>TES_per_household.kWh.FR.Res.HH.Thermal.SH.Gas.WH.Elc.Solar.Solar</t>
  </si>
  <si>
    <t>TES_per_household.kWh.FR.Res.HH.Thermal.SH.Gas.CO</t>
  </si>
  <si>
    <t>TES_per_household.kWh.FR.Res.HH.Thermal.SH.Gas.CO.Gas.Gas</t>
  </si>
  <si>
    <t>TES_per_household.kWh.FR.Res.HH.Thermal.SH.Gas.CO.Elc.Elec</t>
  </si>
  <si>
    <t>TES_per_household.kWh.FR.Res.HH.Thermal.SH.Biomass</t>
  </si>
  <si>
    <t>TES_per_household.kWh.FR.Res.HH.Thermal.SH.Biomass.SH</t>
  </si>
  <si>
    <t>TES_per_household.kWh.FR.Res.HH.Thermal.SH.Biomass.SH.Biomass</t>
  </si>
  <si>
    <t>TES_per_household.kWh.FR.Res.HH.Thermal.SH.Biomass.SH.Elec</t>
  </si>
  <si>
    <t>TES_per_household.kWh.FR.Res.HH.Thermal.SH.Biomass.SC</t>
  </si>
  <si>
    <t>TES_per_household.kWh.FR.Res.HH.Thermal.SH.Biomass.SC.AC.Elec</t>
  </si>
  <si>
    <t>TES_per_household.kWh.FR.Res.HH.Thermal.SH.Biomass.WH</t>
  </si>
  <si>
    <t>TES_per_household.kWh.FR.Res.HH.Thermal.SH.Biomass.WH.Biomass.NoSolar.Biomass</t>
  </si>
  <si>
    <t>TES_per_household.kWh.FR.Res.HH.Thermal.SH.Biomass.WH.Biomass.Solar</t>
  </si>
  <si>
    <t>TES_per_household.kWh.FR.Res.HH.Thermal.SH.Biomass.WH.Biomass.Solar.Biomass</t>
  </si>
  <si>
    <t>TES_per_household.kWh.FR.Res.HH.Thermal.SH.Biomass.WH.Biomass.Solar.Solar</t>
  </si>
  <si>
    <t>TES_per_household.kWh.FR.Res.HH.Thermal.SH.Biomass.WH.LPG.NoSolar.LPG</t>
  </si>
  <si>
    <t>TES_per_household.kWh.FR.Res.HH.Thermal.SH.Biomass.WH.LPG.Solar</t>
  </si>
  <si>
    <t>TES_per_household.kWh.FR.Res.HH.Thermal.SH.Biomass.WH.LPG.Solar.LPG</t>
  </si>
  <si>
    <t>TES_per_household.kWh.FR.Res.HH.Thermal.SH.Biomass.WH.LPG.Solar.Solar</t>
  </si>
  <si>
    <t>TES_per_household.kWh.FR.Res.HH.Thermal.SH.Biomass.WH.Elc.NoSolar.Elec</t>
  </si>
  <si>
    <t>TES_per_household.kWh.FR.Res.HH.Thermal.SH.Biomass.WH.Elc.Solar</t>
  </si>
  <si>
    <t>TES_per_household.kWh.FR.Res.HH.Thermal.SH.Biomass.WH.Elc.Solar.Elec</t>
  </si>
  <si>
    <t>TES_per_household.kWh.FR.Res.HH.Thermal.SH.Biomass.WH.Elc.Solar.Solar</t>
  </si>
  <si>
    <t>TES_per_household.kWh.FR.Res.HH.Thermal.SH.Biomass.CO</t>
  </si>
  <si>
    <t>TES_per_household.kWh.FR.Res.HH.Thermal.SH.Biomass.CO.Biomass.Biomass</t>
  </si>
  <si>
    <t>TES_per_household.kWh.FR.Res.HH.Thermal.SH.Biomass.CO.LPG.LPG</t>
  </si>
  <si>
    <t>TES_per_household.kWh.FR.Res.HH.Thermal.SH.Biomass.CO.Elc.Elec</t>
  </si>
  <si>
    <t>TES_per_household.kWh.FR.Res.HH.Thermal.SH.Geo</t>
  </si>
  <si>
    <t>TES_per_household.kWh.FR.Res.HH.Thermal.SH.Geo.SH</t>
  </si>
  <si>
    <t>TES_per_household.kWh.FR.Res.HH.Thermal.SH.Geo.SH.Geo</t>
  </si>
  <si>
    <t>TES_per_household.kWh.FR.Res.HH.Thermal.SH.Geo.SH.Elec</t>
  </si>
  <si>
    <t>TES_per_household.kWh.FR.Res.HH.Thermal.SH.Geo.SC</t>
  </si>
  <si>
    <t>TES_per_household.kWh.FR.Res.HH.Thermal.SH.Geo.SC.AC.Elec</t>
  </si>
  <si>
    <t>TES_per_household.kWh.FR.Res.HH.Thermal.SH.Geo.WH</t>
  </si>
  <si>
    <t>TES_per_household.kWh.FR.Res.HH.Thermal.SH.Geo.WH.Geo.NoSolar.Geo</t>
  </si>
  <si>
    <t>TES_per_household.kWh.FR.Res.HH.Thermal.SH.Geo.WH.Geo.Solar</t>
  </si>
  <si>
    <t>TES_per_household.kWh.FR.Res.HH.Thermal.SH.Geo.WH.Geo.Solar.Geo</t>
  </si>
  <si>
    <t>TES_per_household.kWh.FR.Res.HH.Thermal.SH.Geo.WH.Geo.Solar.Solar</t>
  </si>
  <si>
    <t>TES_per_household.kWh.FR.Res.HH.Thermal.SH.Geo.WH.Elc.NoSolar.Elec</t>
  </si>
  <si>
    <t>TES_per_household.kWh.FR.Res.HH.Thermal.SH.Geo.WH.Elc.Solar</t>
  </si>
  <si>
    <t>TES_per_household.kWh.FR.Res.HH.Thermal.SH.Geo.WH.Elc.Solar.Elec</t>
  </si>
  <si>
    <t>TES_per_household.kWh.FR.Res.HH.Thermal.SH.Geo.WH.Elc.Solar.Solar</t>
  </si>
  <si>
    <t>TES_per_household.kWh.FR.Res.HH.Thermal.SH.Geo.CO</t>
  </si>
  <si>
    <t>TES_per_household.kWh.FR.Res.HH.Thermal.SH.Geo.CO.LPG.LPG</t>
  </si>
  <si>
    <t>TES_per_household.kWh.FR.Res.HH.Thermal.SH.Geo.CO.Elc.Elec</t>
  </si>
  <si>
    <t>TES_per_household.kWh.FR.Res.HH.Thermal.SH.DistrHeat</t>
  </si>
  <si>
    <t>TES_per_household.kWh.FR.Res.HH.Thermal.SH.DistrHeat.SH</t>
  </si>
  <si>
    <t>TES_per_household.kWh.FR.Res.HH.Thermal.SH.DistrHeat.SH.Steam_Distr</t>
  </si>
  <si>
    <t>TES_per_household.kWh.FR.Res.HH.Thermal.SH.DistrHeat.SH.Elec</t>
  </si>
  <si>
    <t>TES_per_household.kWh.FR.Res.HH.Thermal.SH.DistrHeat.SC</t>
  </si>
  <si>
    <t>TES_per_household.kWh.FR.Res.HH.Thermal.SH.DistrHeat.SC.AC.Elec</t>
  </si>
  <si>
    <t>TES_per_household.kWh.FR.Res.HH.Thermal.SH.DistrHeat.WH</t>
  </si>
  <si>
    <t>TES_per_household.kWh.FR.Res.HH.Thermal.SH.DistrHeat.WH.DistrHeat.NoSolar.Steam_Distr</t>
  </si>
  <si>
    <t>TES_per_household.kWh.FR.Res.HH.Thermal.SH.DistrHeat.WH.DistrHeat.Solar</t>
  </si>
  <si>
    <t>TES_per_household.kWh.FR.Res.HH.Thermal.SH.DistrHeat.WH.DistrHeat.Solar.Steam_Distr</t>
  </si>
  <si>
    <t>TES_per_household.kWh.FR.Res.HH.Thermal.SH.DistrHeat.WH.DistrHeat.Solar.Solar</t>
  </si>
  <si>
    <t>TES_per_household.kWh.FR.Res.HH.Thermal.SH.DistrHeat.WH.Elc.NoSolar.Elec</t>
  </si>
  <si>
    <t>TES_per_household.kWh.FR.Res.HH.Thermal.SH.DistrHeat.WH.Elc.Solar</t>
  </si>
  <si>
    <t>TES_per_household.kWh.FR.Res.HH.Thermal.SH.DistrHeat.WH.Elc.Solar.Elec</t>
  </si>
  <si>
    <t>TES_per_household.kWh.FR.Res.HH.Thermal.SH.DistrHeat.WH.Elc.Solar.Solar</t>
  </si>
  <si>
    <t>TES_per_household.kWh.FR.Res.HH.Thermal.SH.DistrHeat.CO</t>
  </si>
  <si>
    <t>TES_per_household.kWh.FR.Res.HH.Thermal.SH.DistrHeat.CO.LPG.LPG</t>
  </si>
  <si>
    <t>TES_per_household.kWh.FR.Res.HH.Thermal.SH.DistrHeat.CO.Elc.Elec</t>
  </si>
  <si>
    <t>TES_per_household.kWh.FR.Res.HH.Thermal.SH.AdvElc</t>
  </si>
  <si>
    <t>TES_per_household.kWh.FR.Res.HH.Thermal.SH.AdvElc.SH</t>
  </si>
  <si>
    <t>TES_per_household.kWh.FR.Res.HH.Thermal.SH.AdvElc.SH.Elec</t>
  </si>
  <si>
    <t>TES_per_household.kWh.FR.Res.HH.Thermal.SH.AdvElc.SC</t>
  </si>
  <si>
    <t>TES_per_household.kWh.FR.Res.HH.Thermal.SH.AdvElc.SC.AC.Elec</t>
  </si>
  <si>
    <t>TES_per_household.kWh.FR.Res.HH.Thermal.SH.AdvElc.WH</t>
  </si>
  <si>
    <t>TES_per_household.kWh.FR.Res.HH.Thermal.SH.AdvElc.WH.LPG.NoSolar.LPG</t>
  </si>
  <si>
    <t>TES_per_household.kWh.FR.Res.HH.Thermal.SH.AdvElc.WH.LPG.Solar</t>
  </si>
  <si>
    <t>TES_per_household.kWh.FR.Res.HH.Thermal.SH.AdvElc.WH.LPG.Solar.LPG</t>
  </si>
  <si>
    <t>TES_per_household.kWh.FR.Res.HH.Thermal.SH.AdvElc.WH.LPG.Solar.Solar</t>
  </si>
  <si>
    <t>TES_per_household.kWh.FR.Res.HH.Thermal.SH.AdvElc.WH.Elc.NoSolar.Elec</t>
  </si>
  <si>
    <t>TES_per_household.kWh.FR.Res.HH.Thermal.SH.AdvElc.WH.Elc.Solar</t>
  </si>
  <si>
    <t>TES_per_household.kWh.FR.Res.HH.Thermal.SH.AdvElc.WH.Elc.Solar.Elec</t>
  </si>
  <si>
    <t>TES_per_household.kWh.FR.Res.HH.Thermal.SH.AdvElc.WH.Elc.Solar.Solar</t>
  </si>
  <si>
    <t>TES_per_household.kWh.FR.Res.HH.Thermal.SH.AdvElc.CO</t>
  </si>
  <si>
    <t>TES_per_household.kWh.FR.Res.HH.Thermal.SH.AdvElc.CO.LPG.LPG</t>
  </si>
  <si>
    <t>TES_per_household.kWh.FR.Res.HH.Thermal.SH.AdvElc.CO.Elc.Elec</t>
  </si>
  <si>
    <t>TES_per_household.kWh.FR.Res.HH.Thermal.SH.ConvElc</t>
  </si>
  <si>
    <t>TES_per_household.kWh.FR.Res.HH.Thermal.SH.ConvElc.SH</t>
  </si>
  <si>
    <t>TES_per_household.kWh.FR.Res.HH.Thermal.SH.ConvElc.SH.Elec</t>
  </si>
  <si>
    <t>TES_per_household.kWh.FR.Res.HH.Thermal.SH.ConvElc.SC</t>
  </si>
  <si>
    <t>TES_per_household.kWh.FR.Res.HH.Thermal.SH.ConvElc.SC.AC.Elec</t>
  </si>
  <si>
    <t>TES_per_household.kWh.FR.Res.HH.Thermal.SH.ConvElc.WH</t>
  </si>
  <si>
    <t>TES_per_household.kWh.FR.Res.HH.Thermal.SH.ConvElc.WH.LPG.NoSolar.LPG</t>
  </si>
  <si>
    <t>TES_per_household.kWh.FR.Res.HH.Thermal.SH.ConvElc.WH.LPG.Solar</t>
  </si>
  <si>
    <t>TES_per_household.kWh.FR.Res.HH.Thermal.SH.ConvElc.WH.LPG.Solar.LPG</t>
  </si>
  <si>
    <t>TES_per_household.kWh.FR.Res.HH.Thermal.SH.ConvElc.WH.LPG.Solar.Solar</t>
  </si>
  <si>
    <t>TES_per_household.kWh.FR.Res.HH.Thermal.SH.ConvElc.WH.Elc.NoSolar.Elec</t>
  </si>
  <si>
    <t>TES_per_household.kWh.FR.Res.HH.Thermal.SH.ConvElc.WH.Elc.Solar</t>
  </si>
  <si>
    <t>TES_per_household.kWh.FR.Res.HH.Thermal.SH.ConvElc.WH.Elc.Solar.Elec</t>
  </si>
  <si>
    <t>TES_per_household.kWh.FR.Res.HH.Thermal.SH.ConvElc.WH.Elc.Solar.Solar</t>
  </si>
  <si>
    <t>TES_per_household.kWh.FR.Res.HH.Thermal.SH.ConvElc.CO</t>
  </si>
  <si>
    <t>TES_per_household.kWh.FR.Res.HH.Thermal.SH.ConvElc.CO.LPG.LPG</t>
  </si>
  <si>
    <t>TES_per_household.kWh.FR.Res.HH.Thermal.SH.ConvElc.CO.Elc.Elec</t>
  </si>
  <si>
    <t>FR - CO2 emissions per household (detailed structure)</t>
  </si>
  <si>
    <t>EMI_per_household.kgCO2.FR.Res.HH.Thermal.SH.Solids</t>
  </si>
  <si>
    <t>EMI_per_household.kgCO2.FR.Res.HH.Thermal.SH.Solids.SH</t>
  </si>
  <si>
    <t>EMI_per_household.kgCO2.FR.Res.HH.Thermal.SH.Solids.SH.Solids</t>
  </si>
  <si>
    <t>EMI_per_household.kgCO2.FR.Res.HH.Thermal.SH.Solids.SH.Elec</t>
  </si>
  <si>
    <t>EMI_per_household.kgCO2.FR.Res.HH.Thermal.SH.Solids.SC</t>
  </si>
  <si>
    <t>EMI_per_household.kgCO2.FR.Res.HH.Thermal.SH.Solids.SC.AC.Elec</t>
  </si>
  <si>
    <t>EMI_per_household.kgCO2.FR.Res.HH.Thermal.SH.Solids.WH</t>
  </si>
  <si>
    <t>EMI_per_household.kgCO2.FR.Res.HH.Thermal.SH.Solids.WH.Solids.NoSolar.Solids</t>
  </si>
  <si>
    <t>EMI_per_household.kgCO2.FR.Res.HH.Thermal.SH.Solids.WH.LPG.NoSolar.LPG</t>
  </si>
  <si>
    <t>EMI_per_household.kgCO2.FR.Res.HH.Thermal.SH.Solids.WH.LPG.Solar</t>
  </si>
  <si>
    <t>EMI_per_household.kgCO2.FR.Res.HH.Thermal.SH.Solids.WH.LPG.Solar.LPG</t>
  </si>
  <si>
    <t>EMI_per_household.kgCO2.FR.Res.HH.Thermal.SH.Solids.WH.LPG.Solar.Solar</t>
  </si>
  <si>
    <t>EMI_per_household.kgCO2.FR.Res.HH.Thermal.SH.Solids.WH.Elc.NoSolar.Elec</t>
  </si>
  <si>
    <t>EMI_per_household.kgCO2.FR.Res.HH.Thermal.SH.Solids.WH.Elc.Solar</t>
  </si>
  <si>
    <t>EMI_per_household.kgCO2.FR.Res.HH.Thermal.SH.Solids.WH.Elc.Solar.Elec</t>
  </si>
  <si>
    <t>EMI_per_household.kgCO2.FR.Res.HH.Thermal.SH.Solids.WH.Elc.Solar.Solar</t>
  </si>
  <si>
    <t>EMI_per_household.kgCO2.FR.Res.HH.Thermal.SH.Solids.CO</t>
  </si>
  <si>
    <t>EMI_per_household.kgCO2.FR.Res.HH.Thermal.SH.Solids.CO.Solids.Solids</t>
  </si>
  <si>
    <t>EMI_per_household.kgCO2.FR.Res.HH.Thermal.SH.Solids.CO.LPG.LPG</t>
  </si>
  <si>
    <t>EMI_per_household.kgCO2.FR.Res.HH.Thermal.SH.Solids.CO.Elc.Elec</t>
  </si>
  <si>
    <t>EMI_per_household.kgCO2.FR.Res.HH.Thermal.SH.LPG</t>
  </si>
  <si>
    <t>EMI_per_household.kgCO2.FR.Res.HH.Thermal.SH.LPG.SH</t>
  </si>
  <si>
    <t>EMI_per_household.kgCO2.FR.Res.HH.Thermal.SH.LPG.SH.LPG</t>
  </si>
  <si>
    <t>EMI_per_household.kgCO2.FR.Res.HH.Thermal.SH.LPG.SH.Elec</t>
  </si>
  <si>
    <t>EMI_per_household.kgCO2.FR.Res.HH.Thermal.SH.LPG.SC</t>
  </si>
  <si>
    <t>EMI_per_household.kgCO2.FR.Res.HH.Thermal.SH.LPG.SC.AC.Elec</t>
  </si>
  <si>
    <t>EMI_per_household.kgCO2.FR.Res.HH.Thermal.SH.LPG.WH</t>
  </si>
  <si>
    <t>EMI_per_household.kgCO2.FR.Res.HH.Thermal.SH.LPG.WH.LPG.NoSolar.LPG</t>
  </si>
  <si>
    <t>EMI_per_household.kgCO2.FR.Res.HH.Thermal.SH.LPG.WH.LPG.Solar</t>
  </si>
  <si>
    <t>EMI_per_household.kgCO2.FR.Res.HH.Thermal.SH.LPG.WH.LPG.Solar.LPG</t>
  </si>
  <si>
    <t>EMI_per_household.kgCO2.FR.Res.HH.Thermal.SH.LPG.WH.LPG.Solar.Solar</t>
  </si>
  <si>
    <t>EMI_per_household.kgCO2.FR.Res.HH.Thermal.SH.LPG.WH.Elc.NoSolar.Elec</t>
  </si>
  <si>
    <t>EMI_per_household.kgCO2.FR.Res.HH.Thermal.SH.LPG.WH.Elc.Solar</t>
  </si>
  <si>
    <t>EMI_per_household.kgCO2.FR.Res.HH.Thermal.SH.LPG.WH.Elc.Solar.Elec</t>
  </si>
  <si>
    <t>EMI_per_household.kgCO2.FR.Res.HH.Thermal.SH.LPG.WH.Elc.Solar.Solar</t>
  </si>
  <si>
    <t>EMI_per_household.kgCO2.FR.Res.HH.Thermal.SH.LPG.CO</t>
  </si>
  <si>
    <t>EMI_per_household.kgCO2.FR.Res.HH.Thermal.SH.LPG.CO.LPG.LPG</t>
  </si>
  <si>
    <t>EMI_per_household.kgCO2.FR.Res.HH.Thermal.SH.LPG.CO.Elc.Elec</t>
  </si>
  <si>
    <t>EMI_per_household.kgCO2.FR.Res.HH.Thermal.SH.Oil</t>
  </si>
  <si>
    <t>EMI_per_household.kgCO2.FR.Res.HH.Thermal.SH.Oil.SH</t>
  </si>
  <si>
    <t>EMI_per_household.kgCO2.FR.Res.HH.Thermal.SH.Oil.SH.Oil</t>
  </si>
  <si>
    <t>EMI_per_household.kgCO2.FR.Res.HH.Thermal.SH.Oil.SH.Elec</t>
  </si>
  <si>
    <t>EMI_per_household.kgCO2.FR.Res.HH.Thermal.SH.Oil.SC</t>
  </si>
  <si>
    <t>EMI_per_household.kgCO2.FR.Res.HH.Thermal.SH.Oil.SC.AC.Elec</t>
  </si>
  <si>
    <t>EMI_per_household.kgCO2.FR.Res.HH.Thermal.SH.Oil.WH</t>
  </si>
  <si>
    <t>EMI_per_household.kgCO2.FR.Res.HH.Thermal.SH.Oil.WH.Oil.NoSolar.Oil</t>
  </si>
  <si>
    <t>EMI_per_household.kgCO2.FR.Res.HH.Thermal.SH.Oil.WH.Oil.Solar</t>
  </si>
  <si>
    <t>EMI_per_household.kgCO2.FR.Res.HH.Thermal.SH.Oil.WH.Oil.Solar.Oil</t>
  </si>
  <si>
    <t>EMI_per_household.kgCO2.FR.Res.HH.Thermal.SH.Oil.WH.Oil.Solar.Solar</t>
  </si>
  <si>
    <t>EMI_per_household.kgCO2.FR.Res.HH.Thermal.SH.Oil.WH.Elc.NoSolar.Elec</t>
  </si>
  <si>
    <t>EMI_per_household.kgCO2.FR.Res.HH.Thermal.SH.Oil.WH.Elc.Solar</t>
  </si>
  <si>
    <t>EMI_per_household.kgCO2.FR.Res.HH.Thermal.SH.Oil.WH.Elc.Solar.Elec</t>
  </si>
  <si>
    <t>EMI_per_household.kgCO2.FR.Res.HH.Thermal.SH.Oil.WH.Elc.Solar.Solar</t>
  </si>
  <si>
    <t>EMI_per_household.kgCO2.FR.Res.HH.Thermal.SH.Oil.CO</t>
  </si>
  <si>
    <t>EMI_per_household.kgCO2.FR.Res.HH.Thermal.SH.Oil.CO.LPG.LPG</t>
  </si>
  <si>
    <t>EMI_per_household.kgCO2.FR.Res.HH.Thermal.SH.Oil.CO.Elc.Elec</t>
  </si>
  <si>
    <t>EMI_per_household.kgCO2.FR.Res.HH.Thermal.SH.Gas</t>
  </si>
  <si>
    <t>EMI_per_household.kgCO2.FR.Res.HH.Thermal.SH.Gas.SH</t>
  </si>
  <si>
    <t>EMI_per_household.kgCO2.FR.Res.HH.Thermal.SH.Gas.SH.Gas</t>
  </si>
  <si>
    <t>EMI_per_household.kgCO2.FR.Res.HH.Thermal.SH.Gas.SH.Elec</t>
  </si>
  <si>
    <t>EMI_per_household.kgCO2.FR.Res.HH.Thermal.SH.Gas.SC</t>
  </si>
  <si>
    <t>EMI_per_household.kgCO2.FR.Res.HH.Thermal.SH.Gas.SC.AC.Elec</t>
  </si>
  <si>
    <t>EMI_per_household.kgCO2.FR.Res.HH.Thermal.SH.Gas.WH</t>
  </si>
  <si>
    <t>EMI_per_household.kgCO2.FR.Res.HH.Thermal.SH.Gas.WH.Gas.NoSolar.Gas</t>
  </si>
  <si>
    <t>EMI_per_household.kgCO2.FR.Res.HH.Thermal.SH.Gas.WH.Gas.Solar</t>
  </si>
  <si>
    <t>EMI_per_household.kgCO2.FR.Res.HH.Thermal.SH.Gas.WH.Gas.Solar.Gas</t>
  </si>
  <si>
    <t>EMI_per_household.kgCO2.FR.Res.HH.Thermal.SH.Gas.WH.Gas.Solar.Solar</t>
  </si>
  <si>
    <t>EMI_per_household.kgCO2.FR.Res.HH.Thermal.SH.Gas.WH.Elc.NoSolar.Elec</t>
  </si>
  <si>
    <t>EMI_per_household.kgCO2.FR.Res.HH.Thermal.SH.Gas.WH.Elc.Solar</t>
  </si>
  <si>
    <t>EMI_per_household.kgCO2.FR.Res.HH.Thermal.SH.Gas.WH.Elc.Solar.Elec</t>
  </si>
  <si>
    <t>EMI_per_household.kgCO2.FR.Res.HH.Thermal.SH.Gas.WH.Elc.Solar.Solar</t>
  </si>
  <si>
    <t>EMI_per_household.kgCO2.FR.Res.HH.Thermal.SH.Gas.CO</t>
  </si>
  <si>
    <t>EMI_per_household.kgCO2.FR.Res.HH.Thermal.SH.Gas.CO.Gas.Gas</t>
  </si>
  <si>
    <t>EMI_per_household.kgCO2.FR.Res.HH.Thermal.SH.Gas.CO.Elc.Elec</t>
  </si>
  <si>
    <t>EMI_per_household.kgCO2.FR.Res.HH.Thermal.SH.Biomass</t>
  </si>
  <si>
    <t>EMI_per_household.kgCO2.FR.Res.HH.Thermal.SH.Biomass.SH</t>
  </si>
  <si>
    <t>EMI_per_household.kgCO2.FR.Res.HH.Thermal.SH.Biomass.SH.Biomass</t>
  </si>
  <si>
    <t>EMI_per_household.kgCO2.FR.Res.HH.Thermal.SH.Biomass.SH.Elec</t>
  </si>
  <si>
    <t>EMI_per_household.kgCO2.FR.Res.HH.Thermal.SH.Biomass.SC</t>
  </si>
  <si>
    <t>EMI_per_household.kgCO2.FR.Res.HH.Thermal.SH.Biomass.SC.AC.Elec</t>
  </si>
  <si>
    <t>EMI_per_household.kgCO2.FR.Res.HH.Thermal.SH.Biomass.WH</t>
  </si>
  <si>
    <t>EMI_per_household.kgCO2.FR.Res.HH.Thermal.SH.Biomass.WH.Biomass.NoSolar.Biomass</t>
  </si>
  <si>
    <t>EMI_per_household.kgCO2.FR.Res.HH.Thermal.SH.Biomass.WH.Biomass.Solar</t>
  </si>
  <si>
    <t>EMI_per_household.kgCO2.FR.Res.HH.Thermal.SH.Biomass.WH.Biomass.Solar.Biomass</t>
  </si>
  <si>
    <t>EMI_per_household.kgCO2.FR.Res.HH.Thermal.SH.Biomass.WH.Biomass.Solar.Solar</t>
  </si>
  <si>
    <t>EMI_per_household.kgCO2.FR.Res.HH.Thermal.SH.Biomass.WH.LPG.NoSolar.LPG</t>
  </si>
  <si>
    <t>EMI_per_household.kgCO2.FR.Res.HH.Thermal.SH.Biomass.WH.LPG.Solar</t>
  </si>
  <si>
    <t>EMI_per_household.kgCO2.FR.Res.HH.Thermal.SH.Biomass.WH.LPG.Solar.LPG</t>
  </si>
  <si>
    <t>EMI_per_household.kgCO2.FR.Res.HH.Thermal.SH.Biomass.WH.LPG.Solar.Solar</t>
  </si>
  <si>
    <t>EMI_per_household.kgCO2.FR.Res.HH.Thermal.SH.Biomass.WH.Elc.NoSolar.Elec</t>
  </si>
  <si>
    <t>EMI_per_household.kgCO2.FR.Res.HH.Thermal.SH.Biomass.WH.Elc.Solar</t>
  </si>
  <si>
    <t>EMI_per_household.kgCO2.FR.Res.HH.Thermal.SH.Biomass.WH.Elc.Solar.Elec</t>
  </si>
  <si>
    <t>EMI_per_household.kgCO2.FR.Res.HH.Thermal.SH.Biomass.WH.Elc.Solar.Solar</t>
  </si>
  <si>
    <t>EMI_per_household.kgCO2.FR.Res.HH.Thermal.SH.Biomass.CO</t>
  </si>
  <si>
    <t>EMI_per_household.kgCO2.FR.Res.HH.Thermal.SH.Biomass.CO.Biomass.Biomass</t>
  </si>
  <si>
    <t>EMI_per_household.kgCO2.FR.Res.HH.Thermal.SH.Biomass.CO.LPG.LPG</t>
  </si>
  <si>
    <t>EMI_per_household.kgCO2.FR.Res.HH.Thermal.SH.Biomass.CO.Elc.Elec</t>
  </si>
  <si>
    <t>EMI_per_household.kgCO2.FR.Res.HH.Thermal.SH.Geo</t>
  </si>
  <si>
    <t>EMI_per_household.kgCO2.FR.Res.HH.Thermal.SH.Geo.SH</t>
  </si>
  <si>
    <t>EMI_per_household.kgCO2.FR.Res.HH.Thermal.SH.Geo.SH.Geo</t>
  </si>
  <si>
    <t>EMI_per_household.kgCO2.FR.Res.HH.Thermal.SH.Geo.SH.Elec</t>
  </si>
  <si>
    <t>EMI_per_household.kgCO2.FR.Res.HH.Thermal.SH.Geo.SC</t>
  </si>
  <si>
    <t>EMI_per_household.kgCO2.FR.Res.HH.Thermal.SH.Geo.SC.AC.Elec</t>
  </si>
  <si>
    <t>EMI_per_household.kgCO2.FR.Res.HH.Thermal.SH.Geo.WH</t>
  </si>
  <si>
    <t>EMI_per_household.kgCO2.FR.Res.HH.Thermal.SH.Geo.WH.Geo.NoSolar.Geo</t>
  </si>
  <si>
    <t>EMI_per_household.kgCO2.FR.Res.HH.Thermal.SH.Geo.WH.Geo.Solar</t>
  </si>
  <si>
    <t>EMI_per_household.kgCO2.FR.Res.HH.Thermal.SH.Geo.WH.Geo.Solar.Geo</t>
  </si>
  <si>
    <t>EMI_per_household.kgCO2.FR.Res.HH.Thermal.SH.Geo.WH.Geo.Solar.Solar</t>
  </si>
  <si>
    <t>EMI_per_household.kgCO2.FR.Res.HH.Thermal.SH.Geo.WH.Elc.NoSolar.Elec</t>
  </si>
  <si>
    <t>EMI_per_household.kgCO2.FR.Res.HH.Thermal.SH.Geo.WH.Elc.Solar</t>
  </si>
  <si>
    <t>EMI_per_household.kgCO2.FR.Res.HH.Thermal.SH.Geo.WH.Elc.Solar.Elec</t>
  </si>
  <si>
    <t>EMI_per_household.kgCO2.FR.Res.HH.Thermal.SH.Geo.WH.Elc.Solar.Solar</t>
  </si>
  <si>
    <t>EMI_per_household.kgCO2.FR.Res.HH.Thermal.SH.Geo.CO</t>
  </si>
  <si>
    <t>EMI_per_household.kgCO2.FR.Res.HH.Thermal.SH.Geo.CO.LPG.LPG</t>
  </si>
  <si>
    <t>EMI_per_household.kgCO2.FR.Res.HH.Thermal.SH.Geo.CO.Elc.Elec</t>
  </si>
  <si>
    <t>EMI_per_household.kgCO2.FR.Res.HH.Thermal.SH.DistrHeat</t>
  </si>
  <si>
    <t>EMI_per_household.kgCO2.FR.Res.HH.Thermal.SH.DistrHeat.SH</t>
  </si>
  <si>
    <t>EMI_per_household.kgCO2.FR.Res.HH.Thermal.SH.DistrHeat.SH.Steam_Distr</t>
  </si>
  <si>
    <t>EMI_per_household.kgCO2.FR.Res.HH.Thermal.SH.DistrHeat.SH.Elec</t>
  </si>
  <si>
    <t>EMI_per_household.kgCO2.FR.Res.HH.Thermal.SH.DistrHeat.SC</t>
  </si>
  <si>
    <t>EMI_per_household.kgCO2.FR.Res.HH.Thermal.SH.DistrHeat.SC.AC.Elec</t>
  </si>
  <si>
    <t>EMI_per_household.kgCO2.FR.Res.HH.Thermal.SH.DistrHeat.WH</t>
  </si>
  <si>
    <t>EMI_per_household.kgCO2.FR.Res.HH.Thermal.SH.DistrHeat.WH.DistrHeat.NoSolar.Steam_Distr</t>
  </si>
  <si>
    <t>EMI_per_household.kgCO2.FR.Res.HH.Thermal.SH.DistrHeat.WH.DistrHeat.Solar</t>
  </si>
  <si>
    <t>EMI_per_household.kgCO2.FR.Res.HH.Thermal.SH.DistrHeat.WH.DistrHeat.Solar.Steam_Distr</t>
  </si>
  <si>
    <t>EMI_per_household.kgCO2.FR.Res.HH.Thermal.SH.DistrHeat.WH.DistrHeat.Solar.Solar</t>
  </si>
  <si>
    <t>EMI_per_household.kgCO2.FR.Res.HH.Thermal.SH.DistrHeat.WH.Elc.NoSolar.Elec</t>
  </si>
  <si>
    <t>EMI_per_household.kgCO2.FR.Res.HH.Thermal.SH.DistrHeat.WH.Elc.Solar</t>
  </si>
  <si>
    <t>EMI_per_household.kgCO2.FR.Res.HH.Thermal.SH.DistrHeat.WH.Elc.Solar.Elec</t>
  </si>
  <si>
    <t>EMI_per_household.kgCO2.FR.Res.HH.Thermal.SH.DistrHeat.WH.Elc.Solar.Solar</t>
  </si>
  <si>
    <t>EMI_per_household.kgCO2.FR.Res.HH.Thermal.SH.DistrHeat.CO</t>
  </si>
  <si>
    <t>EMI_per_household.kgCO2.FR.Res.HH.Thermal.SH.DistrHeat.CO.LPG.LPG</t>
  </si>
  <si>
    <t>EMI_per_household.kgCO2.FR.Res.HH.Thermal.SH.DistrHeat.CO.Elc.Elec</t>
  </si>
  <si>
    <t>EMI_per_household.kgCO2.FR.Res.HH.Thermal.SH.AdvElc</t>
  </si>
  <si>
    <t>EMI_per_household.kgCO2.FR.Res.HH.Thermal.SH.AdvElc.SH</t>
  </si>
  <si>
    <t>EMI_per_household.kgCO2.FR.Res.HH.Thermal.SH.AdvElc.SH.Elec</t>
  </si>
  <si>
    <t>EMI_per_household.kgCO2.FR.Res.HH.Thermal.SH.AdvElc.SC</t>
  </si>
  <si>
    <t>EMI_per_household.kgCO2.FR.Res.HH.Thermal.SH.AdvElc.SC.AC.Elec</t>
  </si>
  <si>
    <t>EMI_per_household.kgCO2.FR.Res.HH.Thermal.SH.AdvElc.WH</t>
  </si>
  <si>
    <t>EMI_per_household.kgCO2.FR.Res.HH.Thermal.SH.AdvElc.WH.LPG.NoSolar.LPG</t>
  </si>
  <si>
    <t>EMI_per_household.kgCO2.FR.Res.HH.Thermal.SH.AdvElc.WH.LPG.Solar</t>
  </si>
  <si>
    <t>EMI_per_household.kgCO2.FR.Res.HH.Thermal.SH.AdvElc.WH.LPG.Solar.LPG</t>
  </si>
  <si>
    <t>EMI_per_household.kgCO2.FR.Res.HH.Thermal.SH.AdvElc.WH.LPG.Solar.Solar</t>
  </si>
  <si>
    <t>EMI_per_household.kgCO2.FR.Res.HH.Thermal.SH.AdvElc.WH.Elc.NoSolar.Elec</t>
  </si>
  <si>
    <t>EMI_per_household.kgCO2.FR.Res.HH.Thermal.SH.AdvElc.WH.Elc.Solar</t>
  </si>
  <si>
    <t>EMI_per_household.kgCO2.FR.Res.HH.Thermal.SH.AdvElc.WH.Elc.Solar.Elec</t>
  </si>
  <si>
    <t>EMI_per_household.kgCO2.FR.Res.HH.Thermal.SH.AdvElc.WH.Elc.Solar.Solar</t>
  </si>
  <si>
    <t>EMI_per_household.kgCO2.FR.Res.HH.Thermal.SH.AdvElc.CO</t>
  </si>
  <si>
    <t>EMI_per_household.kgCO2.FR.Res.HH.Thermal.SH.AdvElc.CO.LPG.LPG</t>
  </si>
  <si>
    <t>EMI_per_household.kgCO2.FR.Res.HH.Thermal.SH.AdvElc.CO.Elc.Elec</t>
  </si>
  <si>
    <t>EMI_per_household.kgCO2.FR.Res.HH.Thermal.SH.ConvElc</t>
  </si>
  <si>
    <t>EMI_per_household.kgCO2.FR.Res.HH.Thermal.SH.ConvElc.SH</t>
  </si>
  <si>
    <t>EMI_per_household.kgCO2.FR.Res.HH.Thermal.SH.ConvElc.SH.Elec</t>
  </si>
  <si>
    <t>EMI_per_household.kgCO2.FR.Res.HH.Thermal.SH.ConvElc.SC</t>
  </si>
  <si>
    <t>EMI_per_household.kgCO2.FR.Res.HH.Thermal.SH.ConvElc.SC.AC.Elec</t>
  </si>
  <si>
    <t>EMI_per_household.kgCO2.FR.Res.HH.Thermal.SH.ConvElc.WH</t>
  </si>
  <si>
    <t>EMI_per_household.kgCO2.FR.Res.HH.Thermal.SH.ConvElc.WH.LPG.NoSolar.LPG</t>
  </si>
  <si>
    <t>EMI_per_household.kgCO2.FR.Res.HH.Thermal.SH.ConvElc.WH.LPG.Solar</t>
  </si>
  <si>
    <t>EMI_per_household.kgCO2.FR.Res.HH.Thermal.SH.ConvElc.WH.LPG.Solar.LPG</t>
  </si>
  <si>
    <t>EMI_per_household.kgCO2.FR.Res.HH.Thermal.SH.ConvElc.WH.LPG.Solar.Solar</t>
  </si>
  <si>
    <t>EMI_per_household.kgCO2.FR.Res.HH.Thermal.SH.ConvElc.WH.Elc.NoSolar.Elec</t>
  </si>
  <si>
    <t>EMI_per_household.kgCO2.FR.Res.HH.Thermal.SH.ConvElc.WH.Elc.Solar</t>
  </si>
  <si>
    <t>EMI_per_household.kgCO2.FR.Res.HH.Thermal.SH.ConvElc.WH.Elc.Solar.Elec</t>
  </si>
  <si>
    <t>EMI_per_household.kgCO2.FR.Res.HH.Thermal.SH.ConvElc.WH.Elc.Solar.Solar</t>
  </si>
  <si>
    <t>EMI_per_household.kgCO2.FR.Res.HH.Thermal.SH.ConvElc.CO</t>
  </si>
  <si>
    <t>EMI_per_household.kgCO2.FR.Res.HH.Thermal.SH.ConvElc.CO.LPG.LPG</t>
  </si>
  <si>
    <t>EMI_per_household.kgCO2.FR.Res.HH.Thermal.SH.ConvElc.CO.Elc.Elec</t>
  </si>
  <si>
    <t>FR - Final energy consumption per surface area (detailed structure)</t>
  </si>
  <si>
    <t>FEC_per_sqm.kWh.FR.Res.HH.Thermal.SH.Solids</t>
  </si>
  <si>
    <t>FEC_per_sqm.kWh.FR.Res.HH.Thermal.SH.Solids.SH</t>
  </si>
  <si>
    <t>FEC_per_sqm.kWh.FR.Res.HH.Thermal.SH.Solids.SH.Solids</t>
  </si>
  <si>
    <t>FEC_per_sqm.kWh.FR.Res.HH.Thermal.SH.Solids.SH.Elec</t>
  </si>
  <si>
    <t>FEC_per_sqm.kWh.FR.Res.HH.Thermal.SH.Solids.SC</t>
  </si>
  <si>
    <t>FEC_per_sqm.kWh.FR.Res.HH.Thermal.SH.Solids.SC.AC.Elec</t>
  </si>
  <si>
    <t>FEC_per_sqm.kWh.FR.Res.HH.Thermal.SH.Solids.WH</t>
  </si>
  <si>
    <t>FEC_per_sqm.kWh.FR.Res.HH.Thermal.SH.Solids.WH.Solids.NoSolar.Solids</t>
  </si>
  <si>
    <t>FEC_per_sqm.kWh.FR.Res.HH.Thermal.SH.Solids.WH.LPG.NoSolar.LPG</t>
  </si>
  <si>
    <t>FEC_per_sqm.kWh.FR.Res.HH.Thermal.SH.Solids.WH.LPG.Solar</t>
  </si>
  <si>
    <t>FEC_per_sqm.kWh.FR.Res.HH.Thermal.SH.Solids.WH.LPG.Solar.LPG</t>
  </si>
  <si>
    <t>FEC_per_sqm.kWh.FR.Res.HH.Thermal.SH.Solids.WH.LPG.Solar.Solar</t>
  </si>
  <si>
    <t>FEC_per_sqm.kWh.FR.Res.HH.Thermal.SH.Solids.WH.Elc.NoSolar.Elec</t>
  </si>
  <si>
    <t>FEC_per_sqm.kWh.FR.Res.HH.Thermal.SH.Solids.WH.Elc.Solar</t>
  </si>
  <si>
    <t>FEC_per_sqm.kWh.FR.Res.HH.Thermal.SH.Solids.WH.Elc.Solar.Elec</t>
  </si>
  <si>
    <t>FEC_per_sqm.kWh.FR.Res.HH.Thermal.SH.Solids.WH.Elc.Solar.Solar</t>
  </si>
  <si>
    <t>FEC_per_sqm.kWh.FR.Res.HH.Thermal.SH.Solids.CO</t>
  </si>
  <si>
    <t>FEC_per_sqm.kWh.FR.Res.HH.Thermal.SH.Solids.CO.Solids.Solids</t>
  </si>
  <si>
    <t>FEC_per_sqm.kWh.FR.Res.HH.Thermal.SH.Solids.CO.LPG.LPG</t>
  </si>
  <si>
    <t>FEC_per_sqm.kWh.FR.Res.HH.Thermal.SH.Solids.CO.Elc.Elec</t>
  </si>
  <si>
    <t>FEC_per_sqm.kWh.FR.Res.HH.Thermal.SH.LPG</t>
  </si>
  <si>
    <t>FEC_per_sqm.kWh.FR.Res.HH.Thermal.SH.LPG.SH</t>
  </si>
  <si>
    <t>FEC_per_sqm.kWh.FR.Res.HH.Thermal.SH.LPG.SH.LPG</t>
  </si>
  <si>
    <t>FEC_per_sqm.kWh.FR.Res.HH.Thermal.SH.LPG.SH.Elec</t>
  </si>
  <si>
    <t>FEC_per_sqm.kWh.FR.Res.HH.Thermal.SH.LPG.SC</t>
  </si>
  <si>
    <t>FEC_per_sqm.kWh.FR.Res.HH.Thermal.SH.LPG.SC.AC.Elec</t>
  </si>
  <si>
    <t>FEC_per_sqm.kWh.FR.Res.HH.Thermal.SH.LPG.WH</t>
  </si>
  <si>
    <t>FEC_per_sqm.kWh.FR.Res.HH.Thermal.SH.LPG.WH.LPG.NoSolar.LPG</t>
  </si>
  <si>
    <t>FEC_per_sqm.kWh.FR.Res.HH.Thermal.SH.LPG.WH.LPG.Solar</t>
  </si>
  <si>
    <t>FEC_per_sqm.kWh.FR.Res.HH.Thermal.SH.LPG.WH.LPG.Solar.LPG</t>
  </si>
  <si>
    <t>FEC_per_sqm.kWh.FR.Res.HH.Thermal.SH.LPG.WH.LPG.Solar.Solar</t>
  </si>
  <si>
    <t>FEC_per_sqm.kWh.FR.Res.HH.Thermal.SH.LPG.WH.Elc.NoSolar.Elec</t>
  </si>
  <si>
    <t>FEC_per_sqm.kWh.FR.Res.HH.Thermal.SH.LPG.WH.Elc.Solar</t>
  </si>
  <si>
    <t>FEC_per_sqm.kWh.FR.Res.HH.Thermal.SH.LPG.WH.Elc.Solar.Elec</t>
  </si>
  <si>
    <t>FEC_per_sqm.kWh.FR.Res.HH.Thermal.SH.LPG.WH.Elc.Solar.Solar</t>
  </si>
  <si>
    <t>FEC_per_sqm.kWh.FR.Res.HH.Thermal.SH.LPG.CO</t>
  </si>
  <si>
    <t>FEC_per_sqm.kWh.FR.Res.HH.Thermal.SH.LPG.CO.LPG.LPG</t>
  </si>
  <si>
    <t>FEC_per_sqm.kWh.FR.Res.HH.Thermal.SH.LPG.CO.Elc.Elec</t>
  </si>
  <si>
    <t>FEC_per_sqm.kWh.FR.Res.HH.Thermal.SH.Oil</t>
  </si>
  <si>
    <t>FEC_per_sqm.kWh.FR.Res.HH.Thermal.SH.Oil.SH</t>
  </si>
  <si>
    <t>FEC_per_sqm.kWh.FR.Res.HH.Thermal.SH.Oil.SH.Oil</t>
  </si>
  <si>
    <t>FEC_per_sqm.kWh.FR.Res.HH.Thermal.SH.Oil.SH.Elec</t>
  </si>
  <si>
    <t>FEC_per_sqm.kWh.FR.Res.HH.Thermal.SH.Oil.SC</t>
  </si>
  <si>
    <t>FEC_per_sqm.kWh.FR.Res.HH.Thermal.SH.Oil.SC.AC.Elec</t>
  </si>
  <si>
    <t>FEC_per_sqm.kWh.FR.Res.HH.Thermal.SH.Oil.WH</t>
  </si>
  <si>
    <t>FEC_per_sqm.kWh.FR.Res.HH.Thermal.SH.Oil.WH.Oil.NoSolar.Oil</t>
  </si>
  <si>
    <t>FEC_per_sqm.kWh.FR.Res.HH.Thermal.SH.Oil.WH.Oil.Solar</t>
  </si>
  <si>
    <t>FEC_per_sqm.kWh.FR.Res.HH.Thermal.SH.Oil.WH.Oil.Solar.Oil</t>
  </si>
  <si>
    <t>FEC_per_sqm.kWh.FR.Res.HH.Thermal.SH.Oil.WH.Oil.Solar.Solar</t>
  </si>
  <si>
    <t>FEC_per_sqm.kWh.FR.Res.HH.Thermal.SH.Oil.WH.Elc.NoSolar.Elec</t>
  </si>
  <si>
    <t>FEC_per_sqm.kWh.FR.Res.HH.Thermal.SH.Oil.WH.Elc.Solar</t>
  </si>
  <si>
    <t>FEC_per_sqm.kWh.FR.Res.HH.Thermal.SH.Oil.WH.Elc.Solar.Elec</t>
  </si>
  <si>
    <t>FEC_per_sqm.kWh.FR.Res.HH.Thermal.SH.Oil.WH.Elc.Solar.Solar</t>
  </si>
  <si>
    <t>FEC_per_sqm.kWh.FR.Res.HH.Thermal.SH.Oil.CO</t>
  </si>
  <si>
    <t>FEC_per_sqm.kWh.FR.Res.HH.Thermal.SH.Oil.CO.LPG.LPG</t>
  </si>
  <si>
    <t>FEC_per_sqm.kWh.FR.Res.HH.Thermal.SH.Oil.CO.Elc.Elec</t>
  </si>
  <si>
    <t>FEC_per_sqm.kWh.FR.Res.HH.Thermal.SH.Gas</t>
  </si>
  <si>
    <t>FEC_per_sqm.kWh.FR.Res.HH.Thermal.SH.Gas.SH</t>
  </si>
  <si>
    <t>FEC_per_sqm.kWh.FR.Res.HH.Thermal.SH.Gas.SH.Gas</t>
  </si>
  <si>
    <t>FEC_per_sqm.kWh.FR.Res.HH.Thermal.SH.Gas.SH.Elec</t>
  </si>
  <si>
    <t>FEC_per_sqm.kWh.FR.Res.HH.Thermal.SH.Gas.SC</t>
  </si>
  <si>
    <t>FEC_per_sqm.kWh.FR.Res.HH.Thermal.SH.Gas.SC.AC.Elec</t>
  </si>
  <si>
    <t>FEC_per_sqm.kWh.FR.Res.HH.Thermal.SH.Gas.WH</t>
  </si>
  <si>
    <t>FEC_per_sqm.kWh.FR.Res.HH.Thermal.SH.Gas.WH.Gas.NoSolar.Gas</t>
  </si>
  <si>
    <t>FEC_per_sqm.kWh.FR.Res.HH.Thermal.SH.Gas.WH.Gas.Solar</t>
  </si>
  <si>
    <t>FEC_per_sqm.kWh.FR.Res.HH.Thermal.SH.Gas.WH.Gas.Solar.Gas</t>
  </si>
  <si>
    <t>FEC_per_sqm.kWh.FR.Res.HH.Thermal.SH.Gas.WH.Gas.Solar.Solar</t>
  </si>
  <si>
    <t>FEC_per_sqm.kWh.FR.Res.HH.Thermal.SH.Gas.WH.Elc.NoSolar.Elec</t>
  </si>
  <si>
    <t>FEC_per_sqm.kWh.FR.Res.HH.Thermal.SH.Gas.WH.Elc.Solar</t>
  </si>
  <si>
    <t>FEC_per_sqm.kWh.FR.Res.HH.Thermal.SH.Gas.WH.Elc.Solar.Elec</t>
  </si>
  <si>
    <t>FEC_per_sqm.kWh.FR.Res.HH.Thermal.SH.Gas.WH.Elc.Solar.Solar</t>
  </si>
  <si>
    <t>FEC_per_sqm.kWh.FR.Res.HH.Thermal.SH.Gas.CO</t>
  </si>
  <si>
    <t>FEC_per_sqm.kWh.FR.Res.HH.Thermal.SH.Gas.CO.Gas.Gas</t>
  </si>
  <si>
    <t>FEC_per_sqm.kWh.FR.Res.HH.Thermal.SH.Gas.CO.Elc.Elec</t>
  </si>
  <si>
    <t>FEC_per_sqm.kWh.FR.Res.HH.Thermal.SH.Biomass</t>
  </si>
  <si>
    <t>FEC_per_sqm.kWh.FR.Res.HH.Thermal.SH.Biomass.SH</t>
  </si>
  <si>
    <t>FEC_per_sqm.kWh.FR.Res.HH.Thermal.SH.Biomass.SH.Biomass</t>
  </si>
  <si>
    <t>FEC_per_sqm.kWh.FR.Res.HH.Thermal.SH.Biomass.SH.Elec</t>
  </si>
  <si>
    <t>FEC_per_sqm.kWh.FR.Res.HH.Thermal.SH.Biomass.SC</t>
  </si>
  <si>
    <t>FEC_per_sqm.kWh.FR.Res.HH.Thermal.SH.Biomass.SC.AC.Elec</t>
  </si>
  <si>
    <t>FEC_per_sqm.kWh.FR.Res.HH.Thermal.SH.Biomass.WH</t>
  </si>
  <si>
    <t>FEC_per_sqm.kWh.FR.Res.HH.Thermal.SH.Biomass.WH.Biomass.NoSolar.Biomass</t>
  </si>
  <si>
    <t>FEC_per_sqm.kWh.FR.Res.HH.Thermal.SH.Biomass.WH.Biomass.Solar</t>
  </si>
  <si>
    <t>FEC_per_sqm.kWh.FR.Res.HH.Thermal.SH.Biomass.WH.Biomass.Solar.Biomass</t>
  </si>
  <si>
    <t>FEC_per_sqm.kWh.FR.Res.HH.Thermal.SH.Biomass.WH.Biomass.Solar.Solar</t>
  </si>
  <si>
    <t>FEC_per_sqm.kWh.FR.Res.HH.Thermal.SH.Biomass.WH.LPG.NoSolar.LPG</t>
  </si>
  <si>
    <t>FEC_per_sqm.kWh.FR.Res.HH.Thermal.SH.Biomass.WH.LPG.Solar</t>
  </si>
  <si>
    <t>FEC_per_sqm.kWh.FR.Res.HH.Thermal.SH.Biomass.WH.LPG.Solar.LPG</t>
  </si>
  <si>
    <t>FEC_per_sqm.kWh.FR.Res.HH.Thermal.SH.Biomass.WH.LPG.Solar.Solar</t>
  </si>
  <si>
    <t>FEC_per_sqm.kWh.FR.Res.HH.Thermal.SH.Biomass.WH.Elc.NoSolar.Elec</t>
  </si>
  <si>
    <t>FEC_per_sqm.kWh.FR.Res.HH.Thermal.SH.Biomass.WH.Elc.Solar</t>
  </si>
  <si>
    <t>FEC_per_sqm.kWh.FR.Res.HH.Thermal.SH.Biomass.WH.Elc.Solar.Elec</t>
  </si>
  <si>
    <t>FEC_per_sqm.kWh.FR.Res.HH.Thermal.SH.Biomass.WH.Elc.Solar.Solar</t>
  </si>
  <si>
    <t>FEC_per_sqm.kWh.FR.Res.HH.Thermal.SH.Biomass.CO</t>
  </si>
  <si>
    <t>FEC_per_sqm.kWh.FR.Res.HH.Thermal.SH.Biomass.CO.Biomass.Biomass</t>
  </si>
  <si>
    <t>FEC_per_sqm.kWh.FR.Res.HH.Thermal.SH.Biomass.CO.LPG.LPG</t>
  </si>
  <si>
    <t>FEC_per_sqm.kWh.FR.Res.HH.Thermal.SH.Biomass.CO.Elc.Elec</t>
  </si>
  <si>
    <t>FEC_per_sqm.kWh.FR.Res.HH.Thermal.SH.Geo</t>
  </si>
  <si>
    <t>FEC_per_sqm.kWh.FR.Res.HH.Thermal.SH.Geo.SH</t>
  </si>
  <si>
    <t>FEC_per_sqm.kWh.FR.Res.HH.Thermal.SH.Geo.SH.Geo</t>
  </si>
  <si>
    <t>FEC_per_sqm.kWh.FR.Res.HH.Thermal.SH.Geo.SH.Elec</t>
  </si>
  <si>
    <t>FEC_per_sqm.kWh.FR.Res.HH.Thermal.SH.Geo.SC</t>
  </si>
  <si>
    <t>FEC_per_sqm.kWh.FR.Res.HH.Thermal.SH.Geo.SC.AC.Elec</t>
  </si>
  <si>
    <t>FEC_per_sqm.kWh.FR.Res.HH.Thermal.SH.Geo.WH</t>
  </si>
  <si>
    <t>FEC_per_sqm.kWh.FR.Res.HH.Thermal.SH.Geo.WH.Geo.NoSolar.Geo</t>
  </si>
  <si>
    <t>FEC_per_sqm.kWh.FR.Res.HH.Thermal.SH.Geo.WH.Geo.Solar</t>
  </si>
  <si>
    <t>FEC_per_sqm.kWh.FR.Res.HH.Thermal.SH.Geo.WH.Geo.Solar.Geo</t>
  </si>
  <si>
    <t>FEC_per_sqm.kWh.FR.Res.HH.Thermal.SH.Geo.WH.Geo.Solar.Solar</t>
  </si>
  <si>
    <t>FEC_per_sqm.kWh.FR.Res.HH.Thermal.SH.Geo.WH.Elc.NoSolar.Elec</t>
  </si>
  <si>
    <t>FEC_per_sqm.kWh.FR.Res.HH.Thermal.SH.Geo.WH.Elc.Solar</t>
  </si>
  <si>
    <t>FEC_per_sqm.kWh.FR.Res.HH.Thermal.SH.Geo.WH.Elc.Solar.Elec</t>
  </si>
  <si>
    <t>FEC_per_sqm.kWh.FR.Res.HH.Thermal.SH.Geo.WH.Elc.Solar.Solar</t>
  </si>
  <si>
    <t>FEC_per_sqm.kWh.FR.Res.HH.Thermal.SH.Geo.CO</t>
  </si>
  <si>
    <t>FEC_per_sqm.kWh.FR.Res.HH.Thermal.SH.Geo.CO.LPG.LPG</t>
  </si>
  <si>
    <t>FEC_per_sqm.kWh.FR.Res.HH.Thermal.SH.Geo.CO.Elc.Elec</t>
  </si>
  <si>
    <t>FEC_per_sqm.kWh.FR.Res.HH.Thermal.SH.DistrHeat</t>
  </si>
  <si>
    <t>FEC_per_sqm.kWh.FR.Res.HH.Thermal.SH.DistrHeat.SH</t>
  </si>
  <si>
    <t>FEC_per_sqm.kWh.FR.Res.HH.Thermal.SH.DistrHeat.SH.Steam_Distr</t>
  </si>
  <si>
    <t>FEC_per_sqm.kWh.FR.Res.HH.Thermal.SH.DistrHeat.SH.Elec</t>
  </si>
  <si>
    <t>FEC_per_sqm.kWh.FR.Res.HH.Thermal.SH.DistrHeat.SC</t>
  </si>
  <si>
    <t>FEC_per_sqm.kWh.FR.Res.HH.Thermal.SH.DistrHeat.SC.AC.Elec</t>
  </si>
  <si>
    <t>FEC_per_sqm.kWh.FR.Res.HH.Thermal.SH.DistrHeat.WH</t>
  </si>
  <si>
    <t>FEC_per_sqm.kWh.FR.Res.HH.Thermal.SH.DistrHeat.WH.DistrHeat.NoSolar.Steam_Distr</t>
  </si>
  <si>
    <t>FEC_per_sqm.kWh.FR.Res.HH.Thermal.SH.DistrHeat.WH.DistrHeat.Solar</t>
  </si>
  <si>
    <t>FEC_per_sqm.kWh.FR.Res.HH.Thermal.SH.DistrHeat.WH.DistrHeat.Solar.Steam_Distr</t>
  </si>
  <si>
    <t>FEC_per_sqm.kWh.FR.Res.HH.Thermal.SH.DistrHeat.WH.DistrHeat.Solar.Solar</t>
  </si>
  <si>
    <t>FEC_per_sqm.kWh.FR.Res.HH.Thermal.SH.DistrHeat.WH.Elc.NoSolar.Elec</t>
  </si>
  <si>
    <t>FEC_per_sqm.kWh.FR.Res.HH.Thermal.SH.DistrHeat.WH.Elc.Solar</t>
  </si>
  <si>
    <t>FEC_per_sqm.kWh.FR.Res.HH.Thermal.SH.DistrHeat.WH.Elc.Solar.Elec</t>
  </si>
  <si>
    <t>FEC_per_sqm.kWh.FR.Res.HH.Thermal.SH.DistrHeat.WH.Elc.Solar.Solar</t>
  </si>
  <si>
    <t>FEC_per_sqm.kWh.FR.Res.HH.Thermal.SH.DistrHeat.CO</t>
  </si>
  <si>
    <t>FEC_per_sqm.kWh.FR.Res.HH.Thermal.SH.DistrHeat.CO.LPG.LPG</t>
  </si>
  <si>
    <t>FEC_per_sqm.kWh.FR.Res.HH.Thermal.SH.DistrHeat.CO.Elc.Elec</t>
  </si>
  <si>
    <t>FEC_per_sqm.kWh.FR.Res.HH.Thermal.SH.AdvElc</t>
  </si>
  <si>
    <t>FEC_per_sqm.kWh.FR.Res.HH.Thermal.SH.AdvElc.SH</t>
  </si>
  <si>
    <t>FEC_per_sqm.kWh.FR.Res.HH.Thermal.SH.AdvElc.SH.Elec</t>
  </si>
  <si>
    <t>FEC_per_sqm.kWh.FR.Res.HH.Thermal.SH.AdvElc.SC</t>
  </si>
  <si>
    <t>FEC_per_sqm.kWh.FR.Res.HH.Thermal.SH.AdvElc.SC.AC.Elec</t>
  </si>
  <si>
    <t>FEC_per_sqm.kWh.FR.Res.HH.Thermal.SH.AdvElc.WH</t>
  </si>
  <si>
    <t>FEC_per_sqm.kWh.FR.Res.HH.Thermal.SH.AdvElc.WH.LPG.NoSolar.LPG</t>
  </si>
  <si>
    <t>FEC_per_sqm.kWh.FR.Res.HH.Thermal.SH.AdvElc.WH.LPG.Solar</t>
  </si>
  <si>
    <t>FEC_per_sqm.kWh.FR.Res.HH.Thermal.SH.AdvElc.WH.LPG.Solar.LPG</t>
  </si>
  <si>
    <t>FEC_per_sqm.kWh.FR.Res.HH.Thermal.SH.AdvElc.WH.LPG.Solar.Solar</t>
  </si>
  <si>
    <t>FEC_per_sqm.kWh.FR.Res.HH.Thermal.SH.AdvElc.WH.Elc.NoSolar.Elec</t>
  </si>
  <si>
    <t>FEC_per_sqm.kWh.FR.Res.HH.Thermal.SH.AdvElc.WH.Elc.Solar</t>
  </si>
  <si>
    <t>FEC_per_sqm.kWh.FR.Res.HH.Thermal.SH.AdvElc.WH.Elc.Solar.Elec</t>
  </si>
  <si>
    <t>FEC_per_sqm.kWh.FR.Res.HH.Thermal.SH.AdvElc.WH.Elc.Solar.Solar</t>
  </si>
  <si>
    <t>FEC_per_sqm.kWh.FR.Res.HH.Thermal.SH.AdvElc.CO</t>
  </si>
  <si>
    <t>FEC_per_sqm.kWh.FR.Res.HH.Thermal.SH.AdvElc.CO.LPG.LPG</t>
  </si>
  <si>
    <t>FEC_per_sqm.kWh.FR.Res.HH.Thermal.SH.AdvElc.CO.Elc.Elec</t>
  </si>
  <si>
    <t>FEC_per_sqm.kWh.FR.Res.HH.Thermal.SH.ConvElc</t>
  </si>
  <si>
    <t>FEC_per_sqm.kWh.FR.Res.HH.Thermal.SH.ConvElc.SH</t>
  </si>
  <si>
    <t>FEC_per_sqm.kWh.FR.Res.HH.Thermal.SH.ConvElc.SH.Elec</t>
  </si>
  <si>
    <t>FEC_per_sqm.kWh.FR.Res.HH.Thermal.SH.ConvElc.SC</t>
  </si>
  <si>
    <t>FEC_per_sqm.kWh.FR.Res.HH.Thermal.SH.ConvElc.SC.AC.Elec</t>
  </si>
  <si>
    <t>FEC_per_sqm.kWh.FR.Res.HH.Thermal.SH.ConvElc.WH</t>
  </si>
  <si>
    <t>FEC_per_sqm.kWh.FR.Res.HH.Thermal.SH.ConvElc.WH.LPG.NoSolar.LPG</t>
  </si>
  <si>
    <t>FEC_per_sqm.kWh.FR.Res.HH.Thermal.SH.ConvElc.WH.LPG.Solar</t>
  </si>
  <si>
    <t>FEC_per_sqm.kWh.FR.Res.HH.Thermal.SH.ConvElc.WH.LPG.Solar.LPG</t>
  </si>
  <si>
    <t>FEC_per_sqm.kWh.FR.Res.HH.Thermal.SH.ConvElc.WH.LPG.Solar.Solar</t>
  </si>
  <si>
    <t>FEC_per_sqm.kWh.FR.Res.HH.Thermal.SH.ConvElc.WH.Elc.NoSolar.Elec</t>
  </si>
  <si>
    <t>FEC_per_sqm.kWh.FR.Res.HH.Thermal.SH.ConvElc.WH.Elc.Solar</t>
  </si>
  <si>
    <t>FEC_per_sqm.kWh.FR.Res.HH.Thermal.SH.ConvElc.WH.Elc.Solar.Elec</t>
  </si>
  <si>
    <t>FEC_per_sqm.kWh.FR.Res.HH.Thermal.SH.ConvElc.WH.Elc.Solar.Solar</t>
  </si>
  <si>
    <t>FEC_per_sqm.kWh.FR.Res.HH.Thermal.SH.ConvElc.CO</t>
  </si>
  <si>
    <t>FEC_per_sqm.kWh.FR.Res.HH.Thermal.SH.ConvElc.CO.LPG.LPG</t>
  </si>
  <si>
    <t>FEC_per_sqm.kWh.FR.Res.HH.Thermal.SH.ConvElc.CO.Elc.Elec</t>
  </si>
  <si>
    <t>FR - Thermal energy service per surface area (detailed structure)</t>
  </si>
  <si>
    <t>TES_per_sqm.kWh.FR.Res.HH.Thermal.SH.Solids</t>
  </si>
  <si>
    <t>TES_per_sqm.kWh.FR.Res.HH.Thermal.SH.Solids.SH</t>
  </si>
  <si>
    <t>TES_per_sqm.kWh.FR.Res.HH.Thermal.SH.Solids.SH.Solids</t>
  </si>
  <si>
    <t>TES_per_sqm.kWh.FR.Res.HH.Thermal.SH.Solids.SH.Elec</t>
  </si>
  <si>
    <t>TES_per_sqm.kWh.FR.Res.HH.Thermal.SH.Solids.SC</t>
  </si>
  <si>
    <t>TES_per_sqm.kWh.FR.Res.HH.Thermal.SH.Solids.SC.AC.Elec</t>
  </si>
  <si>
    <t>TES_per_sqm.kWh.FR.Res.HH.Thermal.SH.Solids.WH</t>
  </si>
  <si>
    <t>TES_per_sqm.kWh.FR.Res.HH.Thermal.SH.Solids.WH.Solids.NoSolar.Solids</t>
  </si>
  <si>
    <t>TES_per_sqm.kWh.FR.Res.HH.Thermal.SH.Solids.WH.LPG.NoSolar.LPG</t>
  </si>
  <si>
    <t>TES_per_sqm.kWh.FR.Res.HH.Thermal.SH.Solids.WH.LPG.Solar</t>
  </si>
  <si>
    <t>TES_per_sqm.kWh.FR.Res.HH.Thermal.SH.Solids.WH.LPG.Solar.LPG</t>
  </si>
  <si>
    <t>TES_per_sqm.kWh.FR.Res.HH.Thermal.SH.Solids.WH.LPG.Solar.Solar</t>
  </si>
  <si>
    <t>TES_per_sqm.kWh.FR.Res.HH.Thermal.SH.Solids.WH.Elc.NoSolar.Elec</t>
  </si>
  <si>
    <t>TES_per_sqm.kWh.FR.Res.HH.Thermal.SH.Solids.WH.Elc.Solar</t>
  </si>
  <si>
    <t>TES_per_sqm.kWh.FR.Res.HH.Thermal.SH.Solids.WH.Elc.Solar.Elec</t>
  </si>
  <si>
    <t>TES_per_sqm.kWh.FR.Res.HH.Thermal.SH.Solids.WH.Elc.Solar.Solar</t>
  </si>
  <si>
    <t>TES_per_sqm.kWh.FR.Res.HH.Thermal.SH.Solids.CO</t>
  </si>
  <si>
    <t>TES_per_sqm.kWh.FR.Res.HH.Thermal.SH.Solids.CO.Solids.Solids</t>
  </si>
  <si>
    <t>TES_per_sqm.kWh.FR.Res.HH.Thermal.SH.Solids.CO.LPG.LPG</t>
  </si>
  <si>
    <t>TES_per_sqm.kWh.FR.Res.HH.Thermal.SH.Solids.CO.Elc.Elec</t>
  </si>
  <si>
    <t>TES_per_sqm.kWh.FR.Res.HH.Thermal.SH.LPG</t>
  </si>
  <si>
    <t>TES_per_sqm.kWh.FR.Res.HH.Thermal.SH.LPG.SH</t>
  </si>
  <si>
    <t>TES_per_sqm.kWh.FR.Res.HH.Thermal.SH.LPG.SH.LPG</t>
  </si>
  <si>
    <t>TES_per_sqm.kWh.FR.Res.HH.Thermal.SH.LPG.SH.Elec</t>
  </si>
  <si>
    <t>TES_per_sqm.kWh.FR.Res.HH.Thermal.SH.LPG.SC</t>
  </si>
  <si>
    <t>TES_per_sqm.kWh.FR.Res.HH.Thermal.SH.LPG.SC.AC.Elec</t>
  </si>
  <si>
    <t>TES_per_sqm.kWh.FR.Res.HH.Thermal.SH.LPG.WH</t>
  </si>
  <si>
    <t>TES_per_sqm.kWh.FR.Res.HH.Thermal.SH.LPG.WH.LPG.NoSolar.LPG</t>
  </si>
  <si>
    <t>TES_per_sqm.kWh.FR.Res.HH.Thermal.SH.LPG.WH.LPG.Solar</t>
  </si>
  <si>
    <t>TES_per_sqm.kWh.FR.Res.HH.Thermal.SH.LPG.WH.LPG.Solar.LPG</t>
  </si>
  <si>
    <t>TES_per_sqm.kWh.FR.Res.HH.Thermal.SH.LPG.WH.LPG.Solar.Solar</t>
  </si>
  <si>
    <t>TES_per_sqm.kWh.FR.Res.HH.Thermal.SH.LPG.WH.Elc.NoSolar.Elec</t>
  </si>
  <si>
    <t>TES_per_sqm.kWh.FR.Res.HH.Thermal.SH.LPG.WH.Elc.Solar</t>
  </si>
  <si>
    <t>TES_per_sqm.kWh.FR.Res.HH.Thermal.SH.LPG.WH.Elc.Solar.Elec</t>
  </si>
  <si>
    <t>TES_per_sqm.kWh.FR.Res.HH.Thermal.SH.LPG.WH.Elc.Solar.Solar</t>
  </si>
  <si>
    <t>TES_per_sqm.kWh.FR.Res.HH.Thermal.SH.LPG.CO</t>
  </si>
  <si>
    <t>TES_per_sqm.kWh.FR.Res.HH.Thermal.SH.LPG.CO.LPG.LPG</t>
  </si>
  <si>
    <t>TES_per_sqm.kWh.FR.Res.HH.Thermal.SH.LPG.CO.Elc.Elec</t>
  </si>
  <si>
    <t>TES_per_sqm.kWh.FR.Res.HH.Thermal.SH.Oil</t>
  </si>
  <si>
    <t>TES_per_sqm.kWh.FR.Res.HH.Thermal.SH.Oil.SH</t>
  </si>
  <si>
    <t>TES_per_sqm.kWh.FR.Res.HH.Thermal.SH.Oil.SH.Oil</t>
  </si>
  <si>
    <t>TES_per_sqm.kWh.FR.Res.HH.Thermal.SH.Oil.SH.Elec</t>
  </si>
  <si>
    <t>TES_per_sqm.kWh.FR.Res.HH.Thermal.SH.Oil.SC</t>
  </si>
  <si>
    <t>TES_per_sqm.kWh.FR.Res.HH.Thermal.SH.Oil.SC.AC.Elec</t>
  </si>
  <si>
    <t>TES_per_sqm.kWh.FR.Res.HH.Thermal.SH.Oil.WH</t>
  </si>
  <si>
    <t>TES_per_sqm.kWh.FR.Res.HH.Thermal.SH.Oil.WH.Oil.NoSolar.Oil</t>
  </si>
  <si>
    <t>TES_per_sqm.kWh.FR.Res.HH.Thermal.SH.Oil.WH.Oil.Solar</t>
  </si>
  <si>
    <t>TES_per_sqm.kWh.FR.Res.HH.Thermal.SH.Oil.WH.Oil.Solar.Oil</t>
  </si>
  <si>
    <t>TES_per_sqm.kWh.FR.Res.HH.Thermal.SH.Oil.WH.Oil.Solar.Solar</t>
  </si>
  <si>
    <t>TES_per_sqm.kWh.FR.Res.HH.Thermal.SH.Oil.WH.Elc.NoSolar.Elec</t>
  </si>
  <si>
    <t>TES_per_sqm.kWh.FR.Res.HH.Thermal.SH.Oil.WH.Elc.Solar</t>
  </si>
  <si>
    <t>TES_per_sqm.kWh.FR.Res.HH.Thermal.SH.Oil.WH.Elc.Solar.Elec</t>
  </si>
  <si>
    <t>TES_per_sqm.kWh.FR.Res.HH.Thermal.SH.Oil.WH.Elc.Solar.Solar</t>
  </si>
  <si>
    <t>TES_per_sqm.kWh.FR.Res.HH.Thermal.SH.Oil.CO</t>
  </si>
  <si>
    <t>TES_per_sqm.kWh.FR.Res.HH.Thermal.SH.Oil.CO.LPG.LPG</t>
  </si>
  <si>
    <t>TES_per_sqm.kWh.FR.Res.HH.Thermal.SH.Oil.CO.Elc.Elec</t>
  </si>
  <si>
    <t>TES_per_sqm.kWh.FR.Res.HH.Thermal.SH.Gas</t>
  </si>
  <si>
    <t>TES_per_sqm.kWh.FR.Res.HH.Thermal.SH.Gas.SH</t>
  </si>
  <si>
    <t>TES_per_sqm.kWh.FR.Res.HH.Thermal.SH.Gas.SH.Gas</t>
  </si>
  <si>
    <t>TES_per_sqm.kWh.FR.Res.HH.Thermal.SH.Gas.SH.Elec</t>
  </si>
  <si>
    <t>TES_per_sqm.kWh.FR.Res.HH.Thermal.SH.Gas.SC</t>
  </si>
  <si>
    <t>TES_per_sqm.kWh.FR.Res.HH.Thermal.SH.Gas.SC.AC.Elec</t>
  </si>
  <si>
    <t>TES_per_sqm.kWh.FR.Res.HH.Thermal.SH.Gas.WH</t>
  </si>
  <si>
    <t>TES_per_sqm.kWh.FR.Res.HH.Thermal.SH.Gas.WH.Gas.NoSolar.Gas</t>
  </si>
  <si>
    <t>TES_per_sqm.kWh.FR.Res.HH.Thermal.SH.Gas.WH.Gas.Solar</t>
  </si>
  <si>
    <t>TES_per_sqm.kWh.FR.Res.HH.Thermal.SH.Gas.WH.Gas.Solar.Gas</t>
  </si>
  <si>
    <t>TES_per_sqm.kWh.FR.Res.HH.Thermal.SH.Gas.WH.Gas.Solar.Solar</t>
  </si>
  <si>
    <t>TES_per_sqm.kWh.FR.Res.HH.Thermal.SH.Gas.WH.Elc.NoSolar.Elec</t>
  </si>
  <si>
    <t>TES_per_sqm.kWh.FR.Res.HH.Thermal.SH.Gas.WH.Elc.Solar</t>
  </si>
  <si>
    <t>TES_per_sqm.kWh.FR.Res.HH.Thermal.SH.Gas.WH.Elc.Solar.Elec</t>
  </si>
  <si>
    <t>TES_per_sqm.kWh.FR.Res.HH.Thermal.SH.Gas.WH.Elc.Solar.Solar</t>
  </si>
  <si>
    <t>TES_per_sqm.kWh.FR.Res.HH.Thermal.SH.Gas.CO</t>
  </si>
  <si>
    <t>TES_per_sqm.kWh.FR.Res.HH.Thermal.SH.Gas.CO.Gas.Gas</t>
  </si>
  <si>
    <t>TES_per_sqm.kWh.FR.Res.HH.Thermal.SH.Gas.CO.Elc.Elec</t>
  </si>
  <si>
    <t>TES_per_sqm.kWh.FR.Res.HH.Thermal.SH.Biomass</t>
  </si>
  <si>
    <t>TES_per_sqm.kWh.FR.Res.HH.Thermal.SH.Biomass.SH</t>
  </si>
  <si>
    <t>TES_per_sqm.kWh.FR.Res.HH.Thermal.SH.Biomass.SH.Biomass</t>
  </si>
  <si>
    <t>TES_per_sqm.kWh.FR.Res.HH.Thermal.SH.Biomass.SH.Elec</t>
  </si>
  <si>
    <t>TES_per_sqm.kWh.FR.Res.HH.Thermal.SH.Biomass.SC</t>
  </si>
  <si>
    <t>TES_per_sqm.kWh.FR.Res.HH.Thermal.SH.Biomass.SC.AC.Elec</t>
  </si>
  <si>
    <t>TES_per_sqm.kWh.FR.Res.HH.Thermal.SH.Biomass.WH</t>
  </si>
  <si>
    <t>TES_per_sqm.kWh.FR.Res.HH.Thermal.SH.Biomass.WH.Biomass.NoSolar.Biomass</t>
  </si>
  <si>
    <t>TES_per_sqm.kWh.FR.Res.HH.Thermal.SH.Biomass.WH.Biomass.Solar</t>
  </si>
  <si>
    <t>TES_per_sqm.kWh.FR.Res.HH.Thermal.SH.Biomass.WH.Biomass.Solar.Biomass</t>
  </si>
  <si>
    <t>TES_per_sqm.kWh.FR.Res.HH.Thermal.SH.Biomass.WH.Biomass.Solar.Solar</t>
  </si>
  <si>
    <t>TES_per_sqm.kWh.FR.Res.HH.Thermal.SH.Biomass.WH.LPG.NoSolar.LPG</t>
  </si>
  <si>
    <t>TES_per_sqm.kWh.FR.Res.HH.Thermal.SH.Biomass.WH.LPG.Solar</t>
  </si>
  <si>
    <t>TES_per_sqm.kWh.FR.Res.HH.Thermal.SH.Biomass.WH.LPG.Solar.LPG</t>
  </si>
  <si>
    <t>TES_per_sqm.kWh.FR.Res.HH.Thermal.SH.Biomass.WH.LPG.Solar.Solar</t>
  </si>
  <si>
    <t>TES_per_sqm.kWh.FR.Res.HH.Thermal.SH.Biomass.WH.Elc.NoSolar.Elec</t>
  </si>
  <si>
    <t>TES_per_sqm.kWh.FR.Res.HH.Thermal.SH.Biomass.WH.Elc.Solar</t>
  </si>
  <si>
    <t>TES_per_sqm.kWh.FR.Res.HH.Thermal.SH.Biomass.WH.Elc.Solar.Elec</t>
  </si>
  <si>
    <t>TES_per_sqm.kWh.FR.Res.HH.Thermal.SH.Biomass.WH.Elc.Solar.Solar</t>
  </si>
  <si>
    <t>TES_per_sqm.kWh.FR.Res.HH.Thermal.SH.Biomass.CO</t>
  </si>
  <si>
    <t>TES_per_sqm.kWh.FR.Res.HH.Thermal.SH.Biomass.CO.Biomass.Biomass</t>
  </si>
  <si>
    <t>TES_per_sqm.kWh.FR.Res.HH.Thermal.SH.Biomass.CO.LPG.LPG</t>
  </si>
  <si>
    <t>TES_per_sqm.kWh.FR.Res.HH.Thermal.SH.Biomass.CO.Elc.Elec</t>
  </si>
  <si>
    <t>TES_per_sqm.kWh.FR.Res.HH.Thermal.SH.Geo</t>
  </si>
  <si>
    <t>TES_per_sqm.kWh.FR.Res.HH.Thermal.SH.Geo.SH</t>
  </si>
  <si>
    <t>TES_per_sqm.kWh.FR.Res.HH.Thermal.SH.Geo.SH.Geo</t>
  </si>
  <si>
    <t>TES_per_sqm.kWh.FR.Res.HH.Thermal.SH.Geo.SH.Elec</t>
  </si>
  <si>
    <t>TES_per_sqm.kWh.FR.Res.HH.Thermal.SH.Geo.SC</t>
  </si>
  <si>
    <t>TES_per_sqm.kWh.FR.Res.HH.Thermal.SH.Geo.SC.AC.Elec</t>
  </si>
  <si>
    <t>TES_per_sqm.kWh.FR.Res.HH.Thermal.SH.Geo.WH</t>
  </si>
  <si>
    <t>TES_per_sqm.kWh.FR.Res.HH.Thermal.SH.Geo.WH.Geo.NoSolar.Geo</t>
  </si>
  <si>
    <t>TES_per_sqm.kWh.FR.Res.HH.Thermal.SH.Geo.WH.Geo.Solar</t>
  </si>
  <si>
    <t>TES_per_sqm.kWh.FR.Res.HH.Thermal.SH.Geo.WH.Geo.Solar.Geo</t>
  </si>
  <si>
    <t>TES_per_sqm.kWh.FR.Res.HH.Thermal.SH.Geo.WH.Geo.Solar.Solar</t>
  </si>
  <si>
    <t>TES_per_sqm.kWh.FR.Res.HH.Thermal.SH.Geo.WH.Elc.NoSolar.Elec</t>
  </si>
  <si>
    <t>TES_per_sqm.kWh.FR.Res.HH.Thermal.SH.Geo.WH.Elc.Solar</t>
  </si>
  <si>
    <t>TES_per_sqm.kWh.FR.Res.HH.Thermal.SH.Geo.WH.Elc.Solar.Elec</t>
  </si>
  <si>
    <t>TES_per_sqm.kWh.FR.Res.HH.Thermal.SH.Geo.WH.Elc.Solar.Solar</t>
  </si>
  <si>
    <t>TES_per_sqm.kWh.FR.Res.HH.Thermal.SH.Geo.CO</t>
  </si>
  <si>
    <t>TES_per_sqm.kWh.FR.Res.HH.Thermal.SH.Geo.CO.LPG.LPG</t>
  </si>
  <si>
    <t>TES_per_sqm.kWh.FR.Res.HH.Thermal.SH.Geo.CO.Elc.Elec</t>
  </si>
  <si>
    <t>TES_per_sqm.kWh.FR.Res.HH.Thermal.SH.DistrHeat</t>
  </si>
  <si>
    <t>TES_per_sqm.kWh.FR.Res.HH.Thermal.SH.DistrHeat.SH</t>
  </si>
  <si>
    <t>TES_per_sqm.kWh.FR.Res.HH.Thermal.SH.DistrHeat.SH.Steam_Distr</t>
  </si>
  <si>
    <t>TES_per_sqm.kWh.FR.Res.HH.Thermal.SH.DistrHeat.SH.Elec</t>
  </si>
  <si>
    <t>TES_per_sqm.kWh.FR.Res.HH.Thermal.SH.DistrHeat.SC</t>
  </si>
  <si>
    <t>TES_per_sqm.kWh.FR.Res.HH.Thermal.SH.DistrHeat.SC.AC.Elec</t>
  </si>
  <si>
    <t>TES_per_sqm.kWh.FR.Res.HH.Thermal.SH.DistrHeat.WH</t>
  </si>
  <si>
    <t>TES_per_sqm.kWh.FR.Res.HH.Thermal.SH.DistrHeat.WH.DistrHeat.NoSolar.Steam_Distr</t>
  </si>
  <si>
    <t>TES_per_sqm.kWh.FR.Res.HH.Thermal.SH.DistrHeat.WH.DistrHeat.Solar</t>
  </si>
  <si>
    <t>TES_per_sqm.kWh.FR.Res.HH.Thermal.SH.DistrHeat.WH.DistrHeat.Solar.Steam_Distr</t>
  </si>
  <si>
    <t>TES_per_sqm.kWh.FR.Res.HH.Thermal.SH.DistrHeat.WH.DistrHeat.Solar.Solar</t>
  </si>
  <si>
    <t>TES_per_sqm.kWh.FR.Res.HH.Thermal.SH.DistrHeat.WH.Elc.NoSolar.Elec</t>
  </si>
  <si>
    <t>TES_per_sqm.kWh.FR.Res.HH.Thermal.SH.DistrHeat.WH.Elc.Solar</t>
  </si>
  <si>
    <t>TES_per_sqm.kWh.FR.Res.HH.Thermal.SH.DistrHeat.WH.Elc.Solar.Elec</t>
  </si>
  <si>
    <t>TES_per_sqm.kWh.FR.Res.HH.Thermal.SH.DistrHeat.WH.Elc.Solar.Solar</t>
  </si>
  <si>
    <t>TES_per_sqm.kWh.FR.Res.HH.Thermal.SH.DistrHeat.CO</t>
  </si>
  <si>
    <t>TES_per_sqm.kWh.FR.Res.HH.Thermal.SH.DistrHeat.CO.LPG.LPG</t>
  </si>
  <si>
    <t>TES_per_sqm.kWh.FR.Res.HH.Thermal.SH.DistrHeat.CO.Elc.Elec</t>
  </si>
  <si>
    <t>TES_per_sqm.kWh.FR.Res.HH.Thermal.SH.AdvElc</t>
  </si>
  <si>
    <t>TES_per_sqm.kWh.FR.Res.HH.Thermal.SH.AdvElc.SH</t>
  </si>
  <si>
    <t>TES_per_sqm.kWh.FR.Res.HH.Thermal.SH.AdvElc.SH.Elec</t>
  </si>
  <si>
    <t>TES_per_sqm.kWh.FR.Res.HH.Thermal.SH.AdvElc.SC</t>
  </si>
  <si>
    <t>TES_per_sqm.kWh.FR.Res.HH.Thermal.SH.AdvElc.SC.AC.Elec</t>
  </si>
  <si>
    <t>TES_per_sqm.kWh.FR.Res.HH.Thermal.SH.AdvElc.WH</t>
  </si>
  <si>
    <t>TES_per_sqm.kWh.FR.Res.HH.Thermal.SH.AdvElc.WH.LPG.NoSolar.LPG</t>
  </si>
  <si>
    <t>TES_per_sqm.kWh.FR.Res.HH.Thermal.SH.AdvElc.WH.LPG.Solar</t>
  </si>
  <si>
    <t>TES_per_sqm.kWh.FR.Res.HH.Thermal.SH.AdvElc.WH.LPG.Solar.LPG</t>
  </si>
  <si>
    <t>TES_per_sqm.kWh.FR.Res.HH.Thermal.SH.AdvElc.WH.LPG.Solar.Solar</t>
  </si>
  <si>
    <t>TES_per_sqm.kWh.FR.Res.HH.Thermal.SH.AdvElc.WH.Elc.NoSolar.Elec</t>
  </si>
  <si>
    <t>TES_per_sqm.kWh.FR.Res.HH.Thermal.SH.AdvElc.WH.Elc.Solar</t>
  </si>
  <si>
    <t>TES_per_sqm.kWh.FR.Res.HH.Thermal.SH.AdvElc.WH.Elc.Solar.Elec</t>
  </si>
  <si>
    <t>TES_per_sqm.kWh.FR.Res.HH.Thermal.SH.AdvElc.WH.Elc.Solar.Solar</t>
  </si>
  <si>
    <t>TES_per_sqm.kWh.FR.Res.HH.Thermal.SH.AdvElc.CO</t>
  </si>
  <si>
    <t>TES_per_sqm.kWh.FR.Res.HH.Thermal.SH.AdvElc.CO.LPG.LPG</t>
  </si>
  <si>
    <t>TES_per_sqm.kWh.FR.Res.HH.Thermal.SH.AdvElc.CO.Elc.Elec</t>
  </si>
  <si>
    <t>TES_per_sqm.kWh.FR.Res.HH.Thermal.SH.ConvElc</t>
  </si>
  <si>
    <t>TES_per_sqm.kWh.FR.Res.HH.Thermal.SH.ConvElc.SH</t>
  </si>
  <si>
    <t>TES_per_sqm.kWh.FR.Res.HH.Thermal.SH.ConvElc.SH.Elec</t>
  </si>
  <si>
    <t>TES_per_sqm.kWh.FR.Res.HH.Thermal.SH.ConvElc.SC</t>
  </si>
  <si>
    <t>TES_per_sqm.kWh.FR.Res.HH.Thermal.SH.ConvElc.SC.AC.Elec</t>
  </si>
  <si>
    <t>TES_per_sqm.kWh.FR.Res.HH.Thermal.SH.ConvElc.WH</t>
  </si>
  <si>
    <t>TES_per_sqm.kWh.FR.Res.HH.Thermal.SH.ConvElc.WH.LPG.NoSolar.LPG</t>
  </si>
  <si>
    <t>TES_per_sqm.kWh.FR.Res.HH.Thermal.SH.ConvElc.WH.LPG.Solar</t>
  </si>
  <si>
    <t>TES_per_sqm.kWh.FR.Res.HH.Thermal.SH.ConvElc.WH.LPG.Solar.LPG</t>
  </si>
  <si>
    <t>TES_per_sqm.kWh.FR.Res.HH.Thermal.SH.ConvElc.WH.LPG.Solar.Solar</t>
  </si>
  <si>
    <t>TES_per_sqm.kWh.FR.Res.HH.Thermal.SH.ConvElc.WH.Elc.NoSolar.Elec</t>
  </si>
  <si>
    <t>TES_per_sqm.kWh.FR.Res.HH.Thermal.SH.ConvElc.WH.Elc.Solar</t>
  </si>
  <si>
    <t>TES_per_sqm.kWh.FR.Res.HH.Thermal.SH.ConvElc.WH.Elc.Solar.Elec</t>
  </si>
  <si>
    <t>TES_per_sqm.kWh.FR.Res.HH.Thermal.SH.ConvElc.WH.Elc.Solar.Solar</t>
  </si>
  <si>
    <t>TES_per_sqm.kWh.FR.Res.HH.Thermal.SH.ConvElc.CO</t>
  </si>
  <si>
    <t>TES_per_sqm.kWh.FR.Res.HH.Thermal.SH.ConvElc.CO.LPG.LPG</t>
  </si>
  <si>
    <t>TES_per_sqm.kWh.FR.Res.HH.Thermal.SH.ConvElc.CO.Elc.Elec</t>
  </si>
  <si>
    <t>FR - CO2 emissions per surface area (detailed structure)</t>
  </si>
  <si>
    <t>EMI_per_sqm.kgCO2.FR.Res.HH.Thermal.SH.Solids</t>
  </si>
  <si>
    <t>EMI_per_sqm.kgCO2.FR.Res.HH.Thermal.SH.Solids.SH</t>
  </si>
  <si>
    <t>EMI_per_sqm.kgCO2.FR.Res.HH.Thermal.SH.Solids.SH.Solids</t>
  </si>
  <si>
    <t>EMI_per_sqm.kgCO2.FR.Res.HH.Thermal.SH.Solids.SH.Elec</t>
  </si>
  <si>
    <t>EMI_per_sqm.kgCO2.FR.Res.HH.Thermal.SH.Solids.SC</t>
  </si>
  <si>
    <t>EMI_per_sqm.kgCO2.FR.Res.HH.Thermal.SH.Solids.SC.AC.Elec</t>
  </si>
  <si>
    <t>EMI_per_sqm.kgCO2.FR.Res.HH.Thermal.SH.Solids.WH</t>
  </si>
  <si>
    <t>EMI_per_sqm.kgCO2.FR.Res.HH.Thermal.SH.Solids.WH.Solids.NoSolar.Solids</t>
  </si>
  <si>
    <t>EMI_per_sqm.kgCO2.FR.Res.HH.Thermal.SH.Solids.WH.LPG.NoSolar.LPG</t>
  </si>
  <si>
    <t>EMI_per_sqm.kgCO2.FR.Res.HH.Thermal.SH.Solids.WH.LPG.Solar</t>
  </si>
  <si>
    <t>EMI_per_sqm.kgCO2.FR.Res.HH.Thermal.SH.Solids.WH.LPG.Solar.LPG</t>
  </si>
  <si>
    <t>EMI_per_sqm.kgCO2.FR.Res.HH.Thermal.SH.Solids.WH.LPG.Solar.Solar</t>
  </si>
  <si>
    <t>EMI_per_sqm.kgCO2.FR.Res.HH.Thermal.SH.Solids.WH.Elc.NoSolar.Elec</t>
  </si>
  <si>
    <t>EMI_per_sqm.kgCO2.FR.Res.HH.Thermal.SH.Solids.WH.Elc.Solar</t>
  </si>
  <si>
    <t>EMI_per_sqm.kgCO2.FR.Res.HH.Thermal.SH.Solids.WH.Elc.Solar.Elec</t>
  </si>
  <si>
    <t>EMI_per_sqm.kgCO2.FR.Res.HH.Thermal.SH.Solids.WH.Elc.Solar.Solar</t>
  </si>
  <si>
    <t>EMI_per_sqm.kgCO2.FR.Res.HH.Thermal.SH.Solids.CO</t>
  </si>
  <si>
    <t>EMI_per_sqm.kgCO2.FR.Res.HH.Thermal.SH.Solids.CO.Solids.Solids</t>
  </si>
  <si>
    <t>EMI_per_sqm.kgCO2.FR.Res.HH.Thermal.SH.Solids.CO.LPG.LPG</t>
  </si>
  <si>
    <t>EMI_per_sqm.kgCO2.FR.Res.HH.Thermal.SH.Solids.CO.Elc.Elec</t>
  </si>
  <si>
    <t>EMI_per_sqm.kgCO2.FR.Res.HH.Thermal.SH.LPG</t>
  </si>
  <si>
    <t>EMI_per_sqm.kgCO2.FR.Res.HH.Thermal.SH.LPG.SH</t>
  </si>
  <si>
    <t>EMI_per_sqm.kgCO2.FR.Res.HH.Thermal.SH.LPG.SH.LPG</t>
  </si>
  <si>
    <t>EMI_per_sqm.kgCO2.FR.Res.HH.Thermal.SH.LPG.SH.Elec</t>
  </si>
  <si>
    <t>EMI_per_sqm.kgCO2.FR.Res.HH.Thermal.SH.LPG.SC</t>
  </si>
  <si>
    <t>EMI_per_sqm.kgCO2.FR.Res.HH.Thermal.SH.LPG.SC.AC.Elec</t>
  </si>
  <si>
    <t>EMI_per_sqm.kgCO2.FR.Res.HH.Thermal.SH.LPG.WH</t>
  </si>
  <si>
    <t>EMI_per_sqm.kgCO2.FR.Res.HH.Thermal.SH.LPG.WH.LPG.NoSolar.LPG</t>
  </si>
  <si>
    <t>EMI_per_sqm.kgCO2.FR.Res.HH.Thermal.SH.LPG.WH.LPG.Solar</t>
  </si>
  <si>
    <t>EMI_per_sqm.kgCO2.FR.Res.HH.Thermal.SH.LPG.WH.LPG.Solar.LPG</t>
  </si>
  <si>
    <t>EMI_per_sqm.kgCO2.FR.Res.HH.Thermal.SH.LPG.WH.LPG.Solar.Solar</t>
  </si>
  <si>
    <t>EMI_per_sqm.kgCO2.FR.Res.HH.Thermal.SH.LPG.WH.Elc.NoSolar.Elec</t>
  </si>
  <si>
    <t>EMI_per_sqm.kgCO2.FR.Res.HH.Thermal.SH.LPG.WH.Elc.Solar</t>
  </si>
  <si>
    <t>EMI_per_sqm.kgCO2.FR.Res.HH.Thermal.SH.LPG.WH.Elc.Solar.Elec</t>
  </si>
  <si>
    <t>EMI_per_sqm.kgCO2.FR.Res.HH.Thermal.SH.LPG.WH.Elc.Solar.Solar</t>
  </si>
  <si>
    <t>EMI_per_sqm.kgCO2.FR.Res.HH.Thermal.SH.LPG.CO</t>
  </si>
  <si>
    <t>EMI_per_sqm.kgCO2.FR.Res.HH.Thermal.SH.LPG.CO.LPG.LPG</t>
  </si>
  <si>
    <t>EMI_per_sqm.kgCO2.FR.Res.HH.Thermal.SH.LPG.CO.Elc.Elec</t>
  </si>
  <si>
    <t>EMI_per_sqm.kgCO2.FR.Res.HH.Thermal.SH.Oil</t>
  </si>
  <si>
    <t>EMI_per_sqm.kgCO2.FR.Res.HH.Thermal.SH.Oil.SH</t>
  </si>
  <si>
    <t>EMI_per_sqm.kgCO2.FR.Res.HH.Thermal.SH.Oil.SH.Oil</t>
  </si>
  <si>
    <t>EMI_per_sqm.kgCO2.FR.Res.HH.Thermal.SH.Oil.SH.Elec</t>
  </si>
  <si>
    <t>EMI_per_sqm.kgCO2.FR.Res.HH.Thermal.SH.Oil.SC</t>
  </si>
  <si>
    <t>EMI_per_sqm.kgCO2.FR.Res.HH.Thermal.SH.Oil.SC.AC.Elec</t>
  </si>
  <si>
    <t>EMI_per_sqm.kgCO2.FR.Res.HH.Thermal.SH.Oil.WH</t>
  </si>
  <si>
    <t>EMI_per_sqm.kgCO2.FR.Res.HH.Thermal.SH.Oil.WH.Oil.NoSolar.Oil</t>
  </si>
  <si>
    <t>EMI_per_sqm.kgCO2.FR.Res.HH.Thermal.SH.Oil.WH.Oil.Solar</t>
  </si>
  <si>
    <t>EMI_per_sqm.kgCO2.FR.Res.HH.Thermal.SH.Oil.WH.Oil.Solar.Oil</t>
  </si>
  <si>
    <t>EMI_per_sqm.kgCO2.FR.Res.HH.Thermal.SH.Oil.WH.Oil.Solar.Solar</t>
  </si>
  <si>
    <t>EMI_per_sqm.kgCO2.FR.Res.HH.Thermal.SH.Oil.WH.Elc.NoSolar.Elec</t>
  </si>
  <si>
    <t>EMI_per_sqm.kgCO2.FR.Res.HH.Thermal.SH.Oil.WH.Elc.Solar</t>
  </si>
  <si>
    <t>EMI_per_sqm.kgCO2.FR.Res.HH.Thermal.SH.Oil.WH.Elc.Solar.Elec</t>
  </si>
  <si>
    <t>EMI_per_sqm.kgCO2.FR.Res.HH.Thermal.SH.Oil.WH.Elc.Solar.Solar</t>
  </si>
  <si>
    <t>EMI_per_sqm.kgCO2.FR.Res.HH.Thermal.SH.Oil.CO</t>
  </si>
  <si>
    <t>EMI_per_sqm.kgCO2.FR.Res.HH.Thermal.SH.Oil.CO.LPG.LPG</t>
  </si>
  <si>
    <t>EMI_per_sqm.kgCO2.FR.Res.HH.Thermal.SH.Oil.CO.Elc.Elec</t>
  </si>
  <si>
    <t>EMI_per_sqm.kgCO2.FR.Res.HH.Thermal.SH.Gas</t>
  </si>
  <si>
    <t>EMI_per_sqm.kgCO2.FR.Res.HH.Thermal.SH.Gas.SH</t>
  </si>
  <si>
    <t>EMI_per_sqm.kgCO2.FR.Res.HH.Thermal.SH.Gas.SH.Gas</t>
  </si>
  <si>
    <t>EMI_per_sqm.kgCO2.FR.Res.HH.Thermal.SH.Gas.SH.Elec</t>
  </si>
  <si>
    <t>EMI_per_sqm.kgCO2.FR.Res.HH.Thermal.SH.Gas.SC</t>
  </si>
  <si>
    <t>EMI_per_sqm.kgCO2.FR.Res.HH.Thermal.SH.Gas.SC.AC.Elec</t>
  </si>
  <si>
    <t>EMI_per_sqm.kgCO2.FR.Res.HH.Thermal.SH.Gas.WH</t>
  </si>
  <si>
    <t>EMI_per_sqm.kgCO2.FR.Res.HH.Thermal.SH.Gas.WH.Gas.NoSolar.Gas</t>
  </si>
  <si>
    <t>EMI_per_sqm.kgCO2.FR.Res.HH.Thermal.SH.Gas.WH.Gas.Solar</t>
  </si>
  <si>
    <t>EMI_per_sqm.kgCO2.FR.Res.HH.Thermal.SH.Gas.WH.Gas.Solar.Gas</t>
  </si>
  <si>
    <t>EMI_per_sqm.kgCO2.FR.Res.HH.Thermal.SH.Gas.WH.Gas.Solar.Solar</t>
  </si>
  <si>
    <t>EMI_per_sqm.kgCO2.FR.Res.HH.Thermal.SH.Gas.WH.Elc.NoSolar.Elec</t>
  </si>
  <si>
    <t>EMI_per_sqm.kgCO2.FR.Res.HH.Thermal.SH.Gas.WH.Elc.Solar</t>
  </si>
  <si>
    <t>EMI_per_sqm.kgCO2.FR.Res.HH.Thermal.SH.Gas.WH.Elc.Solar.Elec</t>
  </si>
  <si>
    <t>EMI_per_sqm.kgCO2.FR.Res.HH.Thermal.SH.Gas.WH.Elc.Solar.Solar</t>
  </si>
  <si>
    <t>EMI_per_sqm.kgCO2.FR.Res.HH.Thermal.SH.Gas.CO</t>
  </si>
  <si>
    <t>EMI_per_sqm.kgCO2.FR.Res.HH.Thermal.SH.Gas.CO.Gas.Gas</t>
  </si>
  <si>
    <t>EMI_per_sqm.kgCO2.FR.Res.HH.Thermal.SH.Gas.CO.Elc.Elec</t>
  </si>
  <si>
    <t>EMI_per_sqm.kgCO2.FR.Res.HH.Thermal.SH.Biomass</t>
  </si>
  <si>
    <t>EMI_per_sqm.kgCO2.FR.Res.HH.Thermal.SH.Biomass.SH</t>
  </si>
  <si>
    <t>EMI_per_sqm.kgCO2.FR.Res.HH.Thermal.SH.Biomass.SH.Biomass</t>
  </si>
  <si>
    <t>EMI_per_sqm.kgCO2.FR.Res.HH.Thermal.SH.Biomass.SH.Elec</t>
  </si>
  <si>
    <t>EMI_per_sqm.kgCO2.FR.Res.HH.Thermal.SH.Biomass.SC</t>
  </si>
  <si>
    <t>EMI_per_sqm.kgCO2.FR.Res.HH.Thermal.SH.Biomass.SC.AC.Elec</t>
  </si>
  <si>
    <t>EMI_per_sqm.kgCO2.FR.Res.HH.Thermal.SH.Biomass.WH</t>
  </si>
  <si>
    <t>EMI_per_sqm.kgCO2.FR.Res.HH.Thermal.SH.Biomass.WH.Biomass.NoSolar.Biomass</t>
  </si>
  <si>
    <t>EMI_per_sqm.kgCO2.FR.Res.HH.Thermal.SH.Biomass.WH.Biomass.Solar</t>
  </si>
  <si>
    <t>EMI_per_sqm.kgCO2.FR.Res.HH.Thermal.SH.Biomass.WH.Biomass.Solar.Biomass</t>
  </si>
  <si>
    <t>EMI_per_sqm.kgCO2.FR.Res.HH.Thermal.SH.Biomass.WH.Biomass.Solar.Solar</t>
  </si>
  <si>
    <t>EMI_per_sqm.kgCO2.FR.Res.HH.Thermal.SH.Biomass.WH.LPG.NoSolar.LPG</t>
  </si>
  <si>
    <t>EMI_per_sqm.kgCO2.FR.Res.HH.Thermal.SH.Biomass.WH.LPG.Solar</t>
  </si>
  <si>
    <t>EMI_per_sqm.kgCO2.FR.Res.HH.Thermal.SH.Biomass.WH.LPG.Solar.LPG</t>
  </si>
  <si>
    <t>EMI_per_sqm.kgCO2.FR.Res.HH.Thermal.SH.Biomass.WH.LPG.Solar.Solar</t>
  </si>
  <si>
    <t>EMI_per_sqm.kgCO2.FR.Res.HH.Thermal.SH.Biomass.WH.Elc.NoSolar.Elec</t>
  </si>
  <si>
    <t>EMI_per_sqm.kgCO2.FR.Res.HH.Thermal.SH.Biomass.WH.Elc.Solar</t>
  </si>
  <si>
    <t>EMI_per_sqm.kgCO2.FR.Res.HH.Thermal.SH.Biomass.WH.Elc.Solar.Elec</t>
  </si>
  <si>
    <t>EMI_per_sqm.kgCO2.FR.Res.HH.Thermal.SH.Biomass.WH.Elc.Solar.Solar</t>
  </si>
  <si>
    <t>EMI_per_sqm.kgCO2.FR.Res.HH.Thermal.SH.Biomass.CO</t>
  </si>
  <si>
    <t>EMI_per_sqm.kgCO2.FR.Res.HH.Thermal.SH.Biomass.CO.Biomass.Biomass</t>
  </si>
  <si>
    <t>EMI_per_sqm.kgCO2.FR.Res.HH.Thermal.SH.Biomass.CO.LPG.LPG</t>
  </si>
  <si>
    <t>EMI_per_sqm.kgCO2.FR.Res.HH.Thermal.SH.Biomass.CO.Elc.Elec</t>
  </si>
  <si>
    <t>EMI_per_sqm.kgCO2.FR.Res.HH.Thermal.SH.Geo</t>
  </si>
  <si>
    <t>EMI_per_sqm.kgCO2.FR.Res.HH.Thermal.SH.Geo.SH</t>
  </si>
  <si>
    <t>EMI_per_sqm.kgCO2.FR.Res.HH.Thermal.SH.Geo.SH.Geo</t>
  </si>
  <si>
    <t>EMI_per_sqm.kgCO2.FR.Res.HH.Thermal.SH.Geo.SH.Elec</t>
  </si>
  <si>
    <t>EMI_per_sqm.kgCO2.FR.Res.HH.Thermal.SH.Geo.SC</t>
  </si>
  <si>
    <t>EMI_per_sqm.kgCO2.FR.Res.HH.Thermal.SH.Geo.SC.AC.Elec</t>
  </si>
  <si>
    <t>EMI_per_sqm.kgCO2.FR.Res.HH.Thermal.SH.Geo.WH</t>
  </si>
  <si>
    <t>EMI_per_sqm.kgCO2.FR.Res.HH.Thermal.SH.Geo.WH.Geo.NoSolar.Geo</t>
  </si>
  <si>
    <t>EMI_per_sqm.kgCO2.FR.Res.HH.Thermal.SH.Geo.WH.Geo.Solar</t>
  </si>
  <si>
    <t>EMI_per_sqm.kgCO2.FR.Res.HH.Thermal.SH.Geo.WH.Geo.Solar.Geo</t>
  </si>
  <si>
    <t>EMI_per_sqm.kgCO2.FR.Res.HH.Thermal.SH.Geo.WH.Geo.Solar.Solar</t>
  </si>
  <si>
    <t>EMI_per_sqm.kgCO2.FR.Res.HH.Thermal.SH.Geo.WH.Elc.NoSolar.Elec</t>
  </si>
  <si>
    <t>EMI_per_sqm.kgCO2.FR.Res.HH.Thermal.SH.Geo.WH.Elc.Solar</t>
  </si>
  <si>
    <t>EMI_per_sqm.kgCO2.FR.Res.HH.Thermal.SH.Geo.WH.Elc.Solar.Elec</t>
  </si>
  <si>
    <t>EMI_per_sqm.kgCO2.FR.Res.HH.Thermal.SH.Geo.WH.Elc.Solar.Solar</t>
  </si>
  <si>
    <t>EMI_per_sqm.kgCO2.FR.Res.HH.Thermal.SH.Geo.CO</t>
  </si>
  <si>
    <t>EMI_per_sqm.kgCO2.FR.Res.HH.Thermal.SH.Geo.CO.LPG.LPG</t>
  </si>
  <si>
    <t>EMI_per_sqm.kgCO2.FR.Res.HH.Thermal.SH.Geo.CO.Elc.Elec</t>
  </si>
  <si>
    <t>EMI_per_sqm.kgCO2.FR.Res.HH.Thermal.SH.DistrHeat</t>
  </si>
  <si>
    <t>EMI_per_sqm.kgCO2.FR.Res.HH.Thermal.SH.DistrHeat.SH</t>
  </si>
  <si>
    <t>EMI_per_sqm.kgCO2.FR.Res.HH.Thermal.SH.DistrHeat.SH.Steam_Distr</t>
  </si>
  <si>
    <t>EMI_per_sqm.kgCO2.FR.Res.HH.Thermal.SH.DistrHeat.SH.Elec</t>
  </si>
  <si>
    <t>EMI_per_sqm.kgCO2.FR.Res.HH.Thermal.SH.DistrHeat.SC</t>
  </si>
  <si>
    <t>EMI_per_sqm.kgCO2.FR.Res.HH.Thermal.SH.DistrHeat.SC.AC.Elec</t>
  </si>
  <si>
    <t>EMI_per_sqm.kgCO2.FR.Res.HH.Thermal.SH.DistrHeat.WH</t>
  </si>
  <si>
    <t>EMI_per_sqm.kgCO2.FR.Res.HH.Thermal.SH.DistrHeat.WH.DistrHeat.NoSolar.Steam_Distr</t>
  </si>
  <si>
    <t>EMI_per_sqm.kgCO2.FR.Res.HH.Thermal.SH.DistrHeat.WH.DistrHeat.Solar</t>
  </si>
  <si>
    <t>EMI_per_sqm.kgCO2.FR.Res.HH.Thermal.SH.DistrHeat.WH.DistrHeat.Solar.Steam_Distr</t>
  </si>
  <si>
    <t>EMI_per_sqm.kgCO2.FR.Res.HH.Thermal.SH.DistrHeat.WH.DistrHeat.Solar.Solar</t>
  </si>
  <si>
    <t>EMI_per_sqm.kgCO2.FR.Res.HH.Thermal.SH.DistrHeat.WH.Elc.NoSolar.Elec</t>
  </si>
  <si>
    <t>EMI_per_sqm.kgCO2.FR.Res.HH.Thermal.SH.DistrHeat.WH.Elc.Solar</t>
  </si>
  <si>
    <t>EMI_per_sqm.kgCO2.FR.Res.HH.Thermal.SH.DistrHeat.WH.Elc.Solar.Elec</t>
  </si>
  <si>
    <t>EMI_per_sqm.kgCO2.FR.Res.HH.Thermal.SH.DistrHeat.WH.Elc.Solar.Solar</t>
  </si>
  <si>
    <t>EMI_per_sqm.kgCO2.FR.Res.HH.Thermal.SH.DistrHeat.CO</t>
  </si>
  <si>
    <t>EMI_per_sqm.kgCO2.FR.Res.HH.Thermal.SH.DistrHeat.CO.LPG.LPG</t>
  </si>
  <si>
    <t>EMI_per_sqm.kgCO2.FR.Res.HH.Thermal.SH.DistrHeat.CO.Elc.Elec</t>
  </si>
  <si>
    <t>EMI_per_sqm.kgCO2.FR.Res.HH.Thermal.SH.AdvElc</t>
  </si>
  <si>
    <t>EMI_per_sqm.kgCO2.FR.Res.HH.Thermal.SH.AdvElc.SH</t>
  </si>
  <si>
    <t>EMI_per_sqm.kgCO2.FR.Res.HH.Thermal.SH.AdvElc.SH.Elec</t>
  </si>
  <si>
    <t>EMI_per_sqm.kgCO2.FR.Res.HH.Thermal.SH.AdvElc.SC</t>
  </si>
  <si>
    <t>EMI_per_sqm.kgCO2.FR.Res.HH.Thermal.SH.AdvElc.SC.AC.Elec</t>
  </si>
  <si>
    <t>EMI_per_sqm.kgCO2.FR.Res.HH.Thermal.SH.AdvElc.WH</t>
  </si>
  <si>
    <t>EMI_per_sqm.kgCO2.FR.Res.HH.Thermal.SH.AdvElc.WH.LPG.NoSolar.LPG</t>
  </si>
  <si>
    <t>EMI_per_sqm.kgCO2.FR.Res.HH.Thermal.SH.AdvElc.WH.LPG.Solar</t>
  </si>
  <si>
    <t>EMI_per_sqm.kgCO2.FR.Res.HH.Thermal.SH.AdvElc.WH.LPG.Solar.LPG</t>
  </si>
  <si>
    <t>EMI_per_sqm.kgCO2.FR.Res.HH.Thermal.SH.AdvElc.WH.LPG.Solar.Solar</t>
  </si>
  <si>
    <t>EMI_per_sqm.kgCO2.FR.Res.HH.Thermal.SH.AdvElc.WH.Elc.NoSolar.Elec</t>
  </si>
  <si>
    <t>EMI_per_sqm.kgCO2.FR.Res.HH.Thermal.SH.AdvElc.WH.Elc.Solar</t>
  </si>
  <si>
    <t>EMI_per_sqm.kgCO2.FR.Res.HH.Thermal.SH.AdvElc.WH.Elc.Solar.Elec</t>
  </si>
  <si>
    <t>EMI_per_sqm.kgCO2.FR.Res.HH.Thermal.SH.AdvElc.WH.Elc.Solar.Solar</t>
  </si>
  <si>
    <t>EMI_per_sqm.kgCO2.FR.Res.HH.Thermal.SH.AdvElc.CO</t>
  </si>
  <si>
    <t>EMI_per_sqm.kgCO2.FR.Res.HH.Thermal.SH.AdvElc.CO.LPG.LPG</t>
  </si>
  <si>
    <t>EMI_per_sqm.kgCO2.FR.Res.HH.Thermal.SH.AdvElc.CO.Elc.Elec</t>
  </si>
  <si>
    <t>EMI_per_sqm.kgCO2.FR.Res.HH.Thermal.SH.ConvElc</t>
  </si>
  <si>
    <t>EMI_per_sqm.kgCO2.FR.Res.HH.Thermal.SH.ConvElc.SH</t>
  </si>
  <si>
    <t>EMI_per_sqm.kgCO2.FR.Res.HH.Thermal.SH.ConvElc.SH.Elec</t>
  </si>
  <si>
    <t>EMI_per_sqm.kgCO2.FR.Res.HH.Thermal.SH.ConvElc.SC</t>
  </si>
  <si>
    <t>EMI_per_sqm.kgCO2.FR.Res.HH.Thermal.SH.ConvElc.SC.AC.Elec</t>
  </si>
  <si>
    <t>EMI_per_sqm.kgCO2.FR.Res.HH.Thermal.SH.ConvElc.WH</t>
  </si>
  <si>
    <t>EMI_per_sqm.kgCO2.FR.Res.HH.Thermal.SH.ConvElc.WH.LPG.NoSolar.LPG</t>
  </si>
  <si>
    <t>EMI_per_sqm.kgCO2.FR.Res.HH.Thermal.SH.ConvElc.WH.LPG.Solar</t>
  </si>
  <si>
    <t>EMI_per_sqm.kgCO2.FR.Res.HH.Thermal.SH.ConvElc.WH.LPG.Solar.LPG</t>
  </si>
  <si>
    <t>EMI_per_sqm.kgCO2.FR.Res.HH.Thermal.SH.ConvElc.WH.LPG.Solar.Solar</t>
  </si>
  <si>
    <t>EMI_per_sqm.kgCO2.FR.Res.HH.Thermal.SH.ConvElc.WH.Elc.NoSolar.Elec</t>
  </si>
  <si>
    <t>EMI_per_sqm.kgCO2.FR.Res.HH.Thermal.SH.ConvElc.WH.Elc.Solar</t>
  </si>
  <si>
    <t>EMI_per_sqm.kgCO2.FR.Res.HH.Thermal.SH.ConvElc.WH.Elc.Solar.Elec</t>
  </si>
  <si>
    <t>EMI_per_sqm.kgCO2.FR.Res.HH.Thermal.SH.ConvElc.WH.Elc.Solar.Solar</t>
  </si>
  <si>
    <t>EMI_per_sqm.kgCO2.FR.Res.HH.Thermal.SH.ConvElc.CO</t>
  </si>
  <si>
    <t>EMI_per_sqm.kgCO2.FR.Res.HH.Thermal.SH.ConvElc.CO.LPG.LPG</t>
  </si>
  <si>
    <t>EMI_per_sqm.kgCO2.FR.Res.HH.Thermal.SH.ConvElc.CO.Elc.Elec</t>
  </si>
  <si>
    <t>FR - Final energy consumption in new and renovated households (detailed structure)</t>
  </si>
  <si>
    <t>FEC.ktoe.FR.Res.HHnew.Thermal.SH.Solids</t>
  </si>
  <si>
    <t>FEC.ktoe.FR.Res.HHnew.Thermal.SH.Solids.SH</t>
  </si>
  <si>
    <t>FEC.ktoe.FR.Res.HHnew.Thermal.SH.Solids.SH.Solids</t>
  </si>
  <si>
    <t>FEC.ktoe.FR.Res.HHnew.Thermal.SH.Solids.SH.Elec</t>
  </si>
  <si>
    <t>FEC.ktoe.FR.Res.HHnew.Thermal.SH.Solids.SC</t>
  </si>
  <si>
    <t>FEC.ktoe.FR.Res.HHnew.Thermal.SH.Solids.SC.AC.Elec</t>
  </si>
  <si>
    <t>FEC.ktoe.FR.Res.HHnew.Thermal.SH.Solids.WH</t>
  </si>
  <si>
    <t>FEC.ktoe.FR.Res.HHnew.Thermal.SH.Solids.WH.Solids.NoSolar.Solids</t>
  </si>
  <si>
    <t>FEC.ktoe.FR.Res.HHnew.Thermal.SH.Solids.WH.LPG.NoSolar.LPG</t>
  </si>
  <si>
    <t>FEC.ktoe.FR.Res.HHnew.Thermal.SH.Solids.WH.LPG.Solar</t>
  </si>
  <si>
    <t>FEC.ktoe.FR.Res.HHnew.Thermal.SH.Solids.WH.LPG.Solar.LPG</t>
  </si>
  <si>
    <t>FEC.ktoe.FR.Res.HHnew.Thermal.SH.Solids.WH.LPG.Solar.Solar</t>
  </si>
  <si>
    <t>FEC.ktoe.FR.Res.HHnew.Thermal.SH.Solids.WH.Elc.NoSolar.Elec</t>
  </si>
  <si>
    <t>FEC.ktoe.FR.Res.HHnew.Thermal.SH.Solids.WH.Elc.Solar</t>
  </si>
  <si>
    <t>FEC.ktoe.FR.Res.HHnew.Thermal.SH.Solids.WH.Elc.Solar.Elec</t>
  </si>
  <si>
    <t>FEC.ktoe.FR.Res.HHnew.Thermal.SH.Solids.WH.Elc.Solar.Solar</t>
  </si>
  <si>
    <t>FEC.ktoe.FR.Res.HHnew.Thermal.SH.Solids.CO</t>
  </si>
  <si>
    <t>FEC.ktoe.FR.Res.HHnew.Thermal.SH.Solids.CO.Solids.Solids</t>
  </si>
  <si>
    <t>FEC.ktoe.FR.Res.HHnew.Thermal.SH.Solids.CO.LPG.LPG</t>
  </si>
  <si>
    <t>FEC.ktoe.FR.Res.HHnew.Thermal.SH.Solids.CO.Elc.Elec</t>
  </si>
  <si>
    <t>FEC.ktoe.FR.Res.HHnew.Thermal.SH.LPG</t>
  </si>
  <si>
    <t>FEC.ktoe.FR.Res.HHnew.Thermal.SH.LPG.SH</t>
  </si>
  <si>
    <t>FEC.ktoe.FR.Res.HHnew.Thermal.SH.LPG.SH.LPG</t>
  </si>
  <si>
    <t>FEC.ktoe.FR.Res.HHnew.Thermal.SH.LPG.SH.Elec</t>
  </si>
  <si>
    <t>FEC.ktoe.FR.Res.HHnew.Thermal.SH.LPG.SC</t>
  </si>
  <si>
    <t>FEC.ktoe.FR.Res.HHnew.Thermal.SH.LPG.SC.AC.Elec</t>
  </si>
  <si>
    <t>FEC.ktoe.FR.Res.HHnew.Thermal.SH.LPG.WH</t>
  </si>
  <si>
    <t>FEC.ktoe.FR.Res.HHnew.Thermal.SH.LPG.WH.LPG.NoSolar.LPG</t>
  </si>
  <si>
    <t>FEC.ktoe.FR.Res.HHnew.Thermal.SH.LPG.WH.LPG.Solar</t>
  </si>
  <si>
    <t>FEC.ktoe.FR.Res.HHnew.Thermal.SH.LPG.WH.LPG.Solar.LPG</t>
  </si>
  <si>
    <t>FEC.ktoe.FR.Res.HHnew.Thermal.SH.LPG.WH.LPG.Solar.Solar</t>
  </si>
  <si>
    <t>FEC.ktoe.FR.Res.HHnew.Thermal.SH.LPG.WH.Elc.NoSolar.Elec</t>
  </si>
  <si>
    <t>FEC.ktoe.FR.Res.HHnew.Thermal.SH.LPG.WH.Elc.Solar</t>
  </si>
  <si>
    <t>FEC.ktoe.FR.Res.HHnew.Thermal.SH.LPG.WH.Elc.Solar.Elec</t>
  </si>
  <si>
    <t>FEC.ktoe.FR.Res.HHnew.Thermal.SH.LPG.WH.Elc.Solar.Solar</t>
  </si>
  <si>
    <t>FEC.ktoe.FR.Res.HHnew.Thermal.SH.LPG.CO</t>
  </si>
  <si>
    <t>FEC.ktoe.FR.Res.HHnew.Thermal.SH.LPG.CO.LPG.LPG</t>
  </si>
  <si>
    <t>FEC.ktoe.FR.Res.HHnew.Thermal.SH.LPG.CO.Elc.Elec</t>
  </si>
  <si>
    <t>FEC.ktoe.FR.Res.HHnew.Thermal.SH.Oil</t>
  </si>
  <si>
    <t>FEC.ktoe.FR.Res.HHnew.Thermal.SH.Oil.SH</t>
  </si>
  <si>
    <t>FEC.ktoe.FR.Res.HHnew.Thermal.SH.Oil.SH.Oil</t>
  </si>
  <si>
    <t>FEC.ktoe.FR.Res.HHnew.Thermal.SH.Oil.SH.Elec</t>
  </si>
  <si>
    <t>FEC.ktoe.FR.Res.HHnew.Thermal.SH.Oil.SC</t>
  </si>
  <si>
    <t>FEC.ktoe.FR.Res.HHnew.Thermal.SH.Oil.SC.AC.Elec</t>
  </si>
  <si>
    <t>FEC.ktoe.FR.Res.HHnew.Thermal.SH.Oil.WH</t>
  </si>
  <si>
    <t>FEC.ktoe.FR.Res.HHnew.Thermal.SH.Oil.WH.Oil.NoSolar.Oil</t>
  </si>
  <si>
    <t>FEC.ktoe.FR.Res.HHnew.Thermal.SH.Oil.WH.Oil.Solar</t>
  </si>
  <si>
    <t>FEC.ktoe.FR.Res.HHnew.Thermal.SH.Oil.WH.Oil.Solar.Oil</t>
  </si>
  <si>
    <t>FEC.ktoe.FR.Res.HHnew.Thermal.SH.Oil.WH.Oil.Solar.Solar</t>
  </si>
  <si>
    <t>FEC.ktoe.FR.Res.HHnew.Thermal.SH.Oil.WH.Elc.NoSolar.Elec</t>
  </si>
  <si>
    <t>FEC.ktoe.FR.Res.HHnew.Thermal.SH.Oil.WH.Elc.Solar</t>
  </si>
  <si>
    <t>FEC.ktoe.FR.Res.HHnew.Thermal.SH.Oil.WH.Elc.Solar.Elec</t>
  </si>
  <si>
    <t>FEC.ktoe.FR.Res.HHnew.Thermal.SH.Oil.WH.Elc.Solar.Solar</t>
  </si>
  <si>
    <t>FEC.ktoe.FR.Res.HHnew.Thermal.SH.Oil.CO</t>
  </si>
  <si>
    <t>FEC.ktoe.FR.Res.HHnew.Thermal.SH.Oil.CO.LPG.LPG</t>
  </si>
  <si>
    <t>FEC.ktoe.FR.Res.HHnew.Thermal.SH.Oil.CO.Elc.Elec</t>
  </si>
  <si>
    <t>FEC.ktoe.FR.Res.HHnew.Thermal.SH.Gas</t>
  </si>
  <si>
    <t>FEC.ktoe.FR.Res.HHnew.Thermal.SH.Gas.SH</t>
  </si>
  <si>
    <t>FEC.ktoe.FR.Res.HHnew.Thermal.SH.Gas.SH.Gas</t>
  </si>
  <si>
    <t>FEC.ktoe.FR.Res.HHnew.Thermal.SH.Gas.SH.Elec</t>
  </si>
  <si>
    <t>FEC.ktoe.FR.Res.HHnew.Thermal.SH.Gas.SC</t>
  </si>
  <si>
    <t>FEC.ktoe.FR.Res.HHnew.Thermal.SH.Gas.SC.AC.Elec</t>
  </si>
  <si>
    <t>FEC.ktoe.FR.Res.HHnew.Thermal.SH.Gas.WH</t>
  </si>
  <si>
    <t>FEC.ktoe.FR.Res.HHnew.Thermal.SH.Gas.WH.Gas.NoSolar.Gas</t>
  </si>
  <si>
    <t>FEC.ktoe.FR.Res.HHnew.Thermal.SH.Gas.WH.Gas.Solar</t>
  </si>
  <si>
    <t>FEC.ktoe.FR.Res.HHnew.Thermal.SH.Gas.WH.Gas.Solar.Gas</t>
  </si>
  <si>
    <t>FEC.ktoe.FR.Res.HHnew.Thermal.SH.Gas.WH.Gas.Solar.Solar</t>
  </si>
  <si>
    <t>FEC.ktoe.FR.Res.HHnew.Thermal.SH.Gas.WH.Elc.NoSolar.Elec</t>
  </si>
  <si>
    <t>FEC.ktoe.FR.Res.HHnew.Thermal.SH.Gas.WH.Elc.Solar</t>
  </si>
  <si>
    <t>FEC.ktoe.FR.Res.HHnew.Thermal.SH.Gas.WH.Elc.Solar.Elec</t>
  </si>
  <si>
    <t>FEC.ktoe.FR.Res.HHnew.Thermal.SH.Gas.WH.Elc.Solar.Solar</t>
  </si>
  <si>
    <t>FEC.ktoe.FR.Res.HHnew.Thermal.SH.Gas.CO</t>
  </si>
  <si>
    <t>FEC.ktoe.FR.Res.HHnew.Thermal.SH.Gas.CO.Gas.Gas</t>
  </si>
  <si>
    <t>FEC.ktoe.FR.Res.HHnew.Thermal.SH.Gas.CO.Elc.Elec</t>
  </si>
  <si>
    <t>FEC.ktoe.FR.Res.HHnew.Thermal.SH.Biomass</t>
  </si>
  <si>
    <t>FEC.ktoe.FR.Res.HHnew.Thermal.SH.Biomass.SH</t>
  </si>
  <si>
    <t>FEC.ktoe.FR.Res.HHnew.Thermal.SH.Biomass.SH.Biomass</t>
  </si>
  <si>
    <t>FEC.ktoe.FR.Res.HHnew.Thermal.SH.Biomass.SH.Elec</t>
  </si>
  <si>
    <t>FEC.ktoe.FR.Res.HHnew.Thermal.SH.Biomass.SC</t>
  </si>
  <si>
    <t>FEC.ktoe.FR.Res.HHnew.Thermal.SH.Biomass.SC.AC.Elec</t>
  </si>
  <si>
    <t>FEC.ktoe.FR.Res.HHnew.Thermal.SH.Biomass.WH</t>
  </si>
  <si>
    <t>FEC.ktoe.FR.Res.HHnew.Thermal.SH.Biomass.WH.Biomass.NoSolar.Biomass</t>
  </si>
  <si>
    <t>FEC.ktoe.FR.Res.HHnew.Thermal.SH.Biomass.WH.Biomass.Solar</t>
  </si>
  <si>
    <t>FEC.ktoe.FR.Res.HHnew.Thermal.SH.Biomass.WH.Biomass.Solar.Biomass</t>
  </si>
  <si>
    <t>FEC.ktoe.FR.Res.HHnew.Thermal.SH.Biomass.WH.Biomass.Solar.Solar</t>
  </si>
  <si>
    <t>FEC.ktoe.FR.Res.HHnew.Thermal.SH.Biomass.WH.LPG.NoSolar.LPG</t>
  </si>
  <si>
    <t>FEC.ktoe.FR.Res.HHnew.Thermal.SH.Biomass.WH.LPG.Solar</t>
  </si>
  <si>
    <t>FEC.ktoe.FR.Res.HHnew.Thermal.SH.Biomass.WH.LPG.Solar.LPG</t>
  </si>
  <si>
    <t>FEC.ktoe.FR.Res.HHnew.Thermal.SH.Biomass.WH.LPG.Solar.Solar</t>
  </si>
  <si>
    <t>FEC.ktoe.FR.Res.HHnew.Thermal.SH.Biomass.WH.Elc.NoSolar.Elec</t>
  </si>
  <si>
    <t>FEC.ktoe.FR.Res.HHnew.Thermal.SH.Biomass.WH.Elc.Solar</t>
  </si>
  <si>
    <t>FEC.ktoe.FR.Res.HHnew.Thermal.SH.Biomass.WH.Elc.Solar.Elec</t>
  </si>
  <si>
    <t>FEC.ktoe.FR.Res.HHnew.Thermal.SH.Biomass.WH.Elc.Solar.Solar</t>
  </si>
  <si>
    <t>FEC.ktoe.FR.Res.HHnew.Thermal.SH.Biomass.CO</t>
  </si>
  <si>
    <t>FEC.ktoe.FR.Res.HHnew.Thermal.SH.Biomass.CO.Biomass.Biomass</t>
  </si>
  <si>
    <t>FEC.ktoe.FR.Res.HHnew.Thermal.SH.Biomass.CO.LPG.LPG</t>
  </si>
  <si>
    <t>FEC.ktoe.FR.Res.HHnew.Thermal.SH.Biomass.CO.Elc.Elec</t>
  </si>
  <si>
    <t>FEC.ktoe.FR.Res.HHnew.Thermal.SH.Geo</t>
  </si>
  <si>
    <t>FEC.ktoe.FR.Res.HHnew.Thermal.SH.Geo.SH</t>
  </si>
  <si>
    <t>FEC.ktoe.FR.Res.HHnew.Thermal.SH.Geo.SH.Geo</t>
  </si>
  <si>
    <t>FEC.ktoe.FR.Res.HHnew.Thermal.SH.Geo.SH.Elec</t>
  </si>
  <si>
    <t>FEC.ktoe.FR.Res.HHnew.Thermal.SH.Geo.SC</t>
  </si>
  <si>
    <t>FEC.ktoe.FR.Res.HHnew.Thermal.SH.Geo.SC.AC.Elec</t>
  </si>
  <si>
    <t>FEC.ktoe.FR.Res.HHnew.Thermal.SH.Geo.WH</t>
  </si>
  <si>
    <t>FEC.ktoe.FR.Res.HHnew.Thermal.SH.Geo.WH.Geo.NoSolar.Geo</t>
  </si>
  <si>
    <t>FEC.ktoe.FR.Res.HHnew.Thermal.SH.Geo.WH.Geo.Solar</t>
  </si>
  <si>
    <t>FEC.ktoe.FR.Res.HHnew.Thermal.SH.Geo.WH.Geo.Solar.Geo</t>
  </si>
  <si>
    <t>FEC.ktoe.FR.Res.HHnew.Thermal.SH.Geo.WH.Geo.Solar.Solar</t>
  </si>
  <si>
    <t>FEC.ktoe.FR.Res.HHnew.Thermal.SH.Geo.WH.Elc.NoSolar.Elec</t>
  </si>
  <si>
    <t>FEC.ktoe.FR.Res.HHnew.Thermal.SH.Geo.WH.Elc.Solar</t>
  </si>
  <si>
    <t>FEC.ktoe.FR.Res.HHnew.Thermal.SH.Geo.WH.Elc.Solar.Elec</t>
  </si>
  <si>
    <t>FEC.ktoe.FR.Res.HHnew.Thermal.SH.Geo.WH.Elc.Solar.Solar</t>
  </si>
  <si>
    <t>FEC.ktoe.FR.Res.HHnew.Thermal.SH.Geo.CO</t>
  </si>
  <si>
    <t>FEC.ktoe.FR.Res.HHnew.Thermal.SH.Geo.CO.LPG.LPG</t>
  </si>
  <si>
    <t>FEC.ktoe.FR.Res.HHnew.Thermal.SH.Geo.CO.Elc.Elec</t>
  </si>
  <si>
    <t>FEC.ktoe.FR.Res.HHnew.Thermal.SH.DistrHeat</t>
  </si>
  <si>
    <t>FEC.ktoe.FR.Res.HHnew.Thermal.SH.DistrHeat.SH</t>
  </si>
  <si>
    <t>FEC.ktoe.FR.Res.HHnew.Thermal.SH.DistrHeat.SH.Steam_Distr</t>
  </si>
  <si>
    <t>FEC.ktoe.FR.Res.HHnew.Thermal.SH.DistrHeat.SH.Elec</t>
  </si>
  <si>
    <t>FEC.ktoe.FR.Res.HHnew.Thermal.SH.DistrHeat.SC</t>
  </si>
  <si>
    <t>FEC.ktoe.FR.Res.HHnew.Thermal.SH.DistrHeat.SC.AC.Elec</t>
  </si>
  <si>
    <t>FEC.ktoe.FR.Res.HHnew.Thermal.SH.DistrHeat.WH</t>
  </si>
  <si>
    <t>FEC.ktoe.FR.Res.HHnew.Thermal.SH.DistrHeat.WH.DistrHeat.NoSolar.Steam_Distr</t>
  </si>
  <si>
    <t>FEC.ktoe.FR.Res.HHnew.Thermal.SH.DistrHeat.WH.DistrHeat.Solar</t>
  </si>
  <si>
    <t>FEC.ktoe.FR.Res.HHnew.Thermal.SH.DistrHeat.WH.DistrHeat.Solar.Steam_Distr</t>
  </si>
  <si>
    <t>FEC.ktoe.FR.Res.HHnew.Thermal.SH.DistrHeat.WH.DistrHeat.Solar.Solar</t>
  </si>
  <si>
    <t>FEC.ktoe.FR.Res.HHnew.Thermal.SH.DistrHeat.WH.Elc.NoSolar.Elec</t>
  </si>
  <si>
    <t>FEC.ktoe.FR.Res.HHnew.Thermal.SH.DistrHeat.WH.Elc.Solar</t>
  </si>
  <si>
    <t>FEC.ktoe.FR.Res.HHnew.Thermal.SH.DistrHeat.WH.Elc.Solar.Elec</t>
  </si>
  <si>
    <t>FEC.ktoe.FR.Res.HHnew.Thermal.SH.DistrHeat.WH.Elc.Solar.Solar</t>
  </si>
  <si>
    <t>FEC.ktoe.FR.Res.HHnew.Thermal.SH.DistrHeat.CO</t>
  </si>
  <si>
    <t>FEC.ktoe.FR.Res.HHnew.Thermal.SH.DistrHeat.CO.LPG.LPG</t>
  </si>
  <si>
    <t>FEC.ktoe.FR.Res.HHnew.Thermal.SH.DistrHeat.CO.Elc.Elec</t>
  </si>
  <si>
    <t>FEC.ktoe.FR.Res.HHnew.Thermal.SH.AdvElc</t>
  </si>
  <si>
    <t>FEC.ktoe.FR.Res.HHnew.Thermal.SH.AdvElc.SH</t>
  </si>
  <si>
    <t>FEC.ktoe.FR.Res.HHnew.Thermal.SH.AdvElc.SH.Elec</t>
  </si>
  <si>
    <t>FEC.ktoe.FR.Res.HHnew.Thermal.SH.AdvElc.SC</t>
  </si>
  <si>
    <t>FEC.ktoe.FR.Res.HHnew.Thermal.SH.AdvElc.SC.AC.Elec</t>
  </si>
  <si>
    <t>FEC.ktoe.FR.Res.HHnew.Thermal.SH.AdvElc.WH</t>
  </si>
  <si>
    <t>FEC.ktoe.FR.Res.HHnew.Thermal.SH.AdvElc.WH.LPG.NoSolar.LPG</t>
  </si>
  <si>
    <t>FEC.ktoe.FR.Res.HHnew.Thermal.SH.AdvElc.WH.LPG.Solar</t>
  </si>
  <si>
    <t>FEC.ktoe.FR.Res.HHnew.Thermal.SH.AdvElc.WH.LPG.Solar.LPG</t>
  </si>
  <si>
    <t>FEC.ktoe.FR.Res.HHnew.Thermal.SH.AdvElc.WH.LPG.Solar.Solar</t>
  </si>
  <si>
    <t>FEC.ktoe.FR.Res.HHnew.Thermal.SH.AdvElc.WH.Elc.NoSolar.Elec</t>
  </si>
  <si>
    <t>FEC.ktoe.FR.Res.HHnew.Thermal.SH.AdvElc.WH.Elc.Solar</t>
  </si>
  <si>
    <t>FEC.ktoe.FR.Res.HHnew.Thermal.SH.AdvElc.WH.Elc.Solar.Elec</t>
  </si>
  <si>
    <t>FEC.ktoe.FR.Res.HHnew.Thermal.SH.AdvElc.WH.Elc.Solar.Solar</t>
  </si>
  <si>
    <t>FEC.ktoe.FR.Res.HHnew.Thermal.SH.AdvElc.CO</t>
  </si>
  <si>
    <t>FEC.ktoe.FR.Res.HHnew.Thermal.SH.AdvElc.CO.LPG.LPG</t>
  </si>
  <si>
    <t>FEC.ktoe.FR.Res.HHnew.Thermal.SH.AdvElc.CO.Elc.Elec</t>
  </si>
  <si>
    <t>FEC.ktoe.FR.Res.HHnew.Thermal.SH.ConvElc</t>
  </si>
  <si>
    <t>FEC.ktoe.FR.Res.HHnew.Thermal.SH.ConvElc.SH</t>
  </si>
  <si>
    <t>FEC.ktoe.FR.Res.HHnew.Thermal.SH.ConvElc.SH.Elec</t>
  </si>
  <si>
    <t>FEC.ktoe.FR.Res.HHnew.Thermal.SH.ConvElc.SC</t>
  </si>
  <si>
    <t>FEC.ktoe.FR.Res.HHnew.Thermal.SH.ConvElc.SC.AC.Elec</t>
  </si>
  <si>
    <t>FEC.ktoe.FR.Res.HHnew.Thermal.SH.ConvElc.WH</t>
  </si>
  <si>
    <t>FEC.ktoe.FR.Res.HHnew.Thermal.SH.ConvElc.WH.LPG.NoSolar.LPG</t>
  </si>
  <si>
    <t>FEC.ktoe.FR.Res.HHnew.Thermal.SH.ConvElc.WH.LPG.Solar</t>
  </si>
  <si>
    <t>FEC.ktoe.FR.Res.HHnew.Thermal.SH.ConvElc.WH.LPG.Solar.LPG</t>
  </si>
  <si>
    <t>FEC.ktoe.FR.Res.HHnew.Thermal.SH.ConvElc.WH.LPG.Solar.Solar</t>
  </si>
  <si>
    <t>FEC.ktoe.FR.Res.HHnew.Thermal.SH.ConvElc.WH.Elc.NoSolar.Elec</t>
  </si>
  <si>
    <t>FEC.ktoe.FR.Res.HHnew.Thermal.SH.ConvElc.WH.Elc.Solar</t>
  </si>
  <si>
    <t>FEC.ktoe.FR.Res.HHnew.Thermal.SH.ConvElc.WH.Elc.Solar.Elec</t>
  </si>
  <si>
    <t>FEC.ktoe.FR.Res.HHnew.Thermal.SH.ConvElc.WH.Elc.Solar.Solar</t>
  </si>
  <si>
    <t>FEC.ktoe.FR.Res.HHnew.Thermal.SH.ConvElc.CO</t>
  </si>
  <si>
    <t>FEC.ktoe.FR.Res.HHnew.Thermal.SH.ConvElc.CO.LPG.LPG</t>
  </si>
  <si>
    <t>FEC.ktoe.FR.Res.HHnew.Thermal.SH.ConvElc.CO.Elc.Elec</t>
  </si>
  <si>
    <t>FR - Thermal energy service in new and renovated households (detailed structure)</t>
  </si>
  <si>
    <t>TES.ktoe.FR.Res.HHnew.Thermal.SH.Solids</t>
  </si>
  <si>
    <t>TES.ktoe.FR.Res.HHnew.Thermal.SH.Solids.SH</t>
  </si>
  <si>
    <t>TES.ktoe.FR.Res.HHnew.Thermal.SH.Solids.SH.Solids</t>
  </si>
  <si>
    <t>TES.ktoe.FR.Res.HHnew.Thermal.SH.Solids.SH.Elec</t>
  </si>
  <si>
    <t>TES.ktoe.FR.Res.HHnew.Thermal.SH.Solids.SC</t>
  </si>
  <si>
    <t>TES.ktoe.FR.Res.HHnew.Thermal.SH.Solids.SC.AC.Elec</t>
  </si>
  <si>
    <t>TES.ktoe.FR.Res.HHnew.Thermal.SH.Solids.WH</t>
  </si>
  <si>
    <t>TES.ktoe.FR.Res.HHnew.Thermal.SH.Solids.WH.Solids.NoSolar.Solids</t>
  </si>
  <si>
    <t>TES.ktoe.FR.Res.HHnew.Thermal.SH.Solids.WH.LPG.NoSolar.LPG</t>
  </si>
  <si>
    <t>TES.ktoe.FR.Res.HHnew.Thermal.SH.Solids.WH.LPG.Solar</t>
  </si>
  <si>
    <t>TES.ktoe.FR.Res.HHnew.Thermal.SH.Solids.WH.LPG.Solar.LPG</t>
  </si>
  <si>
    <t>TES.ktoe.FR.Res.HHnew.Thermal.SH.Solids.WH.LPG.Solar.Solar</t>
  </si>
  <si>
    <t>TES.ktoe.FR.Res.HHnew.Thermal.SH.Solids.WH.Elc.NoSolar.Elec</t>
  </si>
  <si>
    <t>TES.ktoe.FR.Res.HHnew.Thermal.SH.Solids.WH.Elc.Solar</t>
  </si>
  <si>
    <t>TES.ktoe.FR.Res.HHnew.Thermal.SH.Solids.WH.Elc.Solar.Elec</t>
  </si>
  <si>
    <t>TES.ktoe.FR.Res.HHnew.Thermal.SH.Solids.WH.Elc.Solar.Solar</t>
  </si>
  <si>
    <t>TES.ktoe.FR.Res.HHnew.Thermal.SH.Solids.CO</t>
  </si>
  <si>
    <t>TES.ktoe.FR.Res.HHnew.Thermal.SH.Solids.CO.Solids.Solids</t>
  </si>
  <si>
    <t>TES.ktoe.FR.Res.HHnew.Thermal.SH.Solids.CO.LPG.LPG</t>
  </si>
  <si>
    <t>TES.ktoe.FR.Res.HHnew.Thermal.SH.Solids.CO.Elc.Elec</t>
  </si>
  <si>
    <t>TES.ktoe.FR.Res.HHnew.Thermal.SH.LPG</t>
  </si>
  <si>
    <t>TES.ktoe.FR.Res.HHnew.Thermal.SH.LPG.SH</t>
  </si>
  <si>
    <t>TES.ktoe.FR.Res.HHnew.Thermal.SH.LPG.SH.LPG</t>
  </si>
  <si>
    <t>TES.ktoe.FR.Res.HHnew.Thermal.SH.LPG.SH.Elec</t>
  </si>
  <si>
    <t>TES.ktoe.FR.Res.HHnew.Thermal.SH.LPG.SC</t>
  </si>
  <si>
    <t>TES.ktoe.FR.Res.HHnew.Thermal.SH.LPG.SC.AC.Elec</t>
  </si>
  <si>
    <t>TES.ktoe.FR.Res.HHnew.Thermal.SH.LPG.WH</t>
  </si>
  <si>
    <t>TES.ktoe.FR.Res.HHnew.Thermal.SH.LPG.WH.LPG.NoSolar.LPG</t>
  </si>
  <si>
    <t>TES.ktoe.FR.Res.HHnew.Thermal.SH.LPG.WH.LPG.Solar</t>
  </si>
  <si>
    <t>TES.ktoe.FR.Res.HHnew.Thermal.SH.LPG.WH.LPG.Solar.LPG</t>
  </si>
  <si>
    <t>TES.ktoe.FR.Res.HHnew.Thermal.SH.LPG.WH.LPG.Solar.Solar</t>
  </si>
  <si>
    <t>TES.ktoe.FR.Res.HHnew.Thermal.SH.LPG.WH.Elc.NoSolar.Elec</t>
  </si>
  <si>
    <t>TES.ktoe.FR.Res.HHnew.Thermal.SH.LPG.WH.Elc.Solar</t>
  </si>
  <si>
    <t>TES.ktoe.FR.Res.HHnew.Thermal.SH.LPG.WH.Elc.Solar.Elec</t>
  </si>
  <si>
    <t>TES.ktoe.FR.Res.HHnew.Thermal.SH.LPG.WH.Elc.Solar.Solar</t>
  </si>
  <si>
    <t>TES.ktoe.FR.Res.HHnew.Thermal.SH.LPG.CO</t>
  </si>
  <si>
    <t>TES.ktoe.FR.Res.HHnew.Thermal.SH.LPG.CO.LPG.LPG</t>
  </si>
  <si>
    <t>TES.ktoe.FR.Res.HHnew.Thermal.SH.LPG.CO.Elc.Elec</t>
  </si>
  <si>
    <t>TES.ktoe.FR.Res.HHnew.Thermal.SH.Oil</t>
  </si>
  <si>
    <t>TES.ktoe.FR.Res.HHnew.Thermal.SH.Oil.SH</t>
  </si>
  <si>
    <t>TES.ktoe.FR.Res.HHnew.Thermal.SH.Oil.SH.Oil</t>
  </si>
  <si>
    <t>TES.ktoe.FR.Res.HHnew.Thermal.SH.Oil.SH.Elec</t>
  </si>
  <si>
    <t>TES.ktoe.FR.Res.HHnew.Thermal.SH.Oil.SC</t>
  </si>
  <si>
    <t>TES.ktoe.FR.Res.HHnew.Thermal.SH.Oil.SC.AC.Elec</t>
  </si>
  <si>
    <t>TES.ktoe.FR.Res.HHnew.Thermal.SH.Oil.WH</t>
  </si>
  <si>
    <t>TES.ktoe.FR.Res.HHnew.Thermal.SH.Oil.WH.Oil.NoSolar.Oil</t>
  </si>
  <si>
    <t>TES.ktoe.FR.Res.HHnew.Thermal.SH.Oil.WH.Oil.Solar</t>
  </si>
  <si>
    <t>TES.ktoe.FR.Res.HHnew.Thermal.SH.Oil.WH.Oil.Solar.Oil</t>
  </si>
  <si>
    <t>TES.ktoe.FR.Res.HHnew.Thermal.SH.Oil.WH.Oil.Solar.Solar</t>
  </si>
  <si>
    <t>TES.ktoe.FR.Res.HHnew.Thermal.SH.Oil.WH.Elc.NoSolar.Elec</t>
  </si>
  <si>
    <t>TES.ktoe.FR.Res.HHnew.Thermal.SH.Oil.WH.Elc.Solar</t>
  </si>
  <si>
    <t>TES.ktoe.FR.Res.HHnew.Thermal.SH.Oil.WH.Elc.Solar.Elec</t>
  </si>
  <si>
    <t>TES.ktoe.FR.Res.HHnew.Thermal.SH.Oil.WH.Elc.Solar.Solar</t>
  </si>
  <si>
    <t>TES.ktoe.FR.Res.HHnew.Thermal.SH.Oil.CO</t>
  </si>
  <si>
    <t>TES.ktoe.FR.Res.HHnew.Thermal.SH.Oil.CO.LPG.LPG</t>
  </si>
  <si>
    <t>TES.ktoe.FR.Res.HHnew.Thermal.SH.Oil.CO.Elc.Elec</t>
  </si>
  <si>
    <t>TES.ktoe.FR.Res.HHnew.Thermal.SH.Gas</t>
  </si>
  <si>
    <t>TES.ktoe.FR.Res.HHnew.Thermal.SH.Gas.SH</t>
  </si>
  <si>
    <t>TES.ktoe.FR.Res.HHnew.Thermal.SH.Gas.SH.Gas</t>
  </si>
  <si>
    <t>TES.ktoe.FR.Res.HHnew.Thermal.SH.Gas.SH.Elec</t>
  </si>
  <si>
    <t>TES.ktoe.FR.Res.HHnew.Thermal.SH.Gas.SC</t>
  </si>
  <si>
    <t>TES.ktoe.FR.Res.HHnew.Thermal.SH.Gas.SC.AC.Elec</t>
  </si>
  <si>
    <t>TES.ktoe.FR.Res.HHnew.Thermal.SH.Gas.WH</t>
  </si>
  <si>
    <t>TES.ktoe.FR.Res.HHnew.Thermal.SH.Gas.WH.Gas.NoSolar.Gas</t>
  </si>
  <si>
    <t>TES.ktoe.FR.Res.HHnew.Thermal.SH.Gas.WH.Gas.Solar</t>
  </si>
  <si>
    <t>TES.ktoe.FR.Res.HHnew.Thermal.SH.Gas.WH.Gas.Solar.Gas</t>
  </si>
  <si>
    <t>TES.ktoe.FR.Res.HHnew.Thermal.SH.Gas.WH.Gas.Solar.Solar</t>
  </si>
  <si>
    <t>TES.ktoe.FR.Res.HHnew.Thermal.SH.Gas.WH.Elc.NoSolar.Elec</t>
  </si>
  <si>
    <t>TES.ktoe.FR.Res.HHnew.Thermal.SH.Gas.WH.Elc.Solar</t>
  </si>
  <si>
    <t>TES.ktoe.FR.Res.HHnew.Thermal.SH.Gas.WH.Elc.Solar.Elec</t>
  </si>
  <si>
    <t>TES.ktoe.FR.Res.HHnew.Thermal.SH.Gas.WH.Elc.Solar.Solar</t>
  </si>
  <si>
    <t>TES.ktoe.FR.Res.HHnew.Thermal.SH.Gas.CO</t>
  </si>
  <si>
    <t>TES.ktoe.FR.Res.HHnew.Thermal.SH.Gas.CO.Gas.Gas</t>
  </si>
  <si>
    <t>TES.ktoe.FR.Res.HHnew.Thermal.SH.Gas.CO.Elc.Elec</t>
  </si>
  <si>
    <t>TES.ktoe.FR.Res.HHnew.Thermal.SH.Biomass</t>
  </si>
  <si>
    <t>TES.ktoe.FR.Res.HHnew.Thermal.SH.Biomass.SH</t>
  </si>
  <si>
    <t>TES.ktoe.FR.Res.HHnew.Thermal.SH.Biomass.SH.Biomass</t>
  </si>
  <si>
    <t>TES.ktoe.FR.Res.HHnew.Thermal.SH.Biomass.SH.Elec</t>
  </si>
  <si>
    <t>TES.ktoe.FR.Res.HHnew.Thermal.SH.Biomass.SC</t>
  </si>
  <si>
    <t>TES.ktoe.FR.Res.HHnew.Thermal.SH.Biomass.SC.AC.Elec</t>
  </si>
  <si>
    <t>TES.ktoe.FR.Res.HHnew.Thermal.SH.Biomass.WH</t>
  </si>
  <si>
    <t>TES.ktoe.FR.Res.HHnew.Thermal.SH.Biomass.WH.Biomass.NoSolar.Biomass</t>
  </si>
  <si>
    <t>TES.ktoe.FR.Res.HHnew.Thermal.SH.Biomass.WH.Biomass.Solar</t>
  </si>
  <si>
    <t>TES.ktoe.FR.Res.HHnew.Thermal.SH.Biomass.WH.Biomass.Solar.Biomass</t>
  </si>
  <si>
    <t>TES.ktoe.FR.Res.HHnew.Thermal.SH.Biomass.WH.Biomass.Solar.Solar</t>
  </si>
  <si>
    <t>TES.ktoe.FR.Res.HHnew.Thermal.SH.Biomass.WH.LPG.NoSolar.LPG</t>
  </si>
  <si>
    <t>TES.ktoe.FR.Res.HHnew.Thermal.SH.Biomass.WH.LPG.Solar</t>
  </si>
  <si>
    <t>TES.ktoe.FR.Res.HHnew.Thermal.SH.Biomass.WH.LPG.Solar.LPG</t>
  </si>
  <si>
    <t>TES.ktoe.FR.Res.HHnew.Thermal.SH.Biomass.WH.LPG.Solar.Solar</t>
  </si>
  <si>
    <t>TES.ktoe.FR.Res.HHnew.Thermal.SH.Biomass.WH.Elc.NoSolar.Elec</t>
  </si>
  <si>
    <t>TES.ktoe.FR.Res.HHnew.Thermal.SH.Biomass.WH.Elc.Solar</t>
  </si>
  <si>
    <t>TES.ktoe.FR.Res.HHnew.Thermal.SH.Biomass.WH.Elc.Solar.Elec</t>
  </si>
  <si>
    <t>TES.ktoe.FR.Res.HHnew.Thermal.SH.Biomass.WH.Elc.Solar.Solar</t>
  </si>
  <si>
    <t>TES.ktoe.FR.Res.HHnew.Thermal.SH.Biomass.CO</t>
  </si>
  <si>
    <t>TES.ktoe.FR.Res.HHnew.Thermal.SH.Biomass.CO.Biomass.Biomass</t>
  </si>
  <si>
    <t>TES.ktoe.FR.Res.HHnew.Thermal.SH.Biomass.CO.LPG.LPG</t>
  </si>
  <si>
    <t>TES.ktoe.FR.Res.HHnew.Thermal.SH.Biomass.CO.Elc.Elec</t>
  </si>
  <si>
    <t>TES.ktoe.FR.Res.HHnew.Thermal.SH.Geo</t>
  </si>
  <si>
    <t>TES.ktoe.FR.Res.HHnew.Thermal.SH.Geo.SH</t>
  </si>
  <si>
    <t>TES.ktoe.FR.Res.HHnew.Thermal.SH.Geo.SH.Geo</t>
  </si>
  <si>
    <t>TES.ktoe.FR.Res.HHnew.Thermal.SH.Geo.SH.Elec</t>
  </si>
  <si>
    <t>TES.ktoe.FR.Res.HHnew.Thermal.SH.Geo.SC</t>
  </si>
  <si>
    <t>TES.ktoe.FR.Res.HHnew.Thermal.SH.Geo.SC.AC.Elec</t>
  </si>
  <si>
    <t>TES.ktoe.FR.Res.HHnew.Thermal.SH.Geo.WH</t>
  </si>
  <si>
    <t>TES.ktoe.FR.Res.HHnew.Thermal.SH.Geo.WH.Geo.NoSolar.Geo</t>
  </si>
  <si>
    <t>TES.ktoe.FR.Res.HHnew.Thermal.SH.Geo.WH.Geo.Solar</t>
  </si>
  <si>
    <t>TES.ktoe.FR.Res.HHnew.Thermal.SH.Geo.WH.Geo.Solar.Geo</t>
  </si>
  <si>
    <t>TES.ktoe.FR.Res.HHnew.Thermal.SH.Geo.WH.Geo.Solar.Solar</t>
  </si>
  <si>
    <t>TES.ktoe.FR.Res.HHnew.Thermal.SH.Geo.WH.Elc.NoSolar.Elec</t>
  </si>
  <si>
    <t>TES.ktoe.FR.Res.HHnew.Thermal.SH.Geo.WH.Elc.Solar</t>
  </si>
  <si>
    <t>TES.ktoe.FR.Res.HHnew.Thermal.SH.Geo.WH.Elc.Solar.Elec</t>
  </si>
  <si>
    <t>TES.ktoe.FR.Res.HHnew.Thermal.SH.Geo.WH.Elc.Solar.Solar</t>
  </si>
  <si>
    <t>TES.ktoe.FR.Res.HHnew.Thermal.SH.Geo.CO</t>
  </si>
  <si>
    <t>TES.ktoe.FR.Res.HHnew.Thermal.SH.Geo.CO.LPG.LPG</t>
  </si>
  <si>
    <t>TES.ktoe.FR.Res.HHnew.Thermal.SH.Geo.CO.Elc.Elec</t>
  </si>
  <si>
    <t>TES.ktoe.FR.Res.HHnew.Thermal.SH.DistrHeat</t>
  </si>
  <si>
    <t>TES.ktoe.FR.Res.HHnew.Thermal.SH.DistrHeat.SH</t>
  </si>
  <si>
    <t>TES.ktoe.FR.Res.HHnew.Thermal.SH.DistrHeat.SH.Steam_Distr</t>
  </si>
  <si>
    <t>TES.ktoe.FR.Res.HHnew.Thermal.SH.DistrHeat.SH.Elec</t>
  </si>
  <si>
    <t>TES.ktoe.FR.Res.HHnew.Thermal.SH.DistrHeat.SC</t>
  </si>
  <si>
    <t>TES.ktoe.FR.Res.HHnew.Thermal.SH.DistrHeat.SC.AC.Elec</t>
  </si>
  <si>
    <t>TES.ktoe.FR.Res.HHnew.Thermal.SH.DistrHeat.WH</t>
  </si>
  <si>
    <t>TES.ktoe.FR.Res.HHnew.Thermal.SH.DistrHeat.WH.DistrHeat.NoSolar.Steam_Distr</t>
  </si>
  <si>
    <t>TES.ktoe.FR.Res.HHnew.Thermal.SH.DistrHeat.WH.DistrHeat.Solar</t>
  </si>
  <si>
    <t>TES.ktoe.FR.Res.HHnew.Thermal.SH.DistrHeat.WH.DistrHeat.Solar.Steam_Distr</t>
  </si>
  <si>
    <t>TES.ktoe.FR.Res.HHnew.Thermal.SH.DistrHeat.WH.DistrHeat.Solar.Solar</t>
  </si>
  <si>
    <t>TES.ktoe.FR.Res.HHnew.Thermal.SH.DistrHeat.WH.Elc.NoSolar.Elec</t>
  </si>
  <si>
    <t>TES.ktoe.FR.Res.HHnew.Thermal.SH.DistrHeat.WH.Elc.Solar</t>
  </si>
  <si>
    <t>TES.ktoe.FR.Res.HHnew.Thermal.SH.DistrHeat.WH.Elc.Solar.Elec</t>
  </si>
  <si>
    <t>TES.ktoe.FR.Res.HHnew.Thermal.SH.DistrHeat.WH.Elc.Solar.Solar</t>
  </si>
  <si>
    <t>TES.ktoe.FR.Res.HHnew.Thermal.SH.DistrHeat.CO</t>
  </si>
  <si>
    <t>TES.ktoe.FR.Res.HHnew.Thermal.SH.DistrHeat.CO.LPG.LPG</t>
  </si>
  <si>
    <t>TES.ktoe.FR.Res.HHnew.Thermal.SH.DistrHeat.CO.Elc.Elec</t>
  </si>
  <si>
    <t>TES.ktoe.FR.Res.HHnew.Thermal.SH.AdvElc</t>
  </si>
  <si>
    <t>TES.ktoe.FR.Res.HHnew.Thermal.SH.AdvElc.SH</t>
  </si>
  <si>
    <t>TES.ktoe.FR.Res.HHnew.Thermal.SH.AdvElc.SH.Elec</t>
  </si>
  <si>
    <t>TES.ktoe.FR.Res.HHnew.Thermal.SH.AdvElc.SC</t>
  </si>
  <si>
    <t>TES.ktoe.FR.Res.HHnew.Thermal.SH.AdvElc.SC.AC.Elec</t>
  </si>
  <si>
    <t>TES.ktoe.FR.Res.HHnew.Thermal.SH.AdvElc.WH</t>
  </si>
  <si>
    <t>TES.ktoe.FR.Res.HHnew.Thermal.SH.AdvElc.WH.LPG.NoSolar.LPG</t>
  </si>
  <si>
    <t>TES.ktoe.FR.Res.HHnew.Thermal.SH.AdvElc.WH.LPG.Solar</t>
  </si>
  <si>
    <t>TES.ktoe.FR.Res.HHnew.Thermal.SH.AdvElc.WH.LPG.Solar.LPG</t>
  </si>
  <si>
    <t>TES.ktoe.FR.Res.HHnew.Thermal.SH.AdvElc.WH.LPG.Solar.Solar</t>
  </si>
  <si>
    <t>TES.ktoe.FR.Res.HHnew.Thermal.SH.AdvElc.WH.Elc.NoSolar.Elec</t>
  </si>
  <si>
    <t>TES.ktoe.FR.Res.HHnew.Thermal.SH.AdvElc.WH.Elc.Solar</t>
  </si>
  <si>
    <t>TES.ktoe.FR.Res.HHnew.Thermal.SH.AdvElc.WH.Elc.Solar.Elec</t>
  </si>
  <si>
    <t>TES.ktoe.FR.Res.HHnew.Thermal.SH.AdvElc.WH.Elc.Solar.Solar</t>
  </si>
  <si>
    <t>TES.ktoe.FR.Res.HHnew.Thermal.SH.AdvElc.CO</t>
  </si>
  <si>
    <t>TES.ktoe.FR.Res.HHnew.Thermal.SH.AdvElc.CO.LPG.LPG</t>
  </si>
  <si>
    <t>TES.ktoe.FR.Res.HHnew.Thermal.SH.AdvElc.CO.Elc.Elec</t>
  </si>
  <si>
    <t>TES.ktoe.FR.Res.HHnew.Thermal.SH.ConvElc</t>
  </si>
  <si>
    <t>TES.ktoe.FR.Res.HHnew.Thermal.SH.ConvElc.SH</t>
  </si>
  <si>
    <t>TES.ktoe.FR.Res.HHnew.Thermal.SH.ConvElc.SH.Elec</t>
  </si>
  <si>
    <t>TES.ktoe.FR.Res.HHnew.Thermal.SH.ConvElc.SC</t>
  </si>
  <si>
    <t>TES.ktoe.FR.Res.HHnew.Thermal.SH.ConvElc.SC.AC.Elec</t>
  </si>
  <si>
    <t>TES.ktoe.FR.Res.HHnew.Thermal.SH.ConvElc.WH</t>
  </si>
  <si>
    <t>TES.ktoe.FR.Res.HHnew.Thermal.SH.ConvElc.WH.LPG.NoSolar.LPG</t>
  </si>
  <si>
    <t>TES.ktoe.FR.Res.HHnew.Thermal.SH.ConvElc.WH.LPG.Solar</t>
  </si>
  <si>
    <t>TES.ktoe.FR.Res.HHnew.Thermal.SH.ConvElc.WH.LPG.Solar.LPG</t>
  </si>
  <si>
    <t>TES.ktoe.FR.Res.HHnew.Thermal.SH.ConvElc.WH.LPG.Solar.Solar</t>
  </si>
  <si>
    <t>TES.ktoe.FR.Res.HHnew.Thermal.SH.ConvElc.WH.Elc.NoSolar.Elec</t>
  </si>
  <si>
    <t>TES.ktoe.FR.Res.HHnew.Thermal.SH.ConvElc.WH.Elc.Solar</t>
  </si>
  <si>
    <t>TES.ktoe.FR.Res.HHnew.Thermal.SH.ConvElc.WH.Elc.Solar.Elec</t>
  </si>
  <si>
    <t>TES.ktoe.FR.Res.HHnew.Thermal.SH.ConvElc.WH.Elc.Solar.Solar</t>
  </si>
  <si>
    <t>TES.ktoe.FR.Res.HHnew.Thermal.SH.ConvElc.CO</t>
  </si>
  <si>
    <t>TES.ktoe.FR.Res.HHnew.Thermal.SH.ConvElc.CO.LPG.LPG</t>
  </si>
  <si>
    <t>TES.ktoe.FR.Res.HHnew.Thermal.SH.ConvElc.CO.Elc.Elec</t>
  </si>
  <si>
    <t>FR - System efficiency indicator of new and renovated households (detailed structure)</t>
  </si>
  <si>
    <t>Eff.ratio.FR.Res.HHnew.Thermal.SH.Solids</t>
  </si>
  <si>
    <t>Eff.ratio.FR.Res.HHnew.Thermal.SH.Solids.SH</t>
  </si>
  <si>
    <t>Eff.ratio.FR.Res.HHnew.Thermal.SH.Solids.SH.Solids</t>
  </si>
  <si>
    <t>Eff.ratio.FR.Res.HHnew.Thermal.SH.Solids.SH.Elec</t>
  </si>
  <si>
    <t>Eff.ratio.FR.Res.HHnew.Thermal.SH.Solids.SC</t>
  </si>
  <si>
    <t>Eff.ratio.FR.Res.HHnew.Thermal.SH.Solids.SC.AC.Elec</t>
  </si>
  <si>
    <t>Eff.ratio.FR.Res.HHnew.Thermal.SH.Solids.WH</t>
  </si>
  <si>
    <t>Eff.ratio.FR.Res.HHnew.Thermal.SH.Solids.WH.Solids.NoSolar.Solids</t>
  </si>
  <si>
    <t>Eff.ratio.FR.Res.HHnew.Thermal.SH.Solids.WH.LPG.NoSolar.LPG</t>
  </si>
  <si>
    <t>Eff.ratio.FR.Res.HHnew.Thermal.SH.Solids.WH.LPG.Solar</t>
  </si>
  <si>
    <t>Eff.ratio.FR.Res.HHnew.Thermal.SH.Solids.WH.LPG.Solar.LPG</t>
  </si>
  <si>
    <t>Eff.ratio.FR.Res.HHnew.Thermal.SH.Solids.WH.LPG.Solar.Solar</t>
  </si>
  <si>
    <t>Eff.ratio.FR.Res.HHnew.Thermal.SH.Solids.WH.Elc.NoSolar.Elec</t>
  </si>
  <si>
    <t>Eff.ratio.FR.Res.HHnew.Thermal.SH.Solids.WH.Elc.Solar</t>
  </si>
  <si>
    <t>Eff.ratio.FR.Res.HHnew.Thermal.SH.Solids.WH.Elc.Solar.Elec</t>
  </si>
  <si>
    <t>Eff.ratio.FR.Res.HHnew.Thermal.SH.Solids.WH.Elc.Solar.Solar</t>
  </si>
  <si>
    <t>Eff.ratio.FR.Res.HHnew.Thermal.SH.Solids.CO</t>
  </si>
  <si>
    <t>Eff.ratio.FR.Res.HHnew.Thermal.SH.Solids.CO.Solids.Solids</t>
  </si>
  <si>
    <t>Eff.ratio.FR.Res.HHnew.Thermal.SH.Solids.CO.LPG.LPG</t>
  </si>
  <si>
    <t>Eff.ratio.FR.Res.HHnew.Thermal.SH.Solids.CO.Elc.Elec</t>
  </si>
  <si>
    <t>Eff.ratio.FR.Res.HHnew.Thermal.SH.LPG</t>
  </si>
  <si>
    <t>Eff.ratio.FR.Res.HHnew.Thermal.SH.LPG.SH</t>
  </si>
  <si>
    <t>Eff.ratio.FR.Res.HHnew.Thermal.SH.LPG.SH.LPG</t>
  </si>
  <si>
    <t>Eff.ratio.FR.Res.HHnew.Thermal.SH.LPG.SH.Elec</t>
  </si>
  <si>
    <t>Eff.ratio.FR.Res.HHnew.Thermal.SH.LPG.SC</t>
  </si>
  <si>
    <t>Eff.ratio.FR.Res.HHnew.Thermal.SH.LPG.SC.AC.Elec</t>
  </si>
  <si>
    <t>Eff.ratio.FR.Res.HHnew.Thermal.SH.LPG.WH</t>
  </si>
  <si>
    <t>Eff.ratio.FR.Res.HHnew.Thermal.SH.LPG.WH.LPG.NoSolar.LPG</t>
  </si>
  <si>
    <t>Eff.ratio.FR.Res.HHnew.Thermal.SH.LPG.WH.LPG.Solar</t>
  </si>
  <si>
    <t>Eff.ratio.FR.Res.HHnew.Thermal.SH.LPG.WH.LPG.Solar.LPG</t>
  </si>
  <si>
    <t>Eff.ratio.FR.Res.HHnew.Thermal.SH.LPG.WH.LPG.Solar.Solar</t>
  </si>
  <si>
    <t>Eff.ratio.FR.Res.HHnew.Thermal.SH.LPG.WH.Elc.NoSolar.Elec</t>
  </si>
  <si>
    <t>Eff.ratio.FR.Res.HHnew.Thermal.SH.LPG.WH.Elc.Solar</t>
  </si>
  <si>
    <t>Eff.ratio.FR.Res.HHnew.Thermal.SH.LPG.WH.Elc.Solar.Elec</t>
  </si>
  <si>
    <t>Eff.ratio.FR.Res.HHnew.Thermal.SH.LPG.WH.Elc.Solar.Solar</t>
  </si>
  <si>
    <t>Eff.ratio.FR.Res.HHnew.Thermal.SH.LPG.CO</t>
  </si>
  <si>
    <t>Eff.ratio.FR.Res.HHnew.Thermal.SH.LPG.CO.LPG.LPG</t>
  </si>
  <si>
    <t>Eff.ratio.FR.Res.HHnew.Thermal.SH.LPG.CO.Elc.Elec</t>
  </si>
  <si>
    <t>Eff.ratio.FR.Res.HHnew.Thermal.SH.Oil</t>
  </si>
  <si>
    <t>Eff.ratio.FR.Res.HHnew.Thermal.SH.Oil.SH</t>
  </si>
  <si>
    <t>Eff.ratio.FR.Res.HHnew.Thermal.SH.Oil.SH.Oil</t>
  </si>
  <si>
    <t>Eff.ratio.FR.Res.HHnew.Thermal.SH.Oil.SH.Elec</t>
  </si>
  <si>
    <t>Eff.ratio.FR.Res.HHnew.Thermal.SH.Oil.SC</t>
  </si>
  <si>
    <t>Eff.ratio.FR.Res.HHnew.Thermal.SH.Oil.SC.AC.Elec</t>
  </si>
  <si>
    <t>Eff.ratio.FR.Res.HHnew.Thermal.SH.Oil.WH</t>
  </si>
  <si>
    <t>Eff.ratio.FR.Res.HHnew.Thermal.SH.Oil.WH.Oil.NoSolar.Oil</t>
  </si>
  <si>
    <t>Eff.ratio.FR.Res.HHnew.Thermal.SH.Oil.WH.Oil.Solar</t>
  </si>
  <si>
    <t>Eff.ratio.FR.Res.HHnew.Thermal.SH.Oil.WH.Oil.Solar.Oil</t>
  </si>
  <si>
    <t>Eff.ratio.FR.Res.HHnew.Thermal.SH.Oil.WH.Oil.Solar.Solar</t>
  </si>
  <si>
    <t>Eff.ratio.FR.Res.HHnew.Thermal.SH.Oil.WH.Elc.NoSolar.Elec</t>
  </si>
  <si>
    <t>Eff.ratio.FR.Res.HHnew.Thermal.SH.Oil.WH.Elc.Solar</t>
  </si>
  <si>
    <t>Eff.ratio.FR.Res.HHnew.Thermal.SH.Oil.WH.Elc.Solar.Elec</t>
  </si>
  <si>
    <t>Eff.ratio.FR.Res.HHnew.Thermal.SH.Oil.WH.Elc.Solar.Solar</t>
  </si>
  <si>
    <t>Eff.ratio.FR.Res.HHnew.Thermal.SH.Oil.CO</t>
  </si>
  <si>
    <t>Eff.ratio.FR.Res.HHnew.Thermal.SH.Oil.CO.LPG.LPG</t>
  </si>
  <si>
    <t>Eff.ratio.FR.Res.HHnew.Thermal.SH.Oil.CO.Elc.Elec</t>
  </si>
  <si>
    <t>Eff.ratio.FR.Res.HHnew.Thermal.SH.Gas</t>
  </si>
  <si>
    <t>Eff.ratio.FR.Res.HHnew.Thermal.SH.Gas.SH</t>
  </si>
  <si>
    <t>Eff.ratio.FR.Res.HHnew.Thermal.SH.Gas.SH.Gas</t>
  </si>
  <si>
    <t>Eff.ratio.FR.Res.HHnew.Thermal.SH.Gas.SH.Elec</t>
  </si>
  <si>
    <t>Eff.ratio.FR.Res.HHnew.Thermal.SH.Gas.SC</t>
  </si>
  <si>
    <t>Eff.ratio.FR.Res.HHnew.Thermal.SH.Gas.SC.AC.Elec</t>
  </si>
  <si>
    <t>Eff.ratio.FR.Res.HHnew.Thermal.SH.Gas.WH</t>
  </si>
  <si>
    <t>Eff.ratio.FR.Res.HHnew.Thermal.SH.Gas.WH.Gas.NoSolar.Gas</t>
  </si>
  <si>
    <t>Eff.ratio.FR.Res.HHnew.Thermal.SH.Gas.WH.Gas.Solar</t>
  </si>
  <si>
    <t>Eff.ratio.FR.Res.HHnew.Thermal.SH.Gas.WH.Gas.Solar.Gas</t>
  </si>
  <si>
    <t>Eff.ratio.FR.Res.HHnew.Thermal.SH.Gas.WH.Gas.Solar.Solar</t>
  </si>
  <si>
    <t>Eff.ratio.FR.Res.HHnew.Thermal.SH.Gas.WH.Elc.NoSolar.Elec</t>
  </si>
  <si>
    <t>Eff.ratio.FR.Res.HHnew.Thermal.SH.Gas.WH.Elc.Solar</t>
  </si>
  <si>
    <t>Eff.ratio.FR.Res.HHnew.Thermal.SH.Gas.WH.Elc.Solar.Elec</t>
  </si>
  <si>
    <t>Eff.ratio.FR.Res.HHnew.Thermal.SH.Gas.WH.Elc.Solar.Solar</t>
  </si>
  <si>
    <t>Eff.ratio.FR.Res.HHnew.Thermal.SH.Gas.CO</t>
  </si>
  <si>
    <t>Eff.ratio.FR.Res.HHnew.Thermal.SH.Gas.CO.Gas.Gas</t>
  </si>
  <si>
    <t>Eff.ratio.FR.Res.HHnew.Thermal.SH.Gas.CO.Elc.Elec</t>
  </si>
  <si>
    <t>Eff.ratio.FR.Res.HHnew.Thermal.SH.Biomass</t>
  </si>
  <si>
    <t>Eff.ratio.FR.Res.HHnew.Thermal.SH.Biomass.SH</t>
  </si>
  <si>
    <t>Eff.ratio.FR.Res.HHnew.Thermal.SH.Biomass.SH.Biomass</t>
  </si>
  <si>
    <t>Eff.ratio.FR.Res.HHnew.Thermal.SH.Biomass.SH.Elec</t>
  </si>
  <si>
    <t>Eff.ratio.FR.Res.HHnew.Thermal.SH.Biomass.SC</t>
  </si>
  <si>
    <t>Eff.ratio.FR.Res.HHnew.Thermal.SH.Biomass.SC.AC.Elec</t>
  </si>
  <si>
    <t>Eff.ratio.FR.Res.HHnew.Thermal.SH.Biomass.WH</t>
  </si>
  <si>
    <t>Eff.ratio.FR.Res.HHnew.Thermal.SH.Biomass.WH.Biomass.NoSolar.Biomass</t>
  </si>
  <si>
    <t>Eff.ratio.FR.Res.HHnew.Thermal.SH.Biomass.WH.Biomass.Solar</t>
  </si>
  <si>
    <t>Eff.ratio.FR.Res.HHnew.Thermal.SH.Biomass.WH.Biomass.Solar.Biomass</t>
  </si>
  <si>
    <t>Eff.ratio.FR.Res.HHnew.Thermal.SH.Biomass.WH.Biomass.Solar.Solar</t>
  </si>
  <si>
    <t>Eff.ratio.FR.Res.HHnew.Thermal.SH.Biomass.WH.LPG.NoSolar.LPG</t>
  </si>
  <si>
    <t>Eff.ratio.FR.Res.HHnew.Thermal.SH.Biomass.WH.LPG.Solar</t>
  </si>
  <si>
    <t>Eff.ratio.FR.Res.HHnew.Thermal.SH.Biomass.WH.LPG.Solar.LPG</t>
  </si>
  <si>
    <t>Eff.ratio.FR.Res.HHnew.Thermal.SH.Biomass.WH.LPG.Solar.Solar</t>
  </si>
  <si>
    <t>Eff.ratio.FR.Res.HHnew.Thermal.SH.Biomass.WH.Elc.NoSolar.Elec</t>
  </si>
  <si>
    <t>Eff.ratio.FR.Res.HHnew.Thermal.SH.Biomass.WH.Elc.Solar</t>
  </si>
  <si>
    <t>Eff.ratio.FR.Res.HHnew.Thermal.SH.Biomass.WH.Elc.Solar.Elec</t>
  </si>
  <si>
    <t>Eff.ratio.FR.Res.HHnew.Thermal.SH.Biomass.WH.Elc.Solar.Solar</t>
  </si>
  <si>
    <t>Eff.ratio.FR.Res.HHnew.Thermal.SH.Biomass.CO</t>
  </si>
  <si>
    <t>Eff.ratio.FR.Res.HHnew.Thermal.SH.Biomass.CO.Biomass.Biomass</t>
  </si>
  <si>
    <t>Eff.ratio.FR.Res.HHnew.Thermal.SH.Biomass.CO.LPG.LPG</t>
  </si>
  <si>
    <t>Eff.ratio.FR.Res.HHnew.Thermal.SH.Biomass.CO.Elc.Elec</t>
  </si>
  <si>
    <t>Eff.ratio.FR.Res.HHnew.Thermal.SH.Geo</t>
  </si>
  <si>
    <t>Eff.ratio.FR.Res.HHnew.Thermal.SH.Geo.SH</t>
  </si>
  <si>
    <t>Eff.ratio.FR.Res.HHnew.Thermal.SH.Geo.SH.Geo</t>
  </si>
  <si>
    <t>Eff.ratio.FR.Res.HHnew.Thermal.SH.Geo.SH.Elec</t>
  </si>
  <si>
    <t>Eff.ratio.FR.Res.HHnew.Thermal.SH.Geo.SC</t>
  </si>
  <si>
    <t>Eff.ratio.FR.Res.HHnew.Thermal.SH.Geo.SC.AC.Elec</t>
  </si>
  <si>
    <t>Eff.ratio.FR.Res.HHnew.Thermal.SH.Geo.WH</t>
  </si>
  <si>
    <t>Eff.ratio.FR.Res.HHnew.Thermal.SH.Geo.WH.Geo.NoSolar.Geo</t>
  </si>
  <si>
    <t>Eff.ratio.FR.Res.HHnew.Thermal.SH.Geo.WH.Geo.Solar</t>
  </si>
  <si>
    <t>Eff.ratio.FR.Res.HHnew.Thermal.SH.Geo.WH.Geo.Solar.Geo</t>
  </si>
  <si>
    <t>Eff.ratio.FR.Res.HHnew.Thermal.SH.Geo.WH.Geo.Solar.Solar</t>
  </si>
  <si>
    <t>Eff.ratio.FR.Res.HHnew.Thermal.SH.Geo.WH.Elc.NoSolar.Elec</t>
  </si>
  <si>
    <t>Eff.ratio.FR.Res.HHnew.Thermal.SH.Geo.WH.Elc.Solar</t>
  </si>
  <si>
    <t>Eff.ratio.FR.Res.HHnew.Thermal.SH.Geo.WH.Elc.Solar.Elec</t>
  </si>
  <si>
    <t>Eff.ratio.FR.Res.HHnew.Thermal.SH.Geo.WH.Elc.Solar.Solar</t>
  </si>
  <si>
    <t>Eff.ratio.FR.Res.HHnew.Thermal.SH.Geo.CO</t>
  </si>
  <si>
    <t>Eff.ratio.FR.Res.HHnew.Thermal.SH.Geo.CO.LPG.LPG</t>
  </si>
  <si>
    <t>Eff.ratio.FR.Res.HHnew.Thermal.SH.Geo.CO.Elc.Elec</t>
  </si>
  <si>
    <t>Eff.ratio.FR.Res.HHnew.Thermal.SH.DistrHeat</t>
  </si>
  <si>
    <t>Eff.ratio.FR.Res.HHnew.Thermal.SH.DistrHeat.SH</t>
  </si>
  <si>
    <t>Eff.ratio.FR.Res.HHnew.Thermal.SH.DistrHeat.SH.Steam_Distr</t>
  </si>
  <si>
    <t>Eff.ratio.FR.Res.HHnew.Thermal.SH.DistrHeat.SH.Elec</t>
  </si>
  <si>
    <t>Eff.ratio.FR.Res.HHnew.Thermal.SH.DistrHeat.SC</t>
  </si>
  <si>
    <t>Eff.ratio.FR.Res.HHnew.Thermal.SH.DistrHeat.SC.AC.Elec</t>
  </si>
  <si>
    <t>Eff.ratio.FR.Res.HHnew.Thermal.SH.DistrHeat.WH</t>
  </si>
  <si>
    <t>Eff.ratio.FR.Res.HHnew.Thermal.SH.DistrHeat.WH.DistrHeat.NoSolar.Steam_Distr</t>
  </si>
  <si>
    <t>Eff.ratio.FR.Res.HHnew.Thermal.SH.DistrHeat.WH.DistrHeat.Solar</t>
  </si>
  <si>
    <t>Eff.ratio.FR.Res.HHnew.Thermal.SH.DistrHeat.WH.DistrHeat.Solar.Steam_Distr</t>
  </si>
  <si>
    <t>Eff.ratio.FR.Res.HHnew.Thermal.SH.DistrHeat.WH.DistrHeat.Solar.Solar</t>
  </si>
  <si>
    <t>Eff.ratio.FR.Res.HHnew.Thermal.SH.DistrHeat.WH.Elc.NoSolar.Elec</t>
  </si>
  <si>
    <t>Eff.ratio.FR.Res.HHnew.Thermal.SH.DistrHeat.WH.Elc.Solar</t>
  </si>
  <si>
    <t>Eff.ratio.FR.Res.HHnew.Thermal.SH.DistrHeat.WH.Elc.Solar.Elec</t>
  </si>
  <si>
    <t>Eff.ratio.FR.Res.HHnew.Thermal.SH.DistrHeat.WH.Elc.Solar.Solar</t>
  </si>
  <si>
    <t>Eff.ratio.FR.Res.HHnew.Thermal.SH.DistrHeat.CO</t>
  </si>
  <si>
    <t>Eff.ratio.FR.Res.HHnew.Thermal.SH.DistrHeat.CO.LPG.LPG</t>
  </si>
  <si>
    <t>Eff.ratio.FR.Res.HHnew.Thermal.SH.DistrHeat.CO.Elc.Elec</t>
  </si>
  <si>
    <t>Eff.ratio.FR.Res.HHnew.Thermal.SH.AdvElc</t>
  </si>
  <si>
    <t>Eff.ratio.FR.Res.HHnew.Thermal.SH.AdvElc.SH</t>
  </si>
  <si>
    <t>Eff.ratio.FR.Res.HHnew.Thermal.SH.AdvElc.SH.Elec</t>
  </si>
  <si>
    <t>Eff.ratio.FR.Res.HHnew.Thermal.SH.AdvElc.SC</t>
  </si>
  <si>
    <t>Eff.ratio.FR.Res.HHnew.Thermal.SH.AdvElc.SC.AC.Elec</t>
  </si>
  <si>
    <t>Eff.ratio.FR.Res.HHnew.Thermal.SH.AdvElc.WH</t>
  </si>
  <si>
    <t>Eff.ratio.FR.Res.HHnew.Thermal.SH.AdvElc.WH.LPG.NoSolar.LPG</t>
  </si>
  <si>
    <t>Eff.ratio.FR.Res.HHnew.Thermal.SH.AdvElc.WH.LPG.Solar</t>
  </si>
  <si>
    <t>Eff.ratio.FR.Res.HHnew.Thermal.SH.AdvElc.WH.LPG.Solar.LPG</t>
  </si>
  <si>
    <t>Eff.ratio.FR.Res.HHnew.Thermal.SH.AdvElc.WH.LPG.Solar.Solar</t>
  </si>
  <si>
    <t>Eff.ratio.FR.Res.HHnew.Thermal.SH.AdvElc.WH.Elc.NoSolar.Elec</t>
  </si>
  <si>
    <t>Eff.ratio.FR.Res.HHnew.Thermal.SH.AdvElc.WH.Elc.Solar</t>
  </si>
  <si>
    <t>Eff.ratio.FR.Res.HHnew.Thermal.SH.AdvElc.WH.Elc.Solar.Elec</t>
  </si>
  <si>
    <t>Eff.ratio.FR.Res.HHnew.Thermal.SH.AdvElc.WH.Elc.Solar.Solar</t>
  </si>
  <si>
    <t>Eff.ratio.FR.Res.HHnew.Thermal.SH.AdvElc.CO</t>
  </si>
  <si>
    <t>Eff.ratio.FR.Res.HHnew.Thermal.SH.AdvElc.CO.LPG.LPG</t>
  </si>
  <si>
    <t>Eff.ratio.FR.Res.HHnew.Thermal.SH.AdvElc.CO.Elc.Elec</t>
  </si>
  <si>
    <t>Eff.ratio.FR.Res.HHnew.Thermal.SH.ConvElc</t>
  </si>
  <si>
    <t>Eff.ratio.FR.Res.HHnew.Thermal.SH.ConvElc.SH</t>
  </si>
  <si>
    <t>Eff.ratio.FR.Res.HHnew.Thermal.SH.ConvElc.SH.Elec</t>
  </si>
  <si>
    <t>Eff.ratio.FR.Res.HHnew.Thermal.SH.ConvElc.SC</t>
  </si>
  <si>
    <t>Eff.ratio.FR.Res.HHnew.Thermal.SH.ConvElc.SC.AC.Elec</t>
  </si>
  <si>
    <t>Eff.ratio.FR.Res.HHnew.Thermal.SH.ConvElc.WH</t>
  </si>
  <si>
    <t>Eff.ratio.FR.Res.HHnew.Thermal.SH.ConvElc.WH.LPG.NoSolar.LPG</t>
  </si>
  <si>
    <t>Eff.ratio.FR.Res.HHnew.Thermal.SH.ConvElc.WH.LPG.Solar</t>
  </si>
  <si>
    <t>Eff.ratio.FR.Res.HHnew.Thermal.SH.ConvElc.WH.LPG.Solar.LPG</t>
  </si>
  <si>
    <t>Eff.ratio.FR.Res.HHnew.Thermal.SH.ConvElc.WH.LPG.Solar.Solar</t>
  </si>
  <si>
    <t>Eff.ratio.FR.Res.HHnew.Thermal.SH.ConvElc.WH.Elc.NoSolar.Elec</t>
  </si>
  <si>
    <t>Eff.ratio.FR.Res.HHnew.Thermal.SH.ConvElc.WH.Elc.Solar</t>
  </si>
  <si>
    <t>Eff.ratio.FR.Res.HHnew.Thermal.SH.ConvElc.WH.Elc.Solar.Elec</t>
  </si>
  <si>
    <t>Eff.ratio.FR.Res.HHnew.Thermal.SH.ConvElc.WH.Elc.Solar.Solar</t>
  </si>
  <si>
    <t>Eff.ratio.FR.Res.HHnew.Thermal.SH.ConvElc.CO</t>
  </si>
  <si>
    <t>Eff.ratio.FR.Res.HHnew.Thermal.SH.ConvElc.CO.LPG.LPG</t>
  </si>
  <si>
    <t>Eff.ratio.FR.Res.HHnew.Thermal.SH.ConvElc.CO.Elc.Elec</t>
  </si>
  <si>
    <t>FR - CO2 emissions in new and renovated households (detailed structure)</t>
  </si>
  <si>
    <t>EMI.ktCO2.FR.Res.HHnew.Thermal.SH.Solids</t>
  </si>
  <si>
    <t>EMI.ktCO2.FR.Res.HHnew.Thermal.SH.Solids.SH</t>
  </si>
  <si>
    <t>EMI.ktCO2.FR.Res.HHnew.Thermal.SH.Solids.SH.Solids</t>
  </si>
  <si>
    <t>EMI.ktCO2.FR.Res.HHnew.Thermal.SH.Solids.SH.Elec</t>
  </si>
  <si>
    <t>EMI.ktCO2.FR.Res.HHnew.Thermal.SH.Solids.SC</t>
  </si>
  <si>
    <t>EMI.ktCO2.FR.Res.HHnew.Thermal.SH.Solids.SC.AC.Elec</t>
  </si>
  <si>
    <t>EMI.ktCO2.FR.Res.HHnew.Thermal.SH.Solids.WH</t>
  </si>
  <si>
    <t>EMI.ktCO2.FR.Res.HHnew.Thermal.SH.Solids.WH.Solids.NoSolar.Solids</t>
  </si>
  <si>
    <t>EMI.ktCO2.FR.Res.HHnew.Thermal.SH.Solids.WH.LPG.NoSolar.LPG</t>
  </si>
  <si>
    <t>EMI.ktCO2.FR.Res.HHnew.Thermal.SH.Solids.WH.LPG.Solar</t>
  </si>
  <si>
    <t>EMI.ktCO2.FR.Res.HHnew.Thermal.SH.Solids.WH.LPG.Solar.LPG</t>
  </si>
  <si>
    <t>EMI.ktCO2.FR.Res.HHnew.Thermal.SH.Solids.WH.LPG.Solar.Solar</t>
  </si>
  <si>
    <t>EMI.ktCO2.FR.Res.HHnew.Thermal.SH.Solids.WH.Elc.NoSolar.Elec</t>
  </si>
  <si>
    <t>EMI.ktCO2.FR.Res.HHnew.Thermal.SH.Solids.WH.Elc.Solar</t>
  </si>
  <si>
    <t>EMI.ktCO2.FR.Res.HHnew.Thermal.SH.Solids.WH.Elc.Solar.Elec</t>
  </si>
  <si>
    <t>EMI.ktCO2.FR.Res.HHnew.Thermal.SH.Solids.WH.Elc.Solar.Solar</t>
  </si>
  <si>
    <t>EMI.ktCO2.FR.Res.HHnew.Thermal.SH.Solids.CO</t>
  </si>
  <si>
    <t>EMI.ktCO2.FR.Res.HHnew.Thermal.SH.Solids.CO.Solids.Solids</t>
  </si>
  <si>
    <t>EMI.ktCO2.FR.Res.HHnew.Thermal.SH.Solids.CO.LPG.LPG</t>
  </si>
  <si>
    <t>EMI.ktCO2.FR.Res.HHnew.Thermal.SH.Solids.CO.Elc.Elec</t>
  </si>
  <si>
    <t>EMI.ktCO2.FR.Res.HHnew.Thermal.SH.LPG</t>
  </si>
  <si>
    <t>EMI.ktCO2.FR.Res.HHnew.Thermal.SH.LPG.SH</t>
  </si>
  <si>
    <t>EMI.ktCO2.FR.Res.HHnew.Thermal.SH.LPG.SH.LPG</t>
  </si>
  <si>
    <t>EMI.ktCO2.FR.Res.HHnew.Thermal.SH.LPG.SH.Elec</t>
  </si>
  <si>
    <t>EMI.ktCO2.FR.Res.HHnew.Thermal.SH.LPG.SC</t>
  </si>
  <si>
    <t>EMI.ktCO2.FR.Res.HHnew.Thermal.SH.LPG.SC.AC.Elec</t>
  </si>
  <si>
    <t>EMI.ktCO2.FR.Res.HHnew.Thermal.SH.LPG.WH</t>
  </si>
  <si>
    <t>EMI.ktCO2.FR.Res.HHnew.Thermal.SH.LPG.WH.LPG.NoSolar.LPG</t>
  </si>
  <si>
    <t>EMI.ktCO2.FR.Res.HHnew.Thermal.SH.LPG.WH.LPG.Solar</t>
  </si>
  <si>
    <t>EMI.ktCO2.FR.Res.HHnew.Thermal.SH.LPG.WH.LPG.Solar.LPG</t>
  </si>
  <si>
    <t>EMI.ktCO2.FR.Res.HHnew.Thermal.SH.LPG.WH.LPG.Solar.Solar</t>
  </si>
  <si>
    <t>EMI.ktCO2.FR.Res.HHnew.Thermal.SH.LPG.WH.Elc.NoSolar.Elec</t>
  </si>
  <si>
    <t>EMI.ktCO2.FR.Res.HHnew.Thermal.SH.LPG.WH.Elc.Solar</t>
  </si>
  <si>
    <t>EMI.ktCO2.FR.Res.HHnew.Thermal.SH.LPG.WH.Elc.Solar.Elec</t>
  </si>
  <si>
    <t>EMI.ktCO2.FR.Res.HHnew.Thermal.SH.LPG.WH.Elc.Solar.Solar</t>
  </si>
  <si>
    <t>EMI.ktCO2.FR.Res.HHnew.Thermal.SH.LPG.CO</t>
  </si>
  <si>
    <t>EMI.ktCO2.FR.Res.HHnew.Thermal.SH.LPG.CO.LPG.LPG</t>
  </si>
  <si>
    <t>EMI.ktCO2.FR.Res.HHnew.Thermal.SH.LPG.CO.Elc.Elec</t>
  </si>
  <si>
    <t>EMI.ktCO2.FR.Res.HHnew.Thermal.SH.Oil</t>
  </si>
  <si>
    <t>EMI.ktCO2.FR.Res.HHnew.Thermal.SH.Oil.SH</t>
  </si>
  <si>
    <t>EMI.ktCO2.FR.Res.HHnew.Thermal.SH.Oil.SH.Oil</t>
  </si>
  <si>
    <t>EMI.ktCO2.FR.Res.HHnew.Thermal.SH.Oil.SH.Elec</t>
  </si>
  <si>
    <t>EMI.ktCO2.FR.Res.HHnew.Thermal.SH.Oil.SC</t>
  </si>
  <si>
    <t>EMI.ktCO2.FR.Res.HHnew.Thermal.SH.Oil.SC.AC.Elec</t>
  </si>
  <si>
    <t>EMI.ktCO2.FR.Res.HHnew.Thermal.SH.Oil.WH</t>
  </si>
  <si>
    <t>EMI.ktCO2.FR.Res.HHnew.Thermal.SH.Oil.WH.Oil.NoSolar.Oil</t>
  </si>
  <si>
    <t>EMI.ktCO2.FR.Res.HHnew.Thermal.SH.Oil.WH.Oil.Solar</t>
  </si>
  <si>
    <t>EMI.ktCO2.FR.Res.HHnew.Thermal.SH.Oil.WH.Oil.Solar.Oil</t>
  </si>
  <si>
    <t>EMI.ktCO2.FR.Res.HHnew.Thermal.SH.Oil.WH.Oil.Solar.Solar</t>
  </si>
  <si>
    <t>EMI.ktCO2.FR.Res.HHnew.Thermal.SH.Oil.WH.Elc.NoSolar.Elec</t>
  </si>
  <si>
    <t>EMI.ktCO2.FR.Res.HHnew.Thermal.SH.Oil.WH.Elc.Solar</t>
  </si>
  <si>
    <t>EMI.ktCO2.FR.Res.HHnew.Thermal.SH.Oil.WH.Elc.Solar.Elec</t>
  </si>
  <si>
    <t>EMI.ktCO2.FR.Res.HHnew.Thermal.SH.Oil.WH.Elc.Solar.Solar</t>
  </si>
  <si>
    <t>EMI.ktCO2.FR.Res.HHnew.Thermal.SH.Oil.CO</t>
  </si>
  <si>
    <t>EMI.ktCO2.FR.Res.HHnew.Thermal.SH.Oil.CO.LPG.LPG</t>
  </si>
  <si>
    <t>EMI.ktCO2.FR.Res.HHnew.Thermal.SH.Oil.CO.Elc.Elec</t>
  </si>
  <si>
    <t>EMI.ktCO2.FR.Res.HHnew.Thermal.SH.Gas</t>
  </si>
  <si>
    <t>EMI.ktCO2.FR.Res.HHnew.Thermal.SH.Gas.SH</t>
  </si>
  <si>
    <t>EMI.ktCO2.FR.Res.HHnew.Thermal.SH.Gas.SH.Gas</t>
  </si>
  <si>
    <t>EMI.ktCO2.FR.Res.HHnew.Thermal.SH.Gas.SH.Elec</t>
  </si>
  <si>
    <t>EMI.ktCO2.FR.Res.HHnew.Thermal.SH.Gas.SC</t>
  </si>
  <si>
    <t>EMI.ktCO2.FR.Res.HHnew.Thermal.SH.Gas.SC.AC.Elec</t>
  </si>
  <si>
    <t>EMI.ktCO2.FR.Res.HHnew.Thermal.SH.Gas.WH</t>
  </si>
  <si>
    <t>EMI.ktCO2.FR.Res.HHnew.Thermal.SH.Gas.WH.Gas.NoSolar.Gas</t>
  </si>
  <si>
    <t>EMI.ktCO2.FR.Res.HHnew.Thermal.SH.Gas.WH.Gas.Solar</t>
  </si>
  <si>
    <t>EMI.ktCO2.FR.Res.HHnew.Thermal.SH.Gas.WH.Gas.Solar.Gas</t>
  </si>
  <si>
    <t>EMI.ktCO2.FR.Res.HHnew.Thermal.SH.Gas.WH.Gas.Solar.Solar</t>
  </si>
  <si>
    <t>EMI.ktCO2.FR.Res.HHnew.Thermal.SH.Gas.WH.Elc.NoSolar.Elec</t>
  </si>
  <si>
    <t>EMI.ktCO2.FR.Res.HHnew.Thermal.SH.Gas.WH.Elc.Solar</t>
  </si>
  <si>
    <t>EMI.ktCO2.FR.Res.HHnew.Thermal.SH.Gas.WH.Elc.Solar.Elec</t>
  </si>
  <si>
    <t>EMI.ktCO2.FR.Res.HHnew.Thermal.SH.Gas.WH.Elc.Solar.Solar</t>
  </si>
  <si>
    <t>EMI.ktCO2.FR.Res.HHnew.Thermal.SH.Gas.CO</t>
  </si>
  <si>
    <t>EMI.ktCO2.FR.Res.HHnew.Thermal.SH.Gas.CO.Gas.Gas</t>
  </si>
  <si>
    <t>EMI.ktCO2.FR.Res.HHnew.Thermal.SH.Gas.CO.Elc.Elec</t>
  </si>
  <si>
    <t>EMI.ktCO2.FR.Res.HHnew.Thermal.SH.Biomass</t>
  </si>
  <si>
    <t>EMI.ktCO2.FR.Res.HHnew.Thermal.SH.Biomass.SH</t>
  </si>
  <si>
    <t>EMI.ktCO2.FR.Res.HHnew.Thermal.SH.Biomass.SH.Biomass</t>
  </si>
  <si>
    <t>EMI.ktCO2.FR.Res.HHnew.Thermal.SH.Biomass.SH.Elec</t>
  </si>
  <si>
    <t>EMI.ktCO2.FR.Res.HHnew.Thermal.SH.Biomass.SC</t>
  </si>
  <si>
    <t>EMI.ktCO2.FR.Res.HHnew.Thermal.SH.Biomass.SC.AC.Elec</t>
  </si>
  <si>
    <t>EMI.ktCO2.FR.Res.HHnew.Thermal.SH.Biomass.WH</t>
  </si>
  <si>
    <t>EMI.ktCO2.FR.Res.HHnew.Thermal.SH.Biomass.WH.Biomass.NoSolar.Biomass</t>
  </si>
  <si>
    <t>EMI.ktCO2.FR.Res.HHnew.Thermal.SH.Biomass.WH.Biomass.Solar</t>
  </si>
  <si>
    <t>EMI.ktCO2.FR.Res.HHnew.Thermal.SH.Biomass.WH.Biomass.Solar.Biomass</t>
  </si>
  <si>
    <t>EMI.ktCO2.FR.Res.HHnew.Thermal.SH.Biomass.WH.Biomass.Solar.Solar</t>
  </si>
  <si>
    <t>EMI.ktCO2.FR.Res.HHnew.Thermal.SH.Biomass.WH.LPG.NoSolar.LPG</t>
  </si>
  <si>
    <t>EMI.ktCO2.FR.Res.HHnew.Thermal.SH.Biomass.WH.LPG.Solar</t>
  </si>
  <si>
    <t>EMI.ktCO2.FR.Res.HHnew.Thermal.SH.Biomass.WH.LPG.Solar.LPG</t>
  </si>
  <si>
    <t>EMI.ktCO2.FR.Res.HHnew.Thermal.SH.Biomass.WH.LPG.Solar.Solar</t>
  </si>
  <si>
    <t>EMI.ktCO2.FR.Res.HHnew.Thermal.SH.Biomass.WH.Elc.NoSolar.Elec</t>
  </si>
  <si>
    <t>EMI.ktCO2.FR.Res.HHnew.Thermal.SH.Biomass.WH.Elc.Solar</t>
  </si>
  <si>
    <t>EMI.ktCO2.FR.Res.HHnew.Thermal.SH.Biomass.WH.Elc.Solar.Elec</t>
  </si>
  <si>
    <t>EMI.ktCO2.FR.Res.HHnew.Thermal.SH.Biomass.WH.Elc.Solar.Solar</t>
  </si>
  <si>
    <t>EMI.ktCO2.FR.Res.HHnew.Thermal.SH.Biomass.CO</t>
  </si>
  <si>
    <t>EMI.ktCO2.FR.Res.HHnew.Thermal.SH.Biomass.CO.Biomass.Biomass</t>
  </si>
  <si>
    <t>EMI.ktCO2.FR.Res.HHnew.Thermal.SH.Biomass.CO.LPG.LPG</t>
  </si>
  <si>
    <t>EMI.ktCO2.FR.Res.HHnew.Thermal.SH.Biomass.CO.Elc.Elec</t>
  </si>
  <si>
    <t>EMI.ktCO2.FR.Res.HHnew.Thermal.SH.Geo</t>
  </si>
  <si>
    <t>EMI.ktCO2.FR.Res.HHnew.Thermal.SH.Geo.SH</t>
  </si>
  <si>
    <t>EMI.ktCO2.FR.Res.HHnew.Thermal.SH.Geo.SH.Geo</t>
  </si>
  <si>
    <t>EMI.ktCO2.FR.Res.HHnew.Thermal.SH.Geo.SH.Elec</t>
  </si>
  <si>
    <t>EMI.ktCO2.FR.Res.HHnew.Thermal.SH.Geo.SC</t>
  </si>
  <si>
    <t>EMI.ktCO2.FR.Res.HHnew.Thermal.SH.Geo.SC.AC.Elec</t>
  </si>
  <si>
    <t>EMI.ktCO2.FR.Res.HHnew.Thermal.SH.Geo.WH</t>
  </si>
  <si>
    <t>EMI.ktCO2.FR.Res.HHnew.Thermal.SH.Geo.WH.Geo.NoSolar.Geo</t>
  </si>
  <si>
    <t>EMI.ktCO2.FR.Res.HHnew.Thermal.SH.Geo.WH.Geo.Solar</t>
  </si>
  <si>
    <t>EMI.ktCO2.FR.Res.HHnew.Thermal.SH.Geo.WH.Geo.Solar.Geo</t>
  </si>
  <si>
    <t>EMI.ktCO2.FR.Res.HHnew.Thermal.SH.Geo.WH.Geo.Solar.Solar</t>
  </si>
  <si>
    <t>EMI.ktCO2.FR.Res.HHnew.Thermal.SH.Geo.WH.Elc.NoSolar.Elec</t>
  </si>
  <si>
    <t>EMI.ktCO2.FR.Res.HHnew.Thermal.SH.Geo.WH.Elc.Solar</t>
  </si>
  <si>
    <t>EMI.ktCO2.FR.Res.HHnew.Thermal.SH.Geo.WH.Elc.Solar.Elec</t>
  </si>
  <si>
    <t>EMI.ktCO2.FR.Res.HHnew.Thermal.SH.Geo.WH.Elc.Solar.Solar</t>
  </si>
  <si>
    <t>EMI.ktCO2.FR.Res.HHnew.Thermal.SH.Geo.CO</t>
  </si>
  <si>
    <t>EMI.ktCO2.FR.Res.HHnew.Thermal.SH.Geo.CO.LPG.LPG</t>
  </si>
  <si>
    <t>EMI.ktCO2.FR.Res.HHnew.Thermal.SH.Geo.CO.Elc.Elec</t>
  </si>
  <si>
    <t>EMI.ktCO2.FR.Res.HHnew.Thermal.SH.DistrHeat</t>
  </si>
  <si>
    <t>EMI.ktCO2.FR.Res.HHnew.Thermal.SH.DistrHeat.SH</t>
  </si>
  <si>
    <t>EMI.ktCO2.FR.Res.HHnew.Thermal.SH.DistrHeat.SH.Steam_Distr</t>
  </si>
  <si>
    <t>EMI.ktCO2.FR.Res.HHnew.Thermal.SH.DistrHeat.SH.Elec</t>
  </si>
  <si>
    <t>EMI.ktCO2.FR.Res.HHnew.Thermal.SH.DistrHeat.SC</t>
  </si>
  <si>
    <t>EMI.ktCO2.FR.Res.HHnew.Thermal.SH.DistrHeat.SC.AC.Elec</t>
  </si>
  <si>
    <t>EMI.ktCO2.FR.Res.HHnew.Thermal.SH.DistrHeat.WH</t>
  </si>
  <si>
    <t>EMI.ktCO2.FR.Res.HHnew.Thermal.SH.DistrHeat.WH.DistrHeat.NoSolar.Steam_Distr</t>
  </si>
  <si>
    <t>EMI.ktCO2.FR.Res.HHnew.Thermal.SH.DistrHeat.WH.DistrHeat.Solar</t>
  </si>
  <si>
    <t>EMI.ktCO2.FR.Res.HHnew.Thermal.SH.DistrHeat.WH.DistrHeat.Solar.Steam_Distr</t>
  </si>
  <si>
    <t>EMI.ktCO2.FR.Res.HHnew.Thermal.SH.DistrHeat.WH.DistrHeat.Solar.Solar</t>
  </si>
  <si>
    <t>EMI.ktCO2.FR.Res.HHnew.Thermal.SH.DistrHeat.WH.Elc.NoSolar.Elec</t>
  </si>
  <si>
    <t>EMI.ktCO2.FR.Res.HHnew.Thermal.SH.DistrHeat.WH.Elc.Solar</t>
  </si>
  <si>
    <t>EMI.ktCO2.FR.Res.HHnew.Thermal.SH.DistrHeat.WH.Elc.Solar.Elec</t>
  </si>
  <si>
    <t>EMI.ktCO2.FR.Res.HHnew.Thermal.SH.DistrHeat.WH.Elc.Solar.Solar</t>
  </si>
  <si>
    <t>EMI.ktCO2.FR.Res.HHnew.Thermal.SH.DistrHeat.CO</t>
  </si>
  <si>
    <t>EMI.ktCO2.FR.Res.HHnew.Thermal.SH.DistrHeat.CO.LPG.LPG</t>
  </si>
  <si>
    <t>EMI.ktCO2.FR.Res.HHnew.Thermal.SH.DistrHeat.CO.Elc.Elec</t>
  </si>
  <si>
    <t>EMI.ktCO2.FR.Res.HHnew.Thermal.SH.AdvElc</t>
  </si>
  <si>
    <t>EMI.ktCO2.FR.Res.HHnew.Thermal.SH.AdvElc.SH</t>
  </si>
  <si>
    <t>EMI.ktCO2.FR.Res.HHnew.Thermal.SH.AdvElc.SH.Elec</t>
  </si>
  <si>
    <t>EMI.ktCO2.FR.Res.HHnew.Thermal.SH.AdvElc.SC</t>
  </si>
  <si>
    <t>EMI.ktCO2.FR.Res.HHnew.Thermal.SH.AdvElc.SC.AC.Elec</t>
  </si>
  <si>
    <t>EMI.ktCO2.FR.Res.HHnew.Thermal.SH.AdvElc.WH</t>
  </si>
  <si>
    <t>EMI.ktCO2.FR.Res.HHnew.Thermal.SH.AdvElc.WH.LPG.NoSolar.LPG</t>
  </si>
  <si>
    <t>EMI.ktCO2.FR.Res.HHnew.Thermal.SH.AdvElc.WH.LPG.Solar</t>
  </si>
  <si>
    <t>EMI.ktCO2.FR.Res.HHnew.Thermal.SH.AdvElc.WH.LPG.Solar.LPG</t>
  </si>
  <si>
    <t>EMI.ktCO2.FR.Res.HHnew.Thermal.SH.AdvElc.WH.LPG.Solar.Solar</t>
  </si>
  <si>
    <t>EMI.ktCO2.FR.Res.HHnew.Thermal.SH.AdvElc.WH.Elc.NoSolar.Elec</t>
  </si>
  <si>
    <t>EMI.ktCO2.FR.Res.HHnew.Thermal.SH.AdvElc.WH.Elc.Solar</t>
  </si>
  <si>
    <t>EMI.ktCO2.FR.Res.HHnew.Thermal.SH.AdvElc.WH.Elc.Solar.Elec</t>
  </si>
  <si>
    <t>EMI.ktCO2.FR.Res.HHnew.Thermal.SH.AdvElc.WH.Elc.Solar.Solar</t>
  </si>
  <si>
    <t>EMI.ktCO2.FR.Res.HHnew.Thermal.SH.AdvElc.CO</t>
  </si>
  <si>
    <t>EMI.ktCO2.FR.Res.HHnew.Thermal.SH.AdvElc.CO.LPG.LPG</t>
  </si>
  <si>
    <t>EMI.ktCO2.FR.Res.HHnew.Thermal.SH.AdvElc.CO.Elc.Elec</t>
  </si>
  <si>
    <t>EMI.ktCO2.FR.Res.HHnew.Thermal.SH.ConvElc</t>
  </si>
  <si>
    <t>EMI.ktCO2.FR.Res.HHnew.Thermal.SH.ConvElc.SH</t>
  </si>
  <si>
    <t>EMI.ktCO2.FR.Res.HHnew.Thermal.SH.ConvElc.SH.Elec</t>
  </si>
  <si>
    <t>EMI.ktCO2.FR.Res.HHnew.Thermal.SH.ConvElc.SC</t>
  </si>
  <si>
    <t>EMI.ktCO2.FR.Res.HHnew.Thermal.SH.ConvElc.SC.AC.Elec</t>
  </si>
  <si>
    <t>EMI.ktCO2.FR.Res.HHnew.Thermal.SH.ConvElc.WH</t>
  </si>
  <si>
    <t>EMI.ktCO2.FR.Res.HHnew.Thermal.SH.ConvElc.WH.LPG.NoSolar.LPG</t>
  </si>
  <si>
    <t>EMI.ktCO2.FR.Res.HHnew.Thermal.SH.ConvElc.WH.LPG.Solar</t>
  </si>
  <si>
    <t>EMI.ktCO2.FR.Res.HHnew.Thermal.SH.ConvElc.WH.LPG.Solar.LPG</t>
  </si>
  <si>
    <t>EMI.ktCO2.FR.Res.HHnew.Thermal.SH.ConvElc.WH.LPG.Solar.Solar</t>
  </si>
  <si>
    <t>EMI.ktCO2.FR.Res.HHnew.Thermal.SH.ConvElc.WH.Elc.NoSolar.Elec</t>
  </si>
  <si>
    <t>EMI.ktCO2.FR.Res.HHnew.Thermal.SH.ConvElc.WH.Elc.Solar</t>
  </si>
  <si>
    <t>EMI.ktCO2.FR.Res.HHnew.Thermal.SH.ConvElc.WH.Elc.Solar.Elec</t>
  </si>
  <si>
    <t>EMI.ktCO2.FR.Res.HHnew.Thermal.SH.ConvElc.WH.Elc.Solar.Solar</t>
  </si>
  <si>
    <t>EMI.ktCO2.FR.Res.HHnew.Thermal.SH.ConvElc.CO</t>
  </si>
  <si>
    <t>EMI.ktCO2.FR.Res.HHnew.Thermal.SH.ConvElc.CO.LPG.LPG</t>
  </si>
  <si>
    <t>EMI.ktCO2.FR.Res.HHnew.Thermal.SH.ConvElc.CO.Elc.Elec</t>
  </si>
  <si>
    <t>FR - Final energy consumption of new and renovated households (detailed structure)</t>
  </si>
  <si>
    <t>FEC_per_household.kWh.FR.Res.HHnew.Thermal.SH.Solids</t>
  </si>
  <si>
    <t>FEC_per_household.kWh.FR.Res.HHnew.Thermal.SH.Solids.SH</t>
  </si>
  <si>
    <t>FEC_per_household.kWh.FR.Res.HHnew.Thermal.SH.Solids.SH.Solids</t>
  </si>
  <si>
    <t>FEC_per_household.kWh.FR.Res.HHnew.Thermal.SH.Solids.SH.Elec</t>
  </si>
  <si>
    <t>FEC_per_household.kWh.FR.Res.HHnew.Thermal.SH.Solids.SC</t>
  </si>
  <si>
    <t>FEC_per_household.kWh.FR.Res.HHnew.Thermal.SH.Solids.SC.AC.Elec</t>
  </si>
  <si>
    <t>FEC_per_household.kWh.FR.Res.HHnew.Thermal.SH.Solids.WH</t>
  </si>
  <si>
    <t>FEC_per_household.kWh.FR.Res.HHnew.Thermal.SH.Solids.WH.Solids.NoSolar.Solids</t>
  </si>
  <si>
    <t>FEC_per_household.kWh.FR.Res.HHnew.Thermal.SH.Solids.WH.LPG.NoSolar.LPG</t>
  </si>
  <si>
    <t>FEC_per_household.kWh.FR.Res.HHnew.Thermal.SH.Solids.WH.LPG.Solar</t>
  </si>
  <si>
    <t>FEC_per_household.kWh.FR.Res.HHnew.Thermal.SH.Solids.WH.LPG.Solar.LPG</t>
  </si>
  <si>
    <t>FEC_per_household.kWh.FR.Res.HHnew.Thermal.SH.Solids.WH.LPG.Solar.Solar</t>
  </si>
  <si>
    <t>FEC_per_household.kWh.FR.Res.HHnew.Thermal.SH.Solids.WH.Elc.NoSolar.Elec</t>
  </si>
  <si>
    <t>FEC_per_household.kWh.FR.Res.HHnew.Thermal.SH.Solids.WH.Elc.Solar</t>
  </si>
  <si>
    <t>FEC_per_household.kWh.FR.Res.HHnew.Thermal.SH.Solids.WH.Elc.Solar.Elec</t>
  </si>
  <si>
    <t>FEC_per_household.kWh.FR.Res.HHnew.Thermal.SH.Solids.WH.Elc.Solar.Solar</t>
  </si>
  <si>
    <t>FEC_per_household.kWh.FR.Res.HHnew.Thermal.SH.Solids.CO</t>
  </si>
  <si>
    <t>FEC_per_household.kWh.FR.Res.HHnew.Thermal.SH.Solids.CO.Solids.Solids</t>
  </si>
  <si>
    <t>FEC_per_household.kWh.FR.Res.HHnew.Thermal.SH.Solids.CO.LPG.LPG</t>
  </si>
  <si>
    <t>FEC_per_household.kWh.FR.Res.HHnew.Thermal.SH.Solids.CO.Elc.Elec</t>
  </si>
  <si>
    <t>FEC_per_household.kWh.FR.Res.HHnew.Thermal.SH.LPG</t>
  </si>
  <si>
    <t>FEC_per_household.kWh.FR.Res.HHnew.Thermal.SH.LPG.SH</t>
  </si>
  <si>
    <t>FEC_per_household.kWh.FR.Res.HHnew.Thermal.SH.LPG.SH.LPG</t>
  </si>
  <si>
    <t>FEC_per_household.kWh.FR.Res.HHnew.Thermal.SH.LPG.SH.Elec</t>
  </si>
  <si>
    <t>FEC_per_household.kWh.FR.Res.HHnew.Thermal.SH.LPG.SC</t>
  </si>
  <si>
    <t>FEC_per_household.kWh.FR.Res.HHnew.Thermal.SH.LPG.SC.AC.Elec</t>
  </si>
  <si>
    <t>FEC_per_household.kWh.FR.Res.HHnew.Thermal.SH.LPG.WH</t>
  </si>
  <si>
    <t>FEC_per_household.kWh.FR.Res.HHnew.Thermal.SH.LPG.WH.LPG.NoSolar.LPG</t>
  </si>
  <si>
    <t>FEC_per_household.kWh.FR.Res.HHnew.Thermal.SH.LPG.WH.LPG.Solar</t>
  </si>
  <si>
    <t>FEC_per_household.kWh.FR.Res.HHnew.Thermal.SH.LPG.WH.LPG.Solar.LPG</t>
  </si>
  <si>
    <t>FEC_per_household.kWh.FR.Res.HHnew.Thermal.SH.LPG.WH.LPG.Solar.Solar</t>
  </si>
  <si>
    <t>FEC_per_household.kWh.FR.Res.HHnew.Thermal.SH.LPG.WH.Elc.NoSolar.Elec</t>
  </si>
  <si>
    <t>FEC_per_household.kWh.FR.Res.HHnew.Thermal.SH.LPG.WH.Elc.Solar</t>
  </si>
  <si>
    <t>FEC_per_household.kWh.FR.Res.HHnew.Thermal.SH.LPG.WH.Elc.Solar.Elec</t>
  </si>
  <si>
    <t>FEC_per_household.kWh.FR.Res.HHnew.Thermal.SH.LPG.WH.Elc.Solar.Solar</t>
  </si>
  <si>
    <t>FEC_per_household.kWh.FR.Res.HHnew.Thermal.SH.LPG.CO</t>
  </si>
  <si>
    <t>FEC_per_household.kWh.FR.Res.HHnew.Thermal.SH.LPG.CO.LPG.LPG</t>
  </si>
  <si>
    <t>FEC_per_household.kWh.FR.Res.HHnew.Thermal.SH.LPG.CO.Elc.Elec</t>
  </si>
  <si>
    <t>FEC_per_household.kWh.FR.Res.HHnew.Thermal.SH.Oil</t>
  </si>
  <si>
    <t>FEC_per_household.kWh.FR.Res.HHnew.Thermal.SH.Oil.SH</t>
  </si>
  <si>
    <t>FEC_per_household.kWh.FR.Res.HHnew.Thermal.SH.Oil.SH.Oil</t>
  </si>
  <si>
    <t>FEC_per_household.kWh.FR.Res.HHnew.Thermal.SH.Oil.SH.Elec</t>
  </si>
  <si>
    <t>FEC_per_household.kWh.FR.Res.HHnew.Thermal.SH.Oil.SC</t>
  </si>
  <si>
    <t>FEC_per_household.kWh.FR.Res.HHnew.Thermal.SH.Oil.SC.AC.Elec</t>
  </si>
  <si>
    <t>FEC_per_household.kWh.FR.Res.HHnew.Thermal.SH.Oil.WH</t>
  </si>
  <si>
    <t>FEC_per_household.kWh.FR.Res.HHnew.Thermal.SH.Oil.WH.Oil.NoSolar.Oil</t>
  </si>
  <si>
    <t>FEC_per_household.kWh.FR.Res.HHnew.Thermal.SH.Oil.WH.Oil.Solar</t>
  </si>
  <si>
    <t>FEC_per_household.kWh.FR.Res.HHnew.Thermal.SH.Oil.WH.Oil.Solar.Oil</t>
  </si>
  <si>
    <t>FEC_per_household.kWh.FR.Res.HHnew.Thermal.SH.Oil.WH.Oil.Solar.Solar</t>
  </si>
  <si>
    <t>FEC_per_household.kWh.FR.Res.HHnew.Thermal.SH.Oil.WH.Elc.NoSolar.Elec</t>
  </si>
  <si>
    <t>FEC_per_household.kWh.FR.Res.HHnew.Thermal.SH.Oil.WH.Elc.Solar</t>
  </si>
  <si>
    <t>FEC_per_household.kWh.FR.Res.HHnew.Thermal.SH.Oil.WH.Elc.Solar.Elec</t>
  </si>
  <si>
    <t>FEC_per_household.kWh.FR.Res.HHnew.Thermal.SH.Oil.WH.Elc.Solar.Solar</t>
  </si>
  <si>
    <t>FEC_per_household.kWh.FR.Res.HHnew.Thermal.SH.Oil.CO</t>
  </si>
  <si>
    <t>FEC_per_household.kWh.FR.Res.HHnew.Thermal.SH.Oil.CO.LPG.LPG</t>
  </si>
  <si>
    <t>FEC_per_household.kWh.FR.Res.HHnew.Thermal.SH.Oil.CO.Elc.Elec</t>
  </si>
  <si>
    <t>FEC_per_household.kWh.FR.Res.HHnew.Thermal.SH.Gas</t>
  </si>
  <si>
    <t>FEC_per_household.kWh.FR.Res.HHnew.Thermal.SH.Gas.SH</t>
  </si>
  <si>
    <t>FEC_per_household.kWh.FR.Res.HHnew.Thermal.SH.Gas.SH.Gas</t>
  </si>
  <si>
    <t>FEC_per_household.kWh.FR.Res.HHnew.Thermal.SH.Gas.SH.Elec</t>
  </si>
  <si>
    <t>FEC_per_household.kWh.FR.Res.HHnew.Thermal.SH.Gas.SC</t>
  </si>
  <si>
    <t>FEC_per_household.kWh.FR.Res.HHnew.Thermal.SH.Gas.SC.AC.Elec</t>
  </si>
  <si>
    <t>FEC_per_household.kWh.FR.Res.HHnew.Thermal.SH.Gas.WH</t>
  </si>
  <si>
    <t>FEC_per_household.kWh.FR.Res.HHnew.Thermal.SH.Gas.WH.Gas.NoSolar.Gas</t>
  </si>
  <si>
    <t>FEC_per_household.kWh.FR.Res.HHnew.Thermal.SH.Gas.WH.Gas.Solar</t>
  </si>
  <si>
    <t>FEC_per_household.kWh.FR.Res.HHnew.Thermal.SH.Gas.WH.Gas.Solar.Gas</t>
  </si>
  <si>
    <t>FEC_per_household.kWh.FR.Res.HHnew.Thermal.SH.Gas.WH.Gas.Solar.Solar</t>
  </si>
  <si>
    <t>FEC_per_household.kWh.FR.Res.HHnew.Thermal.SH.Gas.WH.Elc.NoSolar.Elec</t>
  </si>
  <si>
    <t>FEC_per_household.kWh.FR.Res.HHnew.Thermal.SH.Gas.WH.Elc.Solar</t>
  </si>
  <si>
    <t>FEC_per_household.kWh.FR.Res.HHnew.Thermal.SH.Gas.WH.Elc.Solar.Elec</t>
  </si>
  <si>
    <t>FEC_per_household.kWh.FR.Res.HHnew.Thermal.SH.Gas.WH.Elc.Solar.Solar</t>
  </si>
  <si>
    <t>FEC_per_household.kWh.FR.Res.HHnew.Thermal.SH.Gas.CO</t>
  </si>
  <si>
    <t>FEC_per_household.kWh.FR.Res.HHnew.Thermal.SH.Gas.CO.Gas.Gas</t>
  </si>
  <si>
    <t>FEC_per_household.kWh.FR.Res.HHnew.Thermal.SH.Gas.CO.Elc.Elec</t>
  </si>
  <si>
    <t>FEC_per_household.kWh.FR.Res.HHnew.Thermal.SH.Biomass</t>
  </si>
  <si>
    <t>FEC_per_household.kWh.FR.Res.HHnew.Thermal.SH.Biomass.SH</t>
  </si>
  <si>
    <t>FEC_per_household.kWh.FR.Res.HHnew.Thermal.SH.Biomass.SH.Biomass</t>
  </si>
  <si>
    <t>FEC_per_household.kWh.FR.Res.HHnew.Thermal.SH.Biomass.SH.Elec</t>
  </si>
  <si>
    <t>FEC_per_household.kWh.FR.Res.HHnew.Thermal.SH.Biomass.SC</t>
  </si>
  <si>
    <t>FEC_per_household.kWh.FR.Res.HHnew.Thermal.SH.Biomass.SC.AC.Elec</t>
  </si>
  <si>
    <t>FEC_per_household.kWh.FR.Res.HHnew.Thermal.SH.Biomass.WH</t>
  </si>
  <si>
    <t>FEC_per_household.kWh.FR.Res.HHnew.Thermal.SH.Biomass.WH.Biomass.NoSolar.Biomass</t>
  </si>
  <si>
    <t>FEC_per_household.kWh.FR.Res.HHnew.Thermal.SH.Biomass.WH.Biomass.Solar</t>
  </si>
  <si>
    <t>FEC_per_household.kWh.FR.Res.HHnew.Thermal.SH.Biomass.WH.Biomass.Solar.Biomass</t>
  </si>
  <si>
    <t>FEC_per_household.kWh.FR.Res.HHnew.Thermal.SH.Biomass.WH.Biomass.Solar.Solar</t>
  </si>
  <si>
    <t>FEC_per_household.kWh.FR.Res.HHnew.Thermal.SH.Biomass.WH.LPG.NoSolar.LPG</t>
  </si>
  <si>
    <t>FEC_per_household.kWh.FR.Res.HHnew.Thermal.SH.Biomass.WH.LPG.Solar</t>
  </si>
  <si>
    <t>FEC_per_household.kWh.FR.Res.HHnew.Thermal.SH.Biomass.WH.LPG.Solar.LPG</t>
  </si>
  <si>
    <t>FEC_per_household.kWh.FR.Res.HHnew.Thermal.SH.Biomass.WH.LPG.Solar.Solar</t>
  </si>
  <si>
    <t>FEC_per_household.kWh.FR.Res.HHnew.Thermal.SH.Biomass.WH.Elc.NoSolar.Elec</t>
  </si>
  <si>
    <t>FEC_per_household.kWh.FR.Res.HHnew.Thermal.SH.Biomass.WH.Elc.Solar</t>
  </si>
  <si>
    <t>FEC_per_household.kWh.FR.Res.HHnew.Thermal.SH.Biomass.WH.Elc.Solar.Elec</t>
  </si>
  <si>
    <t>FEC_per_household.kWh.FR.Res.HHnew.Thermal.SH.Biomass.WH.Elc.Solar.Solar</t>
  </si>
  <si>
    <t>FEC_per_household.kWh.FR.Res.HHnew.Thermal.SH.Biomass.CO</t>
  </si>
  <si>
    <t>FEC_per_household.kWh.FR.Res.HHnew.Thermal.SH.Biomass.CO.Biomass.Biomass</t>
  </si>
  <si>
    <t>FEC_per_household.kWh.FR.Res.HHnew.Thermal.SH.Biomass.CO.LPG.LPG</t>
  </si>
  <si>
    <t>FEC_per_household.kWh.FR.Res.HHnew.Thermal.SH.Biomass.CO.Elc.Elec</t>
  </si>
  <si>
    <t>FEC_per_household.kWh.FR.Res.HHnew.Thermal.SH.Geo</t>
  </si>
  <si>
    <t>FEC_per_household.kWh.FR.Res.HHnew.Thermal.SH.Geo.SH</t>
  </si>
  <si>
    <t>FEC_per_household.kWh.FR.Res.HHnew.Thermal.SH.Geo.SH.Geo</t>
  </si>
  <si>
    <t>FEC_per_household.kWh.FR.Res.HHnew.Thermal.SH.Geo.SH.Elec</t>
  </si>
  <si>
    <t>FEC_per_household.kWh.FR.Res.HHnew.Thermal.SH.Geo.SC</t>
  </si>
  <si>
    <t>FEC_per_household.kWh.FR.Res.HHnew.Thermal.SH.Geo.SC.AC.Elec</t>
  </si>
  <si>
    <t>FEC_per_household.kWh.FR.Res.HHnew.Thermal.SH.Geo.WH</t>
  </si>
  <si>
    <t>FEC_per_household.kWh.FR.Res.HHnew.Thermal.SH.Geo.WH.Geo.NoSolar.Geo</t>
  </si>
  <si>
    <t>FEC_per_household.kWh.FR.Res.HHnew.Thermal.SH.Geo.WH.Geo.Solar</t>
  </si>
  <si>
    <t>FEC_per_household.kWh.FR.Res.HHnew.Thermal.SH.Geo.WH.Geo.Solar.Geo</t>
  </si>
  <si>
    <t>FEC_per_household.kWh.FR.Res.HHnew.Thermal.SH.Geo.WH.Geo.Solar.Solar</t>
  </si>
  <si>
    <t>FEC_per_household.kWh.FR.Res.HHnew.Thermal.SH.Geo.WH.Elc.NoSolar.Elec</t>
  </si>
  <si>
    <t>FEC_per_household.kWh.FR.Res.HHnew.Thermal.SH.Geo.WH.Elc.Solar</t>
  </si>
  <si>
    <t>FEC_per_household.kWh.FR.Res.HHnew.Thermal.SH.Geo.WH.Elc.Solar.Elec</t>
  </si>
  <si>
    <t>FEC_per_household.kWh.FR.Res.HHnew.Thermal.SH.Geo.WH.Elc.Solar.Solar</t>
  </si>
  <si>
    <t>FEC_per_household.kWh.FR.Res.HHnew.Thermal.SH.Geo.CO</t>
  </si>
  <si>
    <t>FEC_per_household.kWh.FR.Res.HHnew.Thermal.SH.Geo.CO.LPG.LPG</t>
  </si>
  <si>
    <t>FEC_per_household.kWh.FR.Res.HHnew.Thermal.SH.Geo.CO.Elc.Elec</t>
  </si>
  <si>
    <t>FEC_per_household.kWh.FR.Res.HHnew.Thermal.SH.DistrHeat</t>
  </si>
  <si>
    <t>FEC_per_household.kWh.FR.Res.HHnew.Thermal.SH.DistrHeat.SH</t>
  </si>
  <si>
    <t>FEC_per_household.kWh.FR.Res.HHnew.Thermal.SH.DistrHeat.SH.Steam_Distr</t>
  </si>
  <si>
    <t>FEC_per_household.kWh.FR.Res.HHnew.Thermal.SH.DistrHeat.SH.Elec</t>
  </si>
  <si>
    <t>FEC_per_household.kWh.FR.Res.HHnew.Thermal.SH.DistrHeat.SC</t>
  </si>
  <si>
    <t>FEC_per_household.kWh.FR.Res.HHnew.Thermal.SH.DistrHeat.SC.AC.Elec</t>
  </si>
  <si>
    <t>FEC_per_household.kWh.FR.Res.HHnew.Thermal.SH.DistrHeat.WH</t>
  </si>
  <si>
    <t>FEC_per_household.kWh.FR.Res.HHnew.Thermal.SH.DistrHeat.WH.DistrHeat.NoSolar.Steam_Distr</t>
  </si>
  <si>
    <t>FEC_per_household.kWh.FR.Res.HHnew.Thermal.SH.DistrHeat.WH.DistrHeat.Solar</t>
  </si>
  <si>
    <t>FEC_per_household.kWh.FR.Res.HHnew.Thermal.SH.DistrHeat.WH.DistrHeat.Solar.Steam_Distr</t>
  </si>
  <si>
    <t>FEC_per_household.kWh.FR.Res.HHnew.Thermal.SH.DistrHeat.WH.DistrHeat.Solar.Solar</t>
  </si>
  <si>
    <t>FEC_per_household.kWh.FR.Res.HHnew.Thermal.SH.DistrHeat.WH.Elc.NoSolar.Elec</t>
  </si>
  <si>
    <t>FEC_per_household.kWh.FR.Res.HHnew.Thermal.SH.DistrHeat.WH.Elc.Solar</t>
  </si>
  <si>
    <t>FEC_per_household.kWh.FR.Res.HHnew.Thermal.SH.DistrHeat.WH.Elc.Solar.Elec</t>
  </si>
  <si>
    <t>FEC_per_household.kWh.FR.Res.HHnew.Thermal.SH.DistrHeat.WH.Elc.Solar.Solar</t>
  </si>
  <si>
    <t>FEC_per_household.kWh.FR.Res.HHnew.Thermal.SH.DistrHeat.CO</t>
  </si>
  <si>
    <t>FEC_per_household.kWh.FR.Res.HHnew.Thermal.SH.DistrHeat.CO.LPG.LPG</t>
  </si>
  <si>
    <t>FEC_per_household.kWh.FR.Res.HHnew.Thermal.SH.DistrHeat.CO.Elc.Elec</t>
  </si>
  <si>
    <t>FEC_per_household.kWh.FR.Res.HHnew.Thermal.SH.AdvElc</t>
  </si>
  <si>
    <t>FEC_per_household.kWh.FR.Res.HHnew.Thermal.SH.AdvElc.SH</t>
  </si>
  <si>
    <t>FEC_per_household.kWh.FR.Res.HHnew.Thermal.SH.AdvElc.SH.Elec</t>
  </si>
  <si>
    <t>FEC_per_household.kWh.FR.Res.HHnew.Thermal.SH.AdvElc.SC</t>
  </si>
  <si>
    <t>FEC_per_household.kWh.FR.Res.HHnew.Thermal.SH.AdvElc.SC.AC.Elec</t>
  </si>
  <si>
    <t>FEC_per_household.kWh.FR.Res.HHnew.Thermal.SH.AdvElc.WH</t>
  </si>
  <si>
    <t>FEC_per_household.kWh.FR.Res.HHnew.Thermal.SH.AdvElc.WH.LPG.NoSolar.LPG</t>
  </si>
  <si>
    <t>FEC_per_household.kWh.FR.Res.HHnew.Thermal.SH.AdvElc.WH.LPG.Solar</t>
  </si>
  <si>
    <t>FEC_per_household.kWh.FR.Res.HHnew.Thermal.SH.AdvElc.WH.LPG.Solar.LPG</t>
  </si>
  <si>
    <t>FEC_per_household.kWh.FR.Res.HHnew.Thermal.SH.AdvElc.WH.LPG.Solar.Solar</t>
  </si>
  <si>
    <t>FEC_per_household.kWh.FR.Res.HHnew.Thermal.SH.AdvElc.WH.Elc.NoSolar.Elec</t>
  </si>
  <si>
    <t>FEC_per_household.kWh.FR.Res.HHnew.Thermal.SH.AdvElc.WH.Elc.Solar</t>
  </si>
  <si>
    <t>FEC_per_household.kWh.FR.Res.HHnew.Thermal.SH.AdvElc.WH.Elc.Solar.Elec</t>
  </si>
  <si>
    <t>FEC_per_household.kWh.FR.Res.HHnew.Thermal.SH.AdvElc.WH.Elc.Solar.Solar</t>
  </si>
  <si>
    <t>FEC_per_household.kWh.FR.Res.HHnew.Thermal.SH.AdvElc.CO</t>
  </si>
  <si>
    <t>FEC_per_household.kWh.FR.Res.HHnew.Thermal.SH.AdvElc.CO.LPG.LPG</t>
  </si>
  <si>
    <t>FEC_per_household.kWh.FR.Res.HHnew.Thermal.SH.AdvElc.CO.Elc.Elec</t>
  </si>
  <si>
    <t>FEC_per_household.kWh.FR.Res.HHnew.Thermal.SH.ConvElc</t>
  </si>
  <si>
    <t>FEC_per_household.kWh.FR.Res.HHnew.Thermal.SH.ConvElc.SH</t>
  </si>
  <si>
    <t>FEC_per_household.kWh.FR.Res.HHnew.Thermal.SH.ConvElc.SH.Elec</t>
  </si>
  <si>
    <t>FEC_per_household.kWh.FR.Res.HHnew.Thermal.SH.ConvElc.SC</t>
  </si>
  <si>
    <t>FEC_per_household.kWh.FR.Res.HHnew.Thermal.SH.ConvElc.SC.AC.Elec</t>
  </si>
  <si>
    <t>FEC_per_household.kWh.FR.Res.HHnew.Thermal.SH.ConvElc.WH</t>
  </si>
  <si>
    <t>FEC_per_household.kWh.FR.Res.HHnew.Thermal.SH.ConvElc.WH.LPG.NoSolar.LPG</t>
  </si>
  <si>
    <t>FEC_per_household.kWh.FR.Res.HHnew.Thermal.SH.ConvElc.WH.LPG.Solar</t>
  </si>
  <si>
    <t>FEC_per_household.kWh.FR.Res.HHnew.Thermal.SH.ConvElc.WH.LPG.Solar.LPG</t>
  </si>
  <si>
    <t>FEC_per_household.kWh.FR.Res.HHnew.Thermal.SH.ConvElc.WH.LPG.Solar.Solar</t>
  </si>
  <si>
    <t>FEC_per_household.kWh.FR.Res.HHnew.Thermal.SH.ConvElc.WH.Elc.NoSolar.Elec</t>
  </si>
  <si>
    <t>FEC_per_household.kWh.FR.Res.HHnew.Thermal.SH.ConvElc.WH.Elc.Solar</t>
  </si>
  <si>
    <t>FEC_per_household.kWh.FR.Res.HHnew.Thermal.SH.ConvElc.WH.Elc.Solar.Elec</t>
  </si>
  <si>
    <t>FEC_per_household.kWh.FR.Res.HHnew.Thermal.SH.ConvElc.WH.Elc.Solar.Solar</t>
  </si>
  <si>
    <t>FEC_per_household.kWh.FR.Res.HHnew.Thermal.SH.ConvElc.CO</t>
  </si>
  <si>
    <t>FEC_per_household.kWh.FR.Res.HHnew.Thermal.SH.ConvElc.CO.LPG.LPG</t>
  </si>
  <si>
    <t>FEC_per_household.kWh.FR.Res.HHnew.Thermal.SH.ConvElc.CO.Elc.Elec</t>
  </si>
  <si>
    <t>FR - Thermal energy service of new and renovated households (detailed structure)</t>
  </si>
  <si>
    <t>TES_per_household.kWh.FR.Res.HHnew.Thermal.SH.Solids</t>
  </si>
  <si>
    <t>TES_per_household.kWh.FR.Res.HHnew.Thermal.SH.Solids.SH</t>
  </si>
  <si>
    <t>TES_per_household.kWh.FR.Res.HHnew.Thermal.SH.Solids.SH.Solids</t>
  </si>
  <si>
    <t>TES_per_household.kWh.FR.Res.HHnew.Thermal.SH.Solids.SH.Elec</t>
  </si>
  <si>
    <t>TES_per_household.kWh.FR.Res.HHnew.Thermal.SH.Solids.SC</t>
  </si>
  <si>
    <t>TES_per_household.kWh.FR.Res.HHnew.Thermal.SH.Solids.SC.AC.Elec</t>
  </si>
  <si>
    <t>TES_per_household.kWh.FR.Res.HHnew.Thermal.SH.Solids.WH</t>
  </si>
  <si>
    <t>TES_per_household.kWh.FR.Res.HHnew.Thermal.SH.Solids.WH.Solids.NoSolar.Solids</t>
  </si>
  <si>
    <t>TES_per_household.kWh.FR.Res.HHnew.Thermal.SH.Solids.WH.LPG.NoSolar.LPG</t>
  </si>
  <si>
    <t>TES_per_household.kWh.FR.Res.HHnew.Thermal.SH.Solids.WH.LPG.Solar</t>
  </si>
  <si>
    <t>TES_per_household.kWh.FR.Res.HHnew.Thermal.SH.Solids.WH.LPG.Solar.LPG</t>
  </si>
  <si>
    <t>TES_per_household.kWh.FR.Res.HHnew.Thermal.SH.Solids.WH.LPG.Solar.Solar</t>
  </si>
  <si>
    <t>TES_per_household.kWh.FR.Res.HHnew.Thermal.SH.Solids.WH.Elc.NoSolar.Elec</t>
  </si>
  <si>
    <t>TES_per_household.kWh.FR.Res.HHnew.Thermal.SH.Solids.WH.Elc.Solar</t>
  </si>
  <si>
    <t>TES_per_household.kWh.FR.Res.HHnew.Thermal.SH.Solids.WH.Elc.Solar.Elec</t>
  </si>
  <si>
    <t>TES_per_household.kWh.FR.Res.HHnew.Thermal.SH.Solids.WH.Elc.Solar.Solar</t>
  </si>
  <si>
    <t>TES_per_household.kWh.FR.Res.HHnew.Thermal.SH.Solids.CO</t>
  </si>
  <si>
    <t>TES_per_household.kWh.FR.Res.HHnew.Thermal.SH.Solids.CO.Solids.Solids</t>
  </si>
  <si>
    <t>TES_per_household.kWh.FR.Res.HHnew.Thermal.SH.Solids.CO.LPG.LPG</t>
  </si>
  <si>
    <t>TES_per_household.kWh.FR.Res.HHnew.Thermal.SH.Solids.CO.Elc.Elec</t>
  </si>
  <si>
    <t>TES_per_household.kWh.FR.Res.HHnew.Thermal.SH.LPG</t>
  </si>
  <si>
    <t>TES_per_household.kWh.FR.Res.HHnew.Thermal.SH.LPG.SH</t>
  </si>
  <si>
    <t>TES_per_household.kWh.FR.Res.HHnew.Thermal.SH.LPG.SH.LPG</t>
  </si>
  <si>
    <t>TES_per_household.kWh.FR.Res.HHnew.Thermal.SH.LPG.SH.Elec</t>
  </si>
  <si>
    <t>TES_per_household.kWh.FR.Res.HHnew.Thermal.SH.LPG.SC</t>
  </si>
  <si>
    <t>TES_per_household.kWh.FR.Res.HHnew.Thermal.SH.LPG.SC.AC.Elec</t>
  </si>
  <si>
    <t>TES_per_household.kWh.FR.Res.HHnew.Thermal.SH.LPG.WH</t>
  </si>
  <si>
    <t>TES_per_household.kWh.FR.Res.HHnew.Thermal.SH.LPG.WH.LPG.NoSolar.LPG</t>
  </si>
  <si>
    <t>TES_per_household.kWh.FR.Res.HHnew.Thermal.SH.LPG.WH.LPG.Solar</t>
  </si>
  <si>
    <t>TES_per_household.kWh.FR.Res.HHnew.Thermal.SH.LPG.WH.LPG.Solar.LPG</t>
  </si>
  <si>
    <t>TES_per_household.kWh.FR.Res.HHnew.Thermal.SH.LPG.WH.LPG.Solar.Solar</t>
  </si>
  <si>
    <t>TES_per_household.kWh.FR.Res.HHnew.Thermal.SH.LPG.WH.Elc.NoSolar.Elec</t>
  </si>
  <si>
    <t>TES_per_household.kWh.FR.Res.HHnew.Thermal.SH.LPG.WH.Elc.Solar</t>
  </si>
  <si>
    <t>TES_per_household.kWh.FR.Res.HHnew.Thermal.SH.LPG.WH.Elc.Solar.Elec</t>
  </si>
  <si>
    <t>TES_per_household.kWh.FR.Res.HHnew.Thermal.SH.LPG.WH.Elc.Solar.Solar</t>
  </si>
  <si>
    <t>TES_per_household.kWh.FR.Res.HHnew.Thermal.SH.LPG.CO</t>
  </si>
  <si>
    <t>TES_per_household.kWh.FR.Res.HHnew.Thermal.SH.LPG.CO.LPG.LPG</t>
  </si>
  <si>
    <t>TES_per_household.kWh.FR.Res.HHnew.Thermal.SH.LPG.CO.Elc.Elec</t>
  </si>
  <si>
    <t>TES_per_household.kWh.FR.Res.HHnew.Thermal.SH.Oil</t>
  </si>
  <si>
    <t>TES_per_household.kWh.FR.Res.HHnew.Thermal.SH.Oil.SH</t>
  </si>
  <si>
    <t>TES_per_household.kWh.FR.Res.HHnew.Thermal.SH.Oil.SH.Oil</t>
  </si>
  <si>
    <t>TES_per_household.kWh.FR.Res.HHnew.Thermal.SH.Oil.SH.Elec</t>
  </si>
  <si>
    <t>TES_per_household.kWh.FR.Res.HHnew.Thermal.SH.Oil.SC</t>
  </si>
  <si>
    <t>TES_per_household.kWh.FR.Res.HHnew.Thermal.SH.Oil.SC.AC.Elec</t>
  </si>
  <si>
    <t>TES_per_household.kWh.FR.Res.HHnew.Thermal.SH.Oil.WH</t>
  </si>
  <si>
    <t>TES_per_household.kWh.FR.Res.HHnew.Thermal.SH.Oil.WH.Oil.NoSolar.Oil</t>
  </si>
  <si>
    <t>TES_per_household.kWh.FR.Res.HHnew.Thermal.SH.Oil.WH.Oil.Solar</t>
  </si>
  <si>
    <t>TES_per_household.kWh.FR.Res.HHnew.Thermal.SH.Oil.WH.Oil.Solar.Oil</t>
  </si>
  <si>
    <t>TES_per_household.kWh.FR.Res.HHnew.Thermal.SH.Oil.WH.Oil.Solar.Solar</t>
  </si>
  <si>
    <t>TES_per_household.kWh.FR.Res.HHnew.Thermal.SH.Oil.WH.Elc.NoSolar.Elec</t>
  </si>
  <si>
    <t>TES_per_household.kWh.FR.Res.HHnew.Thermal.SH.Oil.WH.Elc.Solar</t>
  </si>
  <si>
    <t>TES_per_household.kWh.FR.Res.HHnew.Thermal.SH.Oil.WH.Elc.Solar.Elec</t>
  </si>
  <si>
    <t>TES_per_household.kWh.FR.Res.HHnew.Thermal.SH.Oil.WH.Elc.Solar.Solar</t>
  </si>
  <si>
    <t>TES_per_household.kWh.FR.Res.HHnew.Thermal.SH.Oil.CO</t>
  </si>
  <si>
    <t>TES_per_household.kWh.FR.Res.HHnew.Thermal.SH.Oil.CO.LPG.LPG</t>
  </si>
  <si>
    <t>TES_per_household.kWh.FR.Res.HHnew.Thermal.SH.Oil.CO.Elc.Elec</t>
  </si>
  <si>
    <t>TES_per_household.kWh.FR.Res.HHnew.Thermal.SH.Gas</t>
  </si>
  <si>
    <t>TES_per_household.kWh.FR.Res.HHnew.Thermal.SH.Gas.SH</t>
  </si>
  <si>
    <t>TES_per_household.kWh.FR.Res.HHnew.Thermal.SH.Gas.SH.Gas</t>
  </si>
  <si>
    <t>TES_per_household.kWh.FR.Res.HHnew.Thermal.SH.Gas.SH.Elec</t>
  </si>
  <si>
    <t>TES_per_household.kWh.FR.Res.HHnew.Thermal.SH.Gas.SC</t>
  </si>
  <si>
    <t>TES_per_household.kWh.FR.Res.HHnew.Thermal.SH.Gas.SC.AC.Elec</t>
  </si>
  <si>
    <t>TES_per_household.kWh.FR.Res.HHnew.Thermal.SH.Gas.WH</t>
  </si>
  <si>
    <t>TES_per_household.kWh.FR.Res.HHnew.Thermal.SH.Gas.WH.Gas.NoSolar.Gas</t>
  </si>
  <si>
    <t>TES_per_household.kWh.FR.Res.HHnew.Thermal.SH.Gas.WH.Gas.Solar</t>
  </si>
  <si>
    <t>TES_per_household.kWh.FR.Res.HHnew.Thermal.SH.Gas.WH.Gas.Solar.Gas</t>
  </si>
  <si>
    <t>TES_per_household.kWh.FR.Res.HHnew.Thermal.SH.Gas.WH.Gas.Solar.Solar</t>
  </si>
  <si>
    <t>TES_per_household.kWh.FR.Res.HHnew.Thermal.SH.Gas.WH.Elc.NoSolar.Elec</t>
  </si>
  <si>
    <t>TES_per_household.kWh.FR.Res.HHnew.Thermal.SH.Gas.WH.Elc.Solar</t>
  </si>
  <si>
    <t>TES_per_household.kWh.FR.Res.HHnew.Thermal.SH.Gas.WH.Elc.Solar.Elec</t>
  </si>
  <si>
    <t>TES_per_household.kWh.FR.Res.HHnew.Thermal.SH.Gas.WH.Elc.Solar.Solar</t>
  </si>
  <si>
    <t>TES_per_household.kWh.FR.Res.HHnew.Thermal.SH.Gas.CO</t>
  </si>
  <si>
    <t>TES_per_household.kWh.FR.Res.HHnew.Thermal.SH.Gas.CO.Gas.Gas</t>
  </si>
  <si>
    <t>TES_per_household.kWh.FR.Res.HHnew.Thermal.SH.Gas.CO.Elc.Elec</t>
  </si>
  <si>
    <t>TES_per_household.kWh.FR.Res.HHnew.Thermal.SH.Biomass</t>
  </si>
  <si>
    <t>TES_per_household.kWh.FR.Res.HHnew.Thermal.SH.Biomass.SH</t>
  </si>
  <si>
    <t>TES_per_household.kWh.FR.Res.HHnew.Thermal.SH.Biomass.SH.Biomass</t>
  </si>
  <si>
    <t>TES_per_household.kWh.FR.Res.HHnew.Thermal.SH.Biomass.SH.Elec</t>
  </si>
  <si>
    <t>TES_per_household.kWh.FR.Res.HHnew.Thermal.SH.Biomass.SC</t>
  </si>
  <si>
    <t>TES_per_household.kWh.FR.Res.HHnew.Thermal.SH.Biomass.SC.AC.Elec</t>
  </si>
  <si>
    <t>TES_per_household.kWh.FR.Res.HHnew.Thermal.SH.Biomass.WH</t>
  </si>
  <si>
    <t>TES_per_household.kWh.FR.Res.HHnew.Thermal.SH.Biomass.WH.Biomass.NoSolar.Biomass</t>
  </si>
  <si>
    <t>TES_per_household.kWh.FR.Res.HHnew.Thermal.SH.Biomass.WH.Biomass.Solar</t>
  </si>
  <si>
    <t>TES_per_household.kWh.FR.Res.HHnew.Thermal.SH.Biomass.WH.Biomass.Solar.Biomass</t>
  </si>
  <si>
    <t>TES_per_household.kWh.FR.Res.HHnew.Thermal.SH.Biomass.WH.Biomass.Solar.Solar</t>
  </si>
  <si>
    <t>TES_per_household.kWh.FR.Res.HHnew.Thermal.SH.Biomass.WH.LPG.NoSolar.LPG</t>
  </si>
  <si>
    <t>TES_per_household.kWh.FR.Res.HHnew.Thermal.SH.Biomass.WH.LPG.Solar</t>
  </si>
  <si>
    <t>TES_per_household.kWh.FR.Res.HHnew.Thermal.SH.Biomass.WH.LPG.Solar.LPG</t>
  </si>
  <si>
    <t>TES_per_household.kWh.FR.Res.HHnew.Thermal.SH.Biomass.WH.LPG.Solar.Solar</t>
  </si>
  <si>
    <t>TES_per_household.kWh.FR.Res.HHnew.Thermal.SH.Biomass.WH.Elc.NoSolar.Elec</t>
  </si>
  <si>
    <t>TES_per_household.kWh.FR.Res.HHnew.Thermal.SH.Biomass.WH.Elc.Solar</t>
  </si>
  <si>
    <t>TES_per_household.kWh.FR.Res.HHnew.Thermal.SH.Biomass.WH.Elc.Solar.Elec</t>
  </si>
  <si>
    <t>TES_per_household.kWh.FR.Res.HHnew.Thermal.SH.Biomass.WH.Elc.Solar.Solar</t>
  </si>
  <si>
    <t>TES_per_household.kWh.FR.Res.HHnew.Thermal.SH.Biomass.CO</t>
  </si>
  <si>
    <t>TES_per_household.kWh.FR.Res.HHnew.Thermal.SH.Biomass.CO.Biomass.Biomass</t>
  </si>
  <si>
    <t>TES_per_household.kWh.FR.Res.HHnew.Thermal.SH.Biomass.CO.LPG.LPG</t>
  </si>
  <si>
    <t>TES_per_household.kWh.FR.Res.HHnew.Thermal.SH.Biomass.CO.Elc.Elec</t>
  </si>
  <si>
    <t>TES_per_household.kWh.FR.Res.HHnew.Thermal.SH.Geo</t>
  </si>
  <si>
    <t>TES_per_household.kWh.FR.Res.HHnew.Thermal.SH.Geo.SH</t>
  </si>
  <si>
    <t>TES_per_household.kWh.FR.Res.HHnew.Thermal.SH.Geo.SH.Geo</t>
  </si>
  <si>
    <t>TES_per_household.kWh.FR.Res.HHnew.Thermal.SH.Geo.SH.Elec</t>
  </si>
  <si>
    <t>TES_per_household.kWh.FR.Res.HHnew.Thermal.SH.Geo.SC</t>
  </si>
  <si>
    <t>TES_per_household.kWh.FR.Res.HHnew.Thermal.SH.Geo.SC.AC.Elec</t>
  </si>
  <si>
    <t>TES_per_household.kWh.FR.Res.HHnew.Thermal.SH.Geo.WH</t>
  </si>
  <si>
    <t>TES_per_household.kWh.FR.Res.HHnew.Thermal.SH.Geo.WH.Geo.NoSolar.Geo</t>
  </si>
  <si>
    <t>TES_per_household.kWh.FR.Res.HHnew.Thermal.SH.Geo.WH.Geo.Solar</t>
  </si>
  <si>
    <t>TES_per_household.kWh.FR.Res.HHnew.Thermal.SH.Geo.WH.Geo.Solar.Geo</t>
  </si>
  <si>
    <t>TES_per_household.kWh.FR.Res.HHnew.Thermal.SH.Geo.WH.Geo.Solar.Solar</t>
  </si>
  <si>
    <t>TES_per_household.kWh.FR.Res.HHnew.Thermal.SH.Geo.WH.Elc.NoSolar.Elec</t>
  </si>
  <si>
    <t>TES_per_household.kWh.FR.Res.HHnew.Thermal.SH.Geo.WH.Elc.Solar</t>
  </si>
  <si>
    <t>TES_per_household.kWh.FR.Res.HHnew.Thermal.SH.Geo.WH.Elc.Solar.Elec</t>
  </si>
  <si>
    <t>TES_per_household.kWh.FR.Res.HHnew.Thermal.SH.Geo.WH.Elc.Solar.Solar</t>
  </si>
  <si>
    <t>TES_per_household.kWh.FR.Res.HHnew.Thermal.SH.Geo.CO</t>
  </si>
  <si>
    <t>TES_per_household.kWh.FR.Res.HHnew.Thermal.SH.Geo.CO.LPG.LPG</t>
  </si>
  <si>
    <t>TES_per_household.kWh.FR.Res.HHnew.Thermal.SH.Geo.CO.Elc.Elec</t>
  </si>
  <si>
    <t>TES_per_household.kWh.FR.Res.HHnew.Thermal.SH.DistrHeat</t>
  </si>
  <si>
    <t>TES_per_household.kWh.FR.Res.HHnew.Thermal.SH.DistrHeat.SH</t>
  </si>
  <si>
    <t>TES_per_household.kWh.FR.Res.HHnew.Thermal.SH.DistrHeat.SH.Steam_Distr</t>
  </si>
  <si>
    <t>TES_per_household.kWh.FR.Res.HHnew.Thermal.SH.DistrHeat.SH.Elec</t>
  </si>
  <si>
    <t>TES_per_household.kWh.FR.Res.HHnew.Thermal.SH.DistrHeat.SC</t>
  </si>
  <si>
    <t>TES_per_household.kWh.FR.Res.HHnew.Thermal.SH.DistrHeat.SC.AC.Elec</t>
  </si>
  <si>
    <t>TES_per_household.kWh.FR.Res.HHnew.Thermal.SH.DistrHeat.WH</t>
  </si>
  <si>
    <t>TES_per_household.kWh.FR.Res.HHnew.Thermal.SH.DistrHeat.WH.DistrHeat.NoSolar.Steam_Distr</t>
  </si>
  <si>
    <t>TES_per_household.kWh.FR.Res.HHnew.Thermal.SH.DistrHeat.WH.DistrHeat.Solar</t>
  </si>
  <si>
    <t>TES_per_household.kWh.FR.Res.HHnew.Thermal.SH.DistrHeat.WH.DistrHeat.Solar.Steam_Distr</t>
  </si>
  <si>
    <t>TES_per_household.kWh.FR.Res.HHnew.Thermal.SH.DistrHeat.WH.DistrHeat.Solar.Solar</t>
  </si>
  <si>
    <t>TES_per_household.kWh.FR.Res.HHnew.Thermal.SH.DistrHeat.WH.Elc.NoSolar.Elec</t>
  </si>
  <si>
    <t>TES_per_household.kWh.FR.Res.HHnew.Thermal.SH.DistrHeat.WH.Elc.Solar</t>
  </si>
  <si>
    <t>TES_per_household.kWh.FR.Res.HHnew.Thermal.SH.DistrHeat.WH.Elc.Solar.Elec</t>
  </si>
  <si>
    <t>TES_per_household.kWh.FR.Res.HHnew.Thermal.SH.DistrHeat.WH.Elc.Solar.Solar</t>
  </si>
  <si>
    <t>TES_per_household.kWh.FR.Res.HHnew.Thermal.SH.DistrHeat.CO</t>
  </si>
  <si>
    <t>TES_per_household.kWh.FR.Res.HHnew.Thermal.SH.DistrHeat.CO.LPG.LPG</t>
  </si>
  <si>
    <t>TES_per_household.kWh.FR.Res.HHnew.Thermal.SH.DistrHeat.CO.Elc.Elec</t>
  </si>
  <si>
    <t>TES_per_household.kWh.FR.Res.HHnew.Thermal.SH.AdvElc</t>
  </si>
  <si>
    <t>TES_per_household.kWh.FR.Res.HHnew.Thermal.SH.AdvElc.SH</t>
  </si>
  <si>
    <t>TES_per_household.kWh.FR.Res.HHnew.Thermal.SH.AdvElc.SH.Elec</t>
  </si>
  <si>
    <t>TES_per_household.kWh.FR.Res.HHnew.Thermal.SH.AdvElc.SC</t>
  </si>
  <si>
    <t>TES_per_household.kWh.FR.Res.HHnew.Thermal.SH.AdvElc.SC.AC.Elec</t>
  </si>
  <si>
    <t>TES_per_household.kWh.FR.Res.HHnew.Thermal.SH.AdvElc.WH</t>
  </si>
  <si>
    <t>TES_per_household.kWh.FR.Res.HHnew.Thermal.SH.AdvElc.WH.LPG.NoSolar.LPG</t>
  </si>
  <si>
    <t>TES_per_household.kWh.FR.Res.HHnew.Thermal.SH.AdvElc.WH.LPG.Solar</t>
  </si>
  <si>
    <t>TES_per_household.kWh.FR.Res.HHnew.Thermal.SH.AdvElc.WH.LPG.Solar.LPG</t>
  </si>
  <si>
    <t>TES_per_household.kWh.FR.Res.HHnew.Thermal.SH.AdvElc.WH.LPG.Solar.Solar</t>
  </si>
  <si>
    <t>TES_per_household.kWh.FR.Res.HHnew.Thermal.SH.AdvElc.WH.Elc.NoSolar.Elec</t>
  </si>
  <si>
    <t>TES_per_household.kWh.FR.Res.HHnew.Thermal.SH.AdvElc.WH.Elc.Solar</t>
  </si>
  <si>
    <t>TES_per_household.kWh.FR.Res.HHnew.Thermal.SH.AdvElc.WH.Elc.Solar.Elec</t>
  </si>
  <si>
    <t>TES_per_household.kWh.FR.Res.HHnew.Thermal.SH.AdvElc.WH.Elc.Solar.Solar</t>
  </si>
  <si>
    <t>TES_per_household.kWh.FR.Res.HHnew.Thermal.SH.AdvElc.CO</t>
  </si>
  <si>
    <t>TES_per_household.kWh.FR.Res.HHnew.Thermal.SH.AdvElc.CO.LPG.LPG</t>
  </si>
  <si>
    <t>TES_per_household.kWh.FR.Res.HHnew.Thermal.SH.AdvElc.CO.Elc.Elec</t>
  </si>
  <si>
    <t>TES_per_household.kWh.FR.Res.HHnew.Thermal.SH.ConvElc</t>
  </si>
  <si>
    <t>TES_per_household.kWh.FR.Res.HHnew.Thermal.SH.ConvElc.SH</t>
  </si>
  <si>
    <t>TES_per_household.kWh.FR.Res.HHnew.Thermal.SH.ConvElc.SH.Elec</t>
  </si>
  <si>
    <t>TES_per_household.kWh.FR.Res.HHnew.Thermal.SH.ConvElc.SC</t>
  </si>
  <si>
    <t>TES_per_household.kWh.FR.Res.HHnew.Thermal.SH.ConvElc.SC.AC.Elec</t>
  </si>
  <si>
    <t>TES_per_household.kWh.FR.Res.HHnew.Thermal.SH.ConvElc.WH</t>
  </si>
  <si>
    <t>TES_per_household.kWh.FR.Res.HHnew.Thermal.SH.ConvElc.WH.LPG.NoSolar.LPG</t>
  </si>
  <si>
    <t>TES_per_household.kWh.FR.Res.HHnew.Thermal.SH.ConvElc.WH.LPG.Solar</t>
  </si>
  <si>
    <t>TES_per_household.kWh.FR.Res.HHnew.Thermal.SH.ConvElc.WH.LPG.Solar.LPG</t>
  </si>
  <si>
    <t>TES_per_household.kWh.FR.Res.HHnew.Thermal.SH.ConvElc.WH.LPG.Solar.Solar</t>
  </si>
  <si>
    <t>TES_per_household.kWh.FR.Res.HHnew.Thermal.SH.ConvElc.WH.Elc.NoSolar.Elec</t>
  </si>
  <si>
    <t>TES_per_household.kWh.FR.Res.HHnew.Thermal.SH.ConvElc.WH.Elc.Solar</t>
  </si>
  <si>
    <t>TES_per_household.kWh.FR.Res.HHnew.Thermal.SH.ConvElc.WH.Elc.Solar.Elec</t>
  </si>
  <si>
    <t>TES_per_household.kWh.FR.Res.HHnew.Thermal.SH.ConvElc.WH.Elc.Solar.Solar</t>
  </si>
  <si>
    <t>TES_per_household.kWh.FR.Res.HHnew.Thermal.SH.ConvElc.CO</t>
  </si>
  <si>
    <t>TES_per_household.kWh.FR.Res.HHnew.Thermal.SH.ConvElc.CO.LPG.LPG</t>
  </si>
  <si>
    <t>TES_per_household.kWh.FR.Res.HHnew.Thermal.SH.ConvElc.CO.Elc.Elec</t>
  </si>
  <si>
    <t>EMI_per_household.kgCO2.FR.Res.HHnew.Thermal.SH.Solids</t>
  </si>
  <si>
    <t>EMI_per_household.kgCO2.FR.Res.HHnew.Thermal.SH.Solids.SH</t>
  </si>
  <si>
    <t>EMI_per_household.kgCO2.FR.Res.HHnew.Thermal.SH.Solids.SH.Solids</t>
  </si>
  <si>
    <t>EMI_per_household.kgCO2.FR.Res.HHnew.Thermal.SH.Solids.SH.Elec</t>
  </si>
  <si>
    <t>EMI_per_household.kgCO2.FR.Res.HHnew.Thermal.SH.Solids.SC</t>
  </si>
  <si>
    <t>EMI_per_household.kgCO2.FR.Res.HHnew.Thermal.SH.Solids.SC.AC.Elec</t>
  </si>
  <si>
    <t>EMI_per_household.kgCO2.FR.Res.HHnew.Thermal.SH.Solids.WH</t>
  </si>
  <si>
    <t>EMI_per_household.kgCO2.FR.Res.HHnew.Thermal.SH.Solids.WH.Solids.NoSolar.Solids</t>
  </si>
  <si>
    <t>EMI_per_household.kgCO2.FR.Res.HHnew.Thermal.SH.Solids.WH.LPG.NoSolar.LPG</t>
  </si>
  <si>
    <t>EMI_per_household.kgCO2.FR.Res.HHnew.Thermal.SH.Solids.WH.LPG.Solar</t>
  </si>
  <si>
    <t>EMI_per_household.kgCO2.FR.Res.HHnew.Thermal.SH.Solids.WH.LPG.Solar.LPG</t>
  </si>
  <si>
    <t>EMI_per_household.kgCO2.FR.Res.HHnew.Thermal.SH.Solids.WH.LPG.Solar.Solar</t>
  </si>
  <si>
    <t>EMI_per_household.kgCO2.FR.Res.HHnew.Thermal.SH.Solids.WH.Elc.NoSolar.Elec</t>
  </si>
  <si>
    <t>EMI_per_household.kgCO2.FR.Res.HHnew.Thermal.SH.Solids.WH.Elc.Solar</t>
  </si>
  <si>
    <t>EMI_per_household.kgCO2.FR.Res.HHnew.Thermal.SH.Solids.WH.Elc.Solar.Elec</t>
  </si>
  <si>
    <t>EMI_per_household.kgCO2.FR.Res.HHnew.Thermal.SH.Solids.WH.Elc.Solar.Solar</t>
  </si>
  <si>
    <t>EMI_per_household.kgCO2.FR.Res.HHnew.Thermal.SH.Solids.CO</t>
  </si>
  <si>
    <t>EMI_per_household.kgCO2.FR.Res.HHnew.Thermal.SH.Solids.CO.Solids.Solids</t>
  </si>
  <si>
    <t>EMI_per_household.kgCO2.FR.Res.HHnew.Thermal.SH.Solids.CO.LPG.LPG</t>
  </si>
  <si>
    <t>EMI_per_household.kgCO2.FR.Res.HHnew.Thermal.SH.Solids.CO.Elc.Elec</t>
  </si>
  <si>
    <t>EMI_per_household.kgCO2.FR.Res.HHnew.Thermal.SH.LPG</t>
  </si>
  <si>
    <t>EMI_per_household.kgCO2.FR.Res.HHnew.Thermal.SH.LPG.SH</t>
  </si>
  <si>
    <t>EMI_per_household.kgCO2.FR.Res.HHnew.Thermal.SH.LPG.SH.LPG</t>
  </si>
  <si>
    <t>EMI_per_household.kgCO2.FR.Res.HHnew.Thermal.SH.LPG.SH.Elec</t>
  </si>
  <si>
    <t>EMI_per_household.kgCO2.FR.Res.HHnew.Thermal.SH.LPG.SC</t>
  </si>
  <si>
    <t>EMI_per_household.kgCO2.FR.Res.HHnew.Thermal.SH.LPG.SC.AC.Elec</t>
  </si>
  <si>
    <t>EMI_per_household.kgCO2.FR.Res.HHnew.Thermal.SH.LPG.WH</t>
  </si>
  <si>
    <t>EMI_per_household.kgCO2.FR.Res.HHnew.Thermal.SH.LPG.WH.LPG.NoSolar.LPG</t>
  </si>
  <si>
    <t>EMI_per_household.kgCO2.FR.Res.HHnew.Thermal.SH.LPG.WH.LPG.Solar</t>
  </si>
  <si>
    <t>EMI_per_household.kgCO2.FR.Res.HHnew.Thermal.SH.LPG.WH.LPG.Solar.LPG</t>
  </si>
  <si>
    <t>EMI_per_household.kgCO2.FR.Res.HHnew.Thermal.SH.LPG.WH.LPG.Solar.Solar</t>
  </si>
  <si>
    <t>EMI_per_household.kgCO2.FR.Res.HHnew.Thermal.SH.LPG.WH.Elc.NoSolar.Elec</t>
  </si>
  <si>
    <t>EMI_per_household.kgCO2.FR.Res.HHnew.Thermal.SH.LPG.WH.Elc.Solar</t>
  </si>
  <si>
    <t>EMI_per_household.kgCO2.FR.Res.HHnew.Thermal.SH.LPG.WH.Elc.Solar.Elec</t>
  </si>
  <si>
    <t>EMI_per_household.kgCO2.FR.Res.HHnew.Thermal.SH.LPG.WH.Elc.Solar.Solar</t>
  </si>
  <si>
    <t>EMI_per_household.kgCO2.FR.Res.HHnew.Thermal.SH.LPG.CO</t>
  </si>
  <si>
    <t>EMI_per_household.kgCO2.FR.Res.HHnew.Thermal.SH.LPG.CO.LPG.LPG</t>
  </si>
  <si>
    <t>EMI_per_household.kgCO2.FR.Res.HHnew.Thermal.SH.LPG.CO.Elc.Elec</t>
  </si>
  <si>
    <t>EMI_per_household.kgCO2.FR.Res.HHnew.Thermal.SH.Oil</t>
  </si>
  <si>
    <t>EMI_per_household.kgCO2.FR.Res.HHnew.Thermal.SH.Oil.SH</t>
  </si>
  <si>
    <t>EMI_per_household.kgCO2.FR.Res.HHnew.Thermal.SH.Oil.SH.Oil</t>
  </si>
  <si>
    <t>EMI_per_household.kgCO2.FR.Res.HHnew.Thermal.SH.Oil.SH.Elec</t>
  </si>
  <si>
    <t>EMI_per_household.kgCO2.FR.Res.HHnew.Thermal.SH.Oil.SC</t>
  </si>
  <si>
    <t>EMI_per_household.kgCO2.FR.Res.HHnew.Thermal.SH.Oil.SC.AC.Elec</t>
  </si>
  <si>
    <t>EMI_per_household.kgCO2.FR.Res.HHnew.Thermal.SH.Oil.WH</t>
  </si>
  <si>
    <t>EMI_per_household.kgCO2.FR.Res.HHnew.Thermal.SH.Oil.WH.Oil.NoSolar.Oil</t>
  </si>
  <si>
    <t>EMI_per_household.kgCO2.FR.Res.HHnew.Thermal.SH.Oil.WH.Oil.Solar</t>
  </si>
  <si>
    <t>EMI_per_household.kgCO2.FR.Res.HHnew.Thermal.SH.Oil.WH.Oil.Solar.Oil</t>
  </si>
  <si>
    <t>EMI_per_household.kgCO2.FR.Res.HHnew.Thermal.SH.Oil.WH.Oil.Solar.Solar</t>
  </si>
  <si>
    <t>EMI_per_household.kgCO2.FR.Res.HHnew.Thermal.SH.Oil.WH.Elc.NoSolar.Elec</t>
  </si>
  <si>
    <t>EMI_per_household.kgCO2.FR.Res.HHnew.Thermal.SH.Oil.WH.Elc.Solar</t>
  </si>
  <si>
    <t>EMI_per_household.kgCO2.FR.Res.HHnew.Thermal.SH.Oil.WH.Elc.Solar.Elec</t>
  </si>
  <si>
    <t>EMI_per_household.kgCO2.FR.Res.HHnew.Thermal.SH.Oil.WH.Elc.Solar.Solar</t>
  </si>
  <si>
    <t>EMI_per_household.kgCO2.FR.Res.HHnew.Thermal.SH.Oil.CO</t>
  </si>
  <si>
    <t>EMI_per_household.kgCO2.FR.Res.HHnew.Thermal.SH.Oil.CO.LPG.LPG</t>
  </si>
  <si>
    <t>EMI_per_household.kgCO2.FR.Res.HHnew.Thermal.SH.Oil.CO.Elc.Elec</t>
  </si>
  <si>
    <t>EMI_per_household.kgCO2.FR.Res.HHnew.Thermal.SH.Gas</t>
  </si>
  <si>
    <t>EMI_per_household.kgCO2.FR.Res.HHnew.Thermal.SH.Gas.SH</t>
  </si>
  <si>
    <t>EMI_per_household.kgCO2.FR.Res.HHnew.Thermal.SH.Gas.SH.Gas</t>
  </si>
  <si>
    <t>EMI_per_household.kgCO2.FR.Res.HHnew.Thermal.SH.Gas.SH.Elec</t>
  </si>
  <si>
    <t>EMI_per_household.kgCO2.FR.Res.HHnew.Thermal.SH.Gas.SC</t>
  </si>
  <si>
    <t>EMI_per_household.kgCO2.FR.Res.HHnew.Thermal.SH.Gas.SC.AC.Elec</t>
  </si>
  <si>
    <t>EMI_per_household.kgCO2.FR.Res.HHnew.Thermal.SH.Gas.WH</t>
  </si>
  <si>
    <t>EMI_per_household.kgCO2.FR.Res.HHnew.Thermal.SH.Gas.WH.Gas.NoSolar.Gas</t>
  </si>
  <si>
    <t>EMI_per_household.kgCO2.FR.Res.HHnew.Thermal.SH.Gas.WH.Gas.Solar</t>
  </si>
  <si>
    <t>EMI_per_household.kgCO2.FR.Res.HHnew.Thermal.SH.Gas.WH.Gas.Solar.Gas</t>
  </si>
  <si>
    <t>EMI_per_household.kgCO2.FR.Res.HHnew.Thermal.SH.Gas.WH.Gas.Solar.Solar</t>
  </si>
  <si>
    <t>EMI_per_household.kgCO2.FR.Res.HHnew.Thermal.SH.Gas.WH.Elc.NoSolar.Elec</t>
  </si>
  <si>
    <t>EMI_per_household.kgCO2.FR.Res.HHnew.Thermal.SH.Gas.WH.Elc.Solar</t>
  </si>
  <si>
    <t>EMI_per_household.kgCO2.FR.Res.HHnew.Thermal.SH.Gas.WH.Elc.Solar.Elec</t>
  </si>
  <si>
    <t>EMI_per_household.kgCO2.FR.Res.HHnew.Thermal.SH.Gas.WH.Elc.Solar.Solar</t>
  </si>
  <si>
    <t>EMI_per_household.kgCO2.FR.Res.HHnew.Thermal.SH.Gas.CO</t>
  </si>
  <si>
    <t>EMI_per_household.kgCO2.FR.Res.HHnew.Thermal.SH.Gas.CO.Gas.Gas</t>
  </si>
  <si>
    <t>EMI_per_household.kgCO2.FR.Res.HHnew.Thermal.SH.Gas.CO.Elc.Elec</t>
  </si>
  <si>
    <t>EMI_per_household.kgCO2.FR.Res.HHnew.Thermal.SH.Biomass</t>
  </si>
  <si>
    <t>EMI_per_household.kgCO2.FR.Res.HHnew.Thermal.SH.Biomass.SH</t>
  </si>
  <si>
    <t>EMI_per_household.kgCO2.FR.Res.HHnew.Thermal.SH.Biomass.SH.Biomass</t>
  </si>
  <si>
    <t>EMI_per_household.kgCO2.FR.Res.HHnew.Thermal.SH.Biomass.SH.Elec</t>
  </si>
  <si>
    <t>EMI_per_household.kgCO2.FR.Res.HHnew.Thermal.SH.Biomass.SC</t>
  </si>
  <si>
    <t>EMI_per_household.kgCO2.FR.Res.HHnew.Thermal.SH.Biomass.SC.AC.Elec</t>
  </si>
  <si>
    <t>EMI_per_household.kgCO2.FR.Res.HHnew.Thermal.SH.Biomass.WH</t>
  </si>
  <si>
    <t>EMI_per_household.kgCO2.FR.Res.HHnew.Thermal.SH.Biomass.WH.Biomass.NoSolar.Biomass</t>
  </si>
  <si>
    <t>EMI_per_household.kgCO2.FR.Res.HHnew.Thermal.SH.Biomass.WH.Biomass.Solar</t>
  </si>
  <si>
    <t>EMI_per_household.kgCO2.FR.Res.HHnew.Thermal.SH.Biomass.WH.Biomass.Solar.Biomass</t>
  </si>
  <si>
    <t>EMI_per_household.kgCO2.FR.Res.HHnew.Thermal.SH.Biomass.WH.Biomass.Solar.Solar</t>
  </si>
  <si>
    <t>EMI_per_household.kgCO2.FR.Res.HHnew.Thermal.SH.Biomass.WH.LPG.NoSolar.LPG</t>
  </si>
  <si>
    <t>EMI_per_household.kgCO2.FR.Res.HHnew.Thermal.SH.Biomass.WH.LPG.Solar</t>
  </si>
  <si>
    <t>EMI_per_household.kgCO2.FR.Res.HHnew.Thermal.SH.Biomass.WH.LPG.Solar.LPG</t>
  </si>
  <si>
    <t>EMI_per_household.kgCO2.FR.Res.HHnew.Thermal.SH.Biomass.WH.LPG.Solar.Solar</t>
  </si>
  <si>
    <t>EMI_per_household.kgCO2.FR.Res.HHnew.Thermal.SH.Biomass.WH.Elc.NoSolar.Elec</t>
  </si>
  <si>
    <t>EMI_per_household.kgCO2.FR.Res.HHnew.Thermal.SH.Biomass.WH.Elc.Solar</t>
  </si>
  <si>
    <t>EMI_per_household.kgCO2.FR.Res.HHnew.Thermal.SH.Biomass.WH.Elc.Solar.Elec</t>
  </si>
  <si>
    <t>EMI_per_household.kgCO2.FR.Res.HHnew.Thermal.SH.Biomass.WH.Elc.Solar.Solar</t>
  </si>
  <si>
    <t>EMI_per_household.kgCO2.FR.Res.HHnew.Thermal.SH.Biomass.CO</t>
  </si>
  <si>
    <t>EMI_per_household.kgCO2.FR.Res.HHnew.Thermal.SH.Biomass.CO.Biomass.Biomass</t>
  </si>
  <si>
    <t>EMI_per_household.kgCO2.FR.Res.HHnew.Thermal.SH.Biomass.CO.LPG.LPG</t>
  </si>
  <si>
    <t>EMI_per_household.kgCO2.FR.Res.HHnew.Thermal.SH.Biomass.CO.Elc.Elec</t>
  </si>
  <si>
    <t>EMI_per_household.kgCO2.FR.Res.HHnew.Thermal.SH.Geo</t>
  </si>
  <si>
    <t>EMI_per_household.kgCO2.FR.Res.HHnew.Thermal.SH.Geo.SH</t>
  </si>
  <si>
    <t>EMI_per_household.kgCO2.FR.Res.HHnew.Thermal.SH.Geo.SH.Geo</t>
  </si>
  <si>
    <t>EMI_per_household.kgCO2.FR.Res.HHnew.Thermal.SH.Geo.SH.Elec</t>
  </si>
  <si>
    <t>EMI_per_household.kgCO2.FR.Res.HHnew.Thermal.SH.Geo.SC</t>
  </si>
  <si>
    <t>EMI_per_household.kgCO2.FR.Res.HHnew.Thermal.SH.Geo.SC.AC.Elec</t>
  </si>
  <si>
    <t>EMI_per_household.kgCO2.FR.Res.HHnew.Thermal.SH.Geo.WH</t>
  </si>
  <si>
    <t>EMI_per_household.kgCO2.FR.Res.HHnew.Thermal.SH.Geo.WH.Geo.NoSolar.Geo</t>
  </si>
  <si>
    <t>EMI_per_household.kgCO2.FR.Res.HHnew.Thermal.SH.Geo.WH.Geo.Solar</t>
  </si>
  <si>
    <t>EMI_per_household.kgCO2.FR.Res.HHnew.Thermal.SH.Geo.WH.Geo.Solar.Geo</t>
  </si>
  <si>
    <t>EMI_per_household.kgCO2.FR.Res.HHnew.Thermal.SH.Geo.WH.Geo.Solar.Solar</t>
  </si>
  <si>
    <t>EMI_per_household.kgCO2.FR.Res.HHnew.Thermal.SH.Geo.WH.Elc.NoSolar.Elec</t>
  </si>
  <si>
    <t>EMI_per_household.kgCO2.FR.Res.HHnew.Thermal.SH.Geo.WH.Elc.Solar</t>
  </si>
  <si>
    <t>EMI_per_household.kgCO2.FR.Res.HHnew.Thermal.SH.Geo.WH.Elc.Solar.Elec</t>
  </si>
  <si>
    <t>EMI_per_household.kgCO2.FR.Res.HHnew.Thermal.SH.Geo.WH.Elc.Solar.Solar</t>
  </si>
  <si>
    <t>EMI_per_household.kgCO2.FR.Res.HHnew.Thermal.SH.Geo.CO</t>
  </si>
  <si>
    <t>EMI_per_household.kgCO2.FR.Res.HHnew.Thermal.SH.Geo.CO.LPG.LPG</t>
  </si>
  <si>
    <t>EMI_per_household.kgCO2.FR.Res.HHnew.Thermal.SH.Geo.CO.Elc.Elec</t>
  </si>
  <si>
    <t>EMI_per_household.kgCO2.FR.Res.HHnew.Thermal.SH.DistrHeat</t>
  </si>
  <si>
    <t>EMI_per_household.kgCO2.FR.Res.HHnew.Thermal.SH.DistrHeat.SH</t>
  </si>
  <si>
    <t>EMI_per_household.kgCO2.FR.Res.HHnew.Thermal.SH.DistrHeat.SH.Steam_Distr</t>
  </si>
  <si>
    <t>EMI_per_household.kgCO2.FR.Res.HHnew.Thermal.SH.DistrHeat.SH.Elec</t>
  </si>
  <si>
    <t>EMI_per_household.kgCO2.FR.Res.HHnew.Thermal.SH.DistrHeat.SC</t>
  </si>
  <si>
    <t>EMI_per_household.kgCO2.FR.Res.HHnew.Thermal.SH.DistrHeat.SC.AC.Elec</t>
  </si>
  <si>
    <t>EMI_per_household.kgCO2.FR.Res.HHnew.Thermal.SH.DistrHeat.WH</t>
  </si>
  <si>
    <t>EMI_per_household.kgCO2.FR.Res.HHnew.Thermal.SH.DistrHeat.WH.DistrHeat.NoSolar.Steam_Distr</t>
  </si>
  <si>
    <t>EMI_per_household.kgCO2.FR.Res.HHnew.Thermal.SH.DistrHeat.WH.DistrHeat.Solar</t>
  </si>
  <si>
    <t>EMI_per_household.kgCO2.FR.Res.HHnew.Thermal.SH.DistrHeat.WH.DistrHeat.Solar.Steam_Distr</t>
  </si>
  <si>
    <t>EMI_per_household.kgCO2.FR.Res.HHnew.Thermal.SH.DistrHeat.WH.DistrHeat.Solar.Solar</t>
  </si>
  <si>
    <t>EMI_per_household.kgCO2.FR.Res.HHnew.Thermal.SH.DistrHeat.WH.Elc.NoSolar.Elec</t>
  </si>
  <si>
    <t>EMI_per_household.kgCO2.FR.Res.HHnew.Thermal.SH.DistrHeat.WH.Elc.Solar</t>
  </si>
  <si>
    <t>EMI_per_household.kgCO2.FR.Res.HHnew.Thermal.SH.DistrHeat.WH.Elc.Solar.Elec</t>
  </si>
  <si>
    <t>EMI_per_household.kgCO2.FR.Res.HHnew.Thermal.SH.DistrHeat.WH.Elc.Solar.Solar</t>
  </si>
  <si>
    <t>EMI_per_household.kgCO2.FR.Res.HHnew.Thermal.SH.DistrHeat.CO</t>
  </si>
  <si>
    <t>EMI_per_household.kgCO2.FR.Res.HHnew.Thermal.SH.DistrHeat.CO.LPG.LPG</t>
  </si>
  <si>
    <t>EMI_per_household.kgCO2.FR.Res.HHnew.Thermal.SH.DistrHeat.CO.Elc.Elec</t>
  </si>
  <si>
    <t>EMI_per_household.kgCO2.FR.Res.HHnew.Thermal.SH.AdvElc</t>
  </si>
  <si>
    <t>EMI_per_household.kgCO2.FR.Res.HHnew.Thermal.SH.AdvElc.SH</t>
  </si>
  <si>
    <t>EMI_per_household.kgCO2.FR.Res.HHnew.Thermal.SH.AdvElc.SH.Elec</t>
  </si>
  <si>
    <t>EMI_per_household.kgCO2.FR.Res.HHnew.Thermal.SH.AdvElc.SC</t>
  </si>
  <si>
    <t>EMI_per_household.kgCO2.FR.Res.HHnew.Thermal.SH.AdvElc.SC.AC.Elec</t>
  </si>
  <si>
    <t>EMI_per_household.kgCO2.FR.Res.HHnew.Thermal.SH.AdvElc.WH</t>
  </si>
  <si>
    <t>EMI_per_household.kgCO2.FR.Res.HHnew.Thermal.SH.AdvElc.WH.LPG.NoSolar.LPG</t>
  </si>
  <si>
    <t>EMI_per_household.kgCO2.FR.Res.HHnew.Thermal.SH.AdvElc.WH.LPG.Solar</t>
  </si>
  <si>
    <t>EMI_per_household.kgCO2.FR.Res.HHnew.Thermal.SH.AdvElc.WH.LPG.Solar.LPG</t>
  </si>
  <si>
    <t>EMI_per_household.kgCO2.FR.Res.HHnew.Thermal.SH.AdvElc.WH.LPG.Solar.Solar</t>
  </si>
  <si>
    <t>EMI_per_household.kgCO2.FR.Res.HHnew.Thermal.SH.AdvElc.WH.Elc.NoSolar.Elec</t>
  </si>
  <si>
    <t>EMI_per_household.kgCO2.FR.Res.HHnew.Thermal.SH.AdvElc.WH.Elc.Solar</t>
  </si>
  <si>
    <t>EMI_per_household.kgCO2.FR.Res.HHnew.Thermal.SH.AdvElc.WH.Elc.Solar.Elec</t>
  </si>
  <si>
    <t>EMI_per_household.kgCO2.FR.Res.HHnew.Thermal.SH.AdvElc.WH.Elc.Solar.Solar</t>
  </si>
  <si>
    <t>EMI_per_household.kgCO2.FR.Res.HHnew.Thermal.SH.AdvElc.CO</t>
  </si>
  <si>
    <t>EMI_per_household.kgCO2.FR.Res.HHnew.Thermal.SH.AdvElc.CO.LPG.LPG</t>
  </si>
  <si>
    <t>EMI_per_household.kgCO2.FR.Res.HHnew.Thermal.SH.AdvElc.CO.Elc.Elec</t>
  </si>
  <si>
    <t>EMI_per_household.kgCO2.FR.Res.HHnew.Thermal.SH.ConvElc</t>
  </si>
  <si>
    <t>EMI_per_household.kgCO2.FR.Res.HHnew.Thermal.SH.ConvElc.SH</t>
  </si>
  <si>
    <t>EMI_per_household.kgCO2.FR.Res.HHnew.Thermal.SH.ConvElc.SH.Elec</t>
  </si>
  <si>
    <t>EMI_per_household.kgCO2.FR.Res.HHnew.Thermal.SH.ConvElc.SC</t>
  </si>
  <si>
    <t>EMI_per_household.kgCO2.FR.Res.HHnew.Thermal.SH.ConvElc.SC.AC.Elec</t>
  </si>
  <si>
    <t>EMI_per_household.kgCO2.FR.Res.HHnew.Thermal.SH.ConvElc.WH</t>
  </si>
  <si>
    <t>EMI_per_household.kgCO2.FR.Res.HHnew.Thermal.SH.ConvElc.WH.LPG.NoSolar.LPG</t>
  </si>
  <si>
    <t>EMI_per_household.kgCO2.FR.Res.HHnew.Thermal.SH.ConvElc.WH.LPG.Solar</t>
  </si>
  <si>
    <t>EMI_per_household.kgCO2.FR.Res.HHnew.Thermal.SH.ConvElc.WH.LPG.Solar.LPG</t>
  </si>
  <si>
    <t>EMI_per_household.kgCO2.FR.Res.HHnew.Thermal.SH.ConvElc.WH.LPG.Solar.Solar</t>
  </si>
  <si>
    <t>EMI_per_household.kgCO2.FR.Res.HHnew.Thermal.SH.ConvElc.WH.Elc.NoSolar.Elec</t>
  </si>
  <si>
    <t>EMI_per_household.kgCO2.FR.Res.HHnew.Thermal.SH.ConvElc.WH.Elc.Solar</t>
  </si>
  <si>
    <t>EMI_per_household.kgCO2.FR.Res.HHnew.Thermal.SH.ConvElc.WH.Elc.Solar.Elec</t>
  </si>
  <si>
    <t>EMI_per_household.kgCO2.FR.Res.HHnew.Thermal.SH.ConvElc.WH.Elc.Solar.Solar</t>
  </si>
  <si>
    <t>EMI_per_household.kgCO2.FR.Res.HHnew.Thermal.SH.ConvElc.CO</t>
  </si>
  <si>
    <t>EMI_per_household.kgCO2.FR.Res.HHnew.Thermal.SH.ConvElc.CO.LPG.LPG</t>
  </si>
  <si>
    <t>EMI_per_household.kgCO2.FR.Res.HHnew.Thermal.SH.ConvElc.CO.Elc.Elec</t>
  </si>
  <si>
    <t>FR - Final energy consumption of new and renovated households per surface area (detailed structure)</t>
  </si>
  <si>
    <t>FEC_per_sqm.kWh.FR.Res.HHnew.Thermal.SH.Solids</t>
  </si>
  <si>
    <t>FEC_per_sqm.kWh.FR.Res.HHnew.Thermal.SH.Solids.SH</t>
  </si>
  <si>
    <t>FEC_per_sqm.kWh.FR.Res.HHnew.Thermal.SH.Solids.SH.Solids</t>
  </si>
  <si>
    <t>FEC_per_sqm.kWh.FR.Res.HHnew.Thermal.SH.Solids.SH.Elec</t>
  </si>
  <si>
    <t>FEC_per_sqm.kWh.FR.Res.HHnew.Thermal.SH.Solids.SC</t>
  </si>
  <si>
    <t>FEC_per_sqm.kWh.FR.Res.HHnew.Thermal.SH.Solids.SC.AC.Elec</t>
  </si>
  <si>
    <t>FEC_per_sqm.kWh.FR.Res.HHnew.Thermal.SH.Solids.WH</t>
  </si>
  <si>
    <t>FEC_per_sqm.kWh.FR.Res.HHnew.Thermal.SH.Solids.WH.Solids.NoSolar.Solids</t>
  </si>
  <si>
    <t>FEC_per_sqm.kWh.FR.Res.HHnew.Thermal.SH.Solids.WH.LPG.NoSolar.LPG</t>
  </si>
  <si>
    <t>FEC_per_sqm.kWh.FR.Res.HHnew.Thermal.SH.Solids.WH.LPG.Solar</t>
  </si>
  <si>
    <t>FEC_per_sqm.kWh.FR.Res.HHnew.Thermal.SH.Solids.WH.LPG.Solar.LPG</t>
  </si>
  <si>
    <t>FEC_per_sqm.kWh.FR.Res.HHnew.Thermal.SH.Solids.WH.LPG.Solar.Solar</t>
  </si>
  <si>
    <t>FEC_per_sqm.kWh.FR.Res.HHnew.Thermal.SH.Solids.WH.Elc.NoSolar.Elec</t>
  </si>
  <si>
    <t>FEC_per_sqm.kWh.FR.Res.HHnew.Thermal.SH.Solids.WH.Elc.Solar</t>
  </si>
  <si>
    <t>FEC_per_sqm.kWh.FR.Res.HHnew.Thermal.SH.Solids.WH.Elc.Solar.Elec</t>
  </si>
  <si>
    <t>FEC_per_sqm.kWh.FR.Res.HHnew.Thermal.SH.Solids.WH.Elc.Solar.Solar</t>
  </si>
  <si>
    <t>FEC_per_sqm.kWh.FR.Res.HHnew.Thermal.SH.Solids.CO</t>
  </si>
  <si>
    <t>FEC_per_sqm.kWh.FR.Res.HHnew.Thermal.SH.Solids.CO.Solids.Solids</t>
  </si>
  <si>
    <t>FEC_per_sqm.kWh.FR.Res.HHnew.Thermal.SH.Solids.CO.LPG.LPG</t>
  </si>
  <si>
    <t>FEC_per_sqm.kWh.FR.Res.HHnew.Thermal.SH.Solids.CO.Elc.Elec</t>
  </si>
  <si>
    <t>FEC_per_sqm.kWh.FR.Res.HHnew.Thermal.SH.LPG</t>
  </si>
  <si>
    <t>FEC_per_sqm.kWh.FR.Res.HHnew.Thermal.SH.LPG.SH</t>
  </si>
  <si>
    <t>FEC_per_sqm.kWh.FR.Res.HHnew.Thermal.SH.LPG.SH.LPG</t>
  </si>
  <si>
    <t>FEC_per_sqm.kWh.FR.Res.HHnew.Thermal.SH.LPG.SH.Elec</t>
  </si>
  <si>
    <t>FEC_per_sqm.kWh.FR.Res.HHnew.Thermal.SH.LPG.SC</t>
  </si>
  <si>
    <t>FEC_per_sqm.kWh.FR.Res.HHnew.Thermal.SH.LPG.SC.AC.Elec</t>
  </si>
  <si>
    <t>FEC_per_sqm.kWh.FR.Res.HHnew.Thermal.SH.LPG.WH</t>
  </si>
  <si>
    <t>FEC_per_sqm.kWh.FR.Res.HHnew.Thermal.SH.LPG.WH.LPG.NoSolar.LPG</t>
  </si>
  <si>
    <t>FEC_per_sqm.kWh.FR.Res.HHnew.Thermal.SH.LPG.WH.LPG.Solar</t>
  </si>
  <si>
    <t>FEC_per_sqm.kWh.FR.Res.HHnew.Thermal.SH.LPG.WH.LPG.Solar.LPG</t>
  </si>
  <si>
    <t>FEC_per_sqm.kWh.FR.Res.HHnew.Thermal.SH.LPG.WH.LPG.Solar.Solar</t>
  </si>
  <si>
    <t>FEC_per_sqm.kWh.FR.Res.HHnew.Thermal.SH.LPG.WH.Elc.NoSolar.Elec</t>
  </si>
  <si>
    <t>FEC_per_sqm.kWh.FR.Res.HHnew.Thermal.SH.LPG.WH.Elc.Solar</t>
  </si>
  <si>
    <t>FEC_per_sqm.kWh.FR.Res.HHnew.Thermal.SH.LPG.WH.Elc.Solar.Elec</t>
  </si>
  <si>
    <t>FEC_per_sqm.kWh.FR.Res.HHnew.Thermal.SH.LPG.WH.Elc.Solar.Solar</t>
  </si>
  <si>
    <t>FEC_per_sqm.kWh.FR.Res.HHnew.Thermal.SH.LPG.CO</t>
  </si>
  <si>
    <t>FEC_per_sqm.kWh.FR.Res.HHnew.Thermal.SH.LPG.CO.LPG.LPG</t>
  </si>
  <si>
    <t>FEC_per_sqm.kWh.FR.Res.HHnew.Thermal.SH.LPG.CO.Elc.Elec</t>
  </si>
  <si>
    <t>FEC_per_sqm.kWh.FR.Res.HHnew.Thermal.SH.Oil</t>
  </si>
  <si>
    <t>FEC_per_sqm.kWh.FR.Res.HHnew.Thermal.SH.Oil.SH</t>
  </si>
  <si>
    <t>FEC_per_sqm.kWh.FR.Res.HHnew.Thermal.SH.Oil.SH.Oil</t>
  </si>
  <si>
    <t>FEC_per_sqm.kWh.FR.Res.HHnew.Thermal.SH.Oil.SH.Elec</t>
  </si>
  <si>
    <t>FEC_per_sqm.kWh.FR.Res.HHnew.Thermal.SH.Oil.SC</t>
  </si>
  <si>
    <t>FEC_per_sqm.kWh.FR.Res.HHnew.Thermal.SH.Oil.SC.AC.Elec</t>
  </si>
  <si>
    <t>FEC_per_sqm.kWh.FR.Res.HHnew.Thermal.SH.Oil.WH</t>
  </si>
  <si>
    <t>FEC_per_sqm.kWh.FR.Res.HHnew.Thermal.SH.Oil.WH.Oil.NoSolar.Oil</t>
  </si>
  <si>
    <t>FEC_per_sqm.kWh.FR.Res.HHnew.Thermal.SH.Oil.WH.Oil.Solar</t>
  </si>
  <si>
    <t>FEC_per_sqm.kWh.FR.Res.HHnew.Thermal.SH.Oil.WH.Oil.Solar.Oil</t>
  </si>
  <si>
    <t>FEC_per_sqm.kWh.FR.Res.HHnew.Thermal.SH.Oil.WH.Oil.Solar.Solar</t>
  </si>
  <si>
    <t>FEC_per_sqm.kWh.FR.Res.HHnew.Thermal.SH.Oil.WH.Elc.NoSolar.Elec</t>
  </si>
  <si>
    <t>FEC_per_sqm.kWh.FR.Res.HHnew.Thermal.SH.Oil.WH.Elc.Solar</t>
  </si>
  <si>
    <t>FEC_per_sqm.kWh.FR.Res.HHnew.Thermal.SH.Oil.WH.Elc.Solar.Elec</t>
  </si>
  <si>
    <t>FEC_per_sqm.kWh.FR.Res.HHnew.Thermal.SH.Oil.WH.Elc.Solar.Solar</t>
  </si>
  <si>
    <t>FEC_per_sqm.kWh.FR.Res.HHnew.Thermal.SH.Oil.CO</t>
  </si>
  <si>
    <t>FEC_per_sqm.kWh.FR.Res.HHnew.Thermal.SH.Oil.CO.LPG.LPG</t>
  </si>
  <si>
    <t>FEC_per_sqm.kWh.FR.Res.HHnew.Thermal.SH.Oil.CO.Elc.Elec</t>
  </si>
  <si>
    <t>FEC_per_sqm.kWh.FR.Res.HHnew.Thermal.SH.Gas</t>
  </si>
  <si>
    <t>FEC_per_sqm.kWh.FR.Res.HHnew.Thermal.SH.Gas.SH</t>
  </si>
  <si>
    <t>FEC_per_sqm.kWh.FR.Res.HHnew.Thermal.SH.Gas.SH.Gas</t>
  </si>
  <si>
    <t>FEC_per_sqm.kWh.FR.Res.HHnew.Thermal.SH.Gas.SH.Elec</t>
  </si>
  <si>
    <t>FEC_per_sqm.kWh.FR.Res.HHnew.Thermal.SH.Gas.SC</t>
  </si>
  <si>
    <t>FEC_per_sqm.kWh.FR.Res.HHnew.Thermal.SH.Gas.SC.AC.Elec</t>
  </si>
  <si>
    <t>FEC_per_sqm.kWh.FR.Res.HHnew.Thermal.SH.Gas.WH</t>
  </si>
  <si>
    <t>FEC_per_sqm.kWh.FR.Res.HHnew.Thermal.SH.Gas.WH.Gas.NoSolar.Gas</t>
  </si>
  <si>
    <t>FEC_per_sqm.kWh.FR.Res.HHnew.Thermal.SH.Gas.WH.Gas.Solar</t>
  </si>
  <si>
    <t>FEC_per_sqm.kWh.FR.Res.HHnew.Thermal.SH.Gas.WH.Gas.Solar.Gas</t>
  </si>
  <si>
    <t>FEC_per_sqm.kWh.FR.Res.HHnew.Thermal.SH.Gas.WH.Gas.Solar.Solar</t>
  </si>
  <si>
    <t>FEC_per_sqm.kWh.FR.Res.HHnew.Thermal.SH.Gas.WH.Elc.NoSolar.Elec</t>
  </si>
  <si>
    <t>FEC_per_sqm.kWh.FR.Res.HHnew.Thermal.SH.Gas.WH.Elc.Solar</t>
  </si>
  <si>
    <t>FEC_per_sqm.kWh.FR.Res.HHnew.Thermal.SH.Gas.WH.Elc.Solar.Elec</t>
  </si>
  <si>
    <t>FEC_per_sqm.kWh.FR.Res.HHnew.Thermal.SH.Gas.WH.Elc.Solar.Solar</t>
  </si>
  <si>
    <t>FEC_per_sqm.kWh.FR.Res.HHnew.Thermal.SH.Gas.CO</t>
  </si>
  <si>
    <t>FEC_per_sqm.kWh.FR.Res.HHnew.Thermal.SH.Gas.CO.Gas.Gas</t>
  </si>
  <si>
    <t>FEC_per_sqm.kWh.FR.Res.HHnew.Thermal.SH.Gas.CO.Elc.Elec</t>
  </si>
  <si>
    <t>FEC_per_sqm.kWh.FR.Res.HHnew.Thermal.SH.Biomass</t>
  </si>
  <si>
    <t>FEC_per_sqm.kWh.FR.Res.HHnew.Thermal.SH.Biomass.SH</t>
  </si>
  <si>
    <t>FEC_per_sqm.kWh.FR.Res.HHnew.Thermal.SH.Biomass.SH.Biomass</t>
  </si>
  <si>
    <t>FEC_per_sqm.kWh.FR.Res.HHnew.Thermal.SH.Biomass.SH.Elec</t>
  </si>
  <si>
    <t>FEC_per_sqm.kWh.FR.Res.HHnew.Thermal.SH.Biomass.SC</t>
  </si>
  <si>
    <t>FEC_per_sqm.kWh.FR.Res.HHnew.Thermal.SH.Biomass.SC.AC.Elec</t>
  </si>
  <si>
    <t>FEC_per_sqm.kWh.FR.Res.HHnew.Thermal.SH.Biomass.WH</t>
  </si>
  <si>
    <t>FEC_per_sqm.kWh.FR.Res.HHnew.Thermal.SH.Biomass.WH.Biomass.NoSolar.Biomass</t>
  </si>
  <si>
    <t>FEC_per_sqm.kWh.FR.Res.HHnew.Thermal.SH.Biomass.WH.Biomass.Solar</t>
  </si>
  <si>
    <t>FEC_per_sqm.kWh.FR.Res.HHnew.Thermal.SH.Biomass.WH.Biomass.Solar.Biomass</t>
  </si>
  <si>
    <t>FEC_per_sqm.kWh.FR.Res.HHnew.Thermal.SH.Biomass.WH.Biomass.Solar.Solar</t>
  </si>
  <si>
    <t>FEC_per_sqm.kWh.FR.Res.HHnew.Thermal.SH.Biomass.WH.LPG.NoSolar.LPG</t>
  </si>
  <si>
    <t>FEC_per_sqm.kWh.FR.Res.HHnew.Thermal.SH.Biomass.WH.LPG.Solar</t>
  </si>
  <si>
    <t>FEC_per_sqm.kWh.FR.Res.HHnew.Thermal.SH.Biomass.WH.LPG.Solar.LPG</t>
  </si>
  <si>
    <t>FEC_per_sqm.kWh.FR.Res.HHnew.Thermal.SH.Biomass.WH.LPG.Solar.Solar</t>
  </si>
  <si>
    <t>FEC_per_sqm.kWh.FR.Res.HHnew.Thermal.SH.Biomass.WH.Elc.NoSolar.Elec</t>
  </si>
  <si>
    <t>FEC_per_sqm.kWh.FR.Res.HHnew.Thermal.SH.Biomass.WH.Elc.Solar</t>
  </si>
  <si>
    <t>FEC_per_sqm.kWh.FR.Res.HHnew.Thermal.SH.Biomass.WH.Elc.Solar.Elec</t>
  </si>
  <si>
    <t>FEC_per_sqm.kWh.FR.Res.HHnew.Thermal.SH.Biomass.WH.Elc.Solar.Solar</t>
  </si>
  <si>
    <t>FEC_per_sqm.kWh.FR.Res.HHnew.Thermal.SH.Biomass.CO</t>
  </si>
  <si>
    <t>FEC_per_sqm.kWh.FR.Res.HHnew.Thermal.SH.Biomass.CO.Biomass.Biomass</t>
  </si>
  <si>
    <t>FEC_per_sqm.kWh.FR.Res.HHnew.Thermal.SH.Biomass.CO.LPG.LPG</t>
  </si>
  <si>
    <t>FEC_per_sqm.kWh.FR.Res.HHnew.Thermal.SH.Biomass.CO.Elc.Elec</t>
  </si>
  <si>
    <t>FEC_per_sqm.kWh.FR.Res.HHnew.Thermal.SH.Geo</t>
  </si>
  <si>
    <t>FEC_per_sqm.kWh.FR.Res.HHnew.Thermal.SH.Geo.SH</t>
  </si>
  <si>
    <t>FEC_per_sqm.kWh.FR.Res.HHnew.Thermal.SH.Geo.SH.Geo</t>
  </si>
  <si>
    <t>FEC_per_sqm.kWh.FR.Res.HHnew.Thermal.SH.Geo.SH.Elec</t>
  </si>
  <si>
    <t>FEC_per_sqm.kWh.FR.Res.HHnew.Thermal.SH.Geo.SC</t>
  </si>
  <si>
    <t>FEC_per_sqm.kWh.FR.Res.HHnew.Thermal.SH.Geo.SC.AC.Elec</t>
  </si>
  <si>
    <t>FEC_per_sqm.kWh.FR.Res.HHnew.Thermal.SH.Geo.WH</t>
  </si>
  <si>
    <t>FEC_per_sqm.kWh.FR.Res.HHnew.Thermal.SH.Geo.WH.Geo.NoSolar.Geo</t>
  </si>
  <si>
    <t>FEC_per_sqm.kWh.FR.Res.HHnew.Thermal.SH.Geo.WH.Geo.Solar</t>
  </si>
  <si>
    <t>FEC_per_sqm.kWh.FR.Res.HHnew.Thermal.SH.Geo.WH.Geo.Solar.Geo</t>
  </si>
  <si>
    <t>FEC_per_sqm.kWh.FR.Res.HHnew.Thermal.SH.Geo.WH.Geo.Solar.Solar</t>
  </si>
  <si>
    <t>FEC_per_sqm.kWh.FR.Res.HHnew.Thermal.SH.Geo.WH.Elc.NoSolar.Elec</t>
  </si>
  <si>
    <t>FEC_per_sqm.kWh.FR.Res.HHnew.Thermal.SH.Geo.WH.Elc.Solar</t>
  </si>
  <si>
    <t>FEC_per_sqm.kWh.FR.Res.HHnew.Thermal.SH.Geo.WH.Elc.Solar.Elec</t>
  </si>
  <si>
    <t>FEC_per_sqm.kWh.FR.Res.HHnew.Thermal.SH.Geo.WH.Elc.Solar.Solar</t>
  </si>
  <si>
    <t>FEC_per_sqm.kWh.FR.Res.HHnew.Thermal.SH.Geo.CO</t>
  </si>
  <si>
    <t>FEC_per_sqm.kWh.FR.Res.HHnew.Thermal.SH.Geo.CO.LPG.LPG</t>
  </si>
  <si>
    <t>FEC_per_sqm.kWh.FR.Res.HHnew.Thermal.SH.Geo.CO.Elc.Elec</t>
  </si>
  <si>
    <t>FEC_per_sqm.kWh.FR.Res.HHnew.Thermal.SH.DistrHeat</t>
  </si>
  <si>
    <t>FEC_per_sqm.kWh.FR.Res.HHnew.Thermal.SH.DistrHeat.SH</t>
  </si>
  <si>
    <t>FEC_per_sqm.kWh.FR.Res.HHnew.Thermal.SH.DistrHeat.SH.Steam_Distr</t>
  </si>
  <si>
    <t>FEC_per_sqm.kWh.FR.Res.HHnew.Thermal.SH.DistrHeat.SH.Elec</t>
  </si>
  <si>
    <t>FEC_per_sqm.kWh.FR.Res.HHnew.Thermal.SH.DistrHeat.SC</t>
  </si>
  <si>
    <t>FEC_per_sqm.kWh.FR.Res.HHnew.Thermal.SH.DistrHeat.SC.AC.Elec</t>
  </si>
  <si>
    <t>FEC_per_sqm.kWh.FR.Res.HHnew.Thermal.SH.DistrHeat.WH</t>
  </si>
  <si>
    <t>FEC_per_sqm.kWh.FR.Res.HHnew.Thermal.SH.DistrHeat.WH.DistrHeat.NoSolar.Steam_Distr</t>
  </si>
  <si>
    <t>FEC_per_sqm.kWh.FR.Res.HHnew.Thermal.SH.DistrHeat.WH.DistrHeat.Solar</t>
  </si>
  <si>
    <t>FEC_per_sqm.kWh.FR.Res.HHnew.Thermal.SH.DistrHeat.WH.DistrHeat.Solar.Steam_Distr</t>
  </si>
  <si>
    <t>FEC_per_sqm.kWh.FR.Res.HHnew.Thermal.SH.DistrHeat.WH.DistrHeat.Solar.Solar</t>
  </si>
  <si>
    <t>FEC_per_sqm.kWh.FR.Res.HHnew.Thermal.SH.DistrHeat.WH.Elc.NoSolar.Elec</t>
  </si>
  <si>
    <t>FEC_per_sqm.kWh.FR.Res.HHnew.Thermal.SH.DistrHeat.WH.Elc.Solar</t>
  </si>
  <si>
    <t>FEC_per_sqm.kWh.FR.Res.HHnew.Thermal.SH.DistrHeat.WH.Elc.Solar.Elec</t>
  </si>
  <si>
    <t>FEC_per_sqm.kWh.FR.Res.HHnew.Thermal.SH.DistrHeat.WH.Elc.Solar.Solar</t>
  </si>
  <si>
    <t>FEC_per_sqm.kWh.FR.Res.HHnew.Thermal.SH.DistrHeat.CO</t>
  </si>
  <si>
    <t>FEC_per_sqm.kWh.FR.Res.HHnew.Thermal.SH.DistrHeat.CO.LPG.LPG</t>
  </si>
  <si>
    <t>FEC_per_sqm.kWh.FR.Res.HHnew.Thermal.SH.DistrHeat.CO.Elc.Elec</t>
  </si>
  <si>
    <t>FEC_per_sqm.kWh.FR.Res.HHnew.Thermal.SH.AdvElc</t>
  </si>
  <si>
    <t>FEC_per_sqm.kWh.FR.Res.HHnew.Thermal.SH.AdvElc.SH</t>
  </si>
  <si>
    <t>FEC_per_sqm.kWh.FR.Res.HHnew.Thermal.SH.AdvElc.SH.Elec</t>
  </si>
  <si>
    <t>FEC_per_sqm.kWh.FR.Res.HHnew.Thermal.SH.AdvElc.SC</t>
  </si>
  <si>
    <t>FEC_per_sqm.kWh.FR.Res.HHnew.Thermal.SH.AdvElc.SC.AC.Elec</t>
  </si>
  <si>
    <t>FEC_per_sqm.kWh.FR.Res.HHnew.Thermal.SH.AdvElc.WH</t>
  </si>
  <si>
    <t>FEC_per_sqm.kWh.FR.Res.HHnew.Thermal.SH.AdvElc.WH.LPG.NoSolar.LPG</t>
  </si>
  <si>
    <t>FEC_per_sqm.kWh.FR.Res.HHnew.Thermal.SH.AdvElc.WH.LPG.Solar</t>
  </si>
  <si>
    <t>FEC_per_sqm.kWh.FR.Res.HHnew.Thermal.SH.AdvElc.WH.LPG.Solar.LPG</t>
  </si>
  <si>
    <t>FEC_per_sqm.kWh.FR.Res.HHnew.Thermal.SH.AdvElc.WH.LPG.Solar.Solar</t>
  </si>
  <si>
    <t>FEC_per_sqm.kWh.FR.Res.HHnew.Thermal.SH.AdvElc.WH.Elc.NoSolar.Elec</t>
  </si>
  <si>
    <t>FEC_per_sqm.kWh.FR.Res.HHnew.Thermal.SH.AdvElc.WH.Elc.Solar</t>
  </si>
  <si>
    <t>FEC_per_sqm.kWh.FR.Res.HHnew.Thermal.SH.AdvElc.WH.Elc.Solar.Elec</t>
  </si>
  <si>
    <t>FEC_per_sqm.kWh.FR.Res.HHnew.Thermal.SH.AdvElc.WH.Elc.Solar.Solar</t>
  </si>
  <si>
    <t>FEC_per_sqm.kWh.FR.Res.HHnew.Thermal.SH.AdvElc.CO</t>
  </si>
  <si>
    <t>FEC_per_sqm.kWh.FR.Res.HHnew.Thermal.SH.AdvElc.CO.LPG.LPG</t>
  </si>
  <si>
    <t>FEC_per_sqm.kWh.FR.Res.HHnew.Thermal.SH.AdvElc.CO.Elc.Elec</t>
  </si>
  <si>
    <t>FEC_per_sqm.kWh.FR.Res.HHnew.Thermal.SH.ConvElc</t>
  </si>
  <si>
    <t>FEC_per_sqm.kWh.FR.Res.HHnew.Thermal.SH.ConvElc.SH</t>
  </si>
  <si>
    <t>FEC_per_sqm.kWh.FR.Res.HHnew.Thermal.SH.ConvElc.SH.Elec</t>
  </si>
  <si>
    <t>FEC_per_sqm.kWh.FR.Res.HHnew.Thermal.SH.ConvElc.SC</t>
  </si>
  <si>
    <t>FEC_per_sqm.kWh.FR.Res.HHnew.Thermal.SH.ConvElc.SC.AC.Elec</t>
  </si>
  <si>
    <t>FEC_per_sqm.kWh.FR.Res.HHnew.Thermal.SH.ConvElc.WH</t>
  </si>
  <si>
    <t>FEC_per_sqm.kWh.FR.Res.HHnew.Thermal.SH.ConvElc.WH.LPG.NoSolar.LPG</t>
  </si>
  <si>
    <t>FEC_per_sqm.kWh.FR.Res.HHnew.Thermal.SH.ConvElc.WH.LPG.Solar</t>
  </si>
  <si>
    <t>FEC_per_sqm.kWh.FR.Res.HHnew.Thermal.SH.ConvElc.WH.LPG.Solar.LPG</t>
  </si>
  <si>
    <t>FEC_per_sqm.kWh.FR.Res.HHnew.Thermal.SH.ConvElc.WH.LPG.Solar.Solar</t>
  </si>
  <si>
    <t>FEC_per_sqm.kWh.FR.Res.HHnew.Thermal.SH.ConvElc.WH.Elc.NoSolar.Elec</t>
  </si>
  <si>
    <t>FEC_per_sqm.kWh.FR.Res.HHnew.Thermal.SH.ConvElc.WH.Elc.Solar</t>
  </si>
  <si>
    <t>FEC_per_sqm.kWh.FR.Res.HHnew.Thermal.SH.ConvElc.WH.Elc.Solar.Elec</t>
  </si>
  <si>
    <t>FEC_per_sqm.kWh.FR.Res.HHnew.Thermal.SH.ConvElc.WH.Elc.Solar.Solar</t>
  </si>
  <si>
    <t>FEC_per_sqm.kWh.FR.Res.HHnew.Thermal.SH.ConvElc.CO</t>
  </si>
  <si>
    <t>FEC_per_sqm.kWh.FR.Res.HHnew.Thermal.SH.ConvElc.CO.LPG.LPG</t>
  </si>
  <si>
    <t>FEC_per_sqm.kWh.FR.Res.HHnew.Thermal.SH.ConvElc.CO.Elc.Elec</t>
  </si>
  <si>
    <t>FR - Thermal energy service of new and renovated households per surface area (detailed structure)</t>
  </si>
  <si>
    <t>TES_per_sqm.kWh.FR.Res.HHnew.Thermal.SH.Solids</t>
  </si>
  <si>
    <t>TES_per_sqm.kWh.FR.Res.HHnew.Thermal.SH.Solids.SH</t>
  </si>
  <si>
    <t>TES_per_sqm.kWh.FR.Res.HHnew.Thermal.SH.Solids.SH.Solids</t>
  </si>
  <si>
    <t>TES_per_sqm.kWh.FR.Res.HHnew.Thermal.SH.Solids.SH.Elec</t>
  </si>
  <si>
    <t>TES_per_sqm.kWh.FR.Res.HHnew.Thermal.SH.Solids.SC</t>
  </si>
  <si>
    <t>TES_per_sqm.kWh.FR.Res.HHnew.Thermal.SH.Solids.SC.AC.Elec</t>
  </si>
  <si>
    <t>TES_per_sqm.kWh.FR.Res.HHnew.Thermal.SH.Solids.WH</t>
  </si>
  <si>
    <t>TES_per_sqm.kWh.FR.Res.HHnew.Thermal.SH.Solids.WH.Solids.NoSolar.Solids</t>
  </si>
  <si>
    <t>TES_per_sqm.kWh.FR.Res.HHnew.Thermal.SH.Solids.WH.LPG.NoSolar.LPG</t>
  </si>
  <si>
    <t>TES_per_sqm.kWh.FR.Res.HHnew.Thermal.SH.Solids.WH.LPG.Solar</t>
  </si>
  <si>
    <t>TES_per_sqm.kWh.FR.Res.HHnew.Thermal.SH.Solids.WH.LPG.Solar.LPG</t>
  </si>
  <si>
    <t>TES_per_sqm.kWh.FR.Res.HHnew.Thermal.SH.Solids.WH.LPG.Solar.Solar</t>
  </si>
  <si>
    <t>TES_per_sqm.kWh.FR.Res.HHnew.Thermal.SH.Solids.WH.Elc.NoSolar.Elec</t>
  </si>
  <si>
    <t>TES_per_sqm.kWh.FR.Res.HHnew.Thermal.SH.Solids.WH.Elc.Solar</t>
  </si>
  <si>
    <t>TES_per_sqm.kWh.FR.Res.HHnew.Thermal.SH.Solids.WH.Elc.Solar.Elec</t>
  </si>
  <si>
    <t>TES_per_sqm.kWh.FR.Res.HHnew.Thermal.SH.Solids.WH.Elc.Solar.Solar</t>
  </si>
  <si>
    <t>TES_per_sqm.kWh.FR.Res.HHnew.Thermal.SH.Solids.CO</t>
  </si>
  <si>
    <t>TES_per_sqm.kWh.FR.Res.HHnew.Thermal.SH.Solids.CO.Solids.Solids</t>
  </si>
  <si>
    <t>TES_per_sqm.kWh.FR.Res.HHnew.Thermal.SH.Solids.CO.LPG.LPG</t>
  </si>
  <si>
    <t>TES_per_sqm.kWh.FR.Res.HHnew.Thermal.SH.Solids.CO.Elc.Elec</t>
  </si>
  <si>
    <t>TES_per_sqm.kWh.FR.Res.HHnew.Thermal.SH.LPG</t>
  </si>
  <si>
    <t>TES_per_sqm.kWh.FR.Res.HHnew.Thermal.SH.LPG.SH</t>
  </si>
  <si>
    <t>TES_per_sqm.kWh.FR.Res.HHnew.Thermal.SH.LPG.SH.LPG</t>
  </si>
  <si>
    <t>TES_per_sqm.kWh.FR.Res.HHnew.Thermal.SH.LPG.SH.Elec</t>
  </si>
  <si>
    <t>TES_per_sqm.kWh.FR.Res.HHnew.Thermal.SH.LPG.SC</t>
  </si>
  <si>
    <t>TES_per_sqm.kWh.FR.Res.HHnew.Thermal.SH.LPG.SC.AC.Elec</t>
  </si>
  <si>
    <t>TES_per_sqm.kWh.FR.Res.HHnew.Thermal.SH.LPG.WH</t>
  </si>
  <si>
    <t>TES_per_sqm.kWh.FR.Res.HHnew.Thermal.SH.LPG.WH.LPG.NoSolar.LPG</t>
  </si>
  <si>
    <t>TES_per_sqm.kWh.FR.Res.HHnew.Thermal.SH.LPG.WH.LPG.Solar</t>
  </si>
  <si>
    <t>TES_per_sqm.kWh.FR.Res.HHnew.Thermal.SH.LPG.WH.LPG.Solar.LPG</t>
  </si>
  <si>
    <t>TES_per_sqm.kWh.FR.Res.HHnew.Thermal.SH.LPG.WH.LPG.Solar.Solar</t>
  </si>
  <si>
    <t>TES_per_sqm.kWh.FR.Res.HHnew.Thermal.SH.LPG.WH.Elc.NoSolar.Elec</t>
  </si>
  <si>
    <t>TES_per_sqm.kWh.FR.Res.HHnew.Thermal.SH.LPG.WH.Elc.Solar</t>
  </si>
  <si>
    <t>TES_per_sqm.kWh.FR.Res.HHnew.Thermal.SH.LPG.WH.Elc.Solar.Elec</t>
  </si>
  <si>
    <t>TES_per_sqm.kWh.FR.Res.HHnew.Thermal.SH.LPG.WH.Elc.Solar.Solar</t>
  </si>
  <si>
    <t>TES_per_sqm.kWh.FR.Res.HHnew.Thermal.SH.LPG.CO</t>
  </si>
  <si>
    <t>TES_per_sqm.kWh.FR.Res.HHnew.Thermal.SH.LPG.CO.LPG.LPG</t>
  </si>
  <si>
    <t>TES_per_sqm.kWh.FR.Res.HHnew.Thermal.SH.LPG.CO.Elc.Elec</t>
  </si>
  <si>
    <t>TES_per_sqm.kWh.FR.Res.HHnew.Thermal.SH.Oil</t>
  </si>
  <si>
    <t>TES_per_sqm.kWh.FR.Res.HHnew.Thermal.SH.Oil.SH</t>
  </si>
  <si>
    <t>TES_per_sqm.kWh.FR.Res.HHnew.Thermal.SH.Oil.SH.Oil</t>
  </si>
  <si>
    <t>TES_per_sqm.kWh.FR.Res.HHnew.Thermal.SH.Oil.SH.Elec</t>
  </si>
  <si>
    <t>TES_per_sqm.kWh.FR.Res.HHnew.Thermal.SH.Oil.SC</t>
  </si>
  <si>
    <t>TES_per_sqm.kWh.FR.Res.HHnew.Thermal.SH.Oil.SC.AC.Elec</t>
  </si>
  <si>
    <t>TES_per_sqm.kWh.FR.Res.HHnew.Thermal.SH.Oil.WH</t>
  </si>
  <si>
    <t>TES_per_sqm.kWh.FR.Res.HHnew.Thermal.SH.Oil.WH.Oil.NoSolar.Oil</t>
  </si>
  <si>
    <t>TES_per_sqm.kWh.FR.Res.HHnew.Thermal.SH.Oil.WH.Oil.Solar</t>
  </si>
  <si>
    <t>TES_per_sqm.kWh.FR.Res.HHnew.Thermal.SH.Oil.WH.Oil.Solar.Oil</t>
  </si>
  <si>
    <t>TES_per_sqm.kWh.FR.Res.HHnew.Thermal.SH.Oil.WH.Oil.Solar.Solar</t>
  </si>
  <si>
    <t>TES_per_sqm.kWh.FR.Res.HHnew.Thermal.SH.Oil.WH.Elc.NoSolar.Elec</t>
  </si>
  <si>
    <t>TES_per_sqm.kWh.FR.Res.HHnew.Thermal.SH.Oil.WH.Elc.Solar</t>
  </si>
  <si>
    <t>TES_per_sqm.kWh.FR.Res.HHnew.Thermal.SH.Oil.WH.Elc.Solar.Elec</t>
  </si>
  <si>
    <t>TES_per_sqm.kWh.FR.Res.HHnew.Thermal.SH.Oil.WH.Elc.Solar.Solar</t>
  </si>
  <si>
    <t>TES_per_sqm.kWh.FR.Res.HHnew.Thermal.SH.Oil.CO</t>
  </si>
  <si>
    <t>TES_per_sqm.kWh.FR.Res.HHnew.Thermal.SH.Oil.CO.LPG.LPG</t>
  </si>
  <si>
    <t>TES_per_sqm.kWh.FR.Res.HHnew.Thermal.SH.Oil.CO.Elc.Elec</t>
  </si>
  <si>
    <t>TES_per_sqm.kWh.FR.Res.HHnew.Thermal.SH.Gas</t>
  </si>
  <si>
    <t>TES_per_sqm.kWh.FR.Res.HHnew.Thermal.SH.Gas.SH</t>
  </si>
  <si>
    <t>TES_per_sqm.kWh.FR.Res.HHnew.Thermal.SH.Gas.SH.Gas</t>
  </si>
  <si>
    <t>TES_per_sqm.kWh.FR.Res.HHnew.Thermal.SH.Gas.SH.Elec</t>
  </si>
  <si>
    <t>TES_per_sqm.kWh.FR.Res.HHnew.Thermal.SH.Gas.SC</t>
  </si>
  <si>
    <t>TES_per_sqm.kWh.FR.Res.HHnew.Thermal.SH.Gas.SC.AC.Elec</t>
  </si>
  <si>
    <t>TES_per_sqm.kWh.FR.Res.HHnew.Thermal.SH.Gas.WH</t>
  </si>
  <si>
    <t>TES_per_sqm.kWh.FR.Res.HHnew.Thermal.SH.Gas.WH.Gas.NoSolar.Gas</t>
  </si>
  <si>
    <t>TES_per_sqm.kWh.FR.Res.HHnew.Thermal.SH.Gas.WH.Gas.Solar</t>
  </si>
  <si>
    <t>TES_per_sqm.kWh.FR.Res.HHnew.Thermal.SH.Gas.WH.Gas.Solar.Gas</t>
  </si>
  <si>
    <t>TES_per_sqm.kWh.FR.Res.HHnew.Thermal.SH.Gas.WH.Gas.Solar.Solar</t>
  </si>
  <si>
    <t>TES_per_sqm.kWh.FR.Res.HHnew.Thermal.SH.Gas.WH.Elc.NoSolar.Elec</t>
  </si>
  <si>
    <t>TES_per_sqm.kWh.FR.Res.HHnew.Thermal.SH.Gas.WH.Elc.Solar</t>
  </si>
  <si>
    <t>TES_per_sqm.kWh.FR.Res.HHnew.Thermal.SH.Gas.WH.Elc.Solar.Elec</t>
  </si>
  <si>
    <t>TES_per_sqm.kWh.FR.Res.HHnew.Thermal.SH.Gas.WH.Elc.Solar.Solar</t>
  </si>
  <si>
    <t>TES_per_sqm.kWh.FR.Res.HHnew.Thermal.SH.Gas.CO</t>
  </si>
  <si>
    <t>TES_per_sqm.kWh.FR.Res.HHnew.Thermal.SH.Gas.CO.Gas.Gas</t>
  </si>
  <si>
    <t>TES_per_sqm.kWh.FR.Res.HHnew.Thermal.SH.Gas.CO.Elc.Elec</t>
  </si>
  <si>
    <t>TES_per_sqm.kWh.FR.Res.HHnew.Thermal.SH.Biomass</t>
  </si>
  <si>
    <t>TES_per_sqm.kWh.FR.Res.HHnew.Thermal.SH.Biomass.SH</t>
  </si>
  <si>
    <t>TES_per_sqm.kWh.FR.Res.HHnew.Thermal.SH.Biomass.SH.Biomass</t>
  </si>
  <si>
    <t>TES_per_sqm.kWh.FR.Res.HHnew.Thermal.SH.Biomass.SH.Elec</t>
  </si>
  <si>
    <t>TES_per_sqm.kWh.FR.Res.HHnew.Thermal.SH.Biomass.SC</t>
  </si>
  <si>
    <t>TES_per_sqm.kWh.FR.Res.HHnew.Thermal.SH.Biomass.SC.AC.Elec</t>
  </si>
  <si>
    <t>TES_per_sqm.kWh.FR.Res.HHnew.Thermal.SH.Biomass.WH</t>
  </si>
  <si>
    <t>TES_per_sqm.kWh.FR.Res.HHnew.Thermal.SH.Biomass.WH.Biomass.NoSolar.Biomass</t>
  </si>
  <si>
    <t>TES_per_sqm.kWh.FR.Res.HHnew.Thermal.SH.Biomass.WH.Biomass.Solar</t>
  </si>
  <si>
    <t>TES_per_sqm.kWh.FR.Res.HHnew.Thermal.SH.Biomass.WH.Biomass.Solar.Biomass</t>
  </si>
  <si>
    <t>TES_per_sqm.kWh.FR.Res.HHnew.Thermal.SH.Biomass.WH.Biomass.Solar.Solar</t>
  </si>
  <si>
    <t>TES_per_sqm.kWh.FR.Res.HHnew.Thermal.SH.Biomass.WH.LPG.NoSolar.LPG</t>
  </si>
  <si>
    <t>TES_per_sqm.kWh.FR.Res.HHnew.Thermal.SH.Biomass.WH.LPG.Solar</t>
  </si>
  <si>
    <t>TES_per_sqm.kWh.FR.Res.HHnew.Thermal.SH.Biomass.WH.LPG.Solar.LPG</t>
  </si>
  <si>
    <t>TES_per_sqm.kWh.FR.Res.HHnew.Thermal.SH.Biomass.WH.LPG.Solar.Solar</t>
  </si>
  <si>
    <t>TES_per_sqm.kWh.FR.Res.HHnew.Thermal.SH.Biomass.WH.Elc.NoSolar.Elec</t>
  </si>
  <si>
    <t>TES_per_sqm.kWh.FR.Res.HHnew.Thermal.SH.Biomass.WH.Elc.Solar</t>
  </si>
  <si>
    <t>TES_per_sqm.kWh.FR.Res.HHnew.Thermal.SH.Biomass.WH.Elc.Solar.Elec</t>
  </si>
  <si>
    <t>TES_per_sqm.kWh.FR.Res.HHnew.Thermal.SH.Biomass.WH.Elc.Solar.Solar</t>
  </si>
  <si>
    <t>TES_per_sqm.kWh.FR.Res.HHnew.Thermal.SH.Biomass.CO</t>
  </si>
  <si>
    <t>TES_per_sqm.kWh.FR.Res.HHnew.Thermal.SH.Biomass.CO.Biomass.Biomass</t>
  </si>
  <si>
    <t>TES_per_sqm.kWh.FR.Res.HHnew.Thermal.SH.Biomass.CO.LPG.LPG</t>
  </si>
  <si>
    <t>TES_per_sqm.kWh.FR.Res.HHnew.Thermal.SH.Biomass.CO.Elc.Elec</t>
  </si>
  <si>
    <t>TES_per_sqm.kWh.FR.Res.HHnew.Thermal.SH.Geo</t>
  </si>
  <si>
    <t>TES_per_sqm.kWh.FR.Res.HHnew.Thermal.SH.Geo.SH</t>
  </si>
  <si>
    <t>TES_per_sqm.kWh.FR.Res.HHnew.Thermal.SH.Geo.SH.Geo</t>
  </si>
  <si>
    <t>TES_per_sqm.kWh.FR.Res.HHnew.Thermal.SH.Geo.SH.Elec</t>
  </si>
  <si>
    <t>TES_per_sqm.kWh.FR.Res.HHnew.Thermal.SH.Geo.SC</t>
  </si>
  <si>
    <t>TES_per_sqm.kWh.FR.Res.HHnew.Thermal.SH.Geo.SC.AC.Elec</t>
  </si>
  <si>
    <t>TES_per_sqm.kWh.FR.Res.HHnew.Thermal.SH.Geo.WH</t>
  </si>
  <si>
    <t>TES_per_sqm.kWh.FR.Res.HHnew.Thermal.SH.Geo.WH.Geo.NoSolar.Geo</t>
  </si>
  <si>
    <t>TES_per_sqm.kWh.FR.Res.HHnew.Thermal.SH.Geo.WH.Geo.Solar</t>
  </si>
  <si>
    <t>TES_per_sqm.kWh.FR.Res.HHnew.Thermal.SH.Geo.WH.Geo.Solar.Geo</t>
  </si>
  <si>
    <t>TES_per_sqm.kWh.FR.Res.HHnew.Thermal.SH.Geo.WH.Geo.Solar.Solar</t>
  </si>
  <si>
    <t>TES_per_sqm.kWh.FR.Res.HHnew.Thermal.SH.Geo.WH.Elc.NoSolar.Elec</t>
  </si>
  <si>
    <t>TES_per_sqm.kWh.FR.Res.HHnew.Thermal.SH.Geo.WH.Elc.Solar</t>
  </si>
  <si>
    <t>TES_per_sqm.kWh.FR.Res.HHnew.Thermal.SH.Geo.WH.Elc.Solar.Elec</t>
  </si>
  <si>
    <t>TES_per_sqm.kWh.FR.Res.HHnew.Thermal.SH.Geo.WH.Elc.Solar.Solar</t>
  </si>
  <si>
    <t>TES_per_sqm.kWh.FR.Res.HHnew.Thermal.SH.Geo.CO</t>
  </si>
  <si>
    <t>TES_per_sqm.kWh.FR.Res.HHnew.Thermal.SH.Geo.CO.LPG.LPG</t>
  </si>
  <si>
    <t>TES_per_sqm.kWh.FR.Res.HHnew.Thermal.SH.Geo.CO.Elc.Elec</t>
  </si>
  <si>
    <t>TES_per_sqm.kWh.FR.Res.HHnew.Thermal.SH.DistrHeat</t>
  </si>
  <si>
    <t>TES_per_sqm.kWh.FR.Res.HHnew.Thermal.SH.DistrHeat.SH</t>
  </si>
  <si>
    <t>TES_per_sqm.kWh.FR.Res.HHnew.Thermal.SH.DistrHeat.SH.Steam_Distr</t>
  </si>
  <si>
    <t>TES_per_sqm.kWh.FR.Res.HHnew.Thermal.SH.DistrHeat.SH.Elec</t>
  </si>
  <si>
    <t>TES_per_sqm.kWh.FR.Res.HHnew.Thermal.SH.DistrHeat.SC</t>
  </si>
  <si>
    <t>TES_per_sqm.kWh.FR.Res.HHnew.Thermal.SH.DistrHeat.SC.AC.Elec</t>
  </si>
  <si>
    <t>TES_per_sqm.kWh.FR.Res.HHnew.Thermal.SH.DistrHeat.WH</t>
  </si>
  <si>
    <t>TES_per_sqm.kWh.FR.Res.HHnew.Thermal.SH.DistrHeat.WH.DistrHeat.NoSolar.Steam_Distr</t>
  </si>
  <si>
    <t>TES_per_sqm.kWh.FR.Res.HHnew.Thermal.SH.DistrHeat.WH.DistrHeat.Solar</t>
  </si>
  <si>
    <t>TES_per_sqm.kWh.FR.Res.HHnew.Thermal.SH.DistrHeat.WH.DistrHeat.Solar.Steam_Distr</t>
  </si>
  <si>
    <t>TES_per_sqm.kWh.FR.Res.HHnew.Thermal.SH.DistrHeat.WH.DistrHeat.Solar.Solar</t>
  </si>
  <si>
    <t>TES_per_sqm.kWh.FR.Res.HHnew.Thermal.SH.DistrHeat.WH.Elc.NoSolar.Elec</t>
  </si>
  <si>
    <t>TES_per_sqm.kWh.FR.Res.HHnew.Thermal.SH.DistrHeat.WH.Elc.Solar</t>
  </si>
  <si>
    <t>TES_per_sqm.kWh.FR.Res.HHnew.Thermal.SH.DistrHeat.WH.Elc.Solar.Elec</t>
  </si>
  <si>
    <t>TES_per_sqm.kWh.FR.Res.HHnew.Thermal.SH.DistrHeat.WH.Elc.Solar.Solar</t>
  </si>
  <si>
    <t>TES_per_sqm.kWh.FR.Res.HHnew.Thermal.SH.DistrHeat.CO</t>
  </si>
  <si>
    <t>TES_per_sqm.kWh.FR.Res.HHnew.Thermal.SH.DistrHeat.CO.LPG.LPG</t>
  </si>
  <si>
    <t>TES_per_sqm.kWh.FR.Res.HHnew.Thermal.SH.DistrHeat.CO.Elc.Elec</t>
  </si>
  <si>
    <t>TES_per_sqm.kWh.FR.Res.HHnew.Thermal.SH.AdvElc</t>
  </si>
  <si>
    <t>TES_per_sqm.kWh.FR.Res.HHnew.Thermal.SH.AdvElc.SH</t>
  </si>
  <si>
    <t>TES_per_sqm.kWh.FR.Res.HHnew.Thermal.SH.AdvElc.SH.Elec</t>
  </si>
  <si>
    <t>TES_per_sqm.kWh.FR.Res.HHnew.Thermal.SH.AdvElc.SC</t>
  </si>
  <si>
    <t>TES_per_sqm.kWh.FR.Res.HHnew.Thermal.SH.AdvElc.SC.AC.Elec</t>
  </si>
  <si>
    <t>TES_per_sqm.kWh.FR.Res.HHnew.Thermal.SH.AdvElc.WH</t>
  </si>
  <si>
    <t>TES_per_sqm.kWh.FR.Res.HHnew.Thermal.SH.AdvElc.WH.LPG.NoSolar.LPG</t>
  </si>
  <si>
    <t>TES_per_sqm.kWh.FR.Res.HHnew.Thermal.SH.AdvElc.WH.LPG.Solar</t>
  </si>
  <si>
    <t>TES_per_sqm.kWh.FR.Res.HHnew.Thermal.SH.AdvElc.WH.LPG.Solar.LPG</t>
  </si>
  <si>
    <t>TES_per_sqm.kWh.FR.Res.HHnew.Thermal.SH.AdvElc.WH.LPG.Solar.Solar</t>
  </si>
  <si>
    <t>TES_per_sqm.kWh.FR.Res.HHnew.Thermal.SH.AdvElc.WH.Elc.NoSolar.Elec</t>
  </si>
  <si>
    <t>TES_per_sqm.kWh.FR.Res.HHnew.Thermal.SH.AdvElc.WH.Elc.Solar</t>
  </si>
  <si>
    <t>TES_per_sqm.kWh.FR.Res.HHnew.Thermal.SH.AdvElc.WH.Elc.Solar.Elec</t>
  </si>
  <si>
    <t>TES_per_sqm.kWh.FR.Res.HHnew.Thermal.SH.AdvElc.WH.Elc.Solar.Solar</t>
  </si>
  <si>
    <t>TES_per_sqm.kWh.FR.Res.HHnew.Thermal.SH.AdvElc.CO</t>
  </si>
  <si>
    <t>TES_per_sqm.kWh.FR.Res.HHnew.Thermal.SH.AdvElc.CO.LPG.LPG</t>
  </si>
  <si>
    <t>TES_per_sqm.kWh.FR.Res.HHnew.Thermal.SH.AdvElc.CO.Elc.Elec</t>
  </si>
  <si>
    <t>TES_per_sqm.kWh.FR.Res.HHnew.Thermal.SH.ConvElc</t>
  </si>
  <si>
    <t>TES_per_sqm.kWh.FR.Res.HHnew.Thermal.SH.ConvElc.SH</t>
  </si>
  <si>
    <t>TES_per_sqm.kWh.FR.Res.HHnew.Thermal.SH.ConvElc.SH.Elec</t>
  </si>
  <si>
    <t>TES_per_sqm.kWh.FR.Res.HHnew.Thermal.SH.ConvElc.SC</t>
  </si>
  <si>
    <t>TES_per_sqm.kWh.FR.Res.HHnew.Thermal.SH.ConvElc.SC.AC.Elec</t>
  </si>
  <si>
    <t>TES_per_sqm.kWh.FR.Res.HHnew.Thermal.SH.ConvElc.WH</t>
  </si>
  <si>
    <t>TES_per_sqm.kWh.FR.Res.HHnew.Thermal.SH.ConvElc.WH.LPG.NoSolar.LPG</t>
  </si>
  <si>
    <t>TES_per_sqm.kWh.FR.Res.HHnew.Thermal.SH.ConvElc.WH.LPG.Solar</t>
  </si>
  <si>
    <t>TES_per_sqm.kWh.FR.Res.HHnew.Thermal.SH.ConvElc.WH.LPG.Solar.LPG</t>
  </si>
  <si>
    <t>TES_per_sqm.kWh.FR.Res.HHnew.Thermal.SH.ConvElc.WH.LPG.Solar.Solar</t>
  </si>
  <si>
    <t>TES_per_sqm.kWh.FR.Res.HHnew.Thermal.SH.ConvElc.WH.Elc.NoSolar.Elec</t>
  </si>
  <si>
    <t>TES_per_sqm.kWh.FR.Res.HHnew.Thermal.SH.ConvElc.WH.Elc.Solar</t>
  </si>
  <si>
    <t>TES_per_sqm.kWh.FR.Res.HHnew.Thermal.SH.ConvElc.WH.Elc.Solar.Elec</t>
  </si>
  <si>
    <t>TES_per_sqm.kWh.FR.Res.HHnew.Thermal.SH.ConvElc.WH.Elc.Solar.Solar</t>
  </si>
  <si>
    <t>TES_per_sqm.kWh.FR.Res.HHnew.Thermal.SH.ConvElc.CO</t>
  </si>
  <si>
    <t>TES_per_sqm.kWh.FR.Res.HHnew.Thermal.SH.ConvElc.CO.LPG.LPG</t>
  </si>
  <si>
    <t>TES_per_sqm.kWh.FR.Res.HHnew.Thermal.SH.ConvElc.CO.Elc.Elec</t>
  </si>
  <si>
    <t>FR - CO2 emissions in new and renovated households per surface area (detailed structure)</t>
  </si>
  <si>
    <t>EMI_per_sqm.kgCO2.FR.Res.HHnew.Thermal.SH.Solids</t>
  </si>
  <si>
    <t>EMI_per_sqm.kgCO2.FR.Res.HHnew.Thermal.SH.Solids.SH</t>
  </si>
  <si>
    <t>EMI_per_sqm.kgCO2.FR.Res.HHnew.Thermal.SH.Solids.SH.Solids</t>
  </si>
  <si>
    <t>EMI_per_sqm.kgCO2.FR.Res.HHnew.Thermal.SH.Solids.SH.Elec</t>
  </si>
  <si>
    <t>EMI_per_sqm.kgCO2.FR.Res.HHnew.Thermal.SH.Solids.SC</t>
  </si>
  <si>
    <t>EMI_per_sqm.kgCO2.FR.Res.HHnew.Thermal.SH.Solids.SC.AC.Elec</t>
  </si>
  <si>
    <t>EMI_per_sqm.kgCO2.FR.Res.HHnew.Thermal.SH.Solids.WH</t>
  </si>
  <si>
    <t>EMI_per_sqm.kgCO2.FR.Res.HHnew.Thermal.SH.Solids.WH.Solids.NoSolar.Solids</t>
  </si>
  <si>
    <t>EMI_per_sqm.kgCO2.FR.Res.HHnew.Thermal.SH.Solids.WH.LPG.NoSolar.LPG</t>
  </si>
  <si>
    <t>EMI_per_sqm.kgCO2.FR.Res.HHnew.Thermal.SH.Solids.WH.LPG.Solar</t>
  </si>
  <si>
    <t>EMI_per_sqm.kgCO2.FR.Res.HHnew.Thermal.SH.Solids.WH.LPG.Solar.LPG</t>
  </si>
  <si>
    <t>EMI_per_sqm.kgCO2.FR.Res.HHnew.Thermal.SH.Solids.WH.LPG.Solar.Solar</t>
  </si>
  <si>
    <t>EMI_per_sqm.kgCO2.FR.Res.HHnew.Thermal.SH.Solids.WH.Elc.NoSolar.Elec</t>
  </si>
  <si>
    <t>EMI_per_sqm.kgCO2.FR.Res.HHnew.Thermal.SH.Solids.WH.Elc.Solar</t>
  </si>
  <si>
    <t>EMI_per_sqm.kgCO2.FR.Res.HHnew.Thermal.SH.Solids.WH.Elc.Solar.Elec</t>
  </si>
  <si>
    <t>EMI_per_sqm.kgCO2.FR.Res.HHnew.Thermal.SH.Solids.WH.Elc.Solar.Solar</t>
  </si>
  <si>
    <t>EMI_per_sqm.kgCO2.FR.Res.HHnew.Thermal.SH.Solids.CO</t>
  </si>
  <si>
    <t>EMI_per_sqm.kgCO2.FR.Res.HHnew.Thermal.SH.Solids.CO.Solids.Solids</t>
  </si>
  <si>
    <t>EMI_per_sqm.kgCO2.FR.Res.HHnew.Thermal.SH.Solids.CO.LPG.LPG</t>
  </si>
  <si>
    <t>EMI_per_sqm.kgCO2.FR.Res.HHnew.Thermal.SH.Solids.CO.Elc.Elec</t>
  </si>
  <si>
    <t>EMI_per_sqm.kgCO2.FR.Res.HHnew.Thermal.SH.LPG</t>
  </si>
  <si>
    <t>EMI_per_sqm.kgCO2.FR.Res.HHnew.Thermal.SH.LPG.SH</t>
  </si>
  <si>
    <t>EMI_per_sqm.kgCO2.FR.Res.HHnew.Thermal.SH.LPG.SH.LPG</t>
  </si>
  <si>
    <t>EMI_per_sqm.kgCO2.FR.Res.HHnew.Thermal.SH.LPG.SH.Elec</t>
  </si>
  <si>
    <t>EMI_per_sqm.kgCO2.FR.Res.HHnew.Thermal.SH.LPG.SC</t>
  </si>
  <si>
    <t>EMI_per_sqm.kgCO2.FR.Res.HHnew.Thermal.SH.LPG.SC.AC.Elec</t>
  </si>
  <si>
    <t>EMI_per_sqm.kgCO2.FR.Res.HHnew.Thermal.SH.LPG.WH</t>
  </si>
  <si>
    <t>EMI_per_sqm.kgCO2.FR.Res.HHnew.Thermal.SH.LPG.WH.LPG.NoSolar.LPG</t>
  </si>
  <si>
    <t>EMI_per_sqm.kgCO2.FR.Res.HHnew.Thermal.SH.LPG.WH.LPG.Solar</t>
  </si>
  <si>
    <t>EMI_per_sqm.kgCO2.FR.Res.HHnew.Thermal.SH.LPG.WH.LPG.Solar.LPG</t>
  </si>
  <si>
    <t>EMI_per_sqm.kgCO2.FR.Res.HHnew.Thermal.SH.LPG.WH.LPG.Solar.Solar</t>
  </si>
  <si>
    <t>EMI_per_sqm.kgCO2.FR.Res.HHnew.Thermal.SH.LPG.WH.Elc.NoSolar.Elec</t>
  </si>
  <si>
    <t>EMI_per_sqm.kgCO2.FR.Res.HHnew.Thermal.SH.LPG.WH.Elc.Solar</t>
  </si>
  <si>
    <t>EMI_per_sqm.kgCO2.FR.Res.HHnew.Thermal.SH.LPG.WH.Elc.Solar.Elec</t>
  </si>
  <si>
    <t>EMI_per_sqm.kgCO2.FR.Res.HHnew.Thermal.SH.LPG.WH.Elc.Solar.Solar</t>
  </si>
  <si>
    <t>EMI_per_sqm.kgCO2.FR.Res.HHnew.Thermal.SH.LPG.CO</t>
  </si>
  <si>
    <t>EMI_per_sqm.kgCO2.FR.Res.HHnew.Thermal.SH.LPG.CO.LPG.LPG</t>
  </si>
  <si>
    <t>EMI_per_sqm.kgCO2.FR.Res.HHnew.Thermal.SH.LPG.CO.Elc.Elec</t>
  </si>
  <si>
    <t>EMI_per_sqm.kgCO2.FR.Res.HHnew.Thermal.SH.Oil</t>
  </si>
  <si>
    <t>EMI_per_sqm.kgCO2.FR.Res.HHnew.Thermal.SH.Oil.SH</t>
  </si>
  <si>
    <t>EMI_per_sqm.kgCO2.FR.Res.HHnew.Thermal.SH.Oil.SH.Oil</t>
  </si>
  <si>
    <t>EMI_per_sqm.kgCO2.FR.Res.HHnew.Thermal.SH.Oil.SH.Elec</t>
  </si>
  <si>
    <t>EMI_per_sqm.kgCO2.FR.Res.HHnew.Thermal.SH.Oil.SC</t>
  </si>
  <si>
    <t>EMI_per_sqm.kgCO2.FR.Res.HHnew.Thermal.SH.Oil.SC.AC.Elec</t>
  </si>
  <si>
    <t>EMI_per_sqm.kgCO2.FR.Res.HHnew.Thermal.SH.Oil.WH</t>
  </si>
  <si>
    <t>EMI_per_sqm.kgCO2.FR.Res.HHnew.Thermal.SH.Oil.WH.Oil.NoSolar.Oil</t>
  </si>
  <si>
    <t>EMI_per_sqm.kgCO2.FR.Res.HHnew.Thermal.SH.Oil.WH.Oil.Solar</t>
  </si>
  <si>
    <t>EMI_per_sqm.kgCO2.FR.Res.HHnew.Thermal.SH.Oil.WH.Oil.Solar.Oil</t>
  </si>
  <si>
    <t>EMI_per_sqm.kgCO2.FR.Res.HHnew.Thermal.SH.Oil.WH.Oil.Solar.Solar</t>
  </si>
  <si>
    <t>EMI_per_sqm.kgCO2.FR.Res.HHnew.Thermal.SH.Oil.WH.Elc.NoSolar.Elec</t>
  </si>
  <si>
    <t>EMI_per_sqm.kgCO2.FR.Res.HHnew.Thermal.SH.Oil.WH.Elc.Solar</t>
  </si>
  <si>
    <t>EMI_per_sqm.kgCO2.FR.Res.HHnew.Thermal.SH.Oil.WH.Elc.Solar.Elec</t>
  </si>
  <si>
    <t>EMI_per_sqm.kgCO2.FR.Res.HHnew.Thermal.SH.Oil.WH.Elc.Solar.Solar</t>
  </si>
  <si>
    <t>EMI_per_sqm.kgCO2.FR.Res.HHnew.Thermal.SH.Oil.CO</t>
  </si>
  <si>
    <t>EMI_per_sqm.kgCO2.FR.Res.HHnew.Thermal.SH.Oil.CO.LPG.LPG</t>
  </si>
  <si>
    <t>EMI_per_sqm.kgCO2.FR.Res.HHnew.Thermal.SH.Oil.CO.Elc.Elec</t>
  </si>
  <si>
    <t>EMI_per_sqm.kgCO2.FR.Res.HHnew.Thermal.SH.Gas</t>
  </si>
  <si>
    <t>EMI_per_sqm.kgCO2.FR.Res.HHnew.Thermal.SH.Gas.SH</t>
  </si>
  <si>
    <t>EMI_per_sqm.kgCO2.FR.Res.HHnew.Thermal.SH.Gas.SH.Gas</t>
  </si>
  <si>
    <t>EMI_per_sqm.kgCO2.FR.Res.HHnew.Thermal.SH.Gas.SH.Elec</t>
  </si>
  <si>
    <t>EMI_per_sqm.kgCO2.FR.Res.HHnew.Thermal.SH.Gas.SC</t>
  </si>
  <si>
    <t>EMI_per_sqm.kgCO2.FR.Res.HHnew.Thermal.SH.Gas.SC.AC.Elec</t>
  </si>
  <si>
    <t>EMI_per_sqm.kgCO2.FR.Res.HHnew.Thermal.SH.Gas.WH</t>
  </si>
  <si>
    <t>EMI_per_sqm.kgCO2.FR.Res.HHnew.Thermal.SH.Gas.WH.Gas.NoSolar.Gas</t>
  </si>
  <si>
    <t>EMI_per_sqm.kgCO2.FR.Res.HHnew.Thermal.SH.Gas.WH.Gas.Solar</t>
  </si>
  <si>
    <t>EMI_per_sqm.kgCO2.FR.Res.HHnew.Thermal.SH.Gas.WH.Gas.Solar.Gas</t>
  </si>
  <si>
    <t>EMI_per_sqm.kgCO2.FR.Res.HHnew.Thermal.SH.Gas.WH.Gas.Solar.Solar</t>
  </si>
  <si>
    <t>EMI_per_sqm.kgCO2.FR.Res.HHnew.Thermal.SH.Gas.WH.Elc.NoSolar.Elec</t>
  </si>
  <si>
    <t>EMI_per_sqm.kgCO2.FR.Res.HHnew.Thermal.SH.Gas.WH.Elc.Solar</t>
  </si>
  <si>
    <t>EMI_per_sqm.kgCO2.FR.Res.HHnew.Thermal.SH.Gas.WH.Elc.Solar.Elec</t>
  </si>
  <si>
    <t>EMI_per_sqm.kgCO2.FR.Res.HHnew.Thermal.SH.Gas.WH.Elc.Solar.Solar</t>
  </si>
  <si>
    <t>EMI_per_sqm.kgCO2.FR.Res.HHnew.Thermal.SH.Gas.CO</t>
  </si>
  <si>
    <t>EMI_per_sqm.kgCO2.FR.Res.HHnew.Thermal.SH.Gas.CO.Gas.Gas</t>
  </si>
  <si>
    <t>EMI_per_sqm.kgCO2.FR.Res.HHnew.Thermal.SH.Gas.CO.Elc.Elec</t>
  </si>
  <si>
    <t>EMI_per_sqm.kgCO2.FR.Res.HHnew.Thermal.SH.Biomass</t>
  </si>
  <si>
    <t>EMI_per_sqm.kgCO2.FR.Res.HHnew.Thermal.SH.Biomass.SH</t>
  </si>
  <si>
    <t>EMI_per_sqm.kgCO2.FR.Res.HHnew.Thermal.SH.Biomass.SH.Biomass</t>
  </si>
  <si>
    <t>EMI_per_sqm.kgCO2.FR.Res.HHnew.Thermal.SH.Biomass.SH.Elec</t>
  </si>
  <si>
    <t>EMI_per_sqm.kgCO2.FR.Res.HHnew.Thermal.SH.Biomass.SC</t>
  </si>
  <si>
    <t>EMI_per_sqm.kgCO2.FR.Res.HHnew.Thermal.SH.Biomass.SC.AC.Elec</t>
  </si>
  <si>
    <t>EMI_per_sqm.kgCO2.FR.Res.HHnew.Thermal.SH.Biomass.WH</t>
  </si>
  <si>
    <t>EMI_per_sqm.kgCO2.FR.Res.HHnew.Thermal.SH.Biomass.WH.Biomass.NoSolar.Biomass</t>
  </si>
  <si>
    <t>EMI_per_sqm.kgCO2.FR.Res.HHnew.Thermal.SH.Biomass.WH.Biomass.Solar</t>
  </si>
  <si>
    <t>EMI_per_sqm.kgCO2.FR.Res.HHnew.Thermal.SH.Biomass.WH.Biomass.Solar.Biomass</t>
  </si>
  <si>
    <t>EMI_per_sqm.kgCO2.FR.Res.HHnew.Thermal.SH.Biomass.WH.Biomass.Solar.Solar</t>
  </si>
  <si>
    <t>EMI_per_sqm.kgCO2.FR.Res.HHnew.Thermal.SH.Biomass.WH.LPG.NoSolar.LPG</t>
  </si>
  <si>
    <t>EMI_per_sqm.kgCO2.FR.Res.HHnew.Thermal.SH.Biomass.WH.LPG.Solar</t>
  </si>
  <si>
    <t>EMI_per_sqm.kgCO2.FR.Res.HHnew.Thermal.SH.Biomass.WH.LPG.Solar.LPG</t>
  </si>
  <si>
    <t>EMI_per_sqm.kgCO2.FR.Res.HHnew.Thermal.SH.Biomass.WH.LPG.Solar.Solar</t>
  </si>
  <si>
    <t>EMI_per_sqm.kgCO2.FR.Res.HHnew.Thermal.SH.Biomass.WH.Elc.NoSolar.Elec</t>
  </si>
  <si>
    <t>EMI_per_sqm.kgCO2.FR.Res.HHnew.Thermal.SH.Biomass.WH.Elc.Solar</t>
  </si>
  <si>
    <t>EMI_per_sqm.kgCO2.FR.Res.HHnew.Thermal.SH.Biomass.WH.Elc.Solar.Elec</t>
  </si>
  <si>
    <t>EMI_per_sqm.kgCO2.FR.Res.HHnew.Thermal.SH.Biomass.WH.Elc.Solar.Solar</t>
  </si>
  <si>
    <t>EMI_per_sqm.kgCO2.FR.Res.HHnew.Thermal.SH.Biomass.CO</t>
  </si>
  <si>
    <t>EMI_per_sqm.kgCO2.FR.Res.HHnew.Thermal.SH.Biomass.CO.Biomass.Biomass</t>
  </si>
  <si>
    <t>EMI_per_sqm.kgCO2.FR.Res.HHnew.Thermal.SH.Biomass.CO.LPG.LPG</t>
  </si>
  <si>
    <t>EMI_per_sqm.kgCO2.FR.Res.HHnew.Thermal.SH.Biomass.CO.Elc.Elec</t>
  </si>
  <si>
    <t>EMI_per_sqm.kgCO2.FR.Res.HHnew.Thermal.SH.Geo</t>
  </si>
  <si>
    <t>EMI_per_sqm.kgCO2.FR.Res.HHnew.Thermal.SH.Geo.SH</t>
  </si>
  <si>
    <t>EMI_per_sqm.kgCO2.FR.Res.HHnew.Thermal.SH.Geo.SH.Geo</t>
  </si>
  <si>
    <t>EMI_per_sqm.kgCO2.FR.Res.HHnew.Thermal.SH.Geo.SH.Elec</t>
  </si>
  <si>
    <t>EMI_per_sqm.kgCO2.FR.Res.HHnew.Thermal.SH.Geo.SC</t>
  </si>
  <si>
    <t>EMI_per_sqm.kgCO2.FR.Res.HHnew.Thermal.SH.Geo.SC.AC.Elec</t>
  </si>
  <si>
    <t>EMI_per_sqm.kgCO2.FR.Res.HHnew.Thermal.SH.Geo.WH</t>
  </si>
  <si>
    <t>EMI_per_sqm.kgCO2.FR.Res.HHnew.Thermal.SH.Geo.WH.Geo.NoSolar.Geo</t>
  </si>
  <si>
    <t>EMI_per_sqm.kgCO2.FR.Res.HHnew.Thermal.SH.Geo.WH.Geo.Solar</t>
  </si>
  <si>
    <t>EMI_per_sqm.kgCO2.FR.Res.HHnew.Thermal.SH.Geo.WH.Geo.Solar.Geo</t>
  </si>
  <si>
    <t>EMI_per_sqm.kgCO2.FR.Res.HHnew.Thermal.SH.Geo.WH.Geo.Solar.Solar</t>
  </si>
  <si>
    <t>EMI_per_sqm.kgCO2.FR.Res.HHnew.Thermal.SH.Geo.WH.Elc.NoSolar.Elec</t>
  </si>
  <si>
    <t>EMI_per_sqm.kgCO2.FR.Res.HHnew.Thermal.SH.Geo.WH.Elc.Solar</t>
  </si>
  <si>
    <t>EMI_per_sqm.kgCO2.FR.Res.HHnew.Thermal.SH.Geo.WH.Elc.Solar.Elec</t>
  </si>
  <si>
    <t>EMI_per_sqm.kgCO2.FR.Res.HHnew.Thermal.SH.Geo.WH.Elc.Solar.Solar</t>
  </si>
  <si>
    <t>EMI_per_sqm.kgCO2.FR.Res.HHnew.Thermal.SH.Geo.CO</t>
  </si>
  <si>
    <t>EMI_per_sqm.kgCO2.FR.Res.HHnew.Thermal.SH.Geo.CO.LPG.LPG</t>
  </si>
  <si>
    <t>EMI_per_sqm.kgCO2.FR.Res.HHnew.Thermal.SH.Geo.CO.Elc.Elec</t>
  </si>
  <si>
    <t>EMI_per_sqm.kgCO2.FR.Res.HHnew.Thermal.SH.DistrHeat</t>
  </si>
  <si>
    <t>EMI_per_sqm.kgCO2.FR.Res.HHnew.Thermal.SH.DistrHeat.SH</t>
  </si>
  <si>
    <t>EMI_per_sqm.kgCO2.FR.Res.HHnew.Thermal.SH.DistrHeat.SH.Steam_Distr</t>
  </si>
  <si>
    <t>EMI_per_sqm.kgCO2.FR.Res.HHnew.Thermal.SH.DistrHeat.SH.Elec</t>
  </si>
  <si>
    <t>EMI_per_sqm.kgCO2.FR.Res.HHnew.Thermal.SH.DistrHeat.SC</t>
  </si>
  <si>
    <t>EMI_per_sqm.kgCO2.FR.Res.HHnew.Thermal.SH.DistrHeat.SC.AC.Elec</t>
  </si>
  <si>
    <t>EMI_per_sqm.kgCO2.FR.Res.HHnew.Thermal.SH.DistrHeat.WH</t>
  </si>
  <si>
    <t>EMI_per_sqm.kgCO2.FR.Res.HHnew.Thermal.SH.DistrHeat.WH.DistrHeat.NoSolar.Steam_Distr</t>
  </si>
  <si>
    <t>EMI_per_sqm.kgCO2.FR.Res.HHnew.Thermal.SH.DistrHeat.WH.DistrHeat.Solar</t>
  </si>
  <si>
    <t>EMI_per_sqm.kgCO2.FR.Res.HHnew.Thermal.SH.DistrHeat.WH.DistrHeat.Solar.Steam_Distr</t>
  </si>
  <si>
    <t>EMI_per_sqm.kgCO2.FR.Res.HHnew.Thermal.SH.DistrHeat.WH.DistrHeat.Solar.Solar</t>
  </si>
  <si>
    <t>EMI_per_sqm.kgCO2.FR.Res.HHnew.Thermal.SH.DistrHeat.WH.Elc.NoSolar.Elec</t>
  </si>
  <si>
    <t>EMI_per_sqm.kgCO2.FR.Res.HHnew.Thermal.SH.DistrHeat.WH.Elc.Solar</t>
  </si>
  <si>
    <t>EMI_per_sqm.kgCO2.FR.Res.HHnew.Thermal.SH.DistrHeat.WH.Elc.Solar.Elec</t>
  </si>
  <si>
    <t>EMI_per_sqm.kgCO2.FR.Res.HHnew.Thermal.SH.DistrHeat.WH.Elc.Solar.Solar</t>
  </si>
  <si>
    <t>EMI_per_sqm.kgCO2.FR.Res.HHnew.Thermal.SH.DistrHeat.CO</t>
  </si>
  <si>
    <t>EMI_per_sqm.kgCO2.FR.Res.HHnew.Thermal.SH.DistrHeat.CO.LPG.LPG</t>
  </si>
  <si>
    <t>EMI_per_sqm.kgCO2.FR.Res.HHnew.Thermal.SH.DistrHeat.CO.Elc.Elec</t>
  </si>
  <si>
    <t>EMI_per_sqm.kgCO2.FR.Res.HHnew.Thermal.SH.AdvElc</t>
  </si>
  <si>
    <t>EMI_per_sqm.kgCO2.FR.Res.HHnew.Thermal.SH.AdvElc.SH</t>
  </si>
  <si>
    <t>EMI_per_sqm.kgCO2.FR.Res.HHnew.Thermal.SH.AdvElc.SH.Elec</t>
  </si>
  <si>
    <t>EMI_per_sqm.kgCO2.FR.Res.HHnew.Thermal.SH.AdvElc.SC</t>
  </si>
  <si>
    <t>EMI_per_sqm.kgCO2.FR.Res.HHnew.Thermal.SH.AdvElc.SC.AC.Elec</t>
  </si>
  <si>
    <t>EMI_per_sqm.kgCO2.FR.Res.HHnew.Thermal.SH.AdvElc.WH</t>
  </si>
  <si>
    <t>EMI_per_sqm.kgCO2.FR.Res.HHnew.Thermal.SH.AdvElc.WH.LPG.NoSolar.LPG</t>
  </si>
  <si>
    <t>EMI_per_sqm.kgCO2.FR.Res.HHnew.Thermal.SH.AdvElc.WH.LPG.Solar</t>
  </si>
  <si>
    <t>EMI_per_sqm.kgCO2.FR.Res.HHnew.Thermal.SH.AdvElc.WH.LPG.Solar.LPG</t>
  </si>
  <si>
    <t>EMI_per_sqm.kgCO2.FR.Res.HHnew.Thermal.SH.AdvElc.WH.LPG.Solar.Solar</t>
  </si>
  <si>
    <t>EMI_per_sqm.kgCO2.FR.Res.HHnew.Thermal.SH.AdvElc.WH.Elc.NoSolar.Elec</t>
  </si>
  <si>
    <t>EMI_per_sqm.kgCO2.FR.Res.HHnew.Thermal.SH.AdvElc.WH.Elc.Solar</t>
  </si>
  <si>
    <t>EMI_per_sqm.kgCO2.FR.Res.HHnew.Thermal.SH.AdvElc.WH.Elc.Solar.Elec</t>
  </si>
  <si>
    <t>EMI_per_sqm.kgCO2.FR.Res.HHnew.Thermal.SH.AdvElc.WH.Elc.Solar.Solar</t>
  </si>
  <si>
    <t>EMI_per_sqm.kgCO2.FR.Res.HHnew.Thermal.SH.AdvElc.CO</t>
  </si>
  <si>
    <t>EMI_per_sqm.kgCO2.FR.Res.HHnew.Thermal.SH.AdvElc.CO.LPG.LPG</t>
  </si>
  <si>
    <t>EMI_per_sqm.kgCO2.FR.Res.HHnew.Thermal.SH.AdvElc.CO.Elc.Elec</t>
  </si>
  <si>
    <t>EMI_per_sqm.kgCO2.FR.Res.HHnew.Thermal.SH.ConvElc</t>
  </si>
  <si>
    <t>EMI_per_sqm.kgCO2.FR.Res.HHnew.Thermal.SH.ConvElc.SH</t>
  </si>
  <si>
    <t>EMI_per_sqm.kgCO2.FR.Res.HHnew.Thermal.SH.ConvElc.SH.Elec</t>
  </si>
  <si>
    <t>EMI_per_sqm.kgCO2.FR.Res.HHnew.Thermal.SH.ConvElc.SC</t>
  </si>
  <si>
    <t>EMI_per_sqm.kgCO2.FR.Res.HHnew.Thermal.SH.ConvElc.SC.AC.Elec</t>
  </si>
  <si>
    <t>EMI_per_sqm.kgCO2.FR.Res.HHnew.Thermal.SH.ConvElc.WH</t>
  </si>
  <si>
    <t>EMI_per_sqm.kgCO2.FR.Res.HHnew.Thermal.SH.ConvElc.WH.LPG.NoSolar.LPG</t>
  </si>
  <si>
    <t>EMI_per_sqm.kgCO2.FR.Res.HHnew.Thermal.SH.ConvElc.WH.LPG.Solar</t>
  </si>
  <si>
    <t>EMI_per_sqm.kgCO2.FR.Res.HHnew.Thermal.SH.ConvElc.WH.LPG.Solar.LPG</t>
  </si>
  <si>
    <t>EMI_per_sqm.kgCO2.FR.Res.HHnew.Thermal.SH.ConvElc.WH.LPG.Solar.Solar</t>
  </si>
  <si>
    <t>EMI_per_sqm.kgCO2.FR.Res.HHnew.Thermal.SH.ConvElc.WH.Elc.NoSolar.Elec</t>
  </si>
  <si>
    <t>EMI_per_sqm.kgCO2.FR.Res.HHnew.Thermal.SH.ConvElc.WH.Elc.Solar</t>
  </si>
  <si>
    <t>EMI_per_sqm.kgCO2.FR.Res.HHnew.Thermal.SH.ConvElc.WH.Elc.Solar.Elec</t>
  </si>
  <si>
    <t>EMI_per_sqm.kgCO2.FR.Res.HHnew.Thermal.SH.ConvElc.WH.Elc.Solar.Solar</t>
  </si>
  <si>
    <t>EMI_per_sqm.kgCO2.FR.Res.HHnew.Thermal.SH.ConvElc.CO</t>
  </si>
  <si>
    <t>EMI_per_sqm.kgCO2.FR.Res.HHnew.Thermal.SH.ConvElc.CO.LPG.LPG</t>
  </si>
  <si>
    <t>EMI_per_sqm.kgCO2.FR.Res.HHnew.Thermal.SH.ConvElc.CO.Elc.Elec</t>
  </si>
  <si>
    <t>FR - Household type: Solids</t>
  </si>
  <si>
    <t>FR - Household type: LPG</t>
  </si>
  <si>
    <t>FR - Household type: Diesel oil</t>
  </si>
  <si>
    <t>FR - Household type: Gas</t>
  </si>
  <si>
    <t>FR - Household type: Biomass</t>
  </si>
  <si>
    <t>FR - Household type: Geothermal</t>
  </si>
  <si>
    <t>FR - Household type: Distributed heat</t>
  </si>
  <si>
    <t>FR - Household type: Advanced electric heating</t>
  </si>
  <si>
    <t>FR - Household type: Conventional electric heating</t>
  </si>
  <si>
    <t>FR - Residential / specific electric uses</t>
  </si>
  <si>
    <t>FR - Refrigerators and freezers</t>
  </si>
  <si>
    <t>FR - Washing machines</t>
  </si>
  <si>
    <t>FR - Clothes dryers</t>
  </si>
  <si>
    <t>FR - Dishwashers</t>
  </si>
  <si>
    <t>FR - TV and multimedia</t>
  </si>
  <si>
    <t>FR - ICT equipment</t>
  </si>
  <si>
    <t>FR - Lighting</t>
  </si>
  <si>
    <t>FR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</si>
</sst>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45967.475254629629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1135017.8900281508</v>
      </c>
      <c r="C3" s="182">
        <v>1164161.993715805</v>
      </c>
      <c r="D3" s="182">
        <v>1189186.6013388669</v>
      </c>
      <c r="E3" s="182">
        <v>1208340.1736092037</v>
      </c>
      <c r="F3" s="182">
        <v>1231665.64997063</v>
      </c>
      <c r="G3" s="182">
        <v>1262872.8176020861</v>
      </c>
      <c r="H3" s="182">
        <v>1297610.6727777475</v>
      </c>
      <c r="I3" s="182">
        <v>1333528.0891222043</v>
      </c>
      <c r="J3" s="182">
        <v>1340771.9258613712</v>
      </c>
      <c r="K3" s="182">
        <v>1344517.0976149824</v>
      </c>
      <c r="L3" s="182">
        <v>1371225.8876629802</v>
      </c>
      <c r="M3" s="182">
        <v>1382198.8281840237</v>
      </c>
      <c r="N3" s="182">
        <v>1377245.0295056629</v>
      </c>
      <c r="O3" s="182">
        <v>1385551.6766091792</v>
      </c>
      <c r="P3" s="182">
        <v>1399684.4651367962</v>
      </c>
      <c r="Q3" s="182">
        <v>1422256.0825880002</v>
      </c>
      <c r="R3" s="182">
        <v>1446630.5906544668</v>
      </c>
      <c r="S3" s="182">
        <v>1467892.8511446679</v>
      </c>
      <c r="T3" s="182">
        <v>1483463.5056657305</v>
      </c>
      <c r="U3" s="182">
        <v>1508310.1427007227</v>
      </c>
      <c r="V3" s="182">
        <v>1410958.7170884081</v>
      </c>
      <c r="W3" s="182">
        <v>1485089.3641056332</v>
      </c>
      <c r="X3" s="182">
        <v>1534372.6905473799</v>
      </c>
      <c r="Y3" s="182">
        <v>1544768.5</v>
      </c>
      <c r="DA3" s="210" t="s">
        <v>222</v>
      </c>
    </row>
    <row r="4" spans="1:105" ht="12" customHeight="1" x14ac:dyDescent="0.25">
      <c r="A4" s="183" t="s">
        <v>90</v>
      </c>
      <c r="B4" s="36">
        <v>60545022</v>
      </c>
      <c r="C4" s="36">
        <v>60979315</v>
      </c>
      <c r="D4" s="36">
        <v>61424036</v>
      </c>
      <c r="E4" s="36">
        <v>61864088</v>
      </c>
      <c r="F4" s="36">
        <v>62292241</v>
      </c>
      <c r="G4" s="36">
        <v>62772870</v>
      </c>
      <c r="H4" s="36">
        <v>63229635</v>
      </c>
      <c r="I4" s="36">
        <v>63645065</v>
      </c>
      <c r="J4" s="36">
        <v>64007193</v>
      </c>
      <c r="K4" s="36">
        <v>64350226</v>
      </c>
      <c r="L4" s="36">
        <v>64658856</v>
      </c>
      <c r="M4" s="36">
        <v>64978721</v>
      </c>
      <c r="N4" s="36">
        <v>65276983</v>
      </c>
      <c r="O4" s="36">
        <v>65600350</v>
      </c>
      <c r="P4" s="36">
        <v>66165980</v>
      </c>
      <c r="Q4" s="36">
        <v>66458153</v>
      </c>
      <c r="R4" s="36">
        <v>66638391</v>
      </c>
      <c r="S4" s="36">
        <v>66809816</v>
      </c>
      <c r="T4" s="36">
        <v>67026224</v>
      </c>
      <c r="U4" s="36">
        <v>67290471</v>
      </c>
      <c r="V4" s="36">
        <v>67473651</v>
      </c>
      <c r="W4" s="36">
        <v>67728568</v>
      </c>
      <c r="X4" s="36">
        <v>68091703</v>
      </c>
      <c r="Y4" s="36">
        <v>68277210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26333067</v>
      </c>
      <c r="C6" s="35">
        <v>26565866</v>
      </c>
      <c r="D6" s="35">
        <v>26803988</v>
      </c>
      <c r="E6" s="35">
        <v>27040860</v>
      </c>
      <c r="F6" s="35">
        <v>27273310</v>
      </c>
      <c r="G6" s="35">
        <v>27328198</v>
      </c>
      <c r="H6" s="35">
        <v>27732296</v>
      </c>
      <c r="I6" s="35">
        <v>28000469</v>
      </c>
      <c r="J6" s="35">
        <v>28498305</v>
      </c>
      <c r="K6" s="35">
        <v>28702153</v>
      </c>
      <c r="L6" s="35">
        <v>29047105</v>
      </c>
      <c r="M6" s="35">
        <v>29138440</v>
      </c>
      <c r="N6" s="35">
        <v>29351161</v>
      </c>
      <c r="O6" s="35">
        <v>29563024</v>
      </c>
      <c r="P6" s="35">
        <v>29966476</v>
      </c>
      <c r="Q6" s="35">
        <v>30263276</v>
      </c>
      <c r="R6" s="35">
        <v>30477235</v>
      </c>
      <c r="S6" s="35">
        <v>30588872</v>
      </c>
      <c r="T6" s="35">
        <v>30729736</v>
      </c>
      <c r="U6" s="35">
        <v>30903479</v>
      </c>
      <c r="V6" s="35">
        <v>31053779</v>
      </c>
      <c r="W6" s="35">
        <v>31254531</v>
      </c>
      <c r="X6" s="35">
        <v>31523937</v>
      </c>
      <c r="Y6" s="35">
        <v>31816034</v>
      </c>
      <c r="DA6" s="59" t="s">
        <v>224</v>
      </c>
    </row>
    <row r="7" spans="1:105" ht="12" customHeight="1" x14ac:dyDescent="0.25">
      <c r="A7" s="185" t="s">
        <v>186</v>
      </c>
      <c r="B7" s="114">
        <v>2284457.3008376788</v>
      </c>
      <c r="C7" s="114">
        <v>2314962.8937441348</v>
      </c>
      <c r="D7" s="114">
        <v>2347010.8136269897</v>
      </c>
      <c r="E7" s="114">
        <v>2379895.1003678199</v>
      </c>
      <c r="F7" s="114">
        <v>2413597.9462732142</v>
      </c>
      <c r="G7" s="114">
        <v>2429411.0981501574</v>
      </c>
      <c r="H7" s="114">
        <v>2483324.0876634596</v>
      </c>
      <c r="I7" s="114">
        <v>2524389.378807765</v>
      </c>
      <c r="J7" s="114">
        <v>2592138.3700712482</v>
      </c>
      <c r="K7" s="114">
        <v>2629032.8438196434</v>
      </c>
      <c r="L7" s="114">
        <v>2683292.0583567694</v>
      </c>
      <c r="M7" s="114">
        <v>2709734.8004996711</v>
      </c>
      <c r="N7" s="114">
        <v>2750203.7857000004</v>
      </c>
      <c r="O7" s="114">
        <v>2791317.1215613941</v>
      </c>
      <c r="P7" s="114">
        <v>2855146.4482052359</v>
      </c>
      <c r="Q7" s="114">
        <v>2907527.2230976373</v>
      </c>
      <c r="R7" s="114">
        <v>2950825.1796698514</v>
      </c>
      <c r="S7" s="114">
        <v>2982653.4812090248</v>
      </c>
      <c r="T7" s="114">
        <v>3018187.4631195785</v>
      </c>
      <c r="U7" s="114">
        <v>3057974.1937040095</v>
      </c>
      <c r="V7" s="114">
        <v>3095321.2134547532</v>
      </c>
      <c r="W7" s="114">
        <v>3139321.5820224406</v>
      </c>
      <c r="X7" s="114">
        <v>3192059.6442172904</v>
      </c>
      <c r="Y7" s="114">
        <v>3247930.9899962856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781405</v>
      </c>
      <c r="D8" s="138">
        <v>791578</v>
      </c>
      <c r="E8" s="138">
        <v>795288</v>
      </c>
      <c r="F8" s="138">
        <v>795801</v>
      </c>
      <c r="G8" s="138">
        <v>623082</v>
      </c>
      <c r="H8" s="138">
        <v>973435</v>
      </c>
      <c r="I8" s="138">
        <v>845929</v>
      </c>
      <c r="J8" s="138">
        <v>1081179</v>
      </c>
      <c r="K8" s="138">
        <v>797563</v>
      </c>
      <c r="L8" s="138">
        <v>942914</v>
      </c>
      <c r="M8" s="138">
        <v>696483</v>
      </c>
      <c r="N8" s="138">
        <v>819772</v>
      </c>
      <c r="O8" s="138">
        <v>823346</v>
      </c>
      <c r="P8" s="138">
        <v>1019348</v>
      </c>
      <c r="Q8" s="138">
        <v>921102</v>
      </c>
      <c r="R8" s="138">
        <v>844444</v>
      </c>
      <c r="S8" s="138">
        <v>746579</v>
      </c>
      <c r="T8" s="138">
        <v>778132</v>
      </c>
      <c r="U8" s="138">
        <v>813946</v>
      </c>
      <c r="V8" s="138">
        <v>794122</v>
      </c>
      <c r="W8" s="138">
        <v>847706</v>
      </c>
      <c r="X8" s="138">
        <v>920542</v>
      </c>
      <c r="Y8" s="138">
        <v>948846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78098.49129475822</v>
      </c>
      <c r="D9" s="39">
        <v>80061.56751047181</v>
      </c>
      <c r="E9" s="39">
        <v>81328.226374013291</v>
      </c>
      <c r="F9" s="39">
        <v>82574.908733632255</v>
      </c>
      <c r="G9" s="39">
        <v>65105.356677552212</v>
      </c>
      <c r="H9" s="39">
        <v>103304.35233051701</v>
      </c>
      <c r="I9" s="39">
        <v>91187.022589517408</v>
      </c>
      <c r="J9" s="39">
        <v>118355.40848190087</v>
      </c>
      <c r="K9" s="39">
        <v>88400.687072002445</v>
      </c>
      <c r="L9" s="39">
        <v>106133.86539050016</v>
      </c>
      <c r="M9" s="39">
        <v>78940.795889824672</v>
      </c>
      <c r="N9" s="39">
        <v>93132.128803420259</v>
      </c>
      <c r="O9" s="39">
        <v>94160.966192039807</v>
      </c>
      <c r="P9" s="39">
        <v>117259.79540605332</v>
      </c>
      <c r="Q9" s="39">
        <v>106540.48450114405</v>
      </c>
      <c r="R9" s="39">
        <v>97994.056396766988</v>
      </c>
      <c r="S9" s="39">
        <v>86911.056901793025</v>
      </c>
      <c r="T9" s="39">
        <v>90818.523403203551</v>
      </c>
      <c r="U9" s="39">
        <v>95325.890431181077</v>
      </c>
      <c r="V9" s="39">
        <v>93200.13660720078</v>
      </c>
      <c r="W9" s="39">
        <v>100125.19400507916</v>
      </c>
      <c r="X9" s="39">
        <v>109225.68625467712</v>
      </c>
      <c r="Y9" s="39">
        <v>112845.9111749609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2270.83</v>
      </c>
      <c r="C11" s="41">
        <v>2412.5500000000002</v>
      </c>
      <c r="D11" s="41">
        <v>2210.0100000000002</v>
      </c>
      <c r="E11" s="41">
        <v>2374.08</v>
      </c>
      <c r="F11" s="41">
        <v>2502.7800000000002</v>
      </c>
      <c r="G11" s="41">
        <v>2506.25</v>
      </c>
      <c r="H11" s="41">
        <v>2315.4499999999998</v>
      </c>
      <c r="I11" s="41">
        <v>2264.04</v>
      </c>
      <c r="J11" s="41">
        <v>2442.65</v>
      </c>
      <c r="K11" s="41">
        <v>2384.9299999999998</v>
      </c>
      <c r="L11" s="41">
        <v>2756.06</v>
      </c>
      <c r="M11" s="41">
        <v>2057.4899999999998</v>
      </c>
      <c r="N11" s="41">
        <v>2439.2800000000002</v>
      </c>
      <c r="O11" s="41">
        <v>2637.51</v>
      </c>
      <c r="P11" s="41">
        <v>2080.89</v>
      </c>
      <c r="Q11" s="41">
        <v>2255.6999999999998</v>
      </c>
      <c r="R11" s="41">
        <v>2397.9</v>
      </c>
      <c r="S11" s="41">
        <v>2336</v>
      </c>
      <c r="T11" s="41">
        <v>2181.92</v>
      </c>
      <c r="U11" s="41">
        <v>2246.9499999999998</v>
      </c>
      <c r="V11" s="41">
        <v>2038.31</v>
      </c>
      <c r="W11" s="41">
        <v>2412.69</v>
      </c>
      <c r="X11" s="41">
        <v>2035.7</v>
      </c>
      <c r="Y11" s="41">
        <v>2045.09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2338.6466666666665</v>
      </c>
      <c r="C12" s="187">
        <f t="shared" ref="C12:W12" si="0">AVERAGE($B11:$V11)</f>
        <v>2338.6466666666665</v>
      </c>
      <c r="D12" s="187">
        <f t="shared" si="0"/>
        <v>2338.6466666666665</v>
      </c>
      <c r="E12" s="187">
        <f t="shared" si="0"/>
        <v>2338.6466666666665</v>
      </c>
      <c r="F12" s="187">
        <f t="shared" si="0"/>
        <v>2338.6466666666665</v>
      </c>
      <c r="G12" s="187">
        <f t="shared" si="0"/>
        <v>2338.6466666666665</v>
      </c>
      <c r="H12" s="187">
        <f t="shared" si="0"/>
        <v>2338.6466666666665</v>
      </c>
      <c r="I12" s="187">
        <f t="shared" si="0"/>
        <v>2338.6466666666665</v>
      </c>
      <c r="J12" s="187">
        <f t="shared" si="0"/>
        <v>2338.6466666666665</v>
      </c>
      <c r="K12" s="187">
        <f t="shared" si="0"/>
        <v>2338.6466666666665</v>
      </c>
      <c r="L12" s="187">
        <f t="shared" si="0"/>
        <v>2338.6466666666665</v>
      </c>
      <c r="M12" s="187">
        <f t="shared" si="0"/>
        <v>2338.6466666666665</v>
      </c>
      <c r="N12" s="187">
        <f t="shared" si="0"/>
        <v>2338.6466666666665</v>
      </c>
      <c r="O12" s="187">
        <f t="shared" si="0"/>
        <v>2338.6466666666665</v>
      </c>
      <c r="P12" s="187">
        <f t="shared" si="0"/>
        <v>2338.6466666666665</v>
      </c>
      <c r="Q12" s="187">
        <f t="shared" si="0"/>
        <v>2338.6466666666665</v>
      </c>
      <c r="R12" s="187">
        <f t="shared" si="0"/>
        <v>2338.6466666666665</v>
      </c>
      <c r="S12" s="187">
        <f t="shared" si="0"/>
        <v>2338.6466666666665</v>
      </c>
      <c r="T12" s="187">
        <f t="shared" si="0"/>
        <v>2338.6466666666665</v>
      </c>
      <c r="U12" s="187">
        <f t="shared" si="0"/>
        <v>2338.6466666666665</v>
      </c>
      <c r="V12" s="187">
        <f t="shared" si="0"/>
        <v>2338.6466666666665</v>
      </c>
      <c r="W12" s="187">
        <f t="shared" si="0"/>
        <v>2338.6466666666665</v>
      </c>
      <c r="X12" s="187">
        <f t="shared" ref="X12:Y12" si="1">AVERAGE($B11:$V11)</f>
        <v>2338.6466666666665</v>
      </c>
      <c r="Y12" s="187">
        <f t="shared" si="1"/>
        <v>2338.6466666666665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0.97100174744937962</v>
      </c>
      <c r="C13" s="189">
        <f t="shared" si="2"/>
        <v>1.0316008973850974</v>
      </c>
      <c r="D13" s="189">
        <f t="shared" si="2"/>
        <v>0.9449952536652253</v>
      </c>
      <c r="E13" s="189">
        <f t="shared" si="2"/>
        <v>1.0151512128096878</v>
      </c>
      <c r="F13" s="189">
        <f t="shared" si="2"/>
        <v>1.0701830403338684</v>
      </c>
      <c r="G13" s="189">
        <f t="shared" si="2"/>
        <v>1.0716668044481568</v>
      </c>
      <c r="H13" s="189">
        <f t="shared" si="2"/>
        <v>0.99008115804867203</v>
      </c>
      <c r="I13" s="189">
        <f t="shared" si="2"/>
        <v>0.96809835887992202</v>
      </c>
      <c r="J13" s="189">
        <f t="shared" si="2"/>
        <v>1.0444715889816618</v>
      </c>
      <c r="K13" s="189">
        <f t="shared" si="2"/>
        <v>1.0197906481526353</v>
      </c>
      <c r="L13" s="189">
        <f t="shared" si="2"/>
        <v>1.178484992745092</v>
      </c>
      <c r="M13" s="189">
        <f t="shared" si="2"/>
        <v>0.87977804827293271</v>
      </c>
      <c r="N13" s="189">
        <f t="shared" si="2"/>
        <v>1.0430305846401196</v>
      </c>
      <c r="O13" s="189">
        <f t="shared" si="2"/>
        <v>1.1277932821546366</v>
      </c>
      <c r="P13" s="189">
        <f t="shared" si="2"/>
        <v>0.88978383509551107</v>
      </c>
      <c r="Q13" s="189">
        <f t="shared" si="2"/>
        <v>0.96453219383290045</v>
      </c>
      <c r="R13" s="189">
        <f t="shared" ref="R13:V13" si="3">R11/R12</f>
        <v>1.0253365906777996</v>
      </c>
      <c r="S13" s="189">
        <f t="shared" si="3"/>
        <v>0.9988682913479876</v>
      </c>
      <c r="T13" s="189">
        <f t="shared" si="3"/>
        <v>0.93298403350085668</v>
      </c>
      <c r="U13" s="189">
        <f t="shared" si="3"/>
        <v>0.96079071371762015</v>
      </c>
      <c r="V13" s="189">
        <f t="shared" si="3"/>
        <v>0.87157672386023832</v>
      </c>
      <c r="W13" s="189">
        <f t="shared" ref="W13:Y13" si="4">W11/W12</f>
        <v>1.0316607610669419</v>
      </c>
      <c r="X13" s="189">
        <f t="shared" si="4"/>
        <v>0.8704606937915661</v>
      </c>
      <c r="Y13" s="189">
        <f t="shared" si="4"/>
        <v>0.87447583645242122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2.2992013045802828</v>
      </c>
      <c r="C17" s="14">
        <f t="shared" si="5"/>
        <v>2.295400985610633</v>
      </c>
      <c r="D17" s="14">
        <f t="shared" si="5"/>
        <v>2.2916006379349221</v>
      </c>
      <c r="E17" s="14">
        <f t="shared" si="5"/>
        <v>2.2878003140432663</v>
      </c>
      <c r="F17" s="14">
        <f t="shared" si="5"/>
        <v>2.2840000351992478</v>
      </c>
      <c r="G17" s="14">
        <f t="shared" si="5"/>
        <v>2.2969999705066542</v>
      </c>
      <c r="H17" s="14">
        <f t="shared" si="5"/>
        <v>2.2800000043270847</v>
      </c>
      <c r="I17" s="14">
        <f t="shared" si="5"/>
        <v>2.272999962964906</v>
      </c>
      <c r="J17" s="14">
        <f t="shared" si="5"/>
        <v>2.2459999989473056</v>
      </c>
      <c r="K17" s="14">
        <f t="shared" si="5"/>
        <v>2.2419999642535529</v>
      </c>
      <c r="L17" s="14">
        <f t="shared" si="5"/>
        <v>2.2260000092952463</v>
      </c>
      <c r="M17" s="14">
        <f t="shared" si="5"/>
        <v>2.2299999931362144</v>
      </c>
      <c r="N17" s="14">
        <f t="shared" si="5"/>
        <v>2.2240000318897097</v>
      </c>
      <c r="O17" s="14">
        <f t="shared" si="5"/>
        <v>2.2189999913405338</v>
      </c>
      <c r="P17" s="14">
        <f t="shared" si="5"/>
        <v>2.2080000331036591</v>
      </c>
      <c r="Q17" s="14">
        <f t="shared" si="5"/>
        <v>2.1959999637844891</v>
      </c>
      <c r="R17" s="14">
        <f t="shared" ref="R17:V17" si="6">R4/R6</f>
        <v>2.1864972659101127</v>
      </c>
      <c r="S17" s="14">
        <f t="shared" si="6"/>
        <v>2.1841215982073483</v>
      </c>
      <c r="T17" s="14">
        <f t="shared" si="6"/>
        <v>2.1811519630367147</v>
      </c>
      <c r="U17" s="14">
        <f t="shared" si="6"/>
        <v>2.1774399898470977</v>
      </c>
      <c r="V17" s="14">
        <f t="shared" si="6"/>
        <v>2.1727999996393352</v>
      </c>
      <c r="W17" s="14">
        <f t="shared" ref="W17:Y17" si="7">W4/W6</f>
        <v>2.1669999783391405</v>
      </c>
      <c r="X17" s="14">
        <f t="shared" si="7"/>
        <v>2.1599999708158282</v>
      </c>
      <c r="Y17" s="14">
        <f t="shared" si="7"/>
        <v>2.1460000325621982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37.731546300167814</v>
      </c>
      <c r="C18" s="94">
        <f t="shared" si="8"/>
        <v>37.963084592605455</v>
      </c>
      <c r="D18" s="94">
        <f t="shared" si="8"/>
        <v>38.209973920095216</v>
      </c>
      <c r="E18" s="94">
        <f t="shared" si="8"/>
        <v>38.469735468626318</v>
      </c>
      <c r="F18" s="94">
        <f t="shared" si="8"/>
        <v>38.746365639232891</v>
      </c>
      <c r="G18" s="94">
        <f t="shared" si="8"/>
        <v>38.701609439717465</v>
      </c>
      <c r="H18" s="94">
        <f t="shared" si="8"/>
        <v>39.274686429289993</v>
      </c>
      <c r="I18" s="94">
        <f t="shared" si="8"/>
        <v>39.663552528507353</v>
      </c>
      <c r="J18" s="94">
        <f t="shared" si="8"/>
        <v>40.497610480610327</v>
      </c>
      <c r="K18" s="94">
        <f t="shared" si="8"/>
        <v>40.855067763392839</v>
      </c>
      <c r="L18" s="94">
        <f t="shared" si="8"/>
        <v>41.499219509184783</v>
      </c>
      <c r="M18" s="94">
        <f t="shared" si="8"/>
        <v>41.701879612245229</v>
      </c>
      <c r="N18" s="94">
        <f t="shared" si="8"/>
        <v>42.131294359912438</v>
      </c>
      <c r="O18" s="94">
        <f t="shared" si="8"/>
        <v>42.550338855835285</v>
      </c>
      <c r="P18" s="94">
        <f t="shared" si="8"/>
        <v>43.151275749338801</v>
      </c>
      <c r="Q18" s="94">
        <f t="shared" si="8"/>
        <v>43.749744641528586</v>
      </c>
      <c r="R18" s="94">
        <f t="shared" ref="R18:V18" si="9">R7*1000/R4</f>
        <v>44.281158884371195</v>
      </c>
      <c r="S18" s="94">
        <f t="shared" si="9"/>
        <v>44.643940962343393</v>
      </c>
      <c r="T18" s="94">
        <f t="shared" si="9"/>
        <v>45.029949219869202</v>
      </c>
      <c r="U18" s="94">
        <f t="shared" si="9"/>
        <v>45.44438682416132</v>
      </c>
      <c r="V18" s="94">
        <f t="shared" si="9"/>
        <v>45.874517942637382</v>
      </c>
      <c r="W18" s="94">
        <f t="shared" ref="W18:Y18" si="10">W7*1000/W4</f>
        <v>46.351512732742854</v>
      </c>
      <c r="X18" s="94">
        <f t="shared" si="10"/>
        <v>46.878834036759081</v>
      </c>
      <c r="Y18" s="94">
        <f t="shared" si="10"/>
        <v>47.569767276610825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86.752420477177196</v>
      </c>
      <c r="C19" s="15">
        <f t="shared" si="11"/>
        <v>87.1405017906864</v>
      </c>
      <c r="D19" s="15">
        <f t="shared" si="11"/>
        <v>87.562000610766944</v>
      </c>
      <c r="E19" s="15">
        <f t="shared" si="11"/>
        <v>88.01107288628468</v>
      </c>
      <c r="F19" s="15">
        <f t="shared" si="11"/>
        <v>88.496700483850859</v>
      </c>
      <c r="G19" s="15">
        <f t="shared" si="11"/>
        <v>88.897595741591061</v>
      </c>
      <c r="H19" s="15">
        <f t="shared" si="11"/>
        <v>89.546285228726092</v>
      </c>
      <c r="I19" s="15">
        <f t="shared" si="11"/>
        <v>90.155253428353831</v>
      </c>
      <c r="J19" s="15">
        <f t="shared" si="11"/>
        <v>90.957633096819194</v>
      </c>
      <c r="K19" s="15">
        <f t="shared" si="11"/>
        <v>91.597060465103212</v>
      </c>
      <c r="L19" s="15">
        <f t="shared" si="11"/>
        <v>92.377263013190799</v>
      </c>
      <c r="M19" s="15">
        <f t="shared" si="11"/>
        <v>92.995191249074111</v>
      </c>
      <c r="N19" s="15">
        <f t="shared" si="11"/>
        <v>93.7</v>
      </c>
      <c r="O19" s="15">
        <f t="shared" si="11"/>
        <v>94.419201552635286</v>
      </c>
      <c r="P19" s="15">
        <f t="shared" si="11"/>
        <v>95.278018283005181</v>
      </c>
      <c r="Q19" s="15">
        <f t="shared" si="11"/>
        <v>96.074437648377426</v>
      </c>
      <c r="R19" s="15">
        <f t="shared" ref="R19:V19" si="12">R7*1000/R6</f>
        <v>96.820632832008911</v>
      </c>
      <c r="S19" s="15">
        <f t="shared" si="12"/>
        <v>97.507795684947936</v>
      </c>
      <c r="T19" s="15">
        <f t="shared" si="12"/>
        <v>98.217162136361281</v>
      </c>
      <c r="U19" s="15">
        <f t="shared" si="12"/>
        <v>98.952425185009417</v>
      </c>
      <c r="V19" s="15">
        <f t="shared" si="12"/>
        <v>99.676152569217194</v>
      </c>
      <c r="W19" s="15">
        <f t="shared" ref="W19:Y19" si="13">W7*1000/W6</f>
        <v>100.44372708784017</v>
      </c>
      <c r="X19" s="15">
        <f t="shared" si="13"/>
        <v>101.25828015127966</v>
      </c>
      <c r="Y19" s="15">
        <f t="shared" si="13"/>
        <v>102.08472212458301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43.541951994405423</v>
      </c>
      <c r="D20" s="4">
        <f t="shared" si="14"/>
        <v>44.135844293813911</v>
      </c>
      <c r="E20" s="4">
        <f t="shared" si="14"/>
        <v>44.69909769273012</v>
      </c>
      <c r="F20" s="4">
        <f t="shared" si="14"/>
        <v>45.43049988896923</v>
      </c>
      <c r="G20" s="4">
        <f t="shared" si="14"/>
        <v>45.489433420211562</v>
      </c>
      <c r="H20" s="4">
        <f t="shared" si="14"/>
        <v>46.545405060187683</v>
      </c>
      <c r="I20" s="4">
        <f t="shared" si="14"/>
        <v>47.424165025599237</v>
      </c>
      <c r="J20" s="4">
        <f t="shared" si="14"/>
        <v>48.739464718206087</v>
      </c>
      <c r="K20" s="4">
        <f t="shared" si="14"/>
        <v>49.437333804519831</v>
      </c>
      <c r="L20" s="4">
        <f t="shared" si="14"/>
        <v>50.565782894779922</v>
      </c>
      <c r="M20" s="4">
        <f t="shared" si="14"/>
        <v>50.826021811353918</v>
      </c>
      <c r="N20" s="4">
        <f t="shared" si="14"/>
        <v>51.082443161424649</v>
      </c>
      <c r="O20" s="4">
        <f t="shared" si="14"/>
        <v>51.5384348741145</v>
      </c>
      <c r="P20" s="4">
        <f t="shared" si="14"/>
        <v>52.098783341371394</v>
      </c>
      <c r="Q20" s="4">
        <f t="shared" si="14"/>
        <v>52.671369864409677</v>
      </c>
      <c r="R20" s="4">
        <f t="shared" ref="R20:V20" si="15">IF(SUM(R21)=0,"",R21/R17)</f>
        <v>53.073770540386008</v>
      </c>
      <c r="S20" s="4">
        <f t="shared" si="15"/>
        <v>53.299415692428752</v>
      </c>
      <c r="T20" s="4">
        <f t="shared" si="15"/>
        <v>53.510035180486192</v>
      </c>
      <c r="U20" s="4">
        <f t="shared" si="15"/>
        <v>53.785979589700581</v>
      </c>
      <c r="V20" s="4">
        <f t="shared" si="15"/>
        <v>54.014401549154009</v>
      </c>
      <c r="W20" s="4">
        <f t="shared" ref="W20:Y20" si="16">IF(SUM(W21)=0,"",W21/W17)</f>
        <v>54.50535925965076</v>
      </c>
      <c r="X20" s="4">
        <f t="shared" si="16"/>
        <v>54.932255153327844</v>
      </c>
      <c r="Y20" s="4">
        <f t="shared" si="16"/>
        <v>55.419215315014796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99.946239523369073</v>
      </c>
      <c r="D21" s="3">
        <f t="shared" si="17"/>
        <v>101.14172893950035</v>
      </c>
      <c r="E21" s="3">
        <f t="shared" si="17"/>
        <v>102.26260973887861</v>
      </c>
      <c r="F21" s="3">
        <f t="shared" si="17"/>
        <v>103.76326334552515</v>
      </c>
      <c r="G21" s="3">
        <f t="shared" si="17"/>
        <v>104.48922722459037</v>
      </c>
      <c r="H21" s="3">
        <f t="shared" si="17"/>
        <v>106.12352373863382</v>
      </c>
      <c r="I21" s="3">
        <f t="shared" si="17"/>
        <v>107.79512534682866</v>
      </c>
      <c r="J21" s="3">
        <f t="shared" si="17"/>
        <v>109.4688377057831</v>
      </c>
      <c r="K21" s="3">
        <f t="shared" si="17"/>
        <v>110.83850062252442</v>
      </c>
      <c r="L21" s="3">
        <f t="shared" si="17"/>
        <v>112.55943319380151</v>
      </c>
      <c r="M21" s="3">
        <f t="shared" si="17"/>
        <v>113.34202829046032</v>
      </c>
      <c r="N21" s="3">
        <f t="shared" si="17"/>
        <v>113.60735522001271</v>
      </c>
      <c r="O21" s="3">
        <f t="shared" si="17"/>
        <v>114.36378653936474</v>
      </c>
      <c r="P21" s="3">
        <f t="shared" si="17"/>
        <v>115.0341153424084</v>
      </c>
      <c r="Q21" s="3">
        <f t="shared" si="17"/>
        <v>115.66632631472308</v>
      </c>
      <c r="R21" s="3">
        <f t="shared" ref="R21:V21" si="18">IF(SUM(R9)=0,"",R9*1000/R8)</f>
        <v>116.04565417809469</v>
      </c>
      <c r="S21" s="3">
        <f t="shared" si="18"/>
        <v>116.4124049856653</v>
      </c>
      <c r="T21" s="3">
        <f t="shared" si="18"/>
        <v>116.71351827608112</v>
      </c>
      <c r="U21" s="3">
        <f t="shared" si="18"/>
        <v>117.11574285171385</v>
      </c>
      <c r="V21" s="3">
        <f t="shared" si="18"/>
        <v>117.36249166652074</v>
      </c>
      <c r="W21" s="3">
        <f t="shared" ref="W21:Y21" si="19">IF(SUM(W9)=0,"",W9*1000/W8)</f>
        <v>118.11311233503027</v>
      </c>
      <c r="X21" s="3">
        <f t="shared" si="19"/>
        <v>118.65366952803578</v>
      </c>
      <c r="Y21" s="3">
        <f t="shared" si="19"/>
        <v>118.92963787059323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18746.675656144787</v>
      </c>
      <c r="C22" s="13">
        <f t="shared" si="20"/>
        <v>19091.096607362757</v>
      </c>
      <c r="D22" s="13">
        <f t="shared" si="20"/>
        <v>19360.281068780092</v>
      </c>
      <c r="E22" s="13">
        <f t="shared" si="20"/>
        <v>19532.174686050552</v>
      </c>
      <c r="F22" s="13">
        <f t="shared" si="20"/>
        <v>19772.376626659327</v>
      </c>
      <c r="G22" s="13">
        <f t="shared" si="20"/>
        <v>20118.130931437197</v>
      </c>
      <c r="H22" s="13">
        <f t="shared" si="20"/>
        <v>20522.191418276376</v>
      </c>
      <c r="I22" s="13">
        <f t="shared" si="20"/>
        <v>20952.576434986819</v>
      </c>
      <c r="J22" s="13">
        <f t="shared" si="20"/>
        <v>20947.207071889108</v>
      </c>
      <c r="K22" s="13">
        <f t="shared" si="20"/>
        <v>20893.743211018133</v>
      </c>
      <c r="L22" s="13">
        <f t="shared" si="20"/>
        <v>21207.085502146532</v>
      </c>
      <c r="M22" s="13">
        <f t="shared" si="20"/>
        <v>21271.5610112428</v>
      </c>
      <c r="N22" s="13">
        <f t="shared" si="20"/>
        <v>21098.478609308015</v>
      </c>
      <c r="O22" s="13">
        <f t="shared" si="20"/>
        <v>21121.101893651165</v>
      </c>
      <c r="P22" s="13">
        <f t="shared" si="20"/>
        <v>21154.140921615552</v>
      </c>
      <c r="Q22" s="13">
        <f t="shared" si="20"/>
        <v>21400.776554653876</v>
      </c>
      <c r="R22" s="13">
        <f t="shared" ref="R22:V22" si="21">R3*1000000/R4</f>
        <v>21708.666264983302</v>
      </c>
      <c r="S22" s="13">
        <f t="shared" si="21"/>
        <v>21971.215294840327</v>
      </c>
      <c r="T22" s="13">
        <f t="shared" si="21"/>
        <v>22132.583593933778</v>
      </c>
      <c r="U22" s="13">
        <f t="shared" si="21"/>
        <v>22414.914330154155</v>
      </c>
      <c r="V22" s="13">
        <f t="shared" si="21"/>
        <v>20911.254929548839</v>
      </c>
      <c r="W22" s="13">
        <f t="shared" ref="W22:Y22" si="22">W3*1000000/W4</f>
        <v>21927.074615037385</v>
      </c>
      <c r="X22" s="13">
        <f t="shared" si="22"/>
        <v>22533.91563062213</v>
      </c>
      <c r="Y22" s="13">
        <f t="shared" si="22"/>
        <v>22624.950550849982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43102.381125151529</v>
      </c>
      <c r="C23" s="46">
        <f t="shared" si="23"/>
        <v>43821.721968928287</v>
      </c>
      <c r="D23" s="46">
        <f t="shared" si="23"/>
        <v>44366.032447815858</v>
      </c>
      <c r="E23" s="46">
        <f t="shared" si="23"/>
        <v>44685.71538069439</v>
      </c>
      <c r="F23" s="46">
        <f t="shared" si="23"/>
        <v>45160.108911262694</v>
      </c>
      <c r="G23" s="46">
        <f t="shared" si="23"/>
        <v>46211.346156160245</v>
      </c>
      <c r="H23" s="46">
        <f t="shared" si="23"/>
        <v>46790.596522471402</v>
      </c>
      <c r="I23" s="46">
        <f t="shared" si="23"/>
        <v>47625.205460744401</v>
      </c>
      <c r="J23" s="46">
        <f t="shared" si="23"/>
        <v>47047.427061411938</v>
      </c>
      <c r="K23" s="46">
        <f t="shared" si="23"/>
        <v>46843.771532225561</v>
      </c>
      <c r="L23" s="46">
        <f t="shared" si="23"/>
        <v>47206.972524903264</v>
      </c>
      <c r="M23" s="46">
        <f t="shared" si="23"/>
        <v>47435.580909068012</v>
      </c>
      <c r="N23" s="46">
        <f t="shared" si="23"/>
        <v>46923.017099925375</v>
      </c>
      <c r="O23" s="46">
        <f t="shared" si="23"/>
        <v>46867.724919114473</v>
      </c>
      <c r="P23" s="46">
        <f t="shared" si="23"/>
        <v>46708.3438552066</v>
      </c>
      <c r="Q23" s="46">
        <f t="shared" si="23"/>
        <v>46996.10453897986</v>
      </c>
      <c r="R23" s="46">
        <f t="shared" ref="R23:V23" si="24">R3*1000000/R6</f>
        <v>47465.939434941087</v>
      </c>
      <c r="S23" s="46">
        <f t="shared" si="24"/>
        <v>47987.805864324386</v>
      </c>
      <c r="T23" s="46">
        <f t="shared" si="24"/>
        <v>48274.528152982843</v>
      </c>
      <c r="U23" s="46">
        <f t="shared" si="24"/>
        <v>48807.130831474431</v>
      </c>
      <c r="V23" s="46">
        <f t="shared" si="24"/>
        <v>45435.974703381769</v>
      </c>
      <c r="W23" s="46">
        <f t="shared" ref="W23:Y23" si="25">W3*1000000/W6</f>
        <v>47515.970215826732</v>
      </c>
      <c r="X23" s="46">
        <f t="shared" si="25"/>
        <v>48673.257104510136</v>
      </c>
      <c r="Y23" s="46">
        <f t="shared" si="25"/>
        <v>48553.144618842183</v>
      </c>
      <c r="DA23" s="11"/>
    </row>
    <row r="24" spans="1:105" ht="12" customHeight="1" x14ac:dyDescent="0.25">
      <c r="A24" s="180" t="s">
        <v>188</v>
      </c>
      <c r="B24" s="15">
        <v>1.0702218203014633</v>
      </c>
      <c r="C24" s="15">
        <v>1.0744811029299088</v>
      </c>
      <c r="D24" s="15">
        <v>1.0804544713097401</v>
      </c>
      <c r="E24" s="15">
        <v>1.0811225193228893</v>
      </c>
      <c r="F24" s="15">
        <v>1.0794710066078723</v>
      </c>
      <c r="G24" s="15">
        <v>1.0872311831602881</v>
      </c>
      <c r="H24" s="15">
        <v>1.0842593962392904</v>
      </c>
      <c r="I24" s="15">
        <v>1.0882880746490688</v>
      </c>
      <c r="J24" s="15">
        <v>1.0818220084093615</v>
      </c>
      <c r="K24" s="15">
        <v>1.0966503728876587</v>
      </c>
      <c r="L24" s="15">
        <v>1.1022225790620053</v>
      </c>
      <c r="M24" s="15">
        <v>1.1065760119891197</v>
      </c>
      <c r="N24" s="15">
        <v>1.1126808224082334</v>
      </c>
      <c r="O24" s="15">
        <v>1.1231484099749975</v>
      </c>
      <c r="P24" s="15">
        <v>1.1146610923180265</v>
      </c>
      <c r="Q24" s="15">
        <v>1.1035642583033876</v>
      </c>
      <c r="R24" s="15">
        <v>1.0962970750845125</v>
      </c>
      <c r="S24" s="15">
        <v>1.0886594669621243</v>
      </c>
      <c r="T24" s="15">
        <v>1.0797263240331787</v>
      </c>
      <c r="U24" s="15">
        <v>1.0807569094044649</v>
      </c>
      <c r="V24" s="15">
        <v>1.0859892283385515</v>
      </c>
      <c r="W24" s="15">
        <v>1.0850625875279933</v>
      </c>
      <c r="X24" s="15">
        <v>1.0662115231782394</v>
      </c>
      <c r="Y24" s="15">
        <v>1.0689883240279725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42681.28188224441</v>
      </c>
      <c r="C28" s="22">
        <f t="shared" ref="C28:W28" si="26">SUM(C29:C30,C33:C34,C41:C42)</f>
        <v>45013.361235593722</v>
      </c>
      <c r="D28" s="22">
        <f t="shared" si="26"/>
        <v>43452.162552704656</v>
      </c>
      <c r="E28" s="22">
        <f t="shared" si="26"/>
        <v>44902.643013462832</v>
      </c>
      <c r="F28" s="22">
        <f t="shared" si="26"/>
        <v>46593.170737905006</v>
      </c>
      <c r="G28" s="22">
        <f t="shared" si="26"/>
        <v>45663.613911397479</v>
      </c>
      <c r="H28" s="22">
        <f t="shared" si="26"/>
        <v>44887.151960619063</v>
      </c>
      <c r="I28" s="22">
        <f t="shared" si="26"/>
        <v>40421.13310404127</v>
      </c>
      <c r="J28" s="22">
        <f t="shared" si="26"/>
        <v>44171.59045571796</v>
      </c>
      <c r="K28" s="22">
        <f t="shared" si="26"/>
        <v>43976.870163370579</v>
      </c>
      <c r="L28" s="22">
        <f t="shared" si="26"/>
        <v>45407.793293207222</v>
      </c>
      <c r="M28" s="22">
        <f t="shared" si="26"/>
        <v>39833.669217540839</v>
      </c>
      <c r="N28" s="22">
        <f t="shared" si="26"/>
        <v>44202.305932932068</v>
      </c>
      <c r="O28" s="22">
        <f t="shared" si="26"/>
        <v>46384.559673258809</v>
      </c>
      <c r="P28" s="22">
        <f t="shared" si="26"/>
        <v>37634.992089423904</v>
      </c>
      <c r="Q28" s="22">
        <f t="shared" si="26"/>
        <v>39996.834307824589</v>
      </c>
      <c r="R28" s="22">
        <f t="shared" si="26"/>
        <v>42580.974032674116</v>
      </c>
      <c r="S28" s="22">
        <f t="shared" si="26"/>
        <v>41684.953052450568</v>
      </c>
      <c r="T28" s="22">
        <f t="shared" si="26"/>
        <v>40355.759243336201</v>
      </c>
      <c r="U28" s="22">
        <f t="shared" si="26"/>
        <v>40243.642304385212</v>
      </c>
      <c r="V28" s="22">
        <f t="shared" si="26"/>
        <v>38998.321926053308</v>
      </c>
      <c r="W28" s="22">
        <f t="shared" si="26"/>
        <v>42582.952278589844</v>
      </c>
      <c r="X28" s="22">
        <f t="shared" ref="X28:Y28" si="27">SUM(X29:X30,X33:X34,X41:X42)</f>
        <v>37317.691401547723</v>
      </c>
      <c r="Y28" s="22">
        <f t="shared" si="27"/>
        <v>36313.30335339639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375.1074806534823</v>
      </c>
      <c r="C29" s="31">
        <v>365.57747205503006</v>
      </c>
      <c r="D29" s="31">
        <v>254.01263972484958</v>
      </c>
      <c r="E29" s="31">
        <v>249.40292347377471</v>
      </c>
      <c r="F29" s="31">
        <v>241.90309544282024</v>
      </c>
      <c r="G29" s="31">
        <v>217.49303525365437</v>
      </c>
      <c r="H29" s="31">
        <v>211.18753224419606</v>
      </c>
      <c r="I29" s="31">
        <v>206.02846087704216</v>
      </c>
      <c r="J29" s="31">
        <v>228.19337919174552</v>
      </c>
      <c r="K29" s="31">
        <v>201.49036973344801</v>
      </c>
      <c r="L29" s="31">
        <v>226.04376612209796</v>
      </c>
      <c r="M29" s="31">
        <v>40.520464316423045</v>
      </c>
      <c r="N29" s="31">
        <v>45.13697334479793</v>
      </c>
      <c r="O29" s="31">
        <v>47.42828890799656</v>
      </c>
      <c r="P29" s="31">
        <v>35.139466895958734</v>
      </c>
      <c r="Q29" s="31">
        <v>36.373774720550301</v>
      </c>
      <c r="R29" s="31">
        <v>37.776182287188306</v>
      </c>
      <c r="S29" s="31">
        <v>35.594926913155632</v>
      </c>
      <c r="T29" s="31">
        <v>26.356061908856404</v>
      </c>
      <c r="U29" s="31">
        <v>24.451848667239897</v>
      </c>
      <c r="V29" s="31">
        <v>20.758813413585557</v>
      </c>
      <c r="W29" s="31">
        <v>26.205674978503872</v>
      </c>
      <c r="X29" s="31">
        <v>26.547893379191741</v>
      </c>
      <c r="Y29" s="31">
        <v>19.40429922613929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9687.6468615649173</v>
      </c>
      <c r="C30" s="98">
        <f t="shared" ref="C30:W30" si="28">SUM(C31:C32)</f>
        <v>10733.333361994841</v>
      </c>
      <c r="D30" s="98">
        <f t="shared" si="28"/>
        <v>9505.1065348237316</v>
      </c>
      <c r="E30" s="98">
        <f t="shared" si="28"/>
        <v>9875.6095442820297</v>
      </c>
      <c r="F30" s="98">
        <f t="shared" si="28"/>
        <v>9726.0398108340487</v>
      </c>
      <c r="G30" s="98">
        <f t="shared" si="28"/>
        <v>9644.8784178847782</v>
      </c>
      <c r="H30" s="98">
        <f t="shared" si="28"/>
        <v>8831.1500429922617</v>
      </c>
      <c r="I30" s="98">
        <f t="shared" si="28"/>
        <v>7568.6736887360275</v>
      </c>
      <c r="J30" s="98">
        <f t="shared" si="28"/>
        <v>8510.1074806534816</v>
      </c>
      <c r="K30" s="98">
        <f t="shared" si="28"/>
        <v>8236.3800515907133</v>
      </c>
      <c r="L30" s="98">
        <f t="shared" si="28"/>
        <v>7668.6725709372304</v>
      </c>
      <c r="M30" s="98">
        <f t="shared" si="28"/>
        <v>6237.2223559759241</v>
      </c>
      <c r="N30" s="98">
        <f t="shared" si="28"/>
        <v>6885.0098882201191</v>
      </c>
      <c r="O30" s="98">
        <f t="shared" si="28"/>
        <v>6941.5867583834915</v>
      </c>
      <c r="P30" s="98">
        <f t="shared" si="28"/>
        <v>5124.7666380051587</v>
      </c>
      <c r="Q30" s="98">
        <f t="shared" si="28"/>
        <v>5311.6913155631983</v>
      </c>
      <c r="R30" s="98">
        <f t="shared" si="28"/>
        <v>5561.0999999999995</v>
      </c>
      <c r="S30" s="98">
        <f t="shared" si="28"/>
        <v>5350.6748925193469</v>
      </c>
      <c r="T30" s="98">
        <f t="shared" si="28"/>
        <v>4916.6109200343935</v>
      </c>
      <c r="U30" s="98">
        <f t="shared" si="28"/>
        <v>4733.9884780739458</v>
      </c>
      <c r="V30" s="98">
        <f t="shared" si="28"/>
        <v>4166.2378331900254</v>
      </c>
      <c r="W30" s="98">
        <f t="shared" si="28"/>
        <v>4715.3016337059325</v>
      </c>
      <c r="X30" s="98">
        <f t="shared" ref="X30:Y30" si="29">SUM(X31:X32)</f>
        <v>3498.2824591573508</v>
      </c>
      <c r="Y30" s="98">
        <f t="shared" si="29"/>
        <v>3069.563198624247</v>
      </c>
      <c r="DA30" s="63"/>
    </row>
    <row r="31" spans="1:105" ht="12" customHeight="1" x14ac:dyDescent="0.25">
      <c r="A31" s="97" t="s">
        <v>74</v>
      </c>
      <c r="B31" s="98">
        <v>1723.9848667239901</v>
      </c>
      <c r="C31" s="98">
        <v>1690.0926913155629</v>
      </c>
      <c r="D31" s="98">
        <v>1647.162510748065</v>
      </c>
      <c r="E31" s="98">
        <v>1564.536199484093</v>
      </c>
      <c r="F31" s="98">
        <v>1573.325709372313</v>
      </c>
      <c r="G31" s="98">
        <v>1497.5159931212379</v>
      </c>
      <c r="H31" s="98">
        <v>1385.4495270851251</v>
      </c>
      <c r="I31" s="98">
        <v>1351.39011177988</v>
      </c>
      <c r="J31" s="98">
        <v>1290.962080825451</v>
      </c>
      <c r="K31" s="98">
        <v>1263.4947549441099</v>
      </c>
      <c r="L31" s="98">
        <v>1273.3829750644879</v>
      </c>
      <c r="M31" s="98">
        <v>1093.219604471195</v>
      </c>
      <c r="N31" s="98">
        <v>1093.416337059329</v>
      </c>
      <c r="O31" s="98">
        <v>1073.635511607911</v>
      </c>
      <c r="P31" s="98">
        <v>921.48650042992267</v>
      </c>
      <c r="Q31" s="98">
        <v>928.81478933791914</v>
      </c>
      <c r="R31" s="98">
        <v>921.43490971625101</v>
      </c>
      <c r="S31" s="98">
        <v>919.3539982803095</v>
      </c>
      <c r="T31" s="98">
        <v>871.89269131556307</v>
      </c>
      <c r="U31" s="98">
        <v>818.38202923473762</v>
      </c>
      <c r="V31" s="98">
        <v>792.38374892519346</v>
      </c>
      <c r="W31" s="98">
        <v>897.02527944969904</v>
      </c>
      <c r="X31" s="98">
        <v>725.60859845227856</v>
      </c>
      <c r="Y31" s="98">
        <v>619.06079105760955</v>
      </c>
      <c r="DA31" s="63" t="s">
        <v>233</v>
      </c>
    </row>
    <row r="32" spans="1:105" ht="12" customHeight="1" x14ac:dyDescent="0.25">
      <c r="A32" s="97" t="s">
        <v>196</v>
      </c>
      <c r="B32" s="98">
        <v>7963.661994840927</v>
      </c>
      <c r="C32" s="98">
        <v>9043.2406706792772</v>
      </c>
      <c r="D32" s="98">
        <v>7857.9440240756667</v>
      </c>
      <c r="E32" s="98">
        <v>8311.0733447979364</v>
      </c>
      <c r="F32" s="98">
        <v>8152.7141014617355</v>
      </c>
      <c r="G32" s="98">
        <v>8147.3624247635398</v>
      </c>
      <c r="H32" s="98">
        <v>7445.7005159071368</v>
      </c>
      <c r="I32" s="98">
        <v>6217.283576956148</v>
      </c>
      <c r="J32" s="98">
        <v>7219.1453998280303</v>
      </c>
      <c r="K32" s="98">
        <v>6972.8852966466038</v>
      </c>
      <c r="L32" s="98">
        <v>6395.2895958727422</v>
      </c>
      <c r="M32" s="98">
        <v>5144.0027515047295</v>
      </c>
      <c r="N32" s="98">
        <v>5791.5935511607904</v>
      </c>
      <c r="O32" s="98">
        <v>5867.9512467755803</v>
      </c>
      <c r="P32" s="98">
        <v>4203.280137575236</v>
      </c>
      <c r="Q32" s="98">
        <v>4382.8765262252791</v>
      </c>
      <c r="R32" s="98">
        <v>4639.6650902837482</v>
      </c>
      <c r="S32" s="98">
        <v>4431.3208942390374</v>
      </c>
      <c r="T32" s="98">
        <v>4044.7182287188307</v>
      </c>
      <c r="U32" s="98">
        <v>3915.606448839208</v>
      </c>
      <c r="V32" s="98">
        <v>3373.8540842648317</v>
      </c>
      <c r="W32" s="98">
        <v>3818.2763542562334</v>
      </c>
      <c r="X32" s="98">
        <v>2772.673860705072</v>
      </c>
      <c r="Y32" s="98">
        <v>2450.5024075666374</v>
      </c>
      <c r="DA32" s="63" t="s">
        <v>234</v>
      </c>
    </row>
    <row r="33" spans="1:105" ht="12" customHeight="1" x14ac:dyDescent="0.25">
      <c r="A33" s="73" t="s">
        <v>189</v>
      </c>
      <c r="B33" s="98">
        <v>12641.632846087699</v>
      </c>
      <c r="C33" s="98">
        <v>12908.0698194325</v>
      </c>
      <c r="D33" s="98">
        <v>13225.56638005159</v>
      </c>
      <c r="E33" s="98">
        <v>13154.31392949269</v>
      </c>
      <c r="F33" s="98">
        <v>14764.1785038693</v>
      </c>
      <c r="G33" s="98">
        <v>14451.92570937231</v>
      </c>
      <c r="H33" s="98">
        <v>14613.95717970765</v>
      </c>
      <c r="I33" s="98">
        <v>12940.355975924331</v>
      </c>
      <c r="J33" s="98">
        <v>14003.017970765261</v>
      </c>
      <c r="K33" s="98">
        <v>14194.210920034389</v>
      </c>
      <c r="L33" s="98">
        <v>13871.08607050731</v>
      </c>
      <c r="M33" s="98">
        <v>12696.19355116079</v>
      </c>
      <c r="N33" s="98">
        <v>14055.516505116631</v>
      </c>
      <c r="O33" s="98">
        <v>14507.099913868848</v>
      </c>
      <c r="P33" s="98">
        <v>10840.072858839889</v>
      </c>
      <c r="Q33" s="98">
        <v>11671.258528869641</v>
      </c>
      <c r="R33" s="98">
        <v>12624.790912003349</v>
      </c>
      <c r="S33" s="98">
        <v>12260.582747924522</v>
      </c>
      <c r="T33" s="98">
        <v>11431.854278176432</v>
      </c>
      <c r="U33" s="98">
        <v>11131.630051642116</v>
      </c>
      <c r="V33" s="98">
        <v>10937.76560537723</v>
      </c>
      <c r="W33" s="98">
        <v>11359.618450509633</v>
      </c>
      <c r="X33" s="98">
        <v>9245.4128580113047</v>
      </c>
      <c r="Y33" s="98">
        <v>8500.748020852996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6845.7865916344772</v>
      </c>
      <c r="C34" s="98">
        <f>SUM(C35:C40)</f>
        <v>6993.6669409098286</v>
      </c>
      <c r="D34" s="98">
        <f>SUM(D35:D40)</f>
        <v>6427.2754534065307</v>
      </c>
      <c r="E34" s="98">
        <f t="shared" ref="E34:G34" si="30">SUM(E35:E40)</f>
        <v>6925.9563044938186</v>
      </c>
      <c r="F34" s="98">
        <f t="shared" si="30"/>
        <v>6970.9369733447975</v>
      </c>
      <c r="G34" s="98">
        <f t="shared" si="30"/>
        <v>6787.3079105760962</v>
      </c>
      <c r="H34" s="98">
        <f t="shared" ref="H34" si="31">SUM(H35:H40)</f>
        <v>6413.0898538263109</v>
      </c>
      <c r="I34" s="98">
        <f t="shared" ref="I34" si="32">SUM(I35:I40)</f>
        <v>6293.7257093723138</v>
      </c>
      <c r="J34" s="98">
        <f t="shared" ref="J34" si="33">SUM(J35:J40)</f>
        <v>6943.9631986242484</v>
      </c>
      <c r="K34" s="98">
        <f t="shared" ref="K34" si="34">SUM(K35:K40)</f>
        <v>7337.5466895958716</v>
      </c>
      <c r="L34" s="98">
        <f t="shared" ref="L34" si="35">SUM(L35:L40)</f>
        <v>8452.0123817712793</v>
      </c>
      <c r="M34" s="98">
        <f t="shared" ref="M34" si="36">SUM(M35:M40)</f>
        <v>7061.5934651762682</v>
      </c>
      <c r="N34" s="98">
        <f t="shared" ref="N34" si="37">SUM(N35:N40)</f>
        <v>8272.0673297930807</v>
      </c>
      <c r="O34" s="98">
        <f t="shared" ref="O34" si="38">SUM(O35:O40)</f>
        <v>9170.1761824338118</v>
      </c>
      <c r="P34" s="98">
        <f t="shared" ref="P34" si="39">SUM(P35:P40)</f>
        <v>7646.1100302400755</v>
      </c>
      <c r="Q34" s="98">
        <f t="shared" ref="Q34" si="40">SUM(Q35:Q40)</f>
        <v>8288.7845493762688</v>
      </c>
      <c r="R34" s="98">
        <f t="shared" ref="R34" si="41">SUM(R35:R40)</f>
        <v>9082.1951585039533</v>
      </c>
      <c r="S34" s="98">
        <f t="shared" ref="S34" si="42">SUM(S35:S40)</f>
        <v>8947.8148445088445</v>
      </c>
      <c r="T34" s="98">
        <f t="shared" ref="T34" si="43">SUM(T35:T40)</f>
        <v>8949.7212162345786</v>
      </c>
      <c r="U34" s="98">
        <f t="shared" ref="U34" si="44">SUM(U35:U40)</f>
        <v>9346.1432931558229</v>
      </c>
      <c r="V34" s="98">
        <f t="shared" ref="V34" si="45">SUM(V35:V40)</f>
        <v>8741.1171977182148</v>
      </c>
      <c r="W34" s="98">
        <f t="shared" ref="W34:Y34" si="46">SUM(W35:W40)</f>
        <v>10440.117577005405</v>
      </c>
      <c r="X34" s="98">
        <f t="shared" si="46"/>
        <v>9954.2714068210262</v>
      </c>
      <c r="Y34" s="98">
        <f t="shared" si="46"/>
        <v>10478.679236240727</v>
      </c>
      <c r="DA34" s="63"/>
    </row>
    <row r="35" spans="1:105" ht="12" customHeight="1" x14ac:dyDescent="0.25">
      <c r="A35" s="97" t="s">
        <v>199</v>
      </c>
      <c r="B35" s="98">
        <v>6680.4719690455713</v>
      </c>
      <c r="C35" s="98">
        <v>6824.6631986242473</v>
      </c>
      <c r="D35" s="98">
        <v>6296.0256233877899</v>
      </c>
      <c r="E35" s="98">
        <v>6781.7903697334468</v>
      </c>
      <c r="F35" s="98">
        <v>6813.1508168529663</v>
      </c>
      <c r="G35" s="98">
        <v>6626.6361134995695</v>
      </c>
      <c r="H35" s="98">
        <v>6111.6365434221834</v>
      </c>
      <c r="I35" s="98">
        <v>5822.680825451419</v>
      </c>
      <c r="J35" s="98">
        <v>6225.0166809974207</v>
      </c>
      <c r="K35" s="98">
        <v>6403.171883061048</v>
      </c>
      <c r="L35" s="98">
        <v>7229.7936371453134</v>
      </c>
      <c r="M35" s="98">
        <v>5944.7152192605326</v>
      </c>
      <c r="N35" s="98">
        <v>6882.5337919174544</v>
      </c>
      <c r="O35" s="98">
        <v>7550.3835769561474</v>
      </c>
      <c r="P35" s="98">
        <v>6176.7482373172825</v>
      </c>
      <c r="Q35" s="98">
        <v>6572.759931212383</v>
      </c>
      <c r="R35" s="98">
        <v>7051.6418744625953</v>
      </c>
      <c r="S35" s="98">
        <v>6787.9373172828891</v>
      </c>
      <c r="T35" s="98">
        <v>6615.6764402407571</v>
      </c>
      <c r="U35" s="98">
        <v>6669.0829750644907</v>
      </c>
      <c r="V35" s="98">
        <v>5912.9006018916589</v>
      </c>
      <c r="W35" s="98">
        <v>6739.6079105760982</v>
      </c>
      <c r="X35" s="98">
        <v>6000.4971625107482</v>
      </c>
      <c r="Y35" s="98">
        <v>6031.9138435081677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0.16139686100946099</v>
      </c>
      <c r="O36" s="98">
        <v>0.40739481558149893</v>
      </c>
      <c r="P36" s="98">
        <v>0.82593737679099022</v>
      </c>
      <c r="Q36" s="98">
        <v>2.1715657133289912</v>
      </c>
      <c r="R36" s="98">
        <v>5.5943846432508915</v>
      </c>
      <c r="S36" s="98">
        <v>10.274345798608842</v>
      </c>
      <c r="T36" s="98">
        <v>17.695592846788283</v>
      </c>
      <c r="U36" s="98">
        <v>29.226354204832766</v>
      </c>
      <c r="V36" s="98">
        <v>55.297937185110584</v>
      </c>
      <c r="W36" s="98">
        <v>106.70304562105652</v>
      </c>
      <c r="X36" s="98">
        <v>153.88086511853027</v>
      </c>
      <c r="Y36" s="98">
        <v>211.87553890624784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20.684092863284611</v>
      </c>
      <c r="C38" s="98">
        <v>20.15855546001719</v>
      </c>
      <c r="D38" s="98">
        <v>20.11083404987102</v>
      </c>
      <c r="E38" s="98">
        <v>21.018400687876181</v>
      </c>
      <c r="F38" s="98">
        <v>21.9499570077386</v>
      </c>
      <c r="G38" s="98">
        <v>22.475408426483231</v>
      </c>
      <c r="H38" s="98">
        <v>29.688564058469471</v>
      </c>
      <c r="I38" s="98">
        <v>37.331642304385213</v>
      </c>
      <c r="J38" s="98">
        <v>46.837661220980223</v>
      </c>
      <c r="K38" s="98">
        <v>53.979191745485807</v>
      </c>
      <c r="L38" s="98">
        <v>60.165262252794491</v>
      </c>
      <c r="M38" s="98">
        <v>114.34359415305251</v>
      </c>
      <c r="N38" s="98">
        <v>124.9487532244196</v>
      </c>
      <c r="O38" s="98">
        <v>133.48564058469469</v>
      </c>
      <c r="P38" s="98">
        <v>141.07024935511609</v>
      </c>
      <c r="Q38" s="98">
        <v>149.2249355116079</v>
      </c>
      <c r="R38" s="98">
        <v>158.61384350816849</v>
      </c>
      <c r="S38" s="98">
        <v>165.1165950128977</v>
      </c>
      <c r="T38" s="98">
        <v>179.79518486672399</v>
      </c>
      <c r="U38" s="98">
        <v>191.006018916595</v>
      </c>
      <c r="V38" s="98">
        <v>199.27618228718831</v>
      </c>
      <c r="W38" s="98">
        <v>207.66844368013761</v>
      </c>
      <c r="X38" s="98">
        <v>218.6580395528805</v>
      </c>
      <c r="Y38" s="98">
        <v>226.64995700773861</v>
      </c>
      <c r="DA38" s="63" t="s">
        <v>239</v>
      </c>
    </row>
    <row r="39" spans="1:105" ht="12" customHeight="1" x14ac:dyDescent="0.25">
      <c r="A39" s="97" t="s">
        <v>197</v>
      </c>
      <c r="B39" s="98">
        <v>120.95159071367149</v>
      </c>
      <c r="C39" s="98">
        <v>119.0169389509888</v>
      </c>
      <c r="D39" s="98">
        <v>77.362166809974198</v>
      </c>
      <c r="E39" s="98">
        <v>77.959329320722262</v>
      </c>
      <c r="F39" s="98">
        <v>78.580309544282031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DA39" s="63" t="s">
        <v>240</v>
      </c>
    </row>
    <row r="40" spans="1:105" ht="12" customHeight="1" x14ac:dyDescent="0.25">
      <c r="A40" s="97" t="s">
        <v>191</v>
      </c>
      <c r="B40" s="98">
        <v>23.678939011950504</v>
      </c>
      <c r="C40" s="98">
        <v>29.828247874574998</v>
      </c>
      <c r="D40" s="98">
        <v>33.77682915889563</v>
      </c>
      <c r="E40" s="98">
        <v>45.188204751772602</v>
      </c>
      <c r="F40" s="98">
        <v>57.255889939810828</v>
      </c>
      <c r="G40" s="98">
        <v>138.19638865004302</v>
      </c>
      <c r="H40" s="98">
        <v>271.76474634565784</v>
      </c>
      <c r="I40" s="98">
        <v>433.71324161650932</v>
      </c>
      <c r="J40" s="98">
        <v>672.10885640584695</v>
      </c>
      <c r="K40" s="98">
        <v>880.39561478933808</v>
      </c>
      <c r="L40" s="98">
        <v>1162.0534823731716</v>
      </c>
      <c r="M40" s="98">
        <v>1002.5346517626832</v>
      </c>
      <c r="N40" s="98">
        <v>1264.4233877901975</v>
      </c>
      <c r="O40" s="98">
        <v>1485.8995700773871</v>
      </c>
      <c r="P40" s="98">
        <v>1327.465606190885</v>
      </c>
      <c r="Q40" s="98">
        <v>1564.6281169389492</v>
      </c>
      <c r="R40" s="98">
        <v>1866.3450558899392</v>
      </c>
      <c r="S40" s="98">
        <v>1984.4865864144476</v>
      </c>
      <c r="T40" s="98">
        <v>2136.5539982803075</v>
      </c>
      <c r="U40" s="98">
        <v>2456.827944969903</v>
      </c>
      <c r="V40" s="98">
        <v>2573.6424763542568</v>
      </c>
      <c r="W40" s="98">
        <v>3386.1381771281121</v>
      </c>
      <c r="X40" s="98">
        <v>3581.2353396388671</v>
      </c>
      <c r="Y40" s="98">
        <v>4008.2398968185726</v>
      </c>
      <c r="DA40" s="63" t="s">
        <v>241</v>
      </c>
    </row>
    <row r="41" spans="1:105" ht="12" customHeight="1" x14ac:dyDescent="0.25">
      <c r="A41" s="73" t="s">
        <v>198</v>
      </c>
      <c r="B41" s="98">
        <v>2063.1803293029693</v>
      </c>
      <c r="C41" s="98">
        <v>2500.5038389659217</v>
      </c>
      <c r="D41" s="98">
        <v>2604.4319832190181</v>
      </c>
      <c r="E41" s="98">
        <v>2525.9071732854377</v>
      </c>
      <c r="F41" s="98">
        <v>2561.6514773719118</v>
      </c>
      <c r="G41" s="98">
        <v>2654.6141693510476</v>
      </c>
      <c r="H41" s="98">
        <v>2493.8636545141635</v>
      </c>
      <c r="I41" s="98">
        <v>1237.8866723989679</v>
      </c>
      <c r="J41" s="98">
        <v>1360.599054170249</v>
      </c>
      <c r="K41" s="98">
        <v>1192.7967325881341</v>
      </c>
      <c r="L41" s="98">
        <v>1301.7583834909719</v>
      </c>
      <c r="M41" s="98">
        <v>1069.834737747206</v>
      </c>
      <c r="N41" s="98">
        <v>1179.4693895098881</v>
      </c>
      <c r="O41" s="98">
        <v>1261.7573516766979</v>
      </c>
      <c r="P41" s="98">
        <v>1021.1478933791921</v>
      </c>
      <c r="Q41" s="98">
        <v>1163.2132416165091</v>
      </c>
      <c r="R41" s="98">
        <v>1250.683404987102</v>
      </c>
      <c r="S41" s="98">
        <v>1236.2107480653481</v>
      </c>
      <c r="T41" s="98">
        <v>1253.4124677558041</v>
      </c>
      <c r="U41" s="98">
        <v>1273.8020636285471</v>
      </c>
      <c r="V41" s="98">
        <v>1246.0682717110919</v>
      </c>
      <c r="W41" s="98">
        <v>1466.0299226139291</v>
      </c>
      <c r="X41" s="98">
        <v>1249.383147033534</v>
      </c>
      <c r="Y41" s="98">
        <v>1283.1879621668099</v>
      </c>
      <c r="DA41" s="63" t="s">
        <v>242</v>
      </c>
    </row>
    <row r="42" spans="1:105" ht="12" customHeight="1" x14ac:dyDescent="0.25">
      <c r="A42" s="32" t="s">
        <v>53</v>
      </c>
      <c r="B42" s="33">
        <v>11067.92777300086</v>
      </c>
      <c r="C42" s="33">
        <v>11512.2098022356</v>
      </c>
      <c r="D42" s="33">
        <v>11435.76956147893</v>
      </c>
      <c r="E42" s="33">
        <v>12171.453138435079</v>
      </c>
      <c r="F42" s="33">
        <v>12328.460877042129</v>
      </c>
      <c r="G42" s="33">
        <v>11907.39466895959</v>
      </c>
      <c r="H42" s="33">
        <v>12323.903697334479</v>
      </c>
      <c r="I42" s="33">
        <v>12174.46259673259</v>
      </c>
      <c r="J42" s="33">
        <v>13125.70937231298</v>
      </c>
      <c r="K42" s="33">
        <v>12814.44539982803</v>
      </c>
      <c r="L42" s="33">
        <v>13888.22012037833</v>
      </c>
      <c r="M42" s="33">
        <v>12728.304643164231</v>
      </c>
      <c r="N42" s="33">
        <v>13765.10584694755</v>
      </c>
      <c r="O42" s="33">
        <v>14456.511177987961</v>
      </c>
      <c r="P42" s="33">
        <v>12967.75520206363</v>
      </c>
      <c r="Q42" s="33">
        <v>13525.51289767842</v>
      </c>
      <c r="R42" s="33">
        <v>14024.428374892521</v>
      </c>
      <c r="S42" s="33">
        <v>13854.074892519349</v>
      </c>
      <c r="T42" s="33">
        <v>13777.80429922614</v>
      </c>
      <c r="U42" s="33">
        <v>13733.62656921754</v>
      </c>
      <c r="V42" s="33">
        <v>13886.37420464316</v>
      </c>
      <c r="W42" s="33">
        <v>14575.67901977644</v>
      </c>
      <c r="X42" s="33">
        <v>13343.793637145311</v>
      </c>
      <c r="Y42" s="33">
        <v>12961.72063628547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42657.602943232458</v>
      </c>
      <c r="C44" s="205">
        <f t="shared" si="47"/>
        <v>44983.532987719147</v>
      </c>
      <c r="D44" s="205">
        <f t="shared" si="47"/>
        <v>43418.385723545754</v>
      </c>
      <c r="E44" s="205">
        <f t="shared" si="47"/>
        <v>44857.45480871106</v>
      </c>
      <c r="F44" s="205">
        <f t="shared" si="47"/>
        <v>46535.914847965207</v>
      </c>
      <c r="G44" s="205">
        <f t="shared" si="47"/>
        <v>45525.417522747426</v>
      </c>
      <c r="H44" s="205">
        <f t="shared" si="47"/>
        <v>44615.387214273411</v>
      </c>
      <c r="I44" s="205">
        <f t="shared" si="47"/>
        <v>39987.419862424766</v>
      </c>
      <c r="J44" s="205">
        <f t="shared" si="47"/>
        <v>43499.481599312123</v>
      </c>
      <c r="K44" s="205">
        <f t="shared" si="47"/>
        <v>43096.474548581253</v>
      </c>
      <c r="L44" s="205">
        <f t="shared" si="47"/>
        <v>44245.739810834049</v>
      </c>
      <c r="M44" s="205">
        <f t="shared" si="47"/>
        <v>38831.134565778164</v>
      </c>
      <c r="N44" s="205">
        <f t="shared" si="47"/>
        <v>42937.882545141874</v>
      </c>
      <c r="O44" s="205">
        <f t="shared" si="47"/>
        <v>44898.660103181421</v>
      </c>
      <c r="P44" s="205">
        <f t="shared" si="47"/>
        <v>36307.526483233007</v>
      </c>
      <c r="Q44" s="205">
        <f t="shared" si="47"/>
        <v>38432.206190885641</v>
      </c>
      <c r="R44" s="205">
        <f t="shared" ref="R44:V44" si="48">SUM(R45,R50)</f>
        <v>40714.628976784174</v>
      </c>
      <c r="S44" s="205">
        <f t="shared" si="48"/>
        <v>39700.466466036123</v>
      </c>
      <c r="T44" s="205">
        <f t="shared" si="48"/>
        <v>38219.205245055899</v>
      </c>
      <c r="U44" s="205">
        <f t="shared" si="48"/>
        <v>37786.814359415308</v>
      </c>
      <c r="V44" s="205">
        <f t="shared" si="48"/>
        <v>36424.679449699048</v>
      </c>
      <c r="W44" s="205">
        <f t="shared" ref="W44:Y44" si="49">SUM(W45,W50)</f>
        <v>39196.814101461743</v>
      </c>
      <c r="X44" s="205">
        <f t="shared" si="49"/>
        <v>33736.456061908859</v>
      </c>
      <c r="Y44" s="205">
        <f t="shared" si="49"/>
        <v>32305.063456577827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37019.285814853101</v>
      </c>
      <c r="C45" s="192">
        <f t="shared" si="50"/>
        <v>39243.663009660013</v>
      </c>
      <c r="D45" s="192">
        <f t="shared" si="50"/>
        <v>37570.401143680021</v>
      </c>
      <c r="E45" s="192">
        <f t="shared" si="50"/>
        <v>38862.139881901021</v>
      </c>
      <c r="F45" s="192">
        <f t="shared" si="50"/>
        <v>40411.171928163087</v>
      </c>
      <c r="G45" s="192">
        <f t="shared" si="50"/>
        <v>39316.488525126537</v>
      </c>
      <c r="H45" s="192">
        <f t="shared" si="50"/>
        <v>38233.010642039211</v>
      </c>
      <c r="I45" s="192">
        <f t="shared" si="50"/>
        <v>33505.103378832449</v>
      </c>
      <c r="J45" s="192">
        <f t="shared" si="50"/>
        <v>36872.967939080001</v>
      </c>
      <c r="K45" s="192">
        <f t="shared" si="50"/>
        <v>36370.12530734441</v>
      </c>
      <c r="L45" s="192">
        <f t="shared" si="50"/>
        <v>37436.391542900717</v>
      </c>
      <c r="M45" s="192">
        <f t="shared" si="50"/>
        <v>32076.052592593511</v>
      </c>
      <c r="N45" s="192">
        <f t="shared" si="50"/>
        <v>36182.054116597617</v>
      </c>
      <c r="O45" s="192">
        <f t="shared" si="50"/>
        <v>38125.65492685901</v>
      </c>
      <c r="P45" s="192">
        <f t="shared" si="50"/>
        <v>29557.023502104701</v>
      </c>
      <c r="Q45" s="192">
        <f t="shared" si="50"/>
        <v>31697.5158317438</v>
      </c>
      <c r="R45" s="192">
        <f t="shared" ref="R45:V45" si="51">SUM(R46:R49)</f>
        <v>34042.09819280856</v>
      </c>
      <c r="S45" s="192">
        <f t="shared" si="51"/>
        <v>33347.922852775402</v>
      </c>
      <c r="T45" s="192">
        <f t="shared" si="51"/>
        <v>31788.615916690564</v>
      </c>
      <c r="U45" s="192">
        <f t="shared" si="51"/>
        <v>31437.986232922522</v>
      </c>
      <c r="V45" s="192">
        <f t="shared" si="51"/>
        <v>29727.807829368481</v>
      </c>
      <c r="W45" s="192">
        <f t="shared" ref="W45:Y45" si="52">SUM(W46:W49)</f>
        <v>32615.767072704697</v>
      </c>
      <c r="X45" s="192">
        <f t="shared" si="52"/>
        <v>27457.026178067885</v>
      </c>
      <c r="Y45" s="192">
        <f t="shared" si="52"/>
        <v>26225.78406133072</v>
      </c>
      <c r="DA45" s="213" t="s">
        <v>245</v>
      </c>
    </row>
    <row r="46" spans="1:105" ht="12" customHeight="1" x14ac:dyDescent="0.25">
      <c r="A46" s="97" t="s">
        <v>215</v>
      </c>
      <c r="B46" s="74">
        <v>31784.760155188644</v>
      </c>
      <c r="C46" s="74">
        <v>34061.774695429733</v>
      </c>
      <c r="D46" s="74">
        <v>32237.776549842187</v>
      </c>
      <c r="E46" s="74">
        <v>33368.033884458178</v>
      </c>
      <c r="F46" s="74">
        <v>35152.193429593179</v>
      </c>
      <c r="G46" s="74">
        <v>34174.967152717349</v>
      </c>
      <c r="H46" s="74">
        <v>32798.666536026823</v>
      </c>
      <c r="I46" s="74">
        <v>28163.30226848177</v>
      </c>
      <c r="J46" s="74">
        <v>31322.044875407064</v>
      </c>
      <c r="K46" s="74">
        <v>31271.16427705784</v>
      </c>
      <c r="L46" s="74">
        <v>31795.863835725799</v>
      </c>
      <c r="M46" s="74">
        <v>25989.162430388307</v>
      </c>
      <c r="N46" s="74">
        <v>29826.748267704399</v>
      </c>
      <c r="O46" s="74">
        <v>31677.986855557931</v>
      </c>
      <c r="P46" s="74">
        <v>23514.432471873406</v>
      </c>
      <c r="Q46" s="74">
        <v>25459.61638589104</v>
      </c>
      <c r="R46" s="74">
        <v>27650.099217520175</v>
      </c>
      <c r="S46" s="74">
        <v>26680.762511110144</v>
      </c>
      <c r="T46" s="74">
        <v>25154.144361143346</v>
      </c>
      <c r="U46" s="74">
        <v>24826.529732617691</v>
      </c>
      <c r="V46" s="74">
        <v>22854.868312252172</v>
      </c>
      <c r="W46" s="74">
        <v>25935.626948034514</v>
      </c>
      <c r="X46" s="74">
        <v>21810.336836400249</v>
      </c>
      <c r="Y46" s="74">
        <v>20966.270849284501</v>
      </c>
      <c r="DA46" s="90" t="s">
        <v>246</v>
      </c>
    </row>
    <row r="47" spans="1:105" ht="12" customHeight="1" x14ac:dyDescent="0.25">
      <c r="A47" s="97" t="s">
        <v>56</v>
      </c>
      <c r="B47" s="74">
        <v>74.326790512066836</v>
      </c>
      <c r="C47" s="74">
        <v>91.271068107008858</v>
      </c>
      <c r="D47" s="74">
        <v>71.597858366006989</v>
      </c>
      <c r="E47" s="74">
        <v>242.59697626195745</v>
      </c>
      <c r="F47" s="74">
        <v>74.061029120186745</v>
      </c>
      <c r="G47" s="74">
        <v>102.13930776557446</v>
      </c>
      <c r="H47" s="74">
        <v>139.77177690803001</v>
      </c>
      <c r="I47" s="74">
        <v>66.911579085148801</v>
      </c>
      <c r="J47" s="74">
        <v>73.766950288793709</v>
      </c>
      <c r="K47" s="74">
        <v>94.308839813392183</v>
      </c>
      <c r="L47" s="74">
        <v>96.315409974822956</v>
      </c>
      <c r="M47" s="74">
        <v>94.620927677462475</v>
      </c>
      <c r="N47" s="74">
        <v>94.580873220597937</v>
      </c>
      <c r="O47" s="74">
        <v>99.246417311550459</v>
      </c>
      <c r="P47" s="74">
        <v>103.75828795261287</v>
      </c>
      <c r="Q47" s="74">
        <v>109.7426435463839</v>
      </c>
      <c r="R47" s="74">
        <v>134.87472532721887</v>
      </c>
      <c r="S47" s="74">
        <v>134.39631699627395</v>
      </c>
      <c r="T47" s="74">
        <v>149.24078054839032</v>
      </c>
      <c r="U47" s="74">
        <v>170.8578628069169</v>
      </c>
      <c r="V47" s="74">
        <v>215.54026941817119</v>
      </c>
      <c r="W47" s="74">
        <v>240.64010700296177</v>
      </c>
      <c r="X47" s="74">
        <v>178.19000191076717</v>
      </c>
      <c r="Y47" s="74">
        <v>187.5614311646128</v>
      </c>
      <c r="DA47" s="90" t="s">
        <v>247</v>
      </c>
    </row>
    <row r="48" spans="1:105" ht="12" customHeight="1" x14ac:dyDescent="0.25">
      <c r="A48" s="97" t="s">
        <v>55</v>
      </c>
      <c r="B48" s="74">
        <v>3209.7799085956012</v>
      </c>
      <c r="C48" s="74">
        <v>3164.921795181524</v>
      </c>
      <c r="D48" s="74">
        <v>3256.8207894900647</v>
      </c>
      <c r="E48" s="74">
        <v>3340.9029340987445</v>
      </c>
      <c r="F48" s="74">
        <v>3408.3172601466445</v>
      </c>
      <c r="G48" s="74">
        <v>3228.1280614519051</v>
      </c>
      <c r="H48" s="74">
        <v>3414.4754759331672</v>
      </c>
      <c r="I48" s="74">
        <v>3286.5275132440802</v>
      </c>
      <c r="J48" s="74">
        <v>3464.2205523309613</v>
      </c>
      <c r="K48" s="74">
        <v>3290.0299963046018</v>
      </c>
      <c r="L48" s="74">
        <v>3475.6586965465212</v>
      </c>
      <c r="M48" s="74">
        <v>3857.622664873812</v>
      </c>
      <c r="N48" s="74">
        <v>4022.5869004242923</v>
      </c>
      <c r="O48" s="74">
        <v>4107.6306296365274</v>
      </c>
      <c r="P48" s="74">
        <v>3865.5238310140803</v>
      </c>
      <c r="Q48" s="74">
        <v>3980.2351208152572</v>
      </c>
      <c r="R48" s="74">
        <v>4152.1102837452772</v>
      </c>
      <c r="S48" s="74">
        <v>4325.2674068544584</v>
      </c>
      <c r="T48" s="74">
        <v>4309.1299976157634</v>
      </c>
      <c r="U48" s="74">
        <v>4279.9374274754782</v>
      </c>
      <c r="V48" s="74">
        <v>4401.4967104086718</v>
      </c>
      <c r="W48" s="74">
        <v>4318.026576498818</v>
      </c>
      <c r="X48" s="74">
        <v>3179.835100594732</v>
      </c>
      <c r="Y48" s="74">
        <v>2958.883298159401</v>
      </c>
      <c r="DA48" s="90" t="s">
        <v>248</v>
      </c>
    </row>
    <row r="49" spans="1:105" ht="12" customHeight="1" x14ac:dyDescent="0.25">
      <c r="A49" s="107" t="s">
        <v>54</v>
      </c>
      <c r="B49" s="193">
        <v>1950.4189605567854</v>
      </c>
      <c r="C49" s="193">
        <v>1925.6954509417446</v>
      </c>
      <c r="D49" s="193">
        <v>2004.2059459817578</v>
      </c>
      <c r="E49" s="193">
        <v>1910.6060870821384</v>
      </c>
      <c r="F49" s="193">
        <v>1776.6002093030752</v>
      </c>
      <c r="G49" s="193">
        <v>1811.2540031917097</v>
      </c>
      <c r="H49" s="193">
        <v>1880.0968531711876</v>
      </c>
      <c r="I49" s="193">
        <v>1988.3620180214491</v>
      </c>
      <c r="J49" s="193">
        <v>2012.935561053177</v>
      </c>
      <c r="K49" s="193">
        <v>1714.6221941685762</v>
      </c>
      <c r="L49" s="193">
        <v>2068.5536006535694</v>
      </c>
      <c r="M49" s="193">
        <v>2134.6465696539299</v>
      </c>
      <c r="N49" s="193">
        <v>2238.138075248326</v>
      </c>
      <c r="O49" s="193">
        <v>2240.7910243529982</v>
      </c>
      <c r="P49" s="193">
        <v>2073.3089112646016</v>
      </c>
      <c r="Q49" s="193">
        <v>2147.9216814911206</v>
      </c>
      <c r="R49" s="193">
        <v>2105.0139662158881</v>
      </c>
      <c r="S49" s="193">
        <v>2207.4966178145223</v>
      </c>
      <c r="T49" s="193">
        <v>2176.1007773830643</v>
      </c>
      <c r="U49" s="193">
        <v>2160.6612100224388</v>
      </c>
      <c r="V49" s="193">
        <v>2255.902537289463</v>
      </c>
      <c r="W49" s="193">
        <v>2121.4734411684026</v>
      </c>
      <c r="X49" s="193">
        <v>2288.6642391621363</v>
      </c>
      <c r="Y49" s="193">
        <v>2113.0684827222049</v>
      </c>
      <c r="DA49" s="214" t="s">
        <v>249</v>
      </c>
    </row>
    <row r="50" spans="1:105" ht="12" customHeight="1" x14ac:dyDescent="0.25">
      <c r="A50" s="209" t="s">
        <v>58</v>
      </c>
      <c r="B50" s="77">
        <v>5638.3171283793545</v>
      </c>
      <c r="C50" s="77">
        <v>5739.8699780591342</v>
      </c>
      <c r="D50" s="77">
        <v>5847.9845798657352</v>
      </c>
      <c r="E50" s="77">
        <v>5995.3149268100424</v>
      </c>
      <c r="F50" s="77">
        <v>6124.74291980212</v>
      </c>
      <c r="G50" s="77">
        <v>6208.9289976208875</v>
      </c>
      <c r="H50" s="77">
        <v>6382.3765722342005</v>
      </c>
      <c r="I50" s="77">
        <v>6482.316483592318</v>
      </c>
      <c r="J50" s="77">
        <v>6626.5136602321209</v>
      </c>
      <c r="K50" s="77">
        <v>6726.349241236845</v>
      </c>
      <c r="L50" s="77">
        <v>6809.3482679333347</v>
      </c>
      <c r="M50" s="77">
        <v>6755.0819731846523</v>
      </c>
      <c r="N50" s="77">
        <v>6755.8284285442569</v>
      </c>
      <c r="O50" s="77">
        <v>6773.0051763224092</v>
      </c>
      <c r="P50" s="77">
        <v>6750.5029811283075</v>
      </c>
      <c r="Q50" s="77">
        <v>6734.6903591418395</v>
      </c>
      <c r="R50" s="77">
        <v>6672.5307839756124</v>
      </c>
      <c r="S50" s="77">
        <v>6352.5436132607229</v>
      </c>
      <c r="T50" s="77">
        <v>6430.5893283653368</v>
      </c>
      <c r="U50" s="77">
        <v>6348.8281264927864</v>
      </c>
      <c r="V50" s="77">
        <v>6696.871620330563</v>
      </c>
      <c r="W50" s="77">
        <v>6581.0470287570461</v>
      </c>
      <c r="X50" s="77">
        <v>6279.4298838409759</v>
      </c>
      <c r="Y50" s="77">
        <v>6079.2793952471075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0.8678238639924829</v>
      </c>
      <c r="C53" s="195">
        <f t="shared" si="56"/>
        <v>0.87240064092728864</v>
      </c>
      <c r="D53" s="195">
        <f t="shared" si="56"/>
        <v>0.86531087044320087</v>
      </c>
      <c r="E53" s="195">
        <f t="shared" si="56"/>
        <v>0.86634741198812326</v>
      </c>
      <c r="F53" s="195">
        <f t="shared" si="56"/>
        <v>0.86838675161298728</v>
      </c>
      <c r="G53" s="195">
        <f t="shared" si="56"/>
        <v>0.86361620968070174</v>
      </c>
      <c r="H53" s="195">
        <f t="shared" si="56"/>
        <v>0.85694674033463636</v>
      </c>
      <c r="I53" s="195">
        <f t="shared" si="56"/>
        <v>0.83789110410487888</v>
      </c>
      <c r="J53" s="195">
        <f t="shared" si="56"/>
        <v>0.8476645372174525</v>
      </c>
      <c r="K53" s="195">
        <f t="shared" si="56"/>
        <v>0.84392344590380708</v>
      </c>
      <c r="L53" s="195">
        <f t="shared" si="56"/>
        <v>0.8461016066847189</v>
      </c>
      <c r="M53" s="195">
        <f t="shared" si="56"/>
        <v>0.82603954149879777</v>
      </c>
      <c r="N53" s="195">
        <f t="shared" si="56"/>
        <v>0.84266041946894676</v>
      </c>
      <c r="O53" s="195">
        <f t="shared" si="56"/>
        <v>0.8491490578837454</v>
      </c>
      <c r="P53" s="195">
        <f t="shared" si="56"/>
        <v>0.81407428059728271</v>
      </c>
      <c r="Q53" s="195">
        <f t="shared" si="56"/>
        <v>0.82476440916007054</v>
      </c>
      <c r="R53" s="195">
        <f t="shared" ref="R53:V53" si="57">IF(R45=0,0,R45/R$44)</f>
        <v>0.83611466070879958</v>
      </c>
      <c r="S53" s="195">
        <f t="shared" si="57"/>
        <v>0.83998818707343548</v>
      </c>
      <c r="T53" s="195">
        <f t="shared" si="57"/>
        <v>0.83174455650939505</v>
      </c>
      <c r="U53" s="195">
        <f t="shared" si="57"/>
        <v>0.83198297516946262</v>
      </c>
      <c r="V53" s="195">
        <f t="shared" si="57"/>
        <v>0.81614466560841903</v>
      </c>
      <c r="W53" s="195">
        <f t="shared" ref="W53:Y53" si="58">IF(W45=0,0,W45/W$44)</f>
        <v>0.83210250170532041</v>
      </c>
      <c r="X53" s="195">
        <f t="shared" si="58"/>
        <v>0.81386812318644963</v>
      </c>
      <c r="Y53" s="195">
        <f t="shared" si="58"/>
        <v>0.81181651590257842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0.74511360137809224</v>
      </c>
      <c r="C54" s="196">
        <f t="shared" si="59"/>
        <v>0.75720541347272263</v>
      </c>
      <c r="D54" s="196">
        <f t="shared" si="59"/>
        <v>0.74249136656316694</v>
      </c>
      <c r="E54" s="196">
        <f t="shared" si="59"/>
        <v>0.74386819374286695</v>
      </c>
      <c r="F54" s="196">
        <f t="shared" si="59"/>
        <v>0.75537772373094791</v>
      </c>
      <c r="G54" s="196">
        <f t="shared" si="59"/>
        <v>0.75067882981284773</v>
      </c>
      <c r="H54" s="196">
        <f t="shared" si="59"/>
        <v>0.73514248298474549</v>
      </c>
      <c r="I54" s="196">
        <f t="shared" si="59"/>
        <v>0.70430406276215285</v>
      </c>
      <c r="J54" s="196">
        <f t="shared" si="59"/>
        <v>0.72005558971770312</v>
      </c>
      <c r="K54" s="196">
        <f t="shared" si="59"/>
        <v>0.72560840775518365</v>
      </c>
      <c r="L54" s="196">
        <f t="shared" si="59"/>
        <v>0.71861978060857823</v>
      </c>
      <c r="M54" s="196">
        <f t="shared" si="59"/>
        <v>0.66928671338108481</v>
      </c>
      <c r="N54" s="196">
        <f t="shared" si="59"/>
        <v>0.69464879262144918</v>
      </c>
      <c r="O54" s="196">
        <f t="shared" si="59"/>
        <v>0.70554414725871295</v>
      </c>
      <c r="P54" s="196">
        <f t="shared" si="59"/>
        <v>0.64764622516305226</v>
      </c>
      <c r="Q54" s="196">
        <f t="shared" si="59"/>
        <v>0.66245524025963665</v>
      </c>
      <c r="R54" s="196">
        <f t="shared" ref="R54:V54" si="60">IF(R46=0,0,R46/R$44)</f>
        <v>0.67911951827650197</v>
      </c>
      <c r="S54" s="196">
        <f t="shared" si="60"/>
        <v>0.67205161264126767</v>
      </c>
      <c r="T54" s="196">
        <f t="shared" si="60"/>
        <v>0.65815456391253269</v>
      </c>
      <c r="U54" s="196">
        <f t="shared" si="60"/>
        <v>0.6570156853254735</v>
      </c>
      <c r="V54" s="196">
        <f t="shared" si="60"/>
        <v>0.62745557840292832</v>
      </c>
      <c r="W54" s="196">
        <f t="shared" ref="W54:Y54" si="61">IF(W46=0,0,W46/W$44)</f>
        <v>0.66167691284550889</v>
      </c>
      <c r="X54" s="196">
        <f t="shared" si="61"/>
        <v>0.64649164086401634</v>
      </c>
      <c r="Y54" s="196">
        <f t="shared" si="61"/>
        <v>0.64900881180641767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1.7424042933443505E-3</v>
      </c>
      <c r="C55" s="197">
        <f t="shared" si="62"/>
        <v>2.0289884329878351E-3</v>
      </c>
      <c r="D55" s="197">
        <f t="shared" si="62"/>
        <v>1.6490216569055797E-3</v>
      </c>
      <c r="E55" s="197">
        <f t="shared" si="62"/>
        <v>5.4081752363454765E-3</v>
      </c>
      <c r="F55" s="197">
        <f t="shared" si="62"/>
        <v>1.5914811036195861E-3</v>
      </c>
      <c r="G55" s="197">
        <f t="shared" si="62"/>
        <v>2.2435666342771944E-3</v>
      </c>
      <c r="H55" s="197">
        <f t="shared" si="62"/>
        <v>3.1328155068284166E-3</v>
      </c>
      <c r="I55" s="197">
        <f t="shared" si="62"/>
        <v>1.6733157406843354E-3</v>
      </c>
      <c r="J55" s="197">
        <f t="shared" si="62"/>
        <v>1.6958121700917056E-3</v>
      </c>
      <c r="K55" s="197">
        <f t="shared" si="62"/>
        <v>2.1883191328580924E-3</v>
      </c>
      <c r="L55" s="197">
        <f t="shared" si="62"/>
        <v>2.1768290096765221E-3</v>
      </c>
      <c r="M55" s="197">
        <f t="shared" si="62"/>
        <v>2.4367283813760054E-3</v>
      </c>
      <c r="N55" s="197">
        <f t="shared" si="62"/>
        <v>2.2027372477243668E-3</v>
      </c>
      <c r="O55" s="197">
        <f t="shared" si="62"/>
        <v>2.2104538773200068E-3</v>
      </c>
      <c r="P55" s="197">
        <f t="shared" si="62"/>
        <v>2.8577625082922948E-3</v>
      </c>
      <c r="Q55" s="197">
        <f t="shared" si="62"/>
        <v>2.8554864376328683E-3</v>
      </c>
      <c r="R55" s="197">
        <f t="shared" ref="R55:V55" si="63">IF(R47=0,0,R47/R$44)</f>
        <v>3.3126846226236174E-3</v>
      </c>
      <c r="S55" s="197">
        <f t="shared" si="63"/>
        <v>3.3852578813211285E-3</v>
      </c>
      <c r="T55" s="197">
        <f t="shared" si="63"/>
        <v>3.9048635258499094E-3</v>
      </c>
      <c r="U55" s="197">
        <f t="shared" si="63"/>
        <v>4.521626543634377E-3</v>
      </c>
      <c r="V55" s="197">
        <f t="shared" si="63"/>
        <v>5.917423919016865E-3</v>
      </c>
      <c r="W55" s="197">
        <f t="shared" ref="W55:Y55" si="64">IF(W47=0,0,W47/W$44)</f>
        <v>6.1392771968675824E-3</v>
      </c>
      <c r="X55" s="197">
        <f t="shared" si="64"/>
        <v>5.2818233659094336E-3</v>
      </c>
      <c r="Y55" s="197">
        <f t="shared" si="64"/>
        <v>5.8059452945114802E-3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7.5245201022361388E-2</v>
      </c>
      <c r="C56" s="197">
        <f t="shared" si="65"/>
        <v>7.0357341564202439E-2</v>
      </c>
      <c r="D56" s="197">
        <f t="shared" si="65"/>
        <v>7.5010176799914827E-2</v>
      </c>
      <c r="E56" s="197">
        <f t="shared" si="65"/>
        <v>7.4478209883855478E-2</v>
      </c>
      <c r="F56" s="197">
        <f t="shared" si="65"/>
        <v>7.3240577117303071E-2</v>
      </c>
      <c r="G56" s="197">
        <f t="shared" si="65"/>
        <v>7.0908258223857573E-2</v>
      </c>
      <c r="H56" s="197">
        <f t="shared" si="65"/>
        <v>7.6531342416340256E-2</v>
      </c>
      <c r="I56" s="197">
        <f t="shared" si="65"/>
        <v>8.2189036565781345E-2</v>
      </c>
      <c r="J56" s="197">
        <f t="shared" si="65"/>
        <v>7.9638203145523057E-2</v>
      </c>
      <c r="K56" s="197">
        <f t="shared" si="65"/>
        <v>7.6341047168390963E-2</v>
      </c>
      <c r="L56" s="197">
        <f t="shared" si="65"/>
        <v>7.8553522020564537E-2</v>
      </c>
      <c r="M56" s="197">
        <f t="shared" si="65"/>
        <v>9.934354759424234E-2</v>
      </c>
      <c r="N56" s="197">
        <f t="shared" si="65"/>
        <v>9.3683867531083459E-2</v>
      </c>
      <c r="O56" s="197">
        <f t="shared" si="65"/>
        <v>9.1486708516396675E-2</v>
      </c>
      <c r="P56" s="197">
        <f t="shared" si="65"/>
        <v>0.10646618498782058</v>
      </c>
      <c r="Q56" s="197">
        <f t="shared" si="65"/>
        <v>0.1035650959262179</v>
      </c>
      <c r="R56" s="197">
        <f t="shared" ref="R56:V56" si="66">IF(R48=0,0,R48/R$44)</f>
        <v>0.10198079629100502</v>
      </c>
      <c r="S56" s="197">
        <f t="shared" si="66"/>
        <v>0.10894752107143976</v>
      </c>
      <c r="T56" s="197">
        <f t="shared" si="66"/>
        <v>0.11274776568445781</v>
      </c>
      <c r="U56" s="197">
        <f t="shared" si="66"/>
        <v>0.11326536782821042</v>
      </c>
      <c r="V56" s="197">
        <f t="shared" si="66"/>
        <v>0.1208383100937636</v>
      </c>
      <c r="W56" s="197">
        <f t="shared" ref="W56:Y56" si="67">IF(W48=0,0,W48/W$44)</f>
        <v>0.11016269244029679</v>
      </c>
      <c r="X56" s="197">
        <f t="shared" si="67"/>
        <v>9.4255161086259406E-2</v>
      </c>
      <c r="Y56" s="197">
        <f t="shared" si="67"/>
        <v>9.1591935800916222E-2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4.5722657298684792E-2</v>
      </c>
      <c r="C57" s="198">
        <f t="shared" si="68"/>
        <v>4.2808897457375664E-2</v>
      </c>
      <c r="D57" s="198">
        <f t="shared" si="68"/>
        <v>4.6160305423213345E-2</v>
      </c>
      <c r="E57" s="198">
        <f t="shared" si="68"/>
        <v>4.2592833125055275E-2</v>
      </c>
      <c r="F57" s="198">
        <f t="shared" si="68"/>
        <v>3.8176969661116646E-2</v>
      </c>
      <c r="G57" s="198">
        <f t="shared" si="68"/>
        <v>3.9785555009719364E-2</v>
      </c>
      <c r="H57" s="198">
        <f t="shared" si="68"/>
        <v>4.2140099426722102E-2</v>
      </c>
      <c r="I57" s="198">
        <f t="shared" si="68"/>
        <v>4.9724689036260275E-2</v>
      </c>
      <c r="J57" s="198">
        <f t="shared" si="68"/>
        <v>4.6274932184134546E-2</v>
      </c>
      <c r="K57" s="198">
        <f t="shared" si="68"/>
        <v>3.9785671847374394E-2</v>
      </c>
      <c r="L57" s="198">
        <f t="shared" si="68"/>
        <v>4.6751475045899486E-2</v>
      </c>
      <c r="M57" s="198">
        <f t="shared" si="68"/>
        <v>5.4972552142094545E-2</v>
      </c>
      <c r="N57" s="198">
        <f t="shared" si="68"/>
        <v>5.2125022068689686E-2</v>
      </c>
      <c r="O57" s="198">
        <f t="shared" si="68"/>
        <v>4.9907748231315718E-2</v>
      </c>
      <c r="P57" s="198">
        <f t="shared" si="68"/>
        <v>5.7104107938117619E-2</v>
      </c>
      <c r="Q57" s="198">
        <f t="shared" si="68"/>
        <v>5.5888586536583199E-2</v>
      </c>
      <c r="R57" s="198">
        <f t="shared" ref="R57:V57" si="69">IF(R49=0,0,R49/R$44)</f>
        <v>5.1701661518669E-2</v>
      </c>
      <c r="S57" s="198">
        <f t="shared" si="69"/>
        <v>5.5603795479406845E-2</v>
      </c>
      <c r="T57" s="198">
        <f t="shared" si="69"/>
        <v>5.6937363386554682E-2</v>
      </c>
      <c r="U57" s="198">
        <f t="shared" si="69"/>
        <v>5.7180295472144468E-2</v>
      </c>
      <c r="V57" s="198">
        <f t="shared" si="69"/>
        <v>6.1933353192710171E-2</v>
      </c>
      <c r="W57" s="198">
        <f t="shared" ref="W57:Y57" si="70">IF(W49=0,0,W49/W$44)</f>
        <v>5.4123619222647176E-2</v>
      </c>
      <c r="X57" s="198">
        <f t="shared" si="70"/>
        <v>6.7839497870264456E-2</v>
      </c>
      <c r="Y57" s="198">
        <f t="shared" si="70"/>
        <v>6.5409823000733044E-2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0.1321761360075171</v>
      </c>
      <c r="C58" s="195">
        <f t="shared" si="71"/>
        <v>0.12759935907271142</v>
      </c>
      <c r="D58" s="195">
        <f t="shared" si="71"/>
        <v>0.13468912955679921</v>
      </c>
      <c r="E58" s="195">
        <f t="shared" si="71"/>
        <v>0.13365258801187682</v>
      </c>
      <c r="F58" s="195">
        <f t="shared" si="71"/>
        <v>0.13161324838701277</v>
      </c>
      <c r="G58" s="195">
        <f t="shared" si="71"/>
        <v>0.13638379031929818</v>
      </c>
      <c r="H58" s="195">
        <f t="shared" si="71"/>
        <v>0.14305325966536367</v>
      </c>
      <c r="I58" s="195">
        <f t="shared" si="71"/>
        <v>0.1621088958951212</v>
      </c>
      <c r="J58" s="195">
        <f t="shared" si="71"/>
        <v>0.15233546278254748</v>
      </c>
      <c r="K58" s="195">
        <f t="shared" si="71"/>
        <v>0.15607655409619295</v>
      </c>
      <c r="L58" s="195">
        <f t="shared" si="71"/>
        <v>0.15389839331528121</v>
      </c>
      <c r="M58" s="195">
        <f t="shared" si="71"/>
        <v>0.17396045850120223</v>
      </c>
      <c r="N58" s="195">
        <f t="shared" si="71"/>
        <v>0.15733958053105329</v>
      </c>
      <c r="O58" s="195">
        <f t="shared" si="71"/>
        <v>0.15085094211625458</v>
      </c>
      <c r="P58" s="195">
        <f t="shared" si="71"/>
        <v>0.18592571940271729</v>
      </c>
      <c r="Q58" s="195">
        <f t="shared" si="71"/>
        <v>0.17523559083992946</v>
      </c>
      <c r="R58" s="195">
        <f t="shared" ref="R58:V58" si="72">IF(R50=0,0,R50/R$44)</f>
        <v>0.16388533929120036</v>
      </c>
      <c r="S58" s="195">
        <f t="shared" si="72"/>
        <v>0.16001181292656458</v>
      </c>
      <c r="T58" s="195">
        <f t="shared" si="72"/>
        <v>0.16825544349060501</v>
      </c>
      <c r="U58" s="195">
        <f t="shared" si="72"/>
        <v>0.16801702483053732</v>
      </c>
      <c r="V58" s="195">
        <f t="shared" si="72"/>
        <v>0.18385533439158089</v>
      </c>
      <c r="W58" s="195">
        <f t="shared" ref="W58:Y58" si="73">IF(W50=0,0,W50/W$44)</f>
        <v>0.16789749829467959</v>
      </c>
      <c r="X58" s="195">
        <f t="shared" si="73"/>
        <v>0.18613187681355042</v>
      </c>
      <c r="Y58" s="195">
        <f t="shared" si="73"/>
        <v>0.18818348409742156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60565.114132562456</v>
      </c>
      <c r="C62" s="22">
        <v>64396.643348521487</v>
      </c>
      <c r="D62" s="22">
        <v>60875.906999402228</v>
      </c>
      <c r="E62" s="22">
        <v>61870.199316121361</v>
      </c>
      <c r="F62" s="22">
        <v>65132.119210681209</v>
      </c>
      <c r="G62" s="22">
        <v>64076.40736776113</v>
      </c>
      <c r="H62" s="22">
        <v>61967.618663040957</v>
      </c>
      <c r="I62" s="22">
        <v>54092.834664120812</v>
      </c>
      <c r="J62" s="22">
        <v>59658.132439801426</v>
      </c>
      <c r="K62" s="22">
        <v>59129.792192161141</v>
      </c>
      <c r="L62" s="22">
        <v>56685.443625361113</v>
      </c>
      <c r="M62" s="22">
        <v>48817.111058280454</v>
      </c>
      <c r="N62" s="22">
        <v>54039.092848732609</v>
      </c>
      <c r="O62" s="22">
        <v>55295.562992056119</v>
      </c>
      <c r="P62" s="22">
        <v>41069.158174944649</v>
      </c>
      <c r="Q62" s="22">
        <v>43601.483385185071</v>
      </c>
      <c r="R62" s="22">
        <v>46622.872616761146</v>
      </c>
      <c r="S62" s="22">
        <v>45105.721202535242</v>
      </c>
      <c r="T62" s="22">
        <v>41794.977086338738</v>
      </c>
      <c r="U62" s="22">
        <v>40538.850988260871</v>
      </c>
      <c r="V62" s="22">
        <v>38320.165821848983</v>
      </c>
      <c r="W62" s="22">
        <v>40987.758596781256</v>
      </c>
      <c r="X62" s="22">
        <v>32328.133978390346</v>
      </c>
      <c r="Y62" s="22">
        <v>29271.567509169887</v>
      </c>
      <c r="DA62" s="57" t="s">
        <v>251</v>
      </c>
    </row>
    <row r="63" spans="1:105" ht="12" customHeight="1" x14ac:dyDescent="0.25">
      <c r="A63" s="30" t="s">
        <v>51</v>
      </c>
      <c r="B63" s="31">
        <v>1544.8193928024609</v>
      </c>
      <c r="C63" s="31">
        <v>1494.7601558414913</v>
      </c>
      <c r="D63" s="31">
        <v>1047.8935332022147</v>
      </c>
      <c r="E63" s="31">
        <v>1013.1589612813627</v>
      </c>
      <c r="F63" s="31">
        <v>980.52787656120518</v>
      </c>
      <c r="G63" s="31">
        <v>882.45784368113095</v>
      </c>
      <c r="H63" s="31">
        <v>854.20997208095491</v>
      </c>
      <c r="I63" s="31">
        <v>831.09797208081091</v>
      </c>
      <c r="J63" s="31">
        <v>930.39405768142956</v>
      </c>
      <c r="K63" s="31">
        <v>819.4726864811521</v>
      </c>
      <c r="L63" s="31">
        <v>915.92802792110922</v>
      </c>
      <c r="M63" s="31">
        <v>168.82273656044799</v>
      </c>
      <c r="N63" s="31">
        <v>187.90096824049064</v>
      </c>
      <c r="O63" s="31">
        <v>197.373016080512</v>
      </c>
      <c r="P63" s="31">
        <v>146.31973632038401</v>
      </c>
      <c r="Q63" s="31">
        <v>151.60528008040535</v>
      </c>
      <c r="R63" s="31">
        <v>157.55661864042668</v>
      </c>
      <c r="S63" s="31">
        <v>148.56182424040756</v>
      </c>
      <c r="T63" s="31">
        <v>107.65215432017546</v>
      </c>
      <c r="U63" s="31">
        <v>99.357392880134981</v>
      </c>
      <c r="V63" s="31">
        <v>83.93521320009225</v>
      </c>
      <c r="W63" s="31">
        <v>106.90491744016731</v>
      </c>
      <c r="X63" s="31">
        <v>109.89604512025522</v>
      </c>
      <c r="Y63" s="31">
        <v>78.345430560080118</v>
      </c>
      <c r="DA63" s="59" t="s">
        <v>252</v>
      </c>
    </row>
    <row r="64" spans="1:105" ht="12" customHeight="1" x14ac:dyDescent="0.25">
      <c r="A64" s="73" t="s">
        <v>75</v>
      </c>
      <c r="B64" s="98">
        <v>29327.693247360003</v>
      </c>
      <c r="C64" s="98">
        <v>32583.475922759997</v>
      </c>
      <c r="D64" s="98">
        <v>28763.871925680007</v>
      </c>
      <c r="E64" s="98">
        <v>29960.256199680003</v>
      </c>
      <c r="F64" s="98">
        <v>29473.565637960004</v>
      </c>
      <c r="G64" s="98">
        <v>29249.341567920001</v>
      </c>
      <c r="H64" s="98">
        <v>26788.222059840002</v>
      </c>
      <c r="I64" s="98">
        <v>22867.495865640005</v>
      </c>
      <c r="J64" s="98">
        <v>25837.522588079999</v>
      </c>
      <c r="K64" s="98">
        <v>24971.030706599999</v>
      </c>
      <c r="L64" s="98">
        <v>23189.180764679997</v>
      </c>
      <c r="M64" s="98">
        <v>18827.534928960002</v>
      </c>
      <c r="N64" s="98">
        <v>20837.667801959997</v>
      </c>
      <c r="O64" s="98">
        <v>21023.989135200005</v>
      </c>
      <c r="P64" s="98">
        <v>15461.731676160001</v>
      </c>
      <c r="Q64" s="98">
        <v>16036.48676304</v>
      </c>
      <c r="R64" s="98">
        <v>16812.272752919998</v>
      </c>
      <c r="S64" s="98">
        <v>16159.566375000002</v>
      </c>
      <c r="T64" s="98">
        <v>14836.24504908</v>
      </c>
      <c r="U64" s="98">
        <v>14293.57881456</v>
      </c>
      <c r="V64" s="98">
        <v>12545.66363112</v>
      </c>
      <c r="W64" s="98">
        <v>14199.440932799998</v>
      </c>
      <c r="X64" s="98">
        <v>10502.660288519997</v>
      </c>
      <c r="Y64" s="98">
        <v>9226.7093311199969</v>
      </c>
      <c r="DA64" s="63"/>
    </row>
    <row r="65" spans="1:105" ht="12" customHeight="1" x14ac:dyDescent="0.25">
      <c r="A65" s="97" t="s">
        <v>74</v>
      </c>
      <c r="B65" s="98">
        <v>4554.5452790400013</v>
      </c>
      <c r="C65" s="98">
        <v>4465.00653048</v>
      </c>
      <c r="D65" s="98">
        <v>4351.5905399999992</v>
      </c>
      <c r="E65" s="98">
        <v>4133.3025009600015</v>
      </c>
      <c r="F65" s="98">
        <v>4156.5232504800006</v>
      </c>
      <c r="G65" s="98">
        <v>3956.2437747599997</v>
      </c>
      <c r="H65" s="98">
        <v>3660.1786504800016</v>
      </c>
      <c r="I65" s="98">
        <v>3570.1980757200017</v>
      </c>
      <c r="J65" s="98">
        <v>3410.5550252399994</v>
      </c>
      <c r="K65" s="98">
        <v>3337.9898990400002</v>
      </c>
      <c r="L65" s="98">
        <v>3364.1132990399992</v>
      </c>
      <c r="M65" s="98">
        <v>2888.1449510399998</v>
      </c>
      <c r="N65" s="98">
        <v>2888.6646931199994</v>
      </c>
      <c r="O65" s="98">
        <v>2836.4063079600014</v>
      </c>
      <c r="P65" s="98">
        <v>2434.4482780800004</v>
      </c>
      <c r="Q65" s="98">
        <v>2453.8086705600003</v>
      </c>
      <c r="R65" s="98">
        <v>2434.3119820800002</v>
      </c>
      <c r="S65" s="98">
        <v>2428.81448292</v>
      </c>
      <c r="T65" s="98">
        <v>2303.42784192</v>
      </c>
      <c r="U65" s="98">
        <v>2162.0595862800001</v>
      </c>
      <c r="V65" s="98">
        <v>2093.3754886800002</v>
      </c>
      <c r="W65" s="98">
        <v>2369.8248926400001</v>
      </c>
      <c r="X65" s="98">
        <v>1916.9641684800001</v>
      </c>
      <c r="Y65" s="98">
        <v>1635.47862732</v>
      </c>
      <c r="DA65" s="63" t="s">
        <v>253</v>
      </c>
    </row>
    <row r="66" spans="1:105" ht="12" customHeight="1" x14ac:dyDescent="0.25">
      <c r="A66" s="97" t="s">
        <v>196</v>
      </c>
      <c r="B66" s="98">
        <v>24773.147968320001</v>
      </c>
      <c r="C66" s="98">
        <v>28118.469392279996</v>
      </c>
      <c r="D66" s="98">
        <v>24412.281385680006</v>
      </c>
      <c r="E66" s="98">
        <v>25826.953698720001</v>
      </c>
      <c r="F66" s="98">
        <v>25317.042387480004</v>
      </c>
      <c r="G66" s="98">
        <v>25293.097793159999</v>
      </c>
      <c r="H66" s="98">
        <v>23128.043409360002</v>
      </c>
      <c r="I66" s="98">
        <v>19297.297789920005</v>
      </c>
      <c r="J66" s="98">
        <v>22426.96756284</v>
      </c>
      <c r="K66" s="98">
        <v>21633.040807559999</v>
      </c>
      <c r="L66" s="98">
        <v>19825.067465639997</v>
      </c>
      <c r="M66" s="98">
        <v>15939.389977920002</v>
      </c>
      <c r="N66" s="98">
        <v>17949.003108839999</v>
      </c>
      <c r="O66" s="98">
        <v>18187.582827240003</v>
      </c>
      <c r="P66" s="98">
        <v>13027.283398080001</v>
      </c>
      <c r="Q66" s="98">
        <v>13582.67809248</v>
      </c>
      <c r="R66" s="98">
        <v>14377.960770839998</v>
      </c>
      <c r="S66" s="98">
        <v>13730.751892080003</v>
      </c>
      <c r="T66" s="98">
        <v>12532.81720716</v>
      </c>
      <c r="U66" s="98">
        <v>12131.51922828</v>
      </c>
      <c r="V66" s="98">
        <v>10452.28814244</v>
      </c>
      <c r="W66" s="98">
        <v>11829.616040159999</v>
      </c>
      <c r="X66" s="98">
        <v>8585.6961200399965</v>
      </c>
      <c r="Y66" s="98">
        <v>7591.2307037999972</v>
      </c>
      <c r="DA66" s="63" t="s">
        <v>254</v>
      </c>
    </row>
    <row r="67" spans="1:105" ht="12" customHeight="1" x14ac:dyDescent="0.25">
      <c r="A67" s="73" t="s">
        <v>189</v>
      </c>
      <c r="B67" s="98">
        <v>29692.601492399994</v>
      </c>
      <c r="C67" s="98">
        <v>30318.407269919997</v>
      </c>
      <c r="D67" s="98">
        <v>31064.141540520002</v>
      </c>
      <c r="E67" s="98">
        <v>30896.78415516</v>
      </c>
      <c r="F67" s="98">
        <v>34678.025696159995</v>
      </c>
      <c r="G67" s="98">
        <v>33944.607956159998</v>
      </c>
      <c r="H67" s="98">
        <v>34325.186631119999</v>
      </c>
      <c r="I67" s="98">
        <v>30394.240826399997</v>
      </c>
      <c r="J67" s="98">
        <v>32890.215794039999</v>
      </c>
      <c r="K67" s="98">
        <v>33339.288799079994</v>
      </c>
      <c r="L67" s="98">
        <v>32580.334832760007</v>
      </c>
      <c r="M67" s="98">
        <v>29820.753392760002</v>
      </c>
      <c r="N67" s="98">
        <v>33013.524078532122</v>
      </c>
      <c r="O67" s="98">
        <v>34074.2008407756</v>
      </c>
      <c r="P67" s="98">
        <v>25461.106762464267</v>
      </c>
      <c r="Q67" s="98">
        <v>27413.391342064668</v>
      </c>
      <c r="R67" s="98">
        <v>29653.043245200726</v>
      </c>
      <c r="S67" s="98">
        <v>28797.593003294831</v>
      </c>
      <c r="T67" s="98">
        <v>26851.07988293856</v>
      </c>
      <c r="U67" s="98">
        <v>26145.914780820738</v>
      </c>
      <c r="V67" s="98">
        <v>25690.566977528892</v>
      </c>
      <c r="W67" s="98">
        <v>26681.412746541089</v>
      </c>
      <c r="X67" s="98">
        <v>21715.577644750094</v>
      </c>
      <c r="Y67" s="98">
        <v>19966.512747489811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60565.114132562456</v>
      </c>
      <c r="C78" s="203">
        <f t="shared" si="74"/>
        <v>64396.643348521495</v>
      </c>
      <c r="D78" s="203">
        <f t="shared" si="74"/>
        <v>60875.906999402221</v>
      </c>
      <c r="E78" s="203">
        <f t="shared" si="74"/>
        <v>61870.199316121361</v>
      </c>
      <c r="F78" s="203">
        <f t="shared" si="74"/>
        <v>65132.119210681209</v>
      </c>
      <c r="G78" s="203">
        <f t="shared" si="74"/>
        <v>64076.40736776113</v>
      </c>
      <c r="H78" s="203">
        <f t="shared" si="74"/>
        <v>61967.618663040957</v>
      </c>
      <c r="I78" s="203">
        <f t="shared" si="74"/>
        <v>54092.834664120826</v>
      </c>
      <c r="J78" s="203">
        <f t="shared" si="74"/>
        <v>59658.132439801411</v>
      </c>
      <c r="K78" s="203">
        <f t="shared" si="74"/>
        <v>59129.792192161163</v>
      </c>
      <c r="L78" s="203">
        <f t="shared" si="74"/>
        <v>56685.443625361106</v>
      </c>
      <c r="M78" s="203">
        <f t="shared" si="74"/>
        <v>48817.111058280439</v>
      </c>
      <c r="N78" s="203">
        <f t="shared" si="74"/>
        <v>54039.092848732609</v>
      </c>
      <c r="O78" s="203">
        <f t="shared" si="74"/>
        <v>55295.56299205609</v>
      </c>
      <c r="P78" s="203">
        <f t="shared" si="74"/>
        <v>41069.158174944627</v>
      </c>
      <c r="Q78" s="203">
        <f t="shared" si="74"/>
        <v>43601.483385185078</v>
      </c>
      <c r="R78" s="203">
        <f t="shared" ref="R78:V78" si="75">R79+R84</f>
        <v>46622.872616761131</v>
      </c>
      <c r="S78" s="203">
        <f t="shared" si="75"/>
        <v>45105.721202535271</v>
      </c>
      <c r="T78" s="203">
        <f t="shared" si="75"/>
        <v>41794.977086338731</v>
      </c>
      <c r="U78" s="203">
        <f t="shared" si="75"/>
        <v>40538.850988260878</v>
      </c>
      <c r="V78" s="203">
        <f t="shared" si="75"/>
        <v>38320.165821848976</v>
      </c>
      <c r="W78" s="203">
        <f t="shared" ref="W78:Y78" si="76">W79+W84</f>
        <v>40987.75859678127</v>
      </c>
      <c r="X78" s="203">
        <f t="shared" si="76"/>
        <v>32328.133978390375</v>
      </c>
      <c r="Y78" s="203">
        <f t="shared" si="76"/>
        <v>29271.567509169879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60565.114132562456</v>
      </c>
      <c r="C79" s="192">
        <f t="shared" si="77"/>
        <v>64396.643348521495</v>
      </c>
      <c r="D79" s="192">
        <f t="shared" si="77"/>
        <v>60875.906999402221</v>
      </c>
      <c r="E79" s="192">
        <f t="shared" si="77"/>
        <v>61870.199316121361</v>
      </c>
      <c r="F79" s="192">
        <f t="shared" si="77"/>
        <v>65132.119210681209</v>
      </c>
      <c r="G79" s="192">
        <f t="shared" si="77"/>
        <v>64076.40736776113</v>
      </c>
      <c r="H79" s="192">
        <f t="shared" si="77"/>
        <v>61967.618663040957</v>
      </c>
      <c r="I79" s="192">
        <f t="shared" si="77"/>
        <v>54092.834664120826</v>
      </c>
      <c r="J79" s="192">
        <f t="shared" si="77"/>
        <v>59658.132439801411</v>
      </c>
      <c r="K79" s="192">
        <f t="shared" si="77"/>
        <v>59129.792192161163</v>
      </c>
      <c r="L79" s="192">
        <f t="shared" si="77"/>
        <v>56685.443625361106</v>
      </c>
      <c r="M79" s="192">
        <f t="shared" si="77"/>
        <v>48817.111058280439</v>
      </c>
      <c r="N79" s="192">
        <f t="shared" si="77"/>
        <v>54039.092848732609</v>
      </c>
      <c r="O79" s="192">
        <f t="shared" si="77"/>
        <v>55295.56299205609</v>
      </c>
      <c r="P79" s="192">
        <f t="shared" si="77"/>
        <v>41069.158174944627</v>
      </c>
      <c r="Q79" s="192">
        <f t="shared" si="77"/>
        <v>43601.483385185078</v>
      </c>
      <c r="R79" s="192">
        <f t="shared" ref="R79:V79" si="78">SUM(R80:R83)</f>
        <v>46622.872616761131</v>
      </c>
      <c r="S79" s="192">
        <f t="shared" si="78"/>
        <v>45105.721202535271</v>
      </c>
      <c r="T79" s="192">
        <f t="shared" si="78"/>
        <v>41794.977086338731</v>
      </c>
      <c r="U79" s="192">
        <f t="shared" si="78"/>
        <v>40538.850988260878</v>
      </c>
      <c r="V79" s="192">
        <f t="shared" si="78"/>
        <v>38320.165821848976</v>
      </c>
      <c r="W79" s="192">
        <f t="shared" ref="W79:Y79" si="79">SUM(W80:W83)</f>
        <v>40987.75859678127</v>
      </c>
      <c r="X79" s="192">
        <f t="shared" si="79"/>
        <v>32328.133978390375</v>
      </c>
      <c r="Y79" s="192">
        <f t="shared" si="79"/>
        <v>29271.567509169879</v>
      </c>
      <c r="DA79" s="213" t="s">
        <v>265</v>
      </c>
    </row>
    <row r="80" spans="1:105" ht="12" customHeight="1" x14ac:dyDescent="0.25">
      <c r="A80" s="97" t="s">
        <v>57</v>
      </c>
      <c r="B80" s="74">
        <v>52360.834245737547</v>
      </c>
      <c r="C80" s="74">
        <v>56418.019174949761</v>
      </c>
      <c r="D80" s="74">
        <v>52593.994419688919</v>
      </c>
      <c r="E80" s="74">
        <v>53713.932141609483</v>
      </c>
      <c r="F80" s="74">
        <v>56872.999080536596</v>
      </c>
      <c r="G80" s="74">
        <v>56047.285464560737</v>
      </c>
      <c r="H80" s="74">
        <v>53656.385438295591</v>
      </c>
      <c r="I80" s="74">
        <v>45876.941123315453</v>
      </c>
      <c r="J80" s="74">
        <v>51375.932911174881</v>
      </c>
      <c r="K80" s="74">
        <v>51381.343261810667</v>
      </c>
      <c r="L80" s="74">
        <v>48843.883720337653</v>
      </c>
      <c r="M80" s="74">
        <v>40274.464508162644</v>
      </c>
      <c r="N80" s="74">
        <v>45665.063656953884</v>
      </c>
      <c r="O80" s="74">
        <v>47428.285238645898</v>
      </c>
      <c r="P80" s="74">
        <v>33462.871898024037</v>
      </c>
      <c r="Q80" s="74">
        <v>36159.371599050173</v>
      </c>
      <c r="R80" s="74">
        <v>38898.074151130029</v>
      </c>
      <c r="S80" s="74">
        <v>37264.881457911652</v>
      </c>
      <c r="T80" s="74">
        <v>34228.558700682108</v>
      </c>
      <c r="U80" s="74">
        <v>33050.714834008519</v>
      </c>
      <c r="V80" s="74">
        <v>30778.518146248854</v>
      </c>
      <c r="W80" s="74">
        <v>33866.921245862053</v>
      </c>
      <c r="X80" s="74">
        <v>26818.771258330933</v>
      </c>
      <c r="Y80" s="74">
        <v>24431.973601797101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4892.9874237147678</v>
      </c>
      <c r="C82" s="74">
        <v>4837.2778293231877</v>
      </c>
      <c r="D82" s="74">
        <v>4945.1633561460603</v>
      </c>
      <c r="E82" s="74">
        <v>5017.1940876071858</v>
      </c>
      <c r="F82" s="74">
        <v>5149.8938497607005</v>
      </c>
      <c r="G82" s="74">
        <v>4934.897294231786</v>
      </c>
      <c r="H82" s="74">
        <v>5159.2129144944147</v>
      </c>
      <c r="I82" s="74">
        <v>4897.3111647613332</v>
      </c>
      <c r="J82" s="74">
        <v>5091.8913595452941</v>
      </c>
      <c r="K82" s="74">
        <v>4819.5798757689154</v>
      </c>
      <c r="L82" s="74">
        <v>4675.8140990725951</v>
      </c>
      <c r="M82" s="74">
        <v>5166.8723183015918</v>
      </c>
      <c r="N82" s="74">
        <v>5031.5056362746454</v>
      </c>
      <c r="O82" s="74">
        <v>4688.8680976805945</v>
      </c>
      <c r="P82" s="74">
        <v>4489.7596784294456</v>
      </c>
      <c r="Q82" s="74">
        <v>4375.911868134569</v>
      </c>
      <c r="R82" s="74">
        <v>4825.3487430248815</v>
      </c>
      <c r="S82" s="74">
        <v>4882.5930051446685</v>
      </c>
      <c r="T82" s="74">
        <v>4739.9019976550617</v>
      </c>
      <c r="U82" s="74">
        <v>4703.2403840965871</v>
      </c>
      <c r="V82" s="74">
        <v>4670.1463221087624</v>
      </c>
      <c r="W82" s="74">
        <v>4503.4694686045286</v>
      </c>
      <c r="X82" s="74">
        <v>2980.8522697389726</v>
      </c>
      <c r="Y82" s="74">
        <v>2595.7124832454629</v>
      </c>
      <c r="DA82" s="90" t="s">
        <v>268</v>
      </c>
    </row>
    <row r="83" spans="1:105" ht="12" customHeight="1" x14ac:dyDescent="0.25">
      <c r="A83" s="107" t="s">
        <v>54</v>
      </c>
      <c r="B83" s="193">
        <v>3311.2924631101391</v>
      </c>
      <c r="C83" s="193">
        <v>3141.3463442485477</v>
      </c>
      <c r="D83" s="193">
        <v>3336.7492235672389</v>
      </c>
      <c r="E83" s="193">
        <v>3139.0730869046984</v>
      </c>
      <c r="F83" s="193">
        <v>3109.2262803839144</v>
      </c>
      <c r="G83" s="193">
        <v>3094.2246089686078</v>
      </c>
      <c r="H83" s="193">
        <v>3152.0203102509527</v>
      </c>
      <c r="I83" s="193">
        <v>3318.5823760440389</v>
      </c>
      <c r="J83" s="193">
        <v>3190.3081690812428</v>
      </c>
      <c r="K83" s="193">
        <v>2928.8690545815875</v>
      </c>
      <c r="L83" s="193">
        <v>3165.745805950859</v>
      </c>
      <c r="M83" s="193">
        <v>3375.7742318162027</v>
      </c>
      <c r="N83" s="193">
        <v>3342.5235555040804</v>
      </c>
      <c r="O83" s="193">
        <v>3178.409655729597</v>
      </c>
      <c r="P83" s="193">
        <v>3116.5265984911439</v>
      </c>
      <c r="Q83" s="193">
        <v>3066.1999180003322</v>
      </c>
      <c r="R83" s="193">
        <v>2899.4497226062263</v>
      </c>
      <c r="S83" s="193">
        <v>2958.2467394789496</v>
      </c>
      <c r="T83" s="193">
        <v>2826.5163880015607</v>
      </c>
      <c r="U83" s="193">
        <v>2784.8957701557742</v>
      </c>
      <c r="V83" s="193">
        <v>2871.501353491356</v>
      </c>
      <c r="W83" s="193">
        <v>2617.3678823146915</v>
      </c>
      <c r="X83" s="193">
        <v>2528.5104503204693</v>
      </c>
      <c r="Y83" s="193">
        <v>2243.8814241273149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0.86453786136904298</v>
      </c>
      <c r="C88" s="196">
        <f t="shared" si="86"/>
        <v>0.87610186247766719</v>
      </c>
      <c r="D88" s="196">
        <f t="shared" si="86"/>
        <v>0.86395418174558569</v>
      </c>
      <c r="E88" s="196">
        <f t="shared" si="86"/>
        <v>0.86817131244659462</v>
      </c>
      <c r="F88" s="196">
        <f t="shared" si="86"/>
        <v>0.87319435893941899</v>
      </c>
      <c r="G88" s="196">
        <f t="shared" si="86"/>
        <v>0.87469456804720769</v>
      </c>
      <c r="H88" s="196">
        <f t="shared" si="86"/>
        <v>0.8658778019220158</v>
      </c>
      <c r="I88" s="196">
        <f t="shared" si="86"/>
        <v>0.84811493810926342</v>
      </c>
      <c r="J88" s="196">
        <f t="shared" si="86"/>
        <v>0.86117232990852066</v>
      </c>
      <c r="K88" s="196">
        <f t="shared" si="86"/>
        <v>0.86895863078345625</v>
      </c>
      <c r="L88" s="196">
        <f t="shared" si="86"/>
        <v>0.86166536938743943</v>
      </c>
      <c r="M88" s="196">
        <f t="shared" si="86"/>
        <v>0.82500712629391093</v>
      </c>
      <c r="N88" s="196">
        <f t="shared" si="86"/>
        <v>0.84503756909429462</v>
      </c>
      <c r="O88" s="196">
        <f t="shared" si="86"/>
        <v>0.85772316389037528</v>
      </c>
      <c r="P88" s="196">
        <f t="shared" si="86"/>
        <v>0.81479322647618779</v>
      </c>
      <c r="Q88" s="196">
        <f t="shared" si="86"/>
        <v>0.8293151698443455</v>
      </c>
      <c r="R88" s="196">
        <f t="shared" ref="R88:V88" si="87">IF(R80=0,0,R80/R$78)</f>
        <v>0.83431311645833672</v>
      </c>
      <c r="S88" s="196">
        <f t="shared" si="87"/>
        <v>0.82616751189020099</v>
      </c>
      <c r="T88" s="196">
        <f t="shared" si="87"/>
        <v>0.81896345175578977</v>
      </c>
      <c r="U88" s="196">
        <f t="shared" si="87"/>
        <v>0.81528494341339985</v>
      </c>
      <c r="V88" s="196">
        <f t="shared" si="87"/>
        <v>0.80319376198262415</v>
      </c>
      <c r="W88" s="196">
        <f t="shared" ref="W88:Y88" si="88">IF(W80=0,0,W80/W$78)</f>
        <v>0.82626916926659144</v>
      </c>
      <c r="X88" s="196">
        <f t="shared" si="88"/>
        <v>0.82957993419161913</v>
      </c>
      <c r="Y88" s="196">
        <f t="shared" si="88"/>
        <v>0.8346657074016729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8.078887481339829E-2</v>
      </c>
      <c r="C90" s="197">
        <f t="shared" si="92"/>
        <v>7.5116925010257518E-2</v>
      </c>
      <c r="D90" s="197">
        <f t="shared" si="92"/>
        <v>8.1233505994327437E-2</v>
      </c>
      <c r="E90" s="197">
        <f t="shared" si="92"/>
        <v>8.1092256741766594E-2</v>
      </c>
      <c r="F90" s="197">
        <f t="shared" si="92"/>
        <v>7.9068421420504839E-2</v>
      </c>
      <c r="G90" s="197">
        <f t="shared" si="92"/>
        <v>7.7015823716650653E-2</v>
      </c>
      <c r="H90" s="197">
        <f t="shared" si="92"/>
        <v>8.325659474746766E-2</v>
      </c>
      <c r="I90" s="197">
        <f t="shared" si="92"/>
        <v>9.0535302784005608E-2</v>
      </c>
      <c r="J90" s="197">
        <f t="shared" si="92"/>
        <v>8.5351169258999424E-2</v>
      </c>
      <c r="K90" s="197">
        <f t="shared" si="92"/>
        <v>8.1508486620520321E-2</v>
      </c>
      <c r="L90" s="197">
        <f t="shared" si="92"/>
        <v>8.2487033707902974E-2</v>
      </c>
      <c r="M90" s="197">
        <f t="shared" si="92"/>
        <v>0.10584141925426736</v>
      </c>
      <c r="N90" s="197">
        <f t="shared" si="92"/>
        <v>9.3108625090338654E-2</v>
      </c>
      <c r="O90" s="197">
        <f t="shared" si="92"/>
        <v>8.4796461849103694E-2</v>
      </c>
      <c r="P90" s="197">
        <f t="shared" si="92"/>
        <v>0.10932193105356972</v>
      </c>
      <c r="Q90" s="197">
        <f t="shared" si="92"/>
        <v>0.1003615365439933</v>
      </c>
      <c r="R90" s="197">
        <f t="shared" ref="R90:V90" si="93">IF(R82=0,0,R82/R$78)</f>
        <v>0.10349745676739247</v>
      </c>
      <c r="S90" s="197">
        <f t="shared" si="93"/>
        <v>0.10824775383195138</v>
      </c>
      <c r="T90" s="197">
        <f t="shared" si="93"/>
        <v>0.11340841239997627</v>
      </c>
      <c r="U90" s="197">
        <f t="shared" si="93"/>
        <v>0.11601809793421471</v>
      </c>
      <c r="V90" s="197">
        <f t="shared" si="93"/>
        <v>0.12187176704350243</v>
      </c>
      <c r="W90" s="197">
        <f t="shared" ref="W90:Y90" si="94">IF(W82=0,0,W82/W$78)</f>
        <v>0.10987352377346592</v>
      </c>
      <c r="X90" s="197">
        <f t="shared" si="94"/>
        <v>9.2206134499798614E-2</v>
      </c>
      <c r="Y90" s="197">
        <f t="shared" si="94"/>
        <v>8.8676921126014385E-2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5.4673263817558687E-2</v>
      </c>
      <c r="C91" s="198">
        <f t="shared" si="95"/>
        <v>4.8781212512075303E-2</v>
      </c>
      <c r="D91" s="198">
        <f t="shared" si="95"/>
        <v>5.4812312260086808E-2</v>
      </c>
      <c r="E91" s="198">
        <f t="shared" si="95"/>
        <v>5.0736430811638873E-2</v>
      </c>
      <c r="F91" s="198">
        <f t="shared" si="95"/>
        <v>4.7737219640076184E-2</v>
      </c>
      <c r="G91" s="198">
        <f t="shared" si="95"/>
        <v>4.8289608236141687E-2</v>
      </c>
      <c r="H91" s="198">
        <f t="shared" si="95"/>
        <v>5.0865603330516498E-2</v>
      </c>
      <c r="I91" s="198">
        <f t="shared" si="95"/>
        <v>6.1349759106730961E-2</v>
      </c>
      <c r="J91" s="198">
        <f t="shared" si="95"/>
        <v>5.3476500832480012E-2</v>
      </c>
      <c r="K91" s="198">
        <f t="shared" si="95"/>
        <v>4.9532882596023529E-2</v>
      </c>
      <c r="L91" s="198">
        <f t="shared" si="95"/>
        <v>5.5847596904657584E-2</v>
      </c>
      <c r="M91" s="198">
        <f t="shared" si="95"/>
        <v>6.9151454451821734E-2</v>
      </c>
      <c r="N91" s="198">
        <f t="shared" si="95"/>
        <v>6.1853805815366744E-2</v>
      </c>
      <c r="O91" s="198">
        <f t="shared" si="95"/>
        <v>5.7480374260520974E-2</v>
      </c>
      <c r="P91" s="198">
        <f t="shared" si="95"/>
        <v>7.5884842470242478E-2</v>
      </c>
      <c r="Q91" s="198">
        <f t="shared" si="95"/>
        <v>7.0323293611661078E-2</v>
      </c>
      <c r="R91" s="198">
        <f t="shared" ref="R91:V91" si="96">IF(R83=0,0,R83/R$78)</f>
        <v>6.2189426774270896E-2</v>
      </c>
      <c r="S91" s="198">
        <f t="shared" si="96"/>
        <v>6.5584734277847542E-2</v>
      </c>
      <c r="T91" s="198">
        <f t="shared" si="96"/>
        <v>6.7628135844233939E-2</v>
      </c>
      <c r="U91" s="198">
        <f t="shared" si="96"/>
        <v>6.8696958652385495E-2</v>
      </c>
      <c r="V91" s="198">
        <f t="shared" si="96"/>
        <v>7.493447097387336E-2</v>
      </c>
      <c r="W91" s="198">
        <f t="shared" ref="W91:Y91" si="97">IF(W83=0,0,W83/W$78)</f>
        <v>6.3857306959942697E-2</v>
      </c>
      <c r="X91" s="198">
        <f t="shared" si="97"/>
        <v>7.8213931308582271E-2</v>
      </c>
      <c r="Y91" s="198">
        <f t="shared" si="97"/>
        <v>7.6657371472312719E-2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18839.731894116001</v>
      </c>
      <c r="C96" s="203">
        <f t="shared" si="101"/>
        <v>19692.88291400603</v>
      </c>
      <c r="D96" s="203">
        <f t="shared" si="101"/>
        <v>18838.83196652816</v>
      </c>
      <c r="E96" s="203">
        <f t="shared" si="101"/>
        <v>19292.736970100417</v>
      </c>
      <c r="F96" s="203">
        <f t="shared" si="101"/>
        <v>19844.041287318458</v>
      </c>
      <c r="G96" s="203">
        <f t="shared" si="101"/>
        <v>19374.149945398982</v>
      </c>
      <c r="H96" s="203">
        <f t="shared" si="101"/>
        <v>18710.205361359182</v>
      </c>
      <c r="I96" s="203">
        <f t="shared" si="101"/>
        <v>16608.782267182738</v>
      </c>
      <c r="J96" s="203">
        <f t="shared" si="101"/>
        <v>17751.896858427193</v>
      </c>
      <c r="K96" s="203">
        <f t="shared" si="101"/>
        <v>17462.522724340572</v>
      </c>
      <c r="L96" s="203">
        <f t="shared" si="101"/>
        <v>17715.292246852139</v>
      </c>
      <c r="M96" s="203">
        <f t="shared" si="101"/>
        <v>15498.636680618456</v>
      </c>
      <c r="N96" s="203">
        <f t="shared" si="101"/>
        <v>17013.554387167173</v>
      </c>
      <c r="O96" s="203">
        <f t="shared" si="101"/>
        <v>17662.99066698995</v>
      </c>
      <c r="P96" s="203">
        <f t="shared" si="101"/>
        <v>14090.963949181074</v>
      </c>
      <c r="Q96" s="203">
        <f t="shared" si="101"/>
        <v>14769.272103918955</v>
      </c>
      <c r="R96" s="203">
        <f t="shared" si="101"/>
        <v>15536.551626156373</v>
      </c>
      <c r="S96" s="203">
        <f t="shared" si="101"/>
        <v>15094.261239839119</v>
      </c>
      <c r="T96" s="203">
        <f t="shared" si="101"/>
        <v>14464.470407425568</v>
      </c>
      <c r="U96" s="203">
        <f t="shared" si="101"/>
        <v>14220.426476902489</v>
      </c>
      <c r="V96" s="203">
        <f t="shared" si="101"/>
        <v>13641.464441413071</v>
      </c>
      <c r="W96" s="203">
        <f t="shared" si="101"/>
        <v>14585.371573804772</v>
      </c>
      <c r="X96" s="203">
        <f t="shared" ref="X96:Y96" si="102">X44*11630*1000/X$6</f>
        <v>12446.255808720845</v>
      </c>
      <c r="Y96" s="203">
        <f t="shared" si="102"/>
        <v>11808.759319279081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16349.568928934164</v>
      </c>
      <c r="C97" s="192">
        <f t="shared" si="103"/>
        <v>17180.083675884911</v>
      </c>
      <c r="D97" s="192">
        <f t="shared" si="103"/>
        <v>16301.446087089676</v>
      </c>
      <c r="E97" s="192">
        <f t="shared" si="103"/>
        <v>16714.212744214085</v>
      </c>
      <c r="F97" s="192">
        <f t="shared" si="103"/>
        <v>17232.302552368477</v>
      </c>
      <c r="G97" s="192">
        <f t="shared" si="103"/>
        <v>16731.829941631044</v>
      </c>
      <c r="H97" s="192">
        <f t="shared" si="103"/>
        <v>16033.649495408386</v>
      </c>
      <c r="I97" s="192">
        <f t="shared" si="103"/>
        <v>13916.350911687277</v>
      </c>
      <c r="J97" s="192">
        <f t="shared" si="103"/>
        <v>15047.653435230637</v>
      </c>
      <c r="K97" s="192">
        <f t="shared" si="103"/>
        <v>14737.032351699036</v>
      </c>
      <c r="L97" s="192">
        <f t="shared" si="103"/>
        <v>14988.937232950937</v>
      </c>
      <c r="M97" s="192">
        <f t="shared" si="103"/>
        <v>12802.486737514517</v>
      </c>
      <c r="N97" s="192">
        <f t="shared" si="103"/>
        <v>14336.648876548028</v>
      </c>
      <c r="O97" s="192">
        <f t="shared" si="103"/>
        <v>14998.511884283906</v>
      </c>
      <c r="P97" s="192">
        <f t="shared" si="103"/>
        <v>11471.091339851828</v>
      </c>
      <c r="Q97" s="192">
        <f t="shared" si="103"/>
        <v>12181.169980513028</v>
      </c>
      <c r="R97" s="192">
        <f t="shared" si="103"/>
        <v>12990.338591488486</v>
      </c>
      <c r="S97" s="192">
        <f t="shared" si="103"/>
        <v>12679.001134065287</v>
      </c>
      <c r="T97" s="192">
        <f t="shared" si="103"/>
        <v>12030.744524167447</v>
      </c>
      <c r="U97" s="192">
        <f t="shared" si="103"/>
        <v>11831.152728431935</v>
      </c>
      <c r="V97" s="192">
        <f t="shared" si="103"/>
        <v>11133.40843494621</v>
      </c>
      <c r="W97" s="192">
        <f t="shared" si="103"/>
        <v>12136.524174864619</v>
      </c>
      <c r="X97" s="192">
        <f t="shared" ref="X97:Y97" si="104">X45*11630*1000/X$6</f>
        <v>10129.610855742083</v>
      </c>
      <c r="Y97" s="192">
        <f t="shared" si="104"/>
        <v>9586.5458477092488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14037.740480622479</v>
      </c>
      <c r="C98" s="74">
        <f t="shared" si="105"/>
        <v>14911.557549369849</v>
      </c>
      <c r="D98" s="74">
        <f t="shared" si="105"/>
        <v>13987.670091281365</v>
      </c>
      <c r="E98" s="74">
        <f t="shared" si="105"/>
        <v>14351.25340230483</v>
      </c>
      <c r="F98" s="74">
        <f t="shared" si="105"/>
        <v>14989.746737237565</v>
      </c>
      <c r="G98" s="74">
        <f t="shared" si="105"/>
        <v>14543.764209630755</v>
      </c>
      <c r="H98" s="74">
        <f t="shared" si="105"/>
        <v>13754.666826504086</v>
      </c>
      <c r="I98" s="74">
        <f t="shared" si="105"/>
        <v>11697.632828308804</v>
      </c>
      <c r="J98" s="74">
        <f t="shared" si="105"/>
        <v>12782.352561002635</v>
      </c>
      <c r="K98" s="74">
        <f t="shared" si="105"/>
        <v>12670.953309397475</v>
      </c>
      <c r="L98" s="74">
        <f t="shared" si="105"/>
        <v>12730.559427849732</v>
      </c>
      <c r="M98" s="74">
        <f t="shared" si="105"/>
        <v>10373.031605858654</v>
      </c>
      <c r="N98" s="74">
        <f t="shared" si="105"/>
        <v>11818.445013245035</v>
      </c>
      <c r="O98" s="74">
        <f t="shared" si="105"/>
        <v>12462.019688180029</v>
      </c>
      <c r="P98" s="74">
        <f t="shared" si="105"/>
        <v>9125.9596105957771</v>
      </c>
      <c r="Q98" s="74">
        <f t="shared" si="105"/>
        <v>9783.9817000615803</v>
      </c>
      <c r="R98" s="74">
        <f t="shared" si="105"/>
        <v>10551.175456033319</v>
      </c>
      <c r="S98" s="74">
        <f t="shared" si="105"/>
        <v>10144.122607862459</v>
      </c>
      <c r="T98" s="74">
        <f t="shared" si="105"/>
        <v>9519.8572132249064</v>
      </c>
      <c r="U98" s="74">
        <f t="shared" si="105"/>
        <v>9343.0432473425972</v>
      </c>
      <c r="V98" s="74">
        <f t="shared" si="105"/>
        <v>8559.4129613498171</v>
      </c>
      <c r="W98" s="74">
        <f t="shared" si="105"/>
        <v>9650.8036356597822</v>
      </c>
      <c r="X98" s="74">
        <f t="shared" ref="X98:Y98" si="106">X46*11630*1000/X$6</f>
        <v>8046.4003403932347</v>
      </c>
      <c r="Y98" s="74">
        <f t="shared" si="106"/>
        <v>7663.9888547132787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32.826429737764208</v>
      </c>
      <c r="C99" s="74">
        <f t="shared" si="107"/>
        <v>39.956631644702</v>
      </c>
      <c r="D99" s="74">
        <f t="shared" si="107"/>
        <v>31.065641903610061</v>
      </c>
      <c r="E99" s="74">
        <f t="shared" si="107"/>
        <v>104.33850232302395</v>
      </c>
      <c r="F99" s="74">
        <f t="shared" si="107"/>
        <v>31.581416728214208</v>
      </c>
      <c r="G99" s="74">
        <f t="shared" si="107"/>
        <v>43.46719638498049</v>
      </c>
      <c r="H99" s="74">
        <f t="shared" si="107"/>
        <v>58.61562149201022</v>
      </c>
      <c r="I99" s="74">
        <f t="shared" si="107"/>
        <v>27.791736801275739</v>
      </c>
      <c r="J99" s="74">
        <f t="shared" si="107"/>
        <v>30.103882734733553</v>
      </c>
      <c r="K99" s="74">
        <f t="shared" si="107"/>
        <v>38.213572585643696</v>
      </c>
      <c r="L99" s="74">
        <f t="shared" si="107"/>
        <v>38.56316207784532</v>
      </c>
      <c r="M99" s="74">
        <f t="shared" si="107"/>
        <v>37.765967872298191</v>
      </c>
      <c r="N99" s="74">
        <f t="shared" si="107"/>
        <v>37.476389964797448</v>
      </c>
      <c r="O99" s="74">
        <f t="shared" si="107"/>
        <v>39.043226204915022</v>
      </c>
      <c r="P99" s="74">
        <f t="shared" si="107"/>
        <v>40.26862847966801</v>
      </c>
      <c r="Q99" s="74">
        <f t="shared" si="107"/>
        <v>42.173456186450025</v>
      </c>
      <c r="R99" s="74">
        <f t="shared" si="107"/>
        <v>51.467695660566179</v>
      </c>
      <c r="S99" s="74">
        <f t="shared" si="107"/>
        <v>51.097966824885404</v>
      </c>
      <c r="T99" s="74">
        <f t="shared" si="107"/>
        <v>56.481782914691465</v>
      </c>
      <c r="U99" s="74">
        <f t="shared" si="107"/>
        <v>64.299457819763376</v>
      </c>
      <c r="V99" s="74">
        <f t="shared" si="107"/>
        <v>80.722327976035743</v>
      </c>
      <c r="W99" s="74">
        <f t="shared" si="107"/>
        <v>89.543639110900287</v>
      </c>
      <c r="X99" s="74">
        <f t="shared" ref="X99:Y99" si="108">X47*11630*1000/X$6</f>
        <v>65.738924748587792</v>
      </c>
      <c r="Y99" s="74">
        <f t="shared" si="108"/>
        <v>68.561010603786983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1417.5994135801516</v>
      </c>
      <c r="C100" s="74">
        <f t="shared" si="109"/>
        <v>1385.5388895645683</v>
      </c>
      <c r="D100" s="74">
        <f t="shared" si="109"/>
        <v>1413.1041165131642</v>
      </c>
      <c r="E100" s="74">
        <f t="shared" si="109"/>
        <v>1436.8885132931571</v>
      </c>
      <c r="F100" s="74">
        <f t="shared" si="109"/>
        <v>1453.3890362227935</v>
      </c>
      <c r="G100" s="74">
        <f t="shared" si="109"/>
        <v>1373.7872271960871</v>
      </c>
      <c r="H100" s="74">
        <f t="shared" si="109"/>
        <v>1431.9171331902244</v>
      </c>
      <c r="I100" s="74">
        <f t="shared" si="109"/>
        <v>1365.0598130705828</v>
      </c>
      <c r="J100" s="74">
        <f t="shared" si="109"/>
        <v>1413.7291682297973</v>
      </c>
      <c r="K100" s="74">
        <f t="shared" si="109"/>
        <v>1333.1072709779826</v>
      </c>
      <c r="L100" s="74">
        <f t="shared" si="109"/>
        <v>1391.5985996138356</v>
      </c>
      <c r="M100" s="74">
        <f t="shared" si="109"/>
        <v>1539.6895507268896</v>
      </c>
      <c r="N100" s="74">
        <f t="shared" si="109"/>
        <v>1593.8955754402532</v>
      </c>
      <c r="O100" s="74">
        <f t="shared" si="109"/>
        <v>1615.9288786787445</v>
      </c>
      <c r="P100" s="74">
        <f t="shared" si="109"/>
        <v>1500.2111744702231</v>
      </c>
      <c r="Q100" s="74">
        <f t="shared" si="109"/>
        <v>1529.5810822027809</v>
      </c>
      <c r="R100" s="74">
        <f t="shared" si="109"/>
        <v>1584.4299064517363</v>
      </c>
      <c r="S100" s="74">
        <f t="shared" si="109"/>
        <v>1644.4823444851888</v>
      </c>
      <c r="T100" s="74">
        <f t="shared" si="109"/>
        <v>1630.8367202461918</v>
      </c>
      <c r="U100" s="74">
        <f t="shared" si="109"/>
        <v>1610.6818355803828</v>
      </c>
      <c r="V100" s="74">
        <f t="shared" si="109"/>
        <v>1648.4115103045222</v>
      </c>
      <c r="W100" s="74">
        <f t="shared" si="109"/>
        <v>1606.7638028125027</v>
      </c>
      <c r="X100" s="74">
        <f t="shared" ref="X100:Y100" si="110">X48*11630*1000/X$6</f>
        <v>1173.1238461717753</v>
      </c>
      <c r="Y100" s="74">
        <f t="shared" si="110"/>
        <v>1081.5871254598808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861.40260499376745</v>
      </c>
      <c r="C101" s="193">
        <f t="shared" si="111"/>
        <v>843.03060530578932</v>
      </c>
      <c r="D101" s="193">
        <f t="shared" si="111"/>
        <v>869.60623739153448</v>
      </c>
      <c r="E101" s="193">
        <f t="shared" si="111"/>
        <v>821.73232629307165</v>
      </c>
      <c r="F101" s="193">
        <f t="shared" si="111"/>
        <v>757.58536217990286</v>
      </c>
      <c r="G101" s="193">
        <f t="shared" si="111"/>
        <v>770.81130841922266</v>
      </c>
      <c r="H101" s="193">
        <f t="shared" si="111"/>
        <v>788.44991422206488</v>
      </c>
      <c r="I101" s="193">
        <f t="shared" si="111"/>
        <v>825.86653350661572</v>
      </c>
      <c r="J101" s="193">
        <f t="shared" si="111"/>
        <v>821.46782326346954</v>
      </c>
      <c r="K101" s="193">
        <f t="shared" si="111"/>
        <v>694.75819873793239</v>
      </c>
      <c r="L101" s="193">
        <f t="shared" si="111"/>
        <v>828.21604340952445</v>
      </c>
      <c r="M101" s="193">
        <f t="shared" si="111"/>
        <v>851.99961305667716</v>
      </c>
      <c r="N101" s="193">
        <f t="shared" si="111"/>
        <v>886.83189789794108</v>
      </c>
      <c r="O101" s="193">
        <f t="shared" si="111"/>
        <v>881.52009122021389</v>
      </c>
      <c r="P101" s="193">
        <f t="shared" si="111"/>
        <v>804.65192630616014</v>
      </c>
      <c r="Q101" s="193">
        <f t="shared" si="111"/>
        <v>825.4337420622187</v>
      </c>
      <c r="R101" s="193">
        <f t="shared" si="111"/>
        <v>803.26553334286325</v>
      </c>
      <c r="S101" s="193">
        <f t="shared" si="111"/>
        <v>839.29821489275241</v>
      </c>
      <c r="T101" s="193">
        <f t="shared" si="111"/>
        <v>823.56880778165612</v>
      </c>
      <c r="U101" s="193">
        <f t="shared" si="111"/>
        <v>813.12818768919067</v>
      </c>
      <c r="V101" s="193">
        <f t="shared" si="111"/>
        <v>844.86163531583236</v>
      </c>
      <c r="W101" s="193">
        <f t="shared" si="111"/>
        <v>789.41309728143165</v>
      </c>
      <c r="X101" s="193">
        <f t="shared" ref="X101:Y101" si="112">X49*11630*1000/X$6</f>
        <v>844.34774442848436</v>
      </c>
      <c r="Y101" s="193">
        <f t="shared" si="112"/>
        <v>772.40885693230155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2490.1629651818339</v>
      </c>
      <c r="C102" s="77">
        <f t="shared" si="113"/>
        <v>2512.7992381211188</v>
      </c>
      <c r="D102" s="77">
        <f t="shared" si="113"/>
        <v>2537.3858794384814</v>
      </c>
      <c r="E102" s="77">
        <f t="shared" si="113"/>
        <v>2578.5242258863364</v>
      </c>
      <c r="F102" s="77">
        <f t="shared" si="113"/>
        <v>2611.7387349499809</v>
      </c>
      <c r="G102" s="77">
        <f t="shared" si="113"/>
        <v>2642.3200037679367</v>
      </c>
      <c r="H102" s="77">
        <f t="shared" si="113"/>
        <v>2676.5558659507947</v>
      </c>
      <c r="I102" s="77">
        <f t="shared" si="113"/>
        <v>2692.431355495462</v>
      </c>
      <c r="J102" s="77">
        <f t="shared" si="113"/>
        <v>2704.2434231965572</v>
      </c>
      <c r="K102" s="77">
        <f t="shared" si="113"/>
        <v>2725.4903726415405</v>
      </c>
      <c r="L102" s="77">
        <f t="shared" si="113"/>
        <v>2726.3550139012023</v>
      </c>
      <c r="M102" s="77">
        <f t="shared" si="113"/>
        <v>2696.1499431039379</v>
      </c>
      <c r="N102" s="77">
        <f t="shared" si="113"/>
        <v>2676.905510619144</v>
      </c>
      <c r="O102" s="77">
        <f t="shared" si="113"/>
        <v>2664.4787827060459</v>
      </c>
      <c r="P102" s="77">
        <f t="shared" si="113"/>
        <v>2619.8726093292457</v>
      </c>
      <c r="Q102" s="77">
        <f t="shared" si="113"/>
        <v>2588.1021234059258</v>
      </c>
      <c r="R102" s="77">
        <f t="shared" si="113"/>
        <v>2546.2130346678878</v>
      </c>
      <c r="S102" s="77">
        <f t="shared" si="113"/>
        <v>2415.260105773832</v>
      </c>
      <c r="T102" s="77">
        <f t="shared" si="113"/>
        <v>2433.7258832581206</v>
      </c>
      <c r="U102" s="77">
        <f t="shared" si="113"/>
        <v>2389.2737484705558</v>
      </c>
      <c r="V102" s="77">
        <f t="shared" si="113"/>
        <v>2508.0560064668603</v>
      </c>
      <c r="W102" s="77">
        <f t="shared" si="113"/>
        <v>2448.847398940155</v>
      </c>
      <c r="X102" s="77">
        <f t="shared" ref="X102:Y102" si="114">X50*11630*1000/X$6</f>
        <v>2316.6449529787651</v>
      </c>
      <c r="Y102" s="77">
        <f t="shared" si="114"/>
        <v>2222.2134715698335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9146.0128317186573</v>
      </c>
      <c r="C104" s="153">
        <f t="shared" si="115"/>
        <v>9721.0223858954487</v>
      </c>
      <c r="D104" s="153">
        <f t="shared" si="115"/>
        <v>9355.2892340503495</v>
      </c>
      <c r="E104" s="153">
        <f t="shared" si="115"/>
        <v>9784.2864548898378</v>
      </c>
      <c r="F104" s="153">
        <f t="shared" si="115"/>
        <v>10077.630557487042</v>
      </c>
      <c r="G104" s="153">
        <f t="shared" si="115"/>
        <v>9933.830249940811</v>
      </c>
      <c r="H104" s="153">
        <f t="shared" si="115"/>
        <v>9776.7166429712179</v>
      </c>
      <c r="I104" s="153">
        <f t="shared" si="115"/>
        <v>8598.9634356576844</v>
      </c>
      <c r="J104" s="153">
        <f t="shared" si="115"/>
        <v>9515.6427518879755</v>
      </c>
      <c r="K104" s="153">
        <f t="shared" si="115"/>
        <v>9525.9401134059899</v>
      </c>
      <c r="L104" s="153">
        <f t="shared" si="115"/>
        <v>10037.961837577634</v>
      </c>
      <c r="M104" s="153">
        <f t="shared" si="115"/>
        <v>8724.8627352044969</v>
      </c>
      <c r="N104" s="153">
        <f t="shared" si="115"/>
        <v>10005.486563919512</v>
      </c>
      <c r="O104" s="153">
        <f t="shared" si="115"/>
        <v>10746.442777504159</v>
      </c>
      <c r="P104" s="153">
        <f t="shared" si="115"/>
        <v>8412.2878575936702</v>
      </c>
      <c r="Q104" s="153">
        <f t="shared" si="115"/>
        <v>9078.5461193152914</v>
      </c>
      <c r="R104" s="153">
        <f t="shared" ref="R104:V104" si="116">SUM(R105:R108)</f>
        <v>9896.3364025235751</v>
      </c>
      <c r="S104" s="153">
        <f t="shared" si="116"/>
        <v>9880.8358152553556</v>
      </c>
      <c r="T104" s="153">
        <f t="shared" si="116"/>
        <v>9657.7512007509577</v>
      </c>
      <c r="U104" s="153">
        <f t="shared" si="116"/>
        <v>9812.0543205073536</v>
      </c>
      <c r="V104" s="153">
        <f t="shared" si="116"/>
        <v>9537.0290510639043</v>
      </c>
      <c r="W104" s="153">
        <f t="shared" ref="W104:Y104" si="117">SUM(W105:W108)</f>
        <v>10769.654061592511</v>
      </c>
      <c r="X104" s="153">
        <f t="shared" si="117"/>
        <v>9387.7406059239511</v>
      </c>
      <c r="Y104" s="153">
        <f t="shared" si="117"/>
        <v>9259.605318052405</v>
      </c>
      <c r="DA104" s="217" t="s">
        <v>278</v>
      </c>
    </row>
    <row r="105" spans="1:105" ht="12" customHeight="1" x14ac:dyDescent="0.25">
      <c r="A105" s="97" t="s">
        <v>57</v>
      </c>
      <c r="B105" s="74">
        <v>7636.7411930582502</v>
      </c>
      <c r="C105" s="74">
        <v>8217.328158666196</v>
      </c>
      <c r="D105" s="74">
        <v>7824.6098877152335</v>
      </c>
      <c r="E105" s="74">
        <v>8107.484688302814</v>
      </c>
      <c r="F105" s="74">
        <v>8578.0468714957151</v>
      </c>
      <c r="G105" s="74">
        <v>8434.7156193552491</v>
      </c>
      <c r="H105" s="74">
        <v>8171.0771450459861</v>
      </c>
      <c r="I105" s="74">
        <v>7081.9352464481663</v>
      </c>
      <c r="J105" s="74">
        <v>7949.6598687070691</v>
      </c>
      <c r="K105" s="74">
        <v>8070.3302003986519</v>
      </c>
      <c r="L105" s="74">
        <v>8425.8527173050916</v>
      </c>
      <c r="M105" s="74">
        <v>6982.7234865734408</v>
      </c>
      <c r="N105" s="74">
        <v>8177.8341843096214</v>
      </c>
      <c r="O105" s="74">
        <v>8872.5755421608155</v>
      </c>
      <c r="P105" s="74">
        <v>6659.4274987675608</v>
      </c>
      <c r="Q105" s="74">
        <v>7258.7228440751833</v>
      </c>
      <c r="R105" s="74">
        <v>7996.7123478441608</v>
      </c>
      <c r="S105" s="74">
        <v>7881.4648217517015</v>
      </c>
      <c r="T105" s="74">
        <v>7625.5407458083137</v>
      </c>
      <c r="U105" s="74">
        <v>7742.1975787838401</v>
      </c>
      <c r="V105" s="74">
        <v>7319.2183634558887</v>
      </c>
      <c r="W105" s="74">
        <v>8559.2034776595337</v>
      </c>
      <c r="X105" s="74">
        <v>7535.9242732599632</v>
      </c>
      <c r="Y105" s="74">
        <v>7502.6137846302754</v>
      </c>
      <c r="DA105" s="90" t="s">
        <v>279</v>
      </c>
    </row>
    <row r="106" spans="1:105" ht="12" customHeight="1" x14ac:dyDescent="0.25">
      <c r="A106" s="97" t="s">
        <v>56</v>
      </c>
      <c r="B106" s="74">
        <v>59.514495112207854</v>
      </c>
      <c r="C106" s="74">
        <v>75.071078428702833</v>
      </c>
      <c r="D106" s="74">
        <v>61.086071089961948</v>
      </c>
      <c r="E106" s="74">
        <v>215.67673534882968</v>
      </c>
      <c r="F106" s="74">
        <v>69.10370203832511</v>
      </c>
      <c r="G106" s="74">
        <v>101.52905520211135</v>
      </c>
      <c r="H106" s="74">
        <v>147.66982788579361</v>
      </c>
      <c r="I106" s="74">
        <v>73.119021945953463</v>
      </c>
      <c r="J106" s="74">
        <v>81.267722167055609</v>
      </c>
      <c r="K106" s="74">
        <v>107.69235213299967</v>
      </c>
      <c r="L106" s="74">
        <v>113.00857490932567</v>
      </c>
      <c r="M106" s="74">
        <v>114.73190579261039</v>
      </c>
      <c r="N106" s="74">
        <v>118.04750475908503</v>
      </c>
      <c r="O106" s="74">
        <v>128.47152710180066</v>
      </c>
      <c r="P106" s="74">
        <v>137.28362809182369</v>
      </c>
      <c r="Q106" s="74">
        <v>148.87005415426435</v>
      </c>
      <c r="R106" s="74">
        <v>188.63617030776177</v>
      </c>
      <c r="S106" s="74">
        <v>193.83739543320729</v>
      </c>
      <c r="T106" s="74">
        <v>219.50684538809574</v>
      </c>
      <c r="U106" s="74">
        <v>254.33404767446336</v>
      </c>
      <c r="V106" s="74">
        <v>322.46934021081933</v>
      </c>
      <c r="W106" s="74">
        <v>360.87106716965513</v>
      </c>
      <c r="X106" s="74">
        <v>266.11265902500713</v>
      </c>
      <c r="Y106" s="74">
        <v>278.96794488976349</v>
      </c>
      <c r="DA106" s="90" t="s">
        <v>280</v>
      </c>
    </row>
    <row r="107" spans="1:105" ht="12" customHeight="1" x14ac:dyDescent="0.25">
      <c r="A107" s="97" t="s">
        <v>55</v>
      </c>
      <c r="B107" s="74">
        <v>882.64263059096675</v>
      </c>
      <c r="C107" s="74">
        <v>869.16358179374356</v>
      </c>
      <c r="D107" s="74">
        <v>893.21491794499389</v>
      </c>
      <c r="E107" s="74">
        <v>914.0670552665058</v>
      </c>
      <c r="F107" s="74">
        <v>929.91732197607155</v>
      </c>
      <c r="G107" s="74">
        <v>885.23263380822357</v>
      </c>
      <c r="H107" s="74">
        <v>931.16316392054671</v>
      </c>
      <c r="I107" s="74">
        <v>890.98244240212694</v>
      </c>
      <c r="J107" s="74">
        <v>930.09728395670322</v>
      </c>
      <c r="K107" s="74">
        <v>883.62263611383469</v>
      </c>
      <c r="L107" s="74">
        <v>935.81567310713024</v>
      </c>
      <c r="M107" s="74">
        <v>1050.3345371851701</v>
      </c>
      <c r="N107" s="74">
        <v>1102.9292907982615</v>
      </c>
      <c r="O107" s="74">
        <v>1136.5571328971835</v>
      </c>
      <c r="P107" s="74">
        <v>1063.3401155784202</v>
      </c>
      <c r="Q107" s="74">
        <v>1098.5595686422171</v>
      </c>
      <c r="R107" s="74">
        <v>1149.0857054751543</v>
      </c>
      <c r="S107" s="74">
        <v>1212.6386517758899</v>
      </c>
      <c r="T107" s="74">
        <v>1224.0844335844922</v>
      </c>
      <c r="U107" s="74">
        <v>1228.8635180955487</v>
      </c>
      <c r="V107" s="74">
        <v>1278.9340248227616</v>
      </c>
      <c r="W107" s="74">
        <v>1265.7047216950621</v>
      </c>
      <c r="X107" s="74">
        <v>945.59780638343273</v>
      </c>
      <c r="Y107" s="74">
        <v>884.82759153738698</v>
      </c>
      <c r="DA107" s="90" t="s">
        <v>281</v>
      </c>
    </row>
    <row r="108" spans="1:105" ht="12" customHeight="1" x14ac:dyDescent="0.25">
      <c r="A108" s="109" t="s">
        <v>54</v>
      </c>
      <c r="B108" s="77">
        <v>567.11451295723248</v>
      </c>
      <c r="C108" s="77">
        <v>559.4595670068062</v>
      </c>
      <c r="D108" s="77">
        <v>576.37835730016025</v>
      </c>
      <c r="E108" s="77">
        <v>547.0579759716901</v>
      </c>
      <c r="F108" s="77">
        <v>500.56266197692997</v>
      </c>
      <c r="G108" s="77">
        <v>512.35294157522685</v>
      </c>
      <c r="H108" s="77">
        <v>526.80650611889098</v>
      </c>
      <c r="I108" s="77">
        <v>552.92672486143726</v>
      </c>
      <c r="J108" s="77">
        <v>554.61787705714858</v>
      </c>
      <c r="K108" s="77">
        <v>464.29492476050308</v>
      </c>
      <c r="L108" s="77">
        <v>563.28487225608637</v>
      </c>
      <c r="M108" s="77">
        <v>577.0728056532746</v>
      </c>
      <c r="N108" s="77">
        <v>606.67558405254294</v>
      </c>
      <c r="O108" s="77">
        <v>608.8385753443589</v>
      </c>
      <c r="P108" s="77">
        <v>552.2366151558648</v>
      </c>
      <c r="Q108" s="77">
        <v>572.39365244362659</v>
      </c>
      <c r="R108" s="77">
        <v>561.90217889649796</v>
      </c>
      <c r="S108" s="77">
        <v>592.89494629455646</v>
      </c>
      <c r="T108" s="77">
        <v>588.61917597005618</v>
      </c>
      <c r="U108" s="77">
        <v>586.659175953503</v>
      </c>
      <c r="V108" s="77">
        <v>616.40732257443381</v>
      </c>
      <c r="W108" s="77">
        <v>583.87479506826139</v>
      </c>
      <c r="X108" s="77">
        <v>640.10586725554765</v>
      </c>
      <c r="Y108" s="77">
        <v>593.19599699498087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2299.9643046729975</v>
      </c>
      <c r="C110" s="203">
        <f t="shared" si="118"/>
        <v>2424.0370462051374</v>
      </c>
      <c r="D110" s="203">
        <f t="shared" si="118"/>
        <v>2271.1511062981458</v>
      </c>
      <c r="E110" s="203">
        <f t="shared" si="118"/>
        <v>2288.0263170668891</v>
      </c>
      <c r="F110" s="203">
        <f t="shared" si="118"/>
        <v>2388.126678084956</v>
      </c>
      <c r="G110" s="203">
        <f t="shared" si="118"/>
        <v>2344.6993236715107</v>
      </c>
      <c r="H110" s="203">
        <f t="shared" si="118"/>
        <v>2234.4929054212084</v>
      </c>
      <c r="I110" s="203">
        <f t="shared" si="118"/>
        <v>1931.8545937255847</v>
      </c>
      <c r="J110" s="203">
        <f t="shared" si="118"/>
        <v>2093.3923066582879</v>
      </c>
      <c r="K110" s="203">
        <f t="shared" si="118"/>
        <v>2060.1169602907894</v>
      </c>
      <c r="L110" s="203">
        <f t="shared" si="118"/>
        <v>1951.5006271833668</v>
      </c>
      <c r="M110" s="203">
        <f t="shared" si="118"/>
        <v>1675.3508787114356</v>
      </c>
      <c r="N110" s="203">
        <f t="shared" si="118"/>
        <v>1841.1228383344908</v>
      </c>
      <c r="O110" s="203">
        <f t="shared" si="118"/>
        <v>1870.4298650928299</v>
      </c>
      <c r="P110" s="203">
        <f t="shared" si="118"/>
        <v>1370.503431065589</v>
      </c>
      <c r="Q110" s="203">
        <f t="shared" si="118"/>
        <v>1440.7390457393008</v>
      </c>
      <c r="R110" s="203">
        <f t="shared" ref="R110:V110" si="119">R78*1000000/R$6</f>
        <v>1529.7605775839288</v>
      </c>
      <c r="S110" s="203">
        <f t="shared" si="119"/>
        <v>1474.5794222989089</v>
      </c>
      <c r="T110" s="203">
        <f t="shared" si="119"/>
        <v>1360.0825300399174</v>
      </c>
      <c r="U110" s="203">
        <f t="shared" si="119"/>
        <v>1311.7892321528227</v>
      </c>
      <c r="V110" s="203">
        <f t="shared" si="119"/>
        <v>1233.9936412199293</v>
      </c>
      <c r="W110" s="203">
        <f t="shared" ref="W110:Y110" si="120">W78*1000000/W$6</f>
        <v>1311.4181299595016</v>
      </c>
      <c r="X110" s="203">
        <f t="shared" si="120"/>
        <v>1025.5106771210199</v>
      </c>
      <c r="Y110" s="203">
        <f t="shared" si="120"/>
        <v>920.02565464852978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2299.9643046729975</v>
      </c>
      <c r="C111" s="192">
        <f t="shared" si="121"/>
        <v>2424.0370462051374</v>
      </c>
      <c r="D111" s="192">
        <f t="shared" si="121"/>
        <v>2271.1511062981458</v>
      </c>
      <c r="E111" s="192">
        <f t="shared" si="121"/>
        <v>2288.0263170668891</v>
      </c>
      <c r="F111" s="192">
        <f t="shared" si="121"/>
        <v>2388.126678084956</v>
      </c>
      <c r="G111" s="192">
        <f t="shared" si="121"/>
        <v>2344.6993236715107</v>
      </c>
      <c r="H111" s="192">
        <f t="shared" si="121"/>
        <v>2234.4929054212084</v>
      </c>
      <c r="I111" s="192">
        <f t="shared" si="121"/>
        <v>1931.8545937255847</v>
      </c>
      <c r="J111" s="192">
        <f t="shared" si="121"/>
        <v>2093.3923066582879</v>
      </c>
      <c r="K111" s="192">
        <f t="shared" si="121"/>
        <v>2060.1169602907894</v>
      </c>
      <c r="L111" s="192">
        <f t="shared" si="121"/>
        <v>1951.5006271833668</v>
      </c>
      <c r="M111" s="192">
        <f t="shared" si="121"/>
        <v>1675.3508787114356</v>
      </c>
      <c r="N111" s="192">
        <f t="shared" si="121"/>
        <v>1841.1228383344908</v>
      </c>
      <c r="O111" s="192">
        <f t="shared" si="121"/>
        <v>1870.4298650928299</v>
      </c>
      <c r="P111" s="192">
        <f t="shared" si="121"/>
        <v>1370.503431065589</v>
      </c>
      <c r="Q111" s="192">
        <f t="shared" si="121"/>
        <v>1440.7390457393008</v>
      </c>
      <c r="R111" s="192">
        <f t="shared" ref="R111:V111" si="122">R79*1000000/R$6</f>
        <v>1529.7605775839288</v>
      </c>
      <c r="S111" s="192">
        <f t="shared" si="122"/>
        <v>1474.5794222989089</v>
      </c>
      <c r="T111" s="192">
        <f t="shared" si="122"/>
        <v>1360.0825300399174</v>
      </c>
      <c r="U111" s="192">
        <f t="shared" si="122"/>
        <v>1311.7892321528227</v>
      </c>
      <c r="V111" s="192">
        <f t="shared" si="122"/>
        <v>1233.9936412199293</v>
      </c>
      <c r="W111" s="192">
        <f t="shared" ref="W111:Y111" si="123">W79*1000000/W$6</f>
        <v>1311.4181299595016</v>
      </c>
      <c r="X111" s="192">
        <f t="shared" si="123"/>
        <v>1025.5106771210199</v>
      </c>
      <c r="Y111" s="192">
        <f t="shared" si="123"/>
        <v>920.02565464852978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1988.4062211871312</v>
      </c>
      <c r="C112" s="74">
        <f t="shared" si="124"/>
        <v>2123.703370895184</v>
      </c>
      <c r="D112" s="74">
        <f t="shared" si="124"/>
        <v>1962.1704956623962</v>
      </c>
      <c r="E112" s="74">
        <f t="shared" si="124"/>
        <v>1986.3988106003094</v>
      </c>
      <c r="F112" s="74">
        <f t="shared" si="124"/>
        <v>2085.2987437365173</v>
      </c>
      <c r="G112" s="74">
        <f t="shared" si="124"/>
        <v>2050.8957621194322</v>
      </c>
      <c r="H112" s="74">
        <f t="shared" si="124"/>
        <v>1934.797805356455</v>
      </c>
      <c r="I112" s="74">
        <f t="shared" si="124"/>
        <v>1638.4347391936703</v>
      </c>
      <c r="J112" s="74">
        <f t="shared" si="124"/>
        <v>1802.7715301374899</v>
      </c>
      <c r="K112" s="74">
        <f t="shared" si="124"/>
        <v>1790.1564130680604</v>
      </c>
      <c r="L112" s="74">
        <f t="shared" si="124"/>
        <v>1681.5405087817755</v>
      </c>
      <c r="M112" s="74">
        <f t="shared" si="124"/>
        <v>1382.1764139796999</v>
      </c>
      <c r="N112" s="74">
        <f t="shared" si="124"/>
        <v>1555.8179677101659</v>
      </c>
      <c r="O112" s="74">
        <f t="shared" si="124"/>
        <v>1604.3110217224698</v>
      </c>
      <c r="P112" s="74">
        <f t="shared" si="124"/>
        <v>1116.6769124946168</v>
      </c>
      <c r="Q112" s="74">
        <f t="shared" si="124"/>
        <v>1194.8267464186683</v>
      </c>
      <c r="R112" s="74">
        <f t="shared" ref="R112:V112" si="125">R80*1000000/R$6</f>
        <v>1276.2993149191529</v>
      </c>
      <c r="S112" s="74">
        <f t="shared" si="125"/>
        <v>1218.2496124051797</v>
      </c>
      <c r="T112" s="74">
        <f t="shared" si="125"/>
        <v>1113.8578834742384</v>
      </c>
      <c r="U112" s="74">
        <f t="shared" si="125"/>
        <v>1069.4820099060212</v>
      </c>
      <c r="V112" s="74">
        <f t="shared" si="125"/>
        <v>991.13599495407163</v>
      </c>
      <c r="W112" s="74">
        <f t="shared" ref="W112:Y112" si="126">W80*1000000/W$6</f>
        <v>1083.5843688027842</v>
      </c>
      <c r="X112" s="74">
        <f t="shared" si="126"/>
        <v>850.74308003885847</v>
      </c>
      <c r="Y112" s="74">
        <f t="shared" si="126"/>
        <v>767.91386386490217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185.81152828551143</v>
      </c>
      <c r="C114" s="74">
        <f t="shared" si="130"/>
        <v>182.08620902187747</v>
      </c>
      <c r="D114" s="74">
        <f t="shared" si="130"/>
        <v>184.49356700749382</v>
      </c>
      <c r="E114" s="74">
        <f t="shared" si="130"/>
        <v>185.54121753550683</v>
      </c>
      <c r="F114" s="74">
        <f t="shared" si="130"/>
        <v>188.82540658837158</v>
      </c>
      <c r="G114" s="74">
        <f t="shared" si="130"/>
        <v>180.57894978043507</v>
      </c>
      <c r="H114" s="74">
        <f t="shared" si="130"/>
        <v>186.03627029274512</v>
      </c>
      <c r="I114" s="74">
        <f t="shared" si="130"/>
        <v>174.90104057761795</v>
      </c>
      <c r="J114" s="74">
        <f t="shared" si="130"/>
        <v>178.67348109107871</v>
      </c>
      <c r="K114" s="74">
        <f t="shared" si="130"/>
        <v>167.91701569456882</v>
      </c>
      <c r="L114" s="74">
        <f t="shared" si="130"/>
        <v>160.97349801546818</v>
      </c>
      <c r="M114" s="74">
        <f t="shared" si="130"/>
        <v>177.3215147517023</v>
      </c>
      <c r="N114" s="74">
        <f t="shared" si="130"/>
        <v>171.42441609974631</v>
      </c>
      <c r="O114" s="74">
        <f t="shared" si="130"/>
        <v>158.60583469676831</v>
      </c>
      <c r="P114" s="74">
        <f t="shared" si="130"/>
        <v>149.82608159963306</v>
      </c>
      <c r="Q114" s="74">
        <f t="shared" si="130"/>
        <v>144.59478438932285</v>
      </c>
      <c r="R114" s="74">
        <f t="shared" ref="R114:V114" si="131">R82*1000000/R$6</f>
        <v>158.32632924295402</v>
      </c>
      <c r="S114" s="74">
        <f t="shared" si="131"/>
        <v>159.61991031067339</v>
      </c>
      <c r="T114" s="74">
        <f t="shared" si="131"/>
        <v>154.24480046477007</v>
      </c>
      <c r="U114" s="74">
        <f t="shared" si="131"/>
        <v>152.19129160495447</v>
      </c>
      <c r="V114" s="74">
        <f t="shared" si="131"/>
        <v>150.38898557591855</v>
      </c>
      <c r="W114" s="74">
        <f t="shared" ref="W114:Y114" si="132">W82*1000000/W$6</f>
        <v>144.09013107905949</v>
      </c>
      <c r="X114" s="74">
        <f t="shared" si="132"/>
        <v>94.558375425600317</v>
      </c>
      <c r="Y114" s="74">
        <f t="shared" si="132"/>
        <v>81.585042411177426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125.74655520035471</v>
      </c>
      <c r="C115" s="193">
        <f t="shared" si="133"/>
        <v>118.24746628807611</v>
      </c>
      <c r="D115" s="193">
        <f t="shared" si="133"/>
        <v>124.48704362825558</v>
      </c>
      <c r="E115" s="193">
        <f t="shared" si="133"/>
        <v>116.08628893107314</v>
      </c>
      <c r="F115" s="193">
        <f t="shared" si="133"/>
        <v>114.00252776006705</v>
      </c>
      <c r="G115" s="193">
        <f t="shared" si="133"/>
        <v>113.22461177164362</v>
      </c>
      <c r="H115" s="193">
        <f t="shared" si="133"/>
        <v>113.65882977200852</v>
      </c>
      <c r="I115" s="193">
        <f t="shared" si="133"/>
        <v>118.51881395429622</v>
      </c>
      <c r="J115" s="193">
        <f t="shared" si="133"/>
        <v>111.94729542971916</v>
      </c>
      <c r="K115" s="193">
        <f t="shared" si="133"/>
        <v>102.04353152816053</v>
      </c>
      <c r="L115" s="193">
        <f t="shared" si="133"/>
        <v>108.98662038612314</v>
      </c>
      <c r="M115" s="193">
        <f t="shared" si="133"/>
        <v>115.85294998003334</v>
      </c>
      <c r="N115" s="193">
        <f t="shared" si="133"/>
        <v>113.88045452457844</v>
      </c>
      <c r="O115" s="193">
        <f t="shared" si="133"/>
        <v>107.51300867359161</v>
      </c>
      <c r="P115" s="193">
        <f t="shared" si="133"/>
        <v>104.00043697133903</v>
      </c>
      <c r="Q115" s="193">
        <f t="shared" si="133"/>
        <v>101.31751493130923</v>
      </c>
      <c r="R115" s="193">
        <f t="shared" ref="R115:V115" si="134">R83*1000000/R$6</f>
        <v>95.134933421822112</v>
      </c>
      <c r="S115" s="193">
        <f t="shared" si="134"/>
        <v>96.709899583055872</v>
      </c>
      <c r="T115" s="193">
        <f t="shared" si="134"/>
        <v>91.979846100908929</v>
      </c>
      <c r="U115" s="193">
        <f t="shared" si="134"/>
        <v>90.115930641846958</v>
      </c>
      <c r="V115" s="193">
        <f t="shared" si="134"/>
        <v>92.468660689939085</v>
      </c>
      <c r="W115" s="193">
        <f t="shared" ref="W115:Y115" si="135">W83*1000000/W$6</f>
        <v>83.743630077657912</v>
      </c>
      <c r="X115" s="193">
        <f t="shared" si="135"/>
        <v>80.209221656561155</v>
      </c>
      <c r="Y115" s="193">
        <f t="shared" si="135"/>
        <v>70.526748372450044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0.55940391281710022</v>
      </c>
      <c r="C118" s="206">
        <f t="shared" si="139"/>
        <v>0.5658309103313921</v>
      </c>
      <c r="D118" s="206">
        <f t="shared" si="139"/>
        <v>0.57389321070475441</v>
      </c>
      <c r="E118" s="206">
        <f t="shared" si="139"/>
        <v>0.5853872153372488</v>
      </c>
      <c r="F118" s="206">
        <f t="shared" si="139"/>
        <v>0.58481044694180651</v>
      </c>
      <c r="G118" s="206">
        <f t="shared" si="139"/>
        <v>0.5937085354438193</v>
      </c>
      <c r="H118" s="206">
        <f t="shared" si="139"/>
        <v>0.60976240286224359</v>
      </c>
      <c r="I118" s="206">
        <f t="shared" si="139"/>
        <v>0.6179036077939134</v>
      </c>
      <c r="J118" s="206">
        <f t="shared" si="139"/>
        <v>0.63236721877241509</v>
      </c>
      <c r="K118" s="206">
        <f t="shared" si="139"/>
        <v>0.64639473443971518</v>
      </c>
      <c r="L118" s="206">
        <f t="shared" si="139"/>
        <v>0.66969136514299865</v>
      </c>
      <c r="M118" s="206">
        <f t="shared" si="139"/>
        <v>0.68149750232807871</v>
      </c>
      <c r="N118" s="206">
        <f t="shared" si="139"/>
        <v>0.69789576700079081</v>
      </c>
      <c r="O118" s="206">
        <f t="shared" si="139"/>
        <v>0.71650060088726197</v>
      </c>
      <c r="P118" s="206">
        <f t="shared" si="139"/>
        <v>0.73334677655023639</v>
      </c>
      <c r="Q118" s="206">
        <f t="shared" si="139"/>
        <v>0.74529344339162851</v>
      </c>
      <c r="R118" s="206">
        <f t="shared" ref="R118:V118" si="140">IF(R104=0,"",R104/R97)</f>
        <v>0.76182282184760308</v>
      </c>
      <c r="S118" s="206">
        <f t="shared" si="140"/>
        <v>0.77930711660779295</v>
      </c>
      <c r="T118" s="206">
        <f t="shared" si="140"/>
        <v>0.80275590437070599</v>
      </c>
      <c r="U118" s="206">
        <f t="shared" si="140"/>
        <v>0.82934051700030875</v>
      </c>
      <c r="V118" s="206">
        <f t="shared" si="140"/>
        <v>0.85661359742525078</v>
      </c>
      <c r="W118" s="206">
        <f t="shared" ref="W118:Y118" si="141">IF(W104=0,"",W104/W97)</f>
        <v>0.88737548794217647</v>
      </c>
      <c r="X118" s="206">
        <f t="shared" si="141"/>
        <v>0.92676221620126753</v>
      </c>
      <c r="Y118" s="206">
        <f t="shared" si="141"/>
        <v>0.96589589880958349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0.54401498614395327</v>
      </c>
      <c r="C119" s="199">
        <f t="shared" si="142"/>
        <v>0.55107108237753832</v>
      </c>
      <c r="D119" s="199">
        <f t="shared" si="142"/>
        <v>0.55939336834891329</v>
      </c>
      <c r="E119" s="199">
        <f t="shared" si="142"/>
        <v>0.56493216731862184</v>
      </c>
      <c r="F119" s="199">
        <f t="shared" si="142"/>
        <v>0.57226096089976697</v>
      </c>
      <c r="G119" s="199">
        <f t="shared" si="142"/>
        <v>0.57995409563707401</v>
      </c>
      <c r="H119" s="199">
        <f t="shared" si="142"/>
        <v>0.59405852923322056</v>
      </c>
      <c r="I119" s="199">
        <f t="shared" si="142"/>
        <v>0.60541610002577273</v>
      </c>
      <c r="J119" s="199">
        <f t="shared" si="142"/>
        <v>0.62192462856645736</v>
      </c>
      <c r="K119" s="199">
        <f t="shared" si="142"/>
        <v>0.63691578710287344</v>
      </c>
      <c r="L119" s="199">
        <f t="shared" si="142"/>
        <v>0.66186036560753625</v>
      </c>
      <c r="M119" s="199">
        <f t="shared" si="142"/>
        <v>0.67316130441843269</v>
      </c>
      <c r="N119" s="199">
        <f t="shared" si="142"/>
        <v>0.69195517474123291</v>
      </c>
      <c r="O119" s="199">
        <f t="shared" si="142"/>
        <v>0.71196930868086106</v>
      </c>
      <c r="P119" s="199">
        <f t="shared" si="142"/>
        <v>0.72972353406381207</v>
      </c>
      <c r="Q119" s="199">
        <f t="shared" si="142"/>
        <v>0.7418986529818935</v>
      </c>
      <c r="R119" s="199">
        <f t="shared" ref="R119:V119" si="143">IF(R105=0,"",R105/R98)</f>
        <v>0.7578977698898488</v>
      </c>
      <c r="S119" s="199">
        <f t="shared" si="143"/>
        <v>0.77694889212429008</v>
      </c>
      <c r="T119" s="199">
        <f t="shared" si="143"/>
        <v>0.8010141932816992</v>
      </c>
      <c r="U119" s="199">
        <f t="shared" si="143"/>
        <v>0.82865907540200257</v>
      </c>
      <c r="V119" s="199">
        <f t="shared" si="143"/>
        <v>0.85510751689466913</v>
      </c>
      <c r="W119" s="199">
        <f t="shared" ref="W119:Y119" si="144">IF(W105=0,"",W105/W98)</f>
        <v>0.88689023223239372</v>
      </c>
      <c r="X119" s="199">
        <f t="shared" si="144"/>
        <v>0.93655845526717552</v>
      </c>
      <c r="Y119" s="199">
        <f t="shared" si="144"/>
        <v>0.97894372328271861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1.8130054223880807</v>
      </c>
      <c r="C120" s="200">
        <f t="shared" si="145"/>
        <v>1.8788139875313237</v>
      </c>
      <c r="D120" s="200">
        <f t="shared" si="145"/>
        <v>1.9663547040006049</v>
      </c>
      <c r="E120" s="200">
        <f t="shared" si="145"/>
        <v>2.0670867469528282</v>
      </c>
      <c r="F120" s="200">
        <f t="shared" si="145"/>
        <v>2.1881127953512371</v>
      </c>
      <c r="G120" s="200">
        <f t="shared" si="145"/>
        <v>2.3357626818828683</v>
      </c>
      <c r="H120" s="200">
        <f t="shared" si="145"/>
        <v>2.5192913446447411</v>
      </c>
      <c r="I120" s="200">
        <f t="shared" si="145"/>
        <v>2.6309626659459813</v>
      </c>
      <c r="J120" s="200">
        <f t="shared" si="145"/>
        <v>2.6995760939930098</v>
      </c>
      <c r="K120" s="200">
        <f t="shared" si="145"/>
        <v>2.8181702166590461</v>
      </c>
      <c r="L120" s="200">
        <f t="shared" si="145"/>
        <v>2.9304799923097988</v>
      </c>
      <c r="M120" s="200">
        <f t="shared" si="145"/>
        <v>3.0379707513538312</v>
      </c>
      <c r="N120" s="200">
        <f t="shared" si="145"/>
        <v>3.1499166507224983</v>
      </c>
      <c r="O120" s="200">
        <f t="shared" si="145"/>
        <v>3.290494653990141</v>
      </c>
      <c r="P120" s="200">
        <f t="shared" si="145"/>
        <v>3.4091955270127814</v>
      </c>
      <c r="Q120" s="200">
        <f t="shared" si="145"/>
        <v>3.5299467393923254</v>
      </c>
      <c r="R120" s="200">
        <f t="shared" ref="R120:V120" si="146">IF(R106=0,"",R106/R99)</f>
        <v>3.6651372844013328</v>
      </c>
      <c r="S120" s="200">
        <f t="shared" si="146"/>
        <v>3.7934463439121777</v>
      </c>
      <c r="T120" s="200">
        <f t="shared" si="146"/>
        <v>3.8863299644707188</v>
      </c>
      <c r="U120" s="200">
        <f t="shared" si="146"/>
        <v>3.9554617767910649</v>
      </c>
      <c r="V120" s="200">
        <f t="shared" si="146"/>
        <v>3.9947973292662184</v>
      </c>
      <c r="W120" s="200">
        <f t="shared" ref="W120:Y120" si="147">IF(W106=0,"",W106/W99)</f>
        <v>4.0301139282793095</v>
      </c>
      <c r="X120" s="200">
        <f t="shared" si="147"/>
        <v>4.0480226904034327</v>
      </c>
      <c r="Y120" s="200">
        <f t="shared" si="147"/>
        <v>4.0689007124167835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0.6226319100696085</v>
      </c>
      <c r="C121" s="200">
        <f t="shared" si="148"/>
        <v>0.62731085236221307</v>
      </c>
      <c r="D121" s="200">
        <f t="shared" si="148"/>
        <v>0.63209420134519356</v>
      </c>
      <c r="E121" s="200">
        <f t="shared" si="148"/>
        <v>0.63614333806008783</v>
      </c>
      <c r="F121" s="200">
        <f t="shared" si="148"/>
        <v>0.63982684525598854</v>
      </c>
      <c r="G121" s="200">
        <f t="shared" si="148"/>
        <v>0.64437390032733954</v>
      </c>
      <c r="H121" s="200">
        <f t="shared" si="148"/>
        <v>0.65029123706758907</v>
      </c>
      <c r="I121" s="200">
        <f t="shared" si="148"/>
        <v>0.6527057890583855</v>
      </c>
      <c r="J121" s="200">
        <f t="shared" si="148"/>
        <v>0.65790344067196804</v>
      </c>
      <c r="K121" s="200">
        <f t="shared" si="148"/>
        <v>0.66282935765971718</v>
      </c>
      <c r="L121" s="200">
        <f t="shared" si="148"/>
        <v>0.67247529091134195</v>
      </c>
      <c r="M121" s="200">
        <f t="shared" si="148"/>
        <v>0.6821729332963945</v>
      </c>
      <c r="N121" s="200">
        <f t="shared" si="148"/>
        <v>0.69197085919108536</v>
      </c>
      <c r="O121" s="200">
        <f t="shared" si="148"/>
        <v>0.70334601224930349</v>
      </c>
      <c r="P121" s="200">
        <f t="shared" si="148"/>
        <v>0.70879362430687309</v>
      </c>
      <c r="Q121" s="200">
        <f t="shared" si="148"/>
        <v>0.71820943748870059</v>
      </c>
      <c r="R121" s="200">
        <f t="shared" ref="R121:V121" si="149">IF(R107=0,"",R107/R100)</f>
        <v>0.72523606175074229</v>
      </c>
      <c r="S121" s="200">
        <f t="shared" si="149"/>
        <v>0.73739840129175172</v>
      </c>
      <c r="T121" s="200">
        <f t="shared" si="149"/>
        <v>0.75058674997194319</v>
      </c>
      <c r="U121" s="200">
        <f t="shared" si="149"/>
        <v>0.76294615792494358</v>
      </c>
      <c r="V121" s="200">
        <f t="shared" si="149"/>
        <v>0.77585846545471859</v>
      </c>
      <c r="W121" s="200">
        <f t="shared" ref="W121:Y121" si="150">IF(W107=0,"",W107/W100)</f>
        <v>0.78773539675187731</v>
      </c>
      <c r="X121" s="200">
        <f t="shared" si="150"/>
        <v>0.80605113387574345</v>
      </c>
      <c r="Y121" s="200">
        <f t="shared" si="150"/>
        <v>0.81808258503554809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0.65836173430348022</v>
      </c>
      <c r="C122" s="201">
        <f t="shared" si="151"/>
        <v>0.66362901119571516</v>
      </c>
      <c r="D122" s="201">
        <f t="shared" si="151"/>
        <v>0.66280384444925466</v>
      </c>
      <c r="E122" s="201">
        <f t="shared" si="151"/>
        <v>0.66573744085197561</v>
      </c>
      <c r="F122" s="201">
        <f t="shared" si="151"/>
        <v>0.6607343369684352</v>
      </c>
      <c r="G122" s="201">
        <f t="shared" si="151"/>
        <v>0.66469307855116788</v>
      </c>
      <c r="H122" s="201">
        <f t="shared" si="151"/>
        <v>0.66815468759188335</v>
      </c>
      <c r="I122" s="201">
        <f t="shared" si="151"/>
        <v>0.66951099533446345</v>
      </c>
      <c r="J122" s="201">
        <f t="shared" si="151"/>
        <v>0.67515471860334308</v>
      </c>
      <c r="K122" s="201">
        <f t="shared" si="151"/>
        <v>0.66828275737360299</v>
      </c>
      <c r="L122" s="201">
        <f t="shared" si="151"/>
        <v>0.68011828162275934</v>
      </c>
      <c r="M122" s="201">
        <f t="shared" si="151"/>
        <v>0.67731580720199958</v>
      </c>
      <c r="N122" s="201">
        <f t="shared" si="151"/>
        <v>0.68409310207554208</v>
      </c>
      <c r="O122" s="201">
        <f t="shared" si="151"/>
        <v>0.6906689721632947</v>
      </c>
      <c r="P122" s="201">
        <f t="shared" si="151"/>
        <v>0.68630496877198255</v>
      </c>
      <c r="Q122" s="201">
        <f t="shared" si="151"/>
        <v>0.69344591004190048</v>
      </c>
      <c r="R122" s="201">
        <f t="shared" ref="R122:V122" si="152">IF(R108=0,"",R108/R101)</f>
        <v>0.69952233174762335</v>
      </c>
      <c r="S122" s="201">
        <f t="shared" si="152"/>
        <v>0.70641749949428645</v>
      </c>
      <c r="T122" s="201">
        <f t="shared" si="152"/>
        <v>0.7147176658566583</v>
      </c>
      <c r="U122" s="201">
        <f t="shared" si="152"/>
        <v>0.72148424422564361</v>
      </c>
      <c r="V122" s="201">
        <f t="shared" si="152"/>
        <v>0.72959558915703859</v>
      </c>
      <c r="W122" s="201">
        <f t="shared" ref="W122:Y122" si="153">IF(W108=0,"",W108/W101)</f>
        <v>0.73963150228821917</v>
      </c>
      <c r="X122" s="201">
        <f t="shared" si="153"/>
        <v>0.75810691919218376</v>
      </c>
      <c r="Y122" s="201">
        <f t="shared" si="153"/>
        <v>0.76798186824386983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217.16664261918032</v>
      </c>
      <c r="C126" s="203">
        <f t="shared" si="154"/>
        <v>225.99001049258143</v>
      </c>
      <c r="D126" s="203">
        <f t="shared" si="154"/>
        <v>215.14848718762221</v>
      </c>
      <c r="E126" s="203">
        <f t="shared" si="154"/>
        <v>219.20806481961347</v>
      </c>
      <c r="F126" s="203">
        <f t="shared" si="154"/>
        <v>224.234815296189</v>
      </c>
      <c r="G126" s="203">
        <f t="shared" si="154"/>
        <v>217.93783941824555</v>
      </c>
      <c r="H126" s="203">
        <f t="shared" si="154"/>
        <v>208.94451750363646</v>
      </c>
      <c r="I126" s="203">
        <f t="shared" si="154"/>
        <v>184.22423137417832</v>
      </c>
      <c r="J126" s="203">
        <f t="shared" si="154"/>
        <v>195.16665346306138</v>
      </c>
      <c r="K126" s="203">
        <f t="shared" si="154"/>
        <v>190.64501235815825</v>
      </c>
      <c r="L126" s="203">
        <f t="shared" si="154"/>
        <v>191.7711314343934</v>
      </c>
      <c r="M126" s="203">
        <f t="shared" si="154"/>
        <v>166.66062483927377</v>
      </c>
      <c r="N126" s="203">
        <f t="shared" si="154"/>
        <v>181.57475333156</v>
      </c>
      <c r="O126" s="203">
        <f t="shared" si="154"/>
        <v>187.06990078859619</v>
      </c>
      <c r="P126" s="203">
        <f t="shared" si="154"/>
        <v>147.8931258553946</v>
      </c>
      <c r="Q126" s="203">
        <f t="shared" si="154"/>
        <v>153.72738540477306</v>
      </c>
      <c r="R126" s="203">
        <f t="shared" ref="R126:V126" si="155">IF(R96=0,0,R96/R$19)</f>
        <v>160.46736291337263</v>
      </c>
      <c r="S126" s="203">
        <f t="shared" si="155"/>
        <v>154.80055859953347</v>
      </c>
      <c r="T126" s="203">
        <f t="shared" si="155"/>
        <v>147.27029464915307</v>
      </c>
      <c r="U126" s="203">
        <f t="shared" si="155"/>
        <v>143.70973172526934</v>
      </c>
      <c r="V126" s="203">
        <f t="shared" si="155"/>
        <v>136.85785506157205</v>
      </c>
      <c r="W126" s="203">
        <f t="shared" ref="W126:Y126" si="156">IF(W96=0,0,W96/W$19)</f>
        <v>145.20938237436724</v>
      </c>
      <c r="X126" s="203">
        <f t="shared" si="156"/>
        <v>122.9159313206403</v>
      </c>
      <c r="Y126" s="203">
        <f t="shared" si="156"/>
        <v>115.67606859788293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188.46239492805165</v>
      </c>
      <c r="C127" s="192">
        <f t="shared" si="157"/>
        <v>197.15382999689271</v>
      </c>
      <c r="D127" s="192">
        <f t="shared" si="157"/>
        <v>186.17032472285919</v>
      </c>
      <c r="E127" s="192">
        <f t="shared" si="157"/>
        <v>189.91033964339692</v>
      </c>
      <c r="F127" s="192">
        <f t="shared" si="157"/>
        <v>194.72254285359577</v>
      </c>
      <c r="G127" s="192">
        <f t="shared" si="157"/>
        <v>188.21465082438667</v>
      </c>
      <c r="H127" s="192">
        <f t="shared" si="157"/>
        <v>179.05432318553463</v>
      </c>
      <c r="I127" s="192">
        <f t="shared" si="157"/>
        <v>154.35984462898293</v>
      </c>
      <c r="J127" s="192">
        <f t="shared" si="157"/>
        <v>165.43585098804485</v>
      </c>
      <c r="K127" s="192">
        <f t="shared" si="157"/>
        <v>160.88979577367084</v>
      </c>
      <c r="L127" s="192">
        <f t="shared" si="157"/>
        <v>162.25786242238661</v>
      </c>
      <c r="M127" s="192">
        <f t="shared" si="157"/>
        <v>137.66826612813685</v>
      </c>
      <c r="N127" s="192">
        <f t="shared" si="157"/>
        <v>153.00585780734286</v>
      </c>
      <c r="O127" s="192">
        <f t="shared" si="157"/>
        <v>158.85023001304219</v>
      </c>
      <c r="P127" s="192">
        <f t="shared" si="157"/>
        <v>120.39599003601376</v>
      </c>
      <c r="Q127" s="192">
        <f t="shared" si="157"/>
        <v>126.7888761950901</v>
      </c>
      <c r="R127" s="192">
        <f t="shared" ref="R127:V127" si="158">IF(R97=0,0,R97/R$19)</f>
        <v>134.16911469715035</v>
      </c>
      <c r="S127" s="192">
        <f t="shared" si="158"/>
        <v>130.03064057597723</v>
      </c>
      <c r="T127" s="192">
        <f t="shared" si="158"/>
        <v>122.49126590996777</v>
      </c>
      <c r="U127" s="192">
        <f t="shared" si="158"/>
        <v>119.56405016159492</v>
      </c>
      <c r="V127" s="192">
        <f t="shared" si="158"/>
        <v>111.69580835511222</v>
      </c>
      <c r="W127" s="192">
        <f t="shared" ref="W127:Y127" si="159">IF(W97=0,0,W97/W$19)</f>
        <v>120.82909034479545</v>
      </c>
      <c r="X127" s="192">
        <f t="shared" si="159"/>
        <v>100.03735833364408</v>
      </c>
      <c r="Y127" s="192">
        <f t="shared" si="159"/>
        <v>93.907742982440993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161.81381918116651</v>
      </c>
      <c r="C128" s="74">
        <f t="shared" si="160"/>
        <v>171.12085933574002</v>
      </c>
      <c r="D128" s="74">
        <f t="shared" si="160"/>
        <v>159.74589426593559</v>
      </c>
      <c r="E128" s="74">
        <f t="shared" si="160"/>
        <v>163.06190723123518</v>
      </c>
      <c r="F128" s="74">
        <f t="shared" si="160"/>
        <v>169.38198435966478</v>
      </c>
      <c r="G128" s="74">
        <f t="shared" si="160"/>
        <v>163.60132226642889</v>
      </c>
      <c r="H128" s="74">
        <f t="shared" si="160"/>
        <v>153.60399140367292</v>
      </c>
      <c r="I128" s="74">
        <f t="shared" si="160"/>
        <v>129.74987461606867</v>
      </c>
      <c r="J128" s="74">
        <f t="shared" si="160"/>
        <v>140.53083975257528</v>
      </c>
      <c r="K128" s="74">
        <f t="shared" si="160"/>
        <v>138.33362386367054</v>
      </c>
      <c r="L128" s="74">
        <f t="shared" si="160"/>
        <v>137.81052839844261</v>
      </c>
      <c r="M128" s="74">
        <f t="shared" si="160"/>
        <v>111.54374184871556</v>
      </c>
      <c r="N128" s="74">
        <f t="shared" si="160"/>
        <v>126.1306831723056</v>
      </c>
      <c r="O128" s="74">
        <f t="shared" si="160"/>
        <v>131.98607362966212</v>
      </c>
      <c r="P128" s="74">
        <f t="shared" si="160"/>
        <v>95.782424687810519</v>
      </c>
      <c r="Q128" s="74">
        <f t="shared" si="160"/>
        <v>101.8375120328047</v>
      </c>
      <c r="R128" s="74">
        <f t="shared" ref="R128:V128" si="161">IF(R98=0,0,R98/R$19)</f>
        <v>108.97651820083023</v>
      </c>
      <c r="S128" s="74">
        <f t="shared" si="161"/>
        <v>104.0339650445855</v>
      </c>
      <c r="T128" s="74">
        <f t="shared" si="161"/>
        <v>96.926616552083516</v>
      </c>
      <c r="U128" s="74">
        <f t="shared" si="161"/>
        <v>94.41954787741777</v>
      </c>
      <c r="V128" s="74">
        <f t="shared" si="161"/>
        <v>85.872224606642831</v>
      </c>
      <c r="W128" s="74">
        <f t="shared" ref="W128:Y128" si="162">IF(W98=0,0,W98/W$19)</f>
        <v>96.081695845674361</v>
      </c>
      <c r="X128" s="74">
        <f t="shared" si="162"/>
        <v>79.464122127809489</v>
      </c>
      <c r="Y128" s="74">
        <f t="shared" si="162"/>
        <v>75.074787835149664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0.37839209047083794</v>
      </c>
      <c r="C129" s="74">
        <f t="shared" si="163"/>
        <v>0.45853111726024715</v>
      </c>
      <c r="D129" s="74">
        <f t="shared" si="163"/>
        <v>0.35478451482286161</v>
      </c>
      <c r="E129" s="74">
        <f t="shared" si="163"/>
        <v>1.1855156277646477</v>
      </c>
      <c r="F129" s="74">
        <f t="shared" si="163"/>
        <v>0.35686547131751289</v>
      </c>
      <c r="G129" s="74">
        <f t="shared" si="163"/>
        <v>0.48895806486523691</v>
      </c>
      <c r="H129" s="74">
        <f t="shared" si="163"/>
        <v>0.65458462450217381</v>
      </c>
      <c r="I129" s="74">
        <f t="shared" si="163"/>
        <v>0.30826530617388553</v>
      </c>
      <c r="J129" s="74">
        <f t="shared" si="163"/>
        <v>0.33096598613873002</v>
      </c>
      <c r="K129" s="74">
        <f t="shared" si="163"/>
        <v>0.41719212812732526</v>
      </c>
      <c r="L129" s="74">
        <f t="shared" si="163"/>
        <v>0.41745296212487676</v>
      </c>
      <c r="M129" s="74">
        <f t="shared" si="163"/>
        <v>0.40610667460371724</v>
      </c>
      <c r="N129" s="74">
        <f t="shared" si="163"/>
        <v>0.39996147240979135</v>
      </c>
      <c r="O129" s="74">
        <f t="shared" si="163"/>
        <v>0.41350938752802135</v>
      </c>
      <c r="P129" s="74">
        <f t="shared" si="163"/>
        <v>0.42264343030370055</v>
      </c>
      <c r="Q129" s="74">
        <f t="shared" si="163"/>
        <v>0.4389664641160903</v>
      </c>
      <c r="R129" s="74">
        <f t="shared" ref="R129:V129" si="164">IF(R99=0,0,R99/R$19)</f>
        <v>0.53157776555609282</v>
      </c>
      <c r="S129" s="74">
        <f t="shared" si="164"/>
        <v>0.52403981103198383</v>
      </c>
      <c r="T129" s="74">
        <f t="shared" si="164"/>
        <v>0.57507040201664683</v>
      </c>
      <c r="U129" s="74">
        <f t="shared" si="164"/>
        <v>0.6498017375475531</v>
      </c>
      <c r="V129" s="74">
        <f t="shared" si="164"/>
        <v>0.80984594504668983</v>
      </c>
      <c r="W129" s="74">
        <f t="shared" ref="W129:Y129" si="165">IF(W99=0,0,W99/W$19)</f>
        <v>0.89148064998217835</v>
      </c>
      <c r="X129" s="74">
        <f t="shared" si="165"/>
        <v>0.64922023809187723</v>
      </c>
      <c r="Y129" s="74">
        <f t="shared" si="165"/>
        <v>0.67160892616346568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16.340747679231534</v>
      </c>
      <c r="C130" s="74">
        <f t="shared" si="166"/>
        <v>15.900056358324242</v>
      </c>
      <c r="D130" s="74">
        <f t="shared" si="166"/>
        <v>16.13832606217775</v>
      </c>
      <c r="E130" s="74">
        <f t="shared" si="166"/>
        <v>16.326224259868969</v>
      </c>
      <c r="F130" s="74">
        <f t="shared" si="166"/>
        <v>16.42308728208474</v>
      </c>
      <c r="G130" s="74">
        <f t="shared" si="166"/>
        <v>15.453592594218561</v>
      </c>
      <c r="H130" s="74">
        <f t="shared" si="166"/>
        <v>15.990804415087798</v>
      </c>
      <c r="I130" s="74">
        <f t="shared" si="166"/>
        <v>15.141212088715303</v>
      </c>
      <c r="J130" s="74">
        <f t="shared" si="166"/>
        <v>15.542721595723181</v>
      </c>
      <c r="K130" s="74">
        <f t="shared" si="166"/>
        <v>14.554039880852638</v>
      </c>
      <c r="L130" s="74">
        <f t="shared" si="166"/>
        <v>15.064297796040195</v>
      </c>
      <c r="M130" s="74">
        <f t="shared" si="166"/>
        <v>16.556657715806562</v>
      </c>
      <c r="N130" s="74">
        <f t="shared" si="166"/>
        <v>17.010625138103023</v>
      </c>
      <c r="O130" s="74">
        <f t="shared" si="166"/>
        <v>17.114409485637545</v>
      </c>
      <c r="P130" s="74">
        <f t="shared" si="166"/>
        <v>15.745616895747474</v>
      </c>
      <c r="Q130" s="74">
        <f t="shared" si="166"/>
        <v>15.920791415931994</v>
      </c>
      <c r="R130" s="74">
        <f t="shared" ref="R130:V130" si="167">IF(R100=0,0,R100/R$19)</f>
        <v>16.36458944862343</v>
      </c>
      <c r="S130" s="74">
        <f t="shared" si="167"/>
        <v>16.865137119893316</v>
      </c>
      <c r="T130" s="74">
        <f t="shared" si="167"/>
        <v>16.604396673383771</v>
      </c>
      <c r="U130" s="74">
        <f t="shared" si="167"/>
        <v>16.277335624356073</v>
      </c>
      <c r="V130" s="74">
        <f t="shared" si="167"/>
        <v>16.537671928697598</v>
      </c>
      <c r="W130" s="74">
        <f t="shared" ref="W130:Y130" si="168">IF(W100=0,0,W100/W$19)</f>
        <v>15.996656529952872</v>
      </c>
      <c r="X130" s="74">
        <f t="shared" si="168"/>
        <v>11.58546090669455</v>
      </c>
      <c r="Y130" s="74">
        <f t="shared" si="168"/>
        <v>10.594995048719674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9.9294359771827345</v>
      </c>
      <c r="C131" s="193">
        <f t="shared" si="169"/>
        <v>9.6743831855681677</v>
      </c>
      <c r="D131" s="193">
        <f t="shared" si="169"/>
        <v>9.9313198799229419</v>
      </c>
      <c r="E131" s="193">
        <f t="shared" si="169"/>
        <v>9.3366925245280967</v>
      </c>
      <c r="F131" s="193">
        <f t="shared" si="169"/>
        <v>8.5606057405287022</v>
      </c>
      <c r="G131" s="193">
        <f t="shared" si="169"/>
        <v>8.6707778988739932</v>
      </c>
      <c r="H131" s="193">
        <f t="shared" si="169"/>
        <v>8.8049427422717166</v>
      </c>
      <c r="I131" s="193">
        <f t="shared" si="169"/>
        <v>9.1604926180250814</v>
      </c>
      <c r="J131" s="193">
        <f t="shared" si="169"/>
        <v>9.0313236536076538</v>
      </c>
      <c r="K131" s="193">
        <f t="shared" si="169"/>
        <v>7.5849399010203218</v>
      </c>
      <c r="L131" s="193">
        <f t="shared" si="169"/>
        <v>8.9655832657789531</v>
      </c>
      <c r="M131" s="193">
        <f t="shared" si="169"/>
        <v>9.1617598890110354</v>
      </c>
      <c r="N131" s="193">
        <f t="shared" si="169"/>
        <v>9.4645880245244509</v>
      </c>
      <c r="O131" s="193">
        <f t="shared" si="169"/>
        <v>9.3362375102144703</v>
      </c>
      <c r="P131" s="193">
        <f t="shared" si="169"/>
        <v>8.445305022152068</v>
      </c>
      <c r="Q131" s="193">
        <f t="shared" si="169"/>
        <v>8.5916062822373362</v>
      </c>
      <c r="R131" s="193">
        <f t="shared" ref="R131:V131" si="170">IF(R101=0,0,R101/R$19)</f>
        <v>8.2964292821406094</v>
      </c>
      <c r="S131" s="193">
        <f t="shared" si="170"/>
        <v>8.6074986004663927</v>
      </c>
      <c r="T131" s="193">
        <f t="shared" si="170"/>
        <v>8.3851822824838074</v>
      </c>
      <c r="U131" s="193">
        <f t="shared" si="170"/>
        <v>8.2173649222735143</v>
      </c>
      <c r="V131" s="193">
        <f t="shared" si="170"/>
        <v>8.4760658747250783</v>
      </c>
      <c r="W131" s="193">
        <f t="shared" ref="W131:Y131" si="171">IF(W101=0,0,W101/W$19)</f>
        <v>7.8592573191860264</v>
      </c>
      <c r="X131" s="193">
        <f t="shared" si="171"/>
        <v>8.3385550610481491</v>
      </c>
      <c r="Y131" s="193">
        <f t="shared" si="171"/>
        <v>7.5663511724081767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28.704247691128632</v>
      </c>
      <c r="C132" s="77">
        <f t="shared" si="172"/>
        <v>28.836180495688716</v>
      </c>
      <c r="D132" s="77">
        <f t="shared" si="172"/>
        <v>28.978162464762999</v>
      </c>
      <c r="E132" s="77">
        <f t="shared" si="172"/>
        <v>29.297725176216595</v>
      </c>
      <c r="F132" s="77">
        <f t="shared" si="172"/>
        <v>29.512272442593254</v>
      </c>
      <c r="G132" s="77">
        <f t="shared" si="172"/>
        <v>29.723188593858875</v>
      </c>
      <c r="H132" s="77">
        <f t="shared" si="172"/>
        <v>29.890194318101834</v>
      </c>
      <c r="I132" s="77">
        <f t="shared" si="172"/>
        <v>29.864386745195397</v>
      </c>
      <c r="J132" s="77">
        <f t="shared" si="172"/>
        <v>29.730802475016525</v>
      </c>
      <c r="K132" s="77">
        <f t="shared" si="172"/>
        <v>29.755216584487467</v>
      </c>
      <c r="L132" s="77">
        <f t="shared" si="172"/>
        <v>29.513269012006759</v>
      </c>
      <c r="M132" s="77">
        <f t="shared" si="172"/>
        <v>28.992358711136923</v>
      </c>
      <c r="N132" s="77">
        <f t="shared" si="172"/>
        <v>28.568895524217119</v>
      </c>
      <c r="O132" s="77">
        <f t="shared" si="172"/>
        <v>28.219670775554011</v>
      </c>
      <c r="P132" s="77">
        <f t="shared" si="172"/>
        <v>27.497135819380855</v>
      </c>
      <c r="Q132" s="77">
        <f t="shared" si="172"/>
        <v>26.938509209682952</v>
      </c>
      <c r="R132" s="77">
        <f t="shared" ref="R132:V132" si="173">IF(R102=0,0,R102/R$19)</f>
        <v>26.298248216222252</v>
      </c>
      <c r="S132" s="77">
        <f t="shared" si="173"/>
        <v>24.769918023556247</v>
      </c>
      <c r="T132" s="77">
        <f t="shared" si="173"/>
        <v>24.779028739185321</v>
      </c>
      <c r="U132" s="77">
        <f t="shared" si="173"/>
        <v>24.145681563674437</v>
      </c>
      <c r="V132" s="77">
        <f t="shared" si="173"/>
        <v>25.162046706459844</v>
      </c>
      <c r="W132" s="77">
        <f t="shared" ref="W132:Y132" si="174">IF(W102=0,0,W102/W$19)</f>
        <v>24.380292029571802</v>
      </c>
      <c r="X132" s="77">
        <f t="shared" si="174"/>
        <v>22.878572986996247</v>
      </c>
      <c r="Y132" s="77">
        <f t="shared" si="174"/>
        <v>21.768325615441945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105.42660114163371</v>
      </c>
      <c r="C134" s="153">
        <f t="shared" si="175"/>
        <v>111.55573110246232</v>
      </c>
      <c r="D134" s="153">
        <f t="shared" si="175"/>
        <v>106.84188539314837</v>
      </c>
      <c r="E134" s="153">
        <f t="shared" si="175"/>
        <v>111.17108488759924</v>
      </c>
      <c r="F134" s="153">
        <f t="shared" si="175"/>
        <v>113.87577731585641</v>
      </c>
      <c r="G134" s="153">
        <f t="shared" si="175"/>
        <v>111.74464469001643</v>
      </c>
      <c r="H134" s="153">
        <f t="shared" si="175"/>
        <v>109.18059434848433</v>
      </c>
      <c r="I134" s="153">
        <f t="shared" si="175"/>
        <v>95.379504894756465</v>
      </c>
      <c r="J134" s="153">
        <f t="shared" si="175"/>
        <v>104.61620897455762</v>
      </c>
      <c r="K134" s="153">
        <f t="shared" si="175"/>
        <v>103.99831681318199</v>
      </c>
      <c r="L134" s="153">
        <f t="shared" si="175"/>
        <v>108.66268939083295</v>
      </c>
      <c r="M134" s="153">
        <f t="shared" si="175"/>
        <v>93.820579516162496</v>
      </c>
      <c r="N134" s="153">
        <f t="shared" si="175"/>
        <v>106.78214049006949</v>
      </c>
      <c r="O134" s="153">
        <f t="shared" si="175"/>
        <v>113.81628525542452</v>
      </c>
      <c r="P134" s="153">
        <f t="shared" si="175"/>
        <v>88.292011202485057</v>
      </c>
      <c r="Q134" s="153">
        <f t="shared" si="175"/>
        <v>94.494918123193571</v>
      </c>
      <c r="R134" s="153">
        <f t="shared" ref="R134:V134" si="176">IF(R104=0,0,R104/R$19)</f>
        <v>102.2130935633778</v>
      </c>
      <c r="S134" s="153">
        <f t="shared" si="176"/>
        <v>101.33380357792909</v>
      </c>
      <c r="T134" s="153">
        <f t="shared" si="176"/>
        <v>98.330586943068795</v>
      </c>
      <c r="U134" s="153">
        <f t="shared" si="176"/>
        <v>99.15931117566798</v>
      </c>
      <c r="V134" s="153">
        <f t="shared" si="176"/>
        <v>95.680148212394059</v>
      </c>
      <c r="W134" s="153">
        <f t="shared" ref="W134:Y134" si="177">IF(W104=0,0,W104/W$19)</f>
        <v>107.22077300232219</v>
      </c>
      <c r="X134" s="153">
        <f t="shared" si="177"/>
        <v>92.710843912208318</v>
      </c>
      <c r="Y134" s="153">
        <f t="shared" si="177"/>
        <v>90.70510381320419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88.029142599742471</v>
      </c>
      <c r="C135" s="74">
        <f t="shared" si="178"/>
        <v>94.299757171520739</v>
      </c>
      <c r="D135" s="74">
        <f t="shared" si="178"/>
        <v>89.360793873331062</v>
      </c>
      <c r="E135" s="74">
        <f t="shared" si="178"/>
        <v>92.118916659249749</v>
      </c>
      <c r="F135" s="74">
        <f t="shared" si="178"/>
        <v>96.930697128771058</v>
      </c>
      <c r="G135" s="74">
        <f t="shared" si="178"/>
        <v>94.881256900056258</v>
      </c>
      <c r="H135" s="74">
        <f t="shared" si="178"/>
        <v>91.249761217618186</v>
      </c>
      <c r="I135" s="74">
        <f t="shared" si="178"/>
        <v>78.552663068893295</v>
      </c>
      <c r="J135" s="74">
        <f t="shared" si="178"/>
        <v>87.399590315252723</v>
      </c>
      <c r="K135" s="74">
        <f t="shared" si="178"/>
        <v>88.106868925922555</v>
      </c>
      <c r="L135" s="74">
        <f t="shared" si="178"/>
        <v>91.211326710360979</v>
      </c>
      <c r="M135" s="74">
        <f t="shared" si="178"/>
        <v>75.086930762594278</v>
      </c>
      <c r="N135" s="74">
        <f t="shared" si="178"/>
        <v>87.276778914723806</v>
      </c>
      <c r="O135" s="74">
        <f t="shared" si="178"/>
        <v>93.970033597611774</v>
      </c>
      <c r="P135" s="74">
        <f t="shared" si="178"/>
        <v>69.894689444390011</v>
      </c>
      <c r="Q135" s="74">
        <f t="shared" si="178"/>
        <v>75.553113000165183</v>
      </c>
      <c r="R135" s="74">
        <f t="shared" ref="R135:V135" si="179">IF(R105=0,0,R105/R$19)</f>
        <v>82.593060114769742</v>
      </c>
      <c r="S135" s="74">
        <f t="shared" si="179"/>
        <v>80.82907388468783</v>
      </c>
      <c r="T135" s="74">
        <f t="shared" si="179"/>
        <v>77.639595564991779</v>
      </c>
      <c r="U135" s="74">
        <f t="shared" si="179"/>
        <v>78.241615243976128</v>
      </c>
      <c r="V135" s="74">
        <f t="shared" si="179"/>
        <v>73.429984753607656</v>
      </c>
      <c r="W135" s="74">
        <f t="shared" ref="W135:Y135" si="180">IF(W105=0,0,W105/W$19)</f>
        <v>85.213917541852354</v>
      </c>
      <c r="X135" s="74">
        <f t="shared" si="180"/>
        <v>74.422795469183441</v>
      </c>
      <c r="Y135" s="74">
        <f t="shared" si="180"/>
        <v>73.493992328001568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0.68602691181239039</v>
      </c>
      <c r="C136" s="74">
        <f t="shared" si="181"/>
        <v>0.86149467682691783</v>
      </c>
      <c r="D136" s="74">
        <f t="shared" si="181"/>
        <v>0.6976321996285062</v>
      </c>
      <c r="E136" s="74">
        <f t="shared" si="181"/>
        <v>2.4505636424577655</v>
      </c>
      <c r="F136" s="74">
        <f t="shared" si="181"/>
        <v>0.78086190400889988</v>
      </c>
      <c r="G136" s="74">
        <f t="shared" si="181"/>
        <v>1.1420900009178834</v>
      </c>
      <c r="H136" s="74">
        <f t="shared" si="181"/>
        <v>1.6490893788458543</v>
      </c>
      <c r="I136" s="74">
        <f t="shared" si="181"/>
        <v>0.81103451174990016</v>
      </c>
      <c r="J136" s="74">
        <f t="shared" si="181"/>
        <v>0.89346786410493739</v>
      </c>
      <c r="K136" s="74">
        <f t="shared" si="181"/>
        <v>1.1757184301130326</v>
      </c>
      <c r="L136" s="74">
        <f t="shared" si="181"/>
        <v>1.2233375532374116</v>
      </c>
      <c r="M136" s="74">
        <f t="shared" si="181"/>
        <v>1.2337401993756607</v>
      </c>
      <c r="N136" s="74">
        <f t="shared" si="181"/>
        <v>1.2598453015910889</v>
      </c>
      <c r="O136" s="74">
        <f t="shared" si="181"/>
        <v>1.3606504290356918</v>
      </c>
      <c r="P136" s="74">
        <f t="shared" si="181"/>
        <v>1.4408740921127143</v>
      </c>
      <c r="Q136" s="74">
        <f t="shared" si="181"/>
        <v>1.5495282387091711</v>
      </c>
      <c r="R136" s="74">
        <f t="shared" ref="R136:V136" si="182">IF(R106=0,0,R106/R$19)</f>
        <v>1.9483054880983863</v>
      </c>
      <c r="S136" s="74">
        <f t="shared" si="182"/>
        <v>1.9879169052237076</v>
      </c>
      <c r="T136" s="74">
        <f t="shared" si="182"/>
        <v>2.234913335037517</v>
      </c>
      <c r="U136" s="74">
        <f t="shared" si="182"/>
        <v>2.5702659353617654</v>
      </c>
      <c r="V136" s="74">
        <f t="shared" si="182"/>
        <v>3.2351704183895933</v>
      </c>
      <c r="W136" s="74">
        <f t="shared" ref="W136:Y136" si="183">IF(W106=0,0,W106/W$19)</f>
        <v>3.5927685842846682</v>
      </c>
      <c r="X136" s="74">
        <f t="shared" si="183"/>
        <v>2.6280582548650377</v>
      </c>
      <c r="Y136" s="74">
        <f t="shared" si="183"/>
        <v>2.7327100381319962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10.174270939485453</v>
      </c>
      <c r="C137" s="74">
        <f t="shared" si="184"/>
        <v>9.9742779067476057</v>
      </c>
      <c r="D137" s="74">
        <f t="shared" si="184"/>
        <v>10.200942323320568</v>
      </c>
      <c r="E137" s="74">
        <f t="shared" si="184"/>
        <v>10.385818798590634</v>
      </c>
      <c r="F137" s="74">
        <f t="shared" si="184"/>
        <v>10.507932125060025</v>
      </c>
      <c r="G137" s="74">
        <f t="shared" si="184"/>
        <v>9.9578917340063029</v>
      </c>
      <c r="H137" s="74">
        <f t="shared" si="184"/>
        <v>10.398679984793308</v>
      </c>
      <c r="I137" s="74">
        <f t="shared" si="184"/>
        <v>9.8827567836652861</v>
      </c>
      <c r="J137" s="74">
        <f t="shared" si="184"/>
        <v>10.225610015232784</v>
      </c>
      <c r="K137" s="74">
        <f t="shared" si="184"/>
        <v>9.6468449055794601</v>
      </c>
      <c r="L137" s="74">
        <f t="shared" si="184"/>
        <v>10.130368042767218</v>
      </c>
      <c r="M137" s="74">
        <f t="shared" si="184"/>
        <v>11.294503759576145</v>
      </c>
      <c r="N137" s="74">
        <f t="shared" si="184"/>
        <v>11.770856892190624</v>
      </c>
      <c r="O137" s="74">
        <f t="shared" si="184"/>
        <v>12.03735166372482</v>
      </c>
      <c r="P137" s="74">
        <f t="shared" si="184"/>
        <v>11.160392866484388</v>
      </c>
      <c r="Q137" s="74">
        <f t="shared" si="184"/>
        <v>11.434462647211449</v>
      </c>
      <c r="R137" s="74">
        <f t="shared" ref="R137:V137" si="185">IF(R107=0,0,R107/R$19)</f>
        <v>11.868190403887409</v>
      </c>
      <c r="S137" s="74">
        <f t="shared" si="185"/>
        <v>12.436325149775509</v>
      </c>
      <c r="T137" s="74">
        <f t="shared" si="185"/>
        <v>12.463040134320071</v>
      </c>
      <c r="U137" s="74">
        <f t="shared" si="185"/>
        <v>12.418730675857278</v>
      </c>
      <c r="V137" s="74">
        <f t="shared" si="185"/>
        <v>12.830892764792894</v>
      </c>
      <c r="W137" s="74">
        <f t="shared" ref="W137:Y137" si="186">IF(W107=0,0,W107/W$19)</f>
        <v>12.601132578325936</v>
      </c>
      <c r="X137" s="74">
        <f t="shared" si="186"/>
        <v>9.3384739003142414</v>
      </c>
      <c r="Y137" s="74">
        <f t="shared" si="186"/>
        <v>8.6675809378954245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6.5371606905933977</v>
      </c>
      <c r="C138" s="77">
        <f t="shared" si="187"/>
        <v>6.4202013473670565</v>
      </c>
      <c r="D138" s="77">
        <f t="shared" si="187"/>
        <v>6.582516996868236</v>
      </c>
      <c r="E138" s="77">
        <f t="shared" si="187"/>
        <v>6.2157857873011064</v>
      </c>
      <c r="F138" s="77">
        <f t="shared" si="187"/>
        <v>5.656286158016413</v>
      </c>
      <c r="G138" s="77">
        <f t="shared" si="187"/>
        <v>5.7634060550359818</v>
      </c>
      <c r="H138" s="77">
        <f t="shared" si="187"/>
        <v>5.8830637672269797</v>
      </c>
      <c r="I138" s="77">
        <f t="shared" si="187"/>
        <v>6.133050530447977</v>
      </c>
      <c r="J138" s="77">
        <f t="shared" si="187"/>
        <v>6.0975407799671917</v>
      </c>
      <c r="K138" s="77">
        <f t="shared" si="187"/>
        <v>5.0688845515669234</v>
      </c>
      <c r="L138" s="77">
        <f t="shared" si="187"/>
        <v>6.0976570844673477</v>
      </c>
      <c r="M138" s="77">
        <f t="shared" si="187"/>
        <v>6.2054047946164115</v>
      </c>
      <c r="N138" s="77">
        <f t="shared" si="187"/>
        <v>6.474659381563959</v>
      </c>
      <c r="O138" s="77">
        <f t="shared" si="187"/>
        <v>6.4482495650522251</v>
      </c>
      <c r="P138" s="77">
        <f t="shared" si="187"/>
        <v>5.7960547994979414</v>
      </c>
      <c r="Q138" s="77">
        <f t="shared" si="187"/>
        <v>5.9578142371077787</v>
      </c>
      <c r="R138" s="77">
        <f t="shared" ref="R138:V138" si="188">IF(R108=0,0,R108/R$19)</f>
        <v>5.8035375566222598</v>
      </c>
      <c r="S138" s="77">
        <f t="shared" si="188"/>
        <v>6.0804876382420403</v>
      </c>
      <c r="T138" s="77">
        <f t="shared" si="188"/>
        <v>5.9930379087194341</v>
      </c>
      <c r="U138" s="77">
        <f t="shared" si="188"/>
        <v>5.9286993204728207</v>
      </c>
      <c r="V138" s="77">
        <f t="shared" si="188"/>
        <v>6.1841002756039138</v>
      </c>
      <c r="W138" s="77">
        <f t="shared" ref="W138:Y138" si="189">IF(W108=0,0,W108/W$19)</f>
        <v>5.8129542978592426</v>
      </c>
      <c r="X138" s="77">
        <f t="shared" si="189"/>
        <v>6.3215162878456042</v>
      </c>
      <c r="Y138" s="77">
        <f t="shared" si="189"/>
        <v>5.8108205091752261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26.511817099997476</v>
      </c>
      <c r="C140" s="203">
        <f t="shared" si="190"/>
        <v>27.817570433869353</v>
      </c>
      <c r="D140" s="203">
        <f t="shared" si="190"/>
        <v>25.937633796124992</v>
      </c>
      <c r="E140" s="203">
        <f t="shared" si="190"/>
        <v>25.997027896968707</v>
      </c>
      <c r="F140" s="203">
        <f t="shared" si="190"/>
        <v>26.985488329259784</v>
      </c>
      <c r="G140" s="203">
        <f t="shared" si="190"/>
        <v>26.37528387704792</v>
      </c>
      <c r="H140" s="203">
        <f t="shared" si="190"/>
        <v>24.953496392549315</v>
      </c>
      <c r="I140" s="203">
        <f t="shared" si="190"/>
        <v>21.428086775451472</v>
      </c>
      <c r="J140" s="203">
        <f t="shared" si="190"/>
        <v>23.015026176307728</v>
      </c>
      <c r="K140" s="203">
        <f t="shared" si="190"/>
        <v>22.491081589628696</v>
      </c>
      <c r="L140" s="203">
        <f t="shared" si="190"/>
        <v>21.125334996174402</v>
      </c>
      <c r="M140" s="203">
        <f t="shared" si="190"/>
        <v>18.015457102768377</v>
      </c>
      <c r="N140" s="203">
        <f t="shared" si="190"/>
        <v>19.64912314124323</v>
      </c>
      <c r="O140" s="203">
        <f t="shared" si="190"/>
        <v>19.809846242452419</v>
      </c>
      <c r="P140" s="203">
        <f t="shared" si="190"/>
        <v>14.384256261447105</v>
      </c>
      <c r="Q140" s="203">
        <f t="shared" si="190"/>
        <v>14.996070557417756</v>
      </c>
      <c r="R140" s="203">
        <f t="shared" ref="R140:V140" si="191">IF(R110=0,0,R110/R$19)</f>
        <v>15.799944008196874</v>
      </c>
      <c r="S140" s="203">
        <f t="shared" si="191"/>
        <v>15.122682365452514</v>
      </c>
      <c r="T140" s="203">
        <f t="shared" si="191"/>
        <v>13.847707472464194</v>
      </c>
      <c r="U140" s="203">
        <f t="shared" si="191"/>
        <v>13.256766872567256</v>
      </c>
      <c r="V140" s="203">
        <f t="shared" si="191"/>
        <v>12.380028817454791</v>
      </c>
      <c r="W140" s="203">
        <f t="shared" ref="W140:Y140" si="192">IF(W110=0,0,W110/W$19)</f>
        <v>13.056247194139248</v>
      </c>
      <c r="X140" s="203">
        <f t="shared" si="192"/>
        <v>10.127672281110335</v>
      </c>
      <c r="Y140" s="203">
        <f t="shared" si="192"/>
        <v>9.0123736000940582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26.511817099997476</v>
      </c>
      <c r="C141" s="192">
        <f t="shared" si="193"/>
        <v>27.817570433869353</v>
      </c>
      <c r="D141" s="192">
        <f t="shared" si="193"/>
        <v>25.937633796124992</v>
      </c>
      <c r="E141" s="192">
        <f t="shared" si="193"/>
        <v>25.997027896968707</v>
      </c>
      <c r="F141" s="192">
        <f t="shared" si="193"/>
        <v>26.985488329259784</v>
      </c>
      <c r="G141" s="192">
        <f t="shared" si="193"/>
        <v>26.37528387704792</v>
      </c>
      <c r="H141" s="192">
        <f t="shared" si="193"/>
        <v>24.953496392549315</v>
      </c>
      <c r="I141" s="192">
        <f t="shared" si="193"/>
        <v>21.428086775451472</v>
      </c>
      <c r="J141" s="192">
        <f t="shared" si="193"/>
        <v>23.015026176307728</v>
      </c>
      <c r="K141" s="192">
        <f t="shared" si="193"/>
        <v>22.491081589628696</v>
      </c>
      <c r="L141" s="192">
        <f t="shared" si="193"/>
        <v>21.125334996174402</v>
      </c>
      <c r="M141" s="192">
        <f t="shared" si="193"/>
        <v>18.015457102768377</v>
      </c>
      <c r="N141" s="192">
        <f t="shared" si="193"/>
        <v>19.64912314124323</v>
      </c>
      <c r="O141" s="192">
        <f t="shared" si="193"/>
        <v>19.809846242452419</v>
      </c>
      <c r="P141" s="192">
        <f t="shared" si="193"/>
        <v>14.384256261447105</v>
      </c>
      <c r="Q141" s="192">
        <f t="shared" si="193"/>
        <v>14.996070557417756</v>
      </c>
      <c r="R141" s="192">
        <f t="shared" ref="R141:V141" si="194">IF(R111=0,0,R111/R$19)</f>
        <v>15.799944008196874</v>
      </c>
      <c r="S141" s="192">
        <f t="shared" si="194"/>
        <v>15.122682365452514</v>
      </c>
      <c r="T141" s="192">
        <f t="shared" si="194"/>
        <v>13.847707472464194</v>
      </c>
      <c r="U141" s="192">
        <f t="shared" si="194"/>
        <v>13.256766872567256</v>
      </c>
      <c r="V141" s="192">
        <f t="shared" si="194"/>
        <v>12.380028817454791</v>
      </c>
      <c r="W141" s="192">
        <f t="shared" ref="W141:Y141" si="195">IF(W111=0,0,W111/W$19)</f>
        <v>13.056247194139248</v>
      </c>
      <c r="X141" s="192">
        <f t="shared" si="195"/>
        <v>10.127672281110335</v>
      </c>
      <c r="Y141" s="192">
        <f t="shared" si="195"/>
        <v>9.0123736000940582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22.920469656639039</v>
      </c>
      <c r="C142" s="74">
        <f t="shared" si="196"/>
        <v>24.371025266716629</v>
      </c>
      <c r="D142" s="74">
        <f t="shared" si="196"/>
        <v>22.408927182747817</v>
      </c>
      <c r="E142" s="74">
        <f t="shared" si="196"/>
        <v>22.569873829022058</v>
      </c>
      <c r="F142" s="74">
        <f t="shared" si="196"/>
        <v>23.563576182335169</v>
      </c>
      <c r="G142" s="74">
        <f t="shared" si="196"/>
        <v>23.070317537956914</v>
      </c>
      <c r="H142" s="74">
        <f t="shared" si="196"/>
        <v>21.606678606649552</v>
      </c>
      <c r="I142" s="74">
        <f t="shared" si="196"/>
        <v>18.17348048936195</v>
      </c>
      <c r="J142" s="74">
        <f t="shared" si="196"/>
        <v>19.819903715156514</v>
      </c>
      <c r="K142" s="74">
        <f t="shared" si="196"/>
        <v>19.543819462962755</v>
      </c>
      <c r="L142" s="74">
        <f t="shared" si="196"/>
        <v>18.202969582912019</v>
      </c>
      <c r="M142" s="74">
        <f t="shared" si="196"/>
        <v>14.862880493226163</v>
      </c>
      <c r="N142" s="74">
        <f t="shared" si="196"/>
        <v>16.604247254110629</v>
      </c>
      <c r="O142" s="74">
        <f t="shared" si="196"/>
        <v>16.991363995258151</v>
      </c>
      <c r="P142" s="74">
        <f t="shared" si="196"/>
        <v>11.720194569724791</v>
      </c>
      <c r="Q142" s="74">
        <f t="shared" si="196"/>
        <v>12.436468801322695</v>
      </c>
      <c r="R142" s="74">
        <f t="shared" ref="R142:V142" si="197">IF(R112=0,0,R112/R$19)</f>
        <v>13.182100525345959</v>
      </c>
      <c r="S142" s="74">
        <f t="shared" si="197"/>
        <v>12.493868862971725</v>
      </c>
      <c r="T142" s="74">
        <f t="shared" si="197"/>
        <v>11.34076631055372</v>
      </c>
      <c r="U142" s="74">
        <f t="shared" si="197"/>
        <v>10.808042429545628</v>
      </c>
      <c r="V142" s="74">
        <f t="shared" si="197"/>
        <v>9.9435619193448126</v>
      </c>
      <c r="W142" s="74">
        <f t="shared" ref="W142:Y142" si="198">IF(W112=0,0,W112/W$19)</f>
        <v>10.787974522840701</v>
      </c>
      <c r="X142" s="74">
        <f t="shared" si="198"/>
        <v>8.4017137044777979</v>
      </c>
      <c r="Y142" s="74">
        <f t="shared" si="198"/>
        <v>7.5223191862906678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2.1418598727674079</v>
      </c>
      <c r="C144" s="74">
        <f t="shared" si="202"/>
        <v>2.0895703522485212</v>
      </c>
      <c r="D144" s="74">
        <f t="shared" si="202"/>
        <v>2.1070049304561893</v>
      </c>
      <c r="E144" s="74">
        <f t="shared" si="202"/>
        <v>2.108157660743855</v>
      </c>
      <c r="F144" s="74">
        <f t="shared" si="202"/>
        <v>2.1336999634560274</v>
      </c>
      <c r="G144" s="74">
        <f t="shared" si="202"/>
        <v>2.0313142135513407</v>
      </c>
      <c r="H144" s="74">
        <f t="shared" si="202"/>
        <v>2.0775431366868742</v>
      </c>
      <c r="I144" s="74">
        <f t="shared" si="202"/>
        <v>1.9399983242974455</v>
      </c>
      <c r="J144" s="74">
        <f t="shared" si="202"/>
        <v>1.9643593946743427</v>
      </c>
      <c r="K144" s="74">
        <f t="shared" si="202"/>
        <v>1.8332140228292817</v>
      </c>
      <c r="L144" s="74">
        <f t="shared" si="202"/>
        <v>1.7425662199201803</v>
      </c>
      <c r="M144" s="74">
        <f t="shared" si="202"/>
        <v>1.9067815482713766</v>
      </c>
      <c r="N144" s="74">
        <f t="shared" si="202"/>
        <v>1.8295028399119135</v>
      </c>
      <c r="O144" s="74">
        <f t="shared" si="202"/>
        <v>1.6798048711347269</v>
      </c>
      <c r="P144" s="74">
        <f t="shared" si="202"/>
        <v>1.5725146712707989</v>
      </c>
      <c r="Q144" s="74">
        <f t="shared" si="202"/>
        <v>1.5050286832645841</v>
      </c>
      <c r="R144" s="74">
        <f t="shared" ref="R144:V144" si="203">IF(R114=0,0,R114/R$19)</f>
        <v>1.6352540219155778</v>
      </c>
      <c r="S144" s="74">
        <f t="shared" si="203"/>
        <v>1.6369963979742961</v>
      </c>
      <c r="T144" s="74">
        <f t="shared" si="203"/>
        <v>1.5704465198314523</v>
      </c>
      <c r="U144" s="74">
        <f t="shared" si="203"/>
        <v>1.5380248773125609</v>
      </c>
      <c r="V144" s="74">
        <f t="shared" si="203"/>
        <v>1.5087759880326974</v>
      </c>
      <c r="W144" s="74">
        <f t="shared" ref="W144:Y144" si="204">IF(W114=0,0,W114/W$19)</f>
        <v>1.434535886477506</v>
      </c>
      <c r="X144" s="74">
        <f t="shared" si="204"/>
        <v>0.93383351252194191</v>
      </c>
      <c r="Y144" s="74">
        <f t="shared" si="204"/>
        <v>0.79918954289371513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1.4494875705910255</v>
      </c>
      <c r="C145" s="193">
        <f t="shared" si="205"/>
        <v>1.3569748149042038</v>
      </c>
      <c r="D145" s="193">
        <f t="shared" si="205"/>
        <v>1.4217016829209839</v>
      </c>
      <c r="E145" s="193">
        <f t="shared" si="205"/>
        <v>1.3189964072027986</v>
      </c>
      <c r="F145" s="193">
        <f t="shared" si="205"/>
        <v>1.2882121834685867</v>
      </c>
      <c r="G145" s="193">
        <f t="shared" si="205"/>
        <v>1.2736521255396682</v>
      </c>
      <c r="H145" s="193">
        <f t="shared" si="205"/>
        <v>1.2692746492128879</v>
      </c>
      <c r="I145" s="193">
        <f t="shared" si="205"/>
        <v>1.3146079617920752</v>
      </c>
      <c r="J145" s="193">
        <f t="shared" si="205"/>
        <v>1.2307630664768692</v>
      </c>
      <c r="K145" s="193">
        <f t="shared" si="205"/>
        <v>1.1140481038366643</v>
      </c>
      <c r="L145" s="193">
        <f t="shared" si="205"/>
        <v>1.1797991933422041</v>
      </c>
      <c r="M145" s="193">
        <f t="shared" si="205"/>
        <v>1.2457950612708355</v>
      </c>
      <c r="N145" s="193">
        <f t="shared" si="205"/>
        <v>1.2153730472206876</v>
      </c>
      <c r="O145" s="193">
        <f t="shared" si="205"/>
        <v>1.1386773760595401</v>
      </c>
      <c r="P145" s="193">
        <f t="shared" si="205"/>
        <v>1.0915470204515123</v>
      </c>
      <c r="Q145" s="193">
        <f t="shared" si="205"/>
        <v>1.0545730728304747</v>
      </c>
      <c r="R145" s="193">
        <f t="shared" ref="R145:V145" si="206">IF(R115=0,0,R115/R$19)</f>
        <v>0.98258946093533994</v>
      </c>
      <c r="S145" s="193">
        <f t="shared" si="206"/>
        <v>0.99181710450649396</v>
      </c>
      <c r="T145" s="193">
        <f t="shared" si="206"/>
        <v>0.936494642079022</v>
      </c>
      <c r="U145" s="193">
        <f t="shared" si="206"/>
        <v>0.91069956570906641</v>
      </c>
      <c r="V145" s="193">
        <f t="shared" si="206"/>
        <v>0.92769091007728177</v>
      </c>
      <c r="W145" s="193">
        <f t="shared" ref="W145:Y145" si="207">IF(W115=0,0,W115/W$19)</f>
        <v>0.83373678482104041</v>
      </c>
      <c r="X145" s="193">
        <f t="shared" si="207"/>
        <v>0.79212506411059658</v>
      </c>
      <c r="Y145" s="193">
        <f t="shared" si="207"/>
        <v>0.69086487090967463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8194.0332308376001</v>
      </c>
      <c r="C150" s="203">
        <f t="shared" si="211"/>
        <v>8579.2778854136632</v>
      </c>
      <c r="D150" s="203">
        <f t="shared" si="211"/>
        <v>8220.818084386985</v>
      </c>
      <c r="E150" s="203">
        <f t="shared" si="211"/>
        <v>8432.8762662000227</v>
      </c>
      <c r="F150" s="203">
        <f t="shared" si="211"/>
        <v>8688.2841425119932</v>
      </c>
      <c r="G150" s="203">
        <f t="shared" si="211"/>
        <v>8434.5451433008002</v>
      </c>
      <c r="H150" s="203">
        <f t="shared" si="211"/>
        <v>8206.2304060746173</v>
      </c>
      <c r="I150" s="203">
        <f t="shared" si="211"/>
        <v>7306.9874781336148</v>
      </c>
      <c r="J150" s="203">
        <f t="shared" si="211"/>
        <v>7903.7831107513184</v>
      </c>
      <c r="K150" s="203">
        <f t="shared" si="211"/>
        <v>7788.8148986454198</v>
      </c>
      <c r="L150" s="203">
        <f t="shared" si="211"/>
        <v>7958.3522789206172</v>
      </c>
      <c r="M150" s="203">
        <f t="shared" si="211"/>
        <v>6950.0613131489627</v>
      </c>
      <c r="N150" s="203">
        <f t="shared" si="211"/>
        <v>7649.9793809404455</v>
      </c>
      <c r="O150" s="203">
        <f t="shared" si="211"/>
        <v>7959.8876682822565</v>
      </c>
      <c r="P150" s="203">
        <f t="shared" si="211"/>
        <v>6381.7770552177999</v>
      </c>
      <c r="Q150" s="203">
        <f t="shared" si="211"/>
        <v>6725.5338558686699</v>
      </c>
      <c r="R150" s="203">
        <f t="shared" ref="R150:V150" si="212">IF(R96=0,0,R96/R$17)</f>
        <v>7105.6807929231063</v>
      </c>
      <c r="S150" s="203">
        <f t="shared" si="212"/>
        <v>6910.9069990553498</v>
      </c>
      <c r="T150" s="203">
        <f t="shared" si="212"/>
        <v>6631.5738896465382</v>
      </c>
      <c r="U150" s="203">
        <f t="shared" si="212"/>
        <v>6530.8006389195889</v>
      </c>
      <c r="V150" s="203">
        <f t="shared" si="212"/>
        <v>6278.2881276129547</v>
      </c>
      <c r="W150" s="203">
        <f t="shared" ref="W150:Y150" si="213">IF(W96=0,0,W96/W$17)</f>
        <v>6730.6745360392097</v>
      </c>
      <c r="X150" s="203">
        <f t="shared" si="213"/>
        <v>5762.1555448539739</v>
      </c>
      <c r="Y150" s="203">
        <f t="shared" si="213"/>
        <v>5502.6836626745599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7110.9775800682937</v>
      </c>
      <c r="C151" s="192">
        <f t="shared" si="214"/>
        <v>7484.5675259281925</v>
      </c>
      <c r="D151" s="192">
        <f t="shared" si="214"/>
        <v>7113.563252356108</v>
      </c>
      <c r="E151" s="192">
        <f t="shared" si="214"/>
        <v>7305.8005288384575</v>
      </c>
      <c r="F151" s="192">
        <f t="shared" si="214"/>
        <v>7544.7908436066182</v>
      </c>
      <c r="G151" s="192">
        <f t="shared" si="214"/>
        <v>7284.2099070382092</v>
      </c>
      <c r="H151" s="192">
        <f t="shared" si="214"/>
        <v>7032.3023969206224</v>
      </c>
      <c r="I151" s="192">
        <f t="shared" si="214"/>
        <v>6122.459805733899</v>
      </c>
      <c r="J151" s="192">
        <f t="shared" si="214"/>
        <v>6699.7566528421339</v>
      </c>
      <c r="K151" s="192">
        <f t="shared" si="214"/>
        <v>6573.1635087717559</v>
      </c>
      <c r="L151" s="192">
        <f t="shared" si="214"/>
        <v>6733.5746497577275</v>
      </c>
      <c r="M151" s="192">
        <f t="shared" si="214"/>
        <v>5741.0254605021009</v>
      </c>
      <c r="N151" s="192">
        <f t="shared" si="214"/>
        <v>6446.3348340720686</v>
      </c>
      <c r="O151" s="192">
        <f t="shared" si="214"/>
        <v>6759.1311143823223</v>
      </c>
      <c r="P151" s="192">
        <f t="shared" si="214"/>
        <v>5195.2405651586751</v>
      </c>
      <c r="Q151" s="192">
        <f t="shared" si="214"/>
        <v>5546.980956921574</v>
      </c>
      <c r="R151" s="192">
        <f t="shared" ref="R151:V151" si="215">IF(R97=0,0,R97/R$17)</f>
        <v>5941.1638852799369</v>
      </c>
      <c r="S151" s="192">
        <f t="shared" si="215"/>
        <v>5805.0802411696186</v>
      </c>
      <c r="T151" s="192">
        <f t="shared" si="215"/>
        <v>5515.7754838033434</v>
      </c>
      <c r="U151" s="192">
        <f t="shared" si="215"/>
        <v>5433.5149458069482</v>
      </c>
      <c r="V151" s="192">
        <f t="shared" si="215"/>
        <v>5123.9913645039824</v>
      </c>
      <c r="W151" s="192">
        <f t="shared" ref="W151:Y151" si="216">IF(W97=0,0,W97/W$17)</f>
        <v>5600.611119602524</v>
      </c>
      <c r="X151" s="192">
        <f t="shared" si="216"/>
        <v>4689.6347187986985</v>
      </c>
      <c r="Y151" s="192">
        <f t="shared" si="216"/>
        <v>4467.1694791465006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6105.4856104411683</v>
      </c>
      <c r="C152" s="74">
        <f t="shared" si="217"/>
        <v>6496.2756585220377</v>
      </c>
      <c r="D152" s="74">
        <f t="shared" si="217"/>
        <v>6103.8864537436884</v>
      </c>
      <c r="E152" s="74">
        <f t="shared" si="217"/>
        <v>6272.9484361953027</v>
      </c>
      <c r="F152" s="74">
        <f t="shared" si="217"/>
        <v>6562.9362986983997</v>
      </c>
      <c r="G152" s="74">
        <f t="shared" si="217"/>
        <v>6331.6344781766829</v>
      </c>
      <c r="H152" s="74">
        <f t="shared" si="217"/>
        <v>6032.7485966666109</v>
      </c>
      <c r="I152" s="74">
        <f t="shared" si="217"/>
        <v>5146.340967401683</v>
      </c>
      <c r="J152" s="74">
        <f t="shared" si="217"/>
        <v>5691.1632088128636</v>
      </c>
      <c r="K152" s="74">
        <f t="shared" si="217"/>
        <v>5651.6295769059561</v>
      </c>
      <c r="L152" s="74">
        <f t="shared" si="217"/>
        <v>5719.0293686837131</v>
      </c>
      <c r="M152" s="74">
        <f t="shared" si="217"/>
        <v>4651.5836940744966</v>
      </c>
      <c r="N152" s="74">
        <f t="shared" si="217"/>
        <v>5314.0489405492608</v>
      </c>
      <c r="O152" s="74">
        <f t="shared" si="217"/>
        <v>5616.0521571933496</v>
      </c>
      <c r="P152" s="74">
        <f t="shared" si="217"/>
        <v>4133.1338196439874</v>
      </c>
      <c r="Q152" s="74">
        <f t="shared" si="217"/>
        <v>4455.3651463637998</v>
      </c>
      <c r="R152" s="74">
        <f t="shared" ref="R152:V152" si="218">IF(R98=0,0,R98/R$17)</f>
        <v>4825.6065171165319</v>
      </c>
      <c r="S152" s="74">
        <f t="shared" si="218"/>
        <v>4644.48619352897</v>
      </c>
      <c r="T152" s="74">
        <f t="shared" si="218"/>
        <v>4364.6006213940545</v>
      </c>
      <c r="U152" s="74">
        <f t="shared" si="218"/>
        <v>4290.8384575037935</v>
      </c>
      <c r="V152" s="74">
        <f t="shared" si="218"/>
        <v>3939.3469084916242</v>
      </c>
      <c r="W152" s="74">
        <f t="shared" ref="W152:Y152" si="219">IF(W98=0,0,W98/W$17)</f>
        <v>4453.5319483743015</v>
      </c>
      <c r="X152" s="74">
        <f t="shared" si="219"/>
        <v>3725.1853931063356</v>
      </c>
      <c r="Y152" s="74">
        <f t="shared" si="219"/>
        <v>3571.2901856590029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14.277318681217713</v>
      </c>
      <c r="C153" s="74">
        <f t="shared" si="220"/>
        <v>17.407255592892653</v>
      </c>
      <c r="D153" s="74">
        <f t="shared" si="220"/>
        <v>13.556307058635177</v>
      </c>
      <c r="E153" s="74">
        <f t="shared" si="220"/>
        <v>45.606472594028467</v>
      </c>
      <c r="F153" s="74">
        <f t="shared" si="220"/>
        <v>13.827240035685534</v>
      </c>
      <c r="G153" s="74">
        <f t="shared" si="220"/>
        <v>18.923464058814435</v>
      </c>
      <c r="H153" s="74">
        <f t="shared" si="220"/>
        <v>25.708605868757413</v>
      </c>
      <c r="I153" s="74">
        <f t="shared" si="220"/>
        <v>12.226897164144313</v>
      </c>
      <c r="J153" s="74">
        <f t="shared" si="220"/>
        <v>13.403331588977366</v>
      </c>
      <c r="K153" s="74">
        <f t="shared" si="220"/>
        <v>17.044412664995939</v>
      </c>
      <c r="L153" s="74">
        <f t="shared" si="220"/>
        <v>17.323972109979664</v>
      </c>
      <c r="M153" s="74">
        <f t="shared" si="220"/>
        <v>16.935411654053464</v>
      </c>
      <c r="N153" s="74">
        <f t="shared" si="220"/>
        <v>16.850894526720914</v>
      </c>
      <c r="O153" s="74">
        <f t="shared" si="220"/>
        <v>17.59496455938622</v>
      </c>
      <c r="P153" s="74">
        <f t="shared" si="220"/>
        <v>18.237603204681434</v>
      </c>
      <c r="Q153" s="74">
        <f t="shared" si="220"/>
        <v>19.204670711273671</v>
      </c>
      <c r="R153" s="74">
        <f t="shared" ref="R153:V153" si="221">IF(R99=0,0,R99/R$17)</f>
        <v>23.538879495988368</v>
      </c>
      <c r="S153" s="74">
        <f t="shared" si="221"/>
        <v>23.395202385629471</v>
      </c>
      <c r="T153" s="74">
        <f t="shared" si="221"/>
        <v>25.895391000659373</v>
      </c>
      <c r="U153" s="74">
        <f t="shared" si="221"/>
        <v>29.52984152012316</v>
      </c>
      <c r="V153" s="74">
        <f t="shared" si="221"/>
        <v>37.151292336816503</v>
      </c>
      <c r="W153" s="74">
        <f t="shared" ref="W153:Y153" si="222">IF(W99=0,0,W99/W$17)</f>
        <v>41.321476698642819</v>
      </c>
      <c r="X153" s="74">
        <f t="shared" si="222"/>
        <v>30.43468779481433</v>
      </c>
      <c r="Y153" s="74">
        <f t="shared" si="222"/>
        <v>31.948280318490564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616.56167763828455</v>
      </c>
      <c r="C154" s="74">
        <f t="shared" si="223"/>
        <v>603.61518455825751</v>
      </c>
      <c r="D154" s="74">
        <f t="shared" si="223"/>
        <v>616.64501794980481</v>
      </c>
      <c r="E154" s="74">
        <f t="shared" si="223"/>
        <v>628.06552847862883</v>
      </c>
      <c r="F154" s="74">
        <f t="shared" si="223"/>
        <v>636.3349447566909</v>
      </c>
      <c r="G154" s="74">
        <f t="shared" si="223"/>
        <v>598.07890502195698</v>
      </c>
      <c r="H154" s="74">
        <f t="shared" si="223"/>
        <v>628.03382915467932</v>
      </c>
      <c r="I154" s="74">
        <f t="shared" si="223"/>
        <v>600.55426102603008</v>
      </c>
      <c r="J154" s="74">
        <f t="shared" si="223"/>
        <v>629.44308499216766</v>
      </c>
      <c r="K154" s="74">
        <f t="shared" si="223"/>
        <v>594.60628556335621</v>
      </c>
      <c r="L154" s="74">
        <f t="shared" si="223"/>
        <v>625.15660098960063</v>
      </c>
      <c r="M154" s="74">
        <f t="shared" si="223"/>
        <v>690.4437468457163</v>
      </c>
      <c r="N154" s="74">
        <f t="shared" si="223"/>
        <v>716.67965493954455</v>
      </c>
      <c r="O154" s="74">
        <f t="shared" si="223"/>
        <v>728.22392293139922</v>
      </c>
      <c r="P154" s="74">
        <f t="shared" si="223"/>
        <v>679.44345651184722</v>
      </c>
      <c r="Q154" s="74">
        <f t="shared" si="223"/>
        <v>696.53055893806504</v>
      </c>
      <c r="R154" s="74">
        <f t="shared" ref="R154:V154" si="224">IF(R100=0,0,R100/R$17)</f>
        <v>724.64298545199847</v>
      </c>
      <c r="S154" s="74">
        <f t="shared" si="224"/>
        <v>752.92618590234315</v>
      </c>
      <c r="T154" s="74">
        <f t="shared" si="224"/>
        <v>747.69513902903634</v>
      </c>
      <c r="U154" s="74">
        <f t="shared" si="224"/>
        <v>739.71353657993882</v>
      </c>
      <c r="V154" s="74">
        <f t="shared" si="224"/>
        <v>758.65772762248866</v>
      </c>
      <c r="W154" s="74">
        <f t="shared" ref="W154:Y154" si="225">IF(W100=0,0,W100/W$17)</f>
        <v>741.46922882942476</v>
      </c>
      <c r="X154" s="74">
        <f t="shared" si="225"/>
        <v>543.11289908429421</v>
      </c>
      <c r="Y154" s="74">
        <f t="shared" si="225"/>
        <v>504.00144876443881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374.65297330762246</v>
      </c>
      <c r="C155" s="193">
        <f t="shared" si="226"/>
        <v>367.26942725500419</v>
      </c>
      <c r="D155" s="193">
        <f t="shared" si="226"/>
        <v>379.4754736039788</v>
      </c>
      <c r="E155" s="193">
        <f t="shared" si="226"/>
        <v>359.18009157049676</v>
      </c>
      <c r="F155" s="193">
        <f t="shared" si="226"/>
        <v>331.69236011584121</v>
      </c>
      <c r="G155" s="193">
        <f t="shared" si="226"/>
        <v>335.57305978075533</v>
      </c>
      <c r="H155" s="193">
        <f t="shared" si="226"/>
        <v>345.81136523057449</v>
      </c>
      <c r="I155" s="193">
        <f t="shared" si="226"/>
        <v>363.33768014204173</v>
      </c>
      <c r="J155" s="193">
        <f t="shared" si="226"/>
        <v>365.74702744812527</v>
      </c>
      <c r="K155" s="193">
        <f t="shared" si="226"/>
        <v>309.8832336374474</v>
      </c>
      <c r="L155" s="193">
        <f t="shared" si="226"/>
        <v>372.06470797443455</v>
      </c>
      <c r="M155" s="193">
        <f t="shared" si="226"/>
        <v>382.06260792783542</v>
      </c>
      <c r="N155" s="193">
        <f t="shared" si="226"/>
        <v>398.75534405654179</v>
      </c>
      <c r="O155" s="193">
        <f t="shared" si="226"/>
        <v>397.2600696981857</v>
      </c>
      <c r="P155" s="193">
        <f t="shared" si="226"/>
        <v>364.42568579815963</v>
      </c>
      <c r="Q155" s="193">
        <f t="shared" si="226"/>
        <v>375.88058090843623</v>
      </c>
      <c r="R155" s="193">
        <f t="shared" ref="R155:V155" si="227">IF(R101=0,0,R101/R$17)</f>
        <v>367.37550321541801</v>
      </c>
      <c r="S155" s="193">
        <f t="shared" si="227"/>
        <v>384.27265935267496</v>
      </c>
      <c r="T155" s="193">
        <f t="shared" si="227"/>
        <v>377.58433237959275</v>
      </c>
      <c r="U155" s="193">
        <f t="shared" si="227"/>
        <v>373.43311020309193</v>
      </c>
      <c r="V155" s="193">
        <f t="shared" si="227"/>
        <v>388.83543605305209</v>
      </c>
      <c r="W155" s="193">
        <f t="shared" ref="W155:Y155" si="228">IF(W101=0,0,W101/W$17)</f>
        <v>364.28846570015361</v>
      </c>
      <c r="X155" s="193">
        <f t="shared" si="228"/>
        <v>390.90173881325364</v>
      </c>
      <c r="Y155" s="193">
        <f t="shared" si="228"/>
        <v>359.9295644045684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1083.0556507693052</v>
      </c>
      <c r="C156" s="77">
        <f t="shared" si="229"/>
        <v>1094.7103594854702</v>
      </c>
      <c r="D156" s="77">
        <f t="shared" si="229"/>
        <v>1107.2548320308765</v>
      </c>
      <c r="E156" s="77">
        <f t="shared" si="229"/>
        <v>1127.0757373615659</v>
      </c>
      <c r="F156" s="77">
        <f t="shared" si="229"/>
        <v>1143.4932989053752</v>
      </c>
      <c r="G156" s="77">
        <f t="shared" si="229"/>
        <v>1150.335236262591</v>
      </c>
      <c r="H156" s="77">
        <f t="shared" si="229"/>
        <v>1173.9280091539952</v>
      </c>
      <c r="I156" s="77">
        <f t="shared" si="229"/>
        <v>1184.5276723997165</v>
      </c>
      <c r="J156" s="77">
        <f t="shared" si="229"/>
        <v>1204.0264579091847</v>
      </c>
      <c r="K156" s="77">
        <f t="shared" si="229"/>
        <v>1215.6513898736657</v>
      </c>
      <c r="L156" s="77">
        <f t="shared" si="229"/>
        <v>1224.7776291628898</v>
      </c>
      <c r="M156" s="77">
        <f t="shared" si="229"/>
        <v>1209.0358526468613</v>
      </c>
      <c r="N156" s="77">
        <f t="shared" si="229"/>
        <v>1203.6445468683762</v>
      </c>
      <c r="O156" s="77">
        <f t="shared" si="229"/>
        <v>1200.7565538999354</v>
      </c>
      <c r="P156" s="77">
        <f t="shared" si="229"/>
        <v>1186.5364900591242</v>
      </c>
      <c r="Q156" s="77">
        <f t="shared" si="229"/>
        <v>1178.5528989470952</v>
      </c>
      <c r="R156" s="77">
        <f t="shared" ref="R156:V156" si="230">IF(R102=0,0,R102/R$17)</f>
        <v>1164.5169076431687</v>
      </c>
      <c r="S156" s="77">
        <f t="shared" si="230"/>
        <v>1105.8267578857306</v>
      </c>
      <c r="T156" s="77">
        <f t="shared" si="230"/>
        <v>1115.7984058431946</v>
      </c>
      <c r="U156" s="77">
        <f t="shared" si="230"/>
        <v>1097.2856931126416</v>
      </c>
      <c r="V156" s="77">
        <f t="shared" si="230"/>
        <v>1154.2967631089721</v>
      </c>
      <c r="W156" s="77">
        <f t="shared" ref="W156:Y156" si="231">IF(W102=0,0,W102/W$17)</f>
        <v>1130.0634164366866</v>
      </c>
      <c r="X156" s="77">
        <f t="shared" si="231"/>
        <v>1072.5208260552765</v>
      </c>
      <c r="Y156" s="77">
        <f t="shared" si="231"/>
        <v>1035.5141835280594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3977.908682244878</v>
      </c>
      <c r="C158" s="153">
        <f t="shared" si="232"/>
        <v>4234.9996566327245</v>
      </c>
      <c r="D158" s="153">
        <f t="shared" si="232"/>
        <v>4082.4256544460018</v>
      </c>
      <c r="E158" s="153">
        <f t="shared" si="232"/>
        <v>4276.7222273861444</v>
      </c>
      <c r="F158" s="153">
        <f t="shared" si="232"/>
        <v>4412.2725053320355</v>
      </c>
      <c r="G158" s="153">
        <f t="shared" si="232"/>
        <v>4324.6975957730137</v>
      </c>
      <c r="H158" s="153">
        <f t="shared" si="232"/>
        <v>4288.0336072002337</v>
      </c>
      <c r="I158" s="153">
        <f t="shared" si="232"/>
        <v>3783.090002536198</v>
      </c>
      <c r="J158" s="153">
        <f t="shared" si="232"/>
        <v>4236.7064810097654</v>
      </c>
      <c r="K158" s="153">
        <f t="shared" si="232"/>
        <v>4248.8582806813456</v>
      </c>
      <c r="L158" s="153">
        <f t="shared" si="232"/>
        <v>4509.416799488542</v>
      </c>
      <c r="M158" s="153">
        <f t="shared" si="232"/>
        <v>3912.4945121340897</v>
      </c>
      <c r="N158" s="153">
        <f t="shared" si="232"/>
        <v>4498.8697933686426</v>
      </c>
      <c r="O158" s="153">
        <f t="shared" si="232"/>
        <v>4842.9215049307222</v>
      </c>
      <c r="P158" s="153">
        <f t="shared" si="232"/>
        <v>3809.9129218621429</v>
      </c>
      <c r="Q158" s="153">
        <f t="shared" si="232"/>
        <v>4134.128537811871</v>
      </c>
      <c r="R158" s="153">
        <f t="shared" ref="R158:V158" si="233">IF(R104=0,0,R104/R$17)</f>
        <v>4526.1142361430311</v>
      </c>
      <c r="S158" s="153">
        <f t="shared" si="233"/>
        <v>4523.9403444227673</v>
      </c>
      <c r="T158" s="153">
        <f t="shared" si="233"/>
        <v>4427.8213368063216</v>
      </c>
      <c r="U158" s="153">
        <f t="shared" si="233"/>
        <v>4506.2340942844385</v>
      </c>
      <c r="V158" s="153">
        <f t="shared" si="233"/>
        <v>4389.2806759236764</v>
      </c>
      <c r="W158" s="153">
        <f t="shared" ref="W158:Y158" si="234">IF(W104=0,0,W104/W$17)</f>
        <v>4969.8450250316691</v>
      </c>
      <c r="X158" s="153">
        <f t="shared" si="234"/>
        <v>4346.1762651682902</v>
      </c>
      <c r="Y158" s="153">
        <f t="shared" si="234"/>
        <v>4314.8206791949478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3321.4756697662583</v>
      </c>
      <c r="C159" s="74">
        <f t="shared" si="235"/>
        <v>3579.9096585645948</v>
      </c>
      <c r="D159" s="74">
        <f t="shared" si="235"/>
        <v>3414.4736033789845</v>
      </c>
      <c r="E159" s="74">
        <f t="shared" si="235"/>
        <v>3543.7903555377725</v>
      </c>
      <c r="F159" s="74">
        <f t="shared" si="235"/>
        <v>3755.7122326171057</v>
      </c>
      <c r="G159" s="74">
        <f t="shared" si="235"/>
        <v>3672.0573476954751</v>
      </c>
      <c r="H159" s="74">
        <f t="shared" si="235"/>
        <v>3583.8057585695415</v>
      </c>
      <c r="I159" s="74">
        <f t="shared" si="235"/>
        <v>3115.6776778871895</v>
      </c>
      <c r="J159" s="74">
        <f t="shared" si="235"/>
        <v>3539.4745647520276</v>
      </c>
      <c r="K159" s="74">
        <f t="shared" si="235"/>
        <v>3599.6121003889366</v>
      </c>
      <c r="L159" s="74">
        <f t="shared" si="235"/>
        <v>3785.1988688772399</v>
      </c>
      <c r="M159" s="74">
        <f t="shared" si="235"/>
        <v>3131.2661471146998</v>
      </c>
      <c r="N159" s="74">
        <f t="shared" si="235"/>
        <v>3677.0836632412279</v>
      </c>
      <c r="O159" s="74">
        <f t="shared" si="235"/>
        <v>3998.456771872608</v>
      </c>
      <c r="P159" s="74">
        <f t="shared" si="235"/>
        <v>3016.0450176292729</v>
      </c>
      <c r="Q159" s="74">
        <f t="shared" si="235"/>
        <v>3305.4294006297805</v>
      </c>
      <c r="R159" s="74">
        <f t="shared" ref="R159:V159" si="236">IF(R105=0,0,R105/R$17)</f>
        <v>3657.3164176885402</v>
      </c>
      <c r="S159" s="74">
        <f t="shared" si="236"/>
        <v>3608.5284025488945</v>
      </c>
      <c r="T159" s="74">
        <f t="shared" si="236"/>
        <v>3496.1070457427618</v>
      </c>
      <c r="U159" s="74">
        <f t="shared" si="236"/>
        <v>3555.6422288944486</v>
      </c>
      <c r="V159" s="74">
        <f t="shared" si="236"/>
        <v>3368.5651531069639</v>
      </c>
      <c r="W159" s="74">
        <f t="shared" ref="W159:Y159" si="237">IF(W105=0,0,W105/W$17)</f>
        <v>3949.7939839480696</v>
      </c>
      <c r="X159" s="74">
        <f t="shared" si="237"/>
        <v>3488.8538773515161</v>
      </c>
      <c r="Y159" s="74">
        <f t="shared" si="237"/>
        <v>3496.0921112720557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25.884856186210357</v>
      </c>
      <c r="C160" s="74">
        <f t="shared" si="238"/>
        <v>32.704995292459579</v>
      </c>
      <c r="D160" s="74">
        <f t="shared" si="238"/>
        <v>26.656508153623886</v>
      </c>
      <c r="E160" s="74">
        <f t="shared" si="238"/>
        <v>94.272535074383612</v>
      </c>
      <c r="F160" s="74">
        <f t="shared" si="238"/>
        <v>30.255560846476413</v>
      </c>
      <c r="G160" s="74">
        <f t="shared" si="238"/>
        <v>44.200721160530478</v>
      </c>
      <c r="H160" s="74">
        <f t="shared" si="238"/>
        <v>64.767468248043542</v>
      </c>
      <c r="I160" s="74">
        <f t="shared" si="238"/>
        <v>32.168509959224487</v>
      </c>
      <c r="J160" s="74">
        <f t="shared" si="238"/>
        <v>36.183313537464642</v>
      </c>
      <c r="K160" s="74">
        <f t="shared" si="238"/>
        <v>48.034056132937792</v>
      </c>
      <c r="L160" s="74">
        <f t="shared" si="238"/>
        <v>50.767553655628369</v>
      </c>
      <c r="M160" s="74">
        <f t="shared" si="238"/>
        <v>51.449285267151232</v>
      </c>
      <c r="N160" s="74">
        <f t="shared" si="238"/>
        <v>53.078913249286821</v>
      </c>
      <c r="O160" s="74">
        <f t="shared" si="238"/>
        <v>57.896136819806351</v>
      </c>
      <c r="P160" s="74">
        <f t="shared" si="238"/>
        <v>62.175555268833925</v>
      </c>
      <c r="Q160" s="74">
        <f t="shared" si="238"/>
        <v>67.791464758363787</v>
      </c>
      <c r="R160" s="74">
        <f t="shared" ref="R160:V160" si="239">IF(R106=0,0,R106/R$17)</f>
        <v>86.273224873777011</v>
      </c>
      <c r="S160" s="74">
        <f t="shared" si="239"/>
        <v>88.748444954851578</v>
      </c>
      <c r="T160" s="74">
        <f t="shared" si="239"/>
        <v>100.63803398754791</v>
      </c>
      <c r="U160" s="74">
        <f t="shared" si="239"/>
        <v>116.8041594075449</v>
      </c>
      <c r="V160" s="74">
        <f t="shared" si="239"/>
        <v>148.4118834059031</v>
      </c>
      <c r="W160" s="74">
        <f t="shared" ref="W160:Y160" si="240">IF(W106=0,0,W106/W$17)</f>
        <v>166.53025878026935</v>
      </c>
      <c r="X160" s="74">
        <f t="shared" si="240"/>
        <v>123.20030676875281</v>
      </c>
      <c r="Y160" s="74">
        <f t="shared" si="240"/>
        <v>129.99438054839734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383.89097502364734</v>
      </c>
      <c r="C161" s="74">
        <f t="shared" si="241"/>
        <v>378.65435592401502</v>
      </c>
      <c r="D161" s="74">
        <f t="shared" si="241"/>
        <v>389.77774013447441</v>
      </c>
      <c r="E161" s="74">
        <f t="shared" si="241"/>
        <v>399.53970180686809</v>
      </c>
      <c r="F161" s="74">
        <f t="shared" si="241"/>
        <v>407.14418022981727</v>
      </c>
      <c r="G161" s="74">
        <f t="shared" si="241"/>
        <v>385.38643673250283</v>
      </c>
      <c r="H161" s="74">
        <f t="shared" si="241"/>
        <v>408.40489568129129</v>
      </c>
      <c r="I161" s="74">
        <f t="shared" si="241"/>
        <v>391.98524281537055</v>
      </c>
      <c r="J161" s="74">
        <f t="shared" si="241"/>
        <v>414.11277132352512</v>
      </c>
      <c r="K161" s="74">
        <f t="shared" si="241"/>
        <v>394.1225023203898</v>
      </c>
      <c r="L161" s="74">
        <f t="shared" si="241"/>
        <v>420.40236711562744</v>
      </c>
      <c r="M161" s="74">
        <f t="shared" si="241"/>
        <v>471.00203606189558</v>
      </c>
      <c r="N161" s="74">
        <f t="shared" si="241"/>
        <v>495.92143659328724</v>
      </c>
      <c r="O161" s="74">
        <f t="shared" si="241"/>
        <v>512.19339221834377</v>
      </c>
      <c r="P161" s="74">
        <f t="shared" si="241"/>
        <v>481.5851900526215</v>
      </c>
      <c r="Q161" s="74">
        <f t="shared" si="241"/>
        <v>500.25482092859789</v>
      </c>
      <c r="R161" s="74">
        <f t="shared" ref="R161:V161" si="242">IF(R107=0,0,R107/R$17)</f>
        <v>525.5372249445079</v>
      </c>
      <c r="S161" s="74">
        <f t="shared" si="242"/>
        <v>555.20656577508407</v>
      </c>
      <c r="T161" s="74">
        <f t="shared" si="242"/>
        <v>561.21006437362462</v>
      </c>
      <c r="U161" s="74">
        <f t="shared" si="242"/>
        <v>564.36160069873654</v>
      </c>
      <c r="V161" s="74">
        <f t="shared" si="242"/>
        <v>588.61102035854788</v>
      </c>
      <c r="W161" s="74">
        <f t="shared" ref="W161:Y161" si="243">IF(W107=0,0,W107/W$17)</f>
        <v>584.08155715125542</v>
      </c>
      <c r="X161" s="74">
        <f t="shared" si="243"/>
        <v>437.77676812943758</v>
      </c>
      <c r="Y161" s="74">
        <f t="shared" si="243"/>
        <v>412.31480806687347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246.65718126876183</v>
      </c>
      <c r="C162" s="77">
        <f t="shared" si="244"/>
        <v>243.73064685165508</v>
      </c>
      <c r="D162" s="77">
        <f t="shared" si="244"/>
        <v>251.51780277891879</v>
      </c>
      <c r="E162" s="77">
        <f t="shared" si="244"/>
        <v>239.11963496712076</v>
      </c>
      <c r="F162" s="77">
        <f t="shared" si="244"/>
        <v>219.16053163863577</v>
      </c>
      <c r="G162" s="77">
        <f t="shared" si="244"/>
        <v>223.05309018450535</v>
      </c>
      <c r="H162" s="77">
        <f t="shared" si="244"/>
        <v>231.05548470135716</v>
      </c>
      <c r="I162" s="77">
        <f t="shared" si="244"/>
        <v>243.25857187441326</v>
      </c>
      <c r="J162" s="77">
        <f t="shared" si="244"/>
        <v>246.93583139674823</v>
      </c>
      <c r="K162" s="77">
        <f t="shared" si="244"/>
        <v>207.08962183908176</v>
      </c>
      <c r="L162" s="77">
        <f t="shared" si="244"/>
        <v>253.04800984004618</v>
      </c>
      <c r="M162" s="77">
        <f t="shared" si="244"/>
        <v>258.77704369034291</v>
      </c>
      <c r="N162" s="77">
        <f t="shared" si="244"/>
        <v>272.78578028483975</v>
      </c>
      <c r="O162" s="77">
        <f t="shared" si="244"/>
        <v>274.37520401996471</v>
      </c>
      <c r="P162" s="77">
        <f t="shared" si="244"/>
        <v>250.10715891141425</v>
      </c>
      <c r="Q162" s="77">
        <f t="shared" si="244"/>
        <v>260.65285149512874</v>
      </c>
      <c r="R162" s="77">
        <f t="shared" ref="R162:V162" si="245">IF(R108=0,0,R108/R$17)</f>
        <v>256.98736863620564</v>
      </c>
      <c r="S162" s="77">
        <f t="shared" si="245"/>
        <v>271.4569311439364</v>
      </c>
      <c r="T162" s="77">
        <f t="shared" si="245"/>
        <v>269.8661927023872</v>
      </c>
      <c r="U162" s="77">
        <f t="shared" si="245"/>
        <v>269.42610528370926</v>
      </c>
      <c r="V162" s="77">
        <f t="shared" si="245"/>
        <v>283.69261905226057</v>
      </c>
      <c r="W162" s="77">
        <f t="shared" ref="W162:Y162" si="246">IF(W108=0,0,W108/W$17)</f>
        <v>269.43922515207504</v>
      </c>
      <c r="X162" s="77">
        <f t="shared" si="246"/>
        <v>296.34531291858343</v>
      </c>
      <c r="Y162" s="77">
        <f t="shared" si="246"/>
        <v>276.41937930762265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1000.3318544101356</v>
      </c>
      <c r="C164" s="203">
        <f t="shared" si="247"/>
        <v>1056.0407795417427</v>
      </c>
      <c r="D164" s="203">
        <f t="shared" si="247"/>
        <v>991.07631089891629</v>
      </c>
      <c r="E164" s="203">
        <f t="shared" si="247"/>
        <v>1000.098786166885</v>
      </c>
      <c r="F164" s="203">
        <f t="shared" si="247"/>
        <v>1045.5895977587516</v>
      </c>
      <c r="G164" s="203">
        <f t="shared" si="247"/>
        <v>1020.7659354711857</v>
      </c>
      <c r="H164" s="203">
        <f t="shared" si="247"/>
        <v>980.04074613179341</v>
      </c>
      <c r="I164" s="203">
        <f t="shared" si="247"/>
        <v>849.91404540353335</v>
      </c>
      <c r="J164" s="203">
        <f t="shared" si="247"/>
        <v>932.05356528916093</v>
      </c>
      <c r="K164" s="203">
        <f t="shared" si="247"/>
        <v>918.87466241627737</v>
      </c>
      <c r="L164" s="203">
        <f t="shared" si="247"/>
        <v>876.68491421130477</v>
      </c>
      <c r="M164" s="203">
        <f t="shared" si="247"/>
        <v>751.27842325921506</v>
      </c>
      <c r="N164" s="203">
        <f t="shared" si="247"/>
        <v>827.84299097788585</v>
      </c>
      <c r="O164" s="203">
        <f t="shared" si="247"/>
        <v>842.91567029834596</v>
      </c>
      <c r="P164" s="203">
        <f t="shared" si="247"/>
        <v>620.69900838685714</v>
      </c>
      <c r="Q164" s="203">
        <f t="shared" si="247"/>
        <v>656.07425751337212</v>
      </c>
      <c r="R164" s="203">
        <f t="shared" ref="R164:V164" si="248">IF(R110=0,0,R110/R$17)</f>
        <v>699.63983099113443</v>
      </c>
      <c r="S164" s="203">
        <f t="shared" si="248"/>
        <v>675.13613871553343</v>
      </c>
      <c r="T164" s="203">
        <f t="shared" si="248"/>
        <v>623.56156429666589</v>
      </c>
      <c r="U164" s="203">
        <f t="shared" si="248"/>
        <v>602.44564179467375</v>
      </c>
      <c r="V164" s="203">
        <f t="shared" si="248"/>
        <v>567.92785411669774</v>
      </c>
      <c r="W164" s="203">
        <f t="shared" ref="W164:Y164" si="249">IF(W110=0,0,W110/W$17)</f>
        <v>605.1768080609836</v>
      </c>
      <c r="X164" s="203">
        <f t="shared" si="249"/>
        <v>474.77346804485666</v>
      </c>
      <c r="Y164" s="203">
        <f t="shared" si="249"/>
        <v>428.7165147663456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1000.3318544101356</v>
      </c>
      <c r="C165" s="192">
        <f t="shared" si="250"/>
        <v>1056.0407795417427</v>
      </c>
      <c r="D165" s="192">
        <f t="shared" si="250"/>
        <v>991.07631089891629</v>
      </c>
      <c r="E165" s="192">
        <f t="shared" si="250"/>
        <v>1000.098786166885</v>
      </c>
      <c r="F165" s="192">
        <f t="shared" si="250"/>
        <v>1045.5895977587516</v>
      </c>
      <c r="G165" s="192">
        <f t="shared" si="250"/>
        <v>1020.7659354711857</v>
      </c>
      <c r="H165" s="192">
        <f t="shared" si="250"/>
        <v>980.04074613179341</v>
      </c>
      <c r="I165" s="192">
        <f t="shared" si="250"/>
        <v>849.91404540353335</v>
      </c>
      <c r="J165" s="192">
        <f t="shared" si="250"/>
        <v>932.05356528916093</v>
      </c>
      <c r="K165" s="192">
        <f t="shared" si="250"/>
        <v>918.87466241627737</v>
      </c>
      <c r="L165" s="192">
        <f t="shared" si="250"/>
        <v>876.68491421130477</v>
      </c>
      <c r="M165" s="192">
        <f t="shared" si="250"/>
        <v>751.27842325921506</v>
      </c>
      <c r="N165" s="192">
        <f t="shared" si="250"/>
        <v>827.84299097788585</v>
      </c>
      <c r="O165" s="192">
        <f t="shared" si="250"/>
        <v>842.91567029834596</v>
      </c>
      <c r="P165" s="192">
        <f t="shared" si="250"/>
        <v>620.69900838685714</v>
      </c>
      <c r="Q165" s="192">
        <f t="shared" si="250"/>
        <v>656.07425751337212</v>
      </c>
      <c r="R165" s="192">
        <f t="shared" ref="R165:V165" si="251">IF(R111=0,0,R111/R$17)</f>
        <v>699.63983099113443</v>
      </c>
      <c r="S165" s="192">
        <f t="shared" si="251"/>
        <v>675.13613871553343</v>
      </c>
      <c r="T165" s="192">
        <f t="shared" si="251"/>
        <v>623.56156429666589</v>
      </c>
      <c r="U165" s="192">
        <f t="shared" si="251"/>
        <v>602.44564179467375</v>
      </c>
      <c r="V165" s="192">
        <f t="shared" si="251"/>
        <v>567.92785411669774</v>
      </c>
      <c r="W165" s="192">
        <f t="shared" ref="W165:Y165" si="252">IF(W111=0,0,W111/W$17)</f>
        <v>605.1768080609836</v>
      </c>
      <c r="X165" s="192">
        <f t="shared" si="252"/>
        <v>474.77346804485666</v>
      </c>
      <c r="Y165" s="192">
        <f t="shared" si="252"/>
        <v>428.7165147663456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864.82476207106754</v>
      </c>
      <c r="C166" s="74">
        <f t="shared" si="253"/>
        <v>925.19929380888834</v>
      </c>
      <c r="D166" s="74">
        <f t="shared" si="253"/>
        <v>856.24452323010689</v>
      </c>
      <c r="E166" s="74">
        <f t="shared" si="253"/>
        <v>868.25707576275079</v>
      </c>
      <c r="F166" s="74">
        <f t="shared" si="253"/>
        <v>913.00293852867799</v>
      </c>
      <c r="G166" s="74">
        <f t="shared" si="253"/>
        <v>892.85841900427272</v>
      </c>
      <c r="H166" s="74">
        <f t="shared" si="253"/>
        <v>848.59552705460976</v>
      </c>
      <c r="I166" s="74">
        <f t="shared" si="253"/>
        <v>720.82479801561135</v>
      </c>
      <c r="J166" s="74">
        <f t="shared" si="253"/>
        <v>802.65874041961013</v>
      </c>
      <c r="K166" s="74">
        <f t="shared" si="253"/>
        <v>798.46406851485904</v>
      </c>
      <c r="L166" s="74">
        <f t="shared" si="253"/>
        <v>755.40903044027971</v>
      </c>
      <c r="M166" s="74">
        <f t="shared" si="253"/>
        <v>619.81005301970549</v>
      </c>
      <c r="N166" s="74">
        <f t="shared" si="253"/>
        <v>699.55842868770264</v>
      </c>
      <c r="O166" s="74">
        <f t="shared" si="253"/>
        <v>722.98829562107369</v>
      </c>
      <c r="P166" s="74">
        <f t="shared" si="253"/>
        <v>505.74134771409763</v>
      </c>
      <c r="Q166" s="74">
        <f t="shared" si="253"/>
        <v>544.09233430020504</v>
      </c>
      <c r="R166" s="74">
        <f t="shared" ref="R166:V166" si="254">IF(R112=0,0,R112/R$17)</f>
        <v>583.71868779259739</v>
      </c>
      <c r="S166" s="74">
        <f t="shared" si="254"/>
        <v>557.77554390976991</v>
      </c>
      <c r="T166" s="74">
        <f t="shared" si="254"/>
        <v>510.67413107863734</v>
      </c>
      <c r="U166" s="74">
        <f t="shared" si="254"/>
        <v>491.16486098021988</v>
      </c>
      <c r="V166" s="74">
        <f t="shared" si="254"/>
        <v>456.15610968270943</v>
      </c>
      <c r="W166" s="74">
        <f t="shared" ref="W166:Y166" si="255">IF(W112=0,0,W112/W$17)</f>
        <v>500.03893845595633</v>
      </c>
      <c r="X166" s="74">
        <f t="shared" si="255"/>
        <v>393.86254237657897</v>
      </c>
      <c r="Y166" s="74">
        <f t="shared" si="255"/>
        <v>357.83497307223155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80.815684957795014</v>
      </c>
      <c r="C168" s="74">
        <f t="shared" si="259"/>
        <v>79.32653604461099</v>
      </c>
      <c r="D168" s="74">
        <f t="shared" si="259"/>
        <v>80.508603442243043</v>
      </c>
      <c r="E168" s="74">
        <f t="shared" si="259"/>
        <v>81.100267534974179</v>
      </c>
      <c r="F168" s="74">
        <f t="shared" si="259"/>
        <v>82.673118948485111</v>
      </c>
      <c r="G168" s="74">
        <f t="shared" si="259"/>
        <v>78.615129342210821</v>
      </c>
      <c r="H168" s="74">
        <f t="shared" si="259"/>
        <v>81.594855236700553</v>
      </c>
      <c r="I168" s="74">
        <f t="shared" si="259"/>
        <v>76.947225440987978</v>
      </c>
      <c r="J168" s="74">
        <f t="shared" si="259"/>
        <v>79.55186160944902</v>
      </c>
      <c r="K168" s="74">
        <f t="shared" si="259"/>
        <v>74.896083127492275</v>
      </c>
      <c r="L168" s="74">
        <f t="shared" si="259"/>
        <v>72.315138069757936</v>
      </c>
      <c r="M168" s="74">
        <f t="shared" si="259"/>
        <v>79.516374572863512</v>
      </c>
      <c r="N168" s="74">
        <f t="shared" si="259"/>
        <v>77.079322680624585</v>
      </c>
      <c r="O168" s="74">
        <f t="shared" si="259"/>
        <v>71.476266478465362</v>
      </c>
      <c r="P168" s="74">
        <f t="shared" si="259"/>
        <v>67.856014199887085</v>
      </c>
      <c r="Q168" s="74">
        <f t="shared" si="259"/>
        <v>65.844620571001556</v>
      </c>
      <c r="R168" s="74">
        <f t="shared" ref="R168:V168" si="260">IF(R114=0,0,R114/R$17)</f>
        <v>72.410943160750719</v>
      </c>
      <c r="S168" s="74">
        <f t="shared" si="260"/>
        <v>73.08197054673326</v>
      </c>
      <c r="T168" s="74">
        <f t="shared" si="260"/>
        <v>70.717127040530599</v>
      </c>
      <c r="U168" s="74">
        <f t="shared" si="260"/>
        <v>69.894597469775277</v>
      </c>
      <c r="V168" s="74">
        <f t="shared" si="260"/>
        <v>69.214371134426429</v>
      </c>
      <c r="W168" s="74">
        <f t="shared" ref="W168:Y168" si="261">IF(W114=0,0,W114/W$17)</f>
        <v>66.492908407638694</v>
      </c>
      <c r="X168" s="74">
        <f t="shared" si="261"/>
        <v>43.777026251479896</v>
      </c>
      <c r="Y168" s="74">
        <f t="shared" si="261"/>
        <v>38.017260565355009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54.691407381273052</v>
      </c>
      <c r="C169" s="193">
        <f t="shared" si="262"/>
        <v>51.514949688243419</v>
      </c>
      <c r="D169" s="193">
        <f t="shared" si="262"/>
        <v>54.323184226566276</v>
      </c>
      <c r="E169" s="193">
        <f t="shared" si="262"/>
        <v>50.741442869160188</v>
      </c>
      <c r="F169" s="193">
        <f t="shared" si="262"/>
        <v>49.913540281588432</v>
      </c>
      <c r="G169" s="193">
        <f t="shared" si="262"/>
        <v>49.292387124702238</v>
      </c>
      <c r="H169" s="193">
        <f t="shared" si="262"/>
        <v>49.850363840483233</v>
      </c>
      <c r="I169" s="193">
        <f t="shared" si="262"/>
        <v>52.142021946933966</v>
      </c>
      <c r="J169" s="193">
        <f t="shared" si="262"/>
        <v>49.842963260101769</v>
      </c>
      <c r="K169" s="193">
        <f t="shared" si="262"/>
        <v>45.514510773926219</v>
      </c>
      <c r="L169" s="193">
        <f t="shared" si="262"/>
        <v>48.960745701267271</v>
      </c>
      <c r="M169" s="193">
        <f t="shared" si="262"/>
        <v>51.951995666646056</v>
      </c>
      <c r="N169" s="193">
        <f t="shared" si="262"/>
        <v>51.205239609558546</v>
      </c>
      <c r="O169" s="193">
        <f t="shared" si="262"/>
        <v>48.451108198806828</v>
      </c>
      <c r="P169" s="193">
        <f t="shared" si="262"/>
        <v>47.101646472872361</v>
      </c>
      <c r="Q169" s="193">
        <f t="shared" si="262"/>
        <v>46.137302642165402</v>
      </c>
      <c r="R169" s="193">
        <f t="shared" ref="R169:V169" si="263">IF(R115=0,0,R115/R$17)</f>
        <v>43.510200037786433</v>
      </c>
      <c r="S169" s="193">
        <f t="shared" si="263"/>
        <v>44.278624259030273</v>
      </c>
      <c r="T169" s="193">
        <f t="shared" si="263"/>
        <v>42.170306177497942</v>
      </c>
      <c r="U169" s="193">
        <f t="shared" si="263"/>
        <v>41.386183344678535</v>
      </c>
      <c r="V169" s="193">
        <f t="shared" si="263"/>
        <v>42.557373299561867</v>
      </c>
      <c r="W169" s="193">
        <f t="shared" ref="W169:Y169" si="264">IF(W115=0,0,W115/W$17)</f>
        <v>38.644961197388547</v>
      </c>
      <c r="X169" s="193">
        <f t="shared" si="264"/>
        <v>37.133899416797803</v>
      </c>
      <c r="Y169" s="193">
        <f t="shared" si="264"/>
        <v>32.864281128758996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26333067</v>
      </c>
      <c r="C3" s="67">
        <f t="shared" si="0"/>
        <v>26565866</v>
      </c>
      <c r="D3" s="67">
        <f t="shared" si="0"/>
        <v>26803988</v>
      </c>
      <c r="E3" s="67">
        <f t="shared" si="0"/>
        <v>27040860</v>
      </c>
      <c r="F3" s="67">
        <f t="shared" si="0"/>
        <v>27273310</v>
      </c>
      <c r="G3" s="67">
        <f t="shared" si="0"/>
        <v>27328198</v>
      </c>
      <c r="H3" s="67">
        <f t="shared" si="0"/>
        <v>27732296</v>
      </c>
      <c r="I3" s="67">
        <f t="shared" si="0"/>
        <v>28000469</v>
      </c>
      <c r="J3" s="67">
        <f t="shared" si="0"/>
        <v>28498305</v>
      </c>
      <c r="K3" s="67">
        <f t="shared" si="0"/>
        <v>28702153</v>
      </c>
      <c r="L3" s="67">
        <f t="shared" si="0"/>
        <v>29047105</v>
      </c>
      <c r="M3" s="67">
        <f t="shared" si="0"/>
        <v>29138440</v>
      </c>
      <c r="N3" s="67">
        <f t="shared" si="0"/>
        <v>29351161</v>
      </c>
      <c r="O3" s="67">
        <f t="shared" si="0"/>
        <v>29563024</v>
      </c>
      <c r="P3" s="67">
        <f t="shared" si="0"/>
        <v>29966476</v>
      </c>
      <c r="Q3" s="67">
        <f t="shared" si="0"/>
        <v>30263276</v>
      </c>
      <c r="R3" s="67">
        <f t="shared" si="0"/>
        <v>30477235</v>
      </c>
      <c r="S3" s="67">
        <f t="shared" si="0"/>
        <v>30588872</v>
      </c>
      <c r="T3" s="67">
        <f t="shared" si="0"/>
        <v>30729736</v>
      </c>
      <c r="U3" s="67">
        <f t="shared" si="0"/>
        <v>30903479</v>
      </c>
      <c r="V3" s="67">
        <f t="shared" si="0"/>
        <v>31053779</v>
      </c>
      <c r="W3" s="67">
        <f t="shared" si="0"/>
        <v>31254531</v>
      </c>
      <c r="X3" s="67">
        <f t="shared" si="0"/>
        <v>31523937</v>
      </c>
      <c r="Y3" s="67">
        <f t="shared" si="0"/>
        <v>31816034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26333067</v>
      </c>
      <c r="C4" s="71">
        <f t="shared" si="1"/>
        <v>26565866</v>
      </c>
      <c r="D4" s="71">
        <f t="shared" si="1"/>
        <v>26803988</v>
      </c>
      <c r="E4" s="71">
        <f t="shared" si="1"/>
        <v>27040860</v>
      </c>
      <c r="F4" s="71">
        <f t="shared" si="1"/>
        <v>27273310</v>
      </c>
      <c r="G4" s="71">
        <f t="shared" si="1"/>
        <v>27328198</v>
      </c>
      <c r="H4" s="71">
        <f t="shared" si="1"/>
        <v>27732296</v>
      </c>
      <c r="I4" s="71">
        <f t="shared" si="1"/>
        <v>28000469</v>
      </c>
      <c r="J4" s="71">
        <f t="shared" si="1"/>
        <v>28498305</v>
      </c>
      <c r="K4" s="71">
        <f t="shared" si="1"/>
        <v>28702153</v>
      </c>
      <c r="L4" s="71">
        <f t="shared" si="1"/>
        <v>29047105</v>
      </c>
      <c r="M4" s="71">
        <f t="shared" si="1"/>
        <v>29138440</v>
      </c>
      <c r="N4" s="71">
        <f t="shared" si="1"/>
        <v>29351161</v>
      </c>
      <c r="O4" s="71">
        <f t="shared" si="1"/>
        <v>29563024</v>
      </c>
      <c r="P4" s="71">
        <f t="shared" si="1"/>
        <v>29966476</v>
      </c>
      <c r="Q4" s="71">
        <f t="shared" si="1"/>
        <v>30263276</v>
      </c>
      <c r="R4" s="71">
        <f t="shared" ref="R4:V4" si="2">SUM(R5:R13)</f>
        <v>30477235</v>
      </c>
      <c r="S4" s="71">
        <f t="shared" si="2"/>
        <v>30588872</v>
      </c>
      <c r="T4" s="71">
        <f t="shared" si="2"/>
        <v>30729736</v>
      </c>
      <c r="U4" s="71">
        <f t="shared" si="2"/>
        <v>30903479</v>
      </c>
      <c r="V4" s="71">
        <f t="shared" si="2"/>
        <v>31053779</v>
      </c>
      <c r="W4" s="71">
        <f t="shared" ref="W4:Y4" si="3">SUM(W5:W13)</f>
        <v>31254531</v>
      </c>
      <c r="X4" s="71">
        <f t="shared" si="3"/>
        <v>31523937</v>
      </c>
      <c r="Y4" s="71">
        <f t="shared" si="3"/>
        <v>31816034</v>
      </c>
      <c r="DA4" s="88" t="s">
        <v>335</v>
      </c>
    </row>
    <row r="5" spans="1:105" ht="12" customHeight="1" x14ac:dyDescent="0.25">
      <c r="A5" s="28" t="s">
        <v>51</v>
      </c>
      <c r="B5" s="82">
        <v>350929</v>
      </c>
      <c r="C5" s="82">
        <v>314219</v>
      </c>
      <c r="D5" s="82">
        <v>262900</v>
      </c>
      <c r="E5" s="82">
        <v>230686</v>
      </c>
      <c r="F5" s="82">
        <v>207921</v>
      </c>
      <c r="G5" s="82">
        <v>198171</v>
      </c>
      <c r="H5" s="82">
        <v>197797</v>
      </c>
      <c r="I5" s="82">
        <v>198474</v>
      </c>
      <c r="J5" s="82">
        <v>194728</v>
      </c>
      <c r="K5" s="82">
        <v>183953</v>
      </c>
      <c r="L5" s="82">
        <v>152764</v>
      </c>
      <c r="M5" s="82">
        <v>89456</v>
      </c>
      <c r="N5" s="82">
        <v>58497</v>
      </c>
      <c r="O5" s="82">
        <v>41898</v>
      </c>
      <c r="P5" s="82">
        <v>40584</v>
      </c>
      <c r="Q5" s="82">
        <v>38828</v>
      </c>
      <c r="R5" s="82">
        <v>36123</v>
      </c>
      <c r="S5" s="82">
        <v>32897</v>
      </c>
      <c r="T5" s="82">
        <v>28552</v>
      </c>
      <c r="U5" s="82">
        <v>25756</v>
      </c>
      <c r="V5" s="82">
        <v>24579</v>
      </c>
      <c r="W5" s="82">
        <v>25216</v>
      </c>
      <c r="X5" s="82">
        <v>27275</v>
      </c>
      <c r="Y5" s="82">
        <v>25930</v>
      </c>
      <c r="DA5" s="89" t="s">
        <v>336</v>
      </c>
    </row>
    <row r="6" spans="1:105" ht="12" customHeight="1" x14ac:dyDescent="0.25">
      <c r="A6" s="28" t="s">
        <v>74</v>
      </c>
      <c r="B6" s="82">
        <v>705900</v>
      </c>
      <c r="C6" s="82">
        <v>688926</v>
      </c>
      <c r="D6" s="82">
        <v>665123</v>
      </c>
      <c r="E6" s="82">
        <v>635644</v>
      </c>
      <c r="F6" s="82">
        <v>611224</v>
      </c>
      <c r="G6" s="82">
        <v>592251</v>
      </c>
      <c r="H6" s="82">
        <v>573258</v>
      </c>
      <c r="I6" s="82">
        <v>564632</v>
      </c>
      <c r="J6" s="82">
        <v>536910</v>
      </c>
      <c r="K6" s="82">
        <v>509606</v>
      </c>
      <c r="L6" s="82">
        <v>475811</v>
      </c>
      <c r="M6" s="82">
        <v>432865</v>
      </c>
      <c r="N6" s="82">
        <v>392965</v>
      </c>
      <c r="O6" s="82">
        <v>358084</v>
      </c>
      <c r="P6" s="82">
        <v>333585</v>
      </c>
      <c r="Q6" s="82">
        <v>326619</v>
      </c>
      <c r="R6" s="82">
        <v>333191</v>
      </c>
      <c r="S6" s="82">
        <v>332668</v>
      </c>
      <c r="T6" s="82">
        <v>324274</v>
      </c>
      <c r="U6" s="82">
        <v>314902</v>
      </c>
      <c r="V6" s="82">
        <v>307434</v>
      </c>
      <c r="W6" s="82">
        <v>313502</v>
      </c>
      <c r="X6" s="82">
        <v>324541</v>
      </c>
      <c r="Y6" s="82">
        <v>329363</v>
      </c>
      <c r="DA6" s="89" t="s">
        <v>337</v>
      </c>
    </row>
    <row r="7" spans="1:105" ht="12" customHeight="1" x14ac:dyDescent="0.25">
      <c r="A7" s="28" t="s">
        <v>200</v>
      </c>
      <c r="B7" s="82">
        <v>5590781</v>
      </c>
      <c r="C7" s="82">
        <v>5541135</v>
      </c>
      <c r="D7" s="82">
        <v>5432816</v>
      </c>
      <c r="E7" s="82">
        <v>5376815</v>
      </c>
      <c r="F7" s="82">
        <v>5221117</v>
      </c>
      <c r="G7" s="82">
        <v>5153359</v>
      </c>
      <c r="H7" s="82">
        <v>5029794</v>
      </c>
      <c r="I7" s="82">
        <v>4960641</v>
      </c>
      <c r="J7" s="82">
        <v>4919691</v>
      </c>
      <c r="K7" s="82">
        <v>4770152</v>
      </c>
      <c r="L7" s="82">
        <v>4518990</v>
      </c>
      <c r="M7" s="82">
        <v>4325904</v>
      </c>
      <c r="N7" s="82">
        <v>4189926</v>
      </c>
      <c r="O7" s="82">
        <v>4061110</v>
      </c>
      <c r="P7" s="82">
        <v>3887320</v>
      </c>
      <c r="Q7" s="82">
        <v>3736144</v>
      </c>
      <c r="R7" s="82">
        <v>3581329</v>
      </c>
      <c r="S7" s="82">
        <v>3464684</v>
      </c>
      <c r="T7" s="82">
        <v>3320406</v>
      </c>
      <c r="U7" s="82">
        <v>3190143</v>
      </c>
      <c r="V7" s="82">
        <v>3011061</v>
      </c>
      <c r="W7" s="82">
        <v>2852842</v>
      </c>
      <c r="X7" s="82">
        <v>2620885</v>
      </c>
      <c r="Y7" s="82">
        <v>2424345</v>
      </c>
      <c r="DA7" s="89" t="s">
        <v>338</v>
      </c>
    </row>
    <row r="8" spans="1:105" ht="12" customHeight="1" x14ac:dyDescent="0.25">
      <c r="A8" s="28" t="s">
        <v>189</v>
      </c>
      <c r="B8" s="82">
        <v>8348471</v>
      </c>
      <c r="C8" s="82">
        <v>8733124</v>
      </c>
      <c r="D8" s="82">
        <v>9028230</v>
      </c>
      <c r="E8" s="82">
        <v>9198622</v>
      </c>
      <c r="F8" s="82">
        <v>9580904</v>
      </c>
      <c r="G8" s="82">
        <v>9704716</v>
      </c>
      <c r="H8" s="82">
        <v>10064228</v>
      </c>
      <c r="I8" s="82">
        <v>10155058</v>
      </c>
      <c r="J8" s="82">
        <v>10291343</v>
      </c>
      <c r="K8" s="82">
        <v>10229754</v>
      </c>
      <c r="L8" s="82">
        <v>10219861</v>
      </c>
      <c r="M8" s="82">
        <v>10265666</v>
      </c>
      <c r="N8" s="82">
        <v>10210754</v>
      </c>
      <c r="O8" s="82">
        <v>10096536</v>
      </c>
      <c r="P8" s="82">
        <v>10032688</v>
      </c>
      <c r="Q8" s="82">
        <v>10068360</v>
      </c>
      <c r="R8" s="82">
        <v>10104658</v>
      </c>
      <c r="S8" s="82">
        <v>10051765</v>
      </c>
      <c r="T8" s="82">
        <v>9995312</v>
      </c>
      <c r="U8" s="82">
        <v>9926973</v>
      </c>
      <c r="V8" s="82">
        <v>9826358</v>
      </c>
      <c r="W8" s="82">
        <v>9543103</v>
      </c>
      <c r="X8" s="82">
        <v>9111284</v>
      </c>
      <c r="Y8" s="82">
        <v>8885697</v>
      </c>
      <c r="DA8" s="89" t="s">
        <v>339</v>
      </c>
    </row>
    <row r="9" spans="1:105" ht="12" customHeight="1" x14ac:dyDescent="0.25">
      <c r="A9" s="28" t="s">
        <v>202</v>
      </c>
      <c r="B9" s="82">
        <v>4770292</v>
      </c>
      <c r="C9" s="82">
        <v>4679340</v>
      </c>
      <c r="D9" s="82">
        <v>4698683</v>
      </c>
      <c r="E9" s="82">
        <v>4763460</v>
      </c>
      <c r="F9" s="82">
        <v>4762063</v>
      </c>
      <c r="G9" s="82">
        <v>4834796</v>
      </c>
      <c r="H9" s="82">
        <v>4914154</v>
      </c>
      <c r="I9" s="82">
        <v>5169671</v>
      </c>
      <c r="J9" s="82">
        <v>5376805</v>
      </c>
      <c r="K9" s="82">
        <v>5682519</v>
      </c>
      <c r="L9" s="82">
        <v>6045481</v>
      </c>
      <c r="M9" s="82">
        <v>6331489</v>
      </c>
      <c r="N9" s="82">
        <v>6617940</v>
      </c>
      <c r="O9" s="82">
        <v>6898488</v>
      </c>
      <c r="P9" s="82">
        <v>7199946</v>
      </c>
      <c r="Q9" s="82">
        <v>7278789</v>
      </c>
      <c r="R9" s="82">
        <v>7266961</v>
      </c>
      <c r="S9" s="82">
        <v>7225950</v>
      </c>
      <c r="T9" s="82">
        <v>7223037</v>
      </c>
      <c r="U9" s="82">
        <v>7175366</v>
      </c>
      <c r="V9" s="82">
        <v>7046671</v>
      </c>
      <c r="W9" s="82">
        <v>6992238</v>
      </c>
      <c r="X9" s="82">
        <v>7029438</v>
      </c>
      <c r="Y9" s="82">
        <v>7146095</v>
      </c>
      <c r="DA9" s="89" t="s">
        <v>340</v>
      </c>
    </row>
    <row r="10" spans="1:105" ht="12" customHeight="1" x14ac:dyDescent="0.25">
      <c r="A10" s="28" t="s">
        <v>197</v>
      </c>
      <c r="B10" s="82">
        <v>137452</v>
      </c>
      <c r="C10" s="82">
        <v>122137</v>
      </c>
      <c r="D10" s="82">
        <v>100702</v>
      </c>
      <c r="E10" s="82">
        <v>81307</v>
      </c>
      <c r="F10" s="82">
        <v>58727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341</v>
      </c>
    </row>
    <row r="11" spans="1:105" ht="12" customHeight="1" x14ac:dyDescent="0.25">
      <c r="A11" s="28" t="s">
        <v>198</v>
      </c>
      <c r="B11" s="82">
        <v>2685355</v>
      </c>
      <c r="C11" s="82">
        <v>2696609</v>
      </c>
      <c r="D11" s="82">
        <v>2688435</v>
      </c>
      <c r="E11" s="82">
        <v>2694417</v>
      </c>
      <c r="F11" s="82">
        <v>2666552</v>
      </c>
      <c r="G11" s="82">
        <v>2557769</v>
      </c>
      <c r="H11" s="82">
        <v>2309414</v>
      </c>
      <c r="I11" s="82">
        <v>1826131</v>
      </c>
      <c r="J11" s="82">
        <v>1548342</v>
      </c>
      <c r="K11" s="82">
        <v>1362240</v>
      </c>
      <c r="L11" s="82">
        <v>1334349</v>
      </c>
      <c r="M11" s="82">
        <v>1302501</v>
      </c>
      <c r="N11" s="82">
        <v>1288778</v>
      </c>
      <c r="O11" s="82">
        <v>1297158</v>
      </c>
      <c r="P11" s="82">
        <v>1334106</v>
      </c>
      <c r="Q11" s="82">
        <v>1373146</v>
      </c>
      <c r="R11" s="82">
        <v>1392832</v>
      </c>
      <c r="S11" s="82">
        <v>1410448</v>
      </c>
      <c r="T11" s="82">
        <v>1441316</v>
      </c>
      <c r="U11" s="82">
        <v>1470743</v>
      </c>
      <c r="V11" s="82">
        <v>1499423</v>
      </c>
      <c r="W11" s="82">
        <v>1523290</v>
      </c>
      <c r="X11" s="82">
        <v>1533363</v>
      </c>
      <c r="Y11" s="82">
        <v>1551299</v>
      </c>
      <c r="DA11" s="89" t="s">
        <v>342</v>
      </c>
    </row>
    <row r="12" spans="1:105" ht="12" customHeight="1" x14ac:dyDescent="0.25">
      <c r="A12" s="28" t="s">
        <v>95</v>
      </c>
      <c r="B12" s="82">
        <v>104557</v>
      </c>
      <c r="C12" s="82">
        <v>114164</v>
      </c>
      <c r="D12" s="82">
        <v>132754</v>
      </c>
      <c r="E12" s="82">
        <v>172856</v>
      </c>
      <c r="F12" s="82">
        <v>265722</v>
      </c>
      <c r="G12" s="82">
        <v>488758</v>
      </c>
      <c r="H12" s="82">
        <v>839673</v>
      </c>
      <c r="I12" s="82">
        <v>1303764</v>
      </c>
      <c r="J12" s="82">
        <v>1787110</v>
      </c>
      <c r="K12" s="82">
        <v>2241742</v>
      </c>
      <c r="L12" s="82">
        <v>2633922</v>
      </c>
      <c r="M12" s="82">
        <v>2877661</v>
      </c>
      <c r="N12" s="82">
        <v>3113756</v>
      </c>
      <c r="O12" s="82">
        <v>3368786</v>
      </c>
      <c r="P12" s="82">
        <v>3714857</v>
      </c>
      <c r="Q12" s="82">
        <v>4012516</v>
      </c>
      <c r="R12" s="82">
        <v>4308915</v>
      </c>
      <c r="S12" s="82">
        <v>4626414</v>
      </c>
      <c r="T12" s="82">
        <v>5033539</v>
      </c>
      <c r="U12" s="82">
        <v>5531036</v>
      </c>
      <c r="V12" s="82">
        <v>6134787</v>
      </c>
      <c r="W12" s="82">
        <v>6881162</v>
      </c>
      <c r="X12" s="82">
        <v>7807968</v>
      </c>
      <c r="Y12" s="82">
        <v>8481965</v>
      </c>
      <c r="DA12" s="89" t="s">
        <v>343</v>
      </c>
    </row>
    <row r="13" spans="1:105" ht="12" customHeight="1" x14ac:dyDescent="0.25">
      <c r="A13" s="73" t="s">
        <v>94</v>
      </c>
      <c r="B13" s="83">
        <v>3639330</v>
      </c>
      <c r="C13" s="83">
        <v>3676212</v>
      </c>
      <c r="D13" s="83">
        <v>3794345</v>
      </c>
      <c r="E13" s="83">
        <v>3887053</v>
      </c>
      <c r="F13" s="83">
        <v>3899080</v>
      </c>
      <c r="G13" s="83">
        <v>3798378</v>
      </c>
      <c r="H13" s="83">
        <v>3803978</v>
      </c>
      <c r="I13" s="83">
        <v>3822098</v>
      </c>
      <c r="J13" s="83">
        <v>3843376</v>
      </c>
      <c r="K13" s="83">
        <v>3722187</v>
      </c>
      <c r="L13" s="83">
        <v>3665927</v>
      </c>
      <c r="M13" s="83">
        <v>3512898</v>
      </c>
      <c r="N13" s="83">
        <v>3478545</v>
      </c>
      <c r="O13" s="83">
        <v>3440964</v>
      </c>
      <c r="P13" s="83">
        <v>3423390</v>
      </c>
      <c r="Q13" s="83">
        <v>3428874</v>
      </c>
      <c r="R13" s="83">
        <v>3453226</v>
      </c>
      <c r="S13" s="83">
        <v>3444046</v>
      </c>
      <c r="T13" s="83">
        <v>3363300</v>
      </c>
      <c r="U13" s="83">
        <v>3268560</v>
      </c>
      <c r="V13" s="83">
        <v>3203466</v>
      </c>
      <c r="W13" s="83">
        <v>3123178</v>
      </c>
      <c r="X13" s="83">
        <v>3069183</v>
      </c>
      <c r="Y13" s="83">
        <v>2971340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22589180</v>
      </c>
      <c r="C14" s="85">
        <f t="shared" si="4"/>
        <v>22775490</v>
      </c>
      <c r="D14" s="85">
        <f t="shared" si="4"/>
        <v>22876889</v>
      </c>
      <c r="E14" s="85">
        <f t="shared" si="4"/>
        <v>22980951</v>
      </c>
      <c r="F14" s="85">
        <f t="shared" si="4"/>
        <v>23108508</v>
      </c>
      <c r="G14" s="85">
        <f t="shared" si="4"/>
        <v>23041062</v>
      </c>
      <c r="H14" s="85">
        <f t="shared" si="4"/>
        <v>23088645</v>
      </c>
      <c r="I14" s="85">
        <f t="shared" si="4"/>
        <v>22874607</v>
      </c>
      <c r="J14" s="85">
        <f t="shared" si="4"/>
        <v>22867819</v>
      </c>
      <c r="K14" s="85">
        <f t="shared" si="4"/>
        <v>22738224</v>
      </c>
      <c r="L14" s="85">
        <f t="shared" si="4"/>
        <v>22747256</v>
      </c>
      <c r="M14" s="85">
        <f t="shared" si="4"/>
        <v>22747881</v>
      </c>
      <c r="N14" s="85">
        <f t="shared" si="4"/>
        <v>22758860</v>
      </c>
      <c r="O14" s="85">
        <f t="shared" si="4"/>
        <v>22753274</v>
      </c>
      <c r="P14" s="85">
        <f t="shared" si="4"/>
        <v>22828229</v>
      </c>
      <c r="Q14" s="85">
        <f t="shared" si="4"/>
        <v>22821886</v>
      </c>
      <c r="R14" s="85">
        <f t="shared" ref="R14:V14" si="5">SUM(R5:R11)</f>
        <v>22715094</v>
      </c>
      <c r="S14" s="85">
        <f t="shared" si="5"/>
        <v>22518412</v>
      </c>
      <c r="T14" s="85">
        <f t="shared" si="5"/>
        <v>22332897</v>
      </c>
      <c r="U14" s="85">
        <f t="shared" si="5"/>
        <v>22103883</v>
      </c>
      <c r="V14" s="85">
        <f t="shared" si="5"/>
        <v>21715526</v>
      </c>
      <c r="W14" s="85">
        <f t="shared" ref="W14:Y14" si="6">SUM(W5:W11)</f>
        <v>21250191</v>
      </c>
      <c r="X14" s="85">
        <f t="shared" si="6"/>
        <v>20646786</v>
      </c>
      <c r="Y14" s="85">
        <f t="shared" si="6"/>
        <v>20362729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2722634</v>
      </c>
      <c r="C15" s="71">
        <f t="shared" si="7"/>
        <v>2741208</v>
      </c>
      <c r="D15" s="71">
        <f t="shared" si="7"/>
        <v>2807744</v>
      </c>
      <c r="E15" s="71">
        <f t="shared" si="7"/>
        <v>2817692</v>
      </c>
      <c r="F15" s="71">
        <f t="shared" si="7"/>
        <v>2831298</v>
      </c>
      <c r="G15" s="71">
        <f t="shared" si="7"/>
        <v>2840676</v>
      </c>
      <c r="H15" s="71">
        <f t="shared" si="7"/>
        <v>2859226</v>
      </c>
      <c r="I15" s="71">
        <f t="shared" si="7"/>
        <v>2867682</v>
      </c>
      <c r="J15" s="71">
        <f t="shared" si="7"/>
        <v>2951548</v>
      </c>
      <c r="K15" s="71">
        <f t="shared" si="7"/>
        <v>3139036</v>
      </c>
      <c r="L15" s="71">
        <f t="shared" si="7"/>
        <v>3260342</v>
      </c>
      <c r="M15" s="71">
        <f t="shared" si="7"/>
        <v>3308789</v>
      </c>
      <c r="N15" s="71">
        <f t="shared" si="7"/>
        <v>3363702</v>
      </c>
      <c r="O15" s="71">
        <f t="shared" si="7"/>
        <v>3478335</v>
      </c>
      <c r="P15" s="71">
        <f t="shared" si="7"/>
        <v>3566248</v>
      </c>
      <c r="Q15" s="71">
        <f t="shared" si="7"/>
        <v>3678491</v>
      </c>
      <c r="R15" s="71">
        <f t="shared" si="7"/>
        <v>3957952</v>
      </c>
      <c r="S15" s="71">
        <f t="shared" si="7"/>
        <v>4266676</v>
      </c>
      <c r="T15" s="71">
        <f t="shared" si="7"/>
        <v>4518068</v>
      </c>
      <c r="U15" s="71">
        <f t="shared" si="7"/>
        <v>5154951</v>
      </c>
      <c r="V15" s="71">
        <f t="shared" si="7"/>
        <v>5437688</v>
      </c>
      <c r="W15" s="71">
        <f t="shared" si="7"/>
        <v>6412286</v>
      </c>
      <c r="X15" s="71">
        <f t="shared" si="7"/>
        <v>6587497</v>
      </c>
      <c r="Y15" s="71">
        <f t="shared" si="7"/>
        <v>6675202</v>
      </c>
      <c r="DA15" s="88" t="s">
        <v>345</v>
      </c>
    </row>
    <row r="16" spans="1:105" ht="12" customHeight="1" x14ac:dyDescent="0.25">
      <c r="A16" s="28" t="s">
        <v>91</v>
      </c>
      <c r="B16" s="82">
        <v>2722634</v>
      </c>
      <c r="C16" s="82">
        <v>2741208</v>
      </c>
      <c r="D16" s="82">
        <v>2807744</v>
      </c>
      <c r="E16" s="82">
        <v>2817692</v>
      </c>
      <c r="F16" s="82">
        <v>2831298</v>
      </c>
      <c r="G16" s="82">
        <v>2840676</v>
      </c>
      <c r="H16" s="82">
        <v>2859226</v>
      </c>
      <c r="I16" s="82">
        <v>2867682</v>
      </c>
      <c r="J16" s="82">
        <v>2951548</v>
      </c>
      <c r="K16" s="82">
        <v>3139036</v>
      </c>
      <c r="L16" s="82">
        <v>3260342</v>
      </c>
      <c r="M16" s="82">
        <v>3308789</v>
      </c>
      <c r="N16" s="82">
        <v>3363702</v>
      </c>
      <c r="O16" s="82">
        <v>3478335</v>
      </c>
      <c r="P16" s="82">
        <v>3566248</v>
      </c>
      <c r="Q16" s="82">
        <v>3678491</v>
      </c>
      <c r="R16" s="82">
        <v>3957952</v>
      </c>
      <c r="S16" s="82">
        <v>4266676</v>
      </c>
      <c r="T16" s="82">
        <v>4518068</v>
      </c>
      <c r="U16" s="82">
        <v>5154951</v>
      </c>
      <c r="V16" s="82">
        <v>5437688</v>
      </c>
      <c r="W16" s="82">
        <v>6412286</v>
      </c>
      <c r="X16" s="82">
        <v>6587497</v>
      </c>
      <c r="Y16" s="82">
        <v>6675202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26333067</v>
      </c>
      <c r="C17" s="71">
        <f t="shared" si="8"/>
        <v>26565866</v>
      </c>
      <c r="D17" s="71">
        <f t="shared" si="8"/>
        <v>26803988</v>
      </c>
      <c r="E17" s="71">
        <f t="shared" si="8"/>
        <v>27040860</v>
      </c>
      <c r="F17" s="71">
        <f t="shared" si="8"/>
        <v>27273310</v>
      </c>
      <c r="G17" s="71">
        <f t="shared" si="8"/>
        <v>27328198</v>
      </c>
      <c r="H17" s="71">
        <f t="shared" si="8"/>
        <v>27732296</v>
      </c>
      <c r="I17" s="71">
        <f t="shared" si="8"/>
        <v>28000469</v>
      </c>
      <c r="J17" s="71">
        <f t="shared" si="8"/>
        <v>28498305</v>
      </c>
      <c r="K17" s="71">
        <f t="shared" si="8"/>
        <v>28702153</v>
      </c>
      <c r="L17" s="71">
        <f t="shared" si="8"/>
        <v>29047105</v>
      </c>
      <c r="M17" s="71">
        <f t="shared" si="8"/>
        <v>29138440</v>
      </c>
      <c r="N17" s="71">
        <f t="shared" si="8"/>
        <v>29351161</v>
      </c>
      <c r="O17" s="71">
        <f t="shared" si="8"/>
        <v>29563024</v>
      </c>
      <c r="P17" s="71">
        <f t="shared" si="8"/>
        <v>29966476</v>
      </c>
      <c r="Q17" s="71">
        <f t="shared" si="8"/>
        <v>30263276</v>
      </c>
      <c r="R17" s="71">
        <f t="shared" ref="R17:V17" si="9">SUM(R18:R25)</f>
        <v>30477235</v>
      </c>
      <c r="S17" s="71">
        <f t="shared" si="9"/>
        <v>30588872</v>
      </c>
      <c r="T17" s="71">
        <f t="shared" si="9"/>
        <v>30729736</v>
      </c>
      <c r="U17" s="71">
        <f t="shared" si="9"/>
        <v>30903479</v>
      </c>
      <c r="V17" s="71">
        <f t="shared" si="9"/>
        <v>31053779</v>
      </c>
      <c r="W17" s="71">
        <f t="shared" ref="W17:Y17" si="10">SUM(W18:W25)</f>
        <v>31254531</v>
      </c>
      <c r="X17" s="71">
        <f t="shared" si="10"/>
        <v>31523937</v>
      </c>
      <c r="Y17" s="71">
        <f t="shared" si="10"/>
        <v>31816034</v>
      </c>
      <c r="DA17" s="88" t="s">
        <v>347</v>
      </c>
    </row>
    <row r="18" spans="1:105" ht="12" customHeight="1" x14ac:dyDescent="0.25">
      <c r="A18" s="28" t="s">
        <v>51</v>
      </c>
      <c r="B18" s="82">
        <v>54997</v>
      </c>
      <c r="C18" s="82">
        <v>52409</v>
      </c>
      <c r="D18" s="82">
        <v>48379</v>
      </c>
      <c r="E18" s="82">
        <v>47386</v>
      </c>
      <c r="F18" s="82">
        <v>47604</v>
      </c>
      <c r="G18" s="82">
        <v>50581</v>
      </c>
      <c r="H18" s="82">
        <v>51224</v>
      </c>
      <c r="I18" s="82">
        <v>51952</v>
      </c>
      <c r="J18" s="82">
        <v>51127</v>
      </c>
      <c r="K18" s="82">
        <v>49027</v>
      </c>
      <c r="L18" s="82">
        <v>46160</v>
      </c>
      <c r="M18" s="82">
        <v>35966</v>
      </c>
      <c r="N18" s="82">
        <v>23726</v>
      </c>
      <c r="O18" s="82">
        <v>19108</v>
      </c>
      <c r="P18" s="82">
        <v>17557</v>
      </c>
      <c r="Q18" s="82">
        <v>17938</v>
      </c>
      <c r="R18" s="82">
        <v>17963</v>
      </c>
      <c r="S18" s="82">
        <v>16602</v>
      </c>
      <c r="T18" s="82">
        <v>13030</v>
      </c>
      <c r="U18" s="82">
        <v>10254</v>
      </c>
      <c r="V18" s="82">
        <v>8685</v>
      </c>
      <c r="W18" s="82">
        <v>8075</v>
      </c>
      <c r="X18" s="82">
        <v>6867</v>
      </c>
      <c r="Y18" s="82">
        <v>6868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1058241</v>
      </c>
      <c r="C19" s="82">
        <v>1038012</v>
      </c>
      <c r="D19" s="82">
        <v>993463</v>
      </c>
      <c r="E19" s="82">
        <v>949197</v>
      </c>
      <c r="F19" s="82">
        <v>915040</v>
      </c>
      <c r="G19" s="82">
        <v>897768</v>
      </c>
      <c r="H19" s="82">
        <v>866865</v>
      </c>
      <c r="I19" s="82">
        <v>862080</v>
      </c>
      <c r="J19" s="82">
        <v>827286</v>
      </c>
      <c r="K19" s="82">
        <v>812264</v>
      </c>
      <c r="L19" s="82">
        <v>766334</v>
      </c>
      <c r="M19" s="82">
        <v>704448</v>
      </c>
      <c r="N19" s="82">
        <v>642373</v>
      </c>
      <c r="O19" s="82">
        <v>601024</v>
      </c>
      <c r="P19" s="82">
        <v>589738</v>
      </c>
      <c r="Q19" s="82">
        <v>577004</v>
      </c>
      <c r="R19" s="82">
        <v>567184</v>
      </c>
      <c r="S19" s="82">
        <v>559655</v>
      </c>
      <c r="T19" s="82">
        <v>554269</v>
      </c>
      <c r="U19" s="82">
        <v>550849</v>
      </c>
      <c r="V19" s="82">
        <v>542527</v>
      </c>
      <c r="W19" s="82">
        <v>521379</v>
      </c>
      <c r="X19" s="82">
        <v>473169</v>
      </c>
      <c r="Y19" s="82">
        <v>453727</v>
      </c>
      <c r="DA19" s="89" t="s">
        <v>349</v>
      </c>
    </row>
    <row r="20" spans="1:105" ht="12" customHeight="1" x14ac:dyDescent="0.25">
      <c r="A20" s="28" t="s">
        <v>200</v>
      </c>
      <c r="B20" s="82">
        <v>4492413</v>
      </c>
      <c r="C20" s="82">
        <v>4416738</v>
      </c>
      <c r="D20" s="82">
        <v>4295420</v>
      </c>
      <c r="E20" s="82">
        <v>4259380</v>
      </c>
      <c r="F20" s="82">
        <v>4133871</v>
      </c>
      <c r="G20" s="82">
        <v>4085729</v>
      </c>
      <c r="H20" s="82">
        <v>3992843</v>
      </c>
      <c r="I20" s="82">
        <v>3942087</v>
      </c>
      <c r="J20" s="82">
        <v>3918062</v>
      </c>
      <c r="K20" s="82">
        <v>3784376</v>
      </c>
      <c r="L20" s="82">
        <v>3533794</v>
      </c>
      <c r="M20" s="82">
        <v>3237821</v>
      </c>
      <c r="N20" s="82">
        <v>3003907</v>
      </c>
      <c r="O20" s="82">
        <v>2776293</v>
      </c>
      <c r="P20" s="82">
        <v>2729082</v>
      </c>
      <c r="Q20" s="82">
        <v>2751280</v>
      </c>
      <c r="R20" s="82">
        <v>3004329</v>
      </c>
      <c r="S20" s="82">
        <v>3092991</v>
      </c>
      <c r="T20" s="82">
        <v>3102882</v>
      </c>
      <c r="U20" s="82">
        <v>3031678</v>
      </c>
      <c r="V20" s="82">
        <v>2849922</v>
      </c>
      <c r="W20" s="82">
        <v>2650813</v>
      </c>
      <c r="X20" s="82">
        <v>2265027</v>
      </c>
      <c r="Y20" s="82">
        <v>2013668</v>
      </c>
      <c r="DA20" s="89" t="s">
        <v>350</v>
      </c>
    </row>
    <row r="21" spans="1:105" ht="12" customHeight="1" x14ac:dyDescent="0.25">
      <c r="A21" s="28" t="s">
        <v>189</v>
      </c>
      <c r="B21" s="82">
        <v>8175723</v>
      </c>
      <c r="C21" s="82">
        <v>8447084</v>
      </c>
      <c r="D21" s="82">
        <v>8730722</v>
      </c>
      <c r="E21" s="82">
        <v>8925453</v>
      </c>
      <c r="F21" s="82">
        <v>9304001</v>
      </c>
      <c r="G21" s="82">
        <v>9552067</v>
      </c>
      <c r="H21" s="82">
        <v>9818436</v>
      </c>
      <c r="I21" s="82">
        <v>9956372</v>
      </c>
      <c r="J21" s="82">
        <v>9959115</v>
      </c>
      <c r="K21" s="82">
        <v>9989017</v>
      </c>
      <c r="L21" s="82">
        <v>9853785</v>
      </c>
      <c r="M21" s="82">
        <v>9849226</v>
      </c>
      <c r="N21" s="82">
        <v>9593383</v>
      </c>
      <c r="O21" s="82">
        <v>9348842</v>
      </c>
      <c r="P21" s="82">
        <v>9253523</v>
      </c>
      <c r="Q21" s="82">
        <v>9134926</v>
      </c>
      <c r="R21" s="82">
        <v>9034445</v>
      </c>
      <c r="S21" s="82">
        <v>8933275</v>
      </c>
      <c r="T21" s="82">
        <v>8901080</v>
      </c>
      <c r="U21" s="82">
        <v>8946285</v>
      </c>
      <c r="V21" s="82">
        <v>8974657</v>
      </c>
      <c r="W21" s="82">
        <v>8907711</v>
      </c>
      <c r="X21" s="82">
        <v>8826134</v>
      </c>
      <c r="Y21" s="82">
        <v>8686187</v>
      </c>
      <c r="DA21" s="89" t="s">
        <v>351</v>
      </c>
    </row>
    <row r="22" spans="1:105" ht="12" customHeight="1" x14ac:dyDescent="0.25">
      <c r="A22" s="28" t="s">
        <v>202</v>
      </c>
      <c r="B22" s="82">
        <v>191400</v>
      </c>
      <c r="C22" s="82">
        <v>193980</v>
      </c>
      <c r="D22" s="82">
        <v>205150</v>
      </c>
      <c r="E22" s="82">
        <v>218846</v>
      </c>
      <c r="F22" s="82">
        <v>229464</v>
      </c>
      <c r="G22" s="82">
        <v>245061</v>
      </c>
      <c r="H22" s="82">
        <v>262041</v>
      </c>
      <c r="I22" s="82">
        <v>289580</v>
      </c>
      <c r="J22" s="82">
        <v>316958</v>
      </c>
      <c r="K22" s="82">
        <v>334484</v>
      </c>
      <c r="L22" s="82">
        <v>343548</v>
      </c>
      <c r="M22" s="82">
        <v>340535</v>
      </c>
      <c r="N22" s="82">
        <v>329736</v>
      </c>
      <c r="O22" s="82">
        <v>309441</v>
      </c>
      <c r="P22" s="82">
        <v>297629</v>
      </c>
      <c r="Q22" s="82">
        <v>278948</v>
      </c>
      <c r="R22" s="82">
        <v>259581</v>
      </c>
      <c r="S22" s="82">
        <v>244124</v>
      </c>
      <c r="T22" s="82">
        <v>235911</v>
      </c>
      <c r="U22" s="82">
        <v>240125</v>
      </c>
      <c r="V22" s="82">
        <v>280218</v>
      </c>
      <c r="W22" s="82">
        <v>354403</v>
      </c>
      <c r="X22" s="82">
        <v>533723</v>
      </c>
      <c r="Y22" s="82">
        <v>641571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353</v>
      </c>
    </row>
    <row r="24" spans="1:105" ht="12" customHeight="1" x14ac:dyDescent="0.25">
      <c r="A24" s="28" t="s">
        <v>198</v>
      </c>
      <c r="B24" s="82">
        <v>2469839</v>
      </c>
      <c r="C24" s="82">
        <v>2462641</v>
      </c>
      <c r="D24" s="82">
        <v>2474916</v>
      </c>
      <c r="E24" s="82">
        <v>2479714</v>
      </c>
      <c r="F24" s="82">
        <v>2447652</v>
      </c>
      <c r="G24" s="82">
        <v>2345567</v>
      </c>
      <c r="H24" s="82">
        <v>2115338</v>
      </c>
      <c r="I24" s="82">
        <v>1669522</v>
      </c>
      <c r="J24" s="82">
        <v>1413399</v>
      </c>
      <c r="K24" s="82">
        <v>1238912</v>
      </c>
      <c r="L24" s="82">
        <v>1207044</v>
      </c>
      <c r="M24" s="82">
        <v>1164536</v>
      </c>
      <c r="N24" s="82">
        <v>1139514</v>
      </c>
      <c r="O24" s="82">
        <v>1135224</v>
      </c>
      <c r="P24" s="82">
        <v>1155649</v>
      </c>
      <c r="Q24" s="82">
        <v>1192737</v>
      </c>
      <c r="R24" s="82">
        <v>1217796</v>
      </c>
      <c r="S24" s="82">
        <v>1239248</v>
      </c>
      <c r="T24" s="82">
        <v>1268099</v>
      </c>
      <c r="U24" s="82">
        <v>1297353</v>
      </c>
      <c r="V24" s="82">
        <v>1343452</v>
      </c>
      <c r="W24" s="82">
        <v>1407312</v>
      </c>
      <c r="X24" s="82">
        <v>1484921</v>
      </c>
      <c r="Y24" s="82">
        <v>1533395</v>
      </c>
      <c r="DA24" s="89" t="s">
        <v>354</v>
      </c>
    </row>
    <row r="25" spans="1:105" ht="12" customHeight="1" x14ac:dyDescent="0.25">
      <c r="A25" s="73" t="s">
        <v>53</v>
      </c>
      <c r="B25" s="83">
        <v>9890454</v>
      </c>
      <c r="C25" s="83">
        <v>9955002</v>
      </c>
      <c r="D25" s="83">
        <v>10055938</v>
      </c>
      <c r="E25" s="83">
        <v>10160884</v>
      </c>
      <c r="F25" s="83">
        <v>10195678</v>
      </c>
      <c r="G25" s="83">
        <v>10151425</v>
      </c>
      <c r="H25" s="83">
        <v>10625549</v>
      </c>
      <c r="I25" s="83">
        <v>11228876</v>
      </c>
      <c r="J25" s="83">
        <v>12012358</v>
      </c>
      <c r="K25" s="83">
        <v>12494073</v>
      </c>
      <c r="L25" s="83">
        <v>13296440</v>
      </c>
      <c r="M25" s="83">
        <v>13805908</v>
      </c>
      <c r="N25" s="83">
        <v>14618522</v>
      </c>
      <c r="O25" s="83">
        <v>15373092</v>
      </c>
      <c r="P25" s="83">
        <v>15923298</v>
      </c>
      <c r="Q25" s="83">
        <v>16310443</v>
      </c>
      <c r="R25" s="83">
        <v>16375937</v>
      </c>
      <c r="S25" s="83">
        <v>16502977</v>
      </c>
      <c r="T25" s="83">
        <v>16654465</v>
      </c>
      <c r="U25" s="83">
        <v>16826935</v>
      </c>
      <c r="V25" s="83">
        <v>17054318</v>
      </c>
      <c r="W25" s="83">
        <v>17404838</v>
      </c>
      <c r="X25" s="83">
        <v>17934096</v>
      </c>
      <c r="Y25" s="83">
        <v>18480618</v>
      </c>
      <c r="DA25" s="90" t="s">
        <v>355</v>
      </c>
    </row>
    <row r="26" spans="1:105" ht="12" customHeight="1" x14ac:dyDescent="0.25">
      <c r="A26" s="84" t="s">
        <v>52</v>
      </c>
      <c r="B26" s="85">
        <v>355394</v>
      </c>
      <c r="C26" s="85">
        <v>351730</v>
      </c>
      <c r="D26" s="85">
        <v>341390</v>
      </c>
      <c r="E26" s="85">
        <v>348160</v>
      </c>
      <c r="F26" s="85">
        <v>357352</v>
      </c>
      <c r="G26" s="85">
        <v>383223</v>
      </c>
      <c r="H26" s="85">
        <v>479680</v>
      </c>
      <c r="I26" s="85">
        <v>630497</v>
      </c>
      <c r="J26" s="85">
        <v>755921</v>
      </c>
      <c r="K26" s="85">
        <v>915171</v>
      </c>
      <c r="L26" s="85">
        <v>1335209</v>
      </c>
      <c r="M26" s="85">
        <v>1613714</v>
      </c>
      <c r="N26" s="85">
        <v>1768756</v>
      </c>
      <c r="O26" s="85">
        <v>1806600</v>
      </c>
      <c r="P26" s="85">
        <v>1920700</v>
      </c>
      <c r="Q26" s="85">
        <v>1997085</v>
      </c>
      <c r="R26" s="85">
        <v>2054288</v>
      </c>
      <c r="S26" s="85">
        <v>2068459</v>
      </c>
      <c r="T26" s="85">
        <v>2211336</v>
      </c>
      <c r="U26" s="85">
        <v>2304619</v>
      </c>
      <c r="V26" s="85">
        <v>2309433</v>
      </c>
      <c r="W26" s="85">
        <v>2476269</v>
      </c>
      <c r="X26" s="85">
        <v>2933800</v>
      </c>
      <c r="Y26" s="85">
        <v>3176992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26333067</v>
      </c>
      <c r="C27" s="71">
        <f t="shared" si="11"/>
        <v>26565866</v>
      </c>
      <c r="D27" s="71">
        <f t="shared" si="11"/>
        <v>26803988</v>
      </c>
      <c r="E27" s="71">
        <f t="shared" si="11"/>
        <v>27040860</v>
      </c>
      <c r="F27" s="71">
        <f t="shared" si="11"/>
        <v>27273310</v>
      </c>
      <c r="G27" s="71">
        <f t="shared" si="11"/>
        <v>27328198</v>
      </c>
      <c r="H27" s="71">
        <f t="shared" si="11"/>
        <v>27732296</v>
      </c>
      <c r="I27" s="71">
        <f t="shared" si="11"/>
        <v>28000469</v>
      </c>
      <c r="J27" s="71">
        <f t="shared" si="11"/>
        <v>28498305</v>
      </c>
      <c r="K27" s="71">
        <f t="shared" si="11"/>
        <v>28702153</v>
      </c>
      <c r="L27" s="71">
        <f t="shared" si="11"/>
        <v>29047105</v>
      </c>
      <c r="M27" s="71">
        <f t="shared" si="11"/>
        <v>29138440</v>
      </c>
      <c r="N27" s="71">
        <f t="shared" si="11"/>
        <v>29351161</v>
      </c>
      <c r="O27" s="71">
        <f t="shared" si="11"/>
        <v>29563024</v>
      </c>
      <c r="P27" s="71">
        <f t="shared" si="11"/>
        <v>29966476</v>
      </c>
      <c r="Q27" s="71">
        <f t="shared" si="11"/>
        <v>30263276</v>
      </c>
      <c r="R27" s="71">
        <f t="shared" ref="R27:V27" si="12">SUM(R28:R32)</f>
        <v>30477235</v>
      </c>
      <c r="S27" s="71">
        <f t="shared" si="12"/>
        <v>30588872</v>
      </c>
      <c r="T27" s="71">
        <f t="shared" si="12"/>
        <v>30729736</v>
      </c>
      <c r="U27" s="71">
        <f t="shared" si="12"/>
        <v>30903479</v>
      </c>
      <c r="V27" s="71">
        <f t="shared" si="12"/>
        <v>31053779</v>
      </c>
      <c r="W27" s="71">
        <f t="shared" ref="W27:Y27" si="13">SUM(W28:W32)</f>
        <v>31254531</v>
      </c>
      <c r="X27" s="71">
        <f t="shared" si="13"/>
        <v>31523937</v>
      </c>
      <c r="Y27" s="71">
        <f t="shared" si="13"/>
        <v>31816034</v>
      </c>
      <c r="DA27" s="88" t="s">
        <v>357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8210940</v>
      </c>
      <c r="C29" s="82">
        <v>8036335</v>
      </c>
      <c r="D29" s="82">
        <v>7999025</v>
      </c>
      <c r="E29" s="82">
        <v>8006603</v>
      </c>
      <c r="F29" s="82">
        <v>8040101</v>
      </c>
      <c r="G29" s="82">
        <v>7896135</v>
      </c>
      <c r="H29" s="82">
        <v>7586337</v>
      </c>
      <c r="I29" s="82">
        <v>7432177</v>
      </c>
      <c r="J29" s="82">
        <v>7275993</v>
      </c>
      <c r="K29" s="82">
        <v>7116142</v>
      </c>
      <c r="L29" s="82">
        <v>6996339</v>
      </c>
      <c r="M29" s="82">
        <v>6813057</v>
      </c>
      <c r="N29" s="82">
        <v>6604097</v>
      </c>
      <c r="O29" s="82">
        <v>6543658</v>
      </c>
      <c r="P29" s="82">
        <v>6577315</v>
      </c>
      <c r="Q29" s="82">
        <v>6453569</v>
      </c>
      <c r="R29" s="82">
        <v>6105880</v>
      </c>
      <c r="S29" s="82">
        <v>5813710</v>
      </c>
      <c r="T29" s="82">
        <v>5581894</v>
      </c>
      <c r="U29" s="82">
        <v>5427476</v>
      </c>
      <c r="V29" s="82">
        <v>5180244</v>
      </c>
      <c r="W29" s="82">
        <v>4769545</v>
      </c>
      <c r="X29" s="82">
        <v>4130971</v>
      </c>
      <c r="Y29" s="82">
        <v>3724495</v>
      </c>
      <c r="DA29" s="89" t="s">
        <v>359</v>
      </c>
    </row>
    <row r="30" spans="1:105" ht="12" customHeight="1" x14ac:dyDescent="0.25">
      <c r="A30" s="28" t="s">
        <v>189</v>
      </c>
      <c r="B30" s="82">
        <v>8024266</v>
      </c>
      <c r="C30" s="82">
        <v>8289543</v>
      </c>
      <c r="D30" s="82">
        <v>8595512</v>
      </c>
      <c r="E30" s="82">
        <v>8829473</v>
      </c>
      <c r="F30" s="82">
        <v>9243750</v>
      </c>
      <c r="G30" s="82">
        <v>9526452</v>
      </c>
      <c r="H30" s="82">
        <v>9806382</v>
      </c>
      <c r="I30" s="82">
        <v>9950003</v>
      </c>
      <c r="J30" s="82">
        <v>9953221</v>
      </c>
      <c r="K30" s="82">
        <v>9984350</v>
      </c>
      <c r="L30" s="82">
        <v>9862993</v>
      </c>
      <c r="M30" s="82">
        <v>9863697</v>
      </c>
      <c r="N30" s="82">
        <v>9625132</v>
      </c>
      <c r="O30" s="82">
        <v>9320014</v>
      </c>
      <c r="P30" s="82">
        <v>9231954</v>
      </c>
      <c r="Q30" s="82">
        <v>9080984</v>
      </c>
      <c r="R30" s="82">
        <v>9035386</v>
      </c>
      <c r="S30" s="82">
        <v>8834863</v>
      </c>
      <c r="T30" s="82">
        <v>8669618</v>
      </c>
      <c r="U30" s="82">
        <v>8540714</v>
      </c>
      <c r="V30" s="82">
        <v>8397837</v>
      </c>
      <c r="W30" s="82">
        <v>8254567</v>
      </c>
      <c r="X30" s="82">
        <v>8036020</v>
      </c>
      <c r="Y30" s="82">
        <v>7919861</v>
      </c>
      <c r="DA30" s="89" t="s">
        <v>360</v>
      </c>
    </row>
    <row r="31" spans="1:105" ht="12" customHeight="1" x14ac:dyDescent="0.25">
      <c r="A31" s="28" t="s">
        <v>202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DA31" s="89" t="s">
        <v>361</v>
      </c>
    </row>
    <row r="32" spans="1:105" ht="12" customHeight="1" x14ac:dyDescent="0.25">
      <c r="A32" s="32" t="s">
        <v>53</v>
      </c>
      <c r="B32" s="86">
        <v>10097861</v>
      </c>
      <c r="C32" s="86">
        <v>10239988</v>
      </c>
      <c r="D32" s="86">
        <v>10209451</v>
      </c>
      <c r="E32" s="86">
        <v>10204784</v>
      </c>
      <c r="F32" s="86">
        <v>9989459</v>
      </c>
      <c r="G32" s="86">
        <v>9905611</v>
      </c>
      <c r="H32" s="86">
        <v>10339577</v>
      </c>
      <c r="I32" s="86">
        <v>10618289</v>
      </c>
      <c r="J32" s="86">
        <v>11269091</v>
      </c>
      <c r="K32" s="86">
        <v>11601661</v>
      </c>
      <c r="L32" s="86">
        <v>12187773</v>
      </c>
      <c r="M32" s="86">
        <v>12461686</v>
      </c>
      <c r="N32" s="86">
        <v>13121932</v>
      </c>
      <c r="O32" s="86">
        <v>13699352</v>
      </c>
      <c r="P32" s="86">
        <v>14157207</v>
      </c>
      <c r="Q32" s="86">
        <v>14728723</v>
      </c>
      <c r="R32" s="86">
        <v>15335969</v>
      </c>
      <c r="S32" s="86">
        <v>15940299</v>
      </c>
      <c r="T32" s="86">
        <v>16478224</v>
      </c>
      <c r="U32" s="86">
        <v>16935289</v>
      </c>
      <c r="V32" s="86">
        <v>17475698</v>
      </c>
      <c r="W32" s="86">
        <v>18230419</v>
      </c>
      <c r="X32" s="86">
        <v>19356946</v>
      </c>
      <c r="Y32" s="86">
        <v>20171678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37019.285814853101</v>
      </c>
      <c r="C3" s="65">
        <f t="shared" si="0"/>
        <v>39243.663009660013</v>
      </c>
      <c r="D3" s="65">
        <f t="shared" si="0"/>
        <v>37570.401143680021</v>
      </c>
      <c r="E3" s="65">
        <f t="shared" si="0"/>
        <v>38862.139881901021</v>
      </c>
      <c r="F3" s="65">
        <f t="shared" si="0"/>
        <v>40411.171928163087</v>
      </c>
      <c r="G3" s="65">
        <f t="shared" si="0"/>
        <v>39316.488525126537</v>
      </c>
      <c r="H3" s="65">
        <f t="shared" si="0"/>
        <v>38233.010642039211</v>
      </c>
      <c r="I3" s="65">
        <f t="shared" si="0"/>
        <v>33505.103378832442</v>
      </c>
      <c r="J3" s="65">
        <f t="shared" si="0"/>
        <v>36872.967939080001</v>
      </c>
      <c r="K3" s="65">
        <f t="shared" si="0"/>
        <v>36370.12530734441</v>
      </c>
      <c r="L3" s="65">
        <f t="shared" si="0"/>
        <v>37436.391542900717</v>
      </c>
      <c r="M3" s="65">
        <f t="shared" si="0"/>
        <v>32076.052592593511</v>
      </c>
      <c r="N3" s="65">
        <f t="shared" si="0"/>
        <v>36182.054116597617</v>
      </c>
      <c r="O3" s="65">
        <f t="shared" si="0"/>
        <v>38125.65492685901</v>
      </c>
      <c r="P3" s="65">
        <f t="shared" si="0"/>
        <v>29557.023502104701</v>
      </c>
      <c r="Q3" s="65">
        <f t="shared" si="0"/>
        <v>31697.5158317438</v>
      </c>
      <c r="R3" s="65">
        <f t="shared" ref="R3:V3" si="1">SUM(R4,R15,R17,R27)</f>
        <v>34042.098192808568</v>
      </c>
      <c r="S3" s="65">
        <f t="shared" si="1"/>
        <v>33347.922852775402</v>
      </c>
      <c r="T3" s="65">
        <f t="shared" si="1"/>
        <v>31788.615916690564</v>
      </c>
      <c r="U3" s="65">
        <f t="shared" si="1"/>
        <v>31437.986232922522</v>
      </c>
      <c r="V3" s="65">
        <f t="shared" si="1"/>
        <v>29727.807829368481</v>
      </c>
      <c r="W3" s="65">
        <f t="shared" ref="W3:Y3" si="2">SUM(W4,W15,W17,W27)</f>
        <v>32615.767072704697</v>
      </c>
      <c r="X3" s="65">
        <f t="shared" si="2"/>
        <v>27457.026178067885</v>
      </c>
      <c r="Y3" s="65">
        <f t="shared" si="2"/>
        <v>26225.78406133072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31784.760155188647</v>
      </c>
      <c r="C4" s="69">
        <f t="shared" si="3"/>
        <v>34061.774695429733</v>
      </c>
      <c r="D4" s="69">
        <f t="shared" si="3"/>
        <v>32237.776549842187</v>
      </c>
      <c r="E4" s="69">
        <f t="shared" si="3"/>
        <v>33368.033884458178</v>
      </c>
      <c r="F4" s="69">
        <f t="shared" si="3"/>
        <v>35152.193429593179</v>
      </c>
      <c r="G4" s="69">
        <f t="shared" si="3"/>
        <v>34174.967152717349</v>
      </c>
      <c r="H4" s="69">
        <f t="shared" si="3"/>
        <v>32798.666536026823</v>
      </c>
      <c r="I4" s="69">
        <f t="shared" si="3"/>
        <v>28163.302268481766</v>
      </c>
      <c r="J4" s="69">
        <f t="shared" si="3"/>
        <v>31322.044875407064</v>
      </c>
      <c r="K4" s="69">
        <f t="shared" si="3"/>
        <v>31271.16427705784</v>
      </c>
      <c r="L4" s="69">
        <f t="shared" si="3"/>
        <v>31795.863835725799</v>
      </c>
      <c r="M4" s="69">
        <f t="shared" si="3"/>
        <v>25989.162430388307</v>
      </c>
      <c r="N4" s="69">
        <f t="shared" si="3"/>
        <v>29826.748267704399</v>
      </c>
      <c r="O4" s="69">
        <f t="shared" si="3"/>
        <v>31677.986855557931</v>
      </c>
      <c r="P4" s="69">
        <f t="shared" si="3"/>
        <v>23514.432471873406</v>
      </c>
      <c r="Q4" s="69">
        <f t="shared" si="3"/>
        <v>25459.61638589104</v>
      </c>
      <c r="R4" s="69">
        <f t="shared" ref="R4:V4" si="4">SUM(R5:R14)</f>
        <v>27650.099217520179</v>
      </c>
      <c r="S4" s="69">
        <f t="shared" si="4"/>
        <v>26680.762511110144</v>
      </c>
      <c r="T4" s="69">
        <f t="shared" si="4"/>
        <v>25154.144361143346</v>
      </c>
      <c r="U4" s="69">
        <f t="shared" si="4"/>
        <v>24826.529732617691</v>
      </c>
      <c r="V4" s="69">
        <f t="shared" si="4"/>
        <v>22854.868312252172</v>
      </c>
      <c r="W4" s="69">
        <f t="shared" ref="W4:Y4" si="5">SUM(W5:W14)</f>
        <v>25935.626948034514</v>
      </c>
      <c r="X4" s="69">
        <f t="shared" si="5"/>
        <v>21810.336836400249</v>
      </c>
      <c r="Y4" s="69">
        <f t="shared" si="5"/>
        <v>20966.270849284501</v>
      </c>
      <c r="DA4" s="88" t="s">
        <v>246</v>
      </c>
    </row>
    <row r="5" spans="1:105" ht="12" customHeight="1" x14ac:dyDescent="0.25">
      <c r="A5" s="28" t="s">
        <v>51</v>
      </c>
      <c r="B5" s="72">
        <v>367.69589022195663</v>
      </c>
      <c r="C5" s="72">
        <v>358.25907142995834</v>
      </c>
      <c r="D5" s="72">
        <v>247.96413958685781</v>
      </c>
      <c r="E5" s="72">
        <v>242.8983788956379</v>
      </c>
      <c r="F5" s="72">
        <v>235.28546402064356</v>
      </c>
      <c r="G5" s="72">
        <v>211.16897409578837</v>
      </c>
      <c r="H5" s="72">
        <v>203.89064258680804</v>
      </c>
      <c r="I5" s="72">
        <v>197.36739440009211</v>
      </c>
      <c r="J5" s="72">
        <v>218.29974376041437</v>
      </c>
      <c r="K5" s="72">
        <v>192.44810201966703</v>
      </c>
      <c r="L5" s="72">
        <v>214.72297219833749</v>
      </c>
      <c r="M5" s="72">
        <v>38.202295714420401</v>
      </c>
      <c r="N5" s="72">
        <v>42.685403937688946</v>
      </c>
      <c r="O5" s="72">
        <v>44.849635368286016</v>
      </c>
      <c r="P5" s="72">
        <v>32.660561492615273</v>
      </c>
      <c r="Q5" s="72">
        <v>33.889615992017333</v>
      </c>
      <c r="R5" s="72">
        <v>34.905179656631809</v>
      </c>
      <c r="S5" s="72">
        <v>32.498313747969803</v>
      </c>
      <c r="T5" s="72">
        <v>24.500133753702105</v>
      </c>
      <c r="U5" s="72">
        <v>23.156659023597967</v>
      </c>
      <c r="V5" s="72">
        <v>19.5630314363653</v>
      </c>
      <c r="W5" s="72">
        <v>24.633328888291707</v>
      </c>
      <c r="X5" s="72">
        <v>25.742361708225836</v>
      </c>
      <c r="Y5" s="72">
        <v>18.744797936371455</v>
      </c>
      <c r="DA5" s="89" t="s">
        <v>364</v>
      </c>
    </row>
    <row r="6" spans="1:105" ht="12" customHeight="1" x14ac:dyDescent="0.25">
      <c r="A6" s="28" t="s">
        <v>74</v>
      </c>
      <c r="B6" s="72">
        <v>926.1420729215431</v>
      </c>
      <c r="C6" s="72">
        <v>937.84928970829424</v>
      </c>
      <c r="D6" s="72">
        <v>884.20787885243215</v>
      </c>
      <c r="E6" s="72">
        <v>845.72443789840383</v>
      </c>
      <c r="F6" s="72">
        <v>863.67825471944911</v>
      </c>
      <c r="G6" s="72">
        <v>817.88404243635512</v>
      </c>
      <c r="H6" s="72">
        <v>734.29205389660478</v>
      </c>
      <c r="I6" s="72">
        <v>673.09251569770686</v>
      </c>
      <c r="J6" s="72">
        <v>664.12207354957059</v>
      </c>
      <c r="K6" s="72">
        <v>638.98476158162907</v>
      </c>
      <c r="L6" s="72">
        <v>639.75022451514178</v>
      </c>
      <c r="M6" s="72">
        <v>446.91060597786947</v>
      </c>
      <c r="N6" s="72">
        <v>467.80163446751556</v>
      </c>
      <c r="O6" s="72">
        <v>457.19639185672639</v>
      </c>
      <c r="P6" s="72">
        <v>299.64764448875002</v>
      </c>
      <c r="Q6" s="72">
        <v>321.73063886282773</v>
      </c>
      <c r="R6" s="72">
        <v>382.79366231881113</v>
      </c>
      <c r="S6" s="72">
        <v>360.93751364894553</v>
      </c>
      <c r="T6" s="72">
        <v>341.60196262883301</v>
      </c>
      <c r="U6" s="72">
        <v>302.11229355407198</v>
      </c>
      <c r="V6" s="72">
        <v>258.40995302811217</v>
      </c>
      <c r="W6" s="72">
        <v>413.96429941219583</v>
      </c>
      <c r="X6" s="72">
        <v>327.35723703066787</v>
      </c>
      <c r="Y6" s="72">
        <v>282.16253940957313</v>
      </c>
      <c r="DA6" s="89" t="s">
        <v>365</v>
      </c>
    </row>
    <row r="7" spans="1:105" ht="12" customHeight="1" x14ac:dyDescent="0.25">
      <c r="A7" s="28" t="s">
        <v>200</v>
      </c>
      <c r="B7" s="72">
        <v>7368.4071905116098</v>
      </c>
      <c r="C7" s="72">
        <v>8417.139034780932</v>
      </c>
      <c r="D7" s="72">
        <v>7272.9692709624896</v>
      </c>
      <c r="E7" s="72">
        <v>7692.0557466070995</v>
      </c>
      <c r="F7" s="72">
        <v>7568.7382621637298</v>
      </c>
      <c r="G7" s="72">
        <v>7575.7830253416196</v>
      </c>
      <c r="H7" s="72">
        <v>6876.9465667643099</v>
      </c>
      <c r="I7" s="72">
        <v>5694.9733806604727</v>
      </c>
      <c r="J7" s="72">
        <v>6646.2674803649888</v>
      </c>
      <c r="K7" s="72">
        <v>6447.9076170549397</v>
      </c>
      <c r="L7" s="72">
        <v>5902.1489634088075</v>
      </c>
      <c r="M7" s="72">
        <v>4649.7662536819716</v>
      </c>
      <c r="N7" s="72">
        <v>5300.2013905734366</v>
      </c>
      <c r="O7" s="72">
        <v>5429.1793161180303</v>
      </c>
      <c r="P7" s="72">
        <v>3792.8168903114229</v>
      </c>
      <c r="Q7" s="72">
        <v>4002.8237047509601</v>
      </c>
      <c r="R7" s="72">
        <v>4126.366701913651</v>
      </c>
      <c r="S7" s="72">
        <v>3918.9851953494845</v>
      </c>
      <c r="T7" s="72">
        <v>3549.6237920996446</v>
      </c>
      <c r="U7" s="72">
        <v>3430.1206870330866</v>
      </c>
      <c r="V7" s="72">
        <v>2920.6922150312294</v>
      </c>
      <c r="W7" s="72">
        <v>3367.062700078644</v>
      </c>
      <c r="X7" s="72">
        <v>2534.9052747082233</v>
      </c>
      <c r="Y7" s="72">
        <v>2245.1794392240313</v>
      </c>
      <c r="DA7" s="89" t="s">
        <v>366</v>
      </c>
    </row>
    <row r="8" spans="1:105" ht="12" customHeight="1" x14ac:dyDescent="0.25">
      <c r="A8" s="28" t="s">
        <v>189</v>
      </c>
      <c r="B8" s="72">
        <v>10847.412228890858</v>
      </c>
      <c r="C8" s="72">
        <v>11198.848125146294</v>
      </c>
      <c r="D8" s="72">
        <v>11342.050964649592</v>
      </c>
      <c r="E8" s="72">
        <v>11320.515301184667</v>
      </c>
      <c r="F8" s="72">
        <v>12829.54837557931</v>
      </c>
      <c r="G8" s="72">
        <v>12564.352627107826</v>
      </c>
      <c r="H8" s="72">
        <v>12572.584533271838</v>
      </c>
      <c r="I8" s="72">
        <v>10910.45244423063</v>
      </c>
      <c r="J8" s="72">
        <v>11956.806649085842</v>
      </c>
      <c r="K8" s="72">
        <v>12306.825595808419</v>
      </c>
      <c r="L8" s="72">
        <v>11915.614370919782</v>
      </c>
      <c r="M8" s="72">
        <v>10442.24418083926</v>
      </c>
      <c r="N8" s="72">
        <v>11846.803343842552</v>
      </c>
      <c r="O8" s="72">
        <v>12434.883873125051</v>
      </c>
      <c r="P8" s="72">
        <v>8847.8134088086354</v>
      </c>
      <c r="Q8" s="72">
        <v>9693.2703066781305</v>
      </c>
      <c r="R8" s="72">
        <v>10628.842161077662</v>
      </c>
      <c r="S8" s="72">
        <v>10240.395715104616</v>
      </c>
      <c r="T8" s="72">
        <v>9477.9200808162586</v>
      </c>
      <c r="U8" s="72">
        <v>9190.9455366722523</v>
      </c>
      <c r="V8" s="72">
        <v>8972.414628018907</v>
      </c>
      <c r="W8" s="72">
        <v>9558.101727447307</v>
      </c>
      <c r="X8" s="72">
        <v>7790.1637825445714</v>
      </c>
      <c r="Y8" s="72">
        <v>7267.9017881088148</v>
      </c>
      <c r="DA8" s="89" t="s">
        <v>367</v>
      </c>
    </row>
    <row r="9" spans="1:105" ht="12" customHeight="1" x14ac:dyDescent="0.25">
      <c r="A9" s="28" t="s">
        <v>202</v>
      </c>
      <c r="B9" s="72">
        <v>6651.2394796991948</v>
      </c>
      <c r="C9" s="72">
        <v>6796.1204669770823</v>
      </c>
      <c r="D9" s="72">
        <v>6266.5121347464865</v>
      </c>
      <c r="E9" s="72">
        <v>6748.8278538604245</v>
      </c>
      <c r="F9" s="72">
        <v>6780.1687899761919</v>
      </c>
      <c r="G9" s="72">
        <v>6594.0759222309407</v>
      </c>
      <c r="H9" s="72">
        <v>6077.4400335041692</v>
      </c>
      <c r="I9" s="72">
        <v>5785.1086825973534</v>
      </c>
      <c r="J9" s="72">
        <v>6185.9808583840595</v>
      </c>
      <c r="K9" s="72">
        <v>6363.343374468589</v>
      </c>
      <c r="L9" s="72">
        <v>7181.2737173975365</v>
      </c>
      <c r="M9" s="72">
        <v>5898.2463169962748</v>
      </c>
      <c r="N9" s="72">
        <v>6840.2890465271767</v>
      </c>
      <c r="O9" s="72">
        <v>7510.7867010604778</v>
      </c>
      <c r="P9" s="72">
        <v>6138.5348285086475</v>
      </c>
      <c r="Q9" s="72">
        <v>6537.2706076239583</v>
      </c>
      <c r="R9" s="72">
        <v>7018.3485239323581</v>
      </c>
      <c r="S9" s="72">
        <v>6755.2846231011772</v>
      </c>
      <c r="T9" s="72">
        <v>6583.7587226521509</v>
      </c>
      <c r="U9" s="72">
        <v>6637.5334623101207</v>
      </c>
      <c r="V9" s="72">
        <v>5881.5983901786549</v>
      </c>
      <c r="W9" s="72">
        <v>6699.0559377089967</v>
      </c>
      <c r="X9" s="72">
        <v>5945.1778733161354</v>
      </c>
      <c r="Y9" s="72">
        <v>5972.3514330753851</v>
      </c>
      <c r="DA9" s="89" t="s">
        <v>368</v>
      </c>
    </row>
    <row r="10" spans="1:105" ht="12" customHeight="1" x14ac:dyDescent="0.25">
      <c r="A10" s="28" t="s">
        <v>197</v>
      </c>
      <c r="B10" s="72">
        <v>120.95159071367149</v>
      </c>
      <c r="C10" s="72">
        <v>119.0169389509888</v>
      </c>
      <c r="D10" s="72">
        <v>77.362166809974198</v>
      </c>
      <c r="E10" s="72">
        <v>77.959329320722262</v>
      </c>
      <c r="F10" s="72">
        <v>78.580309544282031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369</v>
      </c>
    </row>
    <row r="11" spans="1:105" ht="12" customHeight="1" x14ac:dyDescent="0.25">
      <c r="A11" s="28" t="s">
        <v>198</v>
      </c>
      <c r="B11" s="72">
        <v>1867.1446144366932</v>
      </c>
      <c r="C11" s="72">
        <v>2281.6026734676325</v>
      </c>
      <c r="D11" s="72">
        <v>2360.8342928292036</v>
      </c>
      <c r="E11" s="72">
        <v>2291.2003834974307</v>
      </c>
      <c r="F11" s="72">
        <v>2333.9499677700942</v>
      </c>
      <c r="G11" s="72">
        <v>2425.2329357701983</v>
      </c>
      <c r="H11" s="72">
        <v>2261.5591497455152</v>
      </c>
      <c r="I11" s="72">
        <v>1113.009841910784</v>
      </c>
      <c r="J11" s="72">
        <v>1232.55857091302</v>
      </c>
      <c r="K11" s="72">
        <v>1087.4782450151545</v>
      </c>
      <c r="L11" s="72">
        <v>1185.1180404319482</v>
      </c>
      <c r="M11" s="72">
        <v>946.91728763564822</v>
      </c>
      <c r="N11" s="72">
        <v>1056.9427186103987</v>
      </c>
      <c r="O11" s="72">
        <v>1136.6366551094866</v>
      </c>
      <c r="P11" s="72">
        <v>901.825903606456</v>
      </c>
      <c r="Q11" s="72">
        <v>1031.7390962646969</v>
      </c>
      <c r="R11" s="72">
        <v>1113.8060093796403</v>
      </c>
      <c r="S11" s="72">
        <v>1092.4772473624191</v>
      </c>
      <c r="T11" s="72">
        <v>1102.2645335818565</v>
      </c>
      <c r="U11" s="72">
        <v>1122.3132514532224</v>
      </c>
      <c r="V11" s="72">
        <v>1084.9087625884656</v>
      </c>
      <c r="W11" s="72">
        <v>1297.613103149939</v>
      </c>
      <c r="X11" s="72">
        <v>1116.0220031279925</v>
      </c>
      <c r="Y11" s="72">
        <v>1153.7534581734317</v>
      </c>
      <c r="DA11" s="89" t="s">
        <v>370</v>
      </c>
    </row>
    <row r="12" spans="1:105" ht="12" customHeight="1" x14ac:dyDescent="0.25">
      <c r="A12" s="28" t="s">
        <v>95</v>
      </c>
      <c r="B12" s="72">
        <v>41.9499768152005</v>
      </c>
      <c r="C12" s="72">
        <v>50.562878623862261</v>
      </c>
      <c r="D12" s="72">
        <v>53.115761258432251</v>
      </c>
      <c r="E12" s="72">
        <v>63.426296713282696</v>
      </c>
      <c r="F12" s="72">
        <v>69.475566219109552</v>
      </c>
      <c r="G12" s="72">
        <v>144.37123391797579</v>
      </c>
      <c r="H12" s="72">
        <v>255.14077996863341</v>
      </c>
      <c r="I12" s="72">
        <v>376.041468061621</v>
      </c>
      <c r="J12" s="72">
        <v>548.92138601837189</v>
      </c>
      <c r="K12" s="72">
        <v>685.34862675326792</v>
      </c>
      <c r="L12" s="72">
        <v>869.13516497927367</v>
      </c>
      <c r="M12" s="72">
        <v>728.05049558243661</v>
      </c>
      <c r="N12" s="72">
        <v>888.01627261359988</v>
      </c>
      <c r="O12" s="72">
        <v>1002.3001540429192</v>
      </c>
      <c r="P12" s="72">
        <v>849.60116383343257</v>
      </c>
      <c r="Q12" s="72">
        <v>952.76479716462995</v>
      </c>
      <c r="R12" s="72">
        <v>1083.2032739134213</v>
      </c>
      <c r="S12" s="72">
        <v>1096.7559493561075</v>
      </c>
      <c r="T12" s="72">
        <v>1120.9979192596647</v>
      </c>
      <c r="U12" s="72">
        <v>1223.2619641865124</v>
      </c>
      <c r="V12" s="72">
        <v>1217.0338089125548</v>
      </c>
      <c r="W12" s="72">
        <v>1521.5194414770176</v>
      </c>
      <c r="X12" s="72">
        <v>1533.6641116892633</v>
      </c>
      <c r="Y12" s="72">
        <v>1653.298852040469</v>
      </c>
      <c r="DA12" s="89" t="s">
        <v>371</v>
      </c>
    </row>
    <row r="13" spans="1:105" ht="12" customHeight="1" x14ac:dyDescent="0.25">
      <c r="A13" s="73" t="s">
        <v>94</v>
      </c>
      <c r="B13" s="74">
        <v>3311.1245497351442</v>
      </c>
      <c r="C13" s="74">
        <v>3605.0349345727077</v>
      </c>
      <c r="D13" s="74">
        <v>3451.509316811695</v>
      </c>
      <c r="E13" s="74">
        <v>3808.4794155340228</v>
      </c>
      <c r="F13" s="74">
        <v>4092.4331662666364</v>
      </c>
      <c r="G13" s="74">
        <v>3550.014004114892</v>
      </c>
      <c r="H13" s="74">
        <v>3538.2315447013016</v>
      </c>
      <c r="I13" s="74">
        <v>3171.2822049115794</v>
      </c>
      <c r="J13" s="74">
        <v>3601.2018578127622</v>
      </c>
      <c r="K13" s="74">
        <v>3282.735255533898</v>
      </c>
      <c r="L13" s="74">
        <v>3625.6163260148928</v>
      </c>
      <c r="M13" s="74">
        <v>2620.0639631397598</v>
      </c>
      <c r="N13" s="74">
        <v>3129.4758445221719</v>
      </c>
      <c r="O13" s="74">
        <v>3391.3457617456247</v>
      </c>
      <c r="P13" s="74">
        <v>2455.7448927883115</v>
      </c>
      <c r="Q13" s="74">
        <v>2673.1944918922595</v>
      </c>
      <c r="R13" s="74">
        <v>3029.1259328486476</v>
      </c>
      <c r="S13" s="74">
        <v>2956.624489005515</v>
      </c>
      <c r="T13" s="74">
        <v>2739.6149982142756</v>
      </c>
      <c r="U13" s="74">
        <v>2684.491126891865</v>
      </c>
      <c r="V13" s="74">
        <v>2299.3345129467748</v>
      </c>
      <c r="W13" s="74">
        <v>2825.7891840633843</v>
      </c>
      <c r="X13" s="74">
        <v>2351.9247291661677</v>
      </c>
      <c r="Y13" s="74">
        <v>2195.7674106481613</v>
      </c>
      <c r="DA13" s="90" t="s">
        <v>372</v>
      </c>
    </row>
    <row r="14" spans="1:105" ht="12" customHeight="1" x14ac:dyDescent="0.25">
      <c r="A14" s="75" t="s">
        <v>97</v>
      </c>
      <c r="B14" s="76">
        <v>282.69256124277621</v>
      </c>
      <c r="C14" s="76">
        <v>297.34128177198266</v>
      </c>
      <c r="D14" s="76">
        <v>281.25062333502524</v>
      </c>
      <c r="E14" s="76">
        <v>276.94674094648337</v>
      </c>
      <c r="F14" s="76">
        <v>300.33527333372791</v>
      </c>
      <c r="G14" s="76">
        <v>292.08438770175587</v>
      </c>
      <c r="H14" s="76">
        <v>278.58123158763976</v>
      </c>
      <c r="I14" s="76">
        <v>241.97433601152753</v>
      </c>
      <c r="J14" s="76">
        <v>267.88625551803227</v>
      </c>
      <c r="K14" s="76">
        <v>266.09269882227602</v>
      </c>
      <c r="L14" s="76">
        <v>262.48405586007738</v>
      </c>
      <c r="M14" s="76">
        <v>218.76103082066331</v>
      </c>
      <c r="N14" s="76">
        <v>254.53261260985602</v>
      </c>
      <c r="O14" s="76">
        <v>270.80836713133044</v>
      </c>
      <c r="P14" s="76">
        <v>195.78717803513968</v>
      </c>
      <c r="Q14" s="76">
        <v>212.93312666155981</v>
      </c>
      <c r="R14" s="76">
        <v>232.70777247935141</v>
      </c>
      <c r="S14" s="76">
        <v>226.80346443391252</v>
      </c>
      <c r="T14" s="76">
        <v>213.86221813696233</v>
      </c>
      <c r="U14" s="76">
        <v>212.59475149296054</v>
      </c>
      <c r="V14" s="76">
        <v>200.91301011111045</v>
      </c>
      <c r="W14" s="76">
        <v>227.8872258087392</v>
      </c>
      <c r="X14" s="76">
        <v>185.37946310899974</v>
      </c>
      <c r="Y14" s="76">
        <v>177.11113066826158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74.326790512066836</v>
      </c>
      <c r="C15" s="69">
        <f t="shared" si="6"/>
        <v>91.271068107008858</v>
      </c>
      <c r="D15" s="69">
        <f t="shared" si="6"/>
        <v>71.597858366006989</v>
      </c>
      <c r="E15" s="69">
        <f t="shared" si="6"/>
        <v>242.59697626195745</v>
      </c>
      <c r="F15" s="69">
        <f t="shared" si="6"/>
        <v>74.061029120186745</v>
      </c>
      <c r="G15" s="69">
        <f t="shared" si="6"/>
        <v>102.13930776557446</v>
      </c>
      <c r="H15" s="69">
        <f t="shared" si="6"/>
        <v>139.77177690803001</v>
      </c>
      <c r="I15" s="69">
        <f t="shared" si="6"/>
        <v>66.911579085148801</v>
      </c>
      <c r="J15" s="69">
        <f t="shared" si="6"/>
        <v>73.766950288793709</v>
      </c>
      <c r="K15" s="69">
        <f t="shared" si="6"/>
        <v>94.308839813392183</v>
      </c>
      <c r="L15" s="69">
        <f t="shared" si="6"/>
        <v>96.315409974822956</v>
      </c>
      <c r="M15" s="69">
        <f t="shared" si="6"/>
        <v>94.620927677462475</v>
      </c>
      <c r="N15" s="69">
        <f t="shared" si="6"/>
        <v>94.580873220597937</v>
      </c>
      <c r="O15" s="69">
        <f t="shared" si="6"/>
        <v>99.246417311550459</v>
      </c>
      <c r="P15" s="69">
        <f t="shared" si="6"/>
        <v>103.75828795261287</v>
      </c>
      <c r="Q15" s="69">
        <f t="shared" si="6"/>
        <v>109.7426435463839</v>
      </c>
      <c r="R15" s="69">
        <f t="shared" si="6"/>
        <v>134.87472532721887</v>
      </c>
      <c r="S15" s="69">
        <f t="shared" si="6"/>
        <v>134.39631699627395</v>
      </c>
      <c r="T15" s="69">
        <f t="shared" si="6"/>
        <v>149.24078054839032</v>
      </c>
      <c r="U15" s="69">
        <f t="shared" si="6"/>
        <v>170.8578628069169</v>
      </c>
      <c r="V15" s="69">
        <f t="shared" si="6"/>
        <v>215.54026941817119</v>
      </c>
      <c r="W15" s="69">
        <f t="shared" si="6"/>
        <v>240.64010700296177</v>
      </c>
      <c r="X15" s="69">
        <f t="shared" si="6"/>
        <v>178.19000191076717</v>
      </c>
      <c r="Y15" s="69">
        <f t="shared" si="6"/>
        <v>187.5614311646128</v>
      </c>
      <c r="DA15" s="88" t="s">
        <v>247</v>
      </c>
    </row>
    <row r="16" spans="1:105" ht="12" customHeight="1" x14ac:dyDescent="0.25">
      <c r="A16" s="28" t="s">
        <v>91</v>
      </c>
      <c r="B16" s="72">
        <v>74.326790512066836</v>
      </c>
      <c r="C16" s="72">
        <v>91.271068107008858</v>
      </c>
      <c r="D16" s="72">
        <v>71.597858366006989</v>
      </c>
      <c r="E16" s="72">
        <v>242.59697626195745</v>
      </c>
      <c r="F16" s="72">
        <v>74.061029120186745</v>
      </c>
      <c r="G16" s="72">
        <v>102.13930776557446</v>
      </c>
      <c r="H16" s="72">
        <v>139.77177690803001</v>
      </c>
      <c r="I16" s="72">
        <v>66.911579085148801</v>
      </c>
      <c r="J16" s="72">
        <v>73.766950288793709</v>
      </c>
      <c r="K16" s="72">
        <v>94.308839813392183</v>
      </c>
      <c r="L16" s="72">
        <v>96.315409974822956</v>
      </c>
      <c r="M16" s="72">
        <v>94.620927677462475</v>
      </c>
      <c r="N16" s="72">
        <v>94.580873220597937</v>
      </c>
      <c r="O16" s="72">
        <v>99.246417311550459</v>
      </c>
      <c r="P16" s="72">
        <v>103.75828795261287</v>
      </c>
      <c r="Q16" s="72">
        <v>109.7426435463839</v>
      </c>
      <c r="R16" s="72">
        <v>134.87472532721887</v>
      </c>
      <c r="S16" s="72">
        <v>134.39631699627395</v>
      </c>
      <c r="T16" s="72">
        <v>149.24078054839032</v>
      </c>
      <c r="U16" s="72">
        <v>170.8578628069169</v>
      </c>
      <c r="V16" s="72">
        <v>215.54026941817119</v>
      </c>
      <c r="W16" s="72">
        <v>240.64010700296177</v>
      </c>
      <c r="X16" s="72">
        <v>178.19000191076717</v>
      </c>
      <c r="Y16" s="72">
        <v>187.5614311646128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3209.7799085956012</v>
      </c>
      <c r="C17" s="69">
        <f t="shared" si="7"/>
        <v>3164.921795181524</v>
      </c>
      <c r="D17" s="69">
        <f t="shared" si="7"/>
        <v>3256.8207894900647</v>
      </c>
      <c r="E17" s="69">
        <f t="shared" si="7"/>
        <v>3340.9029340987445</v>
      </c>
      <c r="F17" s="69">
        <f t="shared" si="7"/>
        <v>3408.3172601466445</v>
      </c>
      <c r="G17" s="69">
        <f t="shared" si="7"/>
        <v>3228.1280614519051</v>
      </c>
      <c r="H17" s="69">
        <f t="shared" si="7"/>
        <v>3414.4754759331672</v>
      </c>
      <c r="I17" s="69">
        <f t="shared" si="7"/>
        <v>3286.5275132440802</v>
      </c>
      <c r="J17" s="69">
        <f t="shared" si="7"/>
        <v>3464.2205523309613</v>
      </c>
      <c r="K17" s="69">
        <f t="shared" si="7"/>
        <v>3290.0299963046018</v>
      </c>
      <c r="L17" s="69">
        <f t="shared" si="7"/>
        <v>3475.6586965465212</v>
      </c>
      <c r="M17" s="69">
        <f t="shared" si="7"/>
        <v>3857.622664873812</v>
      </c>
      <c r="N17" s="69">
        <f t="shared" si="7"/>
        <v>4022.5869004242923</v>
      </c>
      <c r="O17" s="69">
        <f t="shared" si="7"/>
        <v>4107.6306296365274</v>
      </c>
      <c r="P17" s="69">
        <f t="shared" si="7"/>
        <v>3865.5238310140803</v>
      </c>
      <c r="Q17" s="69">
        <f t="shared" si="7"/>
        <v>3980.2351208152572</v>
      </c>
      <c r="R17" s="69">
        <f t="shared" ref="R17:V17" si="8">SUM(R18:R26)</f>
        <v>4152.1102837452772</v>
      </c>
      <c r="S17" s="69">
        <f t="shared" si="8"/>
        <v>4325.2674068544584</v>
      </c>
      <c r="T17" s="69">
        <f t="shared" si="8"/>
        <v>4309.1299976157634</v>
      </c>
      <c r="U17" s="69">
        <f t="shared" si="8"/>
        <v>4279.9374274754782</v>
      </c>
      <c r="V17" s="69">
        <f t="shared" si="8"/>
        <v>4401.4967104086718</v>
      </c>
      <c r="W17" s="69">
        <f t="shared" ref="W17:Y17" si="9">SUM(W18:W26)</f>
        <v>4318.026576498818</v>
      </c>
      <c r="X17" s="69">
        <f t="shared" si="9"/>
        <v>3179.835100594732</v>
      </c>
      <c r="Y17" s="69">
        <f t="shared" si="9"/>
        <v>2958.883298159401</v>
      </c>
      <c r="DA17" s="88" t="s">
        <v>248</v>
      </c>
    </row>
    <row r="18" spans="1:105" ht="12" customHeight="1" x14ac:dyDescent="0.25">
      <c r="A18" s="28" t="s">
        <v>51</v>
      </c>
      <c r="B18" s="72">
        <v>7.4115904315256538</v>
      </c>
      <c r="C18" s="72">
        <v>7.3184006250717069</v>
      </c>
      <c r="D18" s="72">
        <v>6.0485001379917787</v>
      </c>
      <c r="E18" s="72">
        <v>6.5045445781367945</v>
      </c>
      <c r="F18" s="72">
        <v>6.6176314221766805</v>
      </c>
      <c r="G18" s="72">
        <v>6.3240611578660122</v>
      </c>
      <c r="H18" s="72">
        <v>7.2968896573879869</v>
      </c>
      <c r="I18" s="72">
        <v>8.6610664769499977</v>
      </c>
      <c r="J18" s="72">
        <v>9.8936354313311821</v>
      </c>
      <c r="K18" s="72">
        <v>9.042267713780884</v>
      </c>
      <c r="L18" s="72">
        <v>11.320793923760389</v>
      </c>
      <c r="M18" s="72">
        <v>2.3181686020026424</v>
      </c>
      <c r="N18" s="72">
        <v>2.451569407109</v>
      </c>
      <c r="O18" s="72">
        <v>2.5786535397105315</v>
      </c>
      <c r="P18" s="72">
        <v>2.4789054033434601</v>
      </c>
      <c r="Q18" s="72">
        <v>2.4841587285329441</v>
      </c>
      <c r="R18" s="72">
        <v>2.8710026305564855</v>
      </c>
      <c r="S18" s="72">
        <v>3.096613165185822</v>
      </c>
      <c r="T18" s="72">
        <v>1.8559281551542943</v>
      </c>
      <c r="U18" s="72">
        <v>1.2951896436419221</v>
      </c>
      <c r="V18" s="72">
        <v>1.1957819772202571</v>
      </c>
      <c r="W18" s="72">
        <v>1.5723460902121598</v>
      </c>
      <c r="X18" s="72">
        <v>0.80553167096589273</v>
      </c>
      <c r="Y18" s="72">
        <v>0.65950128976784173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133.54420857527381</v>
      </c>
      <c r="C19" s="72">
        <v>127.12845459916629</v>
      </c>
      <c r="D19" s="72">
        <v>126.16341408168726</v>
      </c>
      <c r="E19" s="72">
        <v>118.16624604938184</v>
      </c>
      <c r="F19" s="72">
        <v>116.43521309582852</v>
      </c>
      <c r="G19" s="72">
        <v>111.42596865861044</v>
      </c>
      <c r="H19" s="72">
        <v>105.04561275239891</v>
      </c>
      <c r="I19" s="72">
        <v>108.87158435891517</v>
      </c>
      <c r="J19" s="72">
        <v>99.199021304449886</v>
      </c>
      <c r="K19" s="72">
        <v>98.948412646372802</v>
      </c>
      <c r="L19" s="72">
        <v>99.173354351772261</v>
      </c>
      <c r="M19" s="72">
        <v>98.700385459910223</v>
      </c>
      <c r="N19" s="72">
        <v>89.990267015634473</v>
      </c>
      <c r="O19" s="72">
        <v>84.119010754661389</v>
      </c>
      <c r="P19" s="72">
        <v>82.225120593128025</v>
      </c>
      <c r="Q19" s="72">
        <v>79.414766773696286</v>
      </c>
      <c r="R19" s="72">
        <v>78.33952089992313</v>
      </c>
      <c r="S19" s="72">
        <v>80.791247895338159</v>
      </c>
      <c r="T19" s="72">
        <v>79.613658509388969</v>
      </c>
      <c r="U19" s="72">
        <v>76.203982240062345</v>
      </c>
      <c r="V19" s="72">
        <v>76.520307223696065</v>
      </c>
      <c r="W19" s="72">
        <v>79.583658222564239</v>
      </c>
      <c r="X19" s="72">
        <v>49.051065252698962</v>
      </c>
      <c r="Y19" s="72">
        <v>41.85134231393905</v>
      </c>
      <c r="DA19" s="89" t="s">
        <v>376</v>
      </c>
    </row>
    <row r="20" spans="1:105" ht="12" customHeight="1" x14ac:dyDescent="0.25">
      <c r="A20" s="28" t="s">
        <v>200</v>
      </c>
      <c r="B20" s="72">
        <v>595.25480432931727</v>
      </c>
      <c r="C20" s="72">
        <v>626.10163589834463</v>
      </c>
      <c r="D20" s="72">
        <v>584.97475311317544</v>
      </c>
      <c r="E20" s="72">
        <v>619.01759819083816</v>
      </c>
      <c r="F20" s="72">
        <v>583.97583929800567</v>
      </c>
      <c r="G20" s="72">
        <v>571.57939942192058</v>
      </c>
      <c r="H20" s="72">
        <v>568.75394914282742</v>
      </c>
      <c r="I20" s="72">
        <v>522.31019629567743</v>
      </c>
      <c r="J20" s="72">
        <v>572.87791946304117</v>
      </c>
      <c r="K20" s="72">
        <v>524.9776795916647</v>
      </c>
      <c r="L20" s="72">
        <v>493.14063246393431</v>
      </c>
      <c r="M20" s="72">
        <v>494.23649782275612</v>
      </c>
      <c r="N20" s="72">
        <v>491.39216058735161</v>
      </c>
      <c r="O20" s="72">
        <v>438.77193065754597</v>
      </c>
      <c r="P20" s="72">
        <v>410.46324726380755</v>
      </c>
      <c r="Q20" s="72">
        <v>380.0528214743178</v>
      </c>
      <c r="R20" s="72">
        <v>513.29838837009891</v>
      </c>
      <c r="S20" s="72">
        <v>512.33569888955776</v>
      </c>
      <c r="T20" s="72">
        <v>495.09443661918698</v>
      </c>
      <c r="U20" s="72">
        <v>485.48576180612071</v>
      </c>
      <c r="V20" s="72">
        <v>453.16186923360198</v>
      </c>
      <c r="W20" s="72">
        <v>451.21365417759415</v>
      </c>
      <c r="X20" s="72">
        <v>237.76858599685062</v>
      </c>
      <c r="Y20" s="72">
        <v>205.32296834260808</v>
      </c>
      <c r="DA20" s="89" t="s">
        <v>377</v>
      </c>
    </row>
    <row r="21" spans="1:105" ht="12" customHeight="1" x14ac:dyDescent="0.25">
      <c r="A21" s="28" t="s">
        <v>189</v>
      </c>
      <c r="B21" s="72">
        <v>1131.6248773232865</v>
      </c>
      <c r="C21" s="72">
        <v>1074.9076966971907</v>
      </c>
      <c r="D21" s="72">
        <v>1179.1417938629297</v>
      </c>
      <c r="E21" s="72">
        <v>1172.9298124121501</v>
      </c>
      <c r="F21" s="72">
        <v>1278.1078211000083</v>
      </c>
      <c r="G21" s="72">
        <v>1209.3112704331254</v>
      </c>
      <c r="H21" s="72">
        <v>1313.6533358212421</v>
      </c>
      <c r="I21" s="72">
        <v>1257.4936034565019</v>
      </c>
      <c r="J21" s="72">
        <v>1281.415327001589</v>
      </c>
      <c r="K21" s="72">
        <v>1231.5582332915742</v>
      </c>
      <c r="L21" s="72">
        <v>1208.802329683069</v>
      </c>
      <c r="M21" s="72">
        <v>1432.6502822893494</v>
      </c>
      <c r="N21" s="72">
        <v>1388.243001815229</v>
      </c>
      <c r="O21" s="72">
        <v>1318.1350195853636</v>
      </c>
      <c r="P21" s="72">
        <v>1273.113738415974</v>
      </c>
      <c r="Q21" s="72">
        <v>1268.1023932358842</v>
      </c>
      <c r="R21" s="72">
        <v>1284.5209467851341</v>
      </c>
      <c r="S21" s="72">
        <v>1307.6037785420845</v>
      </c>
      <c r="T21" s="72">
        <v>1274.0728916738399</v>
      </c>
      <c r="U21" s="72">
        <v>1277.4032522221767</v>
      </c>
      <c r="V21" s="72">
        <v>1309.0602353071622</v>
      </c>
      <c r="W21" s="72">
        <v>1241.4923770845317</v>
      </c>
      <c r="X21" s="72">
        <v>914.0082724855298</v>
      </c>
      <c r="Y21" s="72">
        <v>805.71109523884729</v>
      </c>
      <c r="DA21" s="89" t="s">
        <v>378</v>
      </c>
    </row>
    <row r="22" spans="1:105" ht="12" customHeight="1" x14ac:dyDescent="0.25">
      <c r="A22" s="28" t="s">
        <v>202</v>
      </c>
      <c r="B22" s="72">
        <v>29.232489346376866</v>
      </c>
      <c r="C22" s="72">
        <v>28.54273164716508</v>
      </c>
      <c r="D22" s="72">
        <v>29.513488641302153</v>
      </c>
      <c r="E22" s="72">
        <v>32.962515873024003</v>
      </c>
      <c r="F22" s="72">
        <v>32.98202687677572</v>
      </c>
      <c r="G22" s="72">
        <v>32.56019126862725</v>
      </c>
      <c r="H22" s="72">
        <v>34.196509918014911</v>
      </c>
      <c r="I22" s="72">
        <v>37.572142854066961</v>
      </c>
      <c r="J22" s="72">
        <v>39.035822613361148</v>
      </c>
      <c r="K22" s="72">
        <v>39.828508592456444</v>
      </c>
      <c r="L22" s="72">
        <v>48.519919747778729</v>
      </c>
      <c r="M22" s="72">
        <v>46.468902264259093</v>
      </c>
      <c r="N22" s="72">
        <v>42.24474539027419</v>
      </c>
      <c r="O22" s="72">
        <v>39.596875895672113</v>
      </c>
      <c r="P22" s="72">
        <v>38.21340880863665</v>
      </c>
      <c r="Q22" s="72">
        <v>35.489323588420753</v>
      </c>
      <c r="R22" s="72">
        <v>33.293350530237888</v>
      </c>
      <c r="S22" s="72">
        <v>32.652694181713969</v>
      </c>
      <c r="T22" s="72">
        <v>31.917717588611822</v>
      </c>
      <c r="U22" s="72">
        <v>31.549512754370884</v>
      </c>
      <c r="V22" s="72">
        <v>31.302211713002766</v>
      </c>
      <c r="W22" s="72">
        <v>40.551972867106137</v>
      </c>
      <c r="X22" s="72">
        <v>55.319289194611635</v>
      </c>
      <c r="Y22" s="72">
        <v>59.562410432788766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380</v>
      </c>
    </row>
    <row r="24" spans="1:105" ht="12" customHeight="1" x14ac:dyDescent="0.25">
      <c r="A24" s="28" t="s">
        <v>198</v>
      </c>
      <c r="B24" s="72">
        <v>196.03571486627604</v>
      </c>
      <c r="C24" s="72">
        <v>218.90116549828912</v>
      </c>
      <c r="D24" s="72">
        <v>243.59769038981472</v>
      </c>
      <c r="E24" s="72">
        <v>234.70678978800638</v>
      </c>
      <c r="F24" s="72">
        <v>227.7015096018182</v>
      </c>
      <c r="G24" s="72">
        <v>229.38123358084894</v>
      </c>
      <c r="H24" s="72">
        <v>232.30450476864939</v>
      </c>
      <c r="I24" s="72">
        <v>124.8768304881844</v>
      </c>
      <c r="J24" s="72">
        <v>128.04048325722937</v>
      </c>
      <c r="K24" s="72">
        <v>105.31848757298</v>
      </c>
      <c r="L24" s="72">
        <v>116.6403430590243</v>
      </c>
      <c r="M24" s="72">
        <v>122.91745011155844</v>
      </c>
      <c r="N24" s="72">
        <v>122.52667089949045</v>
      </c>
      <c r="O24" s="72">
        <v>125.12069656721226</v>
      </c>
      <c r="P24" s="72">
        <v>119.32198977273632</v>
      </c>
      <c r="Q24" s="72">
        <v>131.47414535181281</v>
      </c>
      <c r="R24" s="72">
        <v>136.87739560746218</v>
      </c>
      <c r="S24" s="72">
        <v>143.73350070292827</v>
      </c>
      <c r="T24" s="72">
        <v>151.14793417394819</v>
      </c>
      <c r="U24" s="72">
        <v>151.48881217532468</v>
      </c>
      <c r="V24" s="72">
        <v>161.15950912262662</v>
      </c>
      <c r="W24" s="72">
        <v>168.41681946398995</v>
      </c>
      <c r="X24" s="72">
        <v>133.36114390554098</v>
      </c>
      <c r="Y24" s="72">
        <v>129.4345039933792</v>
      </c>
      <c r="DA24" s="89" t="s">
        <v>381</v>
      </c>
    </row>
    <row r="25" spans="1:105" ht="12" customHeight="1" x14ac:dyDescent="0.25">
      <c r="A25" s="73" t="s">
        <v>53</v>
      </c>
      <c r="B25" s="74">
        <v>1095.9921308602604</v>
      </c>
      <c r="C25" s="74">
        <v>1061.8631547562791</v>
      </c>
      <c r="D25" s="74">
        <v>1067.2703152132929</v>
      </c>
      <c r="E25" s="74">
        <v>1135.5970265193312</v>
      </c>
      <c r="F25" s="74">
        <v>1140.5472617442924</v>
      </c>
      <c r="G25" s="74">
        <v>1045.0705285044232</v>
      </c>
      <c r="H25" s="74">
        <v>1123.5361098141764</v>
      </c>
      <c r="I25" s="74">
        <v>1189.4104470093989</v>
      </c>
      <c r="J25" s="74">
        <v>1286.9206820389793</v>
      </c>
      <c r="K25" s="74">
        <v>1226.3772151502867</v>
      </c>
      <c r="L25" s="74">
        <v>1437.8960610643878</v>
      </c>
      <c r="M25" s="74">
        <v>1545.9873841709236</v>
      </c>
      <c r="N25" s="74">
        <v>1760.7897320847837</v>
      </c>
      <c r="O25" s="74">
        <v>1965.8228020516667</v>
      </c>
      <c r="P25" s="74">
        <v>1798.6371714013383</v>
      </c>
      <c r="Q25" s="74">
        <v>1933.9925761509846</v>
      </c>
      <c r="R25" s="74">
        <v>1944.2958354136961</v>
      </c>
      <c r="S25" s="74">
        <v>2079.9372784647526</v>
      </c>
      <c r="T25" s="74">
        <v>2095.6322460289089</v>
      </c>
      <c r="U25" s="74">
        <v>2065.5048977171864</v>
      </c>
      <c r="V25" s="74">
        <v>2169.8206135441737</v>
      </c>
      <c r="W25" s="74">
        <v>2127.5273049126822</v>
      </c>
      <c r="X25" s="74">
        <v>1570.8631725356538</v>
      </c>
      <c r="Y25" s="74">
        <v>1489.6915195403324</v>
      </c>
      <c r="DA25" s="90" t="s">
        <v>382</v>
      </c>
    </row>
    <row r="26" spans="1:105" ht="12" customHeight="1" x14ac:dyDescent="0.25">
      <c r="A26" s="32" t="s">
        <v>52</v>
      </c>
      <c r="B26" s="77">
        <v>20.684092863284611</v>
      </c>
      <c r="C26" s="77">
        <v>20.15855546001719</v>
      </c>
      <c r="D26" s="77">
        <v>20.11083404987102</v>
      </c>
      <c r="E26" s="77">
        <v>21.018400687876181</v>
      </c>
      <c r="F26" s="77">
        <v>21.9499570077386</v>
      </c>
      <c r="G26" s="77">
        <v>22.475408426483231</v>
      </c>
      <c r="H26" s="77">
        <v>29.688564058469471</v>
      </c>
      <c r="I26" s="77">
        <v>37.331642304385213</v>
      </c>
      <c r="J26" s="77">
        <v>46.837661220980223</v>
      </c>
      <c r="K26" s="77">
        <v>53.979191745485807</v>
      </c>
      <c r="L26" s="77">
        <v>60.165262252794491</v>
      </c>
      <c r="M26" s="77">
        <v>114.34359415305251</v>
      </c>
      <c r="N26" s="77">
        <v>124.9487532244196</v>
      </c>
      <c r="O26" s="77">
        <v>133.48564058469469</v>
      </c>
      <c r="P26" s="77">
        <v>141.07024935511609</v>
      </c>
      <c r="Q26" s="77">
        <v>149.2249355116079</v>
      </c>
      <c r="R26" s="77">
        <v>158.61384350816849</v>
      </c>
      <c r="S26" s="77">
        <v>165.1165950128977</v>
      </c>
      <c r="T26" s="77">
        <v>179.79518486672399</v>
      </c>
      <c r="U26" s="77">
        <v>191.006018916595</v>
      </c>
      <c r="V26" s="77">
        <v>199.27618228718831</v>
      </c>
      <c r="W26" s="77">
        <v>207.66844368013761</v>
      </c>
      <c r="X26" s="77">
        <v>218.6580395528805</v>
      </c>
      <c r="Y26" s="77">
        <v>226.64995700773861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1950.4189605567854</v>
      </c>
      <c r="C27" s="69">
        <f t="shared" si="10"/>
        <v>1925.6954509417446</v>
      </c>
      <c r="D27" s="69">
        <f t="shared" si="10"/>
        <v>2004.2059459817578</v>
      </c>
      <c r="E27" s="69">
        <f t="shared" si="10"/>
        <v>1910.6060870821384</v>
      </c>
      <c r="F27" s="69">
        <f t="shared" si="10"/>
        <v>1776.6002093030752</v>
      </c>
      <c r="G27" s="69">
        <f t="shared" si="10"/>
        <v>1811.2540031917097</v>
      </c>
      <c r="H27" s="69">
        <f t="shared" si="10"/>
        <v>1880.0968531711876</v>
      </c>
      <c r="I27" s="69">
        <f t="shared" si="10"/>
        <v>1988.3620180214491</v>
      </c>
      <c r="J27" s="69">
        <f t="shared" si="10"/>
        <v>2012.935561053177</v>
      </c>
      <c r="K27" s="69">
        <f t="shared" si="10"/>
        <v>1714.6221941685762</v>
      </c>
      <c r="L27" s="69">
        <f t="shared" si="10"/>
        <v>2068.5536006535694</v>
      </c>
      <c r="M27" s="69">
        <f t="shared" si="10"/>
        <v>2134.6465696539299</v>
      </c>
      <c r="N27" s="69">
        <f t="shared" si="10"/>
        <v>2238.138075248326</v>
      </c>
      <c r="O27" s="69">
        <f t="shared" si="10"/>
        <v>2240.7910243529982</v>
      </c>
      <c r="P27" s="69">
        <f t="shared" si="10"/>
        <v>2073.3089112646016</v>
      </c>
      <c r="Q27" s="69">
        <f t="shared" si="10"/>
        <v>2147.9216814911206</v>
      </c>
      <c r="R27" s="69">
        <f t="shared" ref="R27:V27" si="11">SUM(R28:R32)</f>
        <v>2105.0139662158881</v>
      </c>
      <c r="S27" s="69">
        <f t="shared" si="11"/>
        <v>2207.4966178145223</v>
      </c>
      <c r="T27" s="69">
        <f t="shared" si="11"/>
        <v>2176.1007773830643</v>
      </c>
      <c r="U27" s="69">
        <f t="shared" si="11"/>
        <v>2160.6612100224388</v>
      </c>
      <c r="V27" s="69">
        <f t="shared" si="11"/>
        <v>2255.902537289463</v>
      </c>
      <c r="W27" s="69">
        <f t="shared" ref="W27:Y27" si="12">SUM(W28:W32)</f>
        <v>2121.4734411684026</v>
      </c>
      <c r="X27" s="69">
        <f t="shared" si="12"/>
        <v>2288.6642391621363</v>
      </c>
      <c r="Y27" s="69">
        <f t="shared" si="12"/>
        <v>2113.0684827222049</v>
      </c>
      <c r="DA27" s="88" t="s">
        <v>249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664.29858522717313</v>
      </c>
      <c r="C29" s="72">
        <v>625.11494700810226</v>
      </c>
      <c r="D29" s="72">
        <v>636.79121781394565</v>
      </c>
      <c r="E29" s="72">
        <v>600.64551553630747</v>
      </c>
      <c r="F29" s="72">
        <v>593.21224155703533</v>
      </c>
      <c r="G29" s="72">
        <v>568.20598202627218</v>
      </c>
      <c r="H29" s="72">
        <v>546.11186043612088</v>
      </c>
      <c r="I29" s="72">
        <v>569.42601172325783</v>
      </c>
      <c r="J29" s="72">
        <v>527.64098597143015</v>
      </c>
      <c r="K29" s="72">
        <v>525.56158071610787</v>
      </c>
      <c r="L29" s="72">
        <v>534.45939619757348</v>
      </c>
      <c r="M29" s="72">
        <v>547.60861303341562</v>
      </c>
      <c r="N29" s="72">
        <v>535.62443557617883</v>
      </c>
      <c r="O29" s="72">
        <v>532.320108996523</v>
      </c>
      <c r="P29" s="72">
        <v>539.61373534804454</v>
      </c>
      <c r="Q29" s="72">
        <v>527.6693837013953</v>
      </c>
      <c r="R29" s="72">
        <v>460.30172649751694</v>
      </c>
      <c r="S29" s="72">
        <v>477.62523673602584</v>
      </c>
      <c r="T29" s="72">
        <v>450.67707017734085</v>
      </c>
      <c r="U29" s="72">
        <v>440.06575344060337</v>
      </c>
      <c r="V29" s="72">
        <v>457.45348867338515</v>
      </c>
      <c r="W29" s="72">
        <v>403.47732181493888</v>
      </c>
      <c r="X29" s="72">
        <v>349.20029616891185</v>
      </c>
      <c r="Y29" s="72">
        <v>295.04690933409762</v>
      </c>
      <c r="DA29" s="89" t="s">
        <v>385</v>
      </c>
    </row>
    <row r="30" spans="1:105" ht="12" customHeight="1" x14ac:dyDescent="0.25">
      <c r="A30" s="28" t="s">
        <v>189</v>
      </c>
      <c r="B30" s="72">
        <v>662.59573987355486</v>
      </c>
      <c r="C30" s="72">
        <v>634.31399758901648</v>
      </c>
      <c r="D30" s="72">
        <v>704.37362153907043</v>
      </c>
      <c r="E30" s="72">
        <v>660.86881589587176</v>
      </c>
      <c r="F30" s="72">
        <v>656.52230718998362</v>
      </c>
      <c r="G30" s="72">
        <v>678.26181183135782</v>
      </c>
      <c r="H30" s="72">
        <v>727.71931061457053</v>
      </c>
      <c r="I30" s="72">
        <v>772.40992823719762</v>
      </c>
      <c r="J30" s="72">
        <v>764.79599467782896</v>
      </c>
      <c r="K30" s="72">
        <v>655.82709093440542</v>
      </c>
      <c r="L30" s="72">
        <v>746.66936990445492</v>
      </c>
      <c r="M30" s="72">
        <v>821.299088032182</v>
      </c>
      <c r="N30" s="72">
        <v>820.6315563198624</v>
      </c>
      <c r="O30" s="72">
        <v>754.48841597401349</v>
      </c>
      <c r="P30" s="72">
        <v>719.97164899207019</v>
      </c>
      <c r="Q30" s="72">
        <v>712.05739466895955</v>
      </c>
      <c r="R30" s="72">
        <v>717.02218878379665</v>
      </c>
      <c r="S30" s="72">
        <v>722.85760007643057</v>
      </c>
      <c r="T30" s="72">
        <v>697.55689853312026</v>
      </c>
      <c r="U30" s="72">
        <v>692.50761695252163</v>
      </c>
      <c r="V30" s="72">
        <v>711.58867923626633</v>
      </c>
      <c r="W30" s="72">
        <v>666.72739159885145</v>
      </c>
      <c r="X30" s="72">
        <v>695.12166809974201</v>
      </c>
      <c r="Y30" s="72">
        <v>639.0106764115792</v>
      </c>
      <c r="DA30" s="89" t="s">
        <v>386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387</v>
      </c>
    </row>
    <row r="32" spans="1:105" ht="12" customHeight="1" x14ac:dyDescent="0.25">
      <c r="A32" s="32" t="s">
        <v>53</v>
      </c>
      <c r="B32" s="77">
        <v>623.52463545605724</v>
      </c>
      <c r="C32" s="77">
        <v>666.26650634462578</v>
      </c>
      <c r="D32" s="77">
        <v>663.04110662874189</v>
      </c>
      <c r="E32" s="77">
        <v>649.09175564995905</v>
      </c>
      <c r="F32" s="77">
        <v>526.86566055605624</v>
      </c>
      <c r="G32" s="77">
        <v>564.78620933407967</v>
      </c>
      <c r="H32" s="77">
        <v>606.26568212049619</v>
      </c>
      <c r="I32" s="77">
        <v>646.52607806099354</v>
      </c>
      <c r="J32" s="77">
        <v>720.49858040391803</v>
      </c>
      <c r="K32" s="77">
        <v>533.23352251806307</v>
      </c>
      <c r="L32" s="77">
        <v>787.42483455154115</v>
      </c>
      <c r="M32" s="77">
        <v>765.73886858833237</v>
      </c>
      <c r="N32" s="77">
        <v>881.88208335228489</v>
      </c>
      <c r="O32" s="77">
        <v>953.98249938246181</v>
      </c>
      <c r="P32" s="77">
        <v>813.72352692448715</v>
      </c>
      <c r="Q32" s="77">
        <v>908.19490312076562</v>
      </c>
      <c r="R32" s="77">
        <v>927.69005093457463</v>
      </c>
      <c r="S32" s="77">
        <v>1007.0137810020663</v>
      </c>
      <c r="T32" s="77">
        <v>1027.8668086726029</v>
      </c>
      <c r="U32" s="77">
        <v>1028.0878396293137</v>
      </c>
      <c r="V32" s="77">
        <v>1086.8603693798118</v>
      </c>
      <c r="W32" s="77">
        <v>1051.2687277546122</v>
      </c>
      <c r="X32" s="77">
        <v>1244.3422748934827</v>
      </c>
      <c r="Y32" s="77">
        <v>1179.0108969765279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20708.733334523396</v>
      </c>
      <c r="C3" s="65">
        <f t="shared" si="0"/>
        <v>22205.277565494311</v>
      </c>
      <c r="D3" s="65">
        <f t="shared" si="0"/>
        <v>21561.398139812096</v>
      </c>
      <c r="E3" s="65">
        <f t="shared" si="0"/>
        <v>22749.399847512679</v>
      </c>
      <c r="F3" s="65">
        <f t="shared" si="0"/>
        <v>23632.875516751239</v>
      </c>
      <c r="G3" s="65">
        <f t="shared" si="0"/>
        <v>23342.534821046596</v>
      </c>
      <c r="H3" s="65">
        <f t="shared" si="0"/>
        <v>23313.052437747563</v>
      </c>
      <c r="I3" s="65">
        <f t="shared" si="0"/>
        <v>20702.924257288607</v>
      </c>
      <c r="J3" s="65">
        <f t="shared" si="0"/>
        <v>23317.256183520451</v>
      </c>
      <c r="K3" s="65">
        <f t="shared" si="0"/>
        <v>23509.457489580054</v>
      </c>
      <c r="L3" s="65">
        <f t="shared" si="0"/>
        <v>25070.828158392993</v>
      </c>
      <c r="M3" s="65">
        <f t="shared" si="0"/>
        <v>21859.749726396571</v>
      </c>
      <c r="N3" s="65">
        <f t="shared" si="0"/>
        <v>25251.302409367006</v>
      </c>
      <c r="O3" s="65">
        <f t="shared" si="0"/>
        <v>27317.054664314881</v>
      </c>
      <c r="P3" s="65">
        <f t="shared" si="0"/>
        <v>21675.547909688052</v>
      </c>
      <c r="Q3" s="65">
        <f t="shared" si="0"/>
        <v>23623.950721200992</v>
      </c>
      <c r="R3" s="65">
        <f t="shared" ref="R3:V3" si="1">SUM(R4,R15,R17,R27)</f>
        <v>25934.047306858607</v>
      </c>
      <c r="S3" s="65">
        <f t="shared" si="1"/>
        <v>25988.273603255522</v>
      </c>
      <c r="T3" s="65">
        <f t="shared" si="1"/>
        <v>25518.49911889595</v>
      </c>
      <c r="U3" s="65">
        <f t="shared" si="1"/>
        <v>26072.795755860563</v>
      </c>
      <c r="V3" s="65">
        <f t="shared" si="1"/>
        <v>25465.244408281873</v>
      </c>
      <c r="W3" s="65">
        <f t="shared" ref="W3:Y3" si="2">SUM(W4,W15,W17,W27)</f>
        <v>28942.432220749706</v>
      </c>
      <c r="X3" s="65">
        <f t="shared" si="2"/>
        <v>25446.134431082413</v>
      </c>
      <c r="Y3" s="65">
        <f t="shared" si="2"/>
        <v>25331.377267905089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17291.385855413828</v>
      </c>
      <c r="C4" s="69">
        <f t="shared" si="3"/>
        <v>18770.459049110315</v>
      </c>
      <c r="D4" s="69">
        <f t="shared" si="3"/>
        <v>18033.598412295822</v>
      </c>
      <c r="E4" s="69">
        <f t="shared" si="3"/>
        <v>18850.675701508171</v>
      </c>
      <c r="F4" s="69">
        <f t="shared" si="3"/>
        <v>20116.227989753468</v>
      </c>
      <c r="G4" s="69">
        <f t="shared" si="3"/>
        <v>19819.9121684809</v>
      </c>
      <c r="H4" s="69">
        <f t="shared" si="3"/>
        <v>19484.327603202946</v>
      </c>
      <c r="I4" s="69">
        <f t="shared" si="3"/>
        <v>17050.516623231233</v>
      </c>
      <c r="J4" s="69">
        <f t="shared" si="3"/>
        <v>19479.951125079446</v>
      </c>
      <c r="K4" s="69">
        <f t="shared" si="3"/>
        <v>19917.098209145548</v>
      </c>
      <c r="L4" s="69">
        <f t="shared" si="3"/>
        <v>21044.422063120921</v>
      </c>
      <c r="M4" s="69">
        <f t="shared" si="3"/>
        <v>17494.89848238272</v>
      </c>
      <c r="N4" s="69">
        <f t="shared" si="3"/>
        <v>20638.772809542159</v>
      </c>
      <c r="O4" s="69">
        <f t="shared" si="3"/>
        <v>22553.754401952981</v>
      </c>
      <c r="P4" s="69">
        <f t="shared" si="3"/>
        <v>17159.034764880318</v>
      </c>
      <c r="Q4" s="69">
        <f t="shared" si="3"/>
        <v>18888.455102128304</v>
      </c>
      <c r="R4" s="69">
        <f t="shared" ref="R4:V4" si="4">SUM(R5:R14)</f>
        <v>20955.948534191593</v>
      </c>
      <c r="S4" s="69">
        <f t="shared" si="4"/>
        <v>20729.588874038316</v>
      </c>
      <c r="T4" s="69">
        <f t="shared" si="4"/>
        <v>20148.826653132637</v>
      </c>
      <c r="U4" s="69">
        <f t="shared" si="4"/>
        <v>20572.729173671305</v>
      </c>
      <c r="V4" s="69">
        <f t="shared" si="4"/>
        <v>19543.369691444615</v>
      </c>
      <c r="W4" s="69">
        <f t="shared" ref="W4:Y4" si="5">SUM(W5:W14)</f>
        <v>23002.054207035057</v>
      </c>
      <c r="X4" s="69">
        <f t="shared" si="5"/>
        <v>20426.655376355793</v>
      </c>
      <c r="Y4" s="69">
        <f t="shared" si="5"/>
        <v>20524.799248552496</v>
      </c>
      <c r="DA4" s="88" t="s">
        <v>391</v>
      </c>
    </row>
    <row r="5" spans="1:105" ht="12" customHeight="1" x14ac:dyDescent="0.25">
      <c r="A5" s="28" t="s">
        <v>51</v>
      </c>
      <c r="B5" s="72">
        <v>235.58400045310492</v>
      </c>
      <c r="C5" s="72">
        <v>229.53779873671371</v>
      </c>
      <c r="D5" s="72">
        <v>158.87146287526224</v>
      </c>
      <c r="E5" s="72">
        <v>155.62581286743844</v>
      </c>
      <c r="F5" s="72">
        <v>150.74819255931507</v>
      </c>
      <c r="G5" s="72">
        <v>135.29667589984189</v>
      </c>
      <c r="H5" s="72">
        <v>131.33951897735352</v>
      </c>
      <c r="I5" s="72">
        <v>128.97298483863585</v>
      </c>
      <c r="J5" s="72">
        <v>144.63201783468998</v>
      </c>
      <c r="K5" s="72">
        <v>129.13477526388149</v>
      </c>
      <c r="L5" s="72">
        <v>145.25427147842959</v>
      </c>
      <c r="M5" s="72">
        <v>26.132454062801052</v>
      </c>
      <c r="N5" s="72">
        <v>29.525929105534104</v>
      </c>
      <c r="O5" s="72">
        <v>32.018488751762732</v>
      </c>
      <c r="P5" s="72">
        <v>23.31663389057098</v>
      </c>
      <c r="Q5" s="72">
        <v>24.194090512103049</v>
      </c>
      <c r="R5" s="72">
        <v>24.919267819530425</v>
      </c>
      <c r="S5" s="72">
        <v>23.20102350861298</v>
      </c>
      <c r="T5" s="72">
        <v>17.491047951655155</v>
      </c>
      <c r="U5" s="72">
        <v>16.531947198529991</v>
      </c>
      <c r="V5" s="72">
        <v>13.96644373246064</v>
      </c>
      <c r="W5" s="72">
        <v>17.841460211554601</v>
      </c>
      <c r="X5" s="72">
        <v>19.621671675383269</v>
      </c>
      <c r="Y5" s="72">
        <v>15.132782021301461</v>
      </c>
      <c r="DA5" s="89" t="s">
        <v>392</v>
      </c>
    </row>
    <row r="6" spans="1:105" ht="12" customHeight="1" x14ac:dyDescent="0.25">
      <c r="A6" s="28" t="s">
        <v>74</v>
      </c>
      <c r="B6" s="72">
        <v>460.46444932135256</v>
      </c>
      <c r="C6" s="72">
        <v>469.00748796566722</v>
      </c>
      <c r="D6" s="72">
        <v>444.6310493191034</v>
      </c>
      <c r="E6" s="72">
        <v>427.58498219682036</v>
      </c>
      <c r="F6" s="72">
        <v>439.7975832599015</v>
      </c>
      <c r="G6" s="72">
        <v>420.29685445056282</v>
      </c>
      <c r="H6" s="72">
        <v>381.27920261690235</v>
      </c>
      <c r="I6" s="72">
        <v>354.27654015164319</v>
      </c>
      <c r="J6" s="72">
        <v>353.6723336160689</v>
      </c>
      <c r="K6" s="72">
        <v>345.03299611211321</v>
      </c>
      <c r="L6" s="72">
        <v>350.78112486530216</v>
      </c>
      <c r="M6" s="72">
        <v>249.37968898519446</v>
      </c>
      <c r="N6" s="72">
        <v>267.57402742156694</v>
      </c>
      <c r="O6" s="72">
        <v>268.87487493736353</v>
      </c>
      <c r="P6" s="72">
        <v>176.58333777816657</v>
      </c>
      <c r="Q6" s="72">
        <v>191.1182080512051</v>
      </c>
      <c r="R6" s="72">
        <v>232.55430394222267</v>
      </c>
      <c r="S6" s="72">
        <v>224.5145973858092</v>
      </c>
      <c r="T6" s="72">
        <v>216.60454705096774</v>
      </c>
      <c r="U6" s="72">
        <v>195.26048650378303</v>
      </c>
      <c r="V6" s="72">
        <v>170.58758553337242</v>
      </c>
      <c r="W6" s="72">
        <v>280.29992930923629</v>
      </c>
      <c r="X6" s="72">
        <v>227.07065764624426</v>
      </c>
      <c r="Y6" s="72">
        <v>199.66643924400569</v>
      </c>
      <c r="DA6" s="89" t="s">
        <v>393</v>
      </c>
    </row>
    <row r="7" spans="1:105" ht="12" customHeight="1" x14ac:dyDescent="0.25">
      <c r="A7" s="28" t="s">
        <v>200</v>
      </c>
      <c r="B7" s="72">
        <v>3482.1624776037115</v>
      </c>
      <c r="C7" s="72">
        <v>4007.2801588852581</v>
      </c>
      <c r="D7" s="72">
        <v>3487.0688108693598</v>
      </c>
      <c r="E7" s="72">
        <v>3720.8599387271024</v>
      </c>
      <c r="F7" s="72">
        <v>3689.9190832401086</v>
      </c>
      <c r="G7" s="72">
        <v>3732.32505510601</v>
      </c>
      <c r="H7" s="72">
        <v>3423.8430654486501</v>
      </c>
      <c r="I7" s="72">
        <v>2871.9124543727135</v>
      </c>
      <c r="J7" s="72">
        <v>3401.3758457231356</v>
      </c>
      <c r="K7" s="72">
        <v>3347.1104996226713</v>
      </c>
      <c r="L7" s="72">
        <v>3108.5785825122857</v>
      </c>
      <c r="M7" s="72">
        <v>2496.6313565004043</v>
      </c>
      <c r="N7" s="72">
        <v>2921.0747194543255</v>
      </c>
      <c r="O7" s="72">
        <v>3076.2722092095323</v>
      </c>
      <c r="P7" s="72">
        <v>2155.7792302100638</v>
      </c>
      <c r="Q7" s="72">
        <v>2292.2403752650443</v>
      </c>
      <c r="R7" s="72">
        <v>2391.0677735015042</v>
      </c>
      <c r="S7" s="72">
        <v>2315.6454476168437</v>
      </c>
      <c r="T7" s="72">
        <v>2135.7299774815979</v>
      </c>
      <c r="U7" s="72">
        <v>2104.5627937887657</v>
      </c>
      <c r="V7" s="72">
        <v>1823.3997240823492</v>
      </c>
      <c r="W7" s="72">
        <v>2144.450670221881</v>
      </c>
      <c r="X7" s="72">
        <v>1642.6985713824529</v>
      </c>
      <c r="Y7" s="72">
        <v>1483.9775862016616</v>
      </c>
      <c r="DA7" s="89" t="s">
        <v>394</v>
      </c>
    </row>
    <row r="8" spans="1:105" ht="12" customHeight="1" x14ac:dyDescent="0.25">
      <c r="A8" s="28" t="s">
        <v>189</v>
      </c>
      <c r="B8" s="72">
        <v>5652.9244731111467</v>
      </c>
      <c r="C8" s="72">
        <v>5902.7274759711672</v>
      </c>
      <c r="D8" s="72">
        <v>6041.2553421217763</v>
      </c>
      <c r="E8" s="72">
        <v>6087.9464485175531</v>
      </c>
      <c r="F8" s="72">
        <v>6980.902187522448</v>
      </c>
      <c r="G8" s="72">
        <v>6903.6529729076374</v>
      </c>
      <c r="H8" s="72">
        <v>6992.2782979834974</v>
      </c>
      <c r="I8" s="72">
        <v>6131.5008913408274</v>
      </c>
      <c r="J8" s="72">
        <v>6797.5095470566393</v>
      </c>
      <c r="K8" s="72">
        <v>7074.2454967825852</v>
      </c>
      <c r="L8" s="72">
        <v>6937.480002027075</v>
      </c>
      <c r="M8" s="72">
        <v>6174.861579961098</v>
      </c>
      <c r="N8" s="72">
        <v>7135.9917364858711</v>
      </c>
      <c r="O8" s="72">
        <v>7639.9714014436449</v>
      </c>
      <c r="P8" s="72">
        <v>5487.4501430980063</v>
      </c>
      <c r="Q8" s="72">
        <v>6107.4038788779544</v>
      </c>
      <c r="R8" s="72">
        <v>6836.1375229001451</v>
      </c>
      <c r="S8" s="72">
        <v>6751.2162418464832</v>
      </c>
      <c r="T8" s="72">
        <v>6403.0841432024199</v>
      </c>
      <c r="U8" s="72">
        <v>6361.3434621456718</v>
      </c>
      <c r="V8" s="72">
        <v>6363.3508226218109</v>
      </c>
      <c r="W8" s="72">
        <v>6921.6222595335666</v>
      </c>
      <c r="X8" s="72">
        <v>5753.6025160640511</v>
      </c>
      <c r="Y8" s="72">
        <v>5479.6418662909027</v>
      </c>
      <c r="DA8" s="89" t="s">
        <v>395</v>
      </c>
    </row>
    <row r="9" spans="1:105" ht="12" customHeight="1" x14ac:dyDescent="0.25">
      <c r="A9" s="28" t="s">
        <v>202</v>
      </c>
      <c r="B9" s="72">
        <v>3141.0566413282991</v>
      </c>
      <c r="C9" s="72">
        <v>3252.1544342948382</v>
      </c>
      <c r="D9" s="72">
        <v>3058.745163143396</v>
      </c>
      <c r="E9" s="72">
        <v>3371.5995791539312</v>
      </c>
      <c r="F9" s="72">
        <v>3461.6493875212873</v>
      </c>
      <c r="G9" s="72">
        <v>3456.1981553193837</v>
      </c>
      <c r="H9" s="72">
        <v>3275.6782054569921</v>
      </c>
      <c r="I9" s="72">
        <v>3229.6948103181858</v>
      </c>
      <c r="J9" s="72">
        <v>3571.1878994766921</v>
      </c>
      <c r="K9" s="72">
        <v>3809.1883218042231</v>
      </c>
      <c r="L9" s="72">
        <v>4460.9525138437511</v>
      </c>
      <c r="M9" s="72">
        <v>3793.8822518671514</v>
      </c>
      <c r="N9" s="72">
        <v>4556.332010190773</v>
      </c>
      <c r="O9" s="72">
        <v>5153.1071227395414</v>
      </c>
      <c r="P9" s="72">
        <v>4246.2462012369533</v>
      </c>
      <c r="Q9" s="72">
        <v>4555.1618907371148</v>
      </c>
      <c r="R9" s="72">
        <v>4931.9525471609204</v>
      </c>
      <c r="S9" s="72">
        <v>4799.5164026067405</v>
      </c>
      <c r="T9" s="72">
        <v>4737.4345383150294</v>
      </c>
      <c r="U9" s="72">
        <v>4837.2318661720301</v>
      </c>
      <c r="V9" s="72">
        <v>4338.2418939374602</v>
      </c>
      <c r="W9" s="72">
        <v>5010.9061202630674</v>
      </c>
      <c r="X9" s="72">
        <v>4516.7462247129451</v>
      </c>
      <c r="Y9" s="72">
        <v>4613.8491970257874</v>
      </c>
      <c r="DA9" s="89" t="s">
        <v>396</v>
      </c>
    </row>
    <row r="10" spans="1:105" ht="12" customHeight="1" x14ac:dyDescent="0.25">
      <c r="A10" s="28" t="s">
        <v>197</v>
      </c>
      <c r="B10" s="72">
        <v>92.444880830180054</v>
      </c>
      <c r="C10" s="72">
        <v>90.966201214692504</v>
      </c>
      <c r="D10" s="72">
        <v>59.128914711364722</v>
      </c>
      <c r="E10" s="72">
        <v>59.585333819345216</v>
      </c>
      <c r="F10" s="72">
        <v>60.059957116369723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397</v>
      </c>
    </row>
    <row r="11" spans="1:105" ht="12" customHeight="1" x14ac:dyDescent="0.25">
      <c r="A11" s="28" t="s">
        <v>198</v>
      </c>
      <c r="B11" s="72">
        <v>1502.1926528477802</v>
      </c>
      <c r="C11" s="72">
        <v>1840.5826381001348</v>
      </c>
      <c r="D11" s="72">
        <v>1909.4732132378665</v>
      </c>
      <c r="E11" s="72">
        <v>1858.5690369868566</v>
      </c>
      <c r="F11" s="72">
        <v>1898.3952547510185</v>
      </c>
      <c r="G11" s="72">
        <v>1976.7146802090176</v>
      </c>
      <c r="H11" s="72">
        <v>1845.3366256172042</v>
      </c>
      <c r="I11" s="72">
        <v>909.29343329963592</v>
      </c>
      <c r="J11" s="72">
        <v>1007.3273491464688</v>
      </c>
      <c r="K11" s="72">
        <v>889.48299632034491</v>
      </c>
      <c r="L11" s="72">
        <v>974.27057491415701</v>
      </c>
      <c r="M11" s="72">
        <v>784.68450604724387</v>
      </c>
      <c r="N11" s="72">
        <v>884.06327476881097</v>
      </c>
      <c r="O11" s="72">
        <v>959.40982524010906</v>
      </c>
      <c r="P11" s="72">
        <v>762.77426524246982</v>
      </c>
      <c r="Q11" s="72">
        <v>875.59256403683867</v>
      </c>
      <c r="R11" s="72">
        <v>949.31745584502482</v>
      </c>
      <c r="S11" s="72">
        <v>936.45640226314106</v>
      </c>
      <c r="T11" s="72">
        <v>949.90567624720234</v>
      </c>
      <c r="U11" s="72">
        <v>971.67550671030949</v>
      </c>
      <c r="V11" s="72">
        <v>942.71411620334288</v>
      </c>
      <c r="W11" s="72">
        <v>1130.5252290141073</v>
      </c>
      <c r="X11" s="72">
        <v>974.40088338306612</v>
      </c>
      <c r="Y11" s="72">
        <v>1010.3381972463131</v>
      </c>
      <c r="DA11" s="89" t="s">
        <v>398</v>
      </c>
    </row>
    <row r="12" spans="1:105" ht="12" customHeight="1" x14ac:dyDescent="0.25">
      <c r="A12" s="28" t="s">
        <v>95</v>
      </c>
      <c r="B12" s="72">
        <v>65.628915827151005</v>
      </c>
      <c r="C12" s="72">
        <v>80.391126498437259</v>
      </c>
      <c r="D12" s="72">
        <v>86.892590417327881</v>
      </c>
      <c r="E12" s="72">
        <v>108.6145014650553</v>
      </c>
      <c r="F12" s="72">
        <v>126.73145615892038</v>
      </c>
      <c r="G12" s="72">
        <v>282.56762256801881</v>
      </c>
      <c r="H12" s="72">
        <v>526.90552631429125</v>
      </c>
      <c r="I12" s="72">
        <v>809.75470967813033</v>
      </c>
      <c r="J12" s="72">
        <v>1221.0302424242188</v>
      </c>
      <c r="K12" s="72">
        <v>1565.744241542606</v>
      </c>
      <c r="L12" s="72">
        <v>2031.1886473524453</v>
      </c>
      <c r="M12" s="72">
        <v>1730.5851473451198</v>
      </c>
      <c r="N12" s="72">
        <v>2152.4396604037975</v>
      </c>
      <c r="O12" s="72">
        <v>2488.1997241203062</v>
      </c>
      <c r="P12" s="72">
        <v>2177.0667700243175</v>
      </c>
      <c r="Q12" s="72">
        <v>2517.3929141035792</v>
      </c>
      <c r="R12" s="72">
        <v>2949.5483298033605</v>
      </c>
      <c r="S12" s="72">
        <v>3081.2425357705552</v>
      </c>
      <c r="T12" s="72">
        <v>3257.5519175399722</v>
      </c>
      <c r="U12" s="72">
        <v>3680.0899091564156</v>
      </c>
      <c r="V12" s="72">
        <v>3790.6762852668116</v>
      </c>
      <c r="W12" s="72">
        <v>4907.6576186051298</v>
      </c>
      <c r="X12" s="72">
        <v>5114.8994513281305</v>
      </c>
      <c r="Y12" s="72">
        <v>5661.5387488590413</v>
      </c>
      <c r="DA12" s="89" t="s">
        <v>399</v>
      </c>
    </row>
    <row r="13" spans="1:105" ht="12" customHeight="1" x14ac:dyDescent="0.25">
      <c r="A13" s="73" t="s">
        <v>94</v>
      </c>
      <c r="B13" s="74">
        <v>2376.2348028483266</v>
      </c>
      <c r="C13" s="74">
        <v>2600.4704456714203</v>
      </c>
      <c r="D13" s="74">
        <v>2506.2812422653406</v>
      </c>
      <c r="E13" s="74">
        <v>2783.343326827583</v>
      </c>
      <c r="F13" s="74">
        <v>3007.6896142903706</v>
      </c>
      <c r="G13" s="74">
        <v>2620.7757643186724</v>
      </c>
      <c r="H13" s="74">
        <v>2629.0859292004125</v>
      </c>
      <c r="I13" s="74">
        <v>2373.1364632199343</v>
      </c>
      <c r="J13" s="74">
        <v>2715.3296342835019</v>
      </c>
      <c r="K13" s="74">
        <v>2491.0661828748498</v>
      </c>
      <c r="L13" s="74">
        <v>2773.4322902673989</v>
      </c>
      <c r="M13" s="74">
        <v>2019.9804667930421</v>
      </c>
      <c r="N13" s="74">
        <v>2437.2388391016266</v>
      </c>
      <c r="O13" s="74">
        <v>2665.0923883793907</v>
      </c>
      <c r="P13" s="74">
        <v>1934.0310053646344</v>
      </c>
      <c r="Q13" s="74">
        <v>2112.4180538829064</v>
      </c>
      <c r="R13" s="74">
        <v>2407.7435607395341</v>
      </c>
      <c r="S13" s="74">
        <v>2370.9927586062181</v>
      </c>
      <c r="T13" s="74">
        <v>2217.1625872068321</v>
      </c>
      <c r="U13" s="74">
        <v>2193.4384505028374</v>
      </c>
      <c r="V13" s="74">
        <v>1899.519809955897</v>
      </c>
      <c r="W13" s="74">
        <v>2360.8636940677743</v>
      </c>
      <c r="X13" s="74">
        <v>1992.2359370545191</v>
      </c>
      <c r="Y13" s="74">
        <v>1883.5433009952226</v>
      </c>
      <c r="DA13" s="90" t="s">
        <v>400</v>
      </c>
    </row>
    <row r="14" spans="1:105" ht="12" customHeight="1" x14ac:dyDescent="0.25">
      <c r="A14" s="75" t="s">
        <v>97</v>
      </c>
      <c r="B14" s="76">
        <v>282.69256124277621</v>
      </c>
      <c r="C14" s="76">
        <v>297.34128177198266</v>
      </c>
      <c r="D14" s="76">
        <v>281.25062333502524</v>
      </c>
      <c r="E14" s="76">
        <v>276.94674094648337</v>
      </c>
      <c r="F14" s="76">
        <v>300.33527333372791</v>
      </c>
      <c r="G14" s="76">
        <v>292.08438770175587</v>
      </c>
      <c r="H14" s="76">
        <v>278.58123158763976</v>
      </c>
      <c r="I14" s="76">
        <v>241.97433601152753</v>
      </c>
      <c r="J14" s="76">
        <v>267.88625551803227</v>
      </c>
      <c r="K14" s="76">
        <v>266.09269882227602</v>
      </c>
      <c r="L14" s="76">
        <v>262.48405586007738</v>
      </c>
      <c r="M14" s="76">
        <v>218.76103082066331</v>
      </c>
      <c r="N14" s="76">
        <v>254.53261260985602</v>
      </c>
      <c r="O14" s="76">
        <v>270.80836713133044</v>
      </c>
      <c r="P14" s="76">
        <v>195.78717803513968</v>
      </c>
      <c r="Q14" s="76">
        <v>212.93312666155981</v>
      </c>
      <c r="R14" s="76">
        <v>232.70777247935141</v>
      </c>
      <c r="S14" s="76">
        <v>226.80346443391252</v>
      </c>
      <c r="T14" s="76">
        <v>213.86221813696233</v>
      </c>
      <c r="U14" s="76">
        <v>212.59475149296054</v>
      </c>
      <c r="V14" s="76">
        <v>200.91301011111045</v>
      </c>
      <c r="W14" s="76">
        <v>227.8872258087392</v>
      </c>
      <c r="X14" s="76">
        <v>185.37946310899974</v>
      </c>
      <c r="Y14" s="76">
        <v>177.11113066826158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134.75487422708014</v>
      </c>
      <c r="C15" s="69">
        <f t="shared" si="6"/>
        <v>171.4813594163723</v>
      </c>
      <c r="D15" s="69">
        <f t="shared" si="6"/>
        <v>140.7867855943669</v>
      </c>
      <c r="E15" s="69">
        <f t="shared" si="6"/>
        <v>501.4689944819221</v>
      </c>
      <c r="F15" s="69">
        <f t="shared" si="6"/>
        <v>162.0538854547612</v>
      </c>
      <c r="G15" s="69">
        <f t="shared" si="6"/>
        <v>238.5731834321779</v>
      </c>
      <c r="H15" s="69">
        <f t="shared" si="6"/>
        <v>352.12582779001565</v>
      </c>
      <c r="I15" s="69">
        <f t="shared" si="6"/>
        <v>176.04186649251847</v>
      </c>
      <c r="J15" s="69">
        <f t="shared" si="6"/>
        <v>199.13949552639824</v>
      </c>
      <c r="K15" s="69">
        <f t="shared" si="6"/>
        <v>265.77836352977067</v>
      </c>
      <c r="L15" s="69">
        <f t="shared" si="6"/>
        <v>282.25038188233435</v>
      </c>
      <c r="M15" s="69">
        <f t="shared" si="6"/>
        <v>287.45561075009715</v>
      </c>
      <c r="N15" s="69">
        <f t="shared" si="6"/>
        <v>297.92186739743516</v>
      </c>
      <c r="O15" s="69">
        <f t="shared" si="6"/>
        <v>326.56980559133132</v>
      </c>
      <c r="P15" s="69">
        <f t="shared" si="6"/>
        <v>353.73229117855209</v>
      </c>
      <c r="Q15" s="69">
        <f t="shared" si="6"/>
        <v>387.38568675885199</v>
      </c>
      <c r="R15" s="69">
        <f t="shared" si="6"/>
        <v>494.33438452017867</v>
      </c>
      <c r="S15" s="69">
        <f t="shared" si="6"/>
        <v>509.82521734477757</v>
      </c>
      <c r="T15" s="69">
        <f t="shared" si="6"/>
        <v>579.99891736620805</v>
      </c>
      <c r="U15" s="69">
        <f t="shared" si="6"/>
        <v>675.82174559697137</v>
      </c>
      <c r="V15" s="69">
        <f t="shared" si="6"/>
        <v>861.03969262103158</v>
      </c>
      <c r="W15" s="69">
        <f t="shared" si="6"/>
        <v>969.80704693525945</v>
      </c>
      <c r="X15" s="69">
        <f t="shared" si="6"/>
        <v>721.3171709378164</v>
      </c>
      <c r="Y15" s="69">
        <f t="shared" si="6"/>
        <v>763.16884088760446</v>
      </c>
      <c r="DA15" s="88" t="s">
        <v>402</v>
      </c>
    </row>
    <row r="16" spans="1:105" ht="12" customHeight="1" x14ac:dyDescent="0.25">
      <c r="A16" s="28" t="s">
        <v>91</v>
      </c>
      <c r="B16" s="72">
        <v>134.75487422708014</v>
      </c>
      <c r="C16" s="72">
        <v>171.4813594163723</v>
      </c>
      <c r="D16" s="72">
        <v>140.7867855943669</v>
      </c>
      <c r="E16" s="72">
        <v>501.4689944819221</v>
      </c>
      <c r="F16" s="72">
        <v>162.0538854547612</v>
      </c>
      <c r="G16" s="72">
        <v>238.5731834321779</v>
      </c>
      <c r="H16" s="72">
        <v>352.12582779001565</v>
      </c>
      <c r="I16" s="72">
        <v>176.04186649251847</v>
      </c>
      <c r="J16" s="72">
        <v>199.13949552639824</v>
      </c>
      <c r="K16" s="72">
        <v>265.77836352977067</v>
      </c>
      <c r="L16" s="72">
        <v>282.25038188233435</v>
      </c>
      <c r="M16" s="72">
        <v>287.45561075009715</v>
      </c>
      <c r="N16" s="72">
        <v>297.92186739743516</v>
      </c>
      <c r="O16" s="72">
        <v>326.56980559133132</v>
      </c>
      <c r="P16" s="72">
        <v>353.73229117855209</v>
      </c>
      <c r="Q16" s="72">
        <v>387.38568675885199</v>
      </c>
      <c r="R16" s="72">
        <v>494.33438452017867</v>
      </c>
      <c r="S16" s="72">
        <v>509.82521734477757</v>
      </c>
      <c r="T16" s="72">
        <v>579.99891736620805</v>
      </c>
      <c r="U16" s="72">
        <v>675.82174559697137</v>
      </c>
      <c r="V16" s="72">
        <v>861.03969262103158</v>
      </c>
      <c r="W16" s="72">
        <v>969.80704693525945</v>
      </c>
      <c r="X16" s="72">
        <v>721.3171709378164</v>
      </c>
      <c r="Y16" s="72">
        <v>763.16884088760446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1998.5113953919329</v>
      </c>
      <c r="C17" s="69">
        <f t="shared" si="7"/>
        <v>1985.3897889950672</v>
      </c>
      <c r="D17" s="69">
        <f t="shared" si="7"/>
        <v>2058.6175358571454</v>
      </c>
      <c r="E17" s="69">
        <f t="shared" si="7"/>
        <v>2125.2931446323169</v>
      </c>
      <c r="F17" s="69">
        <f t="shared" si="7"/>
        <v>2180.7328801911617</v>
      </c>
      <c r="G17" s="69">
        <f t="shared" si="7"/>
        <v>2080.121469713898</v>
      </c>
      <c r="H17" s="69">
        <f t="shared" si="7"/>
        <v>2220.4034811815231</v>
      </c>
      <c r="I17" s="69">
        <f t="shared" si="7"/>
        <v>2145.1355337940704</v>
      </c>
      <c r="J17" s="69">
        <f t="shared" si="7"/>
        <v>2279.1226206250849</v>
      </c>
      <c r="K17" s="69">
        <f t="shared" si="7"/>
        <v>2180.7284691317805</v>
      </c>
      <c r="L17" s="69">
        <f t="shared" si="7"/>
        <v>2337.2945930686578</v>
      </c>
      <c r="M17" s="69">
        <f t="shared" si="7"/>
        <v>2631.5657688476231</v>
      </c>
      <c r="N17" s="69">
        <f t="shared" si="7"/>
        <v>2783.5129136574028</v>
      </c>
      <c r="O17" s="69">
        <f t="shared" si="7"/>
        <v>2889.085623147947</v>
      </c>
      <c r="P17" s="69">
        <f t="shared" si="7"/>
        <v>2739.8586460290589</v>
      </c>
      <c r="Q17" s="69">
        <f t="shared" si="7"/>
        <v>2858.6424271934966</v>
      </c>
      <c r="R17" s="69">
        <f t="shared" ref="R17:V17" si="8">SUM(R18:R26)</f>
        <v>3011.2601101381829</v>
      </c>
      <c r="S17" s="69">
        <f t="shared" si="8"/>
        <v>3189.4452709737984</v>
      </c>
      <c r="T17" s="69">
        <f t="shared" si="8"/>
        <v>3234.3758801170229</v>
      </c>
      <c r="U17" s="69">
        <f t="shared" si="8"/>
        <v>3265.3618164515838</v>
      </c>
      <c r="V17" s="69">
        <f t="shared" si="8"/>
        <v>3414.9384834416642</v>
      </c>
      <c r="W17" s="69">
        <f t="shared" ref="W17:Y17" si="9">SUM(W18:W26)</f>
        <v>3401.4623784234477</v>
      </c>
      <c r="X17" s="69">
        <f t="shared" si="9"/>
        <v>2563.109688372273</v>
      </c>
      <c r="Y17" s="69">
        <f t="shared" si="9"/>
        <v>2420.6108973767509</v>
      </c>
      <c r="DA17" s="88" t="s">
        <v>404</v>
      </c>
    </row>
    <row r="18" spans="1:105" ht="12" customHeight="1" x14ac:dyDescent="0.25">
      <c r="A18" s="28" t="s">
        <v>51</v>
      </c>
      <c r="B18" s="72">
        <v>4.1676294017132047</v>
      </c>
      <c r="C18" s="72">
        <v>4.1226794117535297</v>
      </c>
      <c r="D18" s="72">
        <v>3.4095844513047222</v>
      </c>
      <c r="E18" s="72">
        <v>3.6841233987102635</v>
      </c>
      <c r="F18" s="72">
        <v>3.7759614967588857</v>
      </c>
      <c r="G18" s="72">
        <v>3.6505855265543099</v>
      </c>
      <c r="H18" s="72">
        <v>4.2498565141563427</v>
      </c>
      <c r="I18" s="72">
        <v>5.0933057598059639</v>
      </c>
      <c r="J18" s="72">
        <v>5.9030391074526865</v>
      </c>
      <c r="K18" s="72">
        <v>5.4591463218226313</v>
      </c>
      <c r="L18" s="72">
        <v>6.9415479088869558</v>
      </c>
      <c r="M18" s="72">
        <v>1.4644581746933647</v>
      </c>
      <c r="N18" s="72">
        <v>1.5725337905116061</v>
      </c>
      <c r="O18" s="72">
        <v>1.6855846377248211</v>
      </c>
      <c r="P18" s="72">
        <v>1.6222616207112612</v>
      </c>
      <c r="Q18" s="72">
        <v>1.6270624656696222</v>
      </c>
      <c r="R18" s="72">
        <v>1.8853170073574683</v>
      </c>
      <c r="S18" s="72">
        <v>2.0449930251419071</v>
      </c>
      <c r="T18" s="72">
        <v>1.2508594313295049</v>
      </c>
      <c r="U18" s="72">
        <v>0.89124443077183213</v>
      </c>
      <c r="V18" s="72">
        <v>0.83450690606697553</v>
      </c>
      <c r="W18" s="72">
        <v>1.1133199002635363</v>
      </c>
      <c r="X18" s="72">
        <v>0.59303701749283944</v>
      </c>
      <c r="Y18" s="72">
        <v>0.50623330407761424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81.056434311267651</v>
      </c>
      <c r="C19" s="72">
        <v>77.560353721620402</v>
      </c>
      <c r="D19" s="72">
        <v>77.361677528111656</v>
      </c>
      <c r="E19" s="72">
        <v>72.890587052894148</v>
      </c>
      <c r="F19" s="72">
        <v>72.348822091655819</v>
      </c>
      <c r="G19" s="72">
        <v>69.855859692736317</v>
      </c>
      <c r="H19" s="72">
        <v>66.525325427940032</v>
      </c>
      <c r="I19" s="72">
        <v>69.332891996890694</v>
      </c>
      <c r="J19" s="72">
        <v>63.304410368630037</v>
      </c>
      <c r="K19" s="72">
        <v>63.396199297027671</v>
      </c>
      <c r="L19" s="72">
        <v>63.786434798479618</v>
      </c>
      <c r="M19" s="72">
        <v>63.818432643402254</v>
      </c>
      <c r="N19" s="72">
        <v>58.690014699995658</v>
      </c>
      <c r="O19" s="72">
        <v>55.663613744090085</v>
      </c>
      <c r="P19" s="72">
        <v>55.337753534542998</v>
      </c>
      <c r="Q19" s="72">
        <v>54.570452986137944</v>
      </c>
      <c r="R19" s="72">
        <v>55.041665551517909</v>
      </c>
      <c r="S19" s="72">
        <v>58.291213268340968</v>
      </c>
      <c r="T19" s="72">
        <v>58.816164575497609</v>
      </c>
      <c r="U19" s="72">
        <v>57.571996050950631</v>
      </c>
      <c r="V19" s="72">
        <v>58.99542248687959</v>
      </c>
      <c r="W19" s="72">
        <v>62.377264057299058</v>
      </c>
      <c r="X19" s="72">
        <v>38.864999567974223</v>
      </c>
      <c r="Y19" s="72">
        <v>33.505695557186314</v>
      </c>
      <c r="DA19" s="89" t="s">
        <v>406</v>
      </c>
    </row>
    <row r="20" spans="1:105" ht="12" customHeight="1" x14ac:dyDescent="0.25">
      <c r="A20" s="28" t="s">
        <v>200</v>
      </c>
      <c r="B20" s="72">
        <v>325.59915825446387</v>
      </c>
      <c r="C20" s="72">
        <v>343.27533229788457</v>
      </c>
      <c r="D20" s="72">
        <v>321.45438820946754</v>
      </c>
      <c r="E20" s="72">
        <v>341.31350007765036</v>
      </c>
      <c r="F20" s="72">
        <v>322.93948328999392</v>
      </c>
      <c r="G20" s="72">
        <v>317.39408964465315</v>
      </c>
      <c r="H20" s="72">
        <v>317.15172761093169</v>
      </c>
      <c r="I20" s="72">
        <v>292.8305005452462</v>
      </c>
      <c r="J20" s="72">
        <v>323.56412757729493</v>
      </c>
      <c r="K20" s="72">
        <v>298.62343210793455</v>
      </c>
      <c r="L20" s="72">
        <v>282.49772545784793</v>
      </c>
      <c r="M20" s="72">
        <v>285.74024862420839</v>
      </c>
      <c r="N20" s="72">
        <v>287.91240084078709</v>
      </c>
      <c r="O20" s="72">
        <v>261.01930192325676</v>
      </c>
      <c r="P20" s="72">
        <v>245.64240848473131</v>
      </c>
      <c r="Q20" s="72">
        <v>230.73375654188044</v>
      </c>
      <c r="R20" s="72">
        <v>321.40060086927622</v>
      </c>
      <c r="S20" s="72">
        <v>329.80861589223218</v>
      </c>
      <c r="T20" s="72">
        <v>326.39885184556647</v>
      </c>
      <c r="U20" s="72">
        <v>326.84223527613642</v>
      </c>
      <c r="V20" s="72">
        <v>310.55003465645177</v>
      </c>
      <c r="W20" s="72">
        <v>315.09367192440442</v>
      </c>
      <c r="X20" s="72">
        <v>169.94825824237694</v>
      </c>
      <c r="Y20" s="72">
        <v>149.86923880040345</v>
      </c>
      <c r="DA20" s="89" t="s">
        <v>407</v>
      </c>
    </row>
    <row r="21" spans="1:105" ht="12" customHeight="1" x14ac:dyDescent="0.25">
      <c r="A21" s="28" t="s">
        <v>189</v>
      </c>
      <c r="B21" s="72">
        <v>640.98388629166914</v>
      </c>
      <c r="C21" s="72">
        <v>614.96934860643501</v>
      </c>
      <c r="D21" s="72">
        <v>681.69696599974782</v>
      </c>
      <c r="E21" s="72">
        <v>684.92554780001547</v>
      </c>
      <c r="F21" s="72">
        <v>755.4198828330301</v>
      </c>
      <c r="G21" s="72">
        <v>722.8222780904963</v>
      </c>
      <c r="H21" s="72">
        <v>794.67042517617688</v>
      </c>
      <c r="I21" s="72">
        <v>769.53453592028427</v>
      </c>
      <c r="J21" s="72">
        <v>793.11669642072377</v>
      </c>
      <c r="K21" s="72">
        <v>771.92834006143448</v>
      </c>
      <c r="L21" s="72">
        <v>767.46333971979573</v>
      </c>
      <c r="M21" s="72">
        <v>924.39956441906941</v>
      </c>
      <c r="N21" s="72">
        <v>911.30156297659437</v>
      </c>
      <c r="O21" s="72">
        <v>880.52599740116318</v>
      </c>
      <c r="P21" s="72">
        <v>857.33746678639318</v>
      </c>
      <c r="Q21" s="72">
        <v>864.08615258670284</v>
      </c>
      <c r="R21" s="72">
        <v>889.97489895058095</v>
      </c>
      <c r="S21" s="72">
        <v>926.29424785671711</v>
      </c>
      <c r="T21" s="72">
        <v>923.8405005655311</v>
      </c>
      <c r="U21" s="72">
        <v>949.15389233262954</v>
      </c>
      <c r="V21" s="72">
        <v>996.32155920414141</v>
      </c>
      <c r="W21" s="72">
        <v>965.13002637247848</v>
      </c>
      <c r="X21" s="72">
        <v>724.86516865940644</v>
      </c>
      <c r="Y21" s="72">
        <v>650.32768399651468</v>
      </c>
      <c r="DA21" s="89" t="s">
        <v>408</v>
      </c>
    </row>
    <row r="22" spans="1:105" ht="12" customHeight="1" x14ac:dyDescent="0.25">
      <c r="A22" s="28" t="s">
        <v>202</v>
      </c>
      <c r="B22" s="72">
        <v>14.469776313360288</v>
      </c>
      <c r="C22" s="72">
        <v>14.403391040363307</v>
      </c>
      <c r="D22" s="72">
        <v>15.329582252779552</v>
      </c>
      <c r="E22" s="72">
        <v>17.656021331309805</v>
      </c>
      <c r="F22" s="72">
        <v>18.163400402515233</v>
      </c>
      <c r="G22" s="72">
        <v>18.499837381855304</v>
      </c>
      <c r="H22" s="72">
        <v>20.045580359419017</v>
      </c>
      <c r="I22" s="72">
        <v>22.824492046093226</v>
      </c>
      <c r="J22" s="72">
        <v>24.701090742699908</v>
      </c>
      <c r="K22" s="72">
        <v>25.932444080182879</v>
      </c>
      <c r="L22" s="72">
        <v>32.48063244802708</v>
      </c>
      <c r="M22" s="72">
        <v>32.018799311553153</v>
      </c>
      <c r="N22" s="72">
        <v>30.137384691271368</v>
      </c>
      <c r="O22" s="72">
        <v>29.319477997000661</v>
      </c>
      <c r="P22" s="72">
        <v>28.379361302958319</v>
      </c>
      <c r="Q22" s="72">
        <v>26.485833068951202</v>
      </c>
      <c r="R22" s="72">
        <v>25.006122500830251</v>
      </c>
      <c r="S22" s="72">
        <v>24.819359669284523</v>
      </c>
      <c r="T22" s="72">
        <v>24.568219973177122</v>
      </c>
      <c r="U22" s="72">
        <v>24.622236783435834</v>
      </c>
      <c r="V22" s="72">
        <v>25.024027086580681</v>
      </c>
      <c r="W22" s="72">
        <v>33.340698366821329</v>
      </c>
      <c r="X22" s="72">
        <v>46.848894029309363</v>
      </c>
      <c r="Y22" s="72">
        <v>51.164007825459748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410</v>
      </c>
    </row>
    <row r="24" spans="1:105" ht="12" customHeight="1" x14ac:dyDescent="0.25">
      <c r="A24" s="28" t="s">
        <v>198</v>
      </c>
      <c r="B24" s="72">
        <v>161.08515416085413</v>
      </c>
      <c r="C24" s="72">
        <v>180.31131766597741</v>
      </c>
      <c r="D24" s="72">
        <v>201.22992967298001</v>
      </c>
      <c r="E24" s="72">
        <v>194.46102567958781</v>
      </c>
      <c r="F24" s="72">
        <v>189.17337907164193</v>
      </c>
      <c r="G24" s="72">
        <v>190.9769482963531</v>
      </c>
      <c r="H24" s="72">
        <v>193.71690993119938</v>
      </c>
      <c r="I24" s="72">
        <v>104.75344503768738</v>
      </c>
      <c r="J24" s="72">
        <v>107.90591518176288</v>
      </c>
      <c r="K24" s="72">
        <v>89.070599182785543</v>
      </c>
      <c r="L24" s="72">
        <v>99.064885014772472</v>
      </c>
      <c r="M24" s="72">
        <v>105.14212324768036</v>
      </c>
      <c r="N24" s="72">
        <v>105.7474693961381</v>
      </c>
      <c r="O24" s="72">
        <v>108.83164123274003</v>
      </c>
      <c r="P24" s="72">
        <v>103.98078719462751</v>
      </c>
      <c r="Q24" s="72">
        <v>115.01023406916096</v>
      </c>
      <c r="R24" s="72">
        <v>120.34912094524948</v>
      </c>
      <c r="S24" s="72">
        <v>127.24041084015884</v>
      </c>
      <c r="T24" s="72">
        <v>134.68029451821525</v>
      </c>
      <c r="U24" s="72">
        <v>135.76248594088344</v>
      </c>
      <c r="V24" s="72">
        <v>145.14730556465906</v>
      </c>
      <c r="W24" s="72">
        <v>152.32605085420028</v>
      </c>
      <c r="X24" s="72">
        <v>121.10956077668037</v>
      </c>
      <c r="Y24" s="72">
        <v>118.00992603729568</v>
      </c>
      <c r="DA24" s="89" t="s">
        <v>411</v>
      </c>
    </row>
    <row r="25" spans="1:105" ht="12" customHeight="1" x14ac:dyDescent="0.25">
      <c r="A25" s="73" t="s">
        <v>53</v>
      </c>
      <c r="B25" s="74">
        <v>750.46526379531974</v>
      </c>
      <c r="C25" s="74">
        <v>730.58881079101593</v>
      </c>
      <c r="D25" s="74">
        <v>738.02457369288322</v>
      </c>
      <c r="E25" s="74">
        <v>789.34393860427269</v>
      </c>
      <c r="F25" s="74">
        <v>796.96199399782699</v>
      </c>
      <c r="G25" s="74">
        <v>734.44646265476626</v>
      </c>
      <c r="H25" s="74">
        <v>794.35509210323028</v>
      </c>
      <c r="I25" s="74">
        <v>843.43472018367731</v>
      </c>
      <c r="J25" s="74">
        <v>913.78968000554039</v>
      </c>
      <c r="K25" s="74">
        <v>872.33911633510672</v>
      </c>
      <c r="L25" s="74">
        <v>1024.8947654680535</v>
      </c>
      <c r="M25" s="74">
        <v>1104.6385482739624</v>
      </c>
      <c r="N25" s="74">
        <v>1263.2027940376854</v>
      </c>
      <c r="O25" s="74">
        <v>1418.5543656272773</v>
      </c>
      <c r="P25" s="74">
        <v>1306.4883577499786</v>
      </c>
      <c r="Q25" s="74">
        <v>1416.903999963386</v>
      </c>
      <c r="R25" s="74">
        <v>1438.9885408052014</v>
      </c>
      <c r="S25" s="74">
        <v>1555.8298354090252</v>
      </c>
      <c r="T25" s="74">
        <v>1585.0258043409806</v>
      </c>
      <c r="U25" s="74">
        <v>1579.5117067201807</v>
      </c>
      <c r="V25" s="74">
        <v>1678.7894452496957</v>
      </c>
      <c r="W25" s="74">
        <v>1664.4129032678438</v>
      </c>
      <c r="X25" s="74">
        <v>1242.2217305261506</v>
      </c>
      <c r="Y25" s="74">
        <v>1190.5781548480768</v>
      </c>
      <c r="DA25" s="90" t="s">
        <v>412</v>
      </c>
    </row>
    <row r="26" spans="1:105" ht="12" customHeight="1" x14ac:dyDescent="0.25">
      <c r="A26" s="32" t="s">
        <v>52</v>
      </c>
      <c r="B26" s="77">
        <v>20.684092863284611</v>
      </c>
      <c r="C26" s="77">
        <v>20.15855546001719</v>
      </c>
      <c r="D26" s="77">
        <v>20.110834049871016</v>
      </c>
      <c r="E26" s="77">
        <v>21.018400687876181</v>
      </c>
      <c r="F26" s="77">
        <v>21.949957007738597</v>
      </c>
      <c r="G26" s="77">
        <v>22.475408426483256</v>
      </c>
      <c r="H26" s="77">
        <v>29.688564058469453</v>
      </c>
      <c r="I26" s="77">
        <v>37.331642304385248</v>
      </c>
      <c r="J26" s="77">
        <v>46.837661220980237</v>
      </c>
      <c r="K26" s="77">
        <v>53.979191745485792</v>
      </c>
      <c r="L26" s="77">
        <v>60.165262252794527</v>
      </c>
      <c r="M26" s="77">
        <v>114.34359415305323</v>
      </c>
      <c r="N26" s="77">
        <v>124.94875322441926</v>
      </c>
      <c r="O26" s="77">
        <v>133.48564058469429</v>
      </c>
      <c r="P26" s="77">
        <v>141.07024935511589</v>
      </c>
      <c r="Q26" s="77">
        <v>149.22493551160721</v>
      </c>
      <c r="R26" s="77">
        <v>158.61384350816883</v>
      </c>
      <c r="S26" s="77">
        <v>165.11659501289742</v>
      </c>
      <c r="T26" s="77">
        <v>179.79518486672515</v>
      </c>
      <c r="U26" s="77">
        <v>191.00601891659537</v>
      </c>
      <c r="V26" s="77">
        <v>199.2761822871889</v>
      </c>
      <c r="W26" s="77">
        <v>207.66844368013639</v>
      </c>
      <c r="X26" s="77">
        <v>218.65803955288206</v>
      </c>
      <c r="Y26" s="77">
        <v>226.6499570077369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1284.0812094905564</v>
      </c>
      <c r="C27" s="69">
        <f t="shared" si="10"/>
        <v>1277.9473679725565</v>
      </c>
      <c r="D27" s="69">
        <f t="shared" si="10"/>
        <v>1328.3954060647643</v>
      </c>
      <c r="E27" s="69">
        <f t="shared" si="10"/>
        <v>1271.9620068902695</v>
      </c>
      <c r="F27" s="69">
        <f t="shared" si="10"/>
        <v>1173.8607613518504</v>
      </c>
      <c r="G27" s="69">
        <f t="shared" si="10"/>
        <v>1203.927999419624</v>
      </c>
      <c r="H27" s="69">
        <f t="shared" si="10"/>
        <v>1256.1955255730777</v>
      </c>
      <c r="I27" s="69">
        <f t="shared" si="10"/>
        <v>1331.2302337707831</v>
      </c>
      <c r="J27" s="69">
        <f t="shared" si="10"/>
        <v>1359.0429422895206</v>
      </c>
      <c r="K27" s="69">
        <f t="shared" si="10"/>
        <v>1145.8524477729534</v>
      </c>
      <c r="L27" s="69">
        <f t="shared" si="10"/>
        <v>1406.8611203210771</v>
      </c>
      <c r="M27" s="69">
        <f t="shared" si="10"/>
        <v>1445.8298644161309</v>
      </c>
      <c r="N27" s="69">
        <f t="shared" si="10"/>
        <v>1531.0948187700101</v>
      </c>
      <c r="O27" s="69">
        <f t="shared" si="10"/>
        <v>1547.6448336226215</v>
      </c>
      <c r="P27" s="69">
        <f t="shared" si="10"/>
        <v>1422.9222076001254</v>
      </c>
      <c r="Q27" s="69">
        <f t="shared" si="10"/>
        <v>1489.4675051203394</v>
      </c>
      <c r="R27" s="69">
        <f t="shared" ref="R27:V27" si="11">SUM(R28:R32)</f>
        <v>1472.5042780086505</v>
      </c>
      <c r="S27" s="69">
        <f t="shared" si="11"/>
        <v>1559.4142408986295</v>
      </c>
      <c r="T27" s="69">
        <f t="shared" si="11"/>
        <v>1555.2976682800836</v>
      </c>
      <c r="U27" s="69">
        <f t="shared" si="11"/>
        <v>1558.8830201407036</v>
      </c>
      <c r="V27" s="69">
        <f t="shared" si="11"/>
        <v>1645.8965407745636</v>
      </c>
      <c r="W27" s="69">
        <f t="shared" ref="W27:Y27" si="12">SUM(W28:W32)</f>
        <v>1569.1085883559435</v>
      </c>
      <c r="X27" s="69">
        <f t="shared" si="12"/>
        <v>1735.0521954165306</v>
      </c>
      <c r="Y27" s="69">
        <f t="shared" si="12"/>
        <v>1622.7982810882386</v>
      </c>
      <c r="DA27" s="88" t="s">
        <v>414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406.45555451128382</v>
      </c>
      <c r="C29" s="72">
        <v>383.018284778995</v>
      </c>
      <c r="D29" s="72">
        <v>390.80589375226276</v>
      </c>
      <c r="E29" s="72">
        <v>369.25041410208956</v>
      </c>
      <c r="F29" s="72">
        <v>365.31808003081971</v>
      </c>
      <c r="G29" s="72">
        <v>350.52389596299878</v>
      </c>
      <c r="H29" s="72">
        <v>337.494568741389</v>
      </c>
      <c r="I29" s="72">
        <v>352.18925423293865</v>
      </c>
      <c r="J29" s="72">
        <v>326.38237803260409</v>
      </c>
      <c r="K29" s="72">
        <v>325.15110737668437</v>
      </c>
      <c r="L29" s="72">
        <v>330.71963466957448</v>
      </c>
      <c r="M29" s="72">
        <v>338.92197516981463</v>
      </c>
      <c r="N29" s="72">
        <v>331.56455879400761</v>
      </c>
      <c r="O29" s="72">
        <v>329.56942335929034</v>
      </c>
      <c r="P29" s="72">
        <v>334.11789514200933</v>
      </c>
      <c r="Q29" s="72">
        <v>326.77084709174233</v>
      </c>
      <c r="R29" s="72">
        <v>285.127695750388</v>
      </c>
      <c r="S29" s="72">
        <v>296.03008923640402</v>
      </c>
      <c r="T29" s="72">
        <v>279.59451644274361</v>
      </c>
      <c r="U29" s="72">
        <v>273.3655559368853</v>
      </c>
      <c r="V29" s="72">
        <v>284.54795905077759</v>
      </c>
      <c r="W29" s="72">
        <v>251.27510137518382</v>
      </c>
      <c r="X29" s="72">
        <v>217.66577867442453</v>
      </c>
      <c r="Y29" s="72">
        <v>184.10142283539082</v>
      </c>
      <c r="DA29" s="89" t="s">
        <v>416</v>
      </c>
    </row>
    <row r="30" spans="1:105" ht="12" customHeight="1" x14ac:dyDescent="0.25">
      <c r="A30" s="28" t="s">
        <v>189</v>
      </c>
      <c r="B30" s="72">
        <v>404.78265170985082</v>
      </c>
      <c r="C30" s="72">
        <v>388.24459027751664</v>
      </c>
      <c r="D30" s="72">
        <v>431.94362089202934</v>
      </c>
      <c r="E30" s="72">
        <v>405.99243976879904</v>
      </c>
      <c r="F30" s="72">
        <v>404.0725631147975</v>
      </c>
      <c r="G30" s="72">
        <v>418.18386567782892</v>
      </c>
      <c r="H30" s="72">
        <v>449.4630931619846</v>
      </c>
      <c r="I30" s="72">
        <v>477.44969447293539</v>
      </c>
      <c r="J30" s="72">
        <v>472.86940255136813</v>
      </c>
      <c r="K30" s="72">
        <v>405.65538440328686</v>
      </c>
      <c r="L30" s="72">
        <v>462.02499754978362</v>
      </c>
      <c r="M30" s="72">
        <v>508.41089697529412</v>
      </c>
      <c r="N30" s="72">
        <v>508.19558117769145</v>
      </c>
      <c r="O30" s="72">
        <v>467.3877286811819</v>
      </c>
      <c r="P30" s="72">
        <v>446.10986924001293</v>
      </c>
      <c r="Q30" s="72">
        <v>441.35883801204852</v>
      </c>
      <c r="R30" s="72">
        <v>444.79660417428829</v>
      </c>
      <c r="S30" s="72">
        <v>449.08154652788875</v>
      </c>
      <c r="T30" s="72">
        <v>434.29297537294491</v>
      </c>
      <c r="U30" s="72">
        <v>432.34922244093821</v>
      </c>
      <c r="V30" s="72">
        <v>445.57718483429466</v>
      </c>
      <c r="W30" s="72">
        <v>418.65182824485242</v>
      </c>
      <c r="X30" s="72">
        <v>437.57287542390691</v>
      </c>
      <c r="Y30" s="72">
        <v>403.18372189463878</v>
      </c>
      <c r="DA30" s="89" t="s">
        <v>417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418</v>
      </c>
    </row>
    <row r="32" spans="1:105" ht="12" customHeight="1" x14ac:dyDescent="0.25">
      <c r="A32" s="32" t="s">
        <v>53</v>
      </c>
      <c r="B32" s="77">
        <v>472.84300326942162</v>
      </c>
      <c r="C32" s="77">
        <v>506.68449291604509</v>
      </c>
      <c r="D32" s="77">
        <v>505.64589142047214</v>
      </c>
      <c r="E32" s="77">
        <v>496.719153019381</v>
      </c>
      <c r="F32" s="77">
        <v>404.47011820623328</v>
      </c>
      <c r="G32" s="77">
        <v>435.22023777879645</v>
      </c>
      <c r="H32" s="77">
        <v>469.2378636697041</v>
      </c>
      <c r="I32" s="77">
        <v>501.59128506490902</v>
      </c>
      <c r="J32" s="77">
        <v>559.79116170554835</v>
      </c>
      <c r="K32" s="77">
        <v>415.04595599298216</v>
      </c>
      <c r="L32" s="77">
        <v>614.11648810171903</v>
      </c>
      <c r="M32" s="77">
        <v>598.49699227102224</v>
      </c>
      <c r="N32" s="77">
        <v>691.33467879831107</v>
      </c>
      <c r="O32" s="77">
        <v>750.68768158214925</v>
      </c>
      <c r="P32" s="77">
        <v>642.69444321810306</v>
      </c>
      <c r="Q32" s="77">
        <v>721.33782001654845</v>
      </c>
      <c r="R32" s="77">
        <v>742.57997808397431</v>
      </c>
      <c r="S32" s="77">
        <v>814.30260513433666</v>
      </c>
      <c r="T32" s="77">
        <v>841.41017646439514</v>
      </c>
      <c r="U32" s="77">
        <v>853.16824176288014</v>
      </c>
      <c r="V32" s="77">
        <v>915.77139688949137</v>
      </c>
      <c r="W32" s="77">
        <v>899.18165873590715</v>
      </c>
      <c r="X32" s="77">
        <v>1079.8135413181992</v>
      </c>
      <c r="Y32" s="77">
        <v>1035.5131363582088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0.55940391281710011</v>
      </c>
      <c r="C3" s="66">
        <f>IF(RES_hh_tes!C3=0,"",RES_hh_tes!C3/RES_hh_fec!C3)</f>
        <v>0.56583091033139232</v>
      </c>
      <c r="D3" s="66">
        <f>IF(RES_hh_tes!D3=0,"",RES_hh_tes!D3/RES_hh_fec!D3)</f>
        <v>0.57389321070475419</v>
      </c>
      <c r="E3" s="66">
        <f>IF(RES_hh_tes!E3=0,"",RES_hh_tes!E3/RES_hh_fec!E3)</f>
        <v>0.5853872153372488</v>
      </c>
      <c r="F3" s="66">
        <f>IF(RES_hh_tes!F3=0,"",RES_hh_tes!F3/RES_hh_fec!F3)</f>
        <v>0.58481044694180651</v>
      </c>
      <c r="G3" s="66">
        <f>IF(RES_hh_tes!G3=0,"",RES_hh_tes!G3/RES_hh_fec!G3)</f>
        <v>0.59370853544381907</v>
      </c>
      <c r="H3" s="66">
        <f>IF(RES_hh_tes!H3=0,"",RES_hh_tes!H3/RES_hh_fec!H3)</f>
        <v>0.6097624028622437</v>
      </c>
      <c r="I3" s="66">
        <f>IF(RES_hh_tes!I3=0,"",RES_hh_tes!I3/RES_hh_fec!I3)</f>
        <v>0.61790360779391351</v>
      </c>
      <c r="J3" s="66">
        <f>IF(RES_hh_tes!J3=0,"",RES_hh_tes!J3/RES_hh_fec!J3)</f>
        <v>0.63236721877241509</v>
      </c>
      <c r="K3" s="66">
        <f>IF(RES_hh_tes!K3=0,"",RES_hh_tes!K3/RES_hh_fec!K3)</f>
        <v>0.64639473443971518</v>
      </c>
      <c r="L3" s="66">
        <f>IF(RES_hh_tes!L3=0,"",RES_hh_tes!L3/RES_hh_fec!L3)</f>
        <v>0.66969136514299865</v>
      </c>
      <c r="M3" s="66">
        <f>IF(RES_hh_tes!M3=0,"",RES_hh_tes!M3/RES_hh_fec!M3)</f>
        <v>0.68149750232807871</v>
      </c>
      <c r="N3" s="66">
        <f>IF(RES_hh_tes!N3=0,"",RES_hh_tes!N3/RES_hh_fec!N3)</f>
        <v>0.69789576700079059</v>
      </c>
      <c r="O3" s="66">
        <f>IF(RES_hh_tes!O3=0,"",RES_hh_tes!O3/RES_hh_fec!O3)</f>
        <v>0.71650060088726197</v>
      </c>
      <c r="P3" s="66">
        <f>IF(RES_hh_tes!P3=0,"",RES_hh_tes!P3/RES_hh_fec!P3)</f>
        <v>0.73334677655023606</v>
      </c>
      <c r="Q3" s="66">
        <f>IF(RES_hh_tes!Q3=0,"",RES_hh_tes!Q3/RES_hh_fec!Q3)</f>
        <v>0.7452934433916284</v>
      </c>
      <c r="R3" s="66">
        <f>IF(RES_hh_tes!R3=0,"",RES_hh_tes!R3/RES_hh_fec!R3)</f>
        <v>0.76182282184760297</v>
      </c>
      <c r="S3" s="66">
        <f>IF(RES_hh_tes!S3=0,"",RES_hh_tes!S3/RES_hh_fec!S3)</f>
        <v>0.77930711660779295</v>
      </c>
      <c r="T3" s="66">
        <f>IF(RES_hh_tes!T3=0,"",RES_hh_tes!T3/RES_hh_fec!T3)</f>
        <v>0.80275590437070588</v>
      </c>
      <c r="U3" s="66">
        <f>IF(RES_hh_tes!U3=0,"",RES_hh_tes!U3/RES_hh_fec!U3)</f>
        <v>0.82934051700030909</v>
      </c>
      <c r="V3" s="66">
        <f>IF(RES_hh_tes!V3=0,"",RES_hh_tes!V3/RES_hh_fec!V3)</f>
        <v>0.85661359742525089</v>
      </c>
      <c r="W3" s="66">
        <f>IF(RES_hh_tes!W3=0,"",RES_hh_tes!W3/RES_hh_fec!W3)</f>
        <v>0.88737548794217658</v>
      </c>
      <c r="X3" s="66">
        <f>IF(RES_hh_tes!X3=0,"",RES_hh_tes!X3/RES_hh_fec!X3)</f>
        <v>0.92676221620126764</v>
      </c>
      <c r="Y3" s="66">
        <f>IF(RES_hh_tes!Y3=0,"",RES_hh_tes!Y3/RES_hh_fec!Y3)</f>
        <v>0.96589589880958371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0.54401498614395316</v>
      </c>
      <c r="C4" s="70">
        <f>IF(RES_hh_tes!C4=0,"",RES_hh_tes!C4/RES_hh_fec!C4)</f>
        <v>0.55107108237753855</v>
      </c>
      <c r="D4" s="70">
        <f>IF(RES_hh_tes!D4=0,"",RES_hh_tes!D4/RES_hh_fec!D4)</f>
        <v>0.55939336834891307</v>
      </c>
      <c r="E4" s="70">
        <f>IF(RES_hh_tes!E4=0,"",RES_hh_tes!E4/RES_hh_fec!E4)</f>
        <v>0.56493216731862184</v>
      </c>
      <c r="F4" s="70">
        <f>IF(RES_hh_tes!F4=0,"",RES_hh_tes!F4/RES_hh_fec!F4)</f>
        <v>0.57226096089976697</v>
      </c>
      <c r="G4" s="70">
        <f>IF(RES_hh_tes!G4=0,"",RES_hh_tes!G4/RES_hh_fec!G4)</f>
        <v>0.57995409563707401</v>
      </c>
      <c r="H4" s="70">
        <f>IF(RES_hh_tes!H4=0,"",RES_hh_tes!H4/RES_hh_fec!H4)</f>
        <v>0.59405852923322067</v>
      </c>
      <c r="I4" s="70">
        <f>IF(RES_hh_tes!I4=0,"",RES_hh_tes!I4/RES_hh_fec!I4)</f>
        <v>0.60541610002577284</v>
      </c>
      <c r="J4" s="70">
        <f>IF(RES_hh_tes!J4=0,"",RES_hh_tes!J4/RES_hh_fec!J4)</f>
        <v>0.62192462856645736</v>
      </c>
      <c r="K4" s="70">
        <f>IF(RES_hh_tes!K4=0,"",RES_hh_tes!K4/RES_hh_fec!K4)</f>
        <v>0.63691578710287333</v>
      </c>
      <c r="L4" s="70">
        <f>IF(RES_hh_tes!L4=0,"",RES_hh_tes!L4/RES_hh_fec!L4)</f>
        <v>0.66186036560753636</v>
      </c>
      <c r="M4" s="70">
        <f>IF(RES_hh_tes!M4=0,"",RES_hh_tes!M4/RES_hh_fec!M4)</f>
        <v>0.6731613044184328</v>
      </c>
      <c r="N4" s="70">
        <f>IF(RES_hh_tes!N4=0,"",RES_hh_tes!N4/RES_hh_fec!N4)</f>
        <v>0.6919551747412328</v>
      </c>
      <c r="O4" s="70">
        <f>IF(RES_hh_tes!O4=0,"",RES_hh_tes!O4/RES_hh_fec!O4)</f>
        <v>0.71196930868086095</v>
      </c>
      <c r="P4" s="70">
        <f>IF(RES_hh_tes!P4=0,"",RES_hh_tes!P4/RES_hh_fec!P4)</f>
        <v>0.72972353406381185</v>
      </c>
      <c r="Q4" s="70">
        <f>IF(RES_hh_tes!Q4=0,"",RES_hh_tes!Q4/RES_hh_fec!Q4)</f>
        <v>0.74189865298189339</v>
      </c>
      <c r="R4" s="70">
        <f>IF(RES_hh_tes!R4=0,"",RES_hh_tes!R4/RES_hh_fec!R4)</f>
        <v>0.75789776988984869</v>
      </c>
      <c r="S4" s="70">
        <f>IF(RES_hh_tes!S4=0,"",RES_hh_tes!S4/RES_hh_fec!S4)</f>
        <v>0.77694889212428997</v>
      </c>
      <c r="T4" s="70">
        <f>IF(RES_hh_tes!T4=0,"",RES_hh_tes!T4/RES_hh_fec!T4)</f>
        <v>0.80101419328169909</v>
      </c>
      <c r="U4" s="70">
        <f>IF(RES_hh_tes!U4=0,"",RES_hh_tes!U4/RES_hh_fec!U4)</f>
        <v>0.82865907540200268</v>
      </c>
      <c r="V4" s="70">
        <f>IF(RES_hh_tes!V4=0,"",RES_hh_tes!V4/RES_hh_fec!V4)</f>
        <v>0.85510751689466924</v>
      </c>
      <c r="W4" s="70">
        <f>IF(RES_hh_tes!W4=0,"",RES_hh_tes!W4/RES_hh_fec!W4)</f>
        <v>0.8868902322323936</v>
      </c>
      <c r="X4" s="70">
        <f>IF(RES_hh_tes!X4=0,"",RES_hh_tes!X4/RES_hh_fec!X4)</f>
        <v>0.93655845526717552</v>
      </c>
      <c r="Y4" s="70">
        <f>IF(RES_hh_tes!Y4=0,"",RES_hh_tes!Y4/RES_hh_fec!Y4)</f>
        <v>0.97894372328271861</v>
      </c>
      <c r="DA4" s="88" t="s">
        <v>291</v>
      </c>
    </row>
    <row r="5" spans="1:105" ht="12" customHeight="1" x14ac:dyDescent="0.25">
      <c r="A5" s="28" t="s">
        <v>51</v>
      </c>
      <c r="B5" s="78">
        <f>IF(RES_hh_tes!B5=0,"",RES_hh_tes!B5/RES_hh_fec!B5)</f>
        <v>0.64070338210986411</v>
      </c>
      <c r="C5" s="78">
        <f>IF(RES_hh_tes!C5=0,"",RES_hh_tes!C5/RES_hh_fec!C5)</f>
        <v>0.64070338210986411</v>
      </c>
      <c r="D5" s="78">
        <f>IF(RES_hh_tes!D5=0,"",RES_hh_tes!D5/RES_hh_fec!D5)</f>
        <v>0.64070338210986411</v>
      </c>
      <c r="E5" s="78">
        <f>IF(RES_hh_tes!E5=0,"",RES_hh_tes!E5/RES_hh_fec!E5)</f>
        <v>0.64070338210986411</v>
      </c>
      <c r="F5" s="78">
        <f>IF(RES_hh_tes!F5=0,"",RES_hh_tes!F5/RES_hh_fec!F5)</f>
        <v>0.64070338210986411</v>
      </c>
      <c r="G5" s="78">
        <f>IF(RES_hh_tes!G5=0,"",RES_hh_tes!G5/RES_hh_fec!G5)</f>
        <v>0.64070338210986411</v>
      </c>
      <c r="H5" s="78">
        <f>IF(RES_hh_tes!H5=0,"",RES_hh_tes!H5/RES_hh_fec!H5)</f>
        <v>0.6441664870492263</v>
      </c>
      <c r="I5" s="78">
        <f>IF(RES_hh_tes!I5=0,"",RES_hh_tes!I5/RES_hh_fec!I5)</f>
        <v>0.65346652232328228</v>
      </c>
      <c r="J5" s="78">
        <f>IF(RES_hh_tes!J5=0,"",RES_hh_tes!J5/RES_hh_fec!J5)</f>
        <v>0.6625386514123659</v>
      </c>
      <c r="K5" s="78">
        <f>IF(RES_hh_tes!K5=0,"",RES_hh_tes!K5/RES_hh_fec!K5)</f>
        <v>0.67101090584247336</v>
      </c>
      <c r="L5" s="78">
        <f>IF(RES_hh_tes!L5=0,"",RES_hh_tes!L5/RES_hh_fec!L5)</f>
        <v>0.67647289896983942</v>
      </c>
      <c r="M5" s="78">
        <f>IF(RES_hh_tes!M5=0,"",RES_hh_tes!M5/RES_hh_fec!M5)</f>
        <v>0.68405454630666895</v>
      </c>
      <c r="N5" s="78">
        <f>IF(RES_hh_tes!N5=0,"",RES_hh_tes!N5/RES_hh_fec!N5)</f>
        <v>0.69171019556556834</v>
      </c>
      <c r="O5" s="78">
        <f>IF(RES_hh_tes!O5=0,"",RES_hh_tes!O5/RES_hh_fec!O5)</f>
        <v>0.7139074484963055</v>
      </c>
      <c r="P5" s="78">
        <f>IF(RES_hh_tes!P5=0,"",RES_hh_tes!P5/RES_hh_fec!P5)</f>
        <v>0.71390793130862107</v>
      </c>
      <c r="Q5" s="78">
        <f>IF(RES_hh_tes!Q5=0,"",RES_hh_tes!Q5/RES_hh_fec!Q5)</f>
        <v>0.7139086650554537</v>
      </c>
      <c r="R5" s="78">
        <f>IF(RES_hh_tes!R5=0,"",RES_hh_tes!R5/RES_hh_fec!R5)</f>
        <v>0.71391318035505058</v>
      </c>
      <c r="S5" s="78">
        <f>IF(RES_hh_tes!S5=0,"",RES_hh_tes!S5/RES_hh_fec!S5)</f>
        <v>0.7139146876524437</v>
      </c>
      <c r="T5" s="78">
        <f>IF(RES_hh_tes!T5=0,"",RES_hh_tes!T5/RES_hh_fec!T5)</f>
        <v>0.71391642704857317</v>
      </c>
      <c r="U5" s="78">
        <f>IF(RES_hh_tes!U5=0,"",RES_hh_tes!U5/RES_hh_fec!U5)</f>
        <v>0.71391763300927769</v>
      </c>
      <c r="V5" s="78">
        <f>IF(RES_hh_tes!V5=0,"",RES_hh_tes!V5/RES_hh_fec!V5)</f>
        <v>0.71392022130571831</v>
      </c>
      <c r="W5" s="78">
        <f>IF(RES_hh_tes!W5=0,"",RES_hh_tes!W5/RES_hh_fec!W5)</f>
        <v>0.72428133008181039</v>
      </c>
      <c r="X5" s="78">
        <f>IF(RES_hh_tes!X5=0,"",RES_hh_tes!X5/RES_hh_fec!X5)</f>
        <v>0.76223277016239221</v>
      </c>
      <c r="Y5" s="78">
        <f>IF(RES_hh_tes!Y5=0,"",RES_hh_tes!Y5/RES_hh_fec!Y5)</f>
        <v>0.80730568943283076</v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0.49718554289279132</v>
      </c>
      <c r="C6" s="78">
        <f>IF(RES_hh_tes!C6=0,"",RES_hh_tes!C6/RES_hh_fec!C6)</f>
        <v>0.50008833307486522</v>
      </c>
      <c r="D6" s="78">
        <f>IF(RES_hh_tes!D6=0,"",RES_hh_tes!D6/RES_hh_fec!D6)</f>
        <v>0.50285804950773239</v>
      </c>
      <c r="E6" s="78">
        <f>IF(RES_hh_tes!E6=0,"",RES_hh_tes!E6/RES_hh_fec!E6)</f>
        <v>0.50558428139945244</v>
      </c>
      <c r="F6" s="78">
        <f>IF(RES_hh_tes!F6=0,"",RES_hh_tes!F6/RES_hh_fec!F6)</f>
        <v>0.50921460724139933</v>
      </c>
      <c r="G6" s="78">
        <f>IF(RES_hh_tes!G6=0,"",RES_hh_tes!G6/RES_hh_fec!G6)</f>
        <v>0.51388318226451868</v>
      </c>
      <c r="H6" s="78">
        <f>IF(RES_hh_tes!H6=0,"",RES_hh_tes!H6/RES_hh_fec!H6)</f>
        <v>0.51924734932592642</v>
      </c>
      <c r="I6" s="78">
        <f>IF(RES_hh_tes!I6=0,"",RES_hh_tes!I6/RES_hh_fec!I6)</f>
        <v>0.52634152347454211</v>
      </c>
      <c r="J6" s="78">
        <f>IF(RES_hh_tes!J6=0,"",RES_hh_tes!J6/RES_hh_fec!J6)</f>
        <v>0.53254115124615042</v>
      </c>
      <c r="K6" s="78">
        <f>IF(RES_hh_tes!K6=0,"",RES_hh_tes!K6/RES_hh_fec!K6)</f>
        <v>0.53997061723049544</v>
      </c>
      <c r="L6" s="78">
        <f>IF(RES_hh_tes!L6=0,"",RES_hh_tes!L6/RES_hh_fec!L6)</f>
        <v>0.54830949865028111</v>
      </c>
      <c r="M6" s="78">
        <f>IF(RES_hh_tes!M6=0,"",RES_hh_tes!M6/RES_hh_fec!M6)</f>
        <v>0.55800799007563373</v>
      </c>
      <c r="N6" s="78">
        <f>IF(RES_hh_tes!N6=0,"",RES_hh_tes!N6/RES_hh_fec!N6)</f>
        <v>0.571981813886004</v>
      </c>
      <c r="O6" s="78">
        <f>IF(RES_hh_tes!O6=0,"",RES_hh_tes!O6/RES_hh_fec!O6)</f>
        <v>0.58809491878409659</v>
      </c>
      <c r="P6" s="78">
        <f>IF(RES_hh_tes!P6=0,"",RES_hh_tes!P6/RES_hh_fec!P6)</f>
        <v>0.58930327344787858</v>
      </c>
      <c r="Q6" s="78">
        <f>IF(RES_hh_tes!Q6=0,"",RES_hh_tes!Q6/RES_hh_fec!Q6)</f>
        <v>0.59403173016633271</v>
      </c>
      <c r="R6" s="78">
        <f>IF(RES_hh_tes!R6=0,"",RES_hh_tes!R6/RES_hh_fec!R6)</f>
        <v>0.60751868913790674</v>
      </c>
      <c r="S6" s="78">
        <f>IF(RES_hh_tes!S6=0,"",RES_hh_tes!S6/RES_hh_fec!S6)</f>
        <v>0.62203176144271954</v>
      </c>
      <c r="T6" s="78">
        <f>IF(RES_hh_tes!T6=0,"",RES_hh_tes!T6/RES_hh_fec!T6)</f>
        <v>0.63408460942105016</v>
      </c>
      <c r="U6" s="78">
        <f>IF(RES_hh_tes!U6=0,"",RES_hh_tes!U6/RES_hh_fec!U6)</f>
        <v>0.64631758015115448</v>
      </c>
      <c r="V6" s="78">
        <f>IF(RES_hh_tes!V6=0,"",RES_hh_tes!V6/RES_hh_fec!V6)</f>
        <v>0.66014324732613672</v>
      </c>
      <c r="W6" s="78">
        <f>IF(RES_hh_tes!W6=0,"",RES_hh_tes!W6/RES_hh_fec!W6)</f>
        <v>0.67711135889555008</v>
      </c>
      <c r="X6" s="78">
        <f>IF(RES_hh_tes!X6=0,"",RES_hh_tes!X6/RES_hh_fec!X6)</f>
        <v>0.69364789276056715</v>
      </c>
      <c r="Y6" s="78">
        <f>IF(RES_hh_tes!Y6=0,"",RES_hh_tes!Y6/RES_hh_fec!Y6)</f>
        <v>0.70762915467733223</v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0.47258008244817629</v>
      </c>
      <c r="C7" s="78">
        <f>IF(RES_hh_tes!C7=0,"",RES_hh_tes!C7/RES_hh_fec!C7)</f>
        <v>0.47608577478957531</v>
      </c>
      <c r="D7" s="78">
        <f>IF(RES_hh_tes!D7=0,"",RES_hh_tes!D7/RES_hh_fec!D7)</f>
        <v>0.47945600771222402</v>
      </c>
      <c r="E7" s="78">
        <f>IF(RES_hh_tes!E7=0,"",RES_hh_tes!E7/RES_hh_fec!E7)</f>
        <v>0.48372763553726739</v>
      </c>
      <c r="F7" s="78">
        <f>IF(RES_hh_tes!F7=0,"",RES_hh_tes!F7/RES_hh_fec!F7)</f>
        <v>0.48752103130400032</v>
      </c>
      <c r="G7" s="78">
        <f>IF(RES_hh_tes!G7=0,"",RES_hh_tes!G7/RES_hh_fec!G7)</f>
        <v>0.49266525224139535</v>
      </c>
      <c r="H7" s="78">
        <f>IF(RES_hh_tes!H7=0,"",RES_hh_tes!H7/RES_hh_fec!H7)</f>
        <v>0.49787257065450946</v>
      </c>
      <c r="I7" s="78">
        <f>IF(RES_hh_tes!I7=0,"",RES_hh_tes!I7/RES_hh_fec!I7)</f>
        <v>0.50428900407601984</v>
      </c>
      <c r="J7" s="78">
        <f>IF(RES_hh_tes!J7=0,"",RES_hh_tes!J7/RES_hh_fec!J7)</f>
        <v>0.51177233774773456</v>
      </c>
      <c r="K7" s="78">
        <f>IF(RES_hh_tes!K7=0,"",RES_hh_tes!K7/RES_hh_fec!K7)</f>
        <v>0.51910025676693128</v>
      </c>
      <c r="L7" s="78">
        <f>IF(RES_hh_tes!L7=0,"",RES_hh_tes!L7/RES_hh_fec!L7)</f>
        <v>0.52668589047554548</v>
      </c>
      <c r="M7" s="78">
        <f>IF(RES_hh_tes!M7=0,"",RES_hh_tes!M7/RES_hh_fec!M7)</f>
        <v>0.53693695990060097</v>
      </c>
      <c r="N7" s="78">
        <f>IF(RES_hh_tes!N7=0,"",RES_hh_tes!N7/RES_hh_fec!N7)</f>
        <v>0.55112523170337313</v>
      </c>
      <c r="O7" s="78">
        <f>IF(RES_hh_tes!O7=0,"",RES_hh_tes!O7/RES_hh_fec!O7)</f>
        <v>0.56661827324007552</v>
      </c>
      <c r="P7" s="78">
        <f>IF(RES_hh_tes!P7=0,"",RES_hh_tes!P7/RES_hh_fec!P7)</f>
        <v>0.568384736873774</v>
      </c>
      <c r="Q7" s="78">
        <f>IF(RES_hh_tes!Q7=0,"",RES_hh_tes!Q7/RES_hh_fec!Q7)</f>
        <v>0.57265584106149348</v>
      </c>
      <c r="R7" s="78">
        <f>IF(RES_hh_tes!R7=0,"",RES_hh_tes!R7/RES_hh_fec!R7)</f>
        <v>0.5794608056507965</v>
      </c>
      <c r="S7" s="78">
        <f>IF(RES_hh_tes!S7=0,"",RES_hh_tes!S7/RES_hh_fec!S7)</f>
        <v>0.59087884546354885</v>
      </c>
      <c r="T7" s="78">
        <f>IF(RES_hh_tes!T7=0,"",RES_hh_tes!T7/RES_hh_fec!T7)</f>
        <v>0.60167784040524708</v>
      </c>
      <c r="U7" s="78">
        <f>IF(RES_hh_tes!U7=0,"",RES_hh_tes!U7/RES_hh_fec!U7)</f>
        <v>0.61355357021245982</v>
      </c>
      <c r="V7" s="78">
        <f>IF(RES_hh_tes!V7=0,"",RES_hh_tes!V7/RES_hh_fec!V7)</f>
        <v>0.6243039628408269</v>
      </c>
      <c r="W7" s="78">
        <f>IF(RES_hh_tes!W7=0,"",RES_hh_tes!W7/RES_hh_fec!W7)</f>
        <v>0.63689062581810352</v>
      </c>
      <c r="X7" s="78">
        <f>IF(RES_hh_tes!X7=0,"",RES_hh_tes!X7/RES_hh_fec!X7)</f>
        <v>0.64803154097011906</v>
      </c>
      <c r="Y7" s="78">
        <f>IF(RES_hh_tes!Y7=0,"",RES_hh_tes!Y7/RES_hh_fec!Y7)</f>
        <v>0.66096168541190059</v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0.52113115587653436</v>
      </c>
      <c r="C8" s="78">
        <f>IF(RES_hh_tes!C8=0,"",RES_hh_tes!C8/RES_hh_fec!C8)</f>
        <v>0.52708344733392465</v>
      </c>
      <c r="D8" s="78">
        <f>IF(RES_hh_tes!D8=0,"",RES_hh_tes!D8/RES_hh_fec!D8)</f>
        <v>0.53264223207521255</v>
      </c>
      <c r="E8" s="78">
        <f>IF(RES_hh_tes!E8=0,"",RES_hh_tes!E8/RES_hh_fec!E8)</f>
        <v>0.53777997613593287</v>
      </c>
      <c r="F8" s="78">
        <f>IF(RES_hh_tes!F8=0,"",RES_hh_tes!F8/RES_hh_fec!F8)</f>
        <v>0.54412688452934177</v>
      </c>
      <c r="G8" s="78">
        <f>IF(RES_hh_tes!G8=0,"",RES_hh_tes!G8/RES_hh_fec!G8)</f>
        <v>0.54946348433526748</v>
      </c>
      <c r="H8" s="78">
        <f>IF(RES_hh_tes!H8=0,"",RES_hh_tes!H8/RES_hh_fec!H8)</f>
        <v>0.55615281643000858</v>
      </c>
      <c r="I8" s="78">
        <f>IF(RES_hh_tes!I8=0,"",RES_hh_tes!I8/RES_hh_fec!I8)</f>
        <v>0.56198410860432479</v>
      </c>
      <c r="J8" s="78">
        <f>IF(RES_hh_tes!J8=0,"",RES_hh_tes!J8/RES_hh_fec!J8)</f>
        <v>0.56850543347845661</v>
      </c>
      <c r="K8" s="78">
        <f>IF(RES_hh_tes!K8=0,"",RES_hh_tes!K8/RES_hh_fec!K8)</f>
        <v>0.57482292583978778</v>
      </c>
      <c r="L8" s="78">
        <f>IF(RES_hh_tes!L8=0,"",RES_hh_tes!L8/RES_hh_fec!L8)</f>
        <v>0.5822175664695971</v>
      </c>
      <c r="M8" s="78">
        <f>IF(RES_hh_tes!M8=0,"",RES_hh_tes!M8/RES_hh_fec!M8)</f>
        <v>0.59133472393716946</v>
      </c>
      <c r="N8" s="78">
        <f>IF(RES_hh_tes!N8=0,"",RES_hh_tes!N8/RES_hh_fec!N8)</f>
        <v>0.60235588701612464</v>
      </c>
      <c r="O8" s="78">
        <f>IF(RES_hh_tes!O8=0,"",RES_hh_tes!O8/RES_hh_fec!O8)</f>
        <v>0.61439829108139621</v>
      </c>
      <c r="P8" s="78">
        <f>IF(RES_hh_tes!P8=0,"",RES_hh_tes!P8/RES_hh_fec!P8)</f>
        <v>0.62020409897374806</v>
      </c>
      <c r="Q8" s="78">
        <f>IF(RES_hh_tes!Q8=0,"",RES_hh_tes!Q8/RES_hh_fec!Q8)</f>
        <v>0.63006639510200069</v>
      </c>
      <c r="R8" s="78">
        <f>IF(RES_hh_tes!R8=0,"",RES_hh_tes!R8/RES_hh_fec!R8)</f>
        <v>0.64316859910986079</v>
      </c>
      <c r="S8" s="78">
        <f>IF(RES_hh_tes!S8=0,"",RES_hh_tes!S8/RES_hh_fec!S8)</f>
        <v>0.65927298413755808</v>
      </c>
      <c r="T8" s="78">
        <f>IF(RES_hh_tes!T8=0,"",RES_hh_tes!T8/RES_hh_fec!T8)</f>
        <v>0.67557903934667618</v>
      </c>
      <c r="U8" s="78">
        <f>IF(RES_hh_tes!U8=0,"",RES_hh_tes!U8/RES_hh_fec!U8)</f>
        <v>0.69213155890910771</v>
      </c>
      <c r="V8" s="78">
        <f>IF(RES_hh_tes!V8=0,"",RES_hh_tes!V8/RES_hh_fec!V8)</f>
        <v>0.70921274667250045</v>
      </c>
      <c r="W8" s="78">
        <f>IF(RES_hh_tes!W8=0,"",RES_hh_tes!W8/RES_hh_fec!W8)</f>
        <v>0.7241628575323954</v>
      </c>
      <c r="X8" s="78">
        <f>IF(RES_hh_tes!X8=0,"",RES_hh_tes!X8/RES_hh_fec!X8)</f>
        <v>0.73857272795164519</v>
      </c>
      <c r="Y8" s="78">
        <f>IF(RES_hh_tes!Y8=0,"",RES_hh_tes!Y8/RES_hh_fec!Y8)</f>
        <v>0.75395100622524558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0.47225132261669139</v>
      </c>
      <c r="C9" s="78">
        <f>IF(RES_hh_tes!C9=0,"",RES_hh_tes!C9/RES_hh_fec!C9)</f>
        <v>0.47853101634930229</v>
      </c>
      <c r="D9" s="78">
        <f>IF(RES_hh_tes!D9=0,"",RES_hh_tes!D9/RES_hh_fec!D9)</f>
        <v>0.48810966888315749</v>
      </c>
      <c r="E9" s="78">
        <f>IF(RES_hh_tes!E9=0,"",RES_hh_tes!E9/RES_hh_fec!E9)</f>
        <v>0.4995829871738881</v>
      </c>
      <c r="F9" s="78">
        <f>IF(RES_hh_tes!F9=0,"",RES_hh_tes!F9/RES_hh_fec!F9)</f>
        <v>0.5105550458624265</v>
      </c>
      <c r="G9" s="78">
        <f>IF(RES_hh_tes!G9=0,"",RES_hh_tes!G9/RES_hh_fec!G9)</f>
        <v>0.52413684587211506</v>
      </c>
      <c r="H9" s="78">
        <f>IF(RES_hh_tes!H9=0,"",RES_hh_tes!H9/RES_hh_fec!H9)</f>
        <v>0.53898980284438625</v>
      </c>
      <c r="I9" s="78">
        <f>IF(RES_hh_tes!I9=0,"",RES_hh_tes!I9/RES_hh_fec!I9)</f>
        <v>0.55827729218531164</v>
      </c>
      <c r="J9" s="78">
        <f>IF(RES_hh_tes!J9=0,"",RES_hh_tes!J9/RES_hh_fec!J9)</f>
        <v>0.57730341901018756</v>
      </c>
      <c r="K9" s="78">
        <f>IF(RES_hh_tes!K9=0,"",RES_hh_tes!K9/RES_hh_fec!K9)</f>
        <v>0.598614297177124</v>
      </c>
      <c r="L9" s="78">
        <f>IF(RES_hh_tes!L9=0,"",RES_hh_tes!L9/RES_hh_fec!L9)</f>
        <v>0.62119238026487333</v>
      </c>
      <c r="M9" s="78">
        <f>IF(RES_hh_tes!M9=0,"",RES_hh_tes!M9/RES_hh_fec!M9)</f>
        <v>0.6432220778801272</v>
      </c>
      <c r="N9" s="78">
        <f>IF(RES_hh_tes!N9=0,"",RES_hh_tes!N9/RES_hh_fec!N9)</f>
        <v>0.66610226252120563</v>
      </c>
      <c r="O9" s="78">
        <f>IF(RES_hh_tes!O9=0,"",RES_hh_tes!O9/RES_hh_fec!O9)</f>
        <v>0.68609419064076915</v>
      </c>
      <c r="P9" s="78">
        <f>IF(RES_hh_tes!P9=0,"",RES_hh_tes!P9/RES_hh_fec!P9)</f>
        <v>0.69173610965217502</v>
      </c>
      <c r="Q9" s="78">
        <f>IF(RES_hh_tes!Q9=0,"",RES_hh_tes!Q9/RES_hh_fec!Q9)</f>
        <v>0.69679873515175439</v>
      </c>
      <c r="R9" s="78">
        <f>IF(RES_hh_tes!R9=0,"",RES_hh_tes!R9/RES_hh_fec!R9)</f>
        <v>0.70272266051523513</v>
      </c>
      <c r="S9" s="78">
        <f>IF(RES_hh_tes!S9=0,"",RES_hh_tes!S9/RES_hh_fec!S9)</f>
        <v>0.71048322467327896</v>
      </c>
      <c r="T9" s="78">
        <f>IF(RES_hh_tes!T9=0,"",RES_hh_tes!T9/RES_hh_fec!T9)</f>
        <v>0.71956381421077309</v>
      </c>
      <c r="U9" s="78">
        <f>IF(RES_hh_tes!U9=0,"",RES_hh_tes!U9/RES_hh_fec!U9)</f>
        <v>0.7287694884913597</v>
      </c>
      <c r="V9" s="78">
        <f>IF(RES_hh_tes!V9=0,"",RES_hh_tes!V9/RES_hh_fec!V9)</f>
        <v>0.73759573608113782</v>
      </c>
      <c r="W9" s="78">
        <f>IF(RES_hh_tes!W9=0,"",RES_hh_tes!W9/RES_hh_fec!W9)</f>
        <v>0.74800183292345246</v>
      </c>
      <c r="X9" s="78">
        <f>IF(RES_hh_tes!X9=0,"",RES_hh_tes!X9/RES_hh_fec!X9)</f>
        <v>0.75973273146049181</v>
      </c>
      <c r="Y9" s="78">
        <f>IF(RES_hh_tes!Y9=0,"",RES_hh_tes!Y9/RES_hh_fec!Y9)</f>
        <v>0.77253477942940563</v>
      </c>
      <c r="DA9" s="89" t="s">
        <v>425</v>
      </c>
    </row>
    <row r="10" spans="1:105" ht="12" customHeight="1" x14ac:dyDescent="0.25">
      <c r="A10" s="28" t="s">
        <v>197</v>
      </c>
      <c r="B10" s="78">
        <f>IF(RES_hh_tes!B10=0,"",RES_hh_tes!B10/RES_hh_fec!B10)</f>
        <v>0.76431306347201888</v>
      </c>
      <c r="C10" s="78">
        <f>IF(RES_hh_tes!C10=0,"",RES_hh_tes!C10/RES_hh_fec!C10)</f>
        <v>0.76431306347201888</v>
      </c>
      <c r="D10" s="78">
        <f>IF(RES_hh_tes!D10=0,"",RES_hh_tes!D10/RES_hh_fec!D10)</f>
        <v>0.76431306347201888</v>
      </c>
      <c r="E10" s="78">
        <f>IF(RES_hh_tes!E10=0,"",RES_hh_tes!E10/RES_hh_fec!E10)</f>
        <v>0.76431306347201888</v>
      </c>
      <c r="F10" s="78">
        <f>IF(RES_hh_tes!F10=0,"",RES_hh_tes!F10/RES_hh_fec!F10)</f>
        <v>0.76431306347201888</v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X10" s="78" t="str">
        <f>IF(RES_hh_tes!X10=0,"",RES_hh_tes!X10/RES_hh_fec!X10)</f>
        <v/>
      </c>
      <c r="Y10" s="78" t="str">
        <f>IF(RES_hh_tes!Y10=0,"",RES_hh_tes!Y10/RES_hh_fec!Y10)</f>
        <v/>
      </c>
      <c r="DA10" s="89" t="s">
        <v>426</v>
      </c>
    </row>
    <row r="11" spans="1:105" ht="12" customHeight="1" x14ac:dyDescent="0.25">
      <c r="A11" s="28" t="s">
        <v>198</v>
      </c>
      <c r="B11" s="78">
        <f>IF(RES_hh_tes!B11=0,"",RES_hh_tes!B11/RES_hh_fec!B11)</f>
        <v>0.80454006681265178</v>
      </c>
      <c r="C11" s="78">
        <f>IF(RES_hh_tes!C11=0,"",RES_hh_tes!C11/RES_hh_fec!C11)</f>
        <v>0.80670603146812359</v>
      </c>
      <c r="D11" s="78">
        <f>IF(RES_hh_tes!D11=0,"",RES_hh_tes!D11/RES_hh_fec!D11)</f>
        <v>0.80881289255993061</v>
      </c>
      <c r="E11" s="78">
        <f>IF(RES_hh_tes!E11=0,"",RES_hh_tes!E11/RES_hh_fec!E11)</f>
        <v>0.81117699279965261</v>
      </c>
      <c r="F11" s="78">
        <f>IF(RES_hh_tes!F11=0,"",RES_hh_tes!F11/RES_hh_fec!F11)</f>
        <v>0.81338301204664898</v>
      </c>
      <c r="G11" s="78">
        <f>IF(RES_hh_tes!G11=0,"",RES_hh_tes!G11/RES_hh_fec!G11)</f>
        <v>0.8150617827484099</v>
      </c>
      <c r="H11" s="78">
        <f>IF(RES_hh_tes!H11=0,"",RES_hh_tes!H11/RES_hh_fec!H11)</f>
        <v>0.81595771033662901</v>
      </c>
      <c r="I11" s="78">
        <f>IF(RES_hh_tes!I11=0,"",RES_hh_tes!I11/RES_hh_fec!I11)</f>
        <v>0.81696800788264956</v>
      </c>
      <c r="J11" s="78">
        <f>IF(RES_hh_tes!J11=0,"",RES_hh_tes!J11/RES_hh_fec!J11)</f>
        <v>0.81726529912512735</v>
      </c>
      <c r="K11" s="78">
        <f>IF(RES_hh_tes!K11=0,"",RES_hh_tes!K11/RES_hh_fec!K11)</f>
        <v>0.81793176129969347</v>
      </c>
      <c r="L11" s="78">
        <f>IF(RES_hh_tes!L11=0,"",RES_hh_tes!L11/RES_hh_fec!L11)</f>
        <v>0.82208737161663481</v>
      </c>
      <c r="M11" s="78">
        <f>IF(RES_hh_tes!M11=0,"",RES_hh_tes!M11/RES_hh_fec!M11)</f>
        <v>0.82867270066060117</v>
      </c>
      <c r="N11" s="78">
        <f>IF(RES_hh_tes!N11=0,"",RES_hh_tes!N11/RES_hh_fec!N11)</f>
        <v>0.83643442468776485</v>
      </c>
      <c r="O11" s="78">
        <f>IF(RES_hh_tes!O11=0,"",RES_hh_tes!O11/RES_hh_fec!O11)</f>
        <v>0.84407785102416377</v>
      </c>
      <c r="P11" s="78">
        <f>IF(RES_hh_tes!P11=0,"",RES_hh_tes!P11/RES_hh_fec!P11)</f>
        <v>0.84581099543946303</v>
      </c>
      <c r="Q11" s="78">
        <f>IF(RES_hh_tes!Q11=0,"",RES_hh_tes!Q11/RES_hh_fec!Q11)</f>
        <v>0.84865695911575867</v>
      </c>
      <c r="R11" s="78">
        <f>IF(RES_hh_tes!R11=0,"",RES_hh_tes!R11/RES_hh_fec!R11)</f>
        <v>0.85231848980036384</v>
      </c>
      <c r="S11" s="78">
        <f>IF(RES_hh_tes!S11=0,"",RES_hh_tes!S11/RES_hh_fec!S11)</f>
        <v>0.85718618353291931</v>
      </c>
      <c r="T11" s="78">
        <f>IF(RES_hh_tes!T11=0,"",RES_hh_tes!T11/RES_hh_fec!T11)</f>
        <v>0.86177650401255546</v>
      </c>
      <c r="U11" s="78">
        <f>IF(RES_hh_tes!U11=0,"",RES_hh_tes!U11/RES_hh_fec!U11)</f>
        <v>0.86577923360714104</v>
      </c>
      <c r="V11" s="78">
        <f>IF(RES_hh_tes!V11=0,"",RES_hh_tes!V11/RES_hh_fec!V11)</f>
        <v>0.86893400506245067</v>
      </c>
      <c r="W11" s="78">
        <f>IF(RES_hh_tes!W11=0,"",RES_hh_tes!W11/RES_hh_fec!W11)</f>
        <v>0.87123444289347263</v>
      </c>
      <c r="X11" s="78">
        <f>IF(RES_hh_tes!X11=0,"",RES_hh_tes!X11/RES_hh_fec!X11)</f>
        <v>0.87310185699924381</v>
      </c>
      <c r="Y11" s="78">
        <f>IF(RES_hh_tes!Y11=0,"",RES_hh_tes!Y11/RES_hh_fec!Y11)</f>
        <v>0.87569678780927185</v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1.5644565458584587</v>
      </c>
      <c r="C12" s="78">
        <f>IF(RES_hh_tes!C12=0,"",RES_hh_tes!C12/RES_hh_fec!C12)</f>
        <v>1.5899238470275323</v>
      </c>
      <c r="D12" s="78">
        <f>IF(RES_hh_tes!D12=0,"",RES_hh_tes!D12/RES_hh_fec!D12)</f>
        <v>1.6359097254495902</v>
      </c>
      <c r="E12" s="78">
        <f>IF(RES_hh_tes!E12=0,"",RES_hh_tes!E12/RES_hh_fec!E12)</f>
        <v>1.7124522019004984</v>
      </c>
      <c r="F12" s="78">
        <f>IF(RES_hh_tes!F12=0,"",RES_hh_tes!F12/RES_hh_fec!F12)</f>
        <v>1.8241154848488641</v>
      </c>
      <c r="G12" s="78">
        <f>IF(RES_hh_tes!G12=0,"",RES_hh_tes!G12/RES_hh_fec!G12)</f>
        <v>1.9572293932776041</v>
      </c>
      <c r="H12" s="78">
        <f>IF(RES_hh_tes!H12=0,"",RES_hh_tes!H12/RES_hh_fec!H12)</f>
        <v>2.0651560537639972</v>
      </c>
      <c r="I12" s="78">
        <f>IF(RES_hh_tes!I12=0,"",RES_hh_tes!I12/RES_hh_fec!I12)</f>
        <v>2.1533654621980087</v>
      </c>
      <c r="J12" s="78">
        <f>IF(RES_hh_tes!J12=0,"",RES_hh_tes!J12/RES_hh_fec!J12)</f>
        <v>2.2244173273718144</v>
      </c>
      <c r="K12" s="78">
        <f>IF(RES_hh_tes!K12=0,"",RES_hh_tes!K12/RES_hh_fec!K12)</f>
        <v>2.2845952854098135</v>
      </c>
      <c r="L12" s="78">
        <f>IF(RES_hh_tes!L12=0,"",RES_hh_tes!L12/RES_hh_fec!L12)</f>
        <v>2.3370227430630806</v>
      </c>
      <c r="M12" s="78">
        <f>IF(RES_hh_tes!M12=0,"",RES_hh_tes!M12/RES_hh_fec!M12)</f>
        <v>2.3770125257049108</v>
      </c>
      <c r="N12" s="78">
        <f>IF(RES_hh_tes!N12=0,"",RES_hh_tes!N12/RES_hh_fec!N12)</f>
        <v>2.4238741189604109</v>
      </c>
      <c r="O12" s="78">
        <f>IF(RES_hh_tes!O12=0,"",RES_hh_tes!O12/RES_hh_fec!O12)</f>
        <v>2.4824896155944915</v>
      </c>
      <c r="P12" s="78">
        <f>IF(RES_hh_tes!P12=0,"",RES_hh_tes!P12/RES_hh_fec!P12)</f>
        <v>2.562457377296083</v>
      </c>
      <c r="Q12" s="78">
        <f>IF(RES_hh_tes!Q12=0,"",RES_hh_tes!Q12/RES_hh_fec!Q12)</f>
        <v>2.6421976563315388</v>
      </c>
      <c r="R12" s="78">
        <f>IF(RES_hh_tes!R12=0,"",RES_hh_tes!R12/RES_hh_fec!R12)</f>
        <v>2.7229869045236224</v>
      </c>
      <c r="S12" s="78">
        <f>IF(RES_hh_tes!S12=0,"",RES_hh_tes!S12/RES_hh_fec!S12)</f>
        <v>2.8094149273405047</v>
      </c>
      <c r="T12" s="78">
        <f>IF(RES_hh_tes!T12=0,"",RES_hh_tes!T12/RES_hh_fec!T12)</f>
        <v>2.9059393078011615</v>
      </c>
      <c r="U12" s="78">
        <f>IF(RES_hh_tes!U12=0,"",RES_hh_tes!U12/RES_hh_fec!U12)</f>
        <v>3.0084233932702475</v>
      </c>
      <c r="V12" s="78">
        <f>IF(RES_hh_tes!V12=0,"",RES_hh_tes!V12/RES_hh_fec!V12)</f>
        <v>3.1146844545377586</v>
      </c>
      <c r="W12" s="78">
        <f>IF(RES_hh_tes!W12=0,"",RES_hh_tes!W12/RES_hh_fec!W12)</f>
        <v>3.2254978049054785</v>
      </c>
      <c r="X12" s="78">
        <f>IF(RES_hh_tes!X12=0,"",RES_hh_tes!X12/RES_hh_fec!X12)</f>
        <v>3.3350845288374744</v>
      </c>
      <c r="Y12" s="78">
        <f>IF(RES_hh_tes!Y12=0,"",RES_hh_tes!Y12/RES_hh_fec!Y12)</f>
        <v>3.4243892094110397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0.7176518935352042</v>
      </c>
      <c r="C13" s="79">
        <f>IF(RES_hh_tes!C13=0,"",RES_hh_tes!C13/RES_hh_fec!C13)</f>
        <v>0.72134403490313059</v>
      </c>
      <c r="D13" s="79">
        <f>IF(RES_hh_tes!D13=0,"",RES_hh_tes!D13/RES_hh_fec!D13)</f>
        <v>0.72614065680126816</v>
      </c>
      <c r="E13" s="79">
        <f>IF(RES_hh_tes!E13=0,"",RES_hh_tes!E13/RES_hh_fec!E13)</f>
        <v>0.73082798228471035</v>
      </c>
      <c r="F13" s="79">
        <f>IF(RES_hh_tes!F13=0,"",RES_hh_tes!F13/RES_hh_fec!F13)</f>
        <v>0.73493921393325179</v>
      </c>
      <c r="G13" s="79">
        <f>IF(RES_hh_tes!G13=0,"",RES_hh_tes!G13/RES_hh_fec!G13)</f>
        <v>0.7382437819346287</v>
      </c>
      <c r="H13" s="79">
        <f>IF(RES_hh_tes!H13=0,"",RES_hh_tes!H13/RES_hh_fec!H13)</f>
        <v>0.74305084220325113</v>
      </c>
      <c r="I13" s="79">
        <f>IF(RES_hh_tes!I13=0,"",RES_hh_tes!I13/RES_hh_fec!I13)</f>
        <v>0.74832080839242165</v>
      </c>
      <c r="J13" s="79">
        <f>IF(RES_hh_tes!J13=0,"",RES_hh_tes!J13/RES_hh_fec!J13)</f>
        <v>0.75400650713112027</v>
      </c>
      <c r="K13" s="79">
        <f>IF(RES_hh_tes!K13=0,"",RES_hh_tes!K13/RES_hh_fec!K13)</f>
        <v>0.75883858702145246</v>
      </c>
      <c r="L13" s="79">
        <f>IF(RES_hh_tes!L13=0,"",RES_hh_tes!L13/RES_hh_fec!L13)</f>
        <v>0.76495471138718796</v>
      </c>
      <c r="M13" s="79">
        <f>IF(RES_hh_tes!M13=0,"",RES_hh_tes!M13/RES_hh_fec!M13)</f>
        <v>0.77096608907684594</v>
      </c>
      <c r="N13" s="79">
        <f>IF(RES_hh_tes!N13=0,"",RES_hh_tes!N13/RES_hh_fec!N13)</f>
        <v>0.7788009750475513</v>
      </c>
      <c r="O13" s="79">
        <f>IF(RES_hh_tes!O13=0,"",RES_hh_tes!O13/RES_hh_fec!O13)</f>
        <v>0.78585097940812432</v>
      </c>
      <c r="P13" s="79">
        <f>IF(RES_hh_tes!P13=0,"",RES_hh_tes!P13/RES_hh_fec!P13)</f>
        <v>0.78755371172479127</v>
      </c>
      <c r="Q13" s="79">
        <f>IF(RES_hh_tes!Q13=0,"",RES_hh_tes!Q13/RES_hh_fec!Q13)</f>
        <v>0.79022235766601501</v>
      </c>
      <c r="R13" s="79">
        <f>IF(RES_hh_tes!R13=0,"",RES_hh_tes!R13/RES_hh_fec!R13)</f>
        <v>0.79486413378503751</v>
      </c>
      <c r="S13" s="79">
        <f>IF(RES_hh_tes!S13=0,"",RES_hh_tes!S13/RES_hh_fec!S13)</f>
        <v>0.80192556323029074</v>
      </c>
      <c r="T13" s="79">
        <f>IF(RES_hh_tes!T13=0,"",RES_hh_tes!T13/RES_hh_fec!T13)</f>
        <v>0.80929714162464939</v>
      </c>
      <c r="U13" s="79">
        <f>IF(RES_hh_tes!U13=0,"",RES_hh_tes!U13/RES_hh_fec!U13)</f>
        <v>0.81707792904587695</v>
      </c>
      <c r="V13" s="79">
        <f>IF(RES_hh_tes!V13=0,"",RES_hh_tes!V13/RES_hh_fec!V13)</f>
        <v>0.8261172088099159</v>
      </c>
      <c r="W13" s="79">
        <f>IF(RES_hh_tes!W13=0,"",RES_hh_tes!W13/RES_hh_fec!W13)</f>
        <v>0.83547056779123785</v>
      </c>
      <c r="X13" s="79">
        <f>IF(RES_hh_tes!X13=0,"",RES_hh_tes!X13/RES_hh_fec!X13)</f>
        <v>0.84706619746322842</v>
      </c>
      <c r="Y13" s="79">
        <f>IF(RES_hh_tes!Y13=0,"",RES_hh_tes!Y13/RES_hh_fec!Y13)</f>
        <v>0.85780638325405589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1.8130054223880809</v>
      </c>
      <c r="C15" s="70">
        <f>IF(RES_hh_tes!C15=0,"",RES_hh_tes!C15/RES_hh_fec!C15)</f>
        <v>1.8788139875313232</v>
      </c>
      <c r="D15" s="70">
        <f>IF(RES_hh_tes!D15=0,"",RES_hh_tes!D15/RES_hh_fec!D15)</f>
        <v>1.9663547040006049</v>
      </c>
      <c r="E15" s="70">
        <f>IF(RES_hh_tes!E15=0,"",RES_hh_tes!E15/RES_hh_fec!E15)</f>
        <v>2.0670867469528282</v>
      </c>
      <c r="F15" s="70">
        <f>IF(RES_hh_tes!F15=0,"",RES_hh_tes!F15/RES_hh_fec!F15)</f>
        <v>2.1881127953512371</v>
      </c>
      <c r="G15" s="70">
        <f>IF(RES_hh_tes!G15=0,"",RES_hh_tes!G15/RES_hh_fec!G15)</f>
        <v>2.3357626818828687</v>
      </c>
      <c r="H15" s="70">
        <f>IF(RES_hh_tes!H15=0,"",RES_hh_tes!H15/RES_hh_fec!H15)</f>
        <v>2.5192913446447407</v>
      </c>
      <c r="I15" s="70">
        <f>IF(RES_hh_tes!I15=0,"",RES_hh_tes!I15/RES_hh_fec!I15)</f>
        <v>2.6309626659459813</v>
      </c>
      <c r="J15" s="70">
        <f>IF(RES_hh_tes!J15=0,"",RES_hh_tes!J15/RES_hh_fec!J15)</f>
        <v>2.6995760939930098</v>
      </c>
      <c r="K15" s="70">
        <f>IF(RES_hh_tes!K15=0,"",RES_hh_tes!K15/RES_hh_fec!K15)</f>
        <v>2.8181702166590457</v>
      </c>
      <c r="L15" s="70">
        <f>IF(RES_hh_tes!L15=0,"",RES_hh_tes!L15/RES_hh_fec!L15)</f>
        <v>2.9304799923097993</v>
      </c>
      <c r="M15" s="70">
        <f>IF(RES_hh_tes!M15=0,"",RES_hh_tes!M15/RES_hh_fec!M15)</f>
        <v>3.0379707513538308</v>
      </c>
      <c r="N15" s="70">
        <f>IF(RES_hh_tes!N15=0,"",RES_hh_tes!N15/RES_hh_fec!N15)</f>
        <v>3.1499166507224992</v>
      </c>
      <c r="O15" s="70">
        <f>IF(RES_hh_tes!O15=0,"",RES_hh_tes!O15/RES_hh_fec!O15)</f>
        <v>3.2904946539901405</v>
      </c>
      <c r="P15" s="70">
        <f>IF(RES_hh_tes!P15=0,"",RES_hh_tes!P15/RES_hh_fec!P15)</f>
        <v>3.4091955270127823</v>
      </c>
      <c r="Q15" s="70">
        <f>IF(RES_hh_tes!Q15=0,"",RES_hh_tes!Q15/RES_hh_fec!Q15)</f>
        <v>3.5299467393923245</v>
      </c>
      <c r="R15" s="70">
        <f>IF(RES_hh_tes!R15=0,"",RES_hh_tes!R15/RES_hh_fec!R15)</f>
        <v>3.6651372844013332</v>
      </c>
      <c r="S15" s="70">
        <f>IF(RES_hh_tes!S15=0,"",RES_hh_tes!S15/RES_hh_fec!S15)</f>
        <v>3.7934463439121782</v>
      </c>
      <c r="T15" s="70">
        <f>IF(RES_hh_tes!T15=0,"",RES_hh_tes!T15/RES_hh_fec!T15)</f>
        <v>3.8863299644707183</v>
      </c>
      <c r="U15" s="70">
        <f>IF(RES_hh_tes!U15=0,"",RES_hh_tes!U15/RES_hh_fec!U15)</f>
        <v>3.955461776791064</v>
      </c>
      <c r="V15" s="70">
        <f>IF(RES_hh_tes!V15=0,"",RES_hh_tes!V15/RES_hh_fec!V15)</f>
        <v>3.9947973292662189</v>
      </c>
      <c r="W15" s="70">
        <f>IF(RES_hh_tes!W15=0,"",RES_hh_tes!W15/RES_hh_fec!W15)</f>
        <v>4.0301139282793086</v>
      </c>
      <c r="X15" s="70">
        <f>IF(RES_hh_tes!X15=0,"",RES_hh_tes!X15/RES_hh_fec!X15)</f>
        <v>4.0480226904034318</v>
      </c>
      <c r="Y15" s="70">
        <f>IF(RES_hh_tes!Y15=0,"",RES_hh_tes!Y15/RES_hh_fec!Y15)</f>
        <v>4.0689007124167835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1.8130054223880809</v>
      </c>
      <c r="C16" s="78">
        <f>IF(RES_hh_tes!C16=0,"",RES_hh_tes!C16/RES_hh_fec!C16)</f>
        <v>1.8788139875313232</v>
      </c>
      <c r="D16" s="78">
        <f>IF(RES_hh_tes!D16=0,"",RES_hh_tes!D16/RES_hh_fec!D16)</f>
        <v>1.9663547040006049</v>
      </c>
      <c r="E16" s="78">
        <f>IF(RES_hh_tes!E16=0,"",RES_hh_tes!E16/RES_hh_fec!E16)</f>
        <v>2.0670867469528282</v>
      </c>
      <c r="F16" s="78">
        <f>IF(RES_hh_tes!F16=0,"",RES_hh_tes!F16/RES_hh_fec!F16)</f>
        <v>2.1881127953512371</v>
      </c>
      <c r="G16" s="78">
        <f>IF(RES_hh_tes!G16=0,"",RES_hh_tes!G16/RES_hh_fec!G16)</f>
        <v>2.3357626818828687</v>
      </c>
      <c r="H16" s="78">
        <f>IF(RES_hh_tes!H16=0,"",RES_hh_tes!H16/RES_hh_fec!H16)</f>
        <v>2.5192913446447407</v>
      </c>
      <c r="I16" s="78">
        <f>IF(RES_hh_tes!I16=0,"",RES_hh_tes!I16/RES_hh_fec!I16)</f>
        <v>2.6309626659459813</v>
      </c>
      <c r="J16" s="78">
        <f>IF(RES_hh_tes!J16=0,"",RES_hh_tes!J16/RES_hh_fec!J16)</f>
        <v>2.6995760939930098</v>
      </c>
      <c r="K16" s="78">
        <f>IF(RES_hh_tes!K16=0,"",RES_hh_tes!K16/RES_hh_fec!K16)</f>
        <v>2.8181702166590457</v>
      </c>
      <c r="L16" s="78">
        <f>IF(RES_hh_tes!L16=0,"",RES_hh_tes!L16/RES_hh_fec!L16)</f>
        <v>2.9304799923097993</v>
      </c>
      <c r="M16" s="78">
        <f>IF(RES_hh_tes!M16=0,"",RES_hh_tes!M16/RES_hh_fec!M16)</f>
        <v>3.0379707513538308</v>
      </c>
      <c r="N16" s="78">
        <f>IF(RES_hh_tes!N16=0,"",RES_hh_tes!N16/RES_hh_fec!N16)</f>
        <v>3.1499166507224992</v>
      </c>
      <c r="O16" s="78">
        <f>IF(RES_hh_tes!O16=0,"",RES_hh_tes!O16/RES_hh_fec!O16)</f>
        <v>3.2904946539901405</v>
      </c>
      <c r="P16" s="78">
        <f>IF(RES_hh_tes!P16=0,"",RES_hh_tes!P16/RES_hh_fec!P16)</f>
        <v>3.4091955270127823</v>
      </c>
      <c r="Q16" s="78">
        <f>IF(RES_hh_tes!Q16=0,"",RES_hh_tes!Q16/RES_hh_fec!Q16)</f>
        <v>3.5299467393923245</v>
      </c>
      <c r="R16" s="78">
        <f>IF(RES_hh_tes!R16=0,"",RES_hh_tes!R16/RES_hh_fec!R16)</f>
        <v>3.6651372844013332</v>
      </c>
      <c r="S16" s="78">
        <f>IF(RES_hh_tes!S16=0,"",RES_hh_tes!S16/RES_hh_fec!S16)</f>
        <v>3.7934463439121782</v>
      </c>
      <c r="T16" s="78">
        <f>IF(RES_hh_tes!T16=0,"",RES_hh_tes!T16/RES_hh_fec!T16)</f>
        <v>3.8863299644707183</v>
      </c>
      <c r="U16" s="78">
        <f>IF(RES_hh_tes!U16=0,"",RES_hh_tes!U16/RES_hh_fec!U16)</f>
        <v>3.955461776791064</v>
      </c>
      <c r="V16" s="78">
        <f>IF(RES_hh_tes!V16=0,"",RES_hh_tes!V16/RES_hh_fec!V16)</f>
        <v>3.9947973292662189</v>
      </c>
      <c r="W16" s="78">
        <f>IF(RES_hh_tes!W16=0,"",RES_hh_tes!W16/RES_hh_fec!W16)</f>
        <v>4.0301139282793086</v>
      </c>
      <c r="X16" s="78">
        <f>IF(RES_hh_tes!X16=0,"",RES_hh_tes!X16/RES_hh_fec!X16)</f>
        <v>4.0480226904034318</v>
      </c>
      <c r="Y16" s="78">
        <f>IF(RES_hh_tes!Y16=0,"",RES_hh_tes!Y16/RES_hh_fec!Y16)</f>
        <v>4.0689007124167835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0.62263191006960861</v>
      </c>
      <c r="C17" s="70">
        <f>IF(RES_hh_tes!C17=0,"",RES_hh_tes!C17/RES_hh_fec!C17)</f>
        <v>0.62731085236221307</v>
      </c>
      <c r="D17" s="70">
        <f>IF(RES_hh_tes!D17=0,"",RES_hh_tes!D17/RES_hh_fec!D17)</f>
        <v>0.63209420134519367</v>
      </c>
      <c r="E17" s="70">
        <f>IF(RES_hh_tes!E17=0,"",RES_hh_tes!E17/RES_hh_fec!E17)</f>
        <v>0.63614333806008783</v>
      </c>
      <c r="F17" s="70">
        <f>IF(RES_hh_tes!F17=0,"",RES_hh_tes!F17/RES_hh_fec!F17)</f>
        <v>0.63982684525598843</v>
      </c>
      <c r="G17" s="70">
        <f>IF(RES_hh_tes!G17=0,"",RES_hh_tes!G17/RES_hh_fec!G17)</f>
        <v>0.64437390032733965</v>
      </c>
      <c r="H17" s="70">
        <f>IF(RES_hh_tes!H17=0,"",RES_hh_tes!H17/RES_hh_fec!H17)</f>
        <v>0.65029123706758873</v>
      </c>
      <c r="I17" s="70">
        <f>IF(RES_hh_tes!I17=0,"",RES_hh_tes!I17/RES_hh_fec!I17)</f>
        <v>0.65270578905838539</v>
      </c>
      <c r="J17" s="70">
        <f>IF(RES_hh_tes!J17=0,"",RES_hh_tes!J17/RES_hh_fec!J17)</f>
        <v>0.65790344067196804</v>
      </c>
      <c r="K17" s="70">
        <f>IF(RES_hh_tes!K17=0,"",RES_hh_tes!K17/RES_hh_fec!K17)</f>
        <v>0.66282935765971707</v>
      </c>
      <c r="L17" s="70">
        <f>IF(RES_hh_tes!L17=0,"",RES_hh_tes!L17/RES_hh_fec!L17)</f>
        <v>0.67247529091134206</v>
      </c>
      <c r="M17" s="70">
        <f>IF(RES_hh_tes!M17=0,"",RES_hh_tes!M17/RES_hh_fec!M17)</f>
        <v>0.68217293329639461</v>
      </c>
      <c r="N17" s="70">
        <f>IF(RES_hh_tes!N17=0,"",RES_hh_tes!N17/RES_hh_fec!N17)</f>
        <v>0.69197085919108547</v>
      </c>
      <c r="O17" s="70">
        <f>IF(RES_hh_tes!O17=0,"",RES_hh_tes!O17/RES_hh_fec!O17)</f>
        <v>0.70334601224930349</v>
      </c>
      <c r="P17" s="70">
        <f>IF(RES_hh_tes!P17=0,"",RES_hh_tes!P17/RES_hh_fec!P17)</f>
        <v>0.70879362430687309</v>
      </c>
      <c r="Q17" s="70">
        <f>IF(RES_hh_tes!Q17=0,"",RES_hh_tes!Q17/RES_hh_fec!Q17)</f>
        <v>0.7182094374887007</v>
      </c>
      <c r="R17" s="70">
        <f>IF(RES_hh_tes!R17=0,"",RES_hh_tes!R17/RES_hh_fec!R17)</f>
        <v>0.72523606175074251</v>
      </c>
      <c r="S17" s="70">
        <f>IF(RES_hh_tes!S17=0,"",RES_hh_tes!S17/RES_hh_fec!S17)</f>
        <v>0.73739840129175172</v>
      </c>
      <c r="T17" s="70">
        <f>IF(RES_hh_tes!T17=0,"",RES_hh_tes!T17/RES_hh_fec!T17)</f>
        <v>0.75058674997194319</v>
      </c>
      <c r="U17" s="70">
        <f>IF(RES_hh_tes!U17=0,"",RES_hh_tes!U17/RES_hh_fec!U17)</f>
        <v>0.7629461579249438</v>
      </c>
      <c r="V17" s="70">
        <f>IF(RES_hh_tes!V17=0,"",RES_hh_tes!V17/RES_hh_fec!V17)</f>
        <v>0.77585846545471859</v>
      </c>
      <c r="W17" s="70">
        <f>IF(RES_hh_tes!W17=0,"",RES_hh_tes!W17/RES_hh_fec!W17)</f>
        <v>0.78773539675187754</v>
      </c>
      <c r="X17" s="70">
        <f>IF(RES_hh_tes!X17=0,"",RES_hh_tes!X17/RES_hh_fec!X17)</f>
        <v>0.80605113387574368</v>
      </c>
      <c r="Y17" s="70">
        <f>IF(RES_hh_tes!Y17=0,"",RES_hh_tes!Y17/RES_hh_fec!Y17)</f>
        <v>0.81808258503554798</v>
      </c>
      <c r="DA17" s="88" t="s">
        <v>293</v>
      </c>
    </row>
    <row r="18" spans="1:105" ht="12" customHeight="1" x14ac:dyDescent="0.25">
      <c r="A18" s="28" t="s">
        <v>51</v>
      </c>
      <c r="B18" s="78">
        <f>IF(RES_hh_tes!B18=0,"",RES_hh_tes!B18/RES_hh_fec!B18)</f>
        <v>0.56231242676145976</v>
      </c>
      <c r="C18" s="78">
        <f>IF(RES_hh_tes!C18=0,"",RES_hh_tes!C18/RES_hh_fec!C18)</f>
        <v>0.56333065419100847</v>
      </c>
      <c r="D18" s="78">
        <f>IF(RES_hh_tes!D18=0,"",RES_hh_tes!D18/RES_hh_fec!D18)</f>
        <v>0.5637074272162903</v>
      </c>
      <c r="E18" s="78">
        <f>IF(RES_hh_tes!E18=0,"",RES_hh_tes!E18/RES_hh_fec!E18)</f>
        <v>0.56639221308335908</v>
      </c>
      <c r="F18" s="78">
        <f>IF(RES_hh_tes!F18=0,"",RES_hh_tes!F18/RES_hh_fec!F18)</f>
        <v>0.57059108552118354</v>
      </c>
      <c r="G18" s="78">
        <f>IF(RES_hh_tes!G18=0,"",RES_hh_tes!G18/RES_hh_fec!G18)</f>
        <v>0.57725335594100446</v>
      </c>
      <c r="H18" s="78">
        <f>IF(RES_hh_tes!H18=0,"",RES_hh_tes!H18/RES_hh_fec!H18)</f>
        <v>0.58242027955752751</v>
      </c>
      <c r="I18" s="78">
        <f>IF(RES_hh_tes!I18=0,"",RES_hh_tes!I18/RES_hh_fec!I18)</f>
        <v>0.58806912212958518</v>
      </c>
      <c r="J18" s="78">
        <f>IF(RES_hh_tes!J18=0,"",RES_hh_tes!J18/RES_hh_fec!J18)</f>
        <v>0.59665015437691704</v>
      </c>
      <c r="K18" s="78">
        <f>IF(RES_hh_tes!K18=0,"",RES_hh_tes!K18/RES_hh_fec!K18)</f>
        <v>0.60373641818883661</v>
      </c>
      <c r="L18" s="78">
        <f>IF(RES_hh_tes!L18=0,"",RES_hh_tes!L18/RES_hh_fec!L18)</f>
        <v>0.61316794172163547</v>
      </c>
      <c r="M18" s="78">
        <f>IF(RES_hh_tes!M18=0,"",RES_hh_tes!M18/RES_hh_fec!M18)</f>
        <v>0.63173065730777045</v>
      </c>
      <c r="N18" s="78">
        <f>IF(RES_hh_tes!N18=0,"",RES_hh_tes!N18/RES_hh_fec!N18)</f>
        <v>0.64143963697361039</v>
      </c>
      <c r="O18" s="78">
        <f>IF(RES_hh_tes!O18=0,"",RES_hh_tes!O18/RES_hh_fec!O18)</f>
        <v>0.6536685179948748</v>
      </c>
      <c r="P18" s="78">
        <f>IF(RES_hh_tes!P18=0,"",RES_hh_tes!P18/RES_hh_fec!P18)</f>
        <v>0.65442659430376493</v>
      </c>
      <c r="Q18" s="78">
        <f>IF(RES_hh_tes!Q18=0,"",RES_hh_tes!Q18/RES_hh_fec!Q18)</f>
        <v>0.65497524251620887</v>
      </c>
      <c r="R18" s="78">
        <f>IF(RES_hh_tes!R18=0,"",RES_hh_tes!R18/RES_hh_fec!R18)</f>
        <v>0.65667547193853948</v>
      </c>
      <c r="S18" s="78">
        <f>IF(RES_hh_tes!S18=0,"",RES_hh_tes!S18/RES_hh_fec!S18)</f>
        <v>0.66039667083156339</v>
      </c>
      <c r="T18" s="78">
        <f>IF(RES_hh_tes!T18=0,"",RES_hh_tes!T18/RES_hh_fec!T18)</f>
        <v>0.67398052443765721</v>
      </c>
      <c r="U18" s="78">
        <f>IF(RES_hh_tes!U18=0,"",RES_hh_tes!U18/RES_hh_fec!U18)</f>
        <v>0.68811886749322426</v>
      </c>
      <c r="V18" s="78">
        <f>IF(RES_hh_tes!V18=0,"",RES_hh_tes!V18/RES_hh_fec!V18)</f>
        <v>0.69787546723767313</v>
      </c>
      <c r="W18" s="78">
        <f>IF(RES_hh_tes!W18=0,"",RES_hh_tes!W18/RES_hh_fec!W18)</f>
        <v>0.70806287953647273</v>
      </c>
      <c r="X18" s="78">
        <f>IF(RES_hh_tes!X18=0,"",RES_hh_tes!X18/RES_hh_fec!X18)</f>
        <v>0.73620571216243269</v>
      </c>
      <c r="Y18" s="78">
        <f>IF(RES_hh_tes!Y18=0,"",RES_hh_tes!Y18/RES_hh_fec!Y18)</f>
        <v>0.76760017293646077</v>
      </c>
      <c r="DA18" s="89" t="s">
        <v>432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0.60696330582976354</v>
      </c>
      <c r="C19" s="78">
        <f>IF(RES_hh_tes!C19=0,"",RES_hh_tes!C19/RES_hh_fec!C19)</f>
        <v>0.61009436452418764</v>
      </c>
      <c r="D19" s="78">
        <f>IF(RES_hh_tes!D19=0,"",RES_hh_tes!D19/RES_hh_fec!D19)</f>
        <v>0.61318630358260706</v>
      </c>
      <c r="E19" s="78">
        <f>IF(RES_hh_tes!E19=0,"",RES_hh_tes!E19/RES_hh_fec!E19)</f>
        <v>0.61684778428548093</v>
      </c>
      <c r="F19" s="78">
        <f>IF(RES_hh_tes!F19=0,"",RES_hh_tes!F19/RES_hh_fec!F19)</f>
        <v>0.62136548014998938</v>
      </c>
      <c r="G19" s="78">
        <f>IF(RES_hh_tes!G19=0,"",RES_hh_tes!G19/RES_hh_fec!G19)</f>
        <v>0.62692620520771403</v>
      </c>
      <c r="H19" s="78">
        <f>IF(RES_hh_tes!H19=0,"",RES_hh_tes!H19/RES_hh_fec!H19)</f>
        <v>0.63329941807989309</v>
      </c>
      <c r="I19" s="78">
        <f>IF(RES_hh_tes!I19=0,"",RES_hh_tes!I19/RES_hh_fec!I19)</f>
        <v>0.63683184556515759</v>
      </c>
      <c r="J19" s="78">
        <f>IF(RES_hh_tes!J19=0,"",RES_hh_tes!J19/RES_hh_fec!J19)</f>
        <v>0.63815559403901412</v>
      </c>
      <c r="K19" s="78">
        <f>IF(RES_hh_tes!K19=0,"",RES_hh_tes!K19/RES_hh_fec!K19)</f>
        <v>0.64069950797084985</v>
      </c>
      <c r="L19" s="78">
        <f>IF(RES_hh_tes!L19=0,"",RES_hh_tes!L19/RES_hh_fec!L19)</f>
        <v>0.64318117719630941</v>
      </c>
      <c r="M19" s="78">
        <f>IF(RES_hh_tes!M19=0,"",RES_hh_tes!M19/RES_hh_fec!M19)</f>
        <v>0.64658747122445437</v>
      </c>
      <c r="N19" s="78">
        <f>IF(RES_hh_tes!N19=0,"",RES_hh_tes!N19/RES_hh_fec!N19)</f>
        <v>0.65218180416999028</v>
      </c>
      <c r="O19" s="78">
        <f>IF(RES_hh_tes!O19=0,"",RES_hh_tes!O19/RES_hh_fec!O19)</f>
        <v>0.66172454056118968</v>
      </c>
      <c r="P19" s="78">
        <f>IF(RES_hh_tes!P19=0,"",RES_hh_tes!P19/RES_hh_fec!P19)</f>
        <v>0.67300300851328709</v>
      </c>
      <c r="Q19" s="78">
        <f>IF(RES_hh_tes!Q19=0,"",RES_hh_tes!Q19/RES_hh_fec!Q19)</f>
        <v>0.68715750487115623</v>
      </c>
      <c r="R19" s="78">
        <f>IF(RES_hh_tes!R19=0,"",RES_hh_tes!R19/RES_hh_fec!R19)</f>
        <v>0.70260406138853371</v>
      </c>
      <c r="S19" s="78">
        <f>IF(RES_hh_tes!S19=0,"",RES_hh_tes!S19/RES_hh_fec!S19)</f>
        <v>0.7215040587546675</v>
      </c>
      <c r="T19" s="78">
        <f>IF(RES_hh_tes!T19=0,"",RES_hh_tes!T19/RES_hh_fec!T19)</f>
        <v>0.73876977489435836</v>
      </c>
      <c r="U19" s="78">
        <f>IF(RES_hh_tes!U19=0,"",RES_hh_tes!U19/RES_hh_fec!U19)</f>
        <v>0.75549852328693112</v>
      </c>
      <c r="V19" s="78">
        <f>IF(RES_hh_tes!V19=0,"",RES_hh_tes!V19/RES_hh_fec!V19)</f>
        <v>0.77097733434884153</v>
      </c>
      <c r="W19" s="78">
        <f>IF(RES_hh_tes!W19=0,"",RES_hh_tes!W19/RES_hh_fec!W19)</f>
        <v>0.78379488264857522</v>
      </c>
      <c r="X19" s="78">
        <f>IF(RES_hh_tes!X19=0,"",RES_hh_tes!X19/RES_hh_fec!X19)</f>
        <v>0.79233752351251407</v>
      </c>
      <c r="Y19" s="78">
        <f>IF(RES_hh_tes!Y19=0,"",RES_hh_tes!Y19/RES_hh_fec!Y19)</f>
        <v>0.80058831341299352</v>
      </c>
      <c r="DA19" s="89" t="s">
        <v>433</v>
      </c>
    </row>
    <row r="20" spans="1:105" ht="12" customHeight="1" x14ac:dyDescent="0.25">
      <c r="A20" s="28" t="s">
        <v>200</v>
      </c>
      <c r="B20" s="78">
        <f>IF(RES_hh_tes!B20=0,"",RES_hh_tes!B20/RES_hh_fec!B20)</f>
        <v>0.54699123112718329</v>
      </c>
      <c r="C20" s="78">
        <f>IF(RES_hh_tes!C20=0,"",RES_hh_tes!C20/RES_hh_fec!C20)</f>
        <v>0.54827413412735371</v>
      </c>
      <c r="D20" s="78">
        <f>IF(RES_hh_tes!D20=0,"",RES_hh_tes!D20/RES_hh_fec!D20)</f>
        <v>0.54951839630466159</v>
      </c>
      <c r="E20" s="78">
        <f>IF(RES_hh_tes!E20=0,"",RES_hh_tes!E20/RES_hh_fec!E20)</f>
        <v>0.55137931631537584</v>
      </c>
      <c r="F20" s="78">
        <f>IF(RES_hh_tes!F20=0,"",RES_hh_tes!F20/RES_hh_fec!F20)</f>
        <v>0.5530014455361677</v>
      </c>
      <c r="G20" s="78">
        <f>IF(RES_hh_tes!G20=0,"",RES_hh_tes!G20/RES_hh_fec!G20)</f>
        <v>0.55529308782936659</v>
      </c>
      <c r="H20" s="78">
        <f>IF(RES_hh_tes!H20=0,"",RES_hh_tes!H20/RES_hh_fec!H20)</f>
        <v>0.55762553928445335</v>
      </c>
      <c r="I20" s="78">
        <f>IF(RES_hh_tes!I20=0,"",RES_hh_tes!I20/RES_hh_fec!I20)</f>
        <v>0.56064480958261087</v>
      </c>
      <c r="J20" s="78">
        <f>IF(RES_hh_tes!J20=0,"",RES_hh_tes!J20/RES_hh_fec!J20)</f>
        <v>0.56480467580347971</v>
      </c>
      <c r="K20" s="78">
        <f>IF(RES_hh_tes!K20=0,"",RES_hh_tes!K20/RES_hh_fec!K20)</f>
        <v>0.56883072122267786</v>
      </c>
      <c r="L20" s="78">
        <f>IF(RES_hh_tes!L20=0,"",RES_hh_tes!L20/RES_hh_fec!L20)</f>
        <v>0.57285428711556907</v>
      </c>
      <c r="M20" s="78">
        <f>IF(RES_hh_tes!M20=0,"",RES_hh_tes!M20/RES_hh_fec!M20)</f>
        <v>0.5781447745825542</v>
      </c>
      <c r="N20" s="78">
        <f>IF(RES_hh_tes!N20=0,"",RES_hh_tes!N20/RES_hh_fec!N20)</f>
        <v>0.58591166879148193</v>
      </c>
      <c r="O20" s="78">
        <f>IF(RES_hh_tes!O20=0,"",RES_hh_tes!O20/RES_hh_fec!O20)</f>
        <v>0.59488605283408136</v>
      </c>
      <c r="P20" s="78">
        <f>IF(RES_hh_tes!P20=0,"",RES_hh_tes!P20/RES_hh_fec!P20)</f>
        <v>0.59845165218131025</v>
      </c>
      <c r="Q20" s="78">
        <f>IF(RES_hh_tes!Q20=0,"",RES_hh_tes!Q20/RES_hh_fec!Q20)</f>
        <v>0.60710970555831634</v>
      </c>
      <c r="R20" s="78">
        <f>IF(RES_hh_tes!R20=0,"",RES_hh_tes!R20/RES_hh_fec!R20)</f>
        <v>0.62614769138441095</v>
      </c>
      <c r="S20" s="78">
        <f>IF(RES_hh_tes!S20=0,"",RES_hh_tes!S20/RES_hh_fec!S20)</f>
        <v>0.64373538015614207</v>
      </c>
      <c r="T20" s="78">
        <f>IF(RES_hh_tes!T20=0,"",RES_hh_tes!T20/RES_hh_fec!T20)</f>
        <v>0.65926584446074776</v>
      </c>
      <c r="U20" s="78">
        <f>IF(RES_hh_tes!U20=0,"",RES_hh_tes!U20/RES_hh_fec!U20)</f>
        <v>0.67322723134084672</v>
      </c>
      <c r="V20" s="78">
        <f>IF(RES_hh_tes!V20=0,"",RES_hh_tes!V20/RES_hh_fec!V20)</f>
        <v>0.68529604042295378</v>
      </c>
      <c r="W20" s="78">
        <f>IF(RES_hh_tes!W20=0,"",RES_hh_tes!W20/RES_hh_fec!W20)</f>
        <v>0.69832477144050709</v>
      </c>
      <c r="X20" s="78">
        <f>IF(RES_hh_tes!X20=0,"",RES_hh_tes!X20/RES_hh_fec!X20)</f>
        <v>0.71476329612620904</v>
      </c>
      <c r="Y20" s="78">
        <f>IF(RES_hh_tes!Y20=0,"",RES_hh_tes!Y20/RES_hh_fec!Y20)</f>
        <v>0.72991950199320677</v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0.56642788536766209</v>
      </c>
      <c r="C21" s="78">
        <f>IF(RES_hh_tes!C21=0,"",RES_hh_tes!C21/RES_hh_fec!C21)</f>
        <v>0.57211363403203574</v>
      </c>
      <c r="D21" s="78">
        <f>IF(RES_hh_tes!D21=0,"",RES_hh_tes!D21/RES_hh_fec!D21)</f>
        <v>0.57812976314449271</v>
      </c>
      <c r="E21" s="78">
        <f>IF(RES_hh_tes!E21=0,"",RES_hh_tes!E21/RES_hh_fec!E21)</f>
        <v>0.58394418877584364</v>
      </c>
      <c r="F21" s="78">
        <f>IF(RES_hh_tes!F21=0,"",RES_hh_tes!F21/RES_hh_fec!F21)</f>
        <v>0.59104550520853172</v>
      </c>
      <c r="G21" s="78">
        <f>IF(RES_hh_tes!G21=0,"",RES_hh_tes!G21/RES_hh_fec!G21)</f>
        <v>0.59771400115340956</v>
      </c>
      <c r="H21" s="78">
        <f>IF(RES_hh_tes!H21=0,"",RES_hh_tes!H21/RES_hh_fec!H21)</f>
        <v>0.60493160829175807</v>
      </c>
      <c r="I21" s="78">
        <f>IF(RES_hh_tes!I21=0,"",RES_hh_tes!I21/RES_hh_fec!I21)</f>
        <v>0.61195900623672905</v>
      </c>
      <c r="J21" s="78">
        <f>IF(RES_hh_tes!J21=0,"",RES_hh_tes!J21/RES_hh_fec!J21)</f>
        <v>0.61893804429244215</v>
      </c>
      <c r="K21" s="78">
        <f>IF(RES_hh_tes!K21=0,"",RES_hh_tes!K21/RES_hh_fec!K21)</f>
        <v>0.62678996347440985</v>
      </c>
      <c r="L21" s="78">
        <f>IF(RES_hh_tes!L21=0,"",RES_hh_tes!L21/RES_hh_fec!L21)</f>
        <v>0.63489564908516827</v>
      </c>
      <c r="M21" s="78">
        <f>IF(RES_hh_tes!M21=0,"",RES_hh_tes!M21/RES_hh_fec!M21)</f>
        <v>0.64523741477361485</v>
      </c>
      <c r="N21" s="78">
        <f>IF(RES_hh_tes!N21=0,"",RES_hh_tes!N21/RES_hh_fec!N21)</f>
        <v>0.65644239645724922</v>
      </c>
      <c r="O21" s="78">
        <f>IF(RES_hh_tes!O21=0,"",RES_hh_tes!O21/RES_hh_fec!O21)</f>
        <v>0.66800895531790361</v>
      </c>
      <c r="P21" s="78">
        <f>IF(RES_hh_tes!P21=0,"",RES_hh_tes!P21/RES_hh_fec!P21)</f>
        <v>0.67341781092795727</v>
      </c>
      <c r="Q21" s="78">
        <f>IF(RES_hh_tes!Q21=0,"",RES_hh_tes!Q21/RES_hh_fec!Q21)</f>
        <v>0.6814009319718799</v>
      </c>
      <c r="R21" s="78">
        <f>IF(RES_hh_tes!R21=0,"",RES_hh_tes!R21/RES_hh_fec!R21)</f>
        <v>0.69284576571365941</v>
      </c>
      <c r="S21" s="78">
        <f>IF(RES_hh_tes!S21=0,"",RES_hh_tes!S21/RES_hh_fec!S21)</f>
        <v>0.70839061729348229</v>
      </c>
      <c r="T21" s="78">
        <f>IF(RES_hh_tes!T21=0,"",RES_hh_tes!T21/RES_hh_fec!T21)</f>
        <v>0.72510804256404537</v>
      </c>
      <c r="U21" s="78">
        <f>IF(RES_hh_tes!U21=0,"",RES_hh_tes!U21/RES_hh_fec!U21)</f>
        <v>0.74303387805023746</v>
      </c>
      <c r="V21" s="78">
        <f>IF(RES_hh_tes!V21=0,"",RES_hh_tes!V21/RES_hh_fec!V21)</f>
        <v>0.76109680237163513</v>
      </c>
      <c r="W21" s="78">
        <f>IF(RES_hh_tes!W21=0,"",RES_hh_tes!W21/RES_hh_fec!W21)</f>
        <v>0.77739504823940131</v>
      </c>
      <c r="X21" s="78">
        <f>IF(RES_hh_tes!X21=0,"",RES_hh_tes!X21/RES_hh_fec!X21)</f>
        <v>0.79306193442672823</v>
      </c>
      <c r="Y21" s="78">
        <f>IF(RES_hh_tes!Y21=0,"",RES_hh_tes!Y21/RES_hh_fec!Y21)</f>
        <v>0.80714748479879095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0.49498953516778421</v>
      </c>
      <c r="C22" s="78">
        <f>IF(RES_hh_tes!C22=0,"",RES_hh_tes!C22/RES_hh_fec!C22)</f>
        <v>0.5046255284326957</v>
      </c>
      <c r="D22" s="78">
        <f>IF(RES_hh_tes!D22=0,"",RES_hh_tes!D22/RES_hh_fec!D22)</f>
        <v>0.51940936021120954</v>
      </c>
      <c r="E22" s="78">
        <f>IF(RES_hh_tes!E22=0,"",RES_hh_tes!E22/RES_hh_fec!E22)</f>
        <v>0.5356393728962664</v>
      </c>
      <c r="F22" s="78">
        <f>IF(RES_hh_tes!F22=0,"",RES_hh_tes!F22/RES_hh_fec!F22)</f>
        <v>0.55070600937824665</v>
      </c>
      <c r="G22" s="78">
        <f>IF(RES_hh_tes!G22=0,"",RES_hh_tes!G22/RES_hh_fec!G22)</f>
        <v>0.56817348612077934</v>
      </c>
      <c r="H22" s="78">
        <f>IF(RES_hh_tes!H22=0,"",RES_hh_tes!H22/RES_hh_fec!H22)</f>
        <v>0.58618790067985549</v>
      </c>
      <c r="I22" s="78">
        <f>IF(RES_hh_tes!I22=0,"",RES_hh_tes!I22/RES_hh_fec!I22)</f>
        <v>0.60748443693364196</v>
      </c>
      <c r="J22" s="78">
        <f>IF(RES_hh_tes!J22=0,"",RES_hh_tes!J22/RES_hh_fec!J22)</f>
        <v>0.63278007453198226</v>
      </c>
      <c r="K22" s="78">
        <f>IF(RES_hh_tes!K22=0,"",RES_hh_tes!K22/RES_hh_fec!K22)</f>
        <v>0.65110256438511249</v>
      </c>
      <c r="L22" s="78">
        <f>IF(RES_hh_tes!L22=0,"",RES_hh_tes!L22/RES_hh_fec!L22)</f>
        <v>0.66942881638863516</v>
      </c>
      <c r="M22" s="78">
        <f>IF(RES_hh_tes!M22=0,"",RES_hh_tes!M22/RES_hh_fec!M22)</f>
        <v>0.68903713561961988</v>
      </c>
      <c r="N22" s="78">
        <f>IF(RES_hh_tes!N22=0,"",RES_hh_tes!N22/RES_hh_fec!N22)</f>
        <v>0.71339960539115377</v>
      </c>
      <c r="O22" s="78">
        <f>IF(RES_hh_tes!O22=0,"",RES_hh_tes!O22/RES_hh_fec!O22)</f>
        <v>0.74044927368134217</v>
      </c>
      <c r="P22" s="78">
        <f>IF(RES_hh_tes!P22=0,"",RES_hh_tes!P22/RES_hh_fec!P22)</f>
        <v>0.74265453378093482</v>
      </c>
      <c r="Q22" s="78">
        <f>IF(RES_hh_tes!Q22=0,"",RES_hh_tes!Q22/RES_hh_fec!Q22)</f>
        <v>0.74630425127608924</v>
      </c>
      <c r="R22" s="78">
        <f>IF(RES_hh_tes!R22=0,"",RES_hh_tes!R22/RES_hh_fec!R22)</f>
        <v>0.75108458904185804</v>
      </c>
      <c r="S22" s="78">
        <f>IF(RES_hh_tes!S22=0,"",RES_hh_tes!S22/RES_hh_fec!S22)</f>
        <v>0.76010143393263274</v>
      </c>
      <c r="T22" s="78">
        <f>IF(RES_hh_tes!T22=0,"",RES_hh_tes!T22/RES_hh_fec!T22)</f>
        <v>0.76973611615459037</v>
      </c>
      <c r="U22" s="78">
        <f>IF(RES_hh_tes!U22=0,"",RES_hh_tes!U22/RES_hh_fec!U22)</f>
        <v>0.78043160207045226</v>
      </c>
      <c r="V22" s="78">
        <f>IF(RES_hh_tes!V22=0,"",RES_hh_tes!V22/RES_hh_fec!V22)</f>
        <v>0.79943319392303003</v>
      </c>
      <c r="W22" s="78">
        <f>IF(RES_hh_tes!W22=0,"",RES_hh_tes!W22/RES_hh_fec!W22)</f>
        <v>0.82217204267922916</v>
      </c>
      <c r="X22" s="78">
        <f>IF(RES_hh_tes!X22=0,"",RES_hh_tes!X22/RES_hh_fec!X22)</f>
        <v>0.84688170638809779</v>
      </c>
      <c r="Y22" s="78">
        <f>IF(RES_hh_tes!Y22=0,"",RES_hh_tes!Y22/RES_hh_fec!Y22)</f>
        <v>0.85899827514862048</v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X23" s="78" t="str">
        <f>IF(RES_hh_tes!X23=0,"",RES_hh_tes!X23/RES_hh_fec!X23)</f>
        <v/>
      </c>
      <c r="Y23" s="78" t="str">
        <f>IF(RES_hh_tes!Y23=0,"",RES_hh_tes!Y23/RES_hh_fec!Y23)</f>
        <v/>
      </c>
      <c r="DA23" s="89" t="s">
        <v>437</v>
      </c>
    </row>
    <row r="24" spans="1:105" ht="12" customHeight="1" x14ac:dyDescent="0.25">
      <c r="A24" s="28" t="s">
        <v>198</v>
      </c>
      <c r="B24" s="78">
        <f>IF(RES_hh_tes!B24=0,"",RES_hh_tes!B24/RES_hh_fec!B24)</f>
        <v>0.82171329989913766</v>
      </c>
      <c r="C24" s="78">
        <f>IF(RES_hh_tes!C24=0,"",RES_hh_tes!C24/RES_hh_fec!C24)</f>
        <v>0.82371109014212485</v>
      </c>
      <c r="D24" s="78">
        <f>IF(RES_hh_tes!D24=0,"",RES_hh_tes!D24/RES_hh_fec!D24)</f>
        <v>0.82607486692900856</v>
      </c>
      <c r="E24" s="78">
        <f>IF(RES_hh_tes!E24=0,"",RES_hh_tes!E24/RES_hh_fec!E24)</f>
        <v>0.82852748254633091</v>
      </c>
      <c r="F24" s="78">
        <f>IF(RES_hh_tes!F24=0,"",RES_hh_tes!F24/RES_hh_fec!F24)</f>
        <v>0.83079545411205025</v>
      </c>
      <c r="G24" s="78">
        <f>IF(RES_hh_tes!G24=0,"",RES_hh_tes!G24/RES_hh_fec!G24)</f>
        <v>0.83257442343922328</v>
      </c>
      <c r="H24" s="78">
        <f>IF(RES_hh_tes!H24=0,"",RES_hh_tes!H24/RES_hh_fec!H24)</f>
        <v>0.83389218011127608</v>
      </c>
      <c r="I24" s="78">
        <f>IF(RES_hh_tes!I24=0,"",RES_hh_tes!I24/RES_hh_fec!I24)</f>
        <v>0.83885413033123835</v>
      </c>
      <c r="J24" s="78">
        <f>IF(RES_hh_tes!J24=0,"",RES_hh_tes!J24/RES_hh_fec!J24)</f>
        <v>0.84274842172364528</v>
      </c>
      <c r="K24" s="78">
        <f>IF(RES_hh_tes!K24=0,"",RES_hh_tes!K24/RES_hh_fec!K24)</f>
        <v>0.84572615155591224</v>
      </c>
      <c r="L24" s="78">
        <f>IF(RES_hh_tes!L24=0,"",RES_hh_tes!L24/RES_hh_fec!L24)</f>
        <v>0.84931921851980485</v>
      </c>
      <c r="M24" s="78">
        <f>IF(RES_hh_tes!M24=0,"",RES_hh_tes!M24/RES_hh_fec!M24)</f>
        <v>0.85538809300269891</v>
      </c>
      <c r="N24" s="78">
        <f>IF(RES_hh_tes!N24=0,"",RES_hh_tes!N24/RES_hh_fec!N24)</f>
        <v>0.86305674201238636</v>
      </c>
      <c r="O24" s="78">
        <f>IF(RES_hh_tes!O24=0,"",RES_hh_tes!O24/RES_hh_fec!O24)</f>
        <v>0.86981326206314646</v>
      </c>
      <c r="P24" s="78">
        <f>IF(RES_hh_tes!P24=0,"",RES_hh_tes!P24/RES_hh_fec!P24)</f>
        <v>0.87143021493919059</v>
      </c>
      <c r="Q24" s="78">
        <f>IF(RES_hh_tes!Q24=0,"",RES_hh_tes!Q24/RES_hh_fec!Q24)</f>
        <v>0.8747745327524592</v>
      </c>
      <c r="R24" s="78">
        <f>IF(RES_hh_tes!R24=0,"",RES_hh_tes!R24/RES_hh_fec!R24)</f>
        <v>0.87924759534720709</v>
      </c>
      <c r="S24" s="78">
        <f>IF(RES_hh_tes!S24=0,"",RES_hh_tes!S24/RES_hh_fec!S24)</f>
        <v>0.8852522913439802</v>
      </c>
      <c r="T24" s="78">
        <f>IF(RES_hh_tes!T24=0,"",RES_hh_tes!T24/RES_hh_fec!T24)</f>
        <v>0.89104952214046673</v>
      </c>
      <c r="U24" s="78">
        <f>IF(RES_hh_tes!U24=0,"",RES_hh_tes!U24/RES_hh_fec!U24)</f>
        <v>0.89618820024649426</v>
      </c>
      <c r="V24" s="78">
        <f>IF(RES_hh_tes!V24=0,"",RES_hh_tes!V24/RES_hh_fec!V24)</f>
        <v>0.90064375571047539</v>
      </c>
      <c r="W24" s="78">
        <f>IF(RES_hh_tes!W24=0,"",RES_hh_tes!W24/RES_hh_fec!W24)</f>
        <v>0.90445866000200692</v>
      </c>
      <c r="X24" s="78">
        <f>IF(RES_hh_tes!X24=0,"",RES_hh_tes!X24/RES_hh_fec!X24)</f>
        <v>0.90813228823578218</v>
      </c>
      <c r="Y24" s="78">
        <f>IF(RES_hh_tes!Y24=0,"",RES_hh_tes!Y24/RES_hh_fec!Y24)</f>
        <v>0.91173467967499688</v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0.68473599642204408</v>
      </c>
      <c r="C25" s="79">
        <f>IF(RES_hh_tes!C25=0,"",RES_hh_tes!C25/RES_hh_fec!C25)</f>
        <v>0.68802538963573145</v>
      </c>
      <c r="D25" s="79">
        <f>IF(RES_hh_tes!D25=0,"",RES_hh_tes!D25/RES_hh_fec!D25)</f>
        <v>0.69150670001103687</v>
      </c>
      <c r="E25" s="79">
        <f>IF(RES_hh_tes!E25=0,"",RES_hh_tes!E25/RES_hh_fec!E25)</f>
        <v>0.69509158633820689</v>
      </c>
      <c r="F25" s="79">
        <f>IF(RES_hh_tes!F25=0,"",RES_hh_tes!F25/RES_hh_fec!F25)</f>
        <v>0.69875402863972125</v>
      </c>
      <c r="G25" s="79">
        <f>IF(RES_hh_tes!G25=0,"",RES_hh_tes!G25/RES_hh_fec!G25)</f>
        <v>0.70277215041726993</v>
      </c>
      <c r="H25" s="79">
        <f>IF(RES_hh_tes!H25=0,"",RES_hh_tes!H25/RES_hh_fec!H25)</f>
        <v>0.70701340630218823</v>
      </c>
      <c r="I25" s="79">
        <f>IF(RES_hh_tes!I25=0,"",RES_hh_tes!I25/RES_hh_fec!I25)</f>
        <v>0.70911998654827046</v>
      </c>
      <c r="J25" s="79">
        <f>IF(RES_hh_tes!J25=0,"",RES_hh_tes!J25/RES_hh_fec!J25)</f>
        <v>0.71005905240231637</v>
      </c>
      <c r="K25" s="79">
        <f>IF(RES_hh_tes!K25=0,"",RES_hh_tes!K25/RES_hh_fec!K25)</f>
        <v>0.71131386457486145</v>
      </c>
      <c r="L25" s="79">
        <f>IF(RES_hh_tes!L25=0,"",RES_hh_tes!L25/RES_hh_fec!L25)</f>
        <v>0.71277388764065852</v>
      </c>
      <c r="M25" s="79">
        <f>IF(RES_hh_tes!M25=0,"",RES_hh_tes!M25/RES_hh_fec!M25)</f>
        <v>0.71451976877958412</v>
      </c>
      <c r="N25" s="79">
        <f>IF(RES_hh_tes!N25=0,"",RES_hh_tes!N25/RES_hh_fec!N25)</f>
        <v>0.7174069515626077</v>
      </c>
      <c r="O25" s="79">
        <f>IF(RES_hh_tes!O25=0,"",RES_hh_tes!O25/RES_hh_fec!O25)</f>
        <v>0.72160846040995008</v>
      </c>
      <c r="P25" s="79">
        <f>IF(RES_hh_tes!P25=0,"",RES_hh_tes!P25/RES_hh_fec!P25)</f>
        <v>0.72637682492243782</v>
      </c>
      <c r="Q25" s="79">
        <f>IF(RES_hh_tes!Q25=0,"",RES_hh_tes!Q25/RES_hh_fec!Q25)</f>
        <v>0.73263156096663828</v>
      </c>
      <c r="R25" s="79">
        <f>IF(RES_hh_tes!R25=0,"",RES_hh_tes!R25/RES_hh_fec!R25)</f>
        <v>0.74010781414805726</v>
      </c>
      <c r="S25" s="79">
        <f>IF(RES_hh_tes!S25=0,"",RES_hh_tes!S25/RES_hh_fec!S25)</f>
        <v>0.74801766933924918</v>
      </c>
      <c r="T25" s="79">
        <f>IF(RES_hh_tes!T25=0,"",RES_hh_tes!T25/RES_hh_fec!T25)</f>
        <v>0.75634730632939284</v>
      </c>
      <c r="U25" s="79">
        <f>IF(RES_hh_tes!U25=0,"",RES_hh_tes!U25/RES_hh_fec!U25)</f>
        <v>0.7647097368134399</v>
      </c>
      <c r="V25" s="79">
        <f>IF(RES_hh_tes!V25=0,"",RES_hh_tes!V25/RES_hh_fec!V25)</f>
        <v>0.77369964815089931</v>
      </c>
      <c r="W25" s="79">
        <f>IF(RES_hh_tes!W25=0,"",RES_hh_tes!W25/RES_hh_fec!W25)</f>
        <v>0.78232269894940532</v>
      </c>
      <c r="X25" s="79">
        <f>IF(RES_hh_tes!X25=0,"",RES_hh_tes!X25/RES_hh_fec!X25)</f>
        <v>0.79078926302727104</v>
      </c>
      <c r="Y25" s="79">
        <f>IF(RES_hh_tes!Y25=0,"",RES_hh_tes!Y25/RES_hh_fec!Y25)</f>
        <v>0.79921120529399825</v>
      </c>
      <c r="DA25" s="90" t="s">
        <v>439</v>
      </c>
    </row>
    <row r="26" spans="1:105" ht="12" customHeight="1" x14ac:dyDescent="0.25">
      <c r="A26" s="32" t="s">
        <v>52</v>
      </c>
      <c r="B26" s="81">
        <f>IF(RES_hh_tes!B26=0,"",RES_hh_tes!B26/RES_hh_fec!B26)</f>
        <v>1</v>
      </c>
      <c r="C26" s="81">
        <f>IF(RES_hh_tes!C26=0,"",RES_hh_tes!C26/RES_hh_fec!C26)</f>
        <v>1</v>
      </c>
      <c r="D26" s="81">
        <f>IF(RES_hh_tes!D26=0,"",RES_hh_tes!D26/RES_hh_fec!D26)</f>
        <v>0.99999999999999978</v>
      </c>
      <c r="E26" s="81">
        <f>IF(RES_hh_tes!E26=0,"",RES_hh_tes!E26/RES_hh_fec!E26)</f>
        <v>1</v>
      </c>
      <c r="F26" s="81">
        <f>IF(RES_hh_tes!F26=0,"",RES_hh_tes!F26/RES_hh_fec!F26)</f>
        <v>0.99999999999999989</v>
      </c>
      <c r="G26" s="81">
        <f>IF(RES_hh_tes!G26=0,"",RES_hh_tes!G26/RES_hh_fec!G26)</f>
        <v>1.0000000000000011</v>
      </c>
      <c r="H26" s="81">
        <f>IF(RES_hh_tes!H26=0,"",RES_hh_tes!H26/RES_hh_fec!H26)</f>
        <v>0.99999999999999944</v>
      </c>
      <c r="I26" s="81">
        <f>IF(RES_hh_tes!I26=0,"",RES_hh_tes!I26/RES_hh_fec!I26)</f>
        <v>1.0000000000000009</v>
      </c>
      <c r="J26" s="81">
        <f>IF(RES_hh_tes!J26=0,"",RES_hh_tes!J26/RES_hh_fec!J26)</f>
        <v>1.0000000000000002</v>
      </c>
      <c r="K26" s="81">
        <f>IF(RES_hh_tes!K26=0,"",RES_hh_tes!K26/RES_hh_fec!K26)</f>
        <v>0.99999999999999978</v>
      </c>
      <c r="L26" s="81">
        <f>IF(RES_hh_tes!L26=0,"",RES_hh_tes!L26/RES_hh_fec!L26)</f>
        <v>1.0000000000000007</v>
      </c>
      <c r="M26" s="81">
        <f>IF(RES_hh_tes!M26=0,"",RES_hh_tes!M26/RES_hh_fec!M26)</f>
        <v>1.0000000000000064</v>
      </c>
      <c r="N26" s="81">
        <f>IF(RES_hh_tes!N26=0,"",RES_hh_tes!N26/RES_hh_fec!N26)</f>
        <v>0.99999999999999722</v>
      </c>
      <c r="O26" s="81">
        <f>IF(RES_hh_tes!O26=0,"",RES_hh_tes!O26/RES_hh_fec!O26)</f>
        <v>0.999999999999997</v>
      </c>
      <c r="P26" s="81">
        <f>IF(RES_hh_tes!P26=0,"",RES_hh_tes!P26/RES_hh_fec!P26)</f>
        <v>0.99999999999999856</v>
      </c>
      <c r="Q26" s="81">
        <f>IF(RES_hh_tes!Q26=0,"",RES_hh_tes!Q26/RES_hh_fec!Q26)</f>
        <v>0.99999999999999545</v>
      </c>
      <c r="R26" s="81">
        <f>IF(RES_hh_tes!R26=0,"",RES_hh_tes!R26/RES_hh_fec!R26)</f>
        <v>1.0000000000000022</v>
      </c>
      <c r="S26" s="81">
        <f>IF(RES_hh_tes!S26=0,"",RES_hh_tes!S26/RES_hh_fec!S26)</f>
        <v>0.99999999999999822</v>
      </c>
      <c r="T26" s="81">
        <f>IF(RES_hh_tes!T26=0,"",RES_hh_tes!T26/RES_hh_fec!T26)</f>
        <v>1.0000000000000064</v>
      </c>
      <c r="U26" s="81">
        <f>IF(RES_hh_tes!U26=0,"",RES_hh_tes!U26/RES_hh_fec!U26)</f>
        <v>1.000000000000002</v>
      </c>
      <c r="V26" s="81">
        <f>IF(RES_hh_tes!V26=0,"",RES_hh_tes!V26/RES_hh_fec!V26)</f>
        <v>1.0000000000000029</v>
      </c>
      <c r="W26" s="81">
        <f>IF(RES_hh_tes!W26=0,"",RES_hh_tes!W26/RES_hh_fec!W26)</f>
        <v>0.99999999999999412</v>
      </c>
      <c r="X26" s="81">
        <f>IF(RES_hh_tes!X26=0,"",RES_hh_tes!X26/RES_hh_fec!X26)</f>
        <v>1.0000000000000071</v>
      </c>
      <c r="Y26" s="81">
        <f>IF(RES_hh_tes!Y26=0,"",RES_hh_tes!Y26/RES_hh_fec!Y26)</f>
        <v>0.99999999999999245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0.65836173430348022</v>
      </c>
      <c r="C27" s="70">
        <f>IF(RES_hh_tes!C27=0,"",RES_hh_tes!C27/RES_hh_fec!C27)</f>
        <v>0.66362901119571505</v>
      </c>
      <c r="D27" s="70">
        <f>IF(RES_hh_tes!D27=0,"",RES_hh_tes!D27/RES_hh_fec!D27)</f>
        <v>0.66280384444925466</v>
      </c>
      <c r="E27" s="70">
        <f>IF(RES_hh_tes!E27=0,"",RES_hh_tes!E27/RES_hh_fec!E27)</f>
        <v>0.6657374408519755</v>
      </c>
      <c r="F27" s="70">
        <f>IF(RES_hh_tes!F27=0,"",RES_hh_tes!F27/RES_hh_fec!F27)</f>
        <v>0.66073433696843509</v>
      </c>
      <c r="G27" s="70">
        <f>IF(RES_hh_tes!G27=0,"",RES_hh_tes!G27/RES_hh_fec!G27)</f>
        <v>0.66469307855116766</v>
      </c>
      <c r="H27" s="70">
        <f>IF(RES_hh_tes!H27=0,"",RES_hh_tes!H27/RES_hh_fec!H27)</f>
        <v>0.66815468759188323</v>
      </c>
      <c r="I27" s="70">
        <f>IF(RES_hh_tes!I27=0,"",RES_hh_tes!I27/RES_hh_fec!I27)</f>
        <v>0.66951099533446368</v>
      </c>
      <c r="J27" s="70">
        <f>IF(RES_hh_tes!J27=0,"",RES_hh_tes!J27/RES_hh_fec!J27)</f>
        <v>0.67515471860334331</v>
      </c>
      <c r="K27" s="70">
        <f>IF(RES_hh_tes!K27=0,"",RES_hh_tes!K27/RES_hh_fec!K27)</f>
        <v>0.66828275737360299</v>
      </c>
      <c r="L27" s="70">
        <f>IF(RES_hh_tes!L27=0,"",RES_hh_tes!L27/RES_hh_fec!L27)</f>
        <v>0.68011828162275934</v>
      </c>
      <c r="M27" s="70">
        <f>IF(RES_hh_tes!M27=0,"",RES_hh_tes!M27/RES_hh_fec!M27)</f>
        <v>0.67731580720199958</v>
      </c>
      <c r="N27" s="70">
        <f>IF(RES_hh_tes!N27=0,"",RES_hh_tes!N27/RES_hh_fec!N27)</f>
        <v>0.68409310207554197</v>
      </c>
      <c r="O27" s="70">
        <f>IF(RES_hh_tes!O27=0,"",RES_hh_tes!O27/RES_hh_fec!O27)</f>
        <v>0.6906689721632947</v>
      </c>
      <c r="P27" s="70">
        <f>IF(RES_hh_tes!P27=0,"",RES_hh_tes!P27/RES_hh_fec!P27)</f>
        <v>0.68630496877198244</v>
      </c>
      <c r="Q27" s="70">
        <f>IF(RES_hh_tes!Q27=0,"",RES_hh_tes!Q27/RES_hh_fec!Q27)</f>
        <v>0.69344591004190059</v>
      </c>
      <c r="R27" s="70">
        <f>IF(RES_hh_tes!R27=0,"",RES_hh_tes!R27/RES_hh_fec!R27)</f>
        <v>0.69952233174762324</v>
      </c>
      <c r="S27" s="70">
        <f>IF(RES_hh_tes!S27=0,"",RES_hh_tes!S27/RES_hh_fec!S27)</f>
        <v>0.70641749949428645</v>
      </c>
      <c r="T27" s="70">
        <f>IF(RES_hh_tes!T27=0,"",RES_hh_tes!T27/RES_hh_fec!T27)</f>
        <v>0.71471766585665841</v>
      </c>
      <c r="U27" s="70">
        <f>IF(RES_hh_tes!U27=0,"",RES_hh_tes!U27/RES_hh_fec!U27)</f>
        <v>0.7214842442256435</v>
      </c>
      <c r="V27" s="70">
        <f>IF(RES_hh_tes!V27=0,"",RES_hh_tes!V27/RES_hh_fec!V27)</f>
        <v>0.72959558915703848</v>
      </c>
      <c r="W27" s="70">
        <f>IF(RES_hh_tes!W27=0,"",RES_hh_tes!W27/RES_hh_fec!W27)</f>
        <v>0.73963150228821917</v>
      </c>
      <c r="X27" s="70">
        <f>IF(RES_hh_tes!X27=0,"",RES_hh_tes!X27/RES_hh_fec!X27)</f>
        <v>0.75810691919218387</v>
      </c>
      <c r="Y27" s="70">
        <f>IF(RES_hh_tes!Y27=0,"",RES_hh_tes!Y27/RES_hh_fec!Y27)</f>
        <v>0.76798186824386994</v>
      </c>
      <c r="DA27" s="88" t="s">
        <v>294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X28" s="78" t="str">
        <f>IF(RES_hh_tes!X28=0,"",RES_hh_tes!X28/RES_hh_fec!X28)</f>
        <v/>
      </c>
      <c r="Y28" s="78" t="str">
        <f>IF(RES_hh_tes!Y28=0,"",RES_hh_tes!Y28/RES_hh_fec!Y28)</f>
        <v/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0.61185672158595128</v>
      </c>
      <c r="C29" s="78">
        <f>IF(RES_hh_tes!C29=0,"",RES_hh_tes!C29/RES_hh_fec!C29)</f>
        <v>0.61271656774834826</v>
      </c>
      <c r="D29" s="78">
        <f>IF(RES_hh_tes!D29=0,"",RES_hh_tes!D29/RES_hh_fec!D29)</f>
        <v>0.61371118636633959</v>
      </c>
      <c r="E29" s="78">
        <f>IF(RES_hh_tes!E29=0,"",RES_hh_tes!E29/RES_hh_fec!E29)</f>
        <v>0.61475596595837623</v>
      </c>
      <c r="F29" s="78">
        <f>IF(RES_hh_tes!F29=0,"",RES_hh_tes!F29/RES_hh_fec!F29)</f>
        <v>0.61583031238861519</v>
      </c>
      <c r="G29" s="78">
        <f>IF(RES_hh_tes!G29=0,"",RES_hh_tes!G29/RES_hh_fec!G29)</f>
        <v>0.61689582132345733</v>
      </c>
      <c r="H29" s="78">
        <f>IF(RES_hh_tes!H29=0,"",RES_hh_tes!H29/RES_hh_fec!H29)</f>
        <v>0.61799531046966893</v>
      </c>
      <c r="I29" s="78">
        <f>IF(RES_hh_tes!I29=0,"",RES_hh_tes!I29/RES_hh_fec!I29)</f>
        <v>0.61849871095123654</v>
      </c>
      <c r="J29" s="78">
        <f>IF(RES_hh_tes!J29=0,"",RES_hh_tes!J29/RES_hh_fec!J29)</f>
        <v>0.61856903976423949</v>
      </c>
      <c r="K29" s="78">
        <f>IF(RES_hh_tes!K29=0,"",RES_hh_tes!K29/RES_hh_fec!K29)</f>
        <v>0.61867366129321566</v>
      </c>
      <c r="L29" s="78">
        <f>IF(RES_hh_tes!L29=0,"",RES_hh_tes!L29/RES_hh_fec!L29)</f>
        <v>0.61879281573584199</v>
      </c>
      <c r="M29" s="78">
        <f>IF(RES_hh_tes!M29=0,"",RES_hh_tes!M29/RES_hh_fec!M29)</f>
        <v>0.61891279118565157</v>
      </c>
      <c r="N29" s="78">
        <f>IF(RES_hh_tes!N29=0,"",RES_hh_tes!N29/RES_hh_fec!N29)</f>
        <v>0.61902433266947365</v>
      </c>
      <c r="O29" s="78">
        <f>IF(RES_hh_tes!O29=0,"",RES_hh_tes!O29/RES_hh_fec!O29)</f>
        <v>0.61911886811971439</v>
      </c>
      <c r="P29" s="78">
        <f>IF(RES_hh_tes!P29=0,"",RES_hh_tes!P29/RES_hh_fec!P29)</f>
        <v>0.61917974516810104</v>
      </c>
      <c r="Q29" s="78">
        <f>IF(RES_hh_tes!Q29=0,"",RES_hh_tes!Q29/RES_hh_fec!Q29)</f>
        <v>0.61927194789959583</v>
      </c>
      <c r="R29" s="78">
        <f>IF(RES_hh_tes!R29=0,"",RES_hh_tes!R29/RES_hh_fec!R29)</f>
        <v>0.61943651161153335</v>
      </c>
      <c r="S29" s="78">
        <f>IF(RES_hh_tes!S29=0,"",RES_hh_tes!S29/RES_hh_fec!S29)</f>
        <v>0.61979574458711884</v>
      </c>
      <c r="T29" s="78">
        <f>IF(RES_hh_tes!T29=0,"",RES_hh_tes!T29/RES_hh_fec!T29)</f>
        <v>0.62038771205449506</v>
      </c>
      <c r="U29" s="78">
        <f>IF(RES_hh_tes!U29=0,"",RES_hh_tes!U29/RES_hh_fec!U29)</f>
        <v>0.62119252361631916</v>
      </c>
      <c r="V29" s="78">
        <f>IF(RES_hh_tes!V29=0,"",RES_hh_tes!V29/RES_hh_fec!V29)</f>
        <v>0.62202598973715673</v>
      </c>
      <c r="W29" s="78">
        <f>IF(RES_hh_tes!W29=0,"",RES_hh_tes!W29/RES_hh_fec!W29)</f>
        <v>0.62277379121306609</v>
      </c>
      <c r="X29" s="78">
        <f>IF(RES_hh_tes!X29=0,"",RES_hh_tes!X29/RES_hh_fec!X29)</f>
        <v>0.62332644348370569</v>
      </c>
      <c r="Y29" s="78">
        <f>IF(RES_hh_tes!Y29=0,"",RES_hh_tes!Y29/RES_hh_fec!Y29)</f>
        <v>0.62397339884324221</v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0.61090439818870057</v>
      </c>
      <c r="C30" s="78">
        <f>IF(RES_hh_tes!C30=0,"",RES_hh_tes!C30/RES_hh_fec!C30)</f>
        <v>0.61207003432559803</v>
      </c>
      <c r="D30" s="78">
        <f>IF(RES_hh_tes!D30=0,"",RES_hh_tes!D30/RES_hh_fec!D30)</f>
        <v>0.61323083046214011</v>
      </c>
      <c r="E30" s="78">
        <f>IF(RES_hh_tes!E30=0,"",RES_hh_tes!E30/RES_hh_fec!E30)</f>
        <v>0.61433136199419081</v>
      </c>
      <c r="F30" s="78">
        <f>IF(RES_hh_tes!F30=0,"",RES_hh_tes!F30/RES_hh_fec!F30)</f>
        <v>0.61547423246635768</v>
      </c>
      <c r="G30" s="78">
        <f>IF(RES_hh_tes!G30=0,"",RES_hh_tes!G30/RES_hh_fec!G30)</f>
        <v>0.61655227875604712</v>
      </c>
      <c r="H30" s="78">
        <f>IF(RES_hh_tes!H30=0,"",RES_hh_tes!H30/RES_hh_fec!H30)</f>
        <v>0.61763249457047642</v>
      </c>
      <c r="I30" s="78">
        <f>IF(RES_hh_tes!I30=0,"",RES_hh_tes!I30/RES_hh_fec!I30)</f>
        <v>0.61812992948262113</v>
      </c>
      <c r="J30" s="78">
        <f>IF(RES_hh_tes!J30=0,"",RES_hh_tes!J30/RES_hh_fec!J30)</f>
        <v>0.61829482089608068</v>
      </c>
      <c r="K30" s="78">
        <f>IF(RES_hh_tes!K30=0,"",RES_hh_tes!K30/RES_hh_fec!K30)</f>
        <v>0.61854014573463201</v>
      </c>
      <c r="L30" s="78">
        <f>IF(RES_hh_tes!L30=0,"",RES_hh_tes!L30/RES_hh_fec!L30)</f>
        <v>0.61878123862092416</v>
      </c>
      <c r="M30" s="78">
        <f>IF(RES_hh_tes!M30=0,"",RES_hh_tes!M30/RES_hh_fec!M30)</f>
        <v>0.61903258433348274</v>
      </c>
      <c r="N30" s="78">
        <f>IF(RES_hh_tes!N30=0,"",RES_hh_tes!N30/RES_hh_fec!N30)</f>
        <v>0.61927374991123185</v>
      </c>
      <c r="O30" s="78">
        <f>IF(RES_hh_tes!O30=0,"",RES_hh_tes!O30/RES_hh_fec!O30)</f>
        <v>0.61947634819257436</v>
      </c>
      <c r="P30" s="78">
        <f>IF(RES_hh_tes!P30=0,"",RES_hh_tes!P30/RES_hh_fec!P30)</f>
        <v>0.61962143907270217</v>
      </c>
      <c r="Q30" s="78">
        <f>IF(RES_hh_tes!Q30=0,"",RES_hh_tes!Q30/RES_hh_fec!Q30)</f>
        <v>0.61983604315666063</v>
      </c>
      <c r="R30" s="78">
        <f>IF(RES_hh_tes!R30=0,"",RES_hh_tes!R30/RES_hh_fec!R30)</f>
        <v>0.62033868844246831</v>
      </c>
      <c r="S30" s="78">
        <f>IF(RES_hh_tes!S30=0,"",RES_hh_tes!S30/RES_hh_fec!S30)</f>
        <v>0.62125866350496362</v>
      </c>
      <c r="T30" s="78">
        <f>IF(RES_hh_tes!T30=0,"",RES_hh_tes!T30/RES_hh_fec!T30)</f>
        <v>0.62259147072620413</v>
      </c>
      <c r="U30" s="78">
        <f>IF(RES_hh_tes!U30=0,"",RES_hh_tes!U30/RES_hh_fec!U30)</f>
        <v>0.62432414006296788</v>
      </c>
      <c r="V30" s="78">
        <f>IF(RES_hh_tes!V30=0,"",RES_hh_tes!V30/RES_hh_fec!V30)</f>
        <v>0.62617239120853296</v>
      </c>
      <c r="W30" s="78">
        <f>IF(RES_hh_tes!W30=0,"",RES_hh_tes!W30/RES_hh_fec!W30)</f>
        <v>0.62792054671835329</v>
      </c>
      <c r="X30" s="78">
        <f>IF(RES_hh_tes!X30=0,"",RES_hh_tes!X30/RES_hh_fec!X30)</f>
        <v>0.62949105963003904</v>
      </c>
      <c r="Y30" s="78">
        <f>IF(RES_hh_tes!Y30=0,"",RES_hh_tes!Y30/RES_hh_fec!Y30)</f>
        <v>0.63094989923916844</v>
      </c>
      <c r="DA30" s="89" t="s">
        <v>443</v>
      </c>
    </row>
    <row r="31" spans="1:105" ht="12" customHeight="1" x14ac:dyDescent="0.25">
      <c r="A31" s="28" t="s">
        <v>202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X31" s="78" t="str">
        <f>IF(RES_hh_tes!X31=0,"",RES_hh_tes!X31/RES_hh_fec!X31)</f>
        <v/>
      </c>
      <c r="Y31" s="78" t="str">
        <f>IF(RES_hh_tes!Y31=0,"",RES_hh_tes!Y31/RES_hh_fec!Y31)</f>
        <v/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0.75833892741635722</v>
      </c>
      <c r="C32" s="81">
        <f>IF(RES_hh_tes!C32=0,"",RES_hh_tes!C32/RES_hh_fec!C32)</f>
        <v>0.76048321218470938</v>
      </c>
      <c r="D32" s="81">
        <f>IF(RES_hh_tes!D32=0,"",RES_hh_tes!D32/RES_hh_fec!D32)</f>
        <v>0.76261620337756764</v>
      </c>
      <c r="E32" s="81">
        <f>IF(RES_hh_tes!E32=0,"",RES_hh_tes!E32/RES_hh_fec!E32)</f>
        <v>0.76525259902892795</v>
      </c>
      <c r="F32" s="81">
        <f>IF(RES_hh_tes!F32=0,"",RES_hh_tes!F32/RES_hh_fec!F32)</f>
        <v>0.76769117535455589</v>
      </c>
      <c r="G32" s="81">
        <f>IF(RES_hh_tes!G32=0,"",RES_hh_tes!G32/RES_hh_fec!G32)</f>
        <v>0.77059289087803673</v>
      </c>
      <c r="H32" s="81">
        <f>IF(RES_hh_tes!H32=0,"",RES_hh_tes!H32/RES_hh_fec!H32)</f>
        <v>0.77398057899051986</v>
      </c>
      <c r="I32" s="81">
        <f>IF(RES_hh_tes!I32=0,"",RES_hh_tes!I32/RES_hh_fec!I32)</f>
        <v>0.77582529473403339</v>
      </c>
      <c r="J32" s="81">
        <f>IF(RES_hh_tes!J32=0,"",RES_hh_tes!J32/RES_hh_fec!J32)</f>
        <v>0.77694970806427455</v>
      </c>
      <c r="K32" s="81">
        <f>IF(RES_hh_tes!K32=0,"",RES_hh_tes!K32/RES_hh_fec!K32)</f>
        <v>0.77835683329328309</v>
      </c>
      <c r="L32" s="81">
        <f>IF(RES_hh_tes!L32=0,"",RES_hh_tes!L32/RES_hh_fec!L32)</f>
        <v>0.77990490159162207</v>
      </c>
      <c r="M32" s="81">
        <f>IF(RES_hh_tes!M32=0,"",RES_hh_tes!M32/RES_hh_fec!M32)</f>
        <v>0.78159411363611897</v>
      </c>
      <c r="N32" s="81">
        <f>IF(RES_hh_tes!N32=0,"",RES_hh_tes!N32/RES_hh_fec!N32)</f>
        <v>0.78393097200744921</v>
      </c>
      <c r="O32" s="81">
        <f>IF(RES_hh_tes!O32=0,"",RES_hh_tes!O32/RES_hh_fec!O32)</f>
        <v>0.78689879748117952</v>
      </c>
      <c r="P32" s="81">
        <f>IF(RES_hh_tes!P32=0,"",RES_hh_tes!P32/RES_hh_fec!P32)</f>
        <v>0.78981917316216976</v>
      </c>
      <c r="Q32" s="81">
        <f>IF(RES_hh_tes!Q32=0,"",RES_hh_tes!Q32/RES_hh_fec!Q32)</f>
        <v>0.79425442439488103</v>
      </c>
      <c r="R32" s="81">
        <f>IF(RES_hh_tes!R32=0,"",RES_hh_tes!R32/RES_hh_fec!R32)</f>
        <v>0.80046129344157946</v>
      </c>
      <c r="S32" s="81">
        <f>IF(RES_hh_tes!S32=0,"",RES_hh_tes!S32/RES_hh_fec!S32)</f>
        <v>0.80863104407968955</v>
      </c>
      <c r="T32" s="81">
        <f>IF(RES_hh_tes!T32=0,"",RES_hh_tes!T32/RES_hh_fec!T32)</f>
        <v>0.81859845007642607</v>
      </c>
      <c r="U32" s="81">
        <f>IF(RES_hh_tes!U32=0,"",RES_hh_tes!U32/RES_hh_fec!U32)</f>
        <v>0.82985928718940749</v>
      </c>
      <c r="V32" s="81">
        <f>IF(RES_hh_tes!V32=0,"",RES_hh_tes!V32/RES_hh_fec!V32)</f>
        <v>0.8425842202821805</v>
      </c>
      <c r="W32" s="81">
        <f>IF(RES_hh_tes!W32=0,"",RES_hh_tes!W32/RES_hh_fec!W32)</f>
        <v>0.8553299789069676</v>
      </c>
      <c r="X32" s="81">
        <f>IF(RES_hh_tes!X32=0,"",RES_hh_tes!X32/RES_hh_fec!X32)</f>
        <v>0.86777855506888779</v>
      </c>
      <c r="Y32" s="81">
        <f>IF(RES_hh_tes!Y32=0,"",RES_hh_tes!Y32/RES_hh_fec!Y32)</f>
        <v>0.87828970793543404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60565.114132562456</v>
      </c>
      <c r="C3" s="65">
        <f t="shared" si="0"/>
        <v>64396.643348521495</v>
      </c>
      <c r="D3" s="65">
        <f t="shared" si="0"/>
        <v>60875.906999402221</v>
      </c>
      <c r="E3" s="65">
        <f t="shared" si="0"/>
        <v>61870.199316121369</v>
      </c>
      <c r="F3" s="65">
        <f t="shared" si="0"/>
        <v>65132.119210681209</v>
      </c>
      <c r="G3" s="65">
        <f t="shared" si="0"/>
        <v>64076.40736776113</v>
      </c>
      <c r="H3" s="65">
        <f t="shared" si="0"/>
        <v>61967.618663040957</v>
      </c>
      <c r="I3" s="65">
        <f t="shared" si="0"/>
        <v>54092.834664120826</v>
      </c>
      <c r="J3" s="65">
        <f t="shared" si="0"/>
        <v>59658.132439801411</v>
      </c>
      <c r="K3" s="65">
        <f t="shared" si="0"/>
        <v>59129.792192161171</v>
      </c>
      <c r="L3" s="65">
        <f t="shared" si="0"/>
        <v>56685.443625361106</v>
      </c>
      <c r="M3" s="65">
        <f t="shared" si="0"/>
        <v>48817.111058280439</v>
      </c>
      <c r="N3" s="65">
        <f t="shared" si="0"/>
        <v>54039.092848732609</v>
      </c>
      <c r="O3" s="65">
        <f t="shared" si="0"/>
        <v>55295.56299205609</v>
      </c>
      <c r="P3" s="65">
        <f t="shared" si="0"/>
        <v>41069.158174944627</v>
      </c>
      <c r="Q3" s="65">
        <f t="shared" si="0"/>
        <v>43601.483385185078</v>
      </c>
      <c r="R3" s="65">
        <f t="shared" ref="R3:V3" si="1">SUM(R4,R15,R17,R27)</f>
        <v>46622.872616761131</v>
      </c>
      <c r="S3" s="65">
        <f t="shared" si="1"/>
        <v>45105.721202535271</v>
      </c>
      <c r="T3" s="65">
        <f t="shared" si="1"/>
        <v>41794.977086338731</v>
      </c>
      <c r="U3" s="65">
        <f t="shared" si="1"/>
        <v>40538.850988260878</v>
      </c>
      <c r="V3" s="65">
        <f t="shared" si="1"/>
        <v>38320.165821848976</v>
      </c>
      <c r="W3" s="65">
        <f t="shared" ref="W3:Y3" si="2">SUM(W4,W15,W17,W27)</f>
        <v>40987.758596781277</v>
      </c>
      <c r="X3" s="65">
        <f t="shared" si="2"/>
        <v>32328.133978390375</v>
      </c>
      <c r="Y3" s="65">
        <f t="shared" si="2"/>
        <v>29271.567509169879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52360.834245737547</v>
      </c>
      <c r="C4" s="69">
        <f t="shared" si="3"/>
        <v>56418.019174949761</v>
      </c>
      <c r="D4" s="69">
        <f t="shared" si="3"/>
        <v>52593.994419688919</v>
      </c>
      <c r="E4" s="69">
        <f t="shared" si="3"/>
        <v>53713.932141609483</v>
      </c>
      <c r="F4" s="69">
        <f t="shared" si="3"/>
        <v>56872.999080536596</v>
      </c>
      <c r="G4" s="69">
        <f t="shared" si="3"/>
        <v>56047.285464560737</v>
      </c>
      <c r="H4" s="69">
        <f t="shared" si="3"/>
        <v>53656.385438295591</v>
      </c>
      <c r="I4" s="69">
        <f t="shared" si="3"/>
        <v>45876.941123315453</v>
      </c>
      <c r="J4" s="69">
        <f t="shared" si="3"/>
        <v>51375.932911174881</v>
      </c>
      <c r="K4" s="69">
        <f t="shared" si="3"/>
        <v>51381.343261810667</v>
      </c>
      <c r="L4" s="69">
        <f t="shared" si="3"/>
        <v>48843.883720337653</v>
      </c>
      <c r="M4" s="69">
        <f t="shared" si="3"/>
        <v>40274.464508162644</v>
      </c>
      <c r="N4" s="69">
        <f t="shared" si="3"/>
        <v>45665.063656953884</v>
      </c>
      <c r="O4" s="69">
        <f t="shared" si="3"/>
        <v>47428.285238645898</v>
      </c>
      <c r="P4" s="69">
        <f t="shared" si="3"/>
        <v>33462.871898024037</v>
      </c>
      <c r="Q4" s="69">
        <f t="shared" si="3"/>
        <v>36159.371599050173</v>
      </c>
      <c r="R4" s="69">
        <f t="shared" ref="R4:V4" si="4">SUM(R5:R14)</f>
        <v>38898.074151130029</v>
      </c>
      <c r="S4" s="69">
        <f t="shared" si="4"/>
        <v>37264.881457911652</v>
      </c>
      <c r="T4" s="69">
        <f t="shared" si="4"/>
        <v>34228.558700682108</v>
      </c>
      <c r="U4" s="69">
        <f t="shared" si="4"/>
        <v>33050.714834008519</v>
      </c>
      <c r="V4" s="69">
        <f t="shared" si="4"/>
        <v>30778.518146248854</v>
      </c>
      <c r="W4" s="69">
        <f t="shared" ref="W4:Y4" si="5">SUM(W5:W14)</f>
        <v>33866.921245862053</v>
      </c>
      <c r="X4" s="69">
        <f t="shared" si="5"/>
        <v>26818.771258330933</v>
      </c>
      <c r="Y4" s="69">
        <f t="shared" si="5"/>
        <v>24431.973601797101</v>
      </c>
      <c r="DA4" s="88" t="s">
        <v>266</v>
      </c>
    </row>
    <row r="5" spans="1:105" ht="12" customHeight="1" x14ac:dyDescent="0.25">
      <c r="A5" s="28" t="s">
        <v>51</v>
      </c>
      <c r="B5" s="72">
        <v>1514.2959582652891</v>
      </c>
      <c r="C5" s="72">
        <v>1464.8369398474924</v>
      </c>
      <c r="D5" s="72">
        <v>1022.9412938686136</v>
      </c>
      <c r="E5" s="72">
        <v>986.7353029833622</v>
      </c>
      <c r="F5" s="72">
        <v>953.70402763784398</v>
      </c>
      <c r="G5" s="72">
        <v>856.79855134485263</v>
      </c>
      <c r="H5" s="72">
        <v>824.69555972772969</v>
      </c>
      <c r="I5" s="72">
        <v>796.16010595101363</v>
      </c>
      <c r="J5" s="72">
        <v>890.05555335329916</v>
      </c>
      <c r="K5" s="72">
        <v>782.69727421159087</v>
      </c>
      <c r="L5" s="72">
        <v>870.05623667033728</v>
      </c>
      <c r="M5" s="72">
        <v>159.16441763935964</v>
      </c>
      <c r="N5" s="72">
        <v>177.69531573061462</v>
      </c>
      <c r="O5" s="72">
        <v>186.64193894748166</v>
      </c>
      <c r="P5" s="72">
        <v>135.99764503612198</v>
      </c>
      <c r="Q5" s="72">
        <v>141.25134836182988</v>
      </c>
      <c r="R5" s="72">
        <v>145.58226233466354</v>
      </c>
      <c r="S5" s="72">
        <v>135.6375527028014</v>
      </c>
      <c r="T5" s="72">
        <v>100.07155806657914</v>
      </c>
      <c r="U5" s="72">
        <v>94.094532471137555</v>
      </c>
      <c r="V5" s="72">
        <v>79.100244399172027</v>
      </c>
      <c r="W5" s="72">
        <v>100.49059958346702</v>
      </c>
      <c r="X5" s="72">
        <v>106.56151519752888</v>
      </c>
      <c r="Y5" s="72">
        <v>75.682674647092199</v>
      </c>
      <c r="DA5" s="89" t="s">
        <v>447</v>
      </c>
    </row>
    <row r="6" spans="1:105" ht="12" customHeight="1" x14ac:dyDescent="0.25">
      <c r="A6" s="28" t="s">
        <v>74</v>
      </c>
      <c r="B6" s="72">
        <v>2446.7476991028952</v>
      </c>
      <c r="C6" s="72">
        <v>2477.6766532810834</v>
      </c>
      <c r="D6" s="72">
        <v>2335.9629762701779</v>
      </c>
      <c r="E6" s="72">
        <v>2234.2946973302073</v>
      </c>
      <c r="F6" s="72">
        <v>2281.726361738275</v>
      </c>
      <c r="G6" s="72">
        <v>2160.7439694985678</v>
      </c>
      <c r="H6" s="72">
        <v>1939.9047358614666</v>
      </c>
      <c r="I6" s="72">
        <v>1778.2234629203138</v>
      </c>
      <c r="J6" s="72">
        <v>1754.5247137460631</v>
      </c>
      <c r="K6" s="72">
        <v>1688.115183267468</v>
      </c>
      <c r="L6" s="72">
        <v>1690.1374374399975</v>
      </c>
      <c r="M6" s="72">
        <v>1180.6800801432389</v>
      </c>
      <c r="N6" s="72">
        <v>1235.8714782920031</v>
      </c>
      <c r="O6" s="72">
        <v>1207.8537975116435</v>
      </c>
      <c r="P6" s="72">
        <v>791.63036226360975</v>
      </c>
      <c r="Q6" s="72">
        <v>849.97078027704993</v>
      </c>
      <c r="R6" s="72">
        <v>1011.2913989051276</v>
      </c>
      <c r="S6" s="72">
        <v>953.55027793375064</v>
      </c>
      <c r="T6" s="72">
        <v>902.46825029180525</v>
      </c>
      <c r="U6" s="72">
        <v>798.14164666153113</v>
      </c>
      <c r="V6" s="72">
        <v>682.68570933434125</v>
      </c>
      <c r="W6" s="72">
        <v>1093.6401948595376</v>
      </c>
      <c r="X6" s="72">
        <v>864.83552568000027</v>
      </c>
      <c r="Y6" s="72">
        <v>745.43697372000065</v>
      </c>
      <c r="DA6" s="89" t="s">
        <v>448</v>
      </c>
    </row>
    <row r="7" spans="1:105" ht="12" customHeight="1" x14ac:dyDescent="0.25">
      <c r="A7" s="28" t="s">
        <v>200</v>
      </c>
      <c r="B7" s="72">
        <v>22921.445151694104</v>
      </c>
      <c r="C7" s="72">
        <v>26171.70933948781</v>
      </c>
      <c r="D7" s="72">
        <v>22594.93982244618</v>
      </c>
      <c r="E7" s="72">
        <v>23903.334668552929</v>
      </c>
      <c r="F7" s="72">
        <v>23503.59218025134</v>
      </c>
      <c r="G7" s="72">
        <v>23518.65682780011</v>
      </c>
      <c r="H7" s="72">
        <v>21361.363968397069</v>
      </c>
      <c r="I7" s="72">
        <v>17676.143587787927</v>
      </c>
      <c r="J7" s="72">
        <v>20647.267362097271</v>
      </c>
      <c r="K7" s="72">
        <v>20004.322840389887</v>
      </c>
      <c r="L7" s="72">
        <v>18296.356973005659</v>
      </c>
      <c r="M7" s="72">
        <v>14407.931178094532</v>
      </c>
      <c r="N7" s="72">
        <v>16426.10628603477</v>
      </c>
      <c r="O7" s="72">
        <v>16827.619103020705</v>
      </c>
      <c r="P7" s="72">
        <v>11755.12906346871</v>
      </c>
      <c r="Q7" s="72">
        <v>12404.881934788489</v>
      </c>
      <c r="R7" s="72">
        <v>12787.289041715407</v>
      </c>
      <c r="S7" s="72">
        <v>12143.244569815568</v>
      </c>
      <c r="T7" s="72">
        <v>10998.735542243741</v>
      </c>
      <c r="U7" s="72">
        <v>10627.364014685147</v>
      </c>
      <c r="V7" s="72">
        <v>9048.3808263272367</v>
      </c>
      <c r="W7" s="72">
        <v>10431.685721405438</v>
      </c>
      <c r="X7" s="72">
        <v>7849.4361310121403</v>
      </c>
      <c r="Y7" s="72">
        <v>6955.1758210686239</v>
      </c>
      <c r="DA7" s="89" t="s">
        <v>449</v>
      </c>
    </row>
    <row r="8" spans="1:105" ht="12" customHeight="1" x14ac:dyDescent="0.25">
      <c r="A8" s="28" t="s">
        <v>189</v>
      </c>
      <c r="B8" s="72">
        <v>25478.345436675259</v>
      </c>
      <c r="C8" s="72">
        <v>26303.79624233337</v>
      </c>
      <c r="D8" s="72">
        <v>26640.150327103947</v>
      </c>
      <c r="E8" s="72">
        <v>26589.567472742983</v>
      </c>
      <c r="F8" s="72">
        <v>30133.976510909135</v>
      </c>
      <c r="G8" s="72">
        <v>29511.086115917205</v>
      </c>
      <c r="H8" s="72">
        <v>29530.421174309326</v>
      </c>
      <c r="I8" s="72">
        <v>25626.413966656197</v>
      </c>
      <c r="J8" s="72">
        <v>28084.085281978252</v>
      </c>
      <c r="K8" s="72">
        <v>28906.207963941721</v>
      </c>
      <c r="L8" s="72">
        <v>27987.33307322166</v>
      </c>
      <c r="M8" s="72">
        <v>24526.688832285516</v>
      </c>
      <c r="N8" s="72">
        <v>27825.390576896498</v>
      </c>
      <c r="O8" s="72">
        <v>29206.170399166065</v>
      </c>
      <c r="P8" s="72">
        <v>20780.114827255598</v>
      </c>
      <c r="Q8" s="72">
        <v>22763.267535622806</v>
      </c>
      <c r="R8" s="72">
        <v>24953.911448174829</v>
      </c>
      <c r="S8" s="72">
        <v>24032.449057459533</v>
      </c>
      <c r="T8" s="72">
        <v>22227.283350079982</v>
      </c>
      <c r="U8" s="72">
        <v>21531.114640190703</v>
      </c>
      <c r="V8" s="72">
        <v>20968.351366188104</v>
      </c>
      <c r="W8" s="72">
        <v>22241.104730013609</v>
      </c>
      <c r="X8" s="72">
        <v>17997.938086441263</v>
      </c>
      <c r="Y8" s="72">
        <v>16655.678132361383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4892.9874237147669</v>
      </c>
      <c r="C17" s="69">
        <f t="shared" si="7"/>
        <v>4837.2778293231877</v>
      </c>
      <c r="D17" s="69">
        <f t="shared" si="7"/>
        <v>4945.1633561460603</v>
      </c>
      <c r="E17" s="69">
        <f t="shared" si="7"/>
        <v>5017.1940876071867</v>
      </c>
      <c r="F17" s="69">
        <f t="shared" si="7"/>
        <v>5149.8938497607005</v>
      </c>
      <c r="G17" s="69">
        <f t="shared" si="7"/>
        <v>4934.8972942317869</v>
      </c>
      <c r="H17" s="69">
        <f t="shared" si="7"/>
        <v>5159.2129144944147</v>
      </c>
      <c r="I17" s="69">
        <f t="shared" si="7"/>
        <v>4897.3111647613323</v>
      </c>
      <c r="J17" s="69">
        <f t="shared" si="7"/>
        <v>5091.8913595452941</v>
      </c>
      <c r="K17" s="69">
        <f t="shared" si="7"/>
        <v>4819.5798757689163</v>
      </c>
      <c r="L17" s="69">
        <f t="shared" si="7"/>
        <v>4675.8140990725951</v>
      </c>
      <c r="M17" s="69">
        <f t="shared" si="7"/>
        <v>5166.8723183015918</v>
      </c>
      <c r="N17" s="69">
        <f t="shared" si="7"/>
        <v>5031.5056362746463</v>
      </c>
      <c r="O17" s="69">
        <f t="shared" si="7"/>
        <v>4688.8680976805954</v>
      </c>
      <c r="P17" s="69">
        <f t="shared" si="7"/>
        <v>4489.7596784294456</v>
      </c>
      <c r="Q17" s="69">
        <f t="shared" si="7"/>
        <v>4375.9118681345699</v>
      </c>
      <c r="R17" s="69">
        <f t="shared" ref="R17:V17" si="8">SUM(R18:R26)</f>
        <v>4825.3487430248815</v>
      </c>
      <c r="S17" s="69">
        <f t="shared" si="8"/>
        <v>4882.5930051446685</v>
      </c>
      <c r="T17" s="69">
        <f t="shared" si="8"/>
        <v>4739.9019976550617</v>
      </c>
      <c r="U17" s="69">
        <f t="shared" si="8"/>
        <v>4703.2403840965871</v>
      </c>
      <c r="V17" s="69">
        <f t="shared" si="8"/>
        <v>4670.1463221087633</v>
      </c>
      <c r="W17" s="69">
        <f t="shared" ref="W17:Y17" si="9">SUM(W18:W26)</f>
        <v>4503.4694686045295</v>
      </c>
      <c r="X17" s="69">
        <f t="shared" si="9"/>
        <v>2980.8522697389726</v>
      </c>
      <c r="Y17" s="69">
        <f t="shared" si="9"/>
        <v>2595.7124832454629</v>
      </c>
      <c r="DA17" s="88" t="s">
        <v>268</v>
      </c>
    </row>
    <row r="18" spans="1:105" ht="12" customHeight="1" x14ac:dyDescent="0.25">
      <c r="A18" s="28" t="s">
        <v>51</v>
      </c>
      <c r="B18" s="72">
        <v>30.523434537171763</v>
      </c>
      <c r="C18" s="72">
        <v>29.9232159939986</v>
      </c>
      <c r="D18" s="72">
        <v>24.952239333601309</v>
      </c>
      <c r="E18" s="72">
        <v>26.423658298000515</v>
      </c>
      <c r="F18" s="72">
        <v>26.823848923361087</v>
      </c>
      <c r="G18" s="72">
        <v>25.659292336278469</v>
      </c>
      <c r="H18" s="72">
        <v>29.514412353224987</v>
      </c>
      <c r="I18" s="72">
        <v>34.937866129797101</v>
      </c>
      <c r="J18" s="72">
        <v>40.338504328130647</v>
      </c>
      <c r="K18" s="72">
        <v>36.775412269560903</v>
      </c>
      <c r="L18" s="72">
        <v>45.871791250771665</v>
      </c>
      <c r="M18" s="72">
        <v>9.65831892108835</v>
      </c>
      <c r="N18" s="72">
        <v>10.205652509876078</v>
      </c>
      <c r="O18" s="72">
        <v>10.73107713303029</v>
      </c>
      <c r="P18" s="72">
        <v>10.322091284262047</v>
      </c>
      <c r="Q18" s="72">
        <v>10.353931718575359</v>
      </c>
      <c r="R18" s="72">
        <v>11.974356305763109</v>
      </c>
      <c r="S18" s="72">
        <v>12.924271537606133</v>
      </c>
      <c r="T18" s="72">
        <v>7.5805962535962834</v>
      </c>
      <c r="U18" s="72">
        <v>5.2628604089973869</v>
      </c>
      <c r="V18" s="72">
        <v>4.8349688009202065</v>
      </c>
      <c r="W18" s="72">
        <v>6.4143178567002614</v>
      </c>
      <c r="X18" s="72">
        <v>3.334529922726301</v>
      </c>
      <c r="Y18" s="72">
        <v>2.662755912987941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352.80654514412555</v>
      </c>
      <c r="C19" s="72">
        <v>335.85695205466317</v>
      </c>
      <c r="D19" s="72">
        <v>333.30743969071841</v>
      </c>
      <c r="E19" s="72">
        <v>312.17995498347722</v>
      </c>
      <c r="F19" s="72">
        <v>307.60678956964705</v>
      </c>
      <c r="G19" s="72">
        <v>294.37301296089834</v>
      </c>
      <c r="H19" s="72">
        <v>277.51693699867013</v>
      </c>
      <c r="I19" s="72">
        <v>287.62465966755502</v>
      </c>
      <c r="J19" s="72">
        <v>262.07099777280365</v>
      </c>
      <c r="K19" s="72">
        <v>261.40892207680332</v>
      </c>
      <c r="L19" s="72">
        <v>262.0031890000003</v>
      </c>
      <c r="M19" s="72">
        <v>260.75366629528196</v>
      </c>
      <c r="N19" s="72">
        <v>237.74265871280781</v>
      </c>
      <c r="O19" s="72">
        <v>222.23155823762627</v>
      </c>
      <c r="P19" s="72">
        <v>217.22814512146405</v>
      </c>
      <c r="Q19" s="72">
        <v>209.80355342823765</v>
      </c>
      <c r="R19" s="72">
        <v>206.96289275149644</v>
      </c>
      <c r="S19" s="72">
        <v>213.44003871025492</v>
      </c>
      <c r="T19" s="72">
        <v>210.32899969712594</v>
      </c>
      <c r="U19" s="72">
        <v>201.32107552373949</v>
      </c>
      <c r="V19" s="72">
        <v>202.15676526131182</v>
      </c>
      <c r="W19" s="72">
        <v>210.24974281537223</v>
      </c>
      <c r="X19" s="72">
        <v>129.58657699999947</v>
      </c>
      <c r="Y19" s="72">
        <v>110.56583919999993</v>
      </c>
      <c r="DA19" s="89" t="s">
        <v>459</v>
      </c>
    </row>
    <row r="20" spans="1:105" ht="12" customHeight="1" x14ac:dyDescent="0.25">
      <c r="A20" s="28" t="s">
        <v>200</v>
      </c>
      <c r="B20" s="72">
        <v>1851.702816625896</v>
      </c>
      <c r="C20" s="72">
        <v>1946.7600527921868</v>
      </c>
      <c r="D20" s="72">
        <v>1817.3415632338201</v>
      </c>
      <c r="E20" s="72">
        <v>1923.6190301670754</v>
      </c>
      <c r="F20" s="72">
        <v>1813.4502072286614</v>
      </c>
      <c r="G20" s="72">
        <v>1774.4409653598898</v>
      </c>
      <c r="H20" s="72">
        <v>1766.6794409629322</v>
      </c>
      <c r="I20" s="72">
        <v>1621.1542021320865</v>
      </c>
      <c r="J20" s="72">
        <v>1779.7002007427295</v>
      </c>
      <c r="K20" s="72">
        <v>1628.7179671701144</v>
      </c>
      <c r="L20" s="72">
        <v>1528.7104926343416</v>
      </c>
      <c r="M20" s="72">
        <v>1531.4587998254628</v>
      </c>
      <c r="N20" s="72">
        <v>1522.8968228052206</v>
      </c>
      <c r="O20" s="72">
        <v>1359.9637242192834</v>
      </c>
      <c r="P20" s="72">
        <v>1272.1543346112719</v>
      </c>
      <c r="Q20" s="72">
        <v>1177.7961576915081</v>
      </c>
      <c r="R20" s="72">
        <v>1590.6717291245966</v>
      </c>
      <c r="S20" s="72">
        <v>1587.5073222644523</v>
      </c>
      <c r="T20" s="72">
        <v>1534.0816649162587</v>
      </c>
      <c r="U20" s="72">
        <v>1504.1552135948523</v>
      </c>
      <c r="V20" s="72">
        <v>1403.9073161127644</v>
      </c>
      <c r="W20" s="72">
        <v>1397.9303187545736</v>
      </c>
      <c r="X20" s="72">
        <v>736.25998902786034</v>
      </c>
      <c r="Y20" s="72">
        <v>636.05488273137962</v>
      </c>
      <c r="DA20" s="89" t="s">
        <v>460</v>
      </c>
    </row>
    <row r="21" spans="1:105" ht="12" customHeight="1" x14ac:dyDescent="0.25">
      <c r="A21" s="28" t="s">
        <v>189</v>
      </c>
      <c r="B21" s="72">
        <v>2657.9546274075733</v>
      </c>
      <c r="C21" s="72">
        <v>2524.7376084823391</v>
      </c>
      <c r="D21" s="72">
        <v>2769.562113887921</v>
      </c>
      <c r="E21" s="72">
        <v>2754.9714441586334</v>
      </c>
      <c r="F21" s="72">
        <v>3002.0130040390309</v>
      </c>
      <c r="G21" s="72">
        <v>2840.4240235747202</v>
      </c>
      <c r="H21" s="72">
        <v>3085.5021241795876</v>
      </c>
      <c r="I21" s="72">
        <v>2953.5944368318937</v>
      </c>
      <c r="J21" s="72">
        <v>3009.7816567016303</v>
      </c>
      <c r="K21" s="72">
        <v>2892.6775742524374</v>
      </c>
      <c r="L21" s="72">
        <v>2839.2286261874815</v>
      </c>
      <c r="M21" s="72">
        <v>3365.0015332597582</v>
      </c>
      <c r="N21" s="72">
        <v>3260.660502246742</v>
      </c>
      <c r="O21" s="72">
        <v>3095.9417380906552</v>
      </c>
      <c r="P21" s="72">
        <v>2990.0551074124478</v>
      </c>
      <c r="Q21" s="72">
        <v>2977.9582252962491</v>
      </c>
      <c r="R21" s="72">
        <v>3015.7397648430256</v>
      </c>
      <c r="S21" s="72">
        <v>3068.7213726323548</v>
      </c>
      <c r="T21" s="72">
        <v>2987.9107367880811</v>
      </c>
      <c r="U21" s="72">
        <v>2992.5012345689979</v>
      </c>
      <c r="V21" s="72">
        <v>3059.2472719337666</v>
      </c>
      <c r="W21" s="72">
        <v>2888.8750891778836</v>
      </c>
      <c r="X21" s="72">
        <v>2111.6711737883866</v>
      </c>
      <c r="Y21" s="72">
        <v>1846.4290054010955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3311.2924631101387</v>
      </c>
      <c r="C27" s="69">
        <f t="shared" si="10"/>
        <v>3141.3463442485481</v>
      </c>
      <c r="D27" s="69">
        <f t="shared" si="10"/>
        <v>3336.7492235672389</v>
      </c>
      <c r="E27" s="69">
        <f t="shared" si="10"/>
        <v>3139.0730869046984</v>
      </c>
      <c r="F27" s="69">
        <f t="shared" si="10"/>
        <v>3109.2262803839139</v>
      </c>
      <c r="G27" s="69">
        <f t="shared" si="10"/>
        <v>3094.2246089686073</v>
      </c>
      <c r="H27" s="69">
        <f t="shared" si="10"/>
        <v>3152.0203102509522</v>
      </c>
      <c r="I27" s="69">
        <f t="shared" si="10"/>
        <v>3318.5823760440389</v>
      </c>
      <c r="J27" s="69">
        <f t="shared" si="10"/>
        <v>3190.3081690812428</v>
      </c>
      <c r="K27" s="69">
        <f t="shared" si="10"/>
        <v>2928.8690545815871</v>
      </c>
      <c r="L27" s="69">
        <f t="shared" si="10"/>
        <v>3165.745805950859</v>
      </c>
      <c r="M27" s="69">
        <f t="shared" si="10"/>
        <v>3375.7742318162032</v>
      </c>
      <c r="N27" s="69">
        <f t="shared" si="10"/>
        <v>3342.5235555040808</v>
      </c>
      <c r="O27" s="69">
        <f t="shared" si="10"/>
        <v>3178.4096557295975</v>
      </c>
      <c r="P27" s="69">
        <f t="shared" si="10"/>
        <v>3116.5265984911439</v>
      </c>
      <c r="Q27" s="69">
        <f t="shared" si="10"/>
        <v>3066.1999180003322</v>
      </c>
      <c r="R27" s="69">
        <f t="shared" ref="R27:V27" si="11">SUM(R28:R32)</f>
        <v>2899.4497226062267</v>
      </c>
      <c r="S27" s="69">
        <f t="shared" si="11"/>
        <v>2958.2467394789492</v>
      </c>
      <c r="T27" s="69">
        <f t="shared" si="11"/>
        <v>2826.5163880015607</v>
      </c>
      <c r="U27" s="69">
        <f t="shared" si="11"/>
        <v>2784.8957701557747</v>
      </c>
      <c r="V27" s="69">
        <f t="shared" si="11"/>
        <v>2871.501353491356</v>
      </c>
      <c r="W27" s="69">
        <f t="shared" ref="W27:Y27" si="12">SUM(W28:W32)</f>
        <v>2617.367882314692</v>
      </c>
      <c r="X27" s="69">
        <f t="shared" si="12"/>
        <v>2528.5104503204698</v>
      </c>
      <c r="Y27" s="69">
        <f t="shared" si="12"/>
        <v>2243.8814241273149</v>
      </c>
      <c r="DA27" s="88" t="s">
        <v>269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1754.9910347929801</v>
      </c>
      <c r="C29" s="72">
        <v>1651.4729251442532</v>
      </c>
      <c r="D29" s="72">
        <v>1682.320124039102</v>
      </c>
      <c r="E29" s="72">
        <v>1586.8278486463178</v>
      </c>
      <c r="F29" s="72">
        <v>1567.1900991720779</v>
      </c>
      <c r="G29" s="72">
        <v>1501.1267923005348</v>
      </c>
      <c r="H29" s="72">
        <v>1442.756977619865</v>
      </c>
      <c r="I29" s="72">
        <v>1504.3499531321334</v>
      </c>
      <c r="J29" s="72">
        <v>1393.959313721133</v>
      </c>
      <c r="K29" s="72">
        <v>1388.4657936957274</v>
      </c>
      <c r="L29" s="72">
        <v>1411.9726725999985</v>
      </c>
      <c r="M29" s="72">
        <v>1446.7112046014736</v>
      </c>
      <c r="N29" s="72">
        <v>1415.050556115184</v>
      </c>
      <c r="O29" s="72">
        <v>1406.3209522107231</v>
      </c>
      <c r="P29" s="72">
        <v>1425.5897706949163</v>
      </c>
      <c r="Q29" s="72">
        <v>1394.0343368547058</v>
      </c>
      <c r="R29" s="72">
        <v>1216.057690423369</v>
      </c>
      <c r="S29" s="72">
        <v>1261.8241662759929</v>
      </c>
      <c r="T29" s="72">
        <v>1190.6305919310632</v>
      </c>
      <c r="U29" s="72">
        <v>1162.596864094729</v>
      </c>
      <c r="V29" s="72">
        <v>1208.5330140843464</v>
      </c>
      <c r="W29" s="72">
        <v>1065.9349549650919</v>
      </c>
      <c r="X29" s="72">
        <v>922.54206580000437</v>
      </c>
      <c r="Y29" s="72">
        <v>779.47581439999385</v>
      </c>
      <c r="DA29" s="89" t="s">
        <v>468</v>
      </c>
    </row>
    <row r="30" spans="1:105" ht="12" customHeight="1" x14ac:dyDescent="0.25">
      <c r="A30" s="28" t="s">
        <v>189</v>
      </c>
      <c r="B30" s="72">
        <v>1556.3014283171585</v>
      </c>
      <c r="C30" s="72">
        <v>1489.873419104295</v>
      </c>
      <c r="D30" s="72">
        <v>1654.4290995281369</v>
      </c>
      <c r="E30" s="72">
        <v>1552.2452382583808</v>
      </c>
      <c r="F30" s="72">
        <v>1542.0361812118363</v>
      </c>
      <c r="G30" s="72">
        <v>1593.0978166680725</v>
      </c>
      <c r="H30" s="72">
        <v>1709.2633326310875</v>
      </c>
      <c r="I30" s="72">
        <v>1814.2324229119054</v>
      </c>
      <c r="J30" s="72">
        <v>1796.3488553601098</v>
      </c>
      <c r="K30" s="72">
        <v>1540.4032608858599</v>
      </c>
      <c r="L30" s="72">
        <v>1753.7731333508605</v>
      </c>
      <c r="M30" s="72">
        <v>1929.0630272147296</v>
      </c>
      <c r="N30" s="72">
        <v>1927.4729993888966</v>
      </c>
      <c r="O30" s="72">
        <v>1772.0887035188744</v>
      </c>
      <c r="P30" s="72">
        <v>1690.9368277962274</v>
      </c>
      <c r="Q30" s="72">
        <v>1672.1655811456264</v>
      </c>
      <c r="R30" s="72">
        <v>1683.3920321828575</v>
      </c>
      <c r="S30" s="72">
        <v>1696.4225732029565</v>
      </c>
      <c r="T30" s="72">
        <v>1635.8857960704972</v>
      </c>
      <c r="U30" s="72">
        <v>1622.2989060610455</v>
      </c>
      <c r="V30" s="72">
        <v>1662.9683394070094</v>
      </c>
      <c r="W30" s="72">
        <v>1551.4329273496</v>
      </c>
      <c r="X30" s="72">
        <v>1605.9683845204654</v>
      </c>
      <c r="Y30" s="72">
        <v>1464.405609727321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16349.568928934164</v>
      </c>
      <c r="C3" s="65">
        <f>IF(RES_hh_fec!C3=0,0,1000*11630*RES_hh_fec!C3/RES_hh_num!C3)</f>
        <v>17180.083675884911</v>
      </c>
      <c r="D3" s="65">
        <f>IF(RES_hh_fec!D3=0,0,1000*11630*RES_hh_fec!D3/RES_hh_num!D3)</f>
        <v>16301.446087089676</v>
      </c>
      <c r="E3" s="65">
        <f>IF(RES_hh_fec!E3=0,0,1000*11630*RES_hh_fec!E3/RES_hh_num!E3)</f>
        <v>16714.212744214085</v>
      </c>
      <c r="F3" s="65">
        <f>IF(RES_hh_fec!F3=0,0,1000*11630*RES_hh_fec!F3/RES_hh_num!F3)</f>
        <v>17232.302552368477</v>
      </c>
      <c r="G3" s="65">
        <f>IF(RES_hh_fec!G3=0,0,1000*11630*RES_hh_fec!G3/RES_hh_num!G3)</f>
        <v>16731.829941631044</v>
      </c>
      <c r="H3" s="65">
        <f>IF(RES_hh_fec!H3=0,0,1000*11630*RES_hh_fec!H3/RES_hh_num!H3)</f>
        <v>16033.649495408386</v>
      </c>
      <c r="I3" s="65">
        <f>IF(RES_hh_fec!I3=0,0,1000*11630*RES_hh_fec!I3/RES_hh_num!I3)</f>
        <v>13916.350911687276</v>
      </c>
      <c r="J3" s="65">
        <f>IF(RES_hh_fec!J3=0,0,1000*11630*RES_hh_fec!J3/RES_hh_num!J3)</f>
        <v>15047.653435230637</v>
      </c>
      <c r="K3" s="65">
        <f>IF(RES_hh_fec!K3=0,0,1000*11630*RES_hh_fec!K3/RES_hh_num!K3)</f>
        <v>14737.032351699034</v>
      </c>
      <c r="L3" s="65">
        <f>IF(RES_hh_fec!L3=0,0,1000*11630*RES_hh_fec!L3/RES_hh_num!L3)</f>
        <v>14988.937232950939</v>
      </c>
      <c r="M3" s="65">
        <f>IF(RES_hh_fec!M3=0,0,1000*11630*RES_hh_fec!M3/RES_hh_num!M3)</f>
        <v>12802.486737514519</v>
      </c>
      <c r="N3" s="65">
        <f>IF(RES_hh_fec!N3=0,0,1000*11630*RES_hh_fec!N3/RES_hh_num!N3)</f>
        <v>14336.648876548028</v>
      </c>
      <c r="O3" s="65">
        <f>IF(RES_hh_fec!O3=0,0,1000*11630*RES_hh_fec!O3/RES_hh_num!O3)</f>
        <v>14998.511884283906</v>
      </c>
      <c r="P3" s="65">
        <f>IF(RES_hh_fec!P3=0,0,1000*11630*RES_hh_fec!P3/RES_hh_num!P3)</f>
        <v>11471.091339851828</v>
      </c>
      <c r="Q3" s="65">
        <f>IF(RES_hh_fec!Q3=0,0,1000*11630*RES_hh_fec!Q3/RES_hh_num!Q3)</f>
        <v>12181.169980513028</v>
      </c>
      <c r="R3" s="65">
        <f>IF(RES_hh_fec!R3=0,0,1000*11630*RES_hh_fec!R3/RES_hh_num!R3)</f>
        <v>12990.338591488488</v>
      </c>
      <c r="S3" s="65">
        <f>IF(RES_hh_fec!S3=0,0,1000*11630*RES_hh_fec!S3/RES_hh_num!S3)</f>
        <v>12679.001134065289</v>
      </c>
      <c r="T3" s="65">
        <f>IF(RES_hh_fec!T3=0,0,1000*11630*RES_hh_fec!T3/RES_hh_num!T3)</f>
        <v>12030.744524167447</v>
      </c>
      <c r="U3" s="65">
        <f>IF(RES_hh_fec!U3=0,0,1000*11630*RES_hh_fec!U3/RES_hh_num!U3)</f>
        <v>11831.152728431933</v>
      </c>
      <c r="V3" s="65">
        <f>IF(RES_hh_fec!V3=0,0,1000*11630*RES_hh_fec!V3/RES_hh_num!V3)</f>
        <v>11133.408434946208</v>
      </c>
      <c r="W3" s="65">
        <f>IF(RES_hh_fec!W3=0,0,1000*11630*RES_hh_fec!W3/RES_hh_num!W3)</f>
        <v>12136.524174864617</v>
      </c>
      <c r="X3" s="65">
        <f>IF(RES_hh_fec!X3=0,0,1000*11630*RES_hh_fec!X3/RES_hh_num!X3)</f>
        <v>10129.610855742083</v>
      </c>
      <c r="Y3" s="65">
        <f>IF(RES_hh_fec!Y3=0,0,1000*11630*RES_hh_fec!Y3/RES_hh_num!Y3)</f>
        <v>9586.545847709247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14037.74048062248</v>
      </c>
      <c r="C4" s="69">
        <f>IF(RES_hh_fec!C4=0,0,1000*11630*RES_hh_fec!C4/RES_hh_num!C4)</f>
        <v>14911.557549369849</v>
      </c>
      <c r="D4" s="69">
        <f>IF(RES_hh_fec!D4=0,0,1000*11630*RES_hh_fec!D4/RES_hh_num!D4)</f>
        <v>13987.670091281365</v>
      </c>
      <c r="E4" s="69">
        <f>IF(RES_hh_fec!E4=0,0,1000*11630*RES_hh_fec!E4/RES_hh_num!E4)</f>
        <v>14351.25340230483</v>
      </c>
      <c r="F4" s="69">
        <f>IF(RES_hh_fec!F4=0,0,1000*11630*RES_hh_fec!F4/RES_hh_num!F4)</f>
        <v>14989.746737237565</v>
      </c>
      <c r="G4" s="69">
        <f>IF(RES_hh_fec!G4=0,0,1000*11630*RES_hh_fec!G4/RES_hh_num!G4)</f>
        <v>14543.764209630755</v>
      </c>
      <c r="H4" s="69">
        <f>IF(RES_hh_fec!H4=0,0,1000*11630*RES_hh_fec!H4/RES_hh_num!H4)</f>
        <v>13754.666826504086</v>
      </c>
      <c r="I4" s="69">
        <f>IF(RES_hh_fec!I4=0,0,1000*11630*RES_hh_fec!I4/RES_hh_num!I4)</f>
        <v>11697.632828308802</v>
      </c>
      <c r="J4" s="69">
        <f>IF(RES_hh_fec!J4=0,0,1000*11630*RES_hh_fec!J4/RES_hh_num!J4)</f>
        <v>12782.352561002632</v>
      </c>
      <c r="K4" s="69">
        <f>IF(RES_hh_fec!K4=0,0,1000*11630*RES_hh_fec!K4/RES_hh_num!K4)</f>
        <v>12670.953309397475</v>
      </c>
      <c r="L4" s="69">
        <f>IF(RES_hh_fec!L4=0,0,1000*11630*RES_hh_fec!L4/RES_hh_num!L4)</f>
        <v>12730.55942784973</v>
      </c>
      <c r="M4" s="69">
        <f>IF(RES_hh_fec!M4=0,0,1000*11630*RES_hh_fec!M4/RES_hh_num!M4)</f>
        <v>10373.031605858654</v>
      </c>
      <c r="N4" s="69">
        <f>IF(RES_hh_fec!N4=0,0,1000*11630*RES_hh_fec!N4/RES_hh_num!N4)</f>
        <v>11818.445013245035</v>
      </c>
      <c r="O4" s="69">
        <f>IF(RES_hh_fec!O4=0,0,1000*11630*RES_hh_fec!O4/RES_hh_num!O4)</f>
        <v>12462.019688180029</v>
      </c>
      <c r="P4" s="69">
        <f>IF(RES_hh_fec!P4=0,0,1000*11630*RES_hh_fec!P4/RES_hh_num!P4)</f>
        <v>9125.9596105957771</v>
      </c>
      <c r="Q4" s="69">
        <f>IF(RES_hh_fec!Q4=0,0,1000*11630*RES_hh_fec!Q4/RES_hh_num!Q4)</f>
        <v>9783.9817000615785</v>
      </c>
      <c r="R4" s="69">
        <f>IF(RES_hh_fec!R4=0,0,1000*11630*RES_hh_fec!R4/RES_hh_num!R4)</f>
        <v>10551.175456033321</v>
      </c>
      <c r="S4" s="69">
        <f>IF(RES_hh_fec!S4=0,0,1000*11630*RES_hh_fec!S4/RES_hh_num!S4)</f>
        <v>10144.12260786246</v>
      </c>
      <c r="T4" s="69">
        <f>IF(RES_hh_fec!T4=0,0,1000*11630*RES_hh_fec!T4/RES_hh_num!T4)</f>
        <v>9519.8572132249064</v>
      </c>
      <c r="U4" s="69">
        <f>IF(RES_hh_fec!U4=0,0,1000*11630*RES_hh_fec!U4/RES_hh_num!U4)</f>
        <v>9343.0432473425972</v>
      </c>
      <c r="V4" s="69">
        <f>IF(RES_hh_fec!V4=0,0,1000*11630*RES_hh_fec!V4/RES_hh_num!V4)</f>
        <v>8559.4129613498171</v>
      </c>
      <c r="W4" s="69">
        <f>IF(RES_hh_fec!W4=0,0,1000*11630*RES_hh_fec!W4/RES_hh_num!W4)</f>
        <v>9650.803635659784</v>
      </c>
      <c r="X4" s="69">
        <f>IF(RES_hh_fec!X4=0,0,1000*11630*RES_hh_fec!X4/RES_hh_num!X4)</f>
        <v>8046.4003403932347</v>
      </c>
      <c r="Y4" s="69">
        <f>IF(RES_hh_fec!Y4=0,0,1000*11630*RES_hh_fec!Y4/RES_hh_num!Y4)</f>
        <v>7663.9888547132787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12185.664915927027</v>
      </c>
      <c r="C5" s="72">
        <f>IF(RES_hh_fec!C5=0,0,1000*11630*RES_hh_fec!C5/RES_hh_num!C5)</f>
        <v>13260.028835717812</v>
      </c>
      <c r="D5" s="72">
        <f>IF(RES_hh_fec!D5=0,0,1000*11630*RES_hh_fec!D5/RES_hh_num!D5)</f>
        <v>10969.277076436501</v>
      </c>
      <c r="E5" s="72">
        <f>IF(RES_hh_fec!E5=0,0,1000*11630*RES_hh_fec!E5/RES_hh_num!E5)</f>
        <v>12245.685245555727</v>
      </c>
      <c r="F5" s="72">
        <f>IF(RES_hh_fec!F5=0,0,1000*11630*RES_hh_fec!F5/RES_hh_num!F5)</f>
        <v>13160.623249022874</v>
      </c>
      <c r="G5" s="72">
        <f>IF(RES_hh_fec!G5=0,0,1000*11630*RES_hh_fec!G5/RES_hh_num!G5)</f>
        <v>12392.808073502272</v>
      </c>
      <c r="H5" s="72">
        <f>IF(RES_hh_fec!H5=0,0,1000*11630*RES_hh_fec!H5/RES_hh_num!H5)</f>
        <v>11988.291901720337</v>
      </c>
      <c r="I5" s="72">
        <f>IF(RES_hh_fec!I5=0,0,1000*11630*RES_hh_fec!I5/RES_hh_num!I5)</f>
        <v>11565.156125603713</v>
      </c>
      <c r="J5" s="72">
        <f>IF(RES_hh_fec!J5=0,0,1000*11630*RES_hh_fec!J5/RES_hh_num!J5)</f>
        <v>13037.8066838545</v>
      </c>
      <c r="K5" s="72">
        <f>IF(RES_hh_fec!K5=0,0,1000*11630*RES_hh_fec!K5/RES_hh_num!K5)</f>
        <v>12167.083040171825</v>
      </c>
      <c r="L5" s="72">
        <f>IF(RES_hh_fec!L5=0,0,1000*11630*RES_hh_fec!L5/RES_hh_num!L5)</f>
        <v>16346.967653810225</v>
      </c>
      <c r="M5" s="72">
        <f>IF(RES_hh_fec!M5=0,0,1000*11630*RES_hh_fec!M5/RES_hh_num!M5)</f>
        <v>4966.605919767364</v>
      </c>
      <c r="N5" s="72">
        <f>IF(RES_hh_fec!N5=0,0,1000*11630*RES_hh_fec!N5/RES_hh_num!N5)</f>
        <v>8486.4394378399302</v>
      </c>
      <c r="O5" s="72">
        <f>IF(RES_hh_fec!O5=0,0,1000*11630*RES_hh_fec!O5/RES_hh_num!O5)</f>
        <v>12449.311645738851</v>
      </c>
      <c r="P5" s="72">
        <f>IF(RES_hh_fec!P5=0,0,1000*11630*RES_hh_fec!P5/RES_hh_num!P5)</f>
        <v>9359.4108554877694</v>
      </c>
      <c r="Q5" s="72">
        <f>IF(RES_hh_fec!Q5=0,0,1000*11630*RES_hh_fec!Q5/RES_hh_num!Q5)</f>
        <v>10150.825022848501</v>
      </c>
      <c r="R5" s="72">
        <f>IF(RES_hh_fec!R5=0,0,1000*11630*RES_hh_fec!R5/RES_hh_num!R5)</f>
        <v>11237.915992764387</v>
      </c>
      <c r="S5" s="72">
        <f>IF(RES_hh_fec!S5=0,0,1000*11630*RES_hh_fec!S5/RES_hh_num!S5)</f>
        <v>11489.053375349997</v>
      </c>
      <c r="T5" s="72">
        <f>IF(RES_hh_fec!T5=0,0,1000*11630*RES_hh_fec!T5/RES_hh_num!T5)</f>
        <v>9979.5655490177742</v>
      </c>
      <c r="U5" s="72">
        <f>IF(RES_hh_fec!U5=0,0,1000*11630*RES_hh_fec!U5/RES_hh_num!U5)</f>
        <v>10456.279874376625</v>
      </c>
      <c r="V5" s="72">
        <f>IF(RES_hh_fec!V5=0,0,1000*11630*RES_hh_fec!V5/RES_hh_num!V5)</f>
        <v>9256.6034258891104</v>
      </c>
      <c r="W5" s="72">
        <f>IF(RES_hh_fec!W5=0,0,1000*11630*RES_hh_fec!W5/RES_hh_num!W5)</f>
        <v>11361.263284059034</v>
      </c>
      <c r="X5" s="72">
        <f>IF(RES_hh_fec!X5=0,0,1000*11630*RES_hh_fec!X5/RES_hh_num!X5)</f>
        <v>10976.486403910778</v>
      </c>
      <c r="Y5" s="72">
        <f>IF(RES_hh_fec!Y5=0,0,1000*11630*RES_hh_fec!Y5/RES_hh_num!Y5)</f>
        <v>8407.3274199768621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15258.580971918893</v>
      </c>
      <c r="C6" s="72">
        <f>IF(RES_hh_fec!C6=0,0,1000*11630*RES_hh_fec!C6/RES_hh_num!C6)</f>
        <v>15832.160840652643</v>
      </c>
      <c r="D6" s="72">
        <f>IF(RES_hh_fec!D6=0,0,1000*11630*RES_hh_fec!D6/RES_hh_num!D6)</f>
        <v>15460.805942741095</v>
      </c>
      <c r="E6" s="72">
        <f>IF(RES_hh_fec!E6=0,0,1000*11630*RES_hh_fec!E6/RES_hh_num!E6)</f>
        <v>15473.716754596026</v>
      </c>
      <c r="F6" s="72">
        <f>IF(RES_hh_fec!F6=0,0,1000*11630*RES_hh_fec!F6/RES_hh_num!F6)</f>
        <v>16433.546625111569</v>
      </c>
      <c r="G6" s="72">
        <f>IF(RES_hh_fec!G6=0,0,1000*11630*RES_hh_fec!G6/RES_hh_num!G6)</f>
        <v>16060.74352518579</v>
      </c>
      <c r="H6" s="72">
        <f>IF(RES_hh_fec!H6=0,0,1000*11630*RES_hh_fec!H6/RES_hh_num!H6)</f>
        <v>14896.986325210488</v>
      </c>
      <c r="I6" s="72">
        <f>IF(RES_hh_fec!I6=0,0,1000*11630*RES_hh_fec!I6/RES_hh_num!I6)</f>
        <v>13864.01400835293</v>
      </c>
      <c r="J6" s="72">
        <f>IF(RES_hh_fec!J6=0,0,1000*11630*RES_hh_fec!J6/RES_hh_num!J6)</f>
        <v>14385.538945785152</v>
      </c>
      <c r="K6" s="72">
        <f>IF(RES_hh_fec!K6=0,0,1000*11630*RES_hh_fec!K6/RES_hh_num!K6)</f>
        <v>14582.62417866812</v>
      </c>
      <c r="L6" s="72">
        <f>IF(RES_hh_fec!L6=0,0,1000*11630*RES_hh_fec!L6/RES_hh_num!L6)</f>
        <v>15637.080923120944</v>
      </c>
      <c r="M6" s="72">
        <f>IF(RES_hh_fec!M6=0,0,1000*11630*RES_hh_fec!M6/RES_hh_num!M6)</f>
        <v>12007.370306036806</v>
      </c>
      <c r="N6" s="72">
        <f>IF(RES_hh_fec!N6=0,0,1000*11630*RES_hh_fec!N6/RES_hh_num!N6)</f>
        <v>13844.828442373255</v>
      </c>
      <c r="O6" s="72">
        <f>IF(RES_hh_fec!O6=0,0,1000*11630*RES_hh_fec!O6/RES_hh_num!O6)</f>
        <v>14849.013184877649</v>
      </c>
      <c r="P6" s="72">
        <f>IF(RES_hh_fec!P6=0,0,1000*11630*RES_hh_fec!P6/RES_hh_num!P6)</f>
        <v>10446.81896789173</v>
      </c>
      <c r="Q6" s="72">
        <f>IF(RES_hh_fec!Q6=0,0,1000*11630*RES_hh_fec!Q6/RES_hh_num!Q6)</f>
        <v>11455.938968567923</v>
      </c>
      <c r="R6" s="72">
        <f>IF(RES_hh_fec!R6=0,0,1000*11630*RES_hh_fec!R6/RES_hh_num!R6)</f>
        <v>13361.376185934714</v>
      </c>
      <c r="S6" s="72">
        <f>IF(RES_hh_fec!S6=0,0,1000*11630*RES_hh_fec!S6/RES_hh_num!S6)</f>
        <v>12618.295969967765</v>
      </c>
      <c r="T6" s="72">
        <f>IF(RES_hh_fec!T6=0,0,1000*11630*RES_hh_fec!T6/RES_hh_num!T6)</f>
        <v>12251.462730201396</v>
      </c>
      <c r="U6" s="72">
        <f>IF(RES_hh_fec!U6=0,0,1000*11630*RES_hh_fec!U6/RES_hh_num!U6)</f>
        <v>11157.64896391213</v>
      </c>
      <c r="V6" s="72">
        <f>IF(RES_hh_fec!V6=0,0,1000*11630*RES_hh_fec!V6/RES_hh_num!V6)</f>
        <v>9775.456695475923</v>
      </c>
      <c r="W6" s="72">
        <f>IF(RES_hh_fec!W6=0,0,1000*11630*RES_hh_fec!W6/RES_hh_num!W6)</f>
        <v>15356.855146582278</v>
      </c>
      <c r="X6" s="72">
        <f>IF(RES_hh_fec!X6=0,0,1000*11630*RES_hh_fec!X6/RES_hh_num!X6)</f>
        <v>11730.920489758359</v>
      </c>
      <c r="Y6" s="72">
        <f>IF(RES_hh_fec!Y6=0,0,1000*11630*RES_hh_fec!Y6/RES_hh_num!Y6)</f>
        <v>9963.3241539982791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15327.836240705908</v>
      </c>
      <c r="C7" s="72">
        <f>IF(RES_hh_fec!C7=0,0,1000*11630*RES_hh_fec!C7/RES_hh_num!C7)</f>
        <v>17666.295258011625</v>
      </c>
      <c r="D7" s="72">
        <f>IF(RES_hh_fec!D7=0,0,1000*11630*RES_hh_fec!D7/RES_hh_num!D7)</f>
        <v>15569.206213001462</v>
      </c>
      <c r="E7" s="72">
        <f>IF(RES_hh_fec!E7=0,0,1000*11630*RES_hh_fec!E7/RES_hh_num!E7)</f>
        <v>16637.843841203496</v>
      </c>
      <c r="F7" s="72">
        <f>IF(RES_hh_fec!F7=0,0,1000*11630*RES_hh_fec!F7/RES_hh_num!F7)</f>
        <v>16859.309222330045</v>
      </c>
      <c r="G7" s="72">
        <f>IF(RES_hh_fec!G7=0,0,1000*11630*RES_hh_fec!G7/RES_hh_num!G7)</f>
        <v>17096.87925578696</v>
      </c>
      <c r="H7" s="72">
        <f>IF(RES_hh_fec!H7=0,0,1000*11630*RES_hh_fec!H7/RES_hh_num!H7)</f>
        <v>15901.026676533655</v>
      </c>
      <c r="I7" s="72">
        <f>IF(RES_hh_fec!I7=0,0,1000*11630*RES_hh_fec!I7/RES_hh_num!I7)</f>
        <v>13351.609281357249</v>
      </c>
      <c r="J7" s="72">
        <f>IF(RES_hh_fec!J7=0,0,1000*11630*RES_hh_fec!J7/RES_hh_num!J7)</f>
        <v>15711.574323803025</v>
      </c>
      <c r="K7" s="72">
        <f>IF(RES_hh_fec!K7=0,0,1000*11630*RES_hh_fec!K7/RES_hh_num!K7)</f>
        <v>15720.498128015408</v>
      </c>
      <c r="L7" s="72">
        <f>IF(RES_hh_fec!L7=0,0,1000*11630*RES_hh_fec!L7/RES_hh_num!L7)</f>
        <v>15189.675667448795</v>
      </c>
      <c r="M7" s="72">
        <f>IF(RES_hh_fec!M7=0,0,1000*11630*RES_hh_fec!M7/RES_hh_num!M7)</f>
        <v>12500.689227112143</v>
      </c>
      <c r="N7" s="72">
        <f>IF(RES_hh_fec!N7=0,0,1000*11630*RES_hh_fec!N7/RES_hh_num!N7)</f>
        <v>14711.797337797629</v>
      </c>
      <c r="O7" s="72">
        <f>IF(RES_hh_fec!O7=0,0,1000*11630*RES_hh_fec!O7/RES_hh_num!O7)</f>
        <v>15547.807236556679</v>
      </c>
      <c r="P7" s="72">
        <f>IF(RES_hh_fec!P7=0,0,1000*11630*RES_hh_fec!P7/RES_hh_num!P7)</f>
        <v>11347.267637941268</v>
      </c>
      <c r="Q7" s="72">
        <f>IF(RES_hh_fec!Q7=0,0,1000*11630*RES_hh_fec!Q7/RES_hh_num!Q7)</f>
        <v>12460.129932425963</v>
      </c>
      <c r="R7" s="72">
        <f>IF(RES_hh_fec!R7=0,0,1000*11630*RES_hh_fec!R7/RES_hh_num!R7)</f>
        <v>13399.954246944573</v>
      </c>
      <c r="S7" s="72">
        <f>IF(RES_hh_fec!S7=0,0,1000*11630*RES_hh_fec!S7/RES_hh_num!S7)</f>
        <v>13154.965307633973</v>
      </c>
      <c r="T7" s="72">
        <f>IF(RES_hh_fec!T7=0,0,1000*11630*RES_hh_fec!T7/RES_hh_num!T7)</f>
        <v>12432.854506984648</v>
      </c>
      <c r="U7" s="72">
        <f>IF(RES_hh_fec!U7=0,0,1000*11630*RES_hh_fec!U7/RES_hh_num!U7)</f>
        <v>12504.863760086866</v>
      </c>
      <c r="V7" s="72">
        <f>IF(RES_hh_fec!V7=0,0,1000*11630*RES_hh_fec!V7/RES_hh_num!V7)</f>
        <v>11280.9572641714</v>
      </c>
      <c r="W7" s="72">
        <f>IF(RES_hh_fec!W7=0,0,1000*11630*RES_hh_fec!W7/RES_hh_num!W7)</f>
        <v>13726.29090637148</v>
      </c>
      <c r="X7" s="72">
        <f>IF(RES_hh_fec!X7=0,0,1000*11630*RES_hh_fec!X7/RES_hh_num!X7)</f>
        <v>11248.470781761365</v>
      </c>
      <c r="Y7" s="72">
        <f>IF(RES_hh_fec!Y7=0,0,1000*11630*RES_hh_fec!Y7/RES_hh_num!Y7)</f>
        <v>10770.511984959023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15111.19871195584</v>
      </c>
      <c r="C8" s="72">
        <f>IF(RES_hh_fec!C8=0,0,1000*11630*RES_hh_fec!C8/RES_hh_num!C8)</f>
        <v>14913.632704110396</v>
      </c>
      <c r="D8" s="72">
        <f>IF(RES_hh_fec!D8=0,0,1000*11630*RES_hh_fec!D8/RES_hh_num!D8)</f>
        <v>14610.621652181519</v>
      </c>
      <c r="E8" s="72">
        <f>IF(RES_hh_fec!E8=0,0,1000*11630*RES_hh_fec!E8/RES_hh_num!E8)</f>
        <v>14312.751730941622</v>
      </c>
      <c r="F8" s="72">
        <f>IF(RES_hh_fec!F8=0,0,1000*11630*RES_hh_fec!F8/RES_hh_num!F8)</f>
        <v>15573.441463142452</v>
      </c>
      <c r="G8" s="72">
        <f>IF(RES_hh_fec!G8=0,0,1000*11630*RES_hh_fec!G8/RES_hh_num!G8)</f>
        <v>15056.949740029899</v>
      </c>
      <c r="H8" s="72">
        <f>IF(RES_hh_fec!H8=0,0,1000*11630*RES_hh_fec!H8/RES_hh_num!H8)</f>
        <v>14528.601510414061</v>
      </c>
      <c r="I8" s="72">
        <f>IF(RES_hh_fec!I8=0,0,1000*11630*RES_hh_fec!I8/RES_hh_num!I8)</f>
        <v>12495.109523392404</v>
      </c>
      <c r="J8" s="72">
        <f>IF(RES_hh_fec!J8=0,0,1000*11630*RES_hh_fec!J8/RES_hh_num!J8)</f>
        <v>13512.100542064174</v>
      </c>
      <c r="K8" s="72">
        <f>IF(RES_hh_fec!K8=0,0,1000*11630*RES_hh_fec!K8/RES_hh_num!K8)</f>
        <v>13991.380602041058</v>
      </c>
      <c r="L8" s="72">
        <f>IF(RES_hh_fec!L8=0,0,1000*11630*RES_hh_fec!L8/RES_hh_num!L8)</f>
        <v>13559.733849002159</v>
      </c>
      <c r="M8" s="72">
        <f>IF(RES_hh_fec!M8=0,0,1000*11630*RES_hh_fec!M8/RES_hh_num!M8)</f>
        <v>11830.045885299656</v>
      </c>
      <c r="N8" s="72">
        <f>IF(RES_hh_fec!N8=0,0,1000*11630*RES_hh_fec!N8/RES_hh_num!N8)</f>
        <v>13493.452382545784</v>
      </c>
      <c r="O8" s="72">
        <f>IF(RES_hh_fec!O8=0,0,1000*11630*RES_hh_fec!O8/RES_hh_num!O8)</f>
        <v>14323.496637306531</v>
      </c>
      <c r="P8" s="72">
        <f>IF(RES_hh_fec!P8=0,0,1000*11630*RES_hh_fec!P8/RES_hh_num!P8)</f>
        <v>10256.480610624434</v>
      </c>
      <c r="Q8" s="72">
        <f>IF(RES_hh_fec!Q8=0,0,1000*11630*RES_hh_fec!Q8/RES_hh_num!Q8)</f>
        <v>11196.732503274283</v>
      </c>
      <c r="R8" s="72">
        <f>IF(RES_hh_fec!R8=0,0,1000*11630*RES_hh_fec!R8/RES_hh_num!R8)</f>
        <v>12233.312036224601</v>
      </c>
      <c r="S8" s="72">
        <f>IF(RES_hh_fec!S8=0,0,1000*11630*RES_hh_fec!S8/RES_hh_num!S8)</f>
        <v>11848.247762126024</v>
      </c>
      <c r="T8" s="72">
        <f>IF(RES_hh_fec!T8=0,0,1000*11630*RES_hh_fec!T8/RES_hh_num!T8)</f>
        <v>11027.990976158932</v>
      </c>
      <c r="U8" s="72">
        <f>IF(RES_hh_fec!U8=0,0,1000*11630*RES_hh_fec!U8/RES_hh_num!U8)</f>
        <v>10767.70296358198</v>
      </c>
      <c r="V8" s="72">
        <f>IF(RES_hh_fec!V8=0,0,1000*11630*RES_hh_fec!V8/RES_hh_num!V8)</f>
        <v>10619.314106392205</v>
      </c>
      <c r="W8" s="72">
        <f>IF(RES_hh_fec!W8=0,0,1000*11630*RES_hh_fec!W8/RES_hh_num!W8)</f>
        <v>11648.278666824845</v>
      </c>
      <c r="X8" s="72">
        <f>IF(RES_hh_fec!X8=0,0,1000*11630*RES_hh_fec!X8/RES_hh_num!X8)</f>
        <v>9943.6703752175181</v>
      </c>
      <c r="Y8" s="72">
        <f>IF(RES_hh_fec!Y8=0,0,1000*11630*RES_hh_fec!Y8/RES_hh_num!Y8)</f>
        <v>9512.5568422719698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16215.761037039587</v>
      </c>
      <c r="C9" s="72">
        <f>IF(RES_hh_fec!C9=0,0,1000*11630*RES_hh_fec!C9/RES_hh_num!C9)</f>
        <v>16891.031861532494</v>
      </c>
      <c r="D9" s="72">
        <f>IF(RES_hh_fec!D9=0,0,1000*11630*RES_hh_fec!D9/RES_hh_num!D9)</f>
        <v>15510.630559052746</v>
      </c>
      <c r="E9" s="72">
        <f>IF(RES_hh_fec!E9=0,0,1000*11630*RES_hh_fec!E9/RES_hh_num!E9)</f>
        <v>16477.280787578093</v>
      </c>
      <c r="F9" s="72">
        <f>IF(RES_hh_fec!F9=0,0,1000*11630*RES_hh_fec!F9/RES_hh_num!F9)</f>
        <v>16558.655991620253</v>
      </c>
      <c r="G9" s="72">
        <f>IF(RES_hh_fec!G9=0,0,1000*11630*RES_hh_fec!G9/RES_hh_num!G9)</f>
        <v>15861.910818066748</v>
      </c>
      <c r="H9" s="72">
        <f>IF(RES_hh_fec!H9=0,0,1000*11630*RES_hh_fec!H9/RES_hh_num!H9)</f>
        <v>14383.071346492903</v>
      </c>
      <c r="I9" s="72">
        <f>IF(RES_hh_fec!I9=0,0,1000*11630*RES_hh_fec!I9/RES_hh_num!I9)</f>
        <v>13014.525291572176</v>
      </c>
      <c r="J9" s="72">
        <f>IF(RES_hh_fec!J9=0,0,1000*11630*RES_hh_fec!J9/RES_hh_num!J9)</f>
        <v>13380.242985008124</v>
      </c>
      <c r="K9" s="72">
        <f>IF(RES_hh_fec!K9=0,0,1000*11630*RES_hh_fec!K9/RES_hh_num!K9)</f>
        <v>13023.393928831507</v>
      </c>
      <c r="L9" s="72">
        <f>IF(RES_hh_fec!L9=0,0,1000*11630*RES_hh_fec!L9/RES_hh_num!L9)</f>
        <v>13814.982353485742</v>
      </c>
      <c r="M9" s="72">
        <f>IF(RES_hh_fec!M9=0,0,1000*11630*RES_hh_fec!M9/RES_hh_num!M9)</f>
        <v>10834.197874570529</v>
      </c>
      <c r="N9" s="72">
        <f>IF(RES_hh_fec!N9=0,0,1000*11630*RES_hh_fec!N9/RES_hh_num!N9)</f>
        <v>12020.743858528645</v>
      </c>
      <c r="O9" s="72">
        <f>IF(RES_hh_fec!O9=0,0,1000*11630*RES_hh_fec!O9/RES_hh_num!O9)</f>
        <v>12662.260097188451</v>
      </c>
      <c r="P9" s="72">
        <f>IF(RES_hh_fec!P9=0,0,1000*11630*RES_hh_fec!P9/RES_hh_num!P9)</f>
        <v>9915.5132629544132</v>
      </c>
      <c r="Q9" s="72">
        <f>IF(RES_hh_fec!Q9=0,0,1000*11630*RES_hh_fec!Q9/RES_hh_num!Q9)</f>
        <v>10445.206911021412</v>
      </c>
      <c r="R9" s="72">
        <f>IF(RES_hh_fec!R9=0,0,1000*11630*RES_hh_fec!R9/RES_hh_num!R9)</f>
        <v>11232.122111751161</v>
      </c>
      <c r="S9" s="72">
        <f>IF(RES_hh_fec!S9=0,0,1000*11630*RES_hh_fec!S9/RES_hh_num!S9)</f>
        <v>10872.474922559204</v>
      </c>
      <c r="T9" s="72">
        <f>IF(RES_hh_fec!T9=0,0,1000*11630*RES_hh_fec!T9/RES_hh_num!T9)</f>
        <v>10600.681395435815</v>
      </c>
      <c r="U9" s="72">
        <f>IF(RES_hh_fec!U9=0,0,1000*11630*RES_hh_fec!U9/RES_hh_num!U9)</f>
        <v>10758.268521308419</v>
      </c>
      <c r="V9" s="72">
        <f>IF(RES_hh_fec!V9=0,0,1000*11630*RES_hh_fec!V9/RES_hh_num!V9)</f>
        <v>9707.1353661576868</v>
      </c>
      <c r="W9" s="72">
        <f>IF(RES_hh_fec!W9=0,0,1000*11630*RES_hh_fec!W9/RES_hh_num!W9)</f>
        <v>11142.358220008477</v>
      </c>
      <c r="X9" s="72">
        <f>IF(RES_hh_fec!X9=0,0,1000*11630*RES_hh_fec!X9/RES_hh_num!X9)</f>
        <v>9836.123267132687</v>
      </c>
      <c r="Y9" s="72">
        <f>IF(RES_hh_fec!Y9=0,0,1000*11630*RES_hh_fec!Y9/RES_hh_num!Y9)</f>
        <v>9719.7766285876041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10233.878008322901</v>
      </c>
      <c r="C10" s="72">
        <f>IF(RES_hh_fec!C10=0,0,1000*11630*RES_hh_fec!C10/RES_hh_num!C10)</f>
        <v>11332.904852747322</v>
      </c>
      <c r="D10" s="72">
        <f>IF(RES_hh_fec!D10=0,0,1000*11630*RES_hh_fec!D10/RES_hh_num!D10)</f>
        <v>8934.4998113245001</v>
      </c>
      <c r="E10" s="72">
        <f>IF(RES_hh_fec!E10=0,0,1000*11630*RES_hh_fec!E10/RES_hh_num!E10)</f>
        <v>11151.155497066671</v>
      </c>
      <c r="F10" s="72">
        <f>IF(RES_hh_fec!F10=0,0,1000*11630*RES_hh_fec!F10/RES_hh_num!F10)</f>
        <v>15561.649667103717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X10" s="72">
        <f>IF(RES_hh_fec!X10=0,0,1000*11630*RES_hh_fec!X10/RES_hh_num!X10)</f>
        <v>0</v>
      </c>
      <c r="Y10" s="72">
        <f>IF(RES_hh_fec!Y10=0,0,1000*11630*RES_hh_fec!Y10/RES_hh_num!Y10)</f>
        <v>0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8086.4138506449772</v>
      </c>
      <c r="C11" s="72">
        <f>IF(RES_hh_fec!C11=0,0,1000*11630*RES_hh_fec!C11/RES_hh_num!C11)</f>
        <v>9840.1507569056412</v>
      </c>
      <c r="D11" s="72">
        <f>IF(RES_hh_fec!D11=0,0,1000*11630*RES_hh_fec!D11/RES_hh_num!D11)</f>
        <v>10212.820033068918</v>
      </c>
      <c r="E11" s="72">
        <f>IF(RES_hh_fec!E11=0,0,1000*11630*RES_hh_fec!E11/RES_hh_num!E11)</f>
        <v>9889.5829636151793</v>
      </c>
      <c r="F11" s="72">
        <f>IF(RES_hh_fec!F11=0,0,1000*11630*RES_hh_fec!F11/RES_hh_num!F11)</f>
        <v>10179.377010148759</v>
      </c>
      <c r="G11" s="72">
        <f>IF(RES_hh_fec!G11=0,0,1000*11630*RES_hh_fec!G11/RES_hh_num!G11)</f>
        <v>11027.367617250584</v>
      </c>
      <c r="H11" s="72">
        <f>IF(RES_hh_fec!H11=0,0,1000*11630*RES_hh_fec!H11/RES_hh_num!H11)</f>
        <v>11389.007302952325</v>
      </c>
      <c r="I11" s="72">
        <f>IF(RES_hh_fec!I11=0,0,1000*11630*RES_hh_fec!I11/RES_hh_num!I11)</f>
        <v>7088.3767163595694</v>
      </c>
      <c r="J11" s="72">
        <f>IF(RES_hh_fec!J11=0,0,1000*11630*RES_hh_fec!J11/RES_hh_num!J11)</f>
        <v>9258.0684239776638</v>
      </c>
      <c r="K11" s="72">
        <f>IF(RES_hh_fec!K11=0,0,1000*11630*RES_hh_fec!K11/RES_hh_num!K11)</f>
        <v>9284.246527430003</v>
      </c>
      <c r="L11" s="72">
        <f>IF(RES_hh_fec!L11=0,0,1000*11630*RES_hh_fec!L11/RES_hh_num!L11)</f>
        <v>10329.323745304682</v>
      </c>
      <c r="M11" s="72">
        <f>IF(RES_hh_fec!M11=0,0,1000*11630*RES_hh_fec!M11/RES_hh_num!M11)</f>
        <v>8455.0016124383692</v>
      </c>
      <c r="N11" s="72">
        <f>IF(RES_hh_fec!N11=0,0,1000*11630*RES_hh_fec!N11/RES_hh_num!N11)</f>
        <v>9537.9063092626802</v>
      </c>
      <c r="O11" s="72">
        <f>IF(RES_hh_fec!O11=0,0,1000*11630*RES_hh_fec!O11/RES_hh_num!O11)</f>
        <v>10190.805051445797</v>
      </c>
      <c r="P11" s="72">
        <f>IF(RES_hh_fec!P11=0,0,1000*11630*RES_hh_fec!P11/RES_hh_num!P11)</f>
        <v>7861.6206350493012</v>
      </c>
      <c r="Q11" s="72">
        <f>IF(RES_hh_fec!Q11=0,0,1000*11630*RES_hh_fec!Q11/RES_hh_num!Q11)</f>
        <v>8738.4194321349842</v>
      </c>
      <c r="R11" s="72">
        <f>IF(RES_hh_fec!R11=0,0,1000*11630*RES_hh_fec!R11/RES_hh_num!R11)</f>
        <v>9300.1624668913519</v>
      </c>
      <c r="S11" s="72">
        <f>IF(RES_hh_fec!S11=0,0,1000*11630*RES_hh_fec!S11/RES_hh_num!S11)</f>
        <v>9008.1381141487909</v>
      </c>
      <c r="T11" s="72">
        <f>IF(RES_hh_fec!T11=0,0,1000*11630*RES_hh_fec!T11/RES_hh_num!T11)</f>
        <v>8894.1887313795105</v>
      </c>
      <c r="U11" s="72">
        <f>IF(RES_hh_fec!U11=0,0,1000*11630*RES_hh_fec!U11/RES_hh_num!U11)</f>
        <v>8874.7681371939052</v>
      </c>
      <c r="V11" s="72">
        <f>IF(RES_hh_fec!V11=0,0,1000*11630*RES_hh_fec!V11/RES_hh_num!V11)</f>
        <v>8414.8962026751979</v>
      </c>
      <c r="W11" s="72">
        <f>IF(RES_hh_fec!W11=0,0,1000*11630*RES_hh_fec!W11/RES_hh_num!W11)</f>
        <v>9907.0041749330667</v>
      </c>
      <c r="X11" s="72">
        <f>IF(RES_hh_fec!X11=0,0,1000*11630*RES_hh_fec!X11/RES_hh_num!X11)</f>
        <v>8464.6205082413962</v>
      </c>
      <c r="Y11" s="72">
        <f>IF(RES_hh_fec!Y11=0,0,1000*11630*RES_hh_fec!Y11/RES_hh_num!Y11)</f>
        <v>8649.6237788827366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4666.1460290633995</v>
      </c>
      <c r="C12" s="72">
        <f>IF(RES_hh_fec!C12=0,0,1000*11630*RES_hh_fec!C12/RES_hh_num!C12)</f>
        <v>5150.8906344865109</v>
      </c>
      <c r="D12" s="72">
        <f>IF(RES_hh_fec!D12=0,0,1000*11630*RES_hh_fec!D12/RES_hh_num!D12)</f>
        <v>4653.2406062006949</v>
      </c>
      <c r="E12" s="72">
        <f>IF(RES_hh_fec!E12=0,0,1000*11630*RES_hh_fec!E12/RES_hh_num!E12)</f>
        <v>4267.4123592786927</v>
      </c>
      <c r="F12" s="72">
        <f>IF(RES_hh_fec!F12=0,0,1000*11630*RES_hh_fec!F12/RES_hh_num!F12)</f>
        <v>3040.7750774427559</v>
      </c>
      <c r="G12" s="72">
        <f>IF(RES_hh_fec!G12=0,0,1000*11630*RES_hh_fec!G12/RES_hh_num!G12)</f>
        <v>3435.3145124295838</v>
      </c>
      <c r="H12" s="72">
        <f>IF(RES_hh_fec!H12=0,0,1000*11630*RES_hh_fec!H12/RES_hh_num!H12)</f>
        <v>3533.8605278902701</v>
      </c>
      <c r="I12" s="72">
        <f>IF(RES_hh_fec!I12=0,0,1000*11630*RES_hh_fec!I12/RES_hh_num!I12)</f>
        <v>3354.4125114335511</v>
      </c>
      <c r="J12" s="72">
        <f>IF(RES_hh_fec!J12=0,0,1000*11630*RES_hh_fec!J12/RES_hh_num!J12)</f>
        <v>3572.2231532438773</v>
      </c>
      <c r="K12" s="72">
        <f>IF(RES_hh_fec!K12=0,0,1000*11630*RES_hh_fec!K12/RES_hh_num!K12)</f>
        <v>3555.5405256896224</v>
      </c>
      <c r="L12" s="72">
        <f>IF(RES_hh_fec!L12=0,0,1000*11630*RES_hh_fec!L12/RES_hh_num!L12)</f>
        <v>3837.6390677890049</v>
      </c>
      <c r="M12" s="72">
        <f>IF(RES_hh_fec!M12=0,0,1000*11630*RES_hh_fec!M12/RES_hh_num!M12)</f>
        <v>2942.3991441742919</v>
      </c>
      <c r="N12" s="72">
        <f>IF(RES_hh_fec!N12=0,0,1000*11630*RES_hh_fec!N12/RES_hh_num!N12)</f>
        <v>3316.7753833300253</v>
      </c>
      <c r="O12" s="72">
        <f>IF(RES_hh_fec!O12=0,0,1000*11630*RES_hh_fec!O12/RES_hh_num!O12)</f>
        <v>3460.222997696841</v>
      </c>
      <c r="P12" s="72">
        <f>IF(RES_hh_fec!P12=0,0,1000*11630*RES_hh_fec!P12/RES_hh_num!P12)</f>
        <v>2659.8228506192354</v>
      </c>
      <c r="Q12" s="72">
        <f>IF(RES_hh_fec!Q12=0,0,1000*11630*RES_hh_fec!Q12/RES_hh_num!Q12)</f>
        <v>2761.5228427810998</v>
      </c>
      <c r="R12" s="72">
        <f>IF(RES_hh_fec!R12=0,0,1000*11630*RES_hh_fec!R12/RES_hh_num!R12)</f>
        <v>2923.6255706165221</v>
      </c>
      <c r="S12" s="72">
        <f>IF(RES_hh_fec!S12=0,0,1000*11630*RES_hh_fec!S12/RES_hh_num!S12)</f>
        <v>2757.0536685673892</v>
      </c>
      <c r="T12" s="72">
        <f>IF(RES_hh_fec!T12=0,0,1000*11630*RES_hh_fec!T12/RES_hh_num!T12)</f>
        <v>2590.0675053853561</v>
      </c>
      <c r="U12" s="72">
        <f>IF(RES_hh_fec!U12=0,0,1000*11630*RES_hh_fec!U12/RES_hh_num!U12)</f>
        <v>2572.1287374533704</v>
      </c>
      <c r="V12" s="72">
        <f>IF(RES_hh_fec!V12=0,0,1000*11630*RES_hh_fec!V12/RES_hh_num!V12)</f>
        <v>2307.1873885194404</v>
      </c>
      <c r="W12" s="72">
        <f>IF(RES_hh_fec!W12=0,0,1000*11630*RES_hh_fec!W12/RES_hh_num!W12)</f>
        <v>2571.5527558249196</v>
      </c>
      <c r="X12" s="72">
        <f>IF(RES_hh_fec!X12=0,0,1000*11630*RES_hh_fec!X12/RES_hh_num!X12)</f>
        <v>2284.3989138974612</v>
      </c>
      <c r="Y12" s="72">
        <f>IF(RES_hh_fec!Y12=0,0,1000*11630*RES_hh_fec!Y12/RES_hh_num!Y12)</f>
        <v>2266.911694310299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10581.172499723776</v>
      </c>
      <c r="C13" s="74">
        <f>IF(RES_hh_fec!C13=0,0,1000*11630*RES_hh_fec!C13/RES_hh_num!C13)</f>
        <v>11404.825480434913</v>
      </c>
      <c r="D13" s="74">
        <f>IF(RES_hh_fec!D13=0,0,1000*11630*RES_hh_fec!D13/RES_hh_num!D13)</f>
        <v>10579.178581420512</v>
      </c>
      <c r="E13" s="74">
        <f>IF(RES_hh_fec!E13=0,0,1000*11630*RES_hh_fec!E13/RES_hh_num!E13)</f>
        <v>11394.90910020025</v>
      </c>
      <c r="F13" s="74">
        <f>IF(RES_hh_fec!F13=0,0,1000*11630*RES_hh_fec!F13/RES_hh_num!F13)</f>
        <v>12206.725105327663</v>
      </c>
      <c r="G13" s="74">
        <f>IF(RES_hh_fec!G13=0,0,1000*11630*RES_hh_fec!G13/RES_hh_num!G13)</f>
        <v>10869.550862988412</v>
      </c>
      <c r="H13" s="74">
        <f>IF(RES_hh_fec!H13=0,0,1000*11630*RES_hh_fec!H13/RES_hh_num!H13)</f>
        <v>10817.526511687538</v>
      </c>
      <c r="I13" s="74">
        <f>IF(RES_hh_fec!I13=0,0,1000*11630*RES_hh_fec!I13/RES_hh_num!I13)</f>
        <v>9649.6772304429833</v>
      </c>
      <c r="J13" s="74">
        <f>IF(RES_hh_fec!J13=0,0,1000*11630*RES_hh_fec!J13/RES_hh_num!J13)</f>
        <v>10897.184560231011</v>
      </c>
      <c r="K13" s="74">
        <f>IF(RES_hh_fec!K13=0,0,1000*11630*RES_hh_fec!K13/RES_hh_num!K13)</f>
        <v>10256.929869955278</v>
      </c>
      <c r="L13" s="74">
        <f>IF(RES_hh_fec!L13=0,0,1000*11630*RES_hh_fec!L13/RES_hh_num!L13)</f>
        <v>11502.116073657004</v>
      </c>
      <c r="M13" s="74">
        <f>IF(RES_hh_fec!M13=0,0,1000*11630*RES_hh_fec!M13/RES_hh_num!M13)</f>
        <v>8674.1328359990548</v>
      </c>
      <c r="N13" s="74">
        <f>IF(RES_hh_fec!N13=0,0,1000*11630*RES_hh_fec!N13/RES_hh_num!N13)</f>
        <v>10462.938979312576</v>
      </c>
      <c r="O13" s="74">
        <f>IF(RES_hh_fec!O13=0,0,1000*11630*RES_hh_fec!O13/RES_hh_num!O13)</f>
        <v>11462.296963612993</v>
      </c>
      <c r="P13" s="74">
        <f>IF(RES_hh_fec!P13=0,0,1000*11630*RES_hh_fec!P13/RES_hh_num!P13)</f>
        <v>8342.6992259509043</v>
      </c>
      <c r="Q13" s="74">
        <f>IF(RES_hh_fec!Q13=0,0,1000*11630*RES_hh_fec!Q13/RES_hh_num!Q13)</f>
        <v>9066.8983289286734</v>
      </c>
      <c r="R13" s="74">
        <f>IF(RES_hh_fec!R13=0,0,1000*11630*RES_hh_fec!R13/RES_hh_num!R13)</f>
        <v>10201.688102380142</v>
      </c>
      <c r="S13" s="74">
        <f>IF(RES_hh_fec!S13=0,0,1000*11630*RES_hh_fec!S13/RES_hh_num!S13)</f>
        <v>9984.0544543058186</v>
      </c>
      <c r="T13" s="74">
        <f>IF(RES_hh_fec!T13=0,0,1000*11630*RES_hh_fec!T13/RES_hh_num!T13)</f>
        <v>9473.3513005774166</v>
      </c>
      <c r="U13" s="74">
        <f>IF(RES_hh_fec!U13=0,0,1000*11630*RES_hh_fec!U13/RES_hh_num!U13)</f>
        <v>9551.8001216904049</v>
      </c>
      <c r="V13" s="74">
        <f>IF(RES_hh_fec!V13=0,0,1000*11630*RES_hh_fec!V13/RES_hh_num!V13)</f>
        <v>8347.6023736699535</v>
      </c>
      <c r="W13" s="74">
        <f>IF(RES_hh_fec!W13=0,0,1000*11630*RES_hh_fec!W13/RES_hh_num!W13)</f>
        <v>10522.592119519655</v>
      </c>
      <c r="X13" s="74">
        <f>IF(RES_hh_fec!X13=0,0,1000*11630*RES_hh_fec!X13/RES_hh_num!X13)</f>
        <v>8912.106120815386</v>
      </c>
      <c r="Y13" s="74">
        <f>IF(RES_hh_fec!Y13=0,0,1000*11630*RES_hh_fec!Y13/RES_hh_num!Y13)</f>
        <v>8594.363144520019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145.54377304769307</v>
      </c>
      <c r="C14" s="76">
        <f>IF(RES_hh_fec!C14=0,0,1000*11630*RES_hh_fec!C14/RES_hh_num!C14)</f>
        <v>151.83335713120368</v>
      </c>
      <c r="D14" s="76">
        <f>IF(RES_hh_fec!D14=0,0,1000*11630*RES_hh_fec!D14/RES_hh_num!D14)</f>
        <v>142.98031298689011</v>
      </c>
      <c r="E14" s="76">
        <f>IF(RES_hh_fec!E14=0,0,1000*11630*RES_hh_fec!E14/RES_hh_num!E14)</f>
        <v>140.15480026077256</v>
      </c>
      <c r="F14" s="76">
        <f>IF(RES_hh_fec!F14=0,0,1000*11630*RES_hh_fec!F14/RES_hh_num!F14)</f>
        <v>151.15208774496628</v>
      </c>
      <c r="G14" s="76">
        <f>IF(RES_hh_fec!G14=0,0,1000*11630*RES_hh_fec!G14/RES_hh_num!G14)</f>
        <v>147.42989836889552</v>
      </c>
      <c r="H14" s="76">
        <f>IF(RES_hh_fec!H14=0,0,1000*11630*RES_hh_fec!H14/RES_hh_num!H14)</f>
        <v>140.32437691186516</v>
      </c>
      <c r="I14" s="76">
        <f>IF(RES_hh_fec!I14=0,0,1000*11630*RES_hh_fec!I14/RES_hh_num!I14)</f>
        <v>123.02556838742913</v>
      </c>
      <c r="J14" s="76">
        <f>IF(RES_hh_fec!J14=0,0,1000*11630*RES_hh_fec!J14/RES_hh_num!J14)</f>
        <v>136.24024012411132</v>
      </c>
      <c r="K14" s="76">
        <f>IF(RES_hh_fec!K14=0,0,1000*11630*RES_hh_fec!K14/RES_hh_num!K14)</f>
        <v>136.09937554063458</v>
      </c>
      <c r="L14" s="76">
        <f>IF(RES_hh_fec!L14=0,0,1000*11630*RES_hh_fec!L14/RES_hh_num!L14)</f>
        <v>134.20034353386183</v>
      </c>
      <c r="M14" s="76">
        <f>IF(RES_hh_fec!M14=0,0,1000*11630*RES_hh_fec!M14/RES_hh_num!M14)</f>
        <v>111.84297950408279</v>
      </c>
      <c r="N14" s="76">
        <f>IF(RES_hh_fec!N14=0,0,1000*11630*RES_hh_fec!N14/RES_hh_num!N14)</f>
        <v>130.06865390676975</v>
      </c>
      <c r="O14" s="76">
        <f>IF(RES_hh_fec!O14=0,0,1000*11630*RES_hh_fec!O14/RES_hh_num!O14)</f>
        <v>138.41969774272366</v>
      </c>
      <c r="P14" s="76">
        <f>IF(RES_hh_fec!P14=0,0,1000*11630*RES_hh_fec!P14/RES_hh_num!P14)</f>
        <v>99.745139254940653</v>
      </c>
      <c r="Q14" s="76">
        <f>IF(RES_hh_fec!Q14=0,0,1000*11630*RES_hh_fec!Q14/RES_hh_num!Q14)</f>
        <v>108.51041246433098</v>
      </c>
      <c r="R14" s="76">
        <f>IF(RES_hh_fec!R14=0,0,1000*11630*RES_hh_fec!R14/RES_hh_num!R14)</f>
        <v>119.1450668852551</v>
      </c>
      <c r="S14" s="76">
        <f>IF(RES_hh_fec!S14=0,0,1000*11630*RES_hh_fec!S14/RES_hh_num!S14)</f>
        <v>117.13633676150887</v>
      </c>
      <c r="T14" s="76">
        <f>IF(RES_hh_fec!T14=0,0,1000*11630*RES_hh_fec!T14/RES_hh_num!T14)</f>
        <v>111.37012797456917</v>
      </c>
      <c r="U14" s="76">
        <f>IF(RES_hh_fec!U14=0,0,1000*11630*RES_hh_fec!U14/RES_hh_num!U14)</f>
        <v>111.85713206422288</v>
      </c>
      <c r="V14" s="76">
        <f>IF(RES_hh_fec!V14=0,0,1000*11630*RES_hh_fec!V14/RES_hh_num!V14)</f>
        <v>107.60127604517683</v>
      </c>
      <c r="W14" s="76">
        <f>IF(RES_hh_fec!W14=0,0,1000*11630*RES_hh_fec!W14/RES_hh_num!W14)</f>
        <v>124.72021715737222</v>
      </c>
      <c r="X14" s="76">
        <f>IF(RES_hh_fec!X14=0,0,1000*11630*RES_hh_fec!X14/RES_hh_num!X14)</f>
        <v>104.42124774081869</v>
      </c>
      <c r="Y14" s="76">
        <f>IF(RES_hh_fec!Y14=0,0,1000*11630*RES_hh_fec!Y14/RES_hh_num!Y14)</f>
        <v>101.1555204448226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32.826429737764208</v>
      </c>
      <c r="C15" s="69">
        <f t="shared" si="0"/>
        <v>39.956631644702007</v>
      </c>
      <c r="D15" s="69">
        <f t="shared" si="0"/>
        <v>31.065641903610061</v>
      </c>
      <c r="E15" s="69">
        <f t="shared" si="0"/>
        <v>104.33850232302395</v>
      </c>
      <c r="F15" s="69">
        <f t="shared" si="0"/>
        <v>31.581416728214208</v>
      </c>
      <c r="G15" s="69">
        <f t="shared" si="0"/>
        <v>43.46719638498049</v>
      </c>
      <c r="H15" s="69">
        <f t="shared" si="0"/>
        <v>58.615621492010213</v>
      </c>
      <c r="I15" s="69">
        <f t="shared" si="0"/>
        <v>27.791736801275743</v>
      </c>
      <c r="J15" s="69">
        <f t="shared" si="0"/>
        <v>30.103882734733553</v>
      </c>
      <c r="K15" s="69">
        <f t="shared" si="0"/>
        <v>38.213572585643696</v>
      </c>
      <c r="L15" s="69">
        <f t="shared" si="0"/>
        <v>38.563162077845313</v>
      </c>
      <c r="M15" s="69">
        <f t="shared" si="0"/>
        <v>37.765967872298191</v>
      </c>
      <c r="N15" s="69">
        <f t="shared" si="0"/>
        <v>37.476389964797434</v>
      </c>
      <c r="O15" s="69">
        <f t="shared" si="0"/>
        <v>39.043226204915022</v>
      </c>
      <c r="P15" s="69">
        <f t="shared" si="0"/>
        <v>40.268628479668003</v>
      </c>
      <c r="Q15" s="69">
        <f t="shared" si="0"/>
        <v>42.173456186450039</v>
      </c>
      <c r="R15" s="69">
        <f t="shared" si="0"/>
        <v>51.467695660566172</v>
      </c>
      <c r="S15" s="69">
        <f t="shared" si="0"/>
        <v>51.097966824885404</v>
      </c>
      <c r="T15" s="69">
        <f t="shared" si="0"/>
        <v>56.481782914691465</v>
      </c>
      <c r="U15" s="69">
        <f t="shared" si="0"/>
        <v>64.299457819763376</v>
      </c>
      <c r="V15" s="69">
        <f t="shared" si="0"/>
        <v>80.722327976035743</v>
      </c>
      <c r="W15" s="69">
        <f t="shared" si="0"/>
        <v>89.543639110900287</v>
      </c>
      <c r="X15" s="69">
        <f t="shared" si="0"/>
        <v>65.738924748587777</v>
      </c>
      <c r="Y15" s="69">
        <f t="shared" si="0"/>
        <v>68.561010603786983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32.826429737764208</v>
      </c>
      <c r="C16" s="72">
        <f>IF(RES_hh_fec!C16=0,0,1000*11630*RES_hh_fec!C16/RES_hh_num!C$3)</f>
        <v>39.956631644702007</v>
      </c>
      <c r="D16" s="72">
        <f>IF(RES_hh_fec!D16=0,0,1000*11630*RES_hh_fec!D16/RES_hh_num!D$3)</f>
        <v>31.065641903610061</v>
      </c>
      <c r="E16" s="72">
        <f>IF(RES_hh_fec!E16=0,0,1000*11630*RES_hh_fec!E16/RES_hh_num!E$3)</f>
        <v>104.33850232302395</v>
      </c>
      <c r="F16" s="72">
        <f>IF(RES_hh_fec!F16=0,0,1000*11630*RES_hh_fec!F16/RES_hh_num!F$3)</f>
        <v>31.581416728214208</v>
      </c>
      <c r="G16" s="72">
        <f>IF(RES_hh_fec!G16=0,0,1000*11630*RES_hh_fec!G16/RES_hh_num!G$3)</f>
        <v>43.46719638498049</v>
      </c>
      <c r="H16" s="72">
        <f>IF(RES_hh_fec!H16=0,0,1000*11630*RES_hh_fec!H16/RES_hh_num!H$3)</f>
        <v>58.615621492010213</v>
      </c>
      <c r="I16" s="72">
        <f>IF(RES_hh_fec!I16=0,0,1000*11630*RES_hh_fec!I16/RES_hh_num!I$3)</f>
        <v>27.791736801275743</v>
      </c>
      <c r="J16" s="72">
        <f>IF(RES_hh_fec!J16=0,0,1000*11630*RES_hh_fec!J16/RES_hh_num!J$3)</f>
        <v>30.103882734733553</v>
      </c>
      <c r="K16" s="72">
        <f>IF(RES_hh_fec!K16=0,0,1000*11630*RES_hh_fec!K16/RES_hh_num!K$3)</f>
        <v>38.213572585643696</v>
      </c>
      <c r="L16" s="72">
        <f>IF(RES_hh_fec!L16=0,0,1000*11630*RES_hh_fec!L16/RES_hh_num!L$3)</f>
        <v>38.563162077845313</v>
      </c>
      <c r="M16" s="72">
        <f>IF(RES_hh_fec!M16=0,0,1000*11630*RES_hh_fec!M16/RES_hh_num!M$3)</f>
        <v>37.765967872298191</v>
      </c>
      <c r="N16" s="72">
        <f>IF(RES_hh_fec!N16=0,0,1000*11630*RES_hh_fec!N16/RES_hh_num!N$3)</f>
        <v>37.476389964797434</v>
      </c>
      <c r="O16" s="72">
        <f>IF(RES_hh_fec!O16=0,0,1000*11630*RES_hh_fec!O16/RES_hh_num!O$3)</f>
        <v>39.043226204915022</v>
      </c>
      <c r="P16" s="72">
        <f>IF(RES_hh_fec!P16=0,0,1000*11630*RES_hh_fec!P16/RES_hh_num!P$3)</f>
        <v>40.268628479668003</v>
      </c>
      <c r="Q16" s="72">
        <f>IF(RES_hh_fec!Q16=0,0,1000*11630*RES_hh_fec!Q16/RES_hh_num!Q$3)</f>
        <v>42.173456186450039</v>
      </c>
      <c r="R16" s="72">
        <f>IF(RES_hh_fec!R16=0,0,1000*11630*RES_hh_fec!R16/RES_hh_num!R$3)</f>
        <v>51.467695660566172</v>
      </c>
      <c r="S16" s="72">
        <f>IF(RES_hh_fec!S16=0,0,1000*11630*RES_hh_fec!S16/RES_hh_num!S$3)</f>
        <v>51.097966824885404</v>
      </c>
      <c r="T16" s="72">
        <f>IF(RES_hh_fec!T16=0,0,1000*11630*RES_hh_fec!T16/RES_hh_num!T$3)</f>
        <v>56.481782914691465</v>
      </c>
      <c r="U16" s="72">
        <f>IF(RES_hh_fec!U16=0,0,1000*11630*RES_hh_fec!U16/RES_hh_num!U$3)</f>
        <v>64.299457819763376</v>
      </c>
      <c r="V16" s="72">
        <f>IF(RES_hh_fec!V16=0,0,1000*11630*RES_hh_fec!V16/RES_hh_num!V$3)</f>
        <v>80.722327976035743</v>
      </c>
      <c r="W16" s="72">
        <f>IF(RES_hh_fec!W16=0,0,1000*11630*RES_hh_fec!W16/RES_hh_num!W$3)</f>
        <v>89.543639110900287</v>
      </c>
      <c r="X16" s="72">
        <f>IF(RES_hh_fec!X16=0,0,1000*11630*RES_hh_fec!X16/RES_hh_num!X$3)</f>
        <v>65.738924748587777</v>
      </c>
      <c r="Y16" s="72">
        <f>IF(RES_hh_fec!Y16=0,0,1000*11630*RES_hh_fec!Y16/RES_hh_num!Y$3)</f>
        <v>68.561010603786983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1417.5994135801516</v>
      </c>
      <c r="C17" s="69">
        <f>IF(RES_hh_fec!C17=0,0,1000*11630*RES_hh_fec!C17/RES_hh_num!C17)</f>
        <v>1385.5388895645683</v>
      </c>
      <c r="D17" s="69">
        <f>IF(RES_hh_fec!D17=0,0,1000*11630*RES_hh_fec!D17/RES_hh_num!D17)</f>
        <v>1413.1041165131642</v>
      </c>
      <c r="E17" s="69">
        <f>IF(RES_hh_fec!E17=0,0,1000*11630*RES_hh_fec!E17/RES_hh_num!E17)</f>
        <v>1436.8885132931571</v>
      </c>
      <c r="F17" s="69">
        <f>IF(RES_hh_fec!F17=0,0,1000*11630*RES_hh_fec!F17/RES_hh_num!F17)</f>
        <v>1453.3890362227935</v>
      </c>
      <c r="G17" s="69">
        <f>IF(RES_hh_fec!G17=0,0,1000*11630*RES_hh_fec!G17/RES_hh_num!G17)</f>
        <v>1373.7872271960871</v>
      </c>
      <c r="H17" s="69">
        <f>IF(RES_hh_fec!H17=0,0,1000*11630*RES_hh_fec!H17/RES_hh_num!H17)</f>
        <v>1431.9171331902248</v>
      </c>
      <c r="I17" s="69">
        <f>IF(RES_hh_fec!I17=0,0,1000*11630*RES_hh_fec!I17/RES_hh_num!I17)</f>
        <v>1365.059813070583</v>
      </c>
      <c r="J17" s="69">
        <f>IF(RES_hh_fec!J17=0,0,1000*11630*RES_hh_fec!J17/RES_hh_num!J17)</f>
        <v>1413.7291682297973</v>
      </c>
      <c r="K17" s="69">
        <f>IF(RES_hh_fec!K17=0,0,1000*11630*RES_hh_fec!K17/RES_hh_num!K17)</f>
        <v>1333.1072709779828</v>
      </c>
      <c r="L17" s="69">
        <f>IF(RES_hh_fec!L17=0,0,1000*11630*RES_hh_fec!L17/RES_hh_num!L17)</f>
        <v>1391.5985996138356</v>
      </c>
      <c r="M17" s="69">
        <f>IF(RES_hh_fec!M17=0,0,1000*11630*RES_hh_fec!M17/RES_hh_num!M17)</f>
        <v>1539.6895507268898</v>
      </c>
      <c r="N17" s="69">
        <f>IF(RES_hh_fec!N17=0,0,1000*11630*RES_hh_fec!N17/RES_hh_num!N17)</f>
        <v>1593.8955754402532</v>
      </c>
      <c r="O17" s="69">
        <f>IF(RES_hh_fec!O17=0,0,1000*11630*RES_hh_fec!O17/RES_hh_num!O17)</f>
        <v>1615.9288786787445</v>
      </c>
      <c r="P17" s="69">
        <f>IF(RES_hh_fec!P17=0,0,1000*11630*RES_hh_fec!P17/RES_hh_num!P17)</f>
        <v>1500.2111744702231</v>
      </c>
      <c r="Q17" s="69">
        <f>IF(RES_hh_fec!Q17=0,0,1000*11630*RES_hh_fec!Q17/RES_hh_num!Q17)</f>
        <v>1529.5810822027809</v>
      </c>
      <c r="R17" s="69">
        <f>IF(RES_hh_fec!R17=0,0,1000*11630*RES_hh_fec!R17/RES_hh_num!R17)</f>
        <v>1584.4299064517359</v>
      </c>
      <c r="S17" s="69">
        <f>IF(RES_hh_fec!S17=0,0,1000*11630*RES_hh_fec!S17/RES_hh_num!S17)</f>
        <v>1644.4823444851891</v>
      </c>
      <c r="T17" s="69">
        <f>IF(RES_hh_fec!T17=0,0,1000*11630*RES_hh_fec!T17/RES_hh_num!T17)</f>
        <v>1630.8367202461918</v>
      </c>
      <c r="U17" s="69">
        <f>IF(RES_hh_fec!U17=0,0,1000*11630*RES_hh_fec!U17/RES_hh_num!U17)</f>
        <v>1610.6818355803828</v>
      </c>
      <c r="V17" s="69">
        <f>IF(RES_hh_fec!V17=0,0,1000*11630*RES_hh_fec!V17/RES_hh_num!V17)</f>
        <v>1648.4115103045222</v>
      </c>
      <c r="W17" s="69">
        <f>IF(RES_hh_fec!W17=0,0,1000*11630*RES_hh_fec!W17/RES_hh_num!W17)</f>
        <v>1606.7638028125027</v>
      </c>
      <c r="X17" s="69">
        <f>IF(RES_hh_fec!X17=0,0,1000*11630*RES_hh_fec!X17/RES_hh_num!X17)</f>
        <v>1173.1238461717753</v>
      </c>
      <c r="Y17" s="69">
        <f>IF(RES_hh_fec!Y17=0,0,1000*11630*RES_hh_fec!Y17/RES_hh_num!Y17)</f>
        <v>1081.5871254598808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1567.2999748830546</v>
      </c>
      <c r="C18" s="72">
        <f>IF(RES_hh_fec!C18=0,0,1000*11630*RES_hh_fec!C18/RES_hh_num!C18)</f>
        <v>1624.0149453258782</v>
      </c>
      <c r="D18" s="72">
        <f>IF(RES_hh_fec!D18=0,0,1000*11630*RES_hh_fec!D18/RES_hh_num!D18)</f>
        <v>1454.0204759264225</v>
      </c>
      <c r="E18" s="72">
        <f>IF(RES_hh_fec!E18=0,0,1000*11630*RES_hh_fec!E18/RES_hh_num!E18)</f>
        <v>1596.4177909874418</v>
      </c>
      <c r="F18" s="72">
        <f>IF(RES_hh_fec!F18=0,0,1000*11630*RES_hh_fec!F18/RES_hh_num!F18)</f>
        <v>1616.7350105015291</v>
      </c>
      <c r="G18" s="72">
        <f>IF(RES_hh_fec!G18=0,0,1000*11630*RES_hh_fec!G18/RES_hh_num!G18)</f>
        <v>1454.080213241765</v>
      </c>
      <c r="H18" s="72">
        <f>IF(RES_hh_fec!H18=0,0,1000*11630*RES_hh_fec!H18/RES_hh_num!H18)</f>
        <v>1656.70050592344</v>
      </c>
      <c r="I18" s="72">
        <f>IF(RES_hh_fec!I18=0,0,1000*11630*RES_hh_fec!I18/RES_hh_num!I18)</f>
        <v>1938.8705560311148</v>
      </c>
      <c r="J18" s="72">
        <f>IF(RES_hh_fec!J18=0,0,1000*11630*RES_hh_fec!J18/RES_hh_num!J18)</f>
        <v>2250.5325966002629</v>
      </c>
      <c r="K18" s="72">
        <f>IF(RES_hh_fec!K18=0,0,1000*11630*RES_hh_fec!K18/RES_hh_num!K18)</f>
        <v>2144.9726377561688</v>
      </c>
      <c r="L18" s="72">
        <f>IF(RES_hh_fec!L18=0,0,1000*11630*RES_hh_fec!L18/RES_hh_num!L18)</f>
        <v>2852.2710860774118</v>
      </c>
      <c r="M18" s="72">
        <f>IF(RES_hh_fec!M18=0,0,1000*11630*RES_hh_fec!M18/RES_hh_num!M18)</f>
        <v>749.60520606380283</v>
      </c>
      <c r="N18" s="72">
        <f>IF(RES_hh_fec!N18=0,0,1000*11630*RES_hh_fec!N18/RES_hh_num!N18)</f>
        <v>1201.7091884294728</v>
      </c>
      <c r="O18" s="72">
        <f>IF(RES_hh_fec!O18=0,0,1000*11630*RES_hh_fec!O18/RES_hh_num!O18)</f>
        <v>1569.4861140272913</v>
      </c>
      <c r="P18" s="72">
        <f>IF(RES_hh_fec!P18=0,0,1000*11630*RES_hh_fec!P18/RES_hh_num!P18)</f>
        <v>1642.0612770339146</v>
      </c>
      <c r="Q18" s="72">
        <f>IF(RES_hh_fec!Q18=0,0,1000*11630*RES_hh_fec!Q18/RES_hh_num!Q18)</f>
        <v>1610.5901445444385</v>
      </c>
      <c r="R18" s="72">
        <f>IF(RES_hh_fec!R18=0,0,1000*11630*RES_hh_fec!R18/RES_hh_num!R18)</f>
        <v>1858.8075818834229</v>
      </c>
      <c r="S18" s="72">
        <f>IF(RES_hh_fec!S18=0,0,1000*11630*RES_hh_fec!S18/RES_hh_num!S18)</f>
        <v>2169.233291839002</v>
      </c>
      <c r="T18" s="72">
        <f>IF(RES_hh_fec!T18=0,0,1000*11630*RES_hh_fec!T18/RES_hh_num!T18)</f>
        <v>1656.5191438560587</v>
      </c>
      <c r="U18" s="72">
        <f>IF(RES_hh_fec!U18=0,0,1000*11630*RES_hh_fec!U18/RES_hh_num!U18)</f>
        <v>1468.9931300522287</v>
      </c>
      <c r="V18" s="72">
        <f>IF(RES_hh_fec!V18=0,0,1000*11630*RES_hh_fec!V18/RES_hh_num!V18)</f>
        <v>1601.2601491158998</v>
      </c>
      <c r="W18" s="72">
        <f>IF(RES_hh_fec!W18=0,0,1000*11630*RES_hh_fec!W18/RES_hh_num!W18)</f>
        <v>2264.5678054696491</v>
      </c>
      <c r="X18" s="72">
        <f>IF(RES_hh_fec!X18=0,0,1000*11630*RES_hh_fec!X18/RES_hh_num!X18)</f>
        <v>1364.2541624192997</v>
      </c>
      <c r="Y18" s="72">
        <f>IF(RES_hh_fec!Y18=0,0,1000*11630*RES_hh_fec!Y18/RES_hh_num!Y18)</f>
        <v>1116.7734420500872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1467.6421965605514</v>
      </c>
      <c r="C19" s="72">
        <f>IF(RES_hh_fec!C19=0,0,1000*11630*RES_hh_fec!C19/RES_hh_num!C19)</f>
        <v>1424.36111238435</v>
      </c>
      <c r="D19" s="72">
        <f>IF(RES_hh_fec!D19=0,0,1000*11630*RES_hh_fec!D19/RES_hh_num!D19)</f>
        <v>1476.9352313775378</v>
      </c>
      <c r="E19" s="72">
        <f>IF(RES_hh_fec!E19=0,0,1000*11630*RES_hh_fec!E19/RES_hh_num!E19)</f>
        <v>1447.8274178640586</v>
      </c>
      <c r="F19" s="72">
        <f>IF(RES_hh_fec!F19=0,0,1000*11630*RES_hh_fec!F19/RES_hh_num!F19)</f>
        <v>1479.8714026758234</v>
      </c>
      <c r="G19" s="72">
        <f>IF(RES_hh_fec!G19=0,0,1000*11630*RES_hh_fec!G19/RES_hh_num!G19)</f>
        <v>1443.4508865315311</v>
      </c>
      <c r="H19" s="72">
        <f>IF(RES_hh_fec!H19=0,0,1000*11630*RES_hh_fec!H19/RES_hh_num!H19)</f>
        <v>1409.3088039203328</v>
      </c>
      <c r="I19" s="72">
        <f>IF(RES_hh_fec!I19=0,0,1000*11630*RES_hh_fec!I19/RES_hh_num!I19)</f>
        <v>1468.7459703208326</v>
      </c>
      <c r="J19" s="72">
        <f>IF(RES_hh_fec!J19=0,0,1000*11630*RES_hh_fec!J19/RES_hh_num!J19)</f>
        <v>1394.5414497172105</v>
      </c>
      <c r="K19" s="72">
        <f>IF(RES_hh_fec!K19=0,0,1000*11630*RES_hh_fec!K19/RES_hh_num!K19)</f>
        <v>1416.7438653902125</v>
      </c>
      <c r="L19" s="72">
        <f>IF(RES_hh_fec!L19=0,0,1000*11630*RES_hh_fec!L19/RES_hh_num!L19)</f>
        <v>1505.0697360564864</v>
      </c>
      <c r="M19" s="72">
        <f>IF(RES_hh_fec!M19=0,0,1000*11630*RES_hh_fec!M19/RES_hh_num!M19)</f>
        <v>1629.4822086211555</v>
      </c>
      <c r="N19" s="72">
        <f>IF(RES_hh_fec!N19=0,0,1000*11630*RES_hh_fec!N19/RES_hh_num!N19)</f>
        <v>1629.250926473916</v>
      </c>
      <c r="O19" s="72">
        <f>IF(RES_hh_fec!O19=0,0,1000*11630*RES_hh_fec!O19/RES_hh_num!O19)</f>
        <v>1627.7288345834972</v>
      </c>
      <c r="P19" s="72">
        <f>IF(RES_hh_fec!P19=0,0,1000*11630*RES_hh_fec!P19/RES_hh_num!P19)</f>
        <v>1621.5304974379792</v>
      </c>
      <c r="Q19" s="72">
        <f>IF(RES_hh_fec!Q19=0,0,1000*11630*RES_hh_fec!Q19/RES_hh_num!Q19)</f>
        <v>1600.6712909756047</v>
      </c>
      <c r="R19" s="72">
        <f>IF(RES_hh_fec!R19=0,0,1000*11630*RES_hh_fec!R19/RES_hh_num!R19)</f>
        <v>1606.3369701298097</v>
      </c>
      <c r="S19" s="72">
        <f>IF(RES_hh_fec!S19=0,0,1000*11630*RES_hh_fec!S19/RES_hh_num!S19)</f>
        <v>1678.8954141797765</v>
      </c>
      <c r="T19" s="72">
        <f>IF(RES_hh_fec!T19=0,0,1000*11630*RES_hh_fec!T19/RES_hh_num!T19)</f>
        <v>1670.500873157607</v>
      </c>
      <c r="U19" s="72">
        <f>IF(RES_hh_fec!U19=0,0,1000*11630*RES_hh_fec!U19/RES_hh_num!U19)</f>
        <v>1608.8843103135796</v>
      </c>
      <c r="V19" s="72">
        <f>IF(RES_hh_fec!V19=0,0,1000*11630*RES_hh_fec!V19/RES_hh_num!V19)</f>
        <v>1640.3444861022313</v>
      </c>
      <c r="W19" s="72">
        <f>IF(RES_hh_fec!W19=0,0,1000*11630*RES_hh_fec!W19/RES_hh_num!W19)</f>
        <v>1775.211401165797</v>
      </c>
      <c r="X19" s="72">
        <f>IF(RES_hh_fec!X19=0,0,1000*11630*RES_hh_fec!X19/RES_hh_num!X19)</f>
        <v>1205.6239713271345</v>
      </c>
      <c r="Y19" s="72">
        <f>IF(RES_hh_fec!Y19=0,0,1000*11630*RES_hh_fec!Y19/RES_hh_num!Y19)</f>
        <v>1072.740020124681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1541.0010999322544</v>
      </c>
      <c r="C20" s="72">
        <f>IF(RES_hh_fec!C20=0,0,1000*11630*RES_hh_fec!C20/RES_hh_num!C20)</f>
        <v>1648.6289260304206</v>
      </c>
      <c r="D20" s="72">
        <f>IF(RES_hh_fec!D20=0,0,1000*11630*RES_hh_fec!D20/RES_hh_num!D20)</f>
        <v>1583.839619572994</v>
      </c>
      <c r="E20" s="72">
        <f>IF(RES_hh_fec!E20=0,0,1000*11630*RES_hh_fec!E20/RES_hh_num!E20)</f>
        <v>1690.1930954644686</v>
      </c>
      <c r="F20" s="72">
        <f>IF(RES_hh_fec!F20=0,0,1000*11630*RES_hh_fec!F20/RES_hh_num!F20)</f>
        <v>1642.9247576994555</v>
      </c>
      <c r="G20" s="72">
        <f>IF(RES_hh_fec!G20=0,0,1000*11630*RES_hh_fec!G20/RES_hh_num!G20)</f>
        <v>1626.9968995195072</v>
      </c>
      <c r="H20" s="72">
        <f>IF(RES_hh_fec!H20=0,0,1000*11630*RES_hh_fec!H20/RES_hh_num!H20)</f>
        <v>1656.6162076823664</v>
      </c>
      <c r="I20" s="72">
        <f>IF(RES_hh_fec!I20=0,0,1000*11630*RES_hh_fec!I20/RES_hh_num!I20)</f>
        <v>1540.9268194534338</v>
      </c>
      <c r="J20" s="72">
        <f>IF(RES_hh_fec!J20=0,0,1000*11630*RES_hh_fec!J20/RES_hh_num!J20)</f>
        <v>1700.475950445697</v>
      </c>
      <c r="K20" s="72">
        <f>IF(RES_hh_fec!K20=0,0,1000*11630*RES_hh_fec!K20/RES_hh_num!K20)</f>
        <v>1613.3413840620119</v>
      </c>
      <c r="L20" s="72">
        <f>IF(RES_hh_fec!L20=0,0,1000*11630*RES_hh_fec!L20/RES_hh_num!L20)</f>
        <v>1622.9654460773763</v>
      </c>
      <c r="M20" s="72">
        <f>IF(RES_hh_fec!M20=0,0,1000*11630*RES_hh_fec!M20/RES_hh_num!M20)</f>
        <v>1775.2588761635229</v>
      </c>
      <c r="N20" s="72">
        <f>IF(RES_hh_fec!N20=0,0,1000*11630*RES_hh_fec!N20/RES_hh_num!N20)</f>
        <v>1902.4859383565802</v>
      </c>
      <c r="O20" s="72">
        <f>IF(RES_hh_fec!O20=0,0,1000*11630*RES_hh_fec!O20/RES_hh_num!O20)</f>
        <v>1838.032784561017</v>
      </c>
      <c r="P20" s="72">
        <f>IF(RES_hh_fec!P20=0,0,1000*11630*RES_hh_fec!P20/RES_hh_num!P20)</f>
        <v>1749.1916936457319</v>
      </c>
      <c r="Q20" s="72">
        <f>IF(RES_hh_fec!Q20=0,0,1000*11630*RES_hh_fec!Q20/RES_hh_num!Q20)</f>
        <v>1606.5301655034441</v>
      </c>
      <c r="R20" s="72">
        <f>IF(RES_hh_fec!R20=0,0,1000*11630*RES_hh_fec!R20/RES_hh_num!R20)</f>
        <v>1987.0194831339211</v>
      </c>
      <c r="S20" s="72">
        <f>IF(RES_hh_fec!S20=0,0,1000*11630*RES_hh_fec!S20/RES_hh_num!S20)</f>
        <v>1926.4408393317526</v>
      </c>
      <c r="T20" s="72">
        <f>IF(RES_hh_fec!T20=0,0,1000*11630*RES_hh_fec!T20/RES_hh_num!T20)</f>
        <v>1855.6774952708947</v>
      </c>
      <c r="U20" s="72">
        <f>IF(RES_hh_fec!U20=0,0,1000*11630*RES_hh_fec!U20/RES_hh_num!U20)</f>
        <v>1862.4007595150881</v>
      </c>
      <c r="V20" s="72">
        <f>IF(RES_hh_fec!V20=0,0,1000*11630*RES_hh_fec!V20/RES_hh_num!V20)</f>
        <v>1849.2690463762838</v>
      </c>
      <c r="W20" s="72">
        <f>IF(RES_hh_fec!W20=0,0,1000*11630*RES_hh_fec!W20/RES_hh_num!W20)</f>
        <v>1979.6246653707447</v>
      </c>
      <c r="X20" s="72">
        <f>IF(RES_hh_fec!X20=0,0,1000*11630*RES_hh_fec!X20/RES_hh_num!X20)</f>
        <v>1220.845780268126</v>
      </c>
      <c r="Y20" s="72">
        <f>IF(RES_hh_fec!Y20=0,0,1000*11630*RES_hh_fec!Y20/RES_hh_num!Y20)</f>
        <v>1185.8489690577255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1609.7410985266772</v>
      </c>
      <c r="C21" s="72">
        <f>IF(RES_hh_fec!C21=0,0,1000*11630*RES_hh_fec!C21/RES_hh_num!C21)</f>
        <v>1479.9398837028646</v>
      </c>
      <c r="D21" s="72">
        <f>IF(RES_hh_fec!D21=0,0,1000*11630*RES_hh_fec!D21/RES_hh_num!D21)</f>
        <v>1570.7084777897946</v>
      </c>
      <c r="E21" s="72">
        <f>IF(RES_hh_fec!E21=0,0,1000*11630*RES_hh_fec!E21/RES_hh_num!E21)</f>
        <v>1528.3452524318157</v>
      </c>
      <c r="F21" s="72">
        <f>IF(RES_hh_fec!F21=0,0,1000*11630*RES_hh_fec!F21/RES_hh_num!F21)</f>
        <v>1597.6346046601991</v>
      </c>
      <c r="G21" s="72">
        <f>IF(RES_hh_fec!G21=0,0,1000*11630*RES_hh_fec!G21/RES_hh_num!G21)</f>
        <v>1472.3818494088503</v>
      </c>
      <c r="H21" s="72">
        <f>IF(RES_hh_fec!H21=0,0,1000*11630*RES_hh_fec!H21/RES_hh_num!H21)</f>
        <v>1556.0307462004178</v>
      </c>
      <c r="I21" s="72">
        <f>IF(RES_hh_fec!I21=0,0,1000*11630*RES_hh_fec!I21/RES_hh_num!I21)</f>
        <v>1468.8734619597499</v>
      </c>
      <c r="J21" s="72">
        <f>IF(RES_hh_fec!J21=0,0,1000*11630*RES_hh_fec!J21/RES_hh_num!J21)</f>
        <v>1496.4040733567672</v>
      </c>
      <c r="K21" s="72">
        <f>IF(RES_hh_fec!K21=0,0,1000*11630*RES_hh_fec!K21/RES_hh_num!K21)</f>
        <v>1433.8770524848449</v>
      </c>
      <c r="L21" s="72">
        <f>IF(RES_hh_fec!L21=0,0,1000*11630*RES_hh_fec!L21/RES_hh_num!L21)</f>
        <v>1426.6975679106142</v>
      </c>
      <c r="M21" s="72">
        <f>IF(RES_hh_fec!M21=0,0,1000*11630*RES_hh_fec!M21/RES_hh_num!M21)</f>
        <v>1691.6783900608164</v>
      </c>
      <c r="N21" s="72">
        <f>IF(RES_hh_fec!N21=0,0,1000*11630*RES_hh_fec!N21/RES_hh_num!N21)</f>
        <v>1682.9585674950238</v>
      </c>
      <c r="O21" s="72">
        <f>IF(RES_hh_fec!O21=0,0,1000*11630*RES_hh_fec!O21/RES_hh_num!O21)</f>
        <v>1639.7656819719255</v>
      </c>
      <c r="P21" s="72">
        <f>IF(RES_hh_fec!P21=0,0,1000*11630*RES_hh_fec!P21/RES_hh_num!P21)</f>
        <v>1600.0730508561744</v>
      </c>
      <c r="Q21" s="72">
        <f>IF(RES_hh_fec!Q21=0,0,1000*11630*RES_hh_fec!Q21/RES_hh_num!Q21)</f>
        <v>1614.4663715210536</v>
      </c>
      <c r="R21" s="72">
        <f>IF(RES_hh_fec!R21=0,0,1000*11630*RES_hh_fec!R21/RES_hh_num!R21)</f>
        <v>1653.5579785046132</v>
      </c>
      <c r="S21" s="72">
        <f>IF(RES_hh_fec!S21=0,0,1000*11630*RES_hh_fec!S21/RES_hh_num!S21)</f>
        <v>1702.3355873903404</v>
      </c>
      <c r="T21" s="72">
        <f>IF(RES_hh_fec!T21=0,0,1000*11630*RES_hh_fec!T21/RES_hh_num!T21)</f>
        <v>1664.6820082694187</v>
      </c>
      <c r="U21" s="72">
        <f>IF(RES_hh_fec!U21=0,0,1000*11630*RES_hh_fec!U21/RES_hh_num!U21)</f>
        <v>1660.5998828948457</v>
      </c>
      <c r="V21" s="72">
        <f>IF(RES_hh_fec!V21=0,0,1000*11630*RES_hh_fec!V21/RES_hh_num!V21)</f>
        <v>1696.3735256536597</v>
      </c>
      <c r="W21" s="72">
        <f>IF(RES_hh_fec!W21=0,0,1000*11630*RES_hh_fec!W21/RES_hh_num!W21)</f>
        <v>1620.9053420674629</v>
      </c>
      <c r="X21" s="72">
        <f>IF(RES_hh_fec!X21=0,0,1000*11630*RES_hh_fec!X21/RES_hh_num!X21)</f>
        <v>1204.3683235498931</v>
      </c>
      <c r="Y21" s="72">
        <f>IF(RES_hh_fec!Y21=0,0,1000*11630*RES_hh_fec!Y21/RES_hh_num!Y21)</f>
        <v>1078.7725428462218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1776.2479158744145</v>
      </c>
      <c r="C22" s="72">
        <f>IF(RES_hh_fec!C22=0,0,1000*11630*RES_hh_fec!C22/RES_hh_num!C22)</f>
        <v>1711.2690434917511</v>
      </c>
      <c r="D22" s="72">
        <f>IF(RES_hh_fec!D22=0,0,1000*11630*RES_hh_fec!D22/RES_hh_num!D22)</f>
        <v>1673.1263607036024</v>
      </c>
      <c r="E22" s="72">
        <f>IF(RES_hh_fec!E22=0,0,1000*11630*RES_hh_fec!E22/RES_hh_num!E22)</f>
        <v>1751.7069519354668</v>
      </c>
      <c r="F22" s="72">
        <f>IF(RES_hh_fec!F22=0,0,1000*11630*RES_hh_fec!F22/RES_hh_num!F22)</f>
        <v>1671.6390047105499</v>
      </c>
      <c r="G22" s="72">
        <f>IF(RES_hh_fec!G22=0,0,1000*11630*RES_hh_fec!G22/RES_hh_num!G22)</f>
        <v>1545.2276145699843</v>
      </c>
      <c r="H22" s="72">
        <f>IF(RES_hh_fec!H22=0,0,1000*11630*RES_hh_fec!H22/RES_hh_num!H22)</f>
        <v>1517.7220753489469</v>
      </c>
      <c r="I22" s="72">
        <f>IF(RES_hh_fec!I22=0,0,1000*11630*RES_hh_fec!I22/RES_hh_num!I22)</f>
        <v>1508.9578748283679</v>
      </c>
      <c r="J22" s="72">
        <f>IF(RES_hh_fec!J22=0,0,1000*11630*RES_hh_fec!J22/RES_hh_num!J22)</f>
        <v>1432.3242101268627</v>
      </c>
      <c r="K22" s="72">
        <f>IF(RES_hh_fec!K22=0,0,1000*11630*RES_hh_fec!K22/RES_hh_num!K22)</f>
        <v>1384.8362101932184</v>
      </c>
      <c r="L22" s="72">
        <f>IF(RES_hh_fec!L22=0,0,1000*11630*RES_hh_fec!L22/RES_hh_num!L22)</f>
        <v>1642.5264203740574</v>
      </c>
      <c r="M22" s="72">
        <f>IF(RES_hh_fec!M22=0,0,1000*11630*RES_hh_fec!M22/RES_hh_num!M22)</f>
        <v>1587.0125929297524</v>
      </c>
      <c r="N22" s="72">
        <f>IF(RES_hh_fec!N22=0,0,1000*11630*RES_hh_fec!N22/RES_hh_num!N22)</f>
        <v>1489.9992384479972</v>
      </c>
      <c r="O22" s="72">
        <f>IF(RES_hh_fec!O22=0,0,1000*11630*RES_hh_fec!O22/RES_hh_num!O22)</f>
        <v>1488.2050751731888</v>
      </c>
      <c r="P22" s="72">
        <f>IF(RES_hh_fec!P22=0,0,1000*11630*RES_hh_fec!P22/RES_hh_num!P22)</f>
        <v>1493.2078004644852</v>
      </c>
      <c r="Q22" s="72">
        <f>IF(RES_hh_fec!Q22=0,0,1000*11630*RES_hh_fec!Q22/RES_hh_num!Q22)</f>
        <v>1479.6335995717243</v>
      </c>
      <c r="R22" s="72">
        <f>IF(RES_hh_fec!R22=0,0,1000*11630*RES_hh_fec!R22/RES_hh_num!R22)</f>
        <v>1491.6410163558451</v>
      </c>
      <c r="S22" s="72">
        <f>IF(RES_hh_fec!S22=0,0,1000*11630*RES_hh_fec!S22/RES_hh_num!S22)</f>
        <v>1555.5653411108019</v>
      </c>
      <c r="T22" s="72">
        <f>IF(RES_hh_fec!T22=0,0,1000*11630*RES_hh_fec!T22/RES_hh_num!T22)</f>
        <v>1573.4876947474067</v>
      </c>
      <c r="U22" s="72">
        <f>IF(RES_hh_fec!U22=0,0,1000*11630*RES_hh_fec!U22/RES_hh_num!U22)</f>
        <v>1528.040950893632</v>
      </c>
      <c r="V22" s="72">
        <f>IF(RES_hh_fec!V22=0,0,1000*11630*RES_hh_fec!V22/RES_hh_num!V22)</f>
        <v>1299.1482425191177</v>
      </c>
      <c r="W22" s="72">
        <f>IF(RES_hh_fec!W22=0,0,1000*11630*RES_hh_fec!W22/RES_hh_num!W22)</f>
        <v>1330.7433753225689</v>
      </c>
      <c r="X22" s="72">
        <f>IF(RES_hh_fec!X22=0,0,1000*11630*RES_hh_fec!X22/RES_hh_num!X22)</f>
        <v>1205.4255359677834</v>
      </c>
      <c r="Y22" s="72">
        <f>IF(RES_hh_fec!Y22=0,0,1000*11630*RES_hh_fec!Y22/RES_hh_num!Y22)</f>
        <v>1079.7103256433556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X23" s="72">
        <f>IF(RES_hh_fec!X23=0,0,1000*11630*RES_hh_fec!X23/RES_hh_num!X23)</f>
        <v>0</v>
      </c>
      <c r="Y23" s="72">
        <f>IF(RES_hh_fec!Y23=0,0,1000*11630*RES_hh_fec!Y23/RES_hh_num!Y23)</f>
        <v>0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923.09472961386962</v>
      </c>
      <c r="C24" s="72">
        <f>IF(RES_hh_fec!C24=0,0,1000*11630*RES_hh_fec!C24/RES_hh_num!C24)</f>
        <v>1033.7765653804604</v>
      </c>
      <c r="D24" s="72">
        <f>IF(RES_hh_fec!D24=0,0,1000*11630*RES_hh_fec!D24/RES_hh_num!D24)</f>
        <v>1144.7019370489929</v>
      </c>
      <c r="E24" s="72">
        <f>IF(RES_hh_fec!E24=0,0,1000*11630*RES_hh_fec!E24/RES_hh_num!E24)</f>
        <v>1100.7882220427493</v>
      </c>
      <c r="F24" s="72">
        <f>IF(RES_hh_fec!F24=0,0,1000*11630*RES_hh_fec!F24/RES_hh_num!F24)</f>
        <v>1081.9220038915441</v>
      </c>
      <c r="G24" s="72">
        <f>IF(RES_hh_fec!G24=0,0,1000*11630*RES_hh_fec!G24/RES_hh_num!G24)</f>
        <v>1137.33853969862</v>
      </c>
      <c r="H24" s="72">
        <f>IF(RES_hh_fec!H24=0,0,1000*11630*RES_hh_fec!H24/RES_hh_num!H24)</f>
        <v>1277.1960747924882</v>
      </c>
      <c r="I24" s="72">
        <f>IF(RES_hh_fec!I24=0,0,1000*11630*RES_hh_fec!I24/RES_hh_num!I24)</f>
        <v>869.90021010659609</v>
      </c>
      <c r="J24" s="72">
        <f>IF(RES_hh_fec!J24=0,0,1000*11630*RES_hh_fec!J24/RES_hh_num!J24)</f>
        <v>1053.5671953083154</v>
      </c>
      <c r="K24" s="72">
        <f>IF(RES_hh_fec!K24=0,0,1000*11630*RES_hh_fec!K24/RES_hh_num!K24)</f>
        <v>988.6529555559697</v>
      </c>
      <c r="L24" s="72">
        <f>IF(RES_hh_fec!L24=0,0,1000*11630*RES_hh_fec!L24/RES_hh_num!L24)</f>
        <v>1123.8423701012164</v>
      </c>
      <c r="M24" s="72">
        <f>IF(RES_hh_fec!M24=0,0,1000*11630*RES_hh_fec!M24/RES_hh_num!M24)</f>
        <v>1227.5532442083581</v>
      </c>
      <c r="N24" s="72">
        <f>IF(RES_hh_fec!N24=0,0,1000*11630*RES_hh_fec!N24/RES_hh_num!N24)</f>
        <v>1250.5201187182201</v>
      </c>
      <c r="O24" s="72">
        <f>IF(RES_hh_fec!O24=0,0,1000*11630*RES_hh_fec!O24/RES_hh_num!O24)</f>
        <v>1281.8207693606535</v>
      </c>
      <c r="P24" s="72">
        <f>IF(RES_hh_fec!P24=0,0,1000*11630*RES_hh_fec!P24/RES_hh_num!P24)</f>
        <v>1200.8098835000276</v>
      </c>
      <c r="Q24" s="72">
        <f>IF(RES_hh_fec!Q24=0,0,1000*11630*RES_hh_fec!Q24/RES_hh_num!Q24)</f>
        <v>1281.9626711014942</v>
      </c>
      <c r="R24" s="72">
        <f>IF(RES_hh_fec!R24=0,0,1000*11630*RES_hh_fec!R24/RES_hh_num!R24)</f>
        <v>1307.1845456174804</v>
      </c>
      <c r="S24" s="72">
        <f>IF(RES_hh_fec!S24=0,0,1000*11630*RES_hh_fec!S24/RES_hh_num!S24)</f>
        <v>1348.8991817417141</v>
      </c>
      <c r="T24" s="72">
        <f>IF(RES_hh_fec!T24=0,0,1000*11630*RES_hh_fec!T24/RES_hh_num!T24)</f>
        <v>1386.2091796011332</v>
      </c>
      <c r="U24" s="72">
        <f>IF(RES_hh_fec!U24=0,0,1000*11630*RES_hh_fec!U24/RES_hh_num!U24)</f>
        <v>1358.0073315427844</v>
      </c>
      <c r="V24" s="72">
        <f>IF(RES_hh_fec!V24=0,0,1000*11630*RES_hh_fec!V24/RES_hh_num!V24)</f>
        <v>1395.1262055482052</v>
      </c>
      <c r="W24" s="72">
        <f>IF(RES_hh_fec!W24=0,0,1000*11630*RES_hh_fec!W24/RES_hh_num!W24)</f>
        <v>1391.7934405207964</v>
      </c>
      <c r="X24" s="72">
        <f>IF(RES_hh_fec!X24=0,0,1000*11630*RES_hh_fec!X24/RES_hh_num!X24)</f>
        <v>1044.4933458557334</v>
      </c>
      <c r="Y24" s="72">
        <f>IF(RES_hh_fec!Y24=0,0,1000*11630*RES_hh_fec!Y24/RES_hh_num!Y24)</f>
        <v>981.69309371883958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1288.7566619191423</v>
      </c>
      <c r="C25" s="74">
        <f>IF(RES_hh_fec!C25=0,0,1000*11630*RES_hh_fec!C25/RES_hh_num!C25)</f>
        <v>1240.5289812915682</v>
      </c>
      <c r="D25" s="74">
        <f>IF(RES_hh_fec!D25=0,0,1000*11630*RES_hh_fec!D25/RES_hh_num!D25)</f>
        <v>1234.3307770921615</v>
      </c>
      <c r="E25" s="74">
        <f>IF(RES_hh_fec!E25=0,0,1000*11630*RES_hh_fec!E25/RES_hh_num!E25)</f>
        <v>1299.7878352336097</v>
      </c>
      <c r="F25" s="74">
        <f>IF(RES_hh_fec!F25=0,0,1000*11630*RES_hh_fec!F25/RES_hh_num!F25)</f>
        <v>1300.9987814528981</v>
      </c>
      <c r="G25" s="74">
        <f>IF(RES_hh_fec!G25=0,0,1000*11630*RES_hh_fec!G25/RES_hh_num!G25)</f>
        <v>1197.287104668206</v>
      </c>
      <c r="H25" s="74">
        <f>IF(RES_hh_fec!H25=0,0,1000*11630*RES_hh_fec!H25/RES_hh_num!H25)</f>
        <v>1229.7458660384391</v>
      </c>
      <c r="I25" s="74">
        <f>IF(RES_hh_fec!I25=0,0,1000*11630*RES_hh_fec!I25/RES_hh_num!I25)</f>
        <v>1231.8992122381001</v>
      </c>
      <c r="J25" s="74">
        <f>IF(RES_hh_fec!J25=0,0,1000*11630*RES_hh_fec!J25/RES_hh_num!J25)</f>
        <v>1245.957499111609</v>
      </c>
      <c r="K25" s="74">
        <f>IF(RES_hh_fec!K25=0,0,1000*11630*RES_hh_fec!K25/RES_hh_num!K25)</f>
        <v>1141.5626443192571</v>
      </c>
      <c r="L25" s="74">
        <f>IF(RES_hh_fec!L25=0,0,1000*11630*RES_hh_fec!L25/RES_hh_num!L25)</f>
        <v>1257.6848532523616</v>
      </c>
      <c r="M25" s="74">
        <f>IF(RES_hh_fec!M25=0,0,1000*11630*RES_hh_fec!M25/RES_hh_num!M25)</f>
        <v>1302.3289216404919</v>
      </c>
      <c r="N25" s="74">
        <f>IF(RES_hh_fec!N25=0,0,1000*11630*RES_hh_fec!N25/RES_hh_num!N25)</f>
        <v>1400.8245555977571</v>
      </c>
      <c r="O25" s="74">
        <f>IF(RES_hh_fec!O25=0,0,1000*11630*RES_hh_fec!O25/RES_hh_num!O25)</f>
        <v>1487.1776730316117</v>
      </c>
      <c r="P25" s="74">
        <f>IF(RES_hh_fec!P25=0,0,1000*11630*RES_hh_fec!P25/RES_hh_num!P25)</f>
        <v>1313.6820213625069</v>
      </c>
      <c r="Q25" s="74">
        <f>IF(RES_hh_fec!Q25=0,0,1000*11630*RES_hh_fec!Q25/RES_hh_num!Q25)</f>
        <v>1379.0142708347009</v>
      </c>
      <c r="R25" s="74">
        <f>IF(RES_hh_fec!R25=0,0,1000*11630*RES_hh_fec!R25/RES_hh_num!R25)</f>
        <v>1380.8162895265955</v>
      </c>
      <c r="S25" s="74">
        <f>IF(RES_hh_fec!S25=0,0,1000*11630*RES_hh_fec!S25/RES_hh_num!S25)</f>
        <v>1465.7761777493279</v>
      </c>
      <c r="T25" s="74">
        <f>IF(RES_hh_fec!T25=0,0,1000*11630*RES_hh_fec!T25/RES_hh_num!T25)</f>
        <v>1463.4035390098818</v>
      </c>
      <c r="U25" s="74">
        <f>IF(RES_hh_fec!U25=0,0,1000*11630*RES_hh_fec!U25/RES_hh_num!U25)</f>
        <v>1427.5815506775821</v>
      </c>
      <c r="V25" s="74">
        <f>IF(RES_hh_fec!V25=0,0,1000*11630*RES_hh_fec!V25/RES_hh_num!V25)</f>
        <v>1479.684718879919</v>
      </c>
      <c r="W25" s="74">
        <f>IF(RES_hh_fec!W25=0,0,1000*11630*RES_hh_fec!W25/RES_hh_num!W25)</f>
        <v>1421.6244101860927</v>
      </c>
      <c r="X25" s="74">
        <f>IF(RES_hh_fec!X25=0,0,1000*11630*RES_hh_fec!X25/RES_hh_num!X25)</f>
        <v>1018.681883747564</v>
      </c>
      <c r="Y25" s="74">
        <f>IF(RES_hh_fec!Y25=0,0,1000*11630*RES_hh_fec!Y25/RES_hh_num!Y25)</f>
        <v>937.4747301337037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676.87130339848181</v>
      </c>
      <c r="C26" s="77">
        <f>IF(RES_hh_fec!C26=0,0,1000*11630*RES_hh_fec!C26/RES_hh_num!C26)</f>
        <v>666.54536149887667</v>
      </c>
      <c r="D26" s="77">
        <f>IF(RES_hh_fec!D26=0,0,1000*11630*RES_hh_fec!D26/RES_hh_num!D26)</f>
        <v>685.10794106447167</v>
      </c>
      <c r="E26" s="77">
        <f>IF(RES_hh_fec!E26=0,0,1000*11630*RES_hh_fec!E26/RES_hh_num!E26)</f>
        <v>702.10248161764696</v>
      </c>
      <c r="F26" s="77">
        <f>IF(RES_hh_fec!F26=0,0,1000*11630*RES_hh_fec!F26/RES_hh_num!F26)</f>
        <v>714.36007074257293</v>
      </c>
      <c r="G26" s="77">
        <f>IF(RES_hh_fec!G26=0,0,1000*11630*RES_hh_fec!G26/RES_hh_num!G26)</f>
        <v>682.08066843587142</v>
      </c>
      <c r="H26" s="77">
        <f>IF(RES_hh_fec!H26=0,0,1000*11630*RES_hh_fec!H26/RES_hh_num!H26)</f>
        <v>719.80903935957292</v>
      </c>
      <c r="I26" s="77">
        <f>IF(RES_hh_fec!I26=0,0,1000*11630*RES_hh_fec!I26/RES_hh_num!I26)</f>
        <v>688.61073089959189</v>
      </c>
      <c r="J26" s="77">
        <f>IF(RES_hh_fec!J26=0,0,1000*11630*RES_hh_fec!J26/RES_hh_num!J26)</f>
        <v>720.60704756184839</v>
      </c>
      <c r="K26" s="77">
        <f>IF(RES_hh_fec!K26=0,0,1000*11630*RES_hh_fec!K26/RES_hh_num!K26)</f>
        <v>685.96797756921922</v>
      </c>
      <c r="L26" s="77">
        <f>IF(RES_hh_fec!L26=0,0,1000*11630*RES_hh_fec!L26/RES_hh_num!L26)</f>
        <v>524.05428663227997</v>
      </c>
      <c r="M26" s="77">
        <f>IF(RES_hh_fec!M26=0,0,1000*11630*RES_hh_fec!M26/RES_hh_num!M26)</f>
        <v>824.07167565008467</v>
      </c>
      <c r="N26" s="77">
        <f>IF(RES_hh_fec!N26=0,0,1000*11630*RES_hh_fec!N26/RES_hh_num!N26)</f>
        <v>821.56837913200013</v>
      </c>
      <c r="O26" s="77">
        <f>IF(RES_hh_fec!O26=0,0,1000*11630*RES_hh_fec!O26/RES_hh_num!O26)</f>
        <v>859.31473486106461</v>
      </c>
      <c r="P26" s="77">
        <f>IF(RES_hh_fec!P26=0,0,1000*11630*RES_hh_fec!P26/RES_hh_num!P26)</f>
        <v>854.19222158588025</v>
      </c>
      <c r="Q26" s="77">
        <f>IF(RES_hh_fec!Q26=0,0,1000*11630*RES_hh_fec!Q26/RES_hh_num!Q26)</f>
        <v>869.0095814649851</v>
      </c>
      <c r="R26" s="77">
        <f>IF(RES_hh_fec!R26=0,0,1000*11630*RES_hh_fec!R26/RES_hh_num!R26)</f>
        <v>897.9651343920616</v>
      </c>
      <c r="S26" s="77">
        <f>IF(RES_hh_fec!S26=0,0,1000*11630*RES_hh_fec!S26/RES_hh_num!S26)</f>
        <v>928.37518171740419</v>
      </c>
      <c r="T26" s="77">
        <f>IF(RES_hh_fec!T26=0,0,1000*11630*RES_hh_fec!T26/RES_hh_num!T26)</f>
        <v>945.59035804599569</v>
      </c>
      <c r="U26" s="77">
        <f>IF(RES_hh_fec!U26=0,0,1000*11630*RES_hh_fec!U26/RES_hh_num!U26)</f>
        <v>963.89034369672379</v>
      </c>
      <c r="V26" s="77">
        <f>IF(RES_hh_fec!V26=0,0,1000*11630*RES_hh_fec!V26/RES_hh_num!V26)</f>
        <v>1003.5285717316762</v>
      </c>
      <c r="W26" s="77">
        <f>IF(RES_hh_fec!W26=0,0,1000*11630*RES_hh_fec!W26/RES_hh_num!W26)</f>
        <v>975.33183995761385</v>
      </c>
      <c r="X26" s="77">
        <f>IF(RES_hh_fec!X26=0,0,1000*11630*RES_hh_fec!X26/RES_hh_num!X26)</f>
        <v>866.79153316517829</v>
      </c>
      <c r="Y26" s="77">
        <f>IF(RES_hh_fec!Y26=0,0,1000*11630*RES_hh_fec!Y26/RES_hh_num!Y26)</f>
        <v>829.69645501153298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861.40260499376745</v>
      </c>
      <c r="C27" s="69">
        <f>IF(RES_hh_fec!C27=0,0,1000*11630*RES_hh_fec!C27/RES_hh_num!C27)</f>
        <v>843.03060530578944</v>
      </c>
      <c r="D27" s="69">
        <f>IF(RES_hh_fec!D27=0,0,1000*11630*RES_hh_fec!D27/RES_hh_num!D27)</f>
        <v>869.60623739153459</v>
      </c>
      <c r="E27" s="69">
        <f>IF(RES_hh_fec!E27=0,0,1000*11630*RES_hh_fec!E27/RES_hh_num!E27)</f>
        <v>821.73232629307165</v>
      </c>
      <c r="F27" s="69">
        <f>IF(RES_hh_fec!F27=0,0,1000*11630*RES_hh_fec!F27/RES_hh_num!F27)</f>
        <v>757.58536217990275</v>
      </c>
      <c r="G27" s="69">
        <f>IF(RES_hh_fec!G27=0,0,1000*11630*RES_hh_fec!G27/RES_hh_num!G27)</f>
        <v>770.81130841922266</v>
      </c>
      <c r="H27" s="69">
        <f>IF(RES_hh_fec!H27=0,0,1000*11630*RES_hh_fec!H27/RES_hh_num!H27)</f>
        <v>788.44991422206488</v>
      </c>
      <c r="I27" s="69">
        <f>IF(RES_hh_fec!I27=0,0,1000*11630*RES_hh_fec!I27/RES_hh_num!I27)</f>
        <v>825.86653350661572</v>
      </c>
      <c r="J27" s="69">
        <f>IF(RES_hh_fec!J27=0,0,1000*11630*RES_hh_fec!J27/RES_hh_num!J27)</f>
        <v>821.46782326346954</v>
      </c>
      <c r="K27" s="69">
        <f>IF(RES_hh_fec!K27=0,0,1000*11630*RES_hh_fec!K27/RES_hh_num!K27)</f>
        <v>694.75819873793239</v>
      </c>
      <c r="L27" s="69">
        <f>IF(RES_hh_fec!L27=0,0,1000*11630*RES_hh_fec!L27/RES_hh_num!L27)</f>
        <v>828.21604340952445</v>
      </c>
      <c r="M27" s="69">
        <f>IF(RES_hh_fec!M27=0,0,1000*11630*RES_hh_fec!M27/RES_hh_num!M27)</f>
        <v>851.99961305667716</v>
      </c>
      <c r="N27" s="69">
        <f>IF(RES_hh_fec!N27=0,0,1000*11630*RES_hh_fec!N27/RES_hh_num!N27)</f>
        <v>886.83189789794108</v>
      </c>
      <c r="O27" s="69">
        <f>IF(RES_hh_fec!O27=0,0,1000*11630*RES_hh_fec!O27/RES_hh_num!O27)</f>
        <v>881.52009122021377</v>
      </c>
      <c r="P27" s="69">
        <f>IF(RES_hh_fec!P27=0,0,1000*11630*RES_hh_fec!P27/RES_hh_num!P27)</f>
        <v>804.65192630616014</v>
      </c>
      <c r="Q27" s="69">
        <f>IF(RES_hh_fec!Q27=0,0,1000*11630*RES_hh_fec!Q27/RES_hh_num!Q27)</f>
        <v>825.4337420622187</v>
      </c>
      <c r="R27" s="69">
        <f>IF(RES_hh_fec!R27=0,0,1000*11630*RES_hh_fec!R27/RES_hh_num!R27)</f>
        <v>803.26553334286325</v>
      </c>
      <c r="S27" s="69">
        <f>IF(RES_hh_fec!S27=0,0,1000*11630*RES_hh_fec!S27/RES_hh_num!S27)</f>
        <v>839.29821489275241</v>
      </c>
      <c r="T27" s="69">
        <f>IF(RES_hh_fec!T27=0,0,1000*11630*RES_hh_fec!T27/RES_hh_num!T27)</f>
        <v>823.56880778165612</v>
      </c>
      <c r="U27" s="69">
        <f>IF(RES_hh_fec!U27=0,0,1000*11630*RES_hh_fec!U27/RES_hh_num!U27)</f>
        <v>813.12818768919067</v>
      </c>
      <c r="V27" s="69">
        <f>IF(RES_hh_fec!V27=0,0,1000*11630*RES_hh_fec!V27/RES_hh_num!V27)</f>
        <v>844.86163531583247</v>
      </c>
      <c r="W27" s="69">
        <f>IF(RES_hh_fec!W27=0,0,1000*11630*RES_hh_fec!W27/RES_hh_num!W27)</f>
        <v>789.41309728143165</v>
      </c>
      <c r="X27" s="69">
        <f>IF(RES_hh_fec!X27=0,0,1000*11630*RES_hh_fec!X27/RES_hh_num!X27)</f>
        <v>844.34774442848448</v>
      </c>
      <c r="Y27" s="69">
        <f>IF(RES_hh_fec!Y27=0,0,1000*11630*RES_hh_fec!Y27/RES_hh_num!Y27)</f>
        <v>772.40885693230155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X28" s="72">
        <f>IF(RES_hh_fec!X28=0,0,1000*11630*RES_hh_fec!X28/RES_hh_num!X28)</f>
        <v>0</v>
      </c>
      <c r="Y28" s="72">
        <f>IF(RES_hh_fec!Y28=0,0,1000*11630*RES_hh_fec!Y28/RES_hh_num!Y28)</f>
        <v>0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940.91450506178626</v>
      </c>
      <c r="C29" s="72">
        <f>IF(RES_hh_fec!C29=0,0,1000*11630*RES_hh_fec!C29/RES_hh_num!C29)</f>
        <v>904.65203773912231</v>
      </c>
      <c r="D29" s="72">
        <f>IF(RES_hh_fec!D29=0,0,1000*11630*RES_hh_fec!D29/RES_hh_num!D29)</f>
        <v>925.84807063063158</v>
      </c>
      <c r="E29" s="72">
        <f>IF(RES_hh_fec!E29=0,0,1000*11630*RES_hh_fec!E29/RES_hh_num!E29)</f>
        <v>872.46830468392852</v>
      </c>
      <c r="F29" s="72">
        <f>IF(RES_hh_fec!F29=0,0,1000*11630*RES_hh_fec!F29/RES_hh_num!F29)</f>
        <v>858.081057602177</v>
      </c>
      <c r="G29" s="72">
        <f>IF(RES_hh_fec!G29=0,0,1000*11630*RES_hh_fec!G29/RES_hh_num!G29)</f>
        <v>836.89495822520075</v>
      </c>
      <c r="H29" s="72">
        <f>IF(RES_hh_fec!H29=0,0,1000*11630*RES_hh_fec!H29/RES_hh_num!H29)</f>
        <v>837.19994733585997</v>
      </c>
      <c r="I29" s="72">
        <f>IF(RES_hh_fec!I29=0,0,1000*11630*RES_hh_fec!I29/RES_hh_num!I29)</f>
        <v>891.04773962480829</v>
      </c>
      <c r="J29" s="72">
        <f>IF(RES_hh_fec!J29=0,0,1000*11630*RES_hh_fec!J29/RES_hh_num!J29)</f>
        <v>843.38518011874567</v>
      </c>
      <c r="K29" s="72">
        <f>IF(RES_hh_fec!K29=0,0,1000*11630*RES_hh_fec!K29/RES_hh_num!K29)</f>
        <v>858.93187400256124</v>
      </c>
      <c r="L29" s="72">
        <f>IF(RES_hh_fec!L29=0,0,1000*11630*RES_hh_fec!L29/RES_hh_num!L29)</f>
        <v>888.43076039879998</v>
      </c>
      <c r="M29" s="72">
        <f>IF(RES_hh_fec!M29=0,0,1000*11630*RES_hh_fec!M29/RES_hh_num!M29)</f>
        <v>934.77688056604018</v>
      </c>
      <c r="N29" s="72">
        <f>IF(RES_hh_fec!N29=0,0,1000*11630*RES_hh_fec!N29/RES_hh_num!N29)</f>
        <v>943.24965029298619</v>
      </c>
      <c r="O29" s="72">
        <f>IF(RES_hh_fec!O29=0,0,1000*11630*RES_hh_fec!O29/RES_hh_num!O29)</f>
        <v>946.08900214980099</v>
      </c>
      <c r="P29" s="72">
        <f>IF(RES_hh_fec!P29=0,0,1000*11630*RES_hh_fec!P29/RES_hh_num!P29)</f>
        <v>954.14431908731126</v>
      </c>
      <c r="Q29" s="72">
        <f>IF(RES_hh_fec!Q29=0,0,1000*11630*RES_hh_fec!Q29/RES_hh_num!Q29)</f>
        <v>950.91490188564308</v>
      </c>
      <c r="R29" s="72">
        <f>IF(RES_hh_fec!R29=0,0,1000*11630*RES_hh_fec!R29/RES_hh_num!R29)</f>
        <v>876.74652616266985</v>
      </c>
      <c r="S29" s="72">
        <f>IF(RES_hh_fec!S29=0,0,1000*11630*RES_hh_fec!S29/RES_hh_num!S29)</f>
        <v>955.46243332398433</v>
      </c>
      <c r="T29" s="72">
        <f>IF(RES_hh_fec!T29=0,0,1000*11630*RES_hh_fec!T29/RES_hh_num!T29)</f>
        <v>938.99567533214952</v>
      </c>
      <c r="U29" s="72">
        <f>IF(RES_hh_fec!U29=0,0,1000*11630*RES_hh_fec!U29/RES_hh_num!U29)</f>
        <v>942.97325543479462</v>
      </c>
      <c r="V29" s="72">
        <f>IF(RES_hh_fec!V29=0,0,1000*11630*RES_hh_fec!V29/RES_hh_num!V29)</f>
        <v>1027.0141856776379</v>
      </c>
      <c r="W29" s="72">
        <f>IF(RES_hh_fec!W29=0,0,1000*11630*RES_hh_fec!W29/RES_hh_num!W29)</f>
        <v>983.83415036607028</v>
      </c>
      <c r="X29" s="72">
        <f>IF(RES_hh_fec!X29=0,0,1000*11630*RES_hh_fec!X29/RES_hh_num!X29)</f>
        <v>983.11013184174976</v>
      </c>
      <c r="Y29" s="72">
        <f>IF(RES_hh_fec!Y29=0,0,1000*11630*RES_hh_fec!Y29/RES_hh_num!Y29)</f>
        <v>921.30491665462171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960.33561882537822</v>
      </c>
      <c r="C30" s="72">
        <f>IF(RES_hh_fec!C30=0,0,1000*11630*RES_hh_fec!C30/RES_hh_num!C30)</f>
        <v>889.92502867290284</v>
      </c>
      <c r="D30" s="72">
        <f>IF(RES_hh_fec!D30=0,0,1000*11630*RES_hh_fec!D30/RES_hh_num!D30)</f>
        <v>953.03982107166962</v>
      </c>
      <c r="E30" s="72">
        <f>IF(RES_hh_fec!E30=0,0,1000*11630*RES_hh_fec!E30/RES_hh_num!E30)</f>
        <v>870.48279425838768</v>
      </c>
      <c r="F30" s="72">
        <f>IF(RES_hh_fec!F30=0,0,1000*11630*RES_hh_fec!F30/RES_hh_num!F30)</f>
        <v>826.0018317911572</v>
      </c>
      <c r="G30" s="72">
        <f>IF(RES_hh_fec!G30=0,0,1000*11630*RES_hh_fec!G30/RES_hh_num!G30)</f>
        <v>828.02966640662135</v>
      </c>
      <c r="H30" s="72">
        <f>IF(RES_hh_fec!H30=0,0,1000*11630*RES_hh_fec!H30/RES_hh_num!H30)</f>
        <v>863.04771550276701</v>
      </c>
      <c r="I30" s="72">
        <f>IF(RES_hh_fec!I30=0,0,1000*11630*RES_hh_fec!I30/RES_hh_num!I30)</f>
        <v>902.82660873555608</v>
      </c>
      <c r="J30" s="72">
        <f>IF(RES_hh_fec!J30=0,0,1000*11630*RES_hh_fec!J30/RES_hh_num!J30)</f>
        <v>893.63809143825415</v>
      </c>
      <c r="K30" s="72">
        <f>IF(RES_hh_fec!K30=0,0,1000*11630*RES_hh_fec!K30/RES_hh_num!K30)</f>
        <v>763.92244538373905</v>
      </c>
      <c r="L30" s="72">
        <f>IF(RES_hh_fec!L30=0,0,1000*11630*RES_hh_fec!L30/RES_hh_num!L30)</f>
        <v>880.43910930371862</v>
      </c>
      <c r="M30" s="72">
        <f>IF(RES_hh_fec!M30=0,0,1000*11630*RES_hh_fec!M30/RES_hh_num!M30)</f>
        <v>968.37001317196541</v>
      </c>
      <c r="N30" s="72">
        <f>IF(RES_hh_fec!N30=0,0,1000*11630*RES_hh_fec!N30/RES_hh_num!N30)</f>
        <v>991.56510269157866</v>
      </c>
      <c r="O30" s="72">
        <f>IF(RES_hh_fec!O30=0,0,1000*11630*RES_hh_fec!O30/RES_hh_num!O30)</f>
        <v>941.49003185808272</v>
      </c>
      <c r="P30" s="72">
        <f>IF(RES_hh_fec!P30=0,0,1000*11630*RES_hh_fec!P30/RES_hh_num!P30)</f>
        <v>906.98786819970906</v>
      </c>
      <c r="Q30" s="72">
        <f>IF(RES_hh_fec!Q30=0,0,1000*11630*RES_hh_fec!Q30/RES_hh_num!Q30)</f>
        <v>911.93063438940089</v>
      </c>
      <c r="R30" s="72">
        <f>IF(RES_hh_fec!R30=0,0,1000*11630*RES_hh_fec!R30/RES_hh_num!R30)</f>
        <v>922.92327694196524</v>
      </c>
      <c r="S30" s="72">
        <f>IF(RES_hh_fec!S30=0,0,1000*11630*RES_hh_fec!S30/RES_hh_num!S30)</f>
        <v>951.55226389915583</v>
      </c>
      <c r="T30" s="72">
        <f>IF(RES_hh_fec!T30=0,0,1000*11630*RES_hh_fec!T30/RES_hh_num!T30)</f>
        <v>935.7490410696513</v>
      </c>
      <c r="U30" s="72">
        <f>IF(RES_hh_fec!U30=0,0,1000*11630*RES_hh_fec!U30/RES_hh_num!U30)</f>
        <v>942.99652056699551</v>
      </c>
      <c r="V30" s="72">
        <f>IF(RES_hh_fec!V30=0,0,1000*11630*RES_hh_fec!V30/RES_hh_num!V30)</f>
        <v>985.46522628598029</v>
      </c>
      <c r="W30" s="72">
        <f>IF(RES_hh_fec!W30=0,0,1000*11630*RES_hh_fec!W30/RES_hh_num!W30)</f>
        <v>939.36357464839068</v>
      </c>
      <c r="X30" s="72">
        <f>IF(RES_hh_fec!X30=0,0,1000*11630*RES_hh_fec!X30/RES_hh_num!X30)</f>
        <v>1006.0035938188307</v>
      </c>
      <c r="Y30" s="72">
        <f>IF(RES_hh_fec!Y30=0,0,1000*11630*RES_hh_fec!Y30/RES_hh_num!Y30)</f>
        <v>938.36169178558384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X31" s="72">
        <f>IF(RES_hh_fec!X31=0,0,1000*11630*RES_hh_fec!X31/RES_hh_num!X31)</f>
        <v>0</v>
      </c>
      <c r="Y31" s="72">
        <f>IF(RES_hh_fec!Y31=0,0,1000*11630*RES_hh_fec!Y31/RES_hh_num!Y31)</f>
        <v>0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718.13144490243485</v>
      </c>
      <c r="C32" s="77">
        <f>IF(RES_hh_fec!C32=0,0,1000*11630*RES_hh_fec!C32/RES_hh_num!C32)</f>
        <v>756.70786614085853</v>
      </c>
      <c r="D32" s="77">
        <f>IF(RES_hh_fec!D32=0,0,1000*11630*RES_hh_fec!D32/RES_hh_num!D32)</f>
        <v>755.2970350797774</v>
      </c>
      <c r="E32" s="77">
        <f>IF(RES_hh_fec!E32=0,0,1000*11630*RES_hh_fec!E32/RES_hh_num!E32)</f>
        <v>739.74491946218791</v>
      </c>
      <c r="F32" s="77">
        <f>IF(RES_hh_fec!F32=0,0,1000*11630*RES_hh_fec!F32/RES_hh_num!F32)</f>
        <v>613.39133903717254</v>
      </c>
      <c r="G32" s="77">
        <f>IF(RES_hh_fec!G32=0,0,1000*11630*RES_hh_fec!G32/RES_hh_num!G32)</f>
        <v>663.10534651071464</v>
      </c>
      <c r="H32" s="77">
        <f>IF(RES_hh_fec!H32=0,0,1000*11630*RES_hh_fec!H32/RES_hh_num!H32)</f>
        <v>681.93020691865547</v>
      </c>
      <c r="I32" s="77">
        <f>IF(RES_hh_fec!I32=0,0,1000*11630*RES_hh_fec!I32/RES_hh_num!I32)</f>
        <v>708.12710860001596</v>
      </c>
      <c r="J32" s="77">
        <f>IF(RES_hh_fec!J32=0,0,1000*11630*RES_hh_fec!J32/RES_hh_num!J32)</f>
        <v>743.57359347773183</v>
      </c>
      <c r="K32" s="77">
        <f>IF(RES_hh_fec!K32=0,0,1000*11630*RES_hh_fec!K32/RES_hh_num!K32)</f>
        <v>534.53603470098585</v>
      </c>
      <c r="L32" s="77">
        <f>IF(RES_hh_fec!L32=0,0,1000*11630*RES_hh_fec!L32/RES_hh_num!L32)</f>
        <v>751.38836486652838</v>
      </c>
      <c r="M32" s="77">
        <f>IF(RES_hh_fec!M32=0,0,1000*11630*RES_hh_fec!M32/RES_hh_num!M32)</f>
        <v>714.63388193879268</v>
      </c>
      <c r="N32" s="77">
        <f>IF(RES_hh_fec!N32=0,0,1000*11630*RES_hh_fec!N32/RES_hh_num!N32)</f>
        <v>781.61421880459932</v>
      </c>
      <c r="O32" s="77">
        <f>IF(RES_hh_fec!O32=0,0,1000*11630*RES_hh_fec!O32/RES_hh_num!O32)</f>
        <v>809.87892477089656</v>
      </c>
      <c r="P32" s="77">
        <f>IF(RES_hh_fec!P32=0,0,1000*11630*RES_hh_fec!P32/RES_hh_num!P32)</f>
        <v>668.46551146223874</v>
      </c>
      <c r="Q32" s="77">
        <f>IF(RES_hh_fec!Q32=0,0,1000*11630*RES_hh_fec!Q32/RES_hh_num!Q32)</f>
        <v>717.12304748310521</v>
      </c>
      <c r="R32" s="77">
        <f>IF(RES_hh_fec!R32=0,0,1000*11630*RES_hh_fec!R32/RES_hh_num!R32)</f>
        <v>703.5118088963992</v>
      </c>
      <c r="S32" s="77">
        <f>IF(RES_hh_fec!S32=0,0,1000*11630*RES_hh_fec!S32/RES_hh_num!S32)</f>
        <v>734.71459180621594</v>
      </c>
      <c r="T32" s="77">
        <f>IF(RES_hh_fec!T32=0,0,1000*11630*RES_hh_fec!T32/RES_hh_num!T32)</f>
        <v>725.4477779196576</v>
      </c>
      <c r="U32" s="77">
        <f>IF(RES_hh_fec!U32=0,0,1000*11630*RES_hh_fec!U32/RES_hh_num!U32)</f>
        <v>706.02052169814874</v>
      </c>
      <c r="V32" s="77">
        <f>IF(RES_hh_fec!V32=0,0,1000*11630*RES_hh_fec!V32/RES_hh_num!V32)</f>
        <v>723.30078580479085</v>
      </c>
      <c r="W32" s="77">
        <f>IF(RES_hh_fec!W32=0,0,1000*11630*RES_hh_fec!W32/RES_hh_num!W32)</f>
        <v>670.65136044246378</v>
      </c>
      <c r="X32" s="77">
        <f>IF(RES_hh_fec!X32=0,0,1000*11630*RES_hh_fec!X32/RES_hh_num!X32)</f>
        <v>747.62313523069201</v>
      </c>
      <c r="Y32" s="77">
        <f>IF(RES_hh_fec!Y32=0,0,1000*11630*RES_hh_fec!Y32/RES_hh_num!Y32)</f>
        <v>679.75984604934797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9146.0128317186573</v>
      </c>
      <c r="C3" s="65">
        <f>IF(RES_hh_tes!C3=0,0,1000*11630*RES_hh_tes!C3/RES_hh_num!C3)</f>
        <v>9721.0223858954505</v>
      </c>
      <c r="D3" s="65">
        <f>IF(RES_hh_tes!D3=0,0,1000*11630*RES_hh_tes!D3/RES_hh_num!D3)</f>
        <v>9355.2892340503458</v>
      </c>
      <c r="E3" s="65">
        <f>IF(RES_hh_tes!E3=0,0,1000*11630*RES_hh_tes!E3/RES_hh_num!E3)</f>
        <v>9784.2864548898397</v>
      </c>
      <c r="F3" s="65">
        <f>IF(RES_hh_tes!F3=0,0,1000*11630*RES_hh_tes!F3/RES_hh_num!F3)</f>
        <v>10077.630557487042</v>
      </c>
      <c r="G3" s="65">
        <f>IF(RES_hh_tes!G3=0,0,1000*11630*RES_hh_tes!G3/RES_hh_num!G3)</f>
        <v>9933.8302499408092</v>
      </c>
      <c r="H3" s="65">
        <f>IF(RES_hh_tes!H3=0,0,1000*11630*RES_hh_tes!H3/RES_hh_num!H3)</f>
        <v>9776.7166429712179</v>
      </c>
      <c r="I3" s="65">
        <f>IF(RES_hh_tes!I3=0,0,1000*11630*RES_hh_tes!I3/RES_hh_num!I3)</f>
        <v>8598.9634356576844</v>
      </c>
      <c r="J3" s="65">
        <f>IF(RES_hh_tes!J3=0,0,1000*11630*RES_hh_tes!J3/RES_hh_num!J3)</f>
        <v>9515.6427518879755</v>
      </c>
      <c r="K3" s="65">
        <f>IF(RES_hh_tes!K3=0,0,1000*11630*RES_hh_tes!K3/RES_hh_num!K3)</f>
        <v>9525.9401134059881</v>
      </c>
      <c r="L3" s="65">
        <f>IF(RES_hh_tes!L3=0,0,1000*11630*RES_hh_tes!L3/RES_hh_num!L3)</f>
        <v>10037.961837577635</v>
      </c>
      <c r="M3" s="65">
        <f>IF(RES_hh_tes!M3=0,0,1000*11630*RES_hh_tes!M3/RES_hh_num!M3)</f>
        <v>8724.8627352044969</v>
      </c>
      <c r="N3" s="65">
        <f>IF(RES_hh_tes!N3=0,0,1000*11630*RES_hh_tes!N3/RES_hh_num!N3)</f>
        <v>10005.486563919509</v>
      </c>
      <c r="O3" s="65">
        <f>IF(RES_hh_tes!O3=0,0,1000*11630*RES_hh_tes!O3/RES_hh_num!O3)</f>
        <v>10746.442777504157</v>
      </c>
      <c r="P3" s="65">
        <f>IF(RES_hh_tes!P3=0,0,1000*11630*RES_hh_tes!P3/RES_hh_num!P3)</f>
        <v>8412.2878575936666</v>
      </c>
      <c r="Q3" s="65">
        <f>IF(RES_hh_tes!Q3=0,0,1000*11630*RES_hh_tes!Q3/RES_hh_num!Q3)</f>
        <v>9078.5461193152896</v>
      </c>
      <c r="R3" s="65">
        <f>IF(RES_hh_tes!R3=0,0,1000*11630*RES_hh_tes!R3/RES_hh_num!R3)</f>
        <v>9896.3364025235769</v>
      </c>
      <c r="S3" s="65">
        <f>IF(RES_hh_tes!S3=0,0,1000*11630*RES_hh_tes!S3/RES_hh_num!S3)</f>
        <v>9880.8358152553556</v>
      </c>
      <c r="T3" s="65">
        <f>IF(RES_hh_tes!T3=0,0,1000*11630*RES_hh_tes!T3/RES_hh_num!T3)</f>
        <v>9657.7512007509558</v>
      </c>
      <c r="U3" s="65">
        <f>IF(RES_hh_tes!U3=0,0,1000*11630*RES_hh_tes!U3/RES_hh_num!U3)</f>
        <v>9812.0543205073554</v>
      </c>
      <c r="V3" s="65">
        <f>IF(RES_hh_tes!V3=0,0,1000*11630*RES_hh_tes!V3/RES_hh_num!V3)</f>
        <v>9537.0290510639043</v>
      </c>
      <c r="W3" s="65">
        <f>IF(RES_hh_tes!W3=0,0,1000*11630*RES_hh_tes!W3/RES_hh_num!W3)</f>
        <v>10769.654061592513</v>
      </c>
      <c r="X3" s="65">
        <f>IF(RES_hh_tes!X3=0,0,1000*11630*RES_hh_tes!X3/RES_hh_num!X3)</f>
        <v>9387.7406059239511</v>
      </c>
      <c r="Y3" s="65">
        <f>IF(RES_hh_tes!Y3=0,0,1000*11630*RES_hh_tes!Y3/RES_hh_num!Y3)</f>
        <v>9259.6053180524068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7636.7411930582502</v>
      </c>
      <c r="C4" s="69">
        <f>IF(RES_hh_tes!C4=0,0,1000*11630*RES_hh_tes!C4/RES_hh_num!C4)</f>
        <v>8217.3281586661979</v>
      </c>
      <c r="D4" s="69">
        <f>IF(RES_hh_tes!D4=0,0,1000*11630*RES_hh_tes!D4/RES_hh_num!D4)</f>
        <v>7824.6098877152308</v>
      </c>
      <c r="E4" s="69">
        <f>IF(RES_hh_tes!E4=0,0,1000*11630*RES_hh_tes!E4/RES_hh_num!E4)</f>
        <v>8107.484688302814</v>
      </c>
      <c r="F4" s="69">
        <f>IF(RES_hh_tes!F4=0,0,1000*11630*RES_hh_tes!F4/RES_hh_num!F4)</f>
        <v>8578.0468714957151</v>
      </c>
      <c r="G4" s="69">
        <f>IF(RES_hh_tes!G4=0,0,1000*11630*RES_hh_tes!G4/RES_hh_num!G4)</f>
        <v>8434.7156193552491</v>
      </c>
      <c r="H4" s="69">
        <f>IF(RES_hh_tes!H4=0,0,1000*11630*RES_hh_tes!H4/RES_hh_num!H4)</f>
        <v>8171.0771450459879</v>
      </c>
      <c r="I4" s="69">
        <f>IF(RES_hh_tes!I4=0,0,1000*11630*RES_hh_tes!I4/RES_hh_num!I4)</f>
        <v>7081.9352464481663</v>
      </c>
      <c r="J4" s="69">
        <f>IF(RES_hh_tes!J4=0,0,1000*11630*RES_hh_tes!J4/RES_hh_num!J4)</f>
        <v>7949.6598687070673</v>
      </c>
      <c r="K4" s="69">
        <f>IF(RES_hh_tes!K4=0,0,1000*11630*RES_hh_tes!K4/RES_hh_num!K4)</f>
        <v>8070.330200398651</v>
      </c>
      <c r="L4" s="69">
        <f>IF(RES_hh_tes!L4=0,0,1000*11630*RES_hh_tes!L4/RES_hh_num!L4)</f>
        <v>8425.8527173050916</v>
      </c>
      <c r="M4" s="69">
        <f>IF(RES_hh_tes!M4=0,0,1000*11630*RES_hh_tes!M4/RES_hh_num!M4)</f>
        <v>6982.7234865734408</v>
      </c>
      <c r="N4" s="69">
        <f>IF(RES_hh_tes!N4=0,0,1000*11630*RES_hh_tes!N4/RES_hh_num!N4)</f>
        <v>8177.8341843096196</v>
      </c>
      <c r="O4" s="69">
        <f>IF(RES_hh_tes!O4=0,0,1000*11630*RES_hh_tes!O4/RES_hh_num!O4)</f>
        <v>8872.5755421608137</v>
      </c>
      <c r="P4" s="69">
        <f>IF(RES_hh_tes!P4=0,0,1000*11630*RES_hh_tes!P4/RES_hh_num!P4)</f>
        <v>6659.4274987675599</v>
      </c>
      <c r="Q4" s="69">
        <f>IF(RES_hh_tes!Q4=0,0,1000*11630*RES_hh_tes!Q4/RES_hh_num!Q4)</f>
        <v>7258.7228440751805</v>
      </c>
      <c r="R4" s="69">
        <f>IF(RES_hh_tes!R4=0,0,1000*11630*RES_hh_tes!R4/RES_hh_num!R4)</f>
        <v>7996.7123478441608</v>
      </c>
      <c r="S4" s="69">
        <f>IF(RES_hh_tes!S4=0,0,1000*11630*RES_hh_tes!S4/RES_hh_num!S4)</f>
        <v>7881.4648217517015</v>
      </c>
      <c r="T4" s="69">
        <f>IF(RES_hh_tes!T4=0,0,1000*11630*RES_hh_tes!T4/RES_hh_num!T4)</f>
        <v>7625.5407458083127</v>
      </c>
      <c r="U4" s="69">
        <f>IF(RES_hh_tes!U4=0,0,1000*11630*RES_hh_tes!U4/RES_hh_num!U4)</f>
        <v>7742.197578783841</v>
      </c>
      <c r="V4" s="69">
        <f>IF(RES_hh_tes!V4=0,0,1000*11630*RES_hh_tes!V4/RES_hh_num!V4)</f>
        <v>7319.2183634558896</v>
      </c>
      <c r="W4" s="69">
        <f>IF(RES_hh_tes!W4=0,0,1000*11630*RES_hh_tes!W4/RES_hh_num!W4)</f>
        <v>8559.2034776595337</v>
      </c>
      <c r="X4" s="69">
        <f>IF(RES_hh_tes!X4=0,0,1000*11630*RES_hh_tes!X4/RES_hh_num!X4)</f>
        <v>7535.9242732599641</v>
      </c>
      <c r="Y4" s="69">
        <f>IF(RES_hh_tes!Y4=0,0,1000*11630*RES_hh_tes!Y4/RES_hh_num!Y4)</f>
        <v>7502.6137846302754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7807.3967248919589</v>
      </c>
      <c r="C5" s="72">
        <f>IF(RES_hh_tes!C5=0,0,1000*11630*RES_hh_tes!C5/RES_hh_num!C5)</f>
        <v>8495.7453219187264</v>
      </c>
      <c r="D5" s="72">
        <f>IF(RES_hh_tes!D5=0,0,1000*11630*RES_hh_tes!D5/RES_hh_num!D5)</f>
        <v>7028.0529221730685</v>
      </c>
      <c r="E5" s="72">
        <f>IF(RES_hh_tes!E5=0,0,1000*11630*RES_hh_tes!E5/RES_hh_num!E5)</f>
        <v>7845.8519530804169</v>
      </c>
      <c r="F5" s="72">
        <f>IF(RES_hh_tes!F5=0,0,1000*11630*RES_hh_tes!F5/RES_hh_num!F5)</f>
        <v>8432.0558263226612</v>
      </c>
      <c r="G5" s="72">
        <f>IF(RES_hh_tes!G5=0,0,1000*11630*RES_hh_tes!G5/RES_hh_num!G5)</f>
        <v>7940.1140465313347</v>
      </c>
      <c r="H5" s="72">
        <f>IF(RES_hh_tes!H5=0,0,1000*11630*RES_hh_tes!H5/RES_hh_num!H5)</f>
        <v>7722.4558800518789</v>
      </c>
      <c r="I5" s="72">
        <f>IF(RES_hh_tes!I5=0,0,1000*11630*RES_hh_tes!I5/RES_hh_num!I5)</f>
        <v>7557.4423535240639</v>
      </c>
      <c r="J5" s="72">
        <f>IF(RES_hh_tes!J5=0,0,1000*11630*RES_hh_tes!J5/RES_hh_num!J5)</f>
        <v>8638.050857696091</v>
      </c>
      <c r="K5" s="72">
        <f>IF(RES_hh_tes!K5=0,0,1000*11630*RES_hh_tes!K5/RES_hh_num!K5)</f>
        <v>8164.2454122462905</v>
      </c>
      <c r="L5" s="72">
        <f>IF(RES_hh_tes!L5=0,0,1000*11630*RES_hh_tes!L5/RES_hh_num!L5)</f>
        <v>11058.280598139196</v>
      </c>
      <c r="M5" s="72">
        <f>IF(RES_hh_tes!M5=0,0,1000*11630*RES_hh_tes!M5/RES_hh_num!M5)</f>
        <v>3397.42935913048</v>
      </c>
      <c r="N5" s="72">
        <f>IF(RES_hh_tes!N5=0,0,1000*11630*RES_hh_tes!N5/RES_hh_num!N5)</f>
        <v>5870.1566832036106</v>
      </c>
      <c r="O5" s="72">
        <f>IF(RES_hh_tes!O5=0,0,1000*11630*RES_hh_tes!O5/RES_hh_num!O5)</f>
        <v>8887.6563125447647</v>
      </c>
      <c r="P5" s="72">
        <f>IF(RES_hh_tes!P5=0,0,1000*11630*RES_hh_tes!P5/RES_hh_num!P5)</f>
        <v>6681.7576421087242</v>
      </c>
      <c r="Q5" s="72">
        <f>IF(RES_hh_tes!Q5=0,0,1000*11630*RES_hh_tes!Q5/RES_hh_num!Q5)</f>
        <v>7246.7619412732674</v>
      </c>
      <c r="R5" s="72">
        <f>IF(RES_hh_tes!R5=0,0,1000*11630*RES_hh_tes!R5/RES_hh_num!R5)</f>
        <v>8022.8963469573091</v>
      </c>
      <c r="S5" s="72">
        <f>IF(RES_hh_tes!S5=0,0,1000*11630*RES_hh_tes!S5/RES_hh_num!S5)</f>
        <v>8202.2039518852471</v>
      </c>
      <c r="T5" s="72">
        <f>IF(RES_hh_tes!T5=0,0,1000*11630*RES_hh_tes!T5/RES_hh_num!T5)</f>
        <v>7124.5757802518019</v>
      </c>
      <c r="U5" s="72">
        <f>IF(RES_hh_tes!U5=0,0,1000*11630*RES_hh_tes!U5/RES_hh_num!U5)</f>
        <v>7464.9225779975077</v>
      </c>
      <c r="V5" s="72">
        <f>IF(RES_hh_tes!V5=0,0,1000*11630*RES_hh_tes!V5/RES_hh_num!V5)</f>
        <v>6608.4763663500235</v>
      </c>
      <c r="W5" s="72">
        <f>IF(RES_hh_tes!W5=0,0,1000*11630*RES_hh_tes!W5/RES_hh_num!W5)</f>
        <v>8228.7508827879119</v>
      </c>
      <c r="X5" s="72">
        <f>IF(RES_hh_tes!X5=0,0,1000*11630*RES_hh_tes!X5/RES_hh_num!X5)</f>
        <v>8366.6376383027473</v>
      </c>
      <c r="Y5" s="72">
        <f>IF(RES_hh_tes!Y5=0,0,1000*11630*RES_hh_tes!Y5/RES_hh_num!Y5)</f>
        <v>6787.2832590719627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7586.3458642971109</v>
      </c>
      <c r="C6" s="72">
        <f>IF(RES_hh_tes!C6=0,0,1000*11630*RES_hh_tes!C6/RES_hh_num!C6)</f>
        <v>7917.4789237751365</v>
      </c>
      <c r="D6" s="72">
        <f>IF(RES_hh_tes!D6=0,0,1000*11630*RES_hh_tes!D6/RES_hh_num!D6)</f>
        <v>7774.5907201843465</v>
      </c>
      <c r="E6" s="72">
        <f>IF(RES_hh_tes!E6=0,0,1000*11630*RES_hh_tes!E6/RES_hh_num!E6)</f>
        <v>7823.2679659510986</v>
      </c>
      <c r="F6" s="72">
        <f>IF(RES_hh_tes!F6=0,0,1000*11630*RES_hh_tes!F6/RES_hh_num!F6)</f>
        <v>8368.2019902894099</v>
      </c>
      <c r="G6" s="72">
        <f>IF(RES_hh_tes!G6=0,0,1000*11630*RES_hh_tes!G6/RES_hh_num!G6)</f>
        <v>8253.3459922567399</v>
      </c>
      <c r="H6" s="72">
        <f>IF(RES_hh_tes!H6=0,0,1000*11630*RES_hh_tes!H6/RES_hh_num!H6)</f>
        <v>7735.2206623101192</v>
      </c>
      <c r="I6" s="72">
        <f>IF(RES_hh_tes!I6=0,0,1000*11630*RES_hh_tes!I6/RES_hh_num!I6)</f>
        <v>7297.2062546288735</v>
      </c>
      <c r="J6" s="72">
        <f>IF(RES_hh_tes!J6=0,0,1000*11630*RES_hh_tes!J6/RES_hh_num!J6)</f>
        <v>7660.8914714847579</v>
      </c>
      <c r="K6" s="72">
        <f>IF(RES_hh_tes!K6=0,0,1000*11630*RES_hh_tes!K6/RES_hh_num!K6)</f>
        <v>7874.1885785957711</v>
      </c>
      <c r="L6" s="72">
        <f>IF(RES_hh_tes!L6=0,0,1000*11630*RES_hh_tes!L6/RES_hh_num!L6)</f>
        <v>8573.9600013103191</v>
      </c>
      <c r="M6" s="72">
        <f>IF(RES_hh_tes!M6=0,0,1000*11630*RES_hh_tes!M6/RES_hh_num!M6)</f>
        <v>6700.2085705654454</v>
      </c>
      <c r="N6" s="72">
        <f>IF(RES_hh_tes!N6=0,0,1000*11630*RES_hh_tes!N6/RES_hh_num!N6)</f>
        <v>7918.9900854091929</v>
      </c>
      <c r="O6" s="72">
        <f>IF(RES_hh_tes!O6=0,0,1000*11630*RES_hh_tes!O6/RES_hh_num!O6)</f>
        <v>8732.6292029846009</v>
      </c>
      <c r="P6" s="72">
        <f>IF(RES_hh_tes!P6=0,0,1000*11630*RES_hh_tes!P6/RES_hh_num!P6)</f>
        <v>6156.3446148959847</v>
      </c>
      <c r="Q6" s="72">
        <f>IF(RES_hh_tes!Q6=0,0,1000*11630*RES_hh_tes!Q6/RES_hh_num!Q6)</f>
        <v>6805.1912461783159</v>
      </c>
      <c r="R6" s="72">
        <f>IF(RES_hh_tes!R6=0,0,1000*11630*RES_hh_tes!R6/RES_hh_num!R6)</f>
        <v>8117.2857455575022</v>
      </c>
      <c r="S6" s="72">
        <f>IF(RES_hh_tes!S6=0,0,1000*11630*RES_hh_tes!S6/RES_hh_num!S6)</f>
        <v>7848.9808686046181</v>
      </c>
      <c r="T6" s="72">
        <f>IF(RES_hh_tes!T6=0,0,1000*11630*RES_hh_tes!T6/RES_hh_num!T6)</f>
        <v>7768.4639601163062</v>
      </c>
      <c r="U6" s="72">
        <f>IF(RES_hh_tes!U6=0,0,1000*11630*RES_hh_tes!U6/RES_hh_num!U6)</f>
        <v>7211.3846785317228</v>
      </c>
      <c r="V6" s="72">
        <f>IF(RES_hh_tes!V6=0,0,1000*11630*RES_hh_tes!V6/RES_hh_num!V6)</f>
        <v>6453.2017270474998</v>
      </c>
      <c r="W6" s="72">
        <f>IF(RES_hh_tes!W6=0,0,1000*11630*RES_hh_tes!W6/RES_hh_num!W6)</f>
        <v>10398.301056664448</v>
      </c>
      <c r="X6" s="72">
        <f>IF(RES_hh_tes!X6=0,0,1000*11630*RES_hh_tes!X6/RES_hh_num!X6)</f>
        <v>8137.1282778626455</v>
      </c>
      <c r="Y6" s="72">
        <f>IF(RES_hh_tes!Y6=0,0,1000*11630*RES_hh_tes!Y6/RES_hh_num!Y6)</f>
        <v>7050.3386488700498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7243.6301143849432</v>
      </c>
      <c r="C7" s="72">
        <f>IF(RES_hh_tes!C7=0,0,1000*11630*RES_hh_tes!C7/RES_hh_num!C7)</f>
        <v>8410.6718655718632</v>
      </c>
      <c r="D7" s="72">
        <f>IF(RES_hh_tes!D7=0,0,1000*11630*RES_hh_tes!D7/RES_hh_num!D7)</f>
        <v>7464.7494541340347</v>
      </c>
      <c r="E7" s="72">
        <f>IF(RES_hh_tes!E7=0,0,1000*11630*RES_hh_tes!E7/RES_hh_num!E7)</f>
        <v>8048.1848617436535</v>
      </c>
      <c r="F7" s="72">
        <f>IF(RES_hh_tes!F7=0,0,1000*11630*RES_hh_tes!F7/RES_hh_num!F7)</f>
        <v>8219.2678191433879</v>
      </c>
      <c r="G7" s="72">
        <f>IF(RES_hh_tes!G7=0,0,1000*11630*RES_hh_tes!G7/RES_hh_num!G7)</f>
        <v>8423.0383310929628</v>
      </c>
      <c r="H7" s="72">
        <f>IF(RES_hh_tes!H7=0,0,1000*11630*RES_hh_tes!H7/RES_hh_num!H7)</f>
        <v>7916.6850274917424</v>
      </c>
      <c r="I7" s="72">
        <f>IF(RES_hh_tes!I7=0,0,1000*11630*RES_hh_tes!I7/RES_hh_num!I7)</f>
        <v>6733.0697473077889</v>
      </c>
      <c r="J7" s="72">
        <f>IF(RES_hh_tes!J7=0,0,1000*11630*RES_hh_tes!J7/RES_hh_num!J7)</f>
        <v>8040.7491213899557</v>
      </c>
      <c r="K7" s="72">
        <f>IF(RES_hh_tes!K7=0,0,1000*11630*RES_hh_tes!K7/RES_hh_num!K7)</f>
        <v>8160.5146147568612</v>
      </c>
      <c r="L7" s="72">
        <f>IF(RES_hh_tes!L7=0,0,1000*11630*RES_hh_tes!L7/RES_hh_num!L7)</f>
        <v>8000.1878549449948</v>
      </c>
      <c r="M7" s="72">
        <f>IF(RES_hh_tes!M7=0,0,1000*11630*RES_hh_tes!M7/RES_hh_num!M7)</f>
        <v>6712.0820702677875</v>
      </c>
      <c r="N7" s="72">
        <f>IF(RES_hh_tes!N7=0,0,1000*11630*RES_hh_tes!N7/RES_hh_num!N7)</f>
        <v>8108.0427165667861</v>
      </c>
      <c r="O7" s="72">
        <f>IF(RES_hh_tes!O7=0,0,1000*11630*RES_hh_tes!O7/RES_hh_num!O7)</f>
        <v>8809.6716890472944</v>
      </c>
      <c r="P7" s="72">
        <f>IF(RES_hh_tes!P7=0,0,1000*11630*RES_hh_tes!P7/RES_hh_num!P7)</f>
        <v>6449.6137306275377</v>
      </c>
      <c r="Q7" s="72">
        <f>IF(RES_hh_tes!Q7=0,0,1000*11630*RES_hh_tes!Q7/RES_hh_num!Q7)</f>
        <v>7135.3661861888795</v>
      </c>
      <c r="R7" s="72">
        <f>IF(RES_hh_tes!R7=0,0,1000*11630*RES_hh_tes!R7/RES_hh_num!R7)</f>
        <v>7764.7482836183144</v>
      </c>
      <c r="S7" s="72">
        <f>IF(RES_hh_tes!S7=0,0,1000*11630*RES_hh_tes!S7/RES_hh_num!S7)</f>
        <v>7772.9907130878009</v>
      </c>
      <c r="T7" s="72">
        <f>IF(RES_hh_tes!T7=0,0,1000*11630*RES_hh_tes!T7/RES_hh_num!T7)</f>
        <v>7480.5730498351659</v>
      </c>
      <c r="U7" s="72">
        <f>IF(RES_hh_tes!U7=0,0,1000*11630*RES_hh_tes!U7/RES_hh_num!U7)</f>
        <v>7672.4038050217005</v>
      </c>
      <c r="V7" s="72">
        <f>IF(RES_hh_tes!V7=0,0,1000*11630*RES_hh_tes!V7/RES_hh_num!V7)</f>
        <v>7042.7463246602183</v>
      </c>
      <c r="W7" s="72">
        <f>IF(RES_hh_tes!W7=0,0,1000*11630*RES_hh_tes!W7/RES_hh_num!W7)</f>
        <v>8742.146005520277</v>
      </c>
      <c r="X7" s="72">
        <f>IF(RES_hh_tes!X7=0,0,1000*11630*RES_hh_tes!X7/RES_hh_num!X7)</f>
        <v>7289.3638542621784</v>
      </c>
      <c r="Y7" s="72">
        <f>IF(RES_hh_tes!Y7=0,0,1000*11630*RES_hh_tes!Y7/RES_hh_num!Y7)</f>
        <v>7118.8957543275901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7874.9164514415443</v>
      </c>
      <c r="C8" s="72">
        <f>IF(RES_hh_tes!C8=0,0,1000*11630*RES_hh_tes!C8/RES_hh_num!C8)</f>
        <v>7860.7289379544682</v>
      </c>
      <c r="D8" s="72">
        <f>IF(RES_hh_tes!D8=0,0,1000*11630*RES_hh_tes!D8/RES_hh_num!D8)</f>
        <v>7782.2341288243933</v>
      </c>
      <c r="E8" s="72">
        <f>IF(RES_hh_tes!E8=0,0,1000*11630*RES_hh_tes!E8/RES_hh_num!E8)</f>
        <v>7697.111284305317</v>
      </c>
      <c r="F8" s="72">
        <f>IF(RES_hh_tes!F8=0,0,1000*11630*RES_hh_tes!F8/RES_hh_num!F8)</f>
        <v>8473.9281847397779</v>
      </c>
      <c r="G8" s="72">
        <f>IF(RES_hh_tes!G8=0,0,1000*11630*RES_hh_tes!G8/RES_hh_num!G8)</f>
        <v>8273.2440676178285</v>
      </c>
      <c r="H8" s="72">
        <f>IF(RES_hh_tes!H8=0,0,1000*11630*RES_hh_tes!H8/RES_hh_num!H8)</f>
        <v>8080.1226488060565</v>
      </c>
      <c r="I8" s="72">
        <f>IF(RES_hh_tes!I8=0,0,1000*11630*RES_hh_tes!I8/RES_hh_num!I8)</f>
        <v>7022.0529874170907</v>
      </c>
      <c r="J8" s="72">
        <f>IF(RES_hh_tes!J8=0,0,1000*11630*RES_hh_tes!J8/RES_hh_num!J8)</f>
        <v>7681.7025758706832</v>
      </c>
      <c r="K8" s="72">
        <f>IF(RES_hh_tes!K8=0,0,1000*11630*RES_hh_tes!K8/RES_hh_num!K8)</f>
        <v>8042.5663342032922</v>
      </c>
      <c r="L8" s="72">
        <f>IF(RES_hh_tes!L8=0,0,1000*11630*RES_hh_tes!L8/RES_hh_num!L8)</f>
        <v>7894.7152435414609</v>
      </c>
      <c r="M8" s="72">
        <f>IF(RES_hh_tes!M8=0,0,1000*11630*RES_hh_tes!M8/RES_hh_num!M8)</f>
        <v>6995.5169177477201</v>
      </c>
      <c r="N8" s="72">
        <f>IF(RES_hh_tes!N8=0,0,1000*11630*RES_hh_tes!N8/RES_hh_num!N8)</f>
        <v>8127.8604787982049</v>
      </c>
      <c r="O8" s="72">
        <f>IF(RES_hh_tes!O8=0,0,1000*11630*RES_hh_tes!O8/RES_hh_num!O8)</f>
        <v>8800.3318562712593</v>
      </c>
      <c r="P8" s="72">
        <f>IF(RES_hh_tes!P8=0,0,1000*11630*RES_hh_tes!P8/RES_hh_num!P8)</f>
        <v>6361.1113157540449</v>
      </c>
      <c r="Q8" s="72">
        <f>IF(RES_hh_tes!Q8=0,0,1000*11630*RES_hh_tes!Q8/RES_hh_num!Q8)</f>
        <v>7054.6848852594285</v>
      </c>
      <c r="R8" s="72">
        <f>IF(RES_hh_tes!R8=0,0,1000*11630*RES_hh_tes!R8/RES_hh_num!R8)</f>
        <v>7868.0821648123756</v>
      </c>
      <c r="S8" s="72">
        <f>IF(RES_hh_tes!S8=0,0,1000*11630*RES_hh_tes!S8/RES_hh_num!S8)</f>
        <v>7811.2296589379685</v>
      </c>
      <c r="T8" s="72">
        <f>IF(RES_hh_tes!T8=0,0,1000*11630*RES_hh_tes!T8/RES_hh_num!T8)</f>
        <v>7450.279549597265</v>
      </c>
      <c r="U8" s="72">
        <f>IF(RES_hh_tes!U8=0,0,1000*11630*RES_hh_tes!U8/RES_hh_num!U8)</f>
        <v>7452.6670380542155</v>
      </c>
      <c r="V8" s="72">
        <f>IF(RES_hh_tes!V8=0,0,1000*11630*RES_hh_tes!V8/RES_hh_num!V8)</f>
        <v>7531.3529251724449</v>
      </c>
      <c r="W8" s="72">
        <f>IF(RES_hh_tes!W8=0,0,1000*11630*RES_hh_tes!W8/RES_hh_num!W8)</f>
        <v>8435.2507647015209</v>
      </c>
      <c r="X8" s="72">
        <f>IF(RES_hh_tes!X8=0,0,1000*11630*RES_hh_tes!X8/RES_hh_num!X8)</f>
        <v>7344.1237548763611</v>
      </c>
      <c r="Y8" s="72">
        <f>IF(RES_hh_tes!Y8=0,0,1000*11630*RES_hh_tes!Y8/RES_hh_num!Y8)</f>
        <v>7172.0018030057963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7657.9145969781548</v>
      </c>
      <c r="C9" s="72">
        <f>IF(RES_hh_tes!C9=0,0,1000*11630*RES_hh_tes!C9/RES_hh_num!C9)</f>
        <v>8082.8826438875931</v>
      </c>
      <c r="D9" s="72">
        <f>IF(RES_hh_tes!D9=0,0,1000*11630*RES_hh_tes!D9/RES_hh_num!D9)</f>
        <v>7570.8887463482206</v>
      </c>
      <c r="E9" s="72">
        <f>IF(RES_hh_tes!E9=0,0,1000*11630*RES_hh_tes!E9/RES_hh_num!E9)</f>
        <v>8231.7691563611788</v>
      </c>
      <c r="F9" s="72">
        <f>IF(RES_hh_tes!F9=0,0,1000*11630*RES_hh_tes!F9/RES_hh_num!F9)</f>
        <v>8454.1053692218211</v>
      </c>
      <c r="G9" s="72">
        <f>IF(RES_hh_tes!G9=0,0,1000*11630*RES_hh_tes!G9/RES_hh_num!G9)</f>
        <v>8313.811905686287</v>
      </c>
      <c r="H9" s="72">
        <f>IF(RES_hh_tes!H9=0,0,1000*11630*RES_hh_tes!H9/RES_hh_num!H9)</f>
        <v>7752.3287893429515</v>
      </c>
      <c r="I9" s="72">
        <f>IF(RES_hh_tes!I9=0,0,1000*11630*RES_hh_tes!I9/RES_hh_num!I9)</f>
        <v>7265.7139388561682</v>
      </c>
      <c r="J9" s="72">
        <f>IF(RES_hh_tes!J9=0,0,1000*11630*RES_hh_tes!J9/RES_hh_num!J9)</f>
        <v>7724.4600224322685</v>
      </c>
      <c r="K9" s="72">
        <f>IF(RES_hh_tes!K9=0,0,1000*11630*RES_hh_tes!K9/RES_hh_num!K9)</f>
        <v>7795.9898035682972</v>
      </c>
      <c r="L9" s="72">
        <f>IF(RES_hh_tes!L9=0,0,1000*11630*RES_hh_tes!L9/RES_hh_num!L9)</f>
        <v>8581.7617714790304</v>
      </c>
      <c r="M9" s="72">
        <f>IF(RES_hh_tes!M9=0,0,1000*11630*RES_hh_tes!M9/RES_hh_num!M9)</f>
        <v>6968.7952690457132</v>
      </c>
      <c r="N9" s="72">
        <f>IF(RES_hh_tes!N9=0,0,1000*11630*RES_hh_tes!N9/RES_hh_num!N9)</f>
        <v>8007.0446813538192</v>
      </c>
      <c r="O9" s="72">
        <f>IF(RES_hh_tes!O9=0,0,1000*11630*RES_hh_tes!O9/RES_hh_num!O9)</f>
        <v>8687.5030930634166</v>
      </c>
      <c r="P9" s="72">
        <f>IF(RES_hh_tes!P9=0,0,1000*11630*RES_hh_tes!P9/RES_hh_num!P9)</f>
        <v>6858.9185697206294</v>
      </c>
      <c r="Q9" s="72">
        <f>IF(RES_hh_tes!Q9=0,0,1000*11630*RES_hh_tes!Q9/RES_hh_num!Q9)</f>
        <v>7278.2069639980828</v>
      </c>
      <c r="R9" s="72">
        <f>IF(RES_hh_tes!R9=0,0,1000*11630*RES_hh_tes!R9/RES_hh_num!R9)</f>
        <v>7893.0667336017777</v>
      </c>
      <c r="S9" s="72">
        <f>IF(RES_hh_tes!S9=0,0,1000*11630*RES_hh_tes!S9/RES_hh_num!S9)</f>
        <v>7724.7110431592237</v>
      </c>
      <c r="T9" s="72">
        <f>IF(RES_hh_tes!T9=0,0,1000*11630*RES_hh_tes!T9/RES_hh_num!T9)</f>
        <v>7627.8667381329751</v>
      </c>
      <c r="U9" s="72">
        <f>IF(RES_hh_tes!U9=0,0,1000*11630*RES_hh_tes!U9/RES_hh_num!U9)</f>
        <v>7840.297847326633</v>
      </c>
      <c r="V9" s="72">
        <f>IF(RES_hh_tes!V9=0,0,1000*11630*RES_hh_tes!V9/RES_hh_num!V9)</f>
        <v>7159.9416556403248</v>
      </c>
      <c r="W9" s="72">
        <f>IF(RES_hh_tes!W9=0,0,1000*11630*RES_hh_tes!W9/RES_hh_num!W9)</f>
        <v>8334.5043716560376</v>
      </c>
      <c r="X9" s="72">
        <f>IF(RES_hh_tes!X9=0,0,1000*11630*RES_hh_tes!X9/RES_hh_num!X9)</f>
        <v>7472.8247967208117</v>
      </c>
      <c r="Y9" s="72">
        <f>IF(RES_hh_tes!Y9=0,0,1000*11630*RES_hh_tes!Y9/RES_hh_num!Y9)</f>
        <v>7508.8654938690161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7821.8866517402012</v>
      </c>
      <c r="C10" s="72">
        <f>IF(RES_hh_tes!C10=0,0,1000*11630*RES_hh_tes!C10/RES_hh_num!C10)</f>
        <v>8661.8872260402168</v>
      </c>
      <c r="D10" s="72">
        <f>IF(RES_hh_tes!D10=0,0,1000*11630*RES_hh_tes!D10/RES_hh_num!D10)</f>
        <v>6828.7549213836046</v>
      </c>
      <c r="E10" s="72">
        <f>IF(RES_hh_tes!E10=0,0,1000*11630*RES_hh_tes!E10/RES_hh_num!E10)</f>
        <v>8522.9738192158711</v>
      </c>
      <c r="F10" s="72">
        <f>IF(RES_hh_tes!F10=0,0,1000*11630*RES_hh_tes!F10/RES_hh_num!F10)</f>
        <v>11893.972129742366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X10" s="72">
        <f>IF(RES_hh_tes!X10=0,0,1000*11630*RES_hh_tes!X10/RES_hh_num!X10)</f>
        <v>0</v>
      </c>
      <c r="Y10" s="72">
        <f>IF(RES_hh_tes!Y10=0,0,1000*11630*RES_hh_tes!Y10/RES_hh_num!Y10)</f>
        <v>0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6505.8439396726626</v>
      </c>
      <c r="C11" s="72">
        <f>IF(RES_hh_tes!C11=0,0,1000*11630*RES_hh_tes!C11/RES_hh_num!C11)</f>
        <v>7938.1089661514034</v>
      </c>
      <c r="D11" s="72">
        <f>IF(RES_hh_tes!D11=0,0,1000*11630*RES_hh_tes!D11/RES_hh_num!D11)</f>
        <v>8260.2605121404777</v>
      </c>
      <c r="E11" s="72">
        <f>IF(RES_hh_tes!E11=0,0,1000*11630*RES_hh_tes!E11/RES_hh_num!E11)</f>
        <v>8022.2021684680367</v>
      </c>
      <c r="F11" s="72">
        <f>IF(RES_hh_tes!F11=0,0,1000*11630*RES_hh_tes!F11/RES_hh_num!F11)</f>
        <v>8279.7323332732103</v>
      </c>
      <c r="G11" s="72">
        <f>IF(RES_hh_tes!G11=0,0,1000*11630*RES_hh_tes!G11/RES_hh_num!G11)</f>
        <v>8987.9859091383441</v>
      </c>
      <c r="H11" s="72">
        <f>IF(RES_hh_tes!H11=0,0,1000*11630*RES_hh_tes!H11/RES_hh_num!H11)</f>
        <v>9292.9483219241265</v>
      </c>
      <c r="I11" s="72">
        <f>IF(RES_hh_tes!I11=0,0,1000*11630*RES_hh_tes!I11/RES_hh_num!I11)</f>
        <v>5790.9770050860343</v>
      </c>
      <c r="J11" s="72">
        <f>IF(RES_hh_tes!J11=0,0,1000*11630*RES_hh_tes!J11/RES_hh_num!J11)</f>
        <v>7566.2980598430013</v>
      </c>
      <c r="K11" s="72">
        <f>IF(RES_hh_tes!K11=0,0,1000*11630*RES_hh_tes!K11/RES_hh_num!K11)</f>
        <v>7593.8801145213856</v>
      </c>
      <c r="L11" s="72">
        <f>IF(RES_hh_tes!L11=0,0,1000*11630*RES_hh_tes!L11/RES_hh_num!L11)</f>
        <v>8491.6066083548194</v>
      </c>
      <c r="M11" s="72">
        <f>IF(RES_hh_tes!M11=0,0,1000*11630*RES_hh_tes!M11/RES_hh_num!M11)</f>
        <v>7006.4290202690418</v>
      </c>
      <c r="N11" s="72">
        <f>IF(RES_hh_tes!N11=0,0,1000*11630*RES_hh_tes!N11/RES_hh_num!N11)</f>
        <v>7977.8331765139319</v>
      </c>
      <c r="O11" s="72">
        <f>IF(RES_hh_tes!O11=0,0,1000*11630*RES_hh_tes!O11/RES_hh_num!O11)</f>
        <v>8601.8328280305632</v>
      </c>
      <c r="P11" s="72">
        <f>IF(RES_hh_tes!P11=0,0,1000*11630*RES_hh_tes!P11/RES_hh_num!P11)</f>
        <v>6649.4451750984736</v>
      </c>
      <c r="Q11" s="72">
        <f>IF(RES_hh_tes!Q11=0,0,1000*11630*RES_hh_tes!Q11/RES_hh_num!Q11)</f>
        <v>7415.9204627537301</v>
      </c>
      <c r="R11" s="72">
        <f>IF(RES_hh_tes!R11=0,0,1000*11630*RES_hh_tes!R11/RES_hh_num!R11)</f>
        <v>7926.7004286788633</v>
      </c>
      <c r="S11" s="72">
        <f>IF(RES_hh_tes!S11=0,0,1000*11630*RES_hh_tes!S11/RES_hh_num!S11)</f>
        <v>7721.651530804631</v>
      </c>
      <c r="T11" s="72">
        <f>IF(RES_hh_tes!T11=0,0,1000*11630*RES_hh_tes!T11/RES_hh_num!T11)</f>
        <v>7664.8028709561004</v>
      </c>
      <c r="U11" s="72">
        <f>IF(RES_hh_tes!U11=0,0,1000*11630*RES_hh_tes!U11/RES_hh_num!U11)</f>
        <v>7683.5899562608147</v>
      </c>
      <c r="V11" s="72">
        <f>IF(RES_hh_tes!V11=0,0,1000*11630*RES_hh_tes!V11/RES_hh_num!V11)</f>
        <v>7311.9894595753685</v>
      </c>
      <c r="W11" s="72">
        <f>IF(RES_hh_tes!W11=0,0,1000*11630*RES_hh_tes!W11/RES_hh_num!W11)</f>
        <v>8631.323263091117</v>
      </c>
      <c r="X11" s="72">
        <f>IF(RES_hh_tes!X11=0,0,1000*11630*RES_hh_tes!X11/RES_hh_num!X11)</f>
        <v>7390.4758845394454</v>
      </c>
      <c r="Y11" s="72">
        <f>IF(RES_hh_tes!Y11=0,0,1000*11630*RES_hh_tes!Y11/RES_hh_num!Y11)</f>
        <v>7574.4477589263079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7299.9826990996889</v>
      </c>
      <c r="C12" s="72">
        <f>IF(RES_hh_tes!C12=0,0,1000*11630*RES_hh_tes!C12/RES_hh_num!C12)</f>
        <v>8189.5238532008798</v>
      </c>
      <c r="D12" s="72">
        <f>IF(RES_hh_tes!D12=0,0,1000*11630*RES_hh_tes!D12/RES_hh_num!D12)</f>
        <v>7612.2815625406638</v>
      </c>
      <c r="E12" s="72">
        <f>IF(RES_hh_tes!E12=0,0,1000*11630*RES_hh_tes!E12/RES_hh_num!E12)</f>
        <v>7307.7396910641983</v>
      </c>
      <c r="F12" s="72">
        <f>IF(RES_hh_tes!F12=0,0,1000*11630*RES_hh_tes!F12/RES_hh_num!F12)</f>
        <v>5546.7249047058349</v>
      </c>
      <c r="G12" s="72">
        <f>IF(RES_hh_tes!G12=0,0,1000*11630*RES_hh_tes!G12/RES_hh_num!G12)</f>
        <v>6723.6985388803023</v>
      </c>
      <c r="H12" s="72">
        <f>IF(RES_hh_tes!H12=0,0,1000*11630*RES_hh_tes!H12/RES_hh_num!H12)</f>
        <v>7297.9734623302247</v>
      </c>
      <c r="I12" s="72">
        <f>IF(RES_hh_tes!I12=0,0,1000*11630*RES_hh_tes!I12/RES_hh_num!I12)</f>
        <v>7223.2760480858924</v>
      </c>
      <c r="J12" s="72">
        <f>IF(RES_hh_tes!J12=0,0,1000*11630*RES_hh_tes!J12/RES_hh_num!J12)</f>
        <v>7946.1150793144607</v>
      </c>
      <c r="K12" s="72">
        <f>IF(RES_hh_tes!K12=0,0,1000*11630*RES_hh_tes!K12/RES_hh_num!K12)</f>
        <v>8122.9711220740419</v>
      </c>
      <c r="L12" s="72">
        <f>IF(RES_hh_tes!L12=0,0,1000*11630*RES_hh_tes!L12/RES_hh_num!L12)</f>
        <v>8968.6497810903056</v>
      </c>
      <c r="M12" s="72">
        <f>IF(RES_hh_tes!M12=0,0,1000*11630*RES_hh_tes!M12/RES_hh_num!M12)</f>
        <v>6994.1196213257035</v>
      </c>
      <c r="N12" s="72">
        <f>IF(RES_hh_tes!N12=0,0,1000*11630*RES_hh_tes!N12/RES_hh_num!N12)</f>
        <v>8039.4460100586448</v>
      </c>
      <c r="O12" s="72">
        <f>IF(RES_hh_tes!O12=0,0,1000*11630*RES_hh_tes!O12/RES_hh_num!O12)</f>
        <v>8589.9676594236498</v>
      </c>
      <c r="P12" s="72">
        <f>IF(RES_hh_tes!P12=0,0,1000*11630*RES_hh_tes!P12/RES_hh_num!P12)</f>
        <v>6815.6826858699578</v>
      </c>
      <c r="Q12" s="72">
        <f>IF(RES_hh_tes!Q12=0,0,1000*11630*RES_hh_tes!Q12/RES_hh_num!Q12)</f>
        <v>7296.4891831022296</v>
      </c>
      <c r="R12" s="72">
        <f>IF(RES_hh_tes!R12=0,0,1000*11630*RES_hh_tes!R12/RES_hh_num!R12)</f>
        <v>7960.9941425191919</v>
      </c>
      <c r="S12" s="72">
        <f>IF(RES_hh_tes!S12=0,0,1000*11630*RES_hh_tes!S12/RES_hh_num!S12)</f>
        <v>7745.707731952125</v>
      </c>
      <c r="T12" s="72">
        <f>IF(RES_hh_tes!T12=0,0,1000*11630*RES_hh_tes!T12/RES_hh_num!T12)</f>
        <v>7526.5789737578025</v>
      </c>
      <c r="U12" s="72">
        <f>IF(RES_hh_tes!U12=0,0,1000*11630*RES_hh_tes!U12/RES_hh_num!U12)</f>
        <v>7738.052264257386</v>
      </c>
      <c r="V12" s="72">
        <f>IF(RES_hh_tes!V12=0,0,1000*11630*RES_hh_tes!V12/RES_hh_num!V12)</f>
        <v>7186.1606927270695</v>
      </c>
      <c r="W12" s="72">
        <f>IF(RES_hh_tes!W12=0,0,1000*11630*RES_hh_tes!W12/RES_hh_num!W12)</f>
        <v>8294.537769111912</v>
      </c>
      <c r="X12" s="72">
        <f>IF(RES_hh_tes!X12=0,0,1000*11630*RES_hh_tes!X12/RES_hh_num!X12)</f>
        <v>7618.6634754325532</v>
      </c>
      <c r="Y12" s="72">
        <f>IF(RES_hh_tes!Y12=0,0,1000*11630*RES_hh_tes!Y12/RES_hh_num!Y12)</f>
        <v>7762.7879446838851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7593.5984802493967</v>
      </c>
      <c r="C13" s="74">
        <f>IF(RES_hh_tes!C13=0,0,1000*11630*RES_hh_tes!C13/RES_hh_num!C13)</f>
        <v>8226.8028294229553</v>
      </c>
      <c r="D13" s="74">
        <f>IF(RES_hh_tes!D13=0,0,1000*11630*RES_hh_tes!D13/RES_hh_num!D13)</f>
        <v>7681.971683530599</v>
      </c>
      <c r="E13" s="74">
        <f>IF(RES_hh_tes!E13=0,0,1000*11630*RES_hh_tes!E13/RES_hh_num!E13)</f>
        <v>8327.7184260170343</v>
      </c>
      <c r="F13" s="74">
        <f>IF(RES_hh_tes!F13=0,0,1000*11630*RES_hh_tes!F13/RES_hh_num!F13)</f>
        <v>8971.2009536088044</v>
      </c>
      <c r="G13" s="74">
        <f>IF(RES_hh_tes!G13=0,0,1000*11630*RES_hh_tes!G13/RES_hh_num!G13)</f>
        <v>8024.3783370233723</v>
      </c>
      <c r="H13" s="74">
        <f>IF(RES_hh_tes!H13=0,0,1000*11630*RES_hh_tes!H13/RES_hh_num!H13)</f>
        <v>8037.9721850654223</v>
      </c>
      <c r="I13" s="74">
        <f>IF(RES_hh_tes!I13=0,0,1000*11630*RES_hh_tes!I13/RES_hh_num!I13)</f>
        <v>7221.054265811038</v>
      </c>
      <c r="J13" s="74">
        <f>IF(RES_hh_tes!J13=0,0,1000*11630*RES_hh_tes!J13/RES_hh_num!J13)</f>
        <v>8216.5480678229578</v>
      </c>
      <c r="K13" s="74">
        <f>IF(RES_hh_tes!K13=0,0,1000*11630*RES_hh_tes!K13/RES_hh_num!K13)</f>
        <v>7783.3541696949951</v>
      </c>
      <c r="L13" s="74">
        <f>IF(RES_hh_tes!L13=0,0,1000*11630*RES_hh_tes!L13/RES_hh_num!L13)</f>
        <v>8798.5978814662285</v>
      </c>
      <c r="M13" s="74">
        <f>IF(RES_hh_tes!M13=0,0,1000*11630*RES_hh_tes!M13/RES_hh_num!M13)</f>
        <v>6687.4622687032406</v>
      </c>
      <c r="N13" s="74">
        <f>IF(RES_hh_tes!N13=0,0,1000*11630*RES_hh_tes!N13/RES_hh_num!N13)</f>
        <v>8148.5470789516648</v>
      </c>
      <c r="O13" s="74">
        <f>IF(RES_hh_tes!O13=0,0,1000*11630*RES_hh_tes!O13/RES_hh_num!O13)</f>
        <v>9007.6572951220405</v>
      </c>
      <c r="P13" s="74">
        <f>IF(RES_hh_tes!P13=0,0,1000*11630*RES_hh_tes!P13/RES_hh_num!P13)</f>
        <v>6570.3237412011767</v>
      </c>
      <c r="Q13" s="74">
        <f>IF(RES_hh_tes!Q13=0,0,1000*11630*RES_hh_tes!Q13/RES_hh_num!Q13)</f>
        <v>7164.8657742040687</v>
      </c>
      <c r="R13" s="74">
        <f>IF(RES_hh_tes!R13=0,0,1000*11630*RES_hh_tes!R13/RES_hh_num!R13)</f>
        <v>8108.9559766435168</v>
      </c>
      <c r="S13" s="74">
        <f>IF(RES_hh_tes!S13=0,0,1000*11630*RES_hh_tes!S13/RES_hh_num!S13)</f>
        <v>8006.4684915910866</v>
      </c>
      <c r="T13" s="74">
        <f>IF(RES_hh_tes!T13=0,0,1000*11630*RES_hh_tes!T13/RES_hh_num!T13)</f>
        <v>7666.7561291634574</v>
      </c>
      <c r="U13" s="74">
        <f>IF(RES_hh_tes!U13=0,0,1000*11630*RES_hh_tes!U13/RES_hh_num!U13)</f>
        <v>7804.565062090951</v>
      </c>
      <c r="V13" s="74">
        <f>IF(RES_hh_tes!V13=0,0,1000*11630*RES_hh_tes!V13/RES_hh_num!V13)</f>
        <v>6896.0979731912503</v>
      </c>
      <c r="W13" s="74">
        <f>IF(RES_hh_tes!W13=0,0,1000*11630*RES_hh_tes!W13/RES_hh_num!W13)</f>
        <v>8791.316012730691</v>
      </c>
      <c r="X13" s="74">
        <f>IF(RES_hh_tes!X13=0,0,1000*11630*RES_hh_tes!X13/RES_hh_num!X13)</f>
        <v>7549.1438431478527</v>
      </c>
      <c r="Y13" s="74">
        <f>IF(RES_hh_tes!Y13=0,0,1000*11630*RES_hh_tes!Y13/RES_hh_num!Y13)</f>
        <v>7372.2995653726739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145.54377304769307</v>
      </c>
      <c r="C14" s="76">
        <f>IF(RES_hh_tes!C14=0,0,1000*11630*RES_hh_tes!C14/RES_hh_num!C14)</f>
        <v>151.83335713120368</v>
      </c>
      <c r="D14" s="76">
        <f>IF(RES_hh_tes!D14=0,0,1000*11630*RES_hh_tes!D14/RES_hh_num!D14)</f>
        <v>142.98031298689011</v>
      </c>
      <c r="E14" s="76">
        <f>IF(RES_hh_tes!E14=0,0,1000*11630*RES_hh_tes!E14/RES_hh_num!E14)</f>
        <v>140.15480026077256</v>
      </c>
      <c r="F14" s="76">
        <f>IF(RES_hh_tes!F14=0,0,1000*11630*RES_hh_tes!F14/RES_hh_num!F14)</f>
        <v>151.15208774496628</v>
      </c>
      <c r="G14" s="76">
        <f>IF(RES_hh_tes!G14=0,0,1000*11630*RES_hh_tes!G14/RES_hh_num!G14)</f>
        <v>147.42989836889552</v>
      </c>
      <c r="H14" s="76">
        <f>IF(RES_hh_tes!H14=0,0,1000*11630*RES_hh_tes!H14/RES_hh_num!H14)</f>
        <v>140.32437691186516</v>
      </c>
      <c r="I14" s="76">
        <f>IF(RES_hh_tes!I14=0,0,1000*11630*RES_hh_tes!I14/RES_hh_num!I14)</f>
        <v>123.02556838742913</v>
      </c>
      <c r="J14" s="76">
        <f>IF(RES_hh_tes!J14=0,0,1000*11630*RES_hh_tes!J14/RES_hh_num!J14)</f>
        <v>136.24024012411132</v>
      </c>
      <c r="K14" s="76">
        <f>IF(RES_hh_tes!K14=0,0,1000*11630*RES_hh_tes!K14/RES_hh_num!K14)</f>
        <v>136.09937554063458</v>
      </c>
      <c r="L14" s="76">
        <f>IF(RES_hh_tes!L14=0,0,1000*11630*RES_hh_tes!L14/RES_hh_num!L14)</f>
        <v>134.20034353386183</v>
      </c>
      <c r="M14" s="76">
        <f>IF(RES_hh_tes!M14=0,0,1000*11630*RES_hh_tes!M14/RES_hh_num!M14)</f>
        <v>111.84297950408279</v>
      </c>
      <c r="N14" s="76">
        <f>IF(RES_hh_tes!N14=0,0,1000*11630*RES_hh_tes!N14/RES_hh_num!N14)</f>
        <v>130.06865390676975</v>
      </c>
      <c r="O14" s="76">
        <f>IF(RES_hh_tes!O14=0,0,1000*11630*RES_hh_tes!O14/RES_hh_num!O14)</f>
        <v>138.41969774272366</v>
      </c>
      <c r="P14" s="76">
        <f>IF(RES_hh_tes!P14=0,0,1000*11630*RES_hh_tes!P14/RES_hh_num!P14)</f>
        <v>99.745139254940653</v>
      </c>
      <c r="Q14" s="76">
        <f>IF(RES_hh_tes!Q14=0,0,1000*11630*RES_hh_tes!Q14/RES_hh_num!Q14)</f>
        <v>108.51041246433098</v>
      </c>
      <c r="R14" s="76">
        <f>IF(RES_hh_tes!R14=0,0,1000*11630*RES_hh_tes!R14/RES_hh_num!R14)</f>
        <v>119.1450668852551</v>
      </c>
      <c r="S14" s="76">
        <f>IF(RES_hh_tes!S14=0,0,1000*11630*RES_hh_tes!S14/RES_hh_num!S14)</f>
        <v>117.13633676150887</v>
      </c>
      <c r="T14" s="76">
        <f>IF(RES_hh_tes!T14=0,0,1000*11630*RES_hh_tes!T14/RES_hh_num!T14)</f>
        <v>111.37012797456917</v>
      </c>
      <c r="U14" s="76">
        <f>IF(RES_hh_tes!U14=0,0,1000*11630*RES_hh_tes!U14/RES_hh_num!U14)</f>
        <v>111.85713206422288</v>
      </c>
      <c r="V14" s="76">
        <f>IF(RES_hh_tes!V14=0,0,1000*11630*RES_hh_tes!V14/RES_hh_num!V14)</f>
        <v>107.60127604517683</v>
      </c>
      <c r="W14" s="76">
        <f>IF(RES_hh_tes!W14=0,0,1000*11630*RES_hh_tes!W14/RES_hh_num!W14)</f>
        <v>124.72021715737222</v>
      </c>
      <c r="X14" s="76">
        <f>IF(RES_hh_tes!X14=0,0,1000*11630*RES_hh_tes!X14/RES_hh_num!X14)</f>
        <v>104.42124774081869</v>
      </c>
      <c r="Y14" s="76">
        <f>IF(RES_hh_tes!Y14=0,0,1000*11630*RES_hh_tes!Y14/RES_hh_num!Y14)</f>
        <v>101.1555204448226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59.514495112207854</v>
      </c>
      <c r="C15" s="69">
        <f t="shared" si="0"/>
        <v>75.071078428702833</v>
      </c>
      <c r="D15" s="69">
        <f t="shared" si="0"/>
        <v>61.086071089961948</v>
      </c>
      <c r="E15" s="69">
        <f t="shared" si="0"/>
        <v>215.67673534882965</v>
      </c>
      <c r="F15" s="69">
        <f t="shared" si="0"/>
        <v>69.10370203832511</v>
      </c>
      <c r="G15" s="69">
        <f t="shared" si="0"/>
        <v>101.52905520211135</v>
      </c>
      <c r="H15" s="69">
        <f t="shared" si="0"/>
        <v>147.66982788579361</v>
      </c>
      <c r="I15" s="69">
        <f t="shared" si="0"/>
        <v>73.119021945953477</v>
      </c>
      <c r="J15" s="69">
        <f t="shared" si="0"/>
        <v>81.267722167055609</v>
      </c>
      <c r="K15" s="69">
        <f t="shared" si="0"/>
        <v>107.69235213299967</v>
      </c>
      <c r="L15" s="69">
        <f t="shared" si="0"/>
        <v>113.00857490932569</v>
      </c>
      <c r="M15" s="69">
        <f t="shared" si="0"/>
        <v>114.73190579261036</v>
      </c>
      <c r="N15" s="69">
        <f t="shared" si="0"/>
        <v>118.04750475908503</v>
      </c>
      <c r="O15" s="69">
        <f t="shared" si="0"/>
        <v>128.47152710180066</v>
      </c>
      <c r="P15" s="69">
        <f t="shared" si="0"/>
        <v>137.28362809182372</v>
      </c>
      <c r="Q15" s="69">
        <f t="shared" si="0"/>
        <v>148.87005415426435</v>
      </c>
      <c r="R15" s="69">
        <f t="shared" si="0"/>
        <v>188.63617030776177</v>
      </c>
      <c r="S15" s="69">
        <f t="shared" si="0"/>
        <v>193.83739543320729</v>
      </c>
      <c r="T15" s="69">
        <f t="shared" si="0"/>
        <v>219.50684538809574</v>
      </c>
      <c r="U15" s="69">
        <f t="shared" si="0"/>
        <v>254.33404767446336</v>
      </c>
      <c r="V15" s="69">
        <f t="shared" si="0"/>
        <v>322.46934021081938</v>
      </c>
      <c r="W15" s="69">
        <f t="shared" si="0"/>
        <v>360.87106716965508</v>
      </c>
      <c r="X15" s="69">
        <f t="shared" si="0"/>
        <v>266.11265902500708</v>
      </c>
      <c r="Y15" s="69">
        <f t="shared" si="0"/>
        <v>278.96794488976349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59.514495112207854</v>
      </c>
      <c r="C16" s="72">
        <f>IF(RES_hh_tes!C16=0,0,1000*11630*RES_hh_tes!C16/RES_hh_num!C$3)</f>
        <v>75.071078428702833</v>
      </c>
      <c r="D16" s="72">
        <f>IF(RES_hh_tes!D16=0,0,1000*11630*RES_hh_tes!D16/RES_hh_num!D$3)</f>
        <v>61.086071089961948</v>
      </c>
      <c r="E16" s="72">
        <f>IF(RES_hh_tes!E16=0,0,1000*11630*RES_hh_tes!E16/RES_hh_num!E$3)</f>
        <v>215.67673534882965</v>
      </c>
      <c r="F16" s="72">
        <f>IF(RES_hh_tes!F16=0,0,1000*11630*RES_hh_tes!F16/RES_hh_num!F$3)</f>
        <v>69.10370203832511</v>
      </c>
      <c r="G16" s="72">
        <f>IF(RES_hh_tes!G16=0,0,1000*11630*RES_hh_tes!G16/RES_hh_num!G$3)</f>
        <v>101.52905520211135</v>
      </c>
      <c r="H16" s="72">
        <f>IF(RES_hh_tes!H16=0,0,1000*11630*RES_hh_tes!H16/RES_hh_num!H$3)</f>
        <v>147.66982788579361</v>
      </c>
      <c r="I16" s="72">
        <f>IF(RES_hh_tes!I16=0,0,1000*11630*RES_hh_tes!I16/RES_hh_num!I$3)</f>
        <v>73.119021945953477</v>
      </c>
      <c r="J16" s="72">
        <f>IF(RES_hh_tes!J16=0,0,1000*11630*RES_hh_tes!J16/RES_hh_num!J$3)</f>
        <v>81.267722167055609</v>
      </c>
      <c r="K16" s="72">
        <f>IF(RES_hh_tes!K16=0,0,1000*11630*RES_hh_tes!K16/RES_hh_num!K$3)</f>
        <v>107.69235213299967</v>
      </c>
      <c r="L16" s="72">
        <f>IF(RES_hh_tes!L16=0,0,1000*11630*RES_hh_tes!L16/RES_hh_num!L$3)</f>
        <v>113.00857490932569</v>
      </c>
      <c r="M16" s="72">
        <f>IF(RES_hh_tes!M16=0,0,1000*11630*RES_hh_tes!M16/RES_hh_num!M$3)</f>
        <v>114.73190579261036</v>
      </c>
      <c r="N16" s="72">
        <f>IF(RES_hh_tes!N16=0,0,1000*11630*RES_hh_tes!N16/RES_hh_num!N$3)</f>
        <v>118.04750475908503</v>
      </c>
      <c r="O16" s="72">
        <f>IF(RES_hh_tes!O16=0,0,1000*11630*RES_hh_tes!O16/RES_hh_num!O$3)</f>
        <v>128.47152710180066</v>
      </c>
      <c r="P16" s="72">
        <f>IF(RES_hh_tes!P16=0,0,1000*11630*RES_hh_tes!P16/RES_hh_num!P$3)</f>
        <v>137.28362809182372</v>
      </c>
      <c r="Q16" s="72">
        <f>IF(RES_hh_tes!Q16=0,0,1000*11630*RES_hh_tes!Q16/RES_hh_num!Q$3)</f>
        <v>148.87005415426435</v>
      </c>
      <c r="R16" s="72">
        <f>IF(RES_hh_tes!R16=0,0,1000*11630*RES_hh_tes!R16/RES_hh_num!R$3)</f>
        <v>188.63617030776177</v>
      </c>
      <c r="S16" s="72">
        <f>IF(RES_hh_tes!S16=0,0,1000*11630*RES_hh_tes!S16/RES_hh_num!S$3)</f>
        <v>193.83739543320729</v>
      </c>
      <c r="T16" s="72">
        <f>IF(RES_hh_tes!T16=0,0,1000*11630*RES_hh_tes!T16/RES_hh_num!T$3)</f>
        <v>219.50684538809574</v>
      </c>
      <c r="U16" s="72">
        <f>IF(RES_hh_tes!U16=0,0,1000*11630*RES_hh_tes!U16/RES_hh_num!U$3)</f>
        <v>254.33404767446336</v>
      </c>
      <c r="V16" s="72">
        <f>IF(RES_hh_tes!V16=0,0,1000*11630*RES_hh_tes!V16/RES_hh_num!V$3)</f>
        <v>322.46934021081938</v>
      </c>
      <c r="W16" s="72">
        <f>IF(RES_hh_tes!W16=0,0,1000*11630*RES_hh_tes!W16/RES_hh_num!W$3)</f>
        <v>360.87106716965508</v>
      </c>
      <c r="X16" s="72">
        <f>IF(RES_hh_tes!X16=0,0,1000*11630*RES_hh_tes!X16/RES_hh_num!X$3)</f>
        <v>266.11265902500708</v>
      </c>
      <c r="Y16" s="72">
        <f>IF(RES_hh_tes!Y16=0,0,1000*11630*RES_hh_tes!Y16/RES_hh_num!Y$3)</f>
        <v>278.96794488976349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882.64263059096686</v>
      </c>
      <c r="C17" s="69">
        <f>IF(RES_hh_tes!C17=0,0,1000*11630*RES_hh_tes!C17/RES_hh_num!C17)</f>
        <v>869.16358179374356</v>
      </c>
      <c r="D17" s="69">
        <f>IF(RES_hh_tes!D17=0,0,1000*11630*RES_hh_tes!D17/RES_hh_num!D17)</f>
        <v>893.21491794499389</v>
      </c>
      <c r="E17" s="69">
        <f>IF(RES_hh_tes!E17=0,0,1000*11630*RES_hh_tes!E17/RES_hh_num!E17)</f>
        <v>914.0670552665058</v>
      </c>
      <c r="F17" s="69">
        <f>IF(RES_hh_tes!F17=0,0,1000*11630*RES_hh_tes!F17/RES_hh_num!F17)</f>
        <v>929.91732197607155</v>
      </c>
      <c r="G17" s="69">
        <f>IF(RES_hh_tes!G17=0,0,1000*11630*RES_hh_tes!G17/RES_hh_num!G17)</f>
        <v>885.2326338082238</v>
      </c>
      <c r="H17" s="69">
        <f>IF(RES_hh_tes!H17=0,0,1000*11630*RES_hh_tes!H17/RES_hh_num!H17)</f>
        <v>931.16316392054637</v>
      </c>
      <c r="I17" s="69">
        <f>IF(RES_hh_tes!I17=0,0,1000*11630*RES_hh_tes!I17/RES_hh_num!I17)</f>
        <v>890.98244240212694</v>
      </c>
      <c r="J17" s="69">
        <f>IF(RES_hh_tes!J17=0,0,1000*11630*RES_hh_tes!J17/RES_hh_num!J17)</f>
        <v>930.09728395670322</v>
      </c>
      <c r="K17" s="69">
        <f>IF(RES_hh_tes!K17=0,0,1000*11630*RES_hh_tes!K17/RES_hh_num!K17)</f>
        <v>883.62263611383457</v>
      </c>
      <c r="L17" s="69">
        <f>IF(RES_hh_tes!L17=0,0,1000*11630*RES_hh_tes!L17/RES_hh_num!L17)</f>
        <v>935.81567310713024</v>
      </c>
      <c r="M17" s="69">
        <f>IF(RES_hh_tes!M17=0,0,1000*11630*RES_hh_tes!M17/RES_hh_num!M17)</f>
        <v>1050.3345371851703</v>
      </c>
      <c r="N17" s="69">
        <f>IF(RES_hh_tes!N17=0,0,1000*11630*RES_hh_tes!N17/RES_hh_num!N17)</f>
        <v>1102.9292907982615</v>
      </c>
      <c r="O17" s="69">
        <f>IF(RES_hh_tes!O17=0,0,1000*11630*RES_hh_tes!O17/RES_hh_num!O17)</f>
        <v>1136.5571328971835</v>
      </c>
      <c r="P17" s="69">
        <f>IF(RES_hh_tes!P17=0,0,1000*11630*RES_hh_tes!P17/RES_hh_num!P17)</f>
        <v>1063.3401155784202</v>
      </c>
      <c r="Q17" s="69">
        <f>IF(RES_hh_tes!Q17=0,0,1000*11630*RES_hh_tes!Q17/RES_hh_num!Q17)</f>
        <v>1098.5595686422173</v>
      </c>
      <c r="R17" s="69">
        <f>IF(RES_hh_tes!R17=0,0,1000*11630*RES_hh_tes!R17/RES_hh_num!R17)</f>
        <v>1149.0857054751543</v>
      </c>
      <c r="S17" s="69">
        <f>IF(RES_hh_tes!S17=0,0,1000*11630*RES_hh_tes!S17/RES_hh_num!S17)</f>
        <v>1212.6386517758901</v>
      </c>
      <c r="T17" s="69">
        <f>IF(RES_hh_tes!T17=0,0,1000*11630*RES_hh_tes!T17/RES_hh_num!T17)</f>
        <v>1224.0844335844922</v>
      </c>
      <c r="U17" s="69">
        <f>IF(RES_hh_tes!U17=0,0,1000*11630*RES_hh_tes!U17/RES_hh_num!U17)</f>
        <v>1228.8635180955489</v>
      </c>
      <c r="V17" s="69">
        <f>IF(RES_hh_tes!V17=0,0,1000*11630*RES_hh_tes!V17/RES_hh_num!V17)</f>
        <v>1278.9340248227616</v>
      </c>
      <c r="W17" s="69">
        <f>IF(RES_hh_tes!W17=0,0,1000*11630*RES_hh_tes!W17/RES_hh_num!W17)</f>
        <v>1265.7047216950623</v>
      </c>
      <c r="X17" s="69">
        <f>IF(RES_hh_tes!X17=0,0,1000*11630*RES_hh_tes!X17/RES_hh_num!X17)</f>
        <v>945.59780638343284</v>
      </c>
      <c r="Y17" s="69">
        <f>IF(RES_hh_tes!Y17=0,0,1000*11630*RES_hh_tes!Y17/RES_hh_num!Y17)</f>
        <v>884.82759153738687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881.31225233966529</v>
      </c>
      <c r="C18" s="72">
        <f>IF(RES_hh_tes!C18=0,0,1000*11630*RES_hh_tes!C18/RES_hh_num!C18)</f>
        <v>914.85740156640179</v>
      </c>
      <c r="D18" s="72">
        <f>IF(RES_hh_tes!D18=0,0,1000*11630*RES_hh_tes!D18/RES_hh_num!D18)</f>
        <v>819.64214160428946</v>
      </c>
      <c r="E18" s="72">
        <f>IF(RES_hh_tes!E18=0,0,1000*11630*RES_hh_tes!E18/RES_hh_num!E18)</f>
        <v>904.19860564302451</v>
      </c>
      <c r="F18" s="72">
        <f>IF(RES_hh_tes!F18=0,0,1000*11630*RES_hh_tes!F18/RES_hh_num!F18)</f>
        <v>922.49458464216957</v>
      </c>
      <c r="G18" s="72">
        <f>IF(RES_hh_tes!G18=0,0,1000*11630*RES_hh_tes!G18/RES_hh_num!G18)</f>
        <v>839.3726829012204</v>
      </c>
      <c r="H18" s="72">
        <f>IF(RES_hh_tes!H18=0,0,1000*11630*RES_hh_tes!H18/RES_hh_num!H18)</f>
        <v>964.89597180302724</v>
      </c>
      <c r="I18" s="72">
        <f>IF(RES_hh_tes!I18=0,0,1000*11630*RES_hh_tes!I18/RES_hh_num!I18)</f>
        <v>1140.1899058081183</v>
      </c>
      <c r="J18" s="72">
        <f>IF(RES_hh_tes!J18=0,0,1000*11630*RES_hh_tes!J18/RES_hh_num!J18)</f>
        <v>1342.780621191831</v>
      </c>
      <c r="K18" s="72">
        <f>IF(RES_hh_tes!K18=0,0,1000*11630*RES_hh_tes!K18/RES_hh_num!K18)</f>
        <v>1294.9980974319701</v>
      </c>
      <c r="L18" s="72">
        <f>IF(RES_hh_tes!L18=0,0,1000*11630*RES_hh_tes!L18/RES_hh_num!L18)</f>
        <v>1748.9211910822205</v>
      </c>
      <c r="M18" s="72">
        <f>IF(RES_hh_tes!M18=0,0,1000*11630*RES_hh_tes!M18/RES_hh_num!M18)</f>
        <v>473.5485895480129</v>
      </c>
      <c r="N18" s="72">
        <f>IF(RES_hh_tes!N18=0,0,1000*11630*RES_hh_tes!N18/RES_hh_num!N18)</f>
        <v>770.8239055740529</v>
      </c>
      <c r="O18" s="72">
        <f>IF(RES_hh_tes!O18=0,0,1000*11630*RES_hh_tes!O18/RES_hh_num!O18)</f>
        <v>1025.9236621697546</v>
      </c>
      <c r="P18" s="72">
        <f>IF(RES_hh_tes!P18=0,0,1000*11630*RES_hh_tes!P18/RES_hh_num!P18)</f>
        <v>1074.6085691673959</v>
      </c>
      <c r="Q18" s="72">
        <f>IF(RES_hh_tes!Q18=0,0,1000*11630*RES_hh_tes!Q18/RES_hh_num!Q18)</f>
        <v>1054.8966705172097</v>
      </c>
      <c r="R18" s="72">
        <f>IF(RES_hh_tes!R18=0,0,1000*11630*RES_hh_tes!R18/RES_hh_num!R18)</f>
        <v>1220.6333460762321</v>
      </c>
      <c r="S18" s="72">
        <f>IF(RES_hh_tes!S18=0,0,1000*11630*RES_hh_tes!S18/RES_hh_num!S18)</f>
        <v>1432.5544441874702</v>
      </c>
      <c r="T18" s="72">
        <f>IF(RES_hh_tes!T18=0,0,1000*11630*RES_hh_tes!T18/RES_hh_num!T18)</f>
        <v>1116.4616413171252</v>
      </c>
      <c r="U18" s="72">
        <f>IF(RES_hh_tes!U18=0,0,1000*11630*RES_hh_tes!U18/RES_hh_num!U18)</f>
        <v>1010.8418890068664</v>
      </c>
      <c r="V18" s="72">
        <f>IF(RES_hh_tes!V18=0,0,1000*11630*RES_hh_tes!V18/RES_hh_num!V18)</f>
        <v>1117.4801747333247</v>
      </c>
      <c r="W18" s="72">
        <f>IF(RES_hh_tes!W18=0,0,1000*11630*RES_hh_tes!W18/RES_hh_num!W18)</f>
        <v>1603.4564012464307</v>
      </c>
      <c r="X18" s="72">
        <f>IF(RES_hh_tes!X18=0,0,1000*11630*RES_hh_tes!X18/RES_hh_num!X18)</f>
        <v>1004.3717072144638</v>
      </c>
      <c r="Y18" s="72">
        <f>IF(RES_hh_tes!Y18=0,0,1000*11630*RES_hh_tes!Y18/RES_hh_num!Y18)</f>
        <v>857.23548724849365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890.80495939964783</v>
      </c>
      <c r="C19" s="72">
        <f>IF(RES_hh_tes!C19=0,0,1000*11630*RES_hh_tes!C19/RES_hh_num!C19)</f>
        <v>868.99468771309512</v>
      </c>
      <c r="D19" s="72">
        <f>IF(RES_hh_tes!D19=0,0,1000*11630*RES_hh_tes!D19/RES_hh_num!D19)</f>
        <v>905.63645515931501</v>
      </c>
      <c r="E19" s="72">
        <f>IF(RES_hh_tes!E19=0,0,1000*11630*RES_hh_tes!E19/RES_hh_num!E19)</f>
        <v>893.08913473721361</v>
      </c>
      <c r="F19" s="72">
        <f>IF(RES_hh_tes!F19=0,0,1000*11630*RES_hh_tes!F19/RES_hh_num!F19)</f>
        <v>919.54100468390152</v>
      </c>
      <c r="G19" s="72">
        <f>IF(RES_hh_tes!G19=0,0,1000*11630*RES_hh_tes!G19/RES_hh_num!G19)</f>
        <v>904.93718669692328</v>
      </c>
      <c r="H19" s="72">
        <f>IF(RES_hh_tes!H19=0,0,1000*11630*RES_hh_tes!H19/RES_hh_num!H19)</f>
        <v>892.51444541761703</v>
      </c>
      <c r="I19" s="72">
        <f>IF(RES_hh_tes!I19=0,0,1000*11630*RES_hh_tes!I19/RES_hh_num!I19)</f>
        <v>935.34420694580399</v>
      </c>
      <c r="J19" s="72">
        <f>IF(RES_hh_tes!J19=0,0,1000*11630*RES_hh_tes!J19/RES_hh_num!J19)</f>
        <v>889.93442725631451</v>
      </c>
      <c r="K19" s="72">
        <f>IF(RES_hh_tes!K19=0,0,1000*11630*RES_hh_tes!K19/RES_hh_num!K19)</f>
        <v>907.70709747622914</v>
      </c>
      <c r="L19" s="72">
        <f>IF(RES_hh_tes!L19=0,0,1000*11630*RES_hh_tes!L19/RES_hh_num!L19)</f>
        <v>968.03252459934947</v>
      </c>
      <c r="M19" s="72">
        <f>IF(RES_hh_tes!M19=0,0,1000*11630*RES_hh_tes!M19/RES_hh_num!M19)</f>
        <v>1053.6027806775919</v>
      </c>
      <c r="N19" s="72">
        <f>IF(RES_hh_tes!N19=0,0,1000*11630*RES_hh_tes!N19/RES_hh_num!N19)</f>
        <v>1062.5678086733869</v>
      </c>
      <c r="O19" s="72">
        <f>IF(RES_hh_tes!O19=0,0,1000*11630*RES_hh_tes!O19/RES_hh_num!O19)</f>
        <v>1077.1081152229656</v>
      </c>
      <c r="P19" s="72">
        <f>IF(RES_hh_tes!P19=0,0,1000*11630*RES_hh_tes!P19/RES_hh_num!P19)</f>
        <v>1091.2949031718069</v>
      </c>
      <c r="Q19" s="72">
        <f>IF(RES_hh_tes!Q19=0,0,1000*11630*RES_hh_tes!Q19/RES_hh_num!Q19)</f>
        <v>1099.9132904256892</v>
      </c>
      <c r="R19" s="72">
        <f>IF(RES_hh_tes!R19=0,0,1000*11630*RES_hh_tes!R19/RES_hh_num!R19)</f>
        <v>1128.6188791717559</v>
      </c>
      <c r="S19" s="72">
        <f>IF(RES_hh_tes!S19=0,0,1000*11630*RES_hh_tes!S19/RES_hh_num!S19)</f>
        <v>1211.3298555553072</v>
      </c>
      <c r="T19" s="72">
        <f>IF(RES_hh_tes!T19=0,0,1000*11630*RES_hh_tes!T19/RES_hh_num!T19)</f>
        <v>1234.1155540234745</v>
      </c>
      <c r="U19" s="72">
        <f>IF(RES_hh_tes!U19=0,0,1000*11630*RES_hh_tes!U19/RES_hh_num!U19)</f>
        <v>1215.509720581422</v>
      </c>
      <c r="V19" s="72">
        <f>IF(RES_hh_tes!V19=0,0,1000*11630*RES_hh_tes!V19/RES_hh_num!V19)</f>
        <v>1264.6684193089186</v>
      </c>
      <c r="W19" s="72">
        <f>IF(RES_hh_tes!W19=0,0,1000*11630*RES_hh_tes!W19/RES_hh_num!W19)</f>
        <v>1391.4016118531588</v>
      </c>
      <c r="X19" s="72">
        <f>IF(RES_hh_tes!X19=0,0,1000*11630*RES_hh_tes!X19/RES_hh_num!X19)</f>
        <v>955.26111172866399</v>
      </c>
      <c r="Y19" s="72">
        <f>IF(RES_hh_tes!Y19=0,0,1000*11630*RES_hh_tes!Y19/RES_hh_num!Y19)</f>
        <v>858.82312344223908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842.9140888202877</v>
      </c>
      <c r="C20" s="72">
        <f>IF(RES_hh_tes!C20=0,0,1000*11630*RES_hh_tes!C20/RES_hh_num!C20)</f>
        <v>903.90059691663794</v>
      </c>
      <c r="D20" s="72">
        <f>IF(RES_hh_tes!D20=0,0,1000*11630*RES_hh_tes!D20/RES_hh_num!D20)</f>
        <v>870.3490077515371</v>
      </c>
      <c r="E20" s="72">
        <f>IF(RES_hh_tes!E20=0,0,1000*11630*RES_hh_tes!E20/RES_hh_num!E20)</f>
        <v>931.93751341816733</v>
      </c>
      <c r="F20" s="72">
        <f>IF(RES_hh_tes!F20=0,0,1000*11630*RES_hh_tes!F20/RES_hh_num!F20)</f>
        <v>908.539765914957</v>
      </c>
      <c r="G20" s="72">
        <f>IF(RES_hh_tes!G20=0,0,1000*11630*RES_hh_tes!G20/RES_hh_num!G20)</f>
        <v>903.4601322229928</v>
      </c>
      <c r="H20" s="72">
        <f>IF(RES_hh_tes!H20=0,0,1000*11630*RES_hh_tes!H20/RES_hh_num!H20)</f>
        <v>923.77150619624558</v>
      </c>
      <c r="I20" s="72">
        <f>IF(RES_hh_tes!I20=0,0,1000*11630*RES_hh_tes!I20/RES_hh_num!I20)</f>
        <v>863.91262327320862</v>
      </c>
      <c r="J20" s="72">
        <f>IF(RES_hh_tes!J20=0,0,1000*11630*RES_hh_tes!J20/RES_hh_num!J20)</f>
        <v>960.43676790309598</v>
      </c>
      <c r="K20" s="72">
        <f>IF(RES_hh_tes!K20=0,0,1000*11630*RES_hh_tes!K20/RES_hh_num!K20)</f>
        <v>917.71814307438763</v>
      </c>
      <c r="L20" s="72">
        <f>IF(RES_hh_tes!L20=0,0,1000*11630*RES_hh_tes!L20/RES_hh_num!L20)</f>
        <v>929.72271362585695</v>
      </c>
      <c r="M20" s="72">
        <f>IF(RES_hh_tes!M20=0,0,1000*11630*RES_hh_tes!M20/RES_hh_num!M20)</f>
        <v>1026.3566427852386</v>
      </c>
      <c r="N20" s="72">
        <f>IF(RES_hh_tes!N20=0,0,1000*11630*RES_hh_tes!N20/RES_hh_num!N20)</f>
        <v>1114.6887109948323</v>
      </c>
      <c r="O20" s="72">
        <f>IF(RES_hh_tes!O20=0,0,1000*11630*RES_hh_tes!O20/RES_hh_num!O20)</f>
        <v>1093.4200681871387</v>
      </c>
      <c r="P20" s="72">
        <f>IF(RES_hh_tes!P20=0,0,1000*11630*RES_hh_tes!P20/RES_hh_num!P20)</f>
        <v>1046.8066590441126</v>
      </c>
      <c r="Q20" s="72">
        <f>IF(RES_hh_tes!Q20=0,0,1000*11630*RES_hh_tes!Q20/RES_hh_num!Q20)</f>
        <v>975.34005574934918</v>
      </c>
      <c r="R20" s="72">
        <f>IF(RES_hh_tes!R20=0,0,1000*11630*RES_hh_tes!R20/RES_hh_num!R20)</f>
        <v>1244.1676621001504</v>
      </c>
      <c r="S20" s="72">
        <f>IF(RES_hh_tes!S20=0,0,1000*11630*RES_hh_tes!S20/RES_hh_num!S20)</f>
        <v>1240.1181260555431</v>
      </c>
      <c r="T20" s="72">
        <f>IF(RES_hh_tes!T20=0,0,1000*11630*RES_hh_tes!T20/RES_hh_num!T20)</f>
        <v>1223.3847909665717</v>
      </c>
      <c r="U20" s="72">
        <f>IF(RES_hh_tes!U20=0,0,1000*11630*RES_hh_tes!U20/RES_hh_num!U20)</f>
        <v>1253.8189069754328</v>
      </c>
      <c r="V20" s="72">
        <f>IF(RES_hh_tes!V20=0,0,1000*11630*RES_hh_tes!V20/RES_hh_num!V20)</f>
        <v>1267.2967551583988</v>
      </c>
      <c r="W20" s="72">
        <f>IF(RES_hh_tes!W20=0,0,1000*11630*RES_hh_tes!W20/RES_hh_num!W20)</f>
        <v>1382.4209419830156</v>
      </c>
      <c r="X20" s="72">
        <f>IF(RES_hh_tes!X20=0,0,1000*11630*RES_hh_tes!X20/RES_hh_num!X20)</f>
        <v>872.61575396621924</v>
      </c>
      <c r="Y20" s="72">
        <f>IF(RES_hh_tes!Y20=0,0,1000*11630*RES_hh_tes!Y20/RES_hh_num!Y20)</f>
        <v>865.57428893377266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911.80224642788312</v>
      </c>
      <c r="C21" s="72">
        <f>IF(RES_hh_tes!C21=0,0,1000*11630*RES_hh_tes!C21/RES_hh_num!C21)</f>
        <v>846.69378501419419</v>
      </c>
      <c r="D21" s="72">
        <f>IF(RES_hh_tes!D21=0,0,1000*11630*RES_hh_tes!D21/RES_hh_num!D21)</f>
        <v>908.07332023366075</v>
      </c>
      <c r="E21" s="72">
        <f>IF(RES_hh_tes!E21=0,0,1000*11630*RES_hh_tes!E21/RES_hh_num!E21)</f>
        <v>892.46832860070856</v>
      </c>
      <c r="F21" s="72">
        <f>IF(RES_hh_tes!F21=0,0,1000*11630*RES_hh_tes!F21/RES_hh_num!F21)</f>
        <v>944.27475205002031</v>
      </c>
      <c r="G21" s="72">
        <f>IF(RES_hh_tes!G21=0,0,1000*11630*RES_hh_tes!G21/RES_hh_num!G21)</f>
        <v>880.06324643582082</v>
      </c>
      <c r="H21" s="72">
        <f>IF(RES_hh_tes!H21=0,0,1000*11630*RES_hh_tes!H21/RES_hh_num!H21)</f>
        <v>941.29218185044306</v>
      </c>
      <c r="I21" s="72">
        <f>IF(RES_hh_tes!I21=0,0,1000*11630*RES_hh_tes!I21/RES_hh_num!I21)</f>
        <v>898.89034406839221</v>
      </c>
      <c r="J21" s="72">
        <f>IF(RES_hh_tes!J21=0,0,1000*11630*RES_hh_tes!J21/RES_hh_num!J21)</f>
        <v>926.1814106346817</v>
      </c>
      <c r="K21" s="72">
        <f>IF(RES_hh_tes!K21=0,0,1000*11630*RES_hh_tes!K21/RES_hh_num!K21)</f>
        <v>898.73974535377022</v>
      </c>
      <c r="L21" s="72">
        <f>IF(RES_hh_tes!L21=0,0,1000*11630*RES_hh_tes!L21/RES_hh_num!L21)</f>
        <v>905.80407842684053</v>
      </c>
      <c r="M21" s="72">
        <f>IF(RES_hh_tes!M21=0,0,1000*11630*RES_hh_tes!M21/RES_hh_num!M21)</f>
        <v>1091.534191031232</v>
      </c>
      <c r="N21" s="72">
        <f>IF(RES_hh_tes!N21=0,0,1000*11630*RES_hh_tes!N21/RES_hh_num!N21)</f>
        <v>1104.7653551846927</v>
      </c>
      <c r="O21" s="72">
        <f>IF(RES_hh_tes!O21=0,0,1000*11630*RES_hh_tes!O21/RES_hh_num!O21)</f>
        <v>1095.3781601802157</v>
      </c>
      <c r="P21" s="72">
        <f>IF(RES_hh_tes!P21=0,0,1000*11630*RES_hh_tes!P21/RES_hh_num!P21)</f>
        <v>1077.5176912323827</v>
      </c>
      <c r="Q21" s="72">
        <f>IF(RES_hh_tes!Q21=0,0,1000*11630*RES_hh_tes!Q21/RES_hh_num!Q21)</f>
        <v>1100.0988901917053</v>
      </c>
      <c r="R21" s="72">
        <f>IF(RES_hh_tes!R21=0,0,1000*11630*RES_hh_tes!R21/RES_hh_num!R21)</f>
        <v>1145.6606437689593</v>
      </c>
      <c r="S21" s="72">
        <f>IF(RES_hh_tes!S21=0,0,1000*11630*RES_hh_tes!S21/RES_hh_num!S21)</f>
        <v>1205.9185575921058</v>
      </c>
      <c r="T21" s="72">
        <f>IF(RES_hh_tes!T21=0,0,1000*11630*RES_hh_tes!T21/RES_hh_num!T21)</f>
        <v>1207.0743125078225</v>
      </c>
      <c r="U21" s="72">
        <f>IF(RES_hh_tes!U21=0,0,1000*11630*RES_hh_tes!U21/RES_hh_num!U21)</f>
        <v>1233.8819708771273</v>
      </c>
      <c r="V21" s="72">
        <f>IF(RES_hh_tes!V21=0,0,1000*11630*RES_hh_tes!V21/RES_hh_num!V21)</f>
        <v>1291.1044660028974</v>
      </c>
      <c r="W21" s="72">
        <f>IF(RES_hh_tes!W21=0,0,1000*11630*RES_hh_tes!W21/RES_hh_num!W21)</f>
        <v>1260.0837865880387</v>
      </c>
      <c r="X21" s="72">
        <f>IF(RES_hh_tes!X21=0,0,1000*11630*RES_hh_tes!X21/RES_hh_num!X21)</f>
        <v>955.13867243675395</v>
      </c>
      <c r="Y21" s="72">
        <f>IF(RES_hh_tes!Y21=0,0,1000*11630*RES_hh_tes!Y21/RES_hh_num!Y21)</f>
        <v>870.72854462832379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879.22413022142189</v>
      </c>
      <c r="C22" s="72">
        <f>IF(RES_hh_tes!C22=0,0,1000*11630*RES_hh_tes!C22/RES_hh_num!C22)</f>
        <v>863.55004536253864</v>
      </c>
      <c r="D22" s="72">
        <f>IF(RES_hh_tes!D22=0,0,1000*11630*RES_hh_tes!D22/RES_hh_num!D22)</f>
        <v>869.03749256556762</v>
      </c>
      <c r="E22" s="72">
        <f>IF(RES_hh_tes!E22=0,0,1000*11630*RES_hh_tes!E22/RES_hh_num!E22)</f>
        <v>938.28321323274372</v>
      </c>
      <c r="F22" s="72">
        <f>IF(RES_hh_tes!F22=0,0,1000*11630*RES_hh_tes!F22/RES_hh_num!F22)</f>
        <v>920.581645405171</v>
      </c>
      <c r="G22" s="72">
        <f>IF(RES_hh_tes!G22=0,0,1000*11630*RES_hh_tes!G22/RES_hh_num!G22)</f>
        <v>877.95736062032393</v>
      </c>
      <c r="H22" s="72">
        <f>IF(RES_hh_tes!H22=0,0,1000*11630*RES_hh_tes!H22/RES_hh_num!H22)</f>
        <v>889.67031716427266</v>
      </c>
      <c r="I22" s="72">
        <f>IF(RES_hh_tes!I22=0,0,1000*11630*RES_hh_tes!I22/RES_hh_num!I22)</f>
        <v>916.66842494669595</v>
      </c>
      <c r="J22" s="72">
        <f>IF(RES_hh_tes!J22=0,0,1000*11630*RES_hh_tes!J22/RES_hh_num!J22)</f>
        <v>906.34622043803893</v>
      </c>
      <c r="K22" s="72">
        <f>IF(RES_hh_tes!K22=0,0,1000*11630*RES_hh_tes!K22/RES_hh_num!K22)</f>
        <v>901.67040771016525</v>
      </c>
      <c r="L22" s="72">
        <f>IF(RES_hh_tes!L22=0,0,1000*11630*RES_hh_tes!L22/RES_hh_num!L22)</f>
        <v>1099.5545174780668</v>
      </c>
      <c r="M22" s="72">
        <f>IF(RES_hh_tes!M22=0,0,1000*11630*RES_hh_tes!M22/RES_hh_num!M22)</f>
        <v>1093.5106112245824</v>
      </c>
      <c r="N22" s="72">
        <f>IF(RES_hh_tes!N22=0,0,1000*11630*RES_hh_tes!N22/RES_hh_num!N22)</f>
        <v>1062.9648687419208</v>
      </c>
      <c r="O22" s="72">
        <f>IF(RES_hh_tes!O22=0,0,1000*11630*RES_hh_tes!O22/RES_hh_num!O22)</f>
        <v>1101.9403670008746</v>
      </c>
      <c r="P22" s="72">
        <f>IF(RES_hh_tes!P22=0,0,1000*11630*RES_hh_tes!P22/RES_hh_num!P22)</f>
        <v>1108.9375428920073</v>
      </c>
      <c r="Q22" s="72">
        <f>IF(RES_hh_tes!Q22=0,0,1000*11630*RES_hh_tes!Q22/RES_hh_num!Q22)</f>
        <v>1104.2568456913207</v>
      </c>
      <c r="R22" s="72">
        <f>IF(RES_hh_tes!R22=0,0,1000*11630*RES_hh_tes!R22/RES_hh_num!R22)</f>
        <v>1120.3485797676094</v>
      </c>
      <c r="S22" s="72">
        <f>IF(RES_hh_tes!S22=0,0,1000*11630*RES_hh_tes!S22/RES_hh_num!S22)</f>
        <v>1182.3874463542256</v>
      </c>
      <c r="T22" s="72">
        <f>IF(RES_hh_tes!T22=0,0,1000*11630*RES_hh_tes!T22/RES_hh_num!T22)</f>
        <v>1211.1703069719085</v>
      </c>
      <c r="U22" s="72">
        <f>IF(RES_hh_tes!U22=0,0,1000*11630*RES_hh_tes!U22/RES_hh_num!U22)</f>
        <v>1192.5314473351746</v>
      </c>
      <c r="V22" s="72">
        <f>IF(RES_hh_tes!V22=0,0,1000*11630*RES_hh_tes!V22/RES_hh_num!V22)</f>
        <v>1038.5822288965496</v>
      </c>
      <c r="W22" s="72">
        <f>IF(RES_hh_tes!W22=0,0,1000*11630*RES_hh_tes!W22/RES_hh_num!W22)</f>
        <v>1094.0999991708086</v>
      </c>
      <c r="X22" s="72">
        <f>IF(RES_hh_tes!X22=0,0,1000*11630*RES_hh_tes!X22/RES_hh_num!X22)</f>
        <v>1020.8528348241839</v>
      </c>
      <c r="Y22" s="72">
        <f>IF(RES_hh_tes!Y22=0,0,1000*11630*RES_hh_tes!Y22/RES_hh_num!Y22)</f>
        <v>927.46930738779793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X23" s="72">
        <f>IF(RES_hh_tes!X23=0,0,1000*11630*RES_hh_tes!X23/RES_hh_num!X23)</f>
        <v>0</v>
      </c>
      <c r="Y23" s="72">
        <f>IF(RES_hh_tes!Y23=0,0,1000*11630*RES_hh_tes!Y23/RES_hh_num!Y23)</f>
        <v>0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758.51921639051511</v>
      </c>
      <c r="C24" s="72">
        <f>IF(RES_hh_tes!C24=0,0,1000*11630*RES_hh_tes!C24/RES_hh_num!C24)</f>
        <v>851.53322163292057</v>
      </c>
      <c r="D24" s="72">
        <f>IF(RES_hh_tes!D24=0,0,1000*11630*RES_hh_tes!D24/RES_hh_num!D24)</f>
        <v>945.60950032112498</v>
      </c>
      <c r="E24" s="72">
        <f>IF(RES_hh_tes!E24=0,0,1000*11630*RES_hh_tes!E24/RES_hh_num!E24)</f>
        <v>912.03329442573067</v>
      </c>
      <c r="F24" s="72">
        <f>IF(RES_hh_tes!F24=0,0,1000*11630*RES_hh_tes!F24/RES_hh_num!F24)</f>
        <v>898.8558825368948</v>
      </c>
      <c r="G24" s="72">
        <f>IF(RES_hh_tes!G24=0,0,1000*11630*RES_hh_tes!G24/RES_hh_num!G24)</f>
        <v>946.91897894478666</v>
      </c>
      <c r="H24" s="72">
        <f>IF(RES_hh_tes!H24=0,0,1000*11630*RES_hh_tes!H24/RES_hh_num!H24)</f>
        <v>1065.0438192382726</v>
      </c>
      <c r="I24" s="72">
        <f>IF(RES_hh_tes!I24=0,0,1000*11630*RES_hh_tes!I24/RES_hh_num!I24)</f>
        <v>729.71938422393021</v>
      </c>
      <c r="J24" s="72">
        <f>IF(RES_hh_tes!J24=0,0,1000*11630*RES_hh_tes!J24/RES_hh_num!J24)</f>
        <v>887.89209102589029</v>
      </c>
      <c r="K24" s="72">
        <f>IF(RES_hh_tes!K24=0,0,1000*11630*RES_hh_tes!K24/RES_hh_num!K24)</f>
        <v>836.12965932672853</v>
      </c>
      <c r="L24" s="72">
        <f>IF(RES_hh_tes!L24=0,0,1000*11630*RES_hh_tes!L24/RES_hh_num!L24)</f>
        <v>954.50092351381056</v>
      </c>
      <c r="M24" s="72">
        <f>IF(RES_hh_tes!M24=0,0,1000*11630*RES_hh_tes!M24/RES_hh_num!M24)</f>
        <v>1050.0344286226639</v>
      </c>
      <c r="N24" s="72">
        <f>IF(RES_hh_tes!N24=0,0,1000*11630*RES_hh_tes!N24/RES_hh_num!N24)</f>
        <v>1079.2698194818897</v>
      </c>
      <c r="O24" s="72">
        <f>IF(RES_hh_tes!O24=0,0,1000*11630*RES_hh_tes!O24/RES_hh_num!O24)</f>
        <v>1114.9447047778822</v>
      </c>
      <c r="P24" s="72">
        <f>IF(RES_hh_tes!P24=0,0,1000*11630*RES_hh_tes!P24/RES_hh_num!P24)</f>
        <v>1046.4220148795334</v>
      </c>
      <c r="Q24" s="72">
        <f>IF(RES_hh_tes!Q24=0,0,1000*11630*RES_hh_tes!Q24/RES_hh_num!Q24)</f>
        <v>1121.4282966189041</v>
      </c>
      <c r="R24" s="72">
        <f>IF(RES_hh_tes!R24=0,0,1000*11630*RES_hh_tes!R24/RES_hh_num!R24)</f>
        <v>1149.338868409201</v>
      </c>
      <c r="S24" s="72">
        <f>IF(RES_hh_tes!S24=0,0,1000*11630*RES_hh_tes!S24/RES_hh_num!S24)</f>
        <v>1194.1160914288723</v>
      </c>
      <c r="T24" s="72">
        <f>IF(RES_hh_tes!T24=0,0,1000*11630*RES_hh_tes!T24/RES_hh_num!T24)</f>
        <v>1235.1810270703181</v>
      </c>
      <c r="U24" s="72">
        <f>IF(RES_hh_tes!U24=0,0,1000*11630*RES_hh_tes!U24/RES_hh_num!U24)</f>
        <v>1217.0301463768722</v>
      </c>
      <c r="V24" s="72">
        <f>IF(RES_hh_tes!V24=0,0,1000*11630*RES_hh_tes!V24/RES_hh_num!V24)</f>
        <v>1256.5117054550403</v>
      </c>
      <c r="W24" s="72">
        <f>IF(RES_hh_tes!W24=0,0,1000*11630*RES_hh_tes!W24/RES_hh_num!W24)</f>
        <v>1258.8196302130227</v>
      </c>
      <c r="X24" s="72">
        <f>IF(RES_hh_tes!X24=0,0,1000*11630*RES_hh_tes!X24/RES_hh_num!X24)</f>
        <v>948.53813221901555</v>
      </c>
      <c r="Y24" s="72">
        <f>IF(RES_hh_tes!Y24=0,0,1000*11630*RES_hh_tes!Y24/RES_hh_num!Y24)</f>
        <v>895.04363834090293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882.45807704475135</v>
      </c>
      <c r="C25" s="74">
        <f>IF(RES_hh_tes!C25=0,0,1000*11630*RES_hh_tes!C25/RES_hh_num!C25)</f>
        <v>853.51543570754836</v>
      </c>
      <c r="D25" s="74">
        <f>IF(RES_hh_tes!D25=0,0,1000*11630*RES_hh_tes!D25/RES_hh_num!D25)</f>
        <v>853.54800238905932</v>
      </c>
      <c r="E25" s="74">
        <f>IF(RES_hh_tes!E25=0,0,1000*11630*RES_hh_tes!E25/RES_hh_num!E25)</f>
        <v>903.47158829563364</v>
      </c>
      <c r="F25" s="74">
        <f>IF(RES_hh_tes!F25=0,0,1000*11630*RES_hh_tes!F25/RES_hh_num!F25)</f>
        <v>909.07813979558091</v>
      </c>
      <c r="G25" s="74">
        <f>IF(RES_hh_tes!G25=0,0,1000*11630*RES_hh_tes!G25/RES_hh_num!G25)</f>
        <v>841.42003321454195</v>
      </c>
      <c r="H25" s="74">
        <f>IF(RES_hh_tes!H25=0,0,1000*11630*RES_hh_tes!H25/RES_hh_num!H25)</f>
        <v>869.44681363387133</v>
      </c>
      <c r="I25" s="74">
        <f>IF(RES_hh_tes!I25=0,0,1000*11630*RES_hh_tes!I25/RES_hh_num!I25)</f>
        <v>873.56435281110669</v>
      </c>
      <c r="J25" s="74">
        <f>IF(RES_hh_tes!J25=0,0,1000*11630*RES_hh_tes!J25/RES_hh_num!J25)</f>
        <v>884.70340115274917</v>
      </c>
      <c r="K25" s="74">
        <f>IF(RES_hh_tes!K25=0,0,1000*11630*RES_hh_tes!K25/RES_hh_num!K25)</f>
        <v>812.00933618502881</v>
      </c>
      <c r="L25" s="74">
        <f>IF(RES_hh_tes!L25=0,0,1000*11630*RES_hh_tes!L25/RES_hh_num!L25)</f>
        <v>896.44492227945682</v>
      </c>
      <c r="M25" s="74">
        <f>IF(RES_hh_tes!M25=0,0,1000*11630*RES_hh_tes!M25/RES_hh_num!M25)</f>
        <v>930.53975996552947</v>
      </c>
      <c r="N25" s="74">
        <f>IF(RES_hh_tes!N25=0,0,1000*11630*RES_hh_tes!N25/RES_hh_num!N25)</f>
        <v>1004.9612741054316</v>
      </c>
      <c r="O25" s="74">
        <f>IF(RES_hh_tes!O25=0,0,1000*11630*RES_hh_tes!O25/RES_hh_num!O25)</f>
        <v>1073.1599909923934</v>
      </c>
      <c r="P25" s="74">
        <f>IF(RES_hh_tes!P25=0,0,1000*11630*RES_hh_tes!P25/RES_hh_num!P25)</f>
        <v>954.22817563498791</v>
      </c>
      <c r="Q25" s="74">
        <f>IF(RES_hh_tes!Q25=0,0,1000*11630*RES_hh_tes!Q25/RES_hh_num!Q25)</f>
        <v>1010.3093778368974</v>
      </c>
      <c r="R25" s="74">
        <f>IF(RES_hh_tes!R25=0,0,1000*11630*RES_hh_tes!R25/RES_hh_num!R25)</f>
        <v>1021.9529257815594</v>
      </c>
      <c r="S25" s="74">
        <f>IF(RES_hh_tes!S25=0,0,1000*11630*RES_hh_tes!S25/RES_hh_num!S25)</f>
        <v>1096.4264802530456</v>
      </c>
      <c r="T25" s="74">
        <f>IF(RES_hh_tes!T25=0,0,1000*11630*RES_hh_tes!T25/RES_hh_num!T25)</f>
        <v>1106.8413248030245</v>
      </c>
      <c r="U25" s="74">
        <f>IF(RES_hh_tes!U25=0,0,1000*11630*RES_hh_tes!U25/RES_hh_num!U25)</f>
        <v>1091.685511898376</v>
      </c>
      <c r="V25" s="74">
        <f>IF(RES_hh_tes!V25=0,0,1000*11630*RES_hh_tes!V25/RES_hh_num!V25)</f>
        <v>1144.8315463716556</v>
      </c>
      <c r="W25" s="74">
        <f>IF(RES_hh_tes!W25=0,0,1000*11630*RES_hh_tes!W25/RES_hh_num!W25)</f>
        <v>1112.1690454691404</v>
      </c>
      <c r="X25" s="74">
        <f>IF(RES_hh_tes!X25=0,0,1000*11630*RES_hh_tes!X25/RES_hh_num!X25)</f>
        <v>805.56269610796846</v>
      </c>
      <c r="Y25" s="74">
        <f>IF(RES_hh_tes!Y25=0,0,1000*11630*RES_hh_tes!Y25/RES_hh_num!Y25)</f>
        <v>749.24030900282298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676.87130339848181</v>
      </c>
      <c r="C26" s="77">
        <f>IF(RES_hh_tes!C26=0,0,1000*11630*RES_hh_tes!C26/RES_hh_num!C26)</f>
        <v>666.54536149887667</v>
      </c>
      <c r="D26" s="77">
        <f>IF(RES_hh_tes!D26=0,0,1000*11630*RES_hh_tes!D26/RES_hh_num!D26)</f>
        <v>685.10794106447145</v>
      </c>
      <c r="E26" s="77">
        <f>IF(RES_hh_tes!E26=0,0,1000*11630*RES_hh_tes!E26/RES_hh_num!E26)</f>
        <v>702.10248161764696</v>
      </c>
      <c r="F26" s="77">
        <f>IF(RES_hh_tes!F26=0,0,1000*11630*RES_hh_tes!F26/RES_hh_num!F26)</f>
        <v>714.36007074257282</v>
      </c>
      <c r="G26" s="77">
        <f>IF(RES_hh_tes!G26=0,0,1000*11630*RES_hh_tes!G26/RES_hh_num!G26)</f>
        <v>682.08066843587221</v>
      </c>
      <c r="H26" s="77">
        <f>IF(RES_hh_tes!H26=0,0,1000*11630*RES_hh_tes!H26/RES_hh_num!H26)</f>
        <v>719.80903935957258</v>
      </c>
      <c r="I26" s="77">
        <f>IF(RES_hh_tes!I26=0,0,1000*11630*RES_hh_tes!I26/RES_hh_num!I26)</f>
        <v>688.61073089959257</v>
      </c>
      <c r="J26" s="77">
        <f>IF(RES_hh_tes!J26=0,0,1000*11630*RES_hh_tes!J26/RES_hh_num!J26)</f>
        <v>720.6070475618485</v>
      </c>
      <c r="K26" s="77">
        <f>IF(RES_hh_tes!K26=0,0,1000*11630*RES_hh_tes!K26/RES_hh_num!K26)</f>
        <v>685.96797756921899</v>
      </c>
      <c r="L26" s="77">
        <f>IF(RES_hh_tes!L26=0,0,1000*11630*RES_hh_tes!L26/RES_hh_num!L26)</f>
        <v>524.05428663228031</v>
      </c>
      <c r="M26" s="77">
        <f>IF(RES_hh_tes!M26=0,0,1000*11630*RES_hh_tes!M26/RES_hh_num!M26)</f>
        <v>824.07167565008979</v>
      </c>
      <c r="N26" s="77">
        <f>IF(RES_hh_tes!N26=0,0,1000*11630*RES_hh_tes!N26/RES_hh_num!N26)</f>
        <v>821.56837913199786</v>
      </c>
      <c r="O26" s="77">
        <f>IF(RES_hh_tes!O26=0,0,1000*11630*RES_hh_tes!O26/RES_hh_num!O26)</f>
        <v>859.31473486106211</v>
      </c>
      <c r="P26" s="77">
        <f>IF(RES_hh_tes!P26=0,0,1000*11630*RES_hh_tes!P26/RES_hh_num!P26)</f>
        <v>854.192221585879</v>
      </c>
      <c r="Q26" s="77">
        <f>IF(RES_hh_tes!Q26=0,0,1000*11630*RES_hh_tes!Q26/RES_hh_num!Q26)</f>
        <v>869.00958146498112</v>
      </c>
      <c r="R26" s="77">
        <f>IF(RES_hh_tes!R26=0,0,1000*11630*RES_hh_tes!R26/RES_hh_num!R26)</f>
        <v>897.96513439206365</v>
      </c>
      <c r="S26" s="77">
        <f>IF(RES_hh_tes!S26=0,0,1000*11630*RES_hh_tes!S26/RES_hh_num!S26)</f>
        <v>928.3751817174026</v>
      </c>
      <c r="T26" s="77">
        <f>IF(RES_hh_tes!T26=0,0,1000*11630*RES_hh_tes!T26/RES_hh_num!T26)</f>
        <v>945.59035804600182</v>
      </c>
      <c r="U26" s="77">
        <f>IF(RES_hh_tes!U26=0,0,1000*11630*RES_hh_tes!U26/RES_hh_num!U26)</f>
        <v>963.89034369672572</v>
      </c>
      <c r="V26" s="77">
        <f>IF(RES_hh_tes!V26=0,0,1000*11630*RES_hh_tes!V26/RES_hh_num!V26)</f>
        <v>1003.5285717316792</v>
      </c>
      <c r="W26" s="77">
        <f>IF(RES_hh_tes!W26=0,0,1000*11630*RES_hh_tes!W26/RES_hh_num!W26)</f>
        <v>975.33183995760805</v>
      </c>
      <c r="X26" s="77">
        <f>IF(RES_hh_tes!X26=0,0,1000*11630*RES_hh_tes!X26/RES_hh_num!X26)</f>
        <v>866.79153316518443</v>
      </c>
      <c r="Y26" s="77">
        <f>IF(RES_hh_tes!Y26=0,0,1000*11630*RES_hh_tes!Y26/RES_hh_num!Y26)</f>
        <v>829.69645501152661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567.11451295723248</v>
      </c>
      <c r="C27" s="69">
        <f>IF(RES_hh_tes!C27=0,0,1000*11630*RES_hh_tes!C27/RES_hh_num!C27)</f>
        <v>559.45956700680608</v>
      </c>
      <c r="D27" s="69">
        <f>IF(RES_hh_tes!D27=0,0,1000*11630*RES_hh_tes!D27/RES_hh_num!D27)</f>
        <v>576.37835730016025</v>
      </c>
      <c r="E27" s="69">
        <f>IF(RES_hh_tes!E27=0,0,1000*11630*RES_hh_tes!E27/RES_hh_num!E27)</f>
        <v>547.0579759716901</v>
      </c>
      <c r="F27" s="69">
        <f>IF(RES_hh_tes!F27=0,0,1000*11630*RES_hh_tes!F27/RES_hh_num!F27)</f>
        <v>500.56266197692986</v>
      </c>
      <c r="G27" s="69">
        <f>IF(RES_hh_tes!G27=0,0,1000*11630*RES_hh_tes!G27/RES_hh_num!G27)</f>
        <v>512.35294157522674</v>
      </c>
      <c r="H27" s="69">
        <f>IF(RES_hh_tes!H27=0,0,1000*11630*RES_hh_tes!H27/RES_hh_num!H27)</f>
        <v>526.80650611889087</v>
      </c>
      <c r="I27" s="69">
        <f>IF(RES_hh_tes!I27=0,0,1000*11630*RES_hh_tes!I27/RES_hh_num!I27)</f>
        <v>552.92672486143738</v>
      </c>
      <c r="J27" s="69">
        <f>IF(RES_hh_tes!J27=0,0,1000*11630*RES_hh_tes!J27/RES_hh_num!J27)</f>
        <v>554.61787705714869</v>
      </c>
      <c r="K27" s="69">
        <f>IF(RES_hh_tes!K27=0,0,1000*11630*RES_hh_tes!K27/RES_hh_num!K27)</f>
        <v>464.29492476050308</v>
      </c>
      <c r="L27" s="69">
        <f>IF(RES_hh_tes!L27=0,0,1000*11630*RES_hh_tes!L27/RES_hh_num!L27)</f>
        <v>563.28487225608637</v>
      </c>
      <c r="M27" s="69">
        <f>IF(RES_hh_tes!M27=0,0,1000*11630*RES_hh_tes!M27/RES_hh_num!M27)</f>
        <v>577.0728056532746</v>
      </c>
      <c r="N27" s="69">
        <f>IF(RES_hh_tes!N27=0,0,1000*11630*RES_hh_tes!N27/RES_hh_num!N27)</f>
        <v>606.67558405254283</v>
      </c>
      <c r="O27" s="69">
        <f>IF(RES_hh_tes!O27=0,0,1000*11630*RES_hh_tes!O27/RES_hh_num!O27)</f>
        <v>608.8385753443589</v>
      </c>
      <c r="P27" s="69">
        <f>IF(RES_hh_tes!P27=0,0,1000*11630*RES_hh_tes!P27/RES_hh_num!P27)</f>
        <v>552.2366151558648</v>
      </c>
      <c r="Q27" s="69">
        <f>IF(RES_hh_tes!Q27=0,0,1000*11630*RES_hh_tes!Q27/RES_hh_num!Q27)</f>
        <v>572.39365244362671</v>
      </c>
      <c r="R27" s="69">
        <f>IF(RES_hh_tes!R27=0,0,1000*11630*RES_hh_tes!R27/RES_hh_num!R27)</f>
        <v>561.90217889649784</v>
      </c>
      <c r="S27" s="69">
        <f>IF(RES_hh_tes!S27=0,0,1000*11630*RES_hh_tes!S27/RES_hh_num!S27)</f>
        <v>592.89494629455646</v>
      </c>
      <c r="T27" s="69">
        <f>IF(RES_hh_tes!T27=0,0,1000*11630*RES_hh_tes!T27/RES_hh_num!T27)</f>
        <v>588.61917597005629</v>
      </c>
      <c r="U27" s="69">
        <f>IF(RES_hh_tes!U27=0,0,1000*11630*RES_hh_tes!U27/RES_hh_num!U27)</f>
        <v>586.65917595350288</v>
      </c>
      <c r="V27" s="69">
        <f>IF(RES_hh_tes!V27=0,0,1000*11630*RES_hh_tes!V27/RES_hh_num!V27)</f>
        <v>616.40732257443369</v>
      </c>
      <c r="W27" s="69">
        <f>IF(RES_hh_tes!W27=0,0,1000*11630*RES_hh_tes!W27/RES_hh_num!W27)</f>
        <v>583.87479506826139</v>
      </c>
      <c r="X27" s="69">
        <f>IF(RES_hh_tes!X27=0,0,1000*11630*RES_hh_tes!X27/RES_hh_num!X27)</f>
        <v>640.10586725554776</v>
      </c>
      <c r="Y27" s="69">
        <f>IF(RES_hh_tes!Y27=0,0,1000*11630*RES_hh_tes!Y27/RES_hh_num!Y27)</f>
        <v>593.19599699498099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X28" s="72">
        <f>IF(RES_hh_tes!X28=0,0,1000*11630*RES_hh_tes!X28/RES_hh_num!X28)</f>
        <v>0</v>
      </c>
      <c r="Y28" s="72">
        <f>IF(RES_hh_tes!Y28=0,0,1000*11630*RES_hh_tes!Y28/RES_hh_num!Y28)</f>
        <v>0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575.7048643597725</v>
      </c>
      <c r="C29" s="72">
        <f>IF(RES_hh_tes!C29=0,0,1000*11630*RES_hh_tes!C29/RES_hh_num!C29)</f>
        <v>554.29529157006414</v>
      </c>
      <c r="D29" s="72">
        <f>IF(RES_hh_tes!D29=0,0,1000*11630*RES_hh_tes!D29/RES_hh_num!D29)</f>
        <v>568.20331782171149</v>
      </c>
      <c r="E29" s="72">
        <f>IF(RES_hh_tes!E29=0,0,1000*11630*RES_hh_tes!E29/RES_hh_num!E29)</f>
        <v>536.35509541403542</v>
      </c>
      <c r="F29" s="72">
        <f>IF(RES_hh_tes!F29=0,0,1000*11630*RES_hh_tes!F29/RES_hh_num!F29)</f>
        <v>528.43232575790194</v>
      </c>
      <c r="G29" s="72">
        <f>IF(RES_hh_tes!G29=0,0,1000*11630*RES_hh_tes!G29/RES_hh_num!G29)</f>
        <v>516.27700261579571</v>
      </c>
      <c r="H29" s="72">
        <f>IF(RES_hh_tes!H29=0,0,1000*11630*RES_hh_tes!H29/RES_hh_num!H29)</f>
        <v>517.38564137901517</v>
      </c>
      <c r="I29" s="72">
        <f>IF(RES_hh_tes!I29=0,0,1000*11630*RES_hh_tes!I29/RES_hh_num!I29)</f>
        <v>551.11187835395685</v>
      </c>
      <c r="J29" s="72">
        <f>IF(RES_hh_tes!J29=0,0,1000*11630*RES_hh_tes!J29/RES_hh_num!J29)</f>
        <v>521.69196101744262</v>
      </c>
      <c r="K29" s="72">
        <f>IF(RES_hh_tes!K29=0,0,1000*11630*RES_hh_tes!K29/RES_hh_num!K29)</f>
        <v>531.3985272906076</v>
      </c>
      <c r="L29" s="72">
        <f>IF(RES_hh_tes!L29=0,0,1000*11630*RES_hh_tes!L29/RES_hh_num!L29)</f>
        <v>549.75457181350862</v>
      </c>
      <c r="M29" s="72">
        <f>IF(RES_hh_tes!M29=0,0,1000*11630*RES_hh_tes!M29/RES_hh_num!M29)</f>
        <v>578.54536828694438</v>
      </c>
      <c r="N29" s="72">
        <f>IF(RES_hh_tes!N29=0,0,1000*11630*RES_hh_tes!N29/RES_hh_num!N29)</f>
        <v>583.89448531333028</v>
      </c>
      <c r="O29" s="72">
        <f>IF(RES_hh_tes!O29=0,0,1000*11630*RES_hh_tes!O29/RES_hh_num!O29)</f>
        <v>585.74155215149483</v>
      </c>
      <c r="P29" s="72">
        <f>IF(RES_hh_tes!P29=0,0,1000*11630*RES_hh_tes!P29/RES_hh_num!P29)</f>
        <v>590.78683634607262</v>
      </c>
      <c r="Q29" s="72">
        <f>IF(RES_hh_tes!Q29=0,0,1000*11630*RES_hh_tes!Q29/RES_hh_num!Q29)</f>
        <v>588.87492357747522</v>
      </c>
      <c r="R29" s="72">
        <f>IF(RES_hh_tes!R29=0,0,1000*11630*RES_hh_tes!R29/RES_hh_num!R29)</f>
        <v>543.08880973373414</v>
      </c>
      <c r="S29" s="72">
        <f>IF(RES_hh_tes!S29=0,0,1000*11630*RES_hh_tes!S29/RES_hh_num!S29)</f>
        <v>592.19155028705916</v>
      </c>
      <c r="T29" s="72">
        <f>IF(RES_hh_tes!T29=0,0,1000*11630*RES_hh_tes!T29/RES_hh_num!T29)</f>
        <v>582.54137864837787</v>
      </c>
      <c r="U29" s="72">
        <f>IF(RES_hh_tes!U29=0,0,1000*11630*RES_hh_tes!U29/RES_hh_num!U29)</f>
        <v>585.76793624623599</v>
      </c>
      <c r="V29" s="72">
        <f>IF(RES_hh_tes!V29=0,0,1000*11630*RES_hh_tes!V29/RES_hh_num!V29)</f>
        <v>638.82951532023264</v>
      </c>
      <c r="W29" s="72">
        <f>IF(RES_hh_tes!W29=0,0,1000*11630*RES_hh_tes!W29/RES_hh_num!W29)</f>
        <v>612.70612374836332</v>
      </c>
      <c r="X29" s="72">
        <f>IF(RES_hh_tes!X29=0,0,1000*11630*RES_hh_tes!X29/RES_hh_num!X29)</f>
        <v>612.79854203371485</v>
      </c>
      <c r="Y29" s="72">
        <f>IF(RES_hh_tes!Y29=0,0,1000*11630*RES_hh_tes!Y29/RES_hh_num!Y29)</f>
        <v>574.86976021597434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586.67325327769106</v>
      </c>
      <c r="C30" s="72">
        <f>IF(RES_hh_tes!C30=0,0,1000*11630*RES_hh_tes!C30/RES_hh_num!C30)</f>
        <v>544.69644284703259</v>
      </c>
      <c r="D30" s="72">
        <f>IF(RES_hh_tes!D30=0,0,1000*11630*RES_hh_tes!D30/RES_hh_num!D30)</f>
        <v>584.4334009392694</v>
      </c>
      <c r="E30" s="72">
        <f>IF(RES_hh_tes!E30=0,0,1000*11630*RES_hh_tes!E30/RES_hh_num!E30)</f>
        <v>534.76488058926429</v>
      </c>
      <c r="F30" s="72">
        <f>IF(RES_hh_tes!F30=0,0,1000*11630*RES_hh_tes!F30/RES_hh_num!F30)</f>
        <v>508.38284343746801</v>
      </c>
      <c r="G30" s="72">
        <f>IF(RES_hh_tes!G30=0,0,1000*11630*RES_hh_tes!G30/RES_hh_num!G30)</f>
        <v>510.52357770061195</v>
      </c>
      <c r="H30" s="72">
        <f>IF(RES_hh_tes!H30=0,0,1000*11630*RES_hh_tes!H30/RES_hh_num!H30)</f>
        <v>533.04631345932478</v>
      </c>
      <c r="I30" s="72">
        <f>IF(RES_hh_tes!I30=0,0,1000*11630*RES_hh_tes!I30/RES_hh_num!I30)</f>
        <v>558.06414799274319</v>
      </c>
      <c r="J30" s="72">
        <f>IF(RES_hh_tes!J30=0,0,1000*11630*RES_hh_tes!J30/RES_hh_num!J30)</f>
        <v>552.5318036917306</v>
      </c>
      <c r="K30" s="72">
        <f>IF(RES_hh_tes!K30=0,0,1000*11630*RES_hh_tes!K30/RES_hh_num!K30)</f>
        <v>472.51670069761445</v>
      </c>
      <c r="L30" s="72">
        <f>IF(RES_hh_tes!L30=0,0,1000*11630*RES_hh_tes!L30/RES_hh_num!L30)</f>
        <v>544.79920258525817</v>
      </c>
      <c r="M30" s="72">
        <f>IF(RES_hh_tes!M30=0,0,1000*11630*RES_hh_tes!M30/RES_hh_num!M30)</f>
        <v>599.45259184489055</v>
      </c>
      <c r="N30" s="72">
        <f>IF(RES_hh_tes!N30=0,0,1000*11630*RES_hh_tes!N30/RES_hh_num!N30)</f>
        <v>614.0502394249296</v>
      </c>
      <c r="O30" s="72">
        <f>IF(RES_hh_tes!O30=0,0,1000*11630*RES_hh_tes!O30/RES_hh_num!O30)</f>
        <v>583.23080679515556</v>
      </c>
      <c r="P30" s="72">
        <f>IF(RES_hh_tes!P30=0,0,1000*11630*RES_hh_tes!P30/RES_hh_num!P30)</f>
        <v>561.98912811538605</v>
      </c>
      <c r="Q30" s="72">
        <f>IF(RES_hh_tes!Q30=0,0,1000*11630*RES_hh_tes!Q30/RES_hh_num!Q30)</f>
        <v>565.24747605326957</v>
      </c>
      <c r="R30" s="72">
        <f>IF(RES_hh_tes!R30=0,0,1000*11630*RES_hh_tes!R30/RES_hh_num!R30)</f>
        <v>572.52501515120366</v>
      </c>
      <c r="S30" s="72">
        <f>IF(RES_hh_tes!S30=0,0,1000*11630*RES_hh_tes!S30/RES_hh_num!S30)</f>
        <v>591.16008772511191</v>
      </c>
      <c r="T30" s="72">
        <f>IF(RES_hh_tes!T30=0,0,1000*11630*RES_hh_tes!T30/RES_hh_num!T30)</f>
        <v>582.58937171018943</v>
      </c>
      <c r="U30" s="72">
        <f>IF(RES_hh_tes!U30=0,0,1000*11630*RES_hh_tes!U30/RES_hh_num!U30)</f>
        <v>588.7354917853603</v>
      </c>
      <c r="V30" s="72">
        <f>IF(RES_hh_tes!V30=0,0,1000*11630*RES_hh_tes!V30/RES_hh_num!V30)</f>
        <v>617.07111719635031</v>
      </c>
      <c r="W30" s="72">
        <f>IF(RES_hh_tes!W30=0,0,1000*11630*RES_hh_tes!W30/RES_hh_num!W30)</f>
        <v>589.84568936052415</v>
      </c>
      <c r="X30" s="72">
        <f>IF(RES_hh_tes!X30=0,0,1000*11630*RES_hh_tes!X30/RES_hh_num!X30)</f>
        <v>633.27026826464316</v>
      </c>
      <c r="Y30" s="72">
        <f>IF(RES_hh_tes!Y30=0,0,1000*11630*RES_hh_tes!Y30/RES_hh_num!Y30)</f>
        <v>592.05921488200988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X31" s="72">
        <f>IF(RES_hh_tes!X31=0,0,1000*11630*RES_hh_tes!X31/RES_hh_num!X31)</f>
        <v>0</v>
      </c>
      <c r="Y31" s="72">
        <f>IF(RES_hh_tes!Y31=0,0,1000*11630*RES_hh_tes!Y31/RES_hh_num!Y31)</f>
        <v>0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544.58702967127135</v>
      </c>
      <c r="C32" s="77">
        <f>IF(RES_hh_tes!C32=0,0,1000*11630*RES_hh_tes!C32/RES_hh_num!C32)</f>
        <v>575.46362872823727</v>
      </c>
      <c r="D32" s="77">
        <f>IF(RES_hh_tes!D32=0,0,1000*11630*RES_hh_tes!D32/RES_hh_num!D32)</f>
        <v>576.00175731487332</v>
      </c>
      <c r="E32" s="77">
        <f>IF(RES_hh_tes!E32=0,0,1000*11630*RES_hh_tes!E32/RES_hh_num!E32)</f>
        <v>566.09172223688427</v>
      </c>
      <c r="F32" s="77">
        <f>IF(RES_hh_tes!F32=0,0,1000*11630*RES_hh_tes!F32/RES_hh_num!F32)</f>
        <v>470.89511801775183</v>
      </c>
      <c r="G32" s="77">
        <f>IF(RES_hh_tes!G32=0,0,1000*11630*RES_hh_tes!G32/RES_hh_num!G32)</f>
        <v>510.98426592437386</v>
      </c>
      <c r="H32" s="77">
        <f>IF(RES_hh_tes!H32=0,0,1000*11630*RES_hh_tes!H32/RES_hh_num!H32)</f>
        <v>527.80073638202589</v>
      </c>
      <c r="I32" s="77">
        <f>IF(RES_hh_tes!I32=0,0,1000*11630*RES_hh_tes!I32/RES_hh_num!I32)</f>
        <v>549.3829227387663</v>
      </c>
      <c r="J32" s="77">
        <f>IF(RES_hh_tes!J32=0,0,1000*11630*RES_hh_tes!J32/RES_hh_num!J32)</f>
        <v>577.71928637682731</v>
      </c>
      <c r="K32" s="77">
        <f>IF(RES_hh_tes!K32=0,0,1000*11630*RES_hh_tes!K32/RES_hh_num!K32)</f>
        <v>416.05977525100781</v>
      </c>
      <c r="L32" s="77">
        <f>IF(RES_hh_tes!L32=0,0,1000*11630*RES_hh_tes!L32/RES_hh_num!L32)</f>
        <v>586.01146875831967</v>
      </c>
      <c r="M32" s="77">
        <f>IF(RES_hh_tes!M32=0,0,1000*11630*RES_hh_tes!M32/RES_hh_num!M32)</f>
        <v>558.55363552828965</v>
      </c>
      <c r="N32" s="77">
        <f>IF(RES_hh_tes!N32=0,0,1000*11630*RES_hh_tes!N32/RES_hh_num!N32)</f>
        <v>612.73159428233259</v>
      </c>
      <c r="O32" s="77">
        <f>IF(RES_hh_tes!O32=0,0,1000*11630*RES_hh_tes!O32/RES_hh_num!O32)</f>
        <v>637.29275200756911</v>
      </c>
      <c r="P32" s="77">
        <f>IF(RES_hh_tes!P32=0,0,1000*11630*RES_hh_tes!P32/RES_hh_num!P32)</f>
        <v>527.96687755053222</v>
      </c>
      <c r="Q32" s="77">
        <f>IF(RES_hh_tes!Q32=0,0,1000*11630*RES_hh_tes!Q32/RES_hh_num!Q32)</f>
        <v>569.57815329899665</v>
      </c>
      <c r="R32" s="77">
        <f>IF(RES_hh_tes!R32=0,0,1000*11630*RES_hh_tes!R32/RES_hh_num!R32)</f>
        <v>563.13397250063701</v>
      </c>
      <c r="S32" s="77">
        <f>IF(RES_hh_tes!S32=0,0,1000*11630*RES_hh_tes!S32/RES_hh_num!S32)</f>
        <v>594.11302747284321</v>
      </c>
      <c r="T32" s="77">
        <f>IF(RES_hh_tes!T32=0,0,1000*11630*RES_hh_tes!T32/RES_hh_num!T32)</f>
        <v>593.8504266164191</v>
      </c>
      <c r="U32" s="77">
        <f>IF(RES_hh_tes!U32=0,0,1000*11630*RES_hh_tes!U32/RES_hh_num!U32)</f>
        <v>585.89768687751916</v>
      </c>
      <c r="V32" s="77">
        <f>IF(RES_hh_tes!V32=0,0,1000*11630*RES_hh_tes!V32/RES_hh_num!V32)</f>
        <v>609.44182863681817</v>
      </c>
      <c r="W32" s="77">
        <f>IF(RES_hh_tes!W32=0,0,1000*11630*RES_hh_tes!W32/RES_hh_num!W32)</f>
        <v>573.62821398118172</v>
      </c>
      <c r="X32" s="77">
        <f>IF(RES_hh_tes!X32=0,0,1000*11630*RES_hh_tes!X32/RES_hh_num!X32)</f>
        <v>648.77132402656162</v>
      </c>
      <c r="Y32" s="77">
        <f>IF(RES_hh_tes!Y32=0,0,1000*11630*RES_hh_tes!Y32/RES_hh_num!Y32)</f>
        <v>597.02607665291748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2299.9643046729975</v>
      </c>
      <c r="C3" s="65">
        <f>IF(RES_hh_emi!C3=0,0,1000000*RES_hh_emi!C3/RES_hh_num!C3)</f>
        <v>2424.0370462051374</v>
      </c>
      <c r="D3" s="65">
        <f>IF(RES_hh_emi!D3=0,0,1000000*RES_hh_emi!D3/RES_hh_num!D3)</f>
        <v>2271.1511062981458</v>
      </c>
      <c r="E3" s="65">
        <f>IF(RES_hh_emi!E3=0,0,1000000*RES_hh_emi!E3/RES_hh_num!E3)</f>
        <v>2288.0263170668895</v>
      </c>
      <c r="F3" s="65">
        <f>IF(RES_hh_emi!F3=0,0,1000000*RES_hh_emi!F3/RES_hh_num!F3)</f>
        <v>2388.126678084956</v>
      </c>
      <c r="G3" s="65">
        <f>IF(RES_hh_emi!G3=0,0,1000000*RES_hh_emi!G3/RES_hh_num!G3)</f>
        <v>2344.6993236715107</v>
      </c>
      <c r="H3" s="65">
        <f>IF(RES_hh_emi!H3=0,0,1000000*RES_hh_emi!H3/RES_hh_num!H3)</f>
        <v>2234.4929054212084</v>
      </c>
      <c r="I3" s="65">
        <f>IF(RES_hh_emi!I3=0,0,1000000*RES_hh_emi!I3/RES_hh_num!I3)</f>
        <v>1931.8545937255847</v>
      </c>
      <c r="J3" s="65">
        <f>IF(RES_hh_emi!J3=0,0,1000000*RES_hh_emi!J3/RES_hh_num!J3)</f>
        <v>2093.3923066582879</v>
      </c>
      <c r="K3" s="65">
        <f>IF(RES_hh_emi!K3=0,0,1000000*RES_hh_emi!K3/RES_hh_num!K3)</f>
        <v>2060.1169602907898</v>
      </c>
      <c r="L3" s="65">
        <f>IF(RES_hh_emi!L3=0,0,1000000*RES_hh_emi!L3/RES_hh_num!L3)</f>
        <v>1951.5006271833668</v>
      </c>
      <c r="M3" s="65">
        <f>IF(RES_hh_emi!M3=0,0,1000000*RES_hh_emi!M3/RES_hh_num!M3)</f>
        <v>1675.3508787114356</v>
      </c>
      <c r="N3" s="65">
        <f>IF(RES_hh_emi!N3=0,0,1000000*RES_hh_emi!N3/RES_hh_num!N3)</f>
        <v>1841.1228383344908</v>
      </c>
      <c r="O3" s="65">
        <f>IF(RES_hh_emi!O3=0,0,1000000*RES_hh_emi!O3/RES_hh_num!O3)</f>
        <v>1870.4298650928299</v>
      </c>
      <c r="P3" s="65">
        <f>IF(RES_hh_emi!P3=0,0,1000000*RES_hh_emi!P3/RES_hh_num!P3)</f>
        <v>1370.503431065589</v>
      </c>
      <c r="Q3" s="65">
        <f>IF(RES_hh_emi!Q3=0,0,1000000*RES_hh_emi!Q3/RES_hh_num!Q3)</f>
        <v>1440.7390457393008</v>
      </c>
      <c r="R3" s="65">
        <f>IF(RES_hh_emi!R3=0,0,1000000*RES_hh_emi!R3/RES_hh_num!R3)</f>
        <v>1529.7605775839288</v>
      </c>
      <c r="S3" s="65">
        <f>IF(RES_hh_emi!S3=0,0,1000000*RES_hh_emi!S3/RES_hh_num!S3)</f>
        <v>1474.5794222989089</v>
      </c>
      <c r="T3" s="65">
        <f>IF(RES_hh_emi!T3=0,0,1000000*RES_hh_emi!T3/RES_hh_num!T3)</f>
        <v>1360.0825300399174</v>
      </c>
      <c r="U3" s="65">
        <f>IF(RES_hh_emi!U3=0,0,1000000*RES_hh_emi!U3/RES_hh_num!U3)</f>
        <v>1311.7892321528227</v>
      </c>
      <c r="V3" s="65">
        <f>IF(RES_hh_emi!V3=0,0,1000000*RES_hh_emi!V3/RES_hh_num!V3)</f>
        <v>1233.9936412199293</v>
      </c>
      <c r="W3" s="65">
        <f>IF(RES_hh_emi!W3=0,0,1000000*RES_hh_emi!W3/RES_hh_num!W3)</f>
        <v>1311.4181299595018</v>
      </c>
      <c r="X3" s="65">
        <f>IF(RES_hh_emi!X3=0,0,1000000*RES_hh_emi!X3/RES_hh_num!X3)</f>
        <v>1025.5106771210199</v>
      </c>
      <c r="Y3" s="65">
        <f>IF(RES_hh_emi!Y3=0,0,1000000*RES_hh_emi!Y3/RES_hh_num!Y3)</f>
        <v>920.02565464852978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1988.4062211871312</v>
      </c>
      <c r="C4" s="69">
        <f>IF(RES_hh_emi!C4=0,0,1000000*RES_hh_emi!C4/RES_hh_num!C4)</f>
        <v>2123.703370895184</v>
      </c>
      <c r="D4" s="69">
        <f>IF(RES_hh_emi!D4=0,0,1000000*RES_hh_emi!D4/RES_hh_num!D4)</f>
        <v>1962.1704956623962</v>
      </c>
      <c r="E4" s="69">
        <f>IF(RES_hh_emi!E4=0,0,1000000*RES_hh_emi!E4/RES_hh_num!E4)</f>
        <v>1986.3988106003094</v>
      </c>
      <c r="F4" s="69">
        <f>IF(RES_hh_emi!F4=0,0,1000000*RES_hh_emi!F4/RES_hh_num!F4)</f>
        <v>2085.2987437365173</v>
      </c>
      <c r="G4" s="69">
        <f>IF(RES_hh_emi!G4=0,0,1000000*RES_hh_emi!G4/RES_hh_num!G4)</f>
        <v>2050.8957621194322</v>
      </c>
      <c r="H4" s="69">
        <f>IF(RES_hh_emi!H4=0,0,1000000*RES_hh_emi!H4/RES_hh_num!H4)</f>
        <v>1934.797805356455</v>
      </c>
      <c r="I4" s="69">
        <f>IF(RES_hh_emi!I4=0,0,1000000*RES_hh_emi!I4/RES_hh_num!I4)</f>
        <v>1638.4347391936703</v>
      </c>
      <c r="J4" s="69">
        <f>IF(RES_hh_emi!J4=0,0,1000000*RES_hh_emi!J4/RES_hh_num!J4)</f>
        <v>1802.7715301374899</v>
      </c>
      <c r="K4" s="69">
        <f>IF(RES_hh_emi!K4=0,0,1000000*RES_hh_emi!K4/RES_hh_num!K4)</f>
        <v>1790.1564130680604</v>
      </c>
      <c r="L4" s="69">
        <f>IF(RES_hh_emi!L4=0,0,1000000*RES_hh_emi!L4/RES_hh_num!L4)</f>
        <v>1681.5405087817755</v>
      </c>
      <c r="M4" s="69">
        <f>IF(RES_hh_emi!M4=0,0,1000000*RES_hh_emi!M4/RES_hh_num!M4)</f>
        <v>1382.1764139796999</v>
      </c>
      <c r="N4" s="69">
        <f>IF(RES_hh_emi!N4=0,0,1000000*RES_hh_emi!N4/RES_hh_num!N4)</f>
        <v>1555.8179677101659</v>
      </c>
      <c r="O4" s="69">
        <f>IF(RES_hh_emi!O4=0,0,1000000*RES_hh_emi!O4/RES_hh_num!O4)</f>
        <v>1604.3110217224698</v>
      </c>
      <c r="P4" s="69">
        <f>IF(RES_hh_emi!P4=0,0,1000000*RES_hh_emi!P4/RES_hh_num!P4)</f>
        <v>1116.6769124946168</v>
      </c>
      <c r="Q4" s="69">
        <f>IF(RES_hh_emi!Q4=0,0,1000000*RES_hh_emi!Q4/RES_hh_num!Q4)</f>
        <v>1194.8267464186683</v>
      </c>
      <c r="R4" s="69">
        <f>IF(RES_hh_emi!R4=0,0,1000000*RES_hh_emi!R4/RES_hh_num!R4)</f>
        <v>1276.2993149191529</v>
      </c>
      <c r="S4" s="69">
        <f>IF(RES_hh_emi!S4=0,0,1000000*RES_hh_emi!S4/RES_hh_num!S4)</f>
        <v>1218.2496124051797</v>
      </c>
      <c r="T4" s="69">
        <f>IF(RES_hh_emi!T4=0,0,1000000*RES_hh_emi!T4/RES_hh_num!T4)</f>
        <v>1113.8578834742384</v>
      </c>
      <c r="U4" s="69">
        <f>IF(RES_hh_emi!U4=0,0,1000000*RES_hh_emi!U4/RES_hh_num!U4)</f>
        <v>1069.4820099060212</v>
      </c>
      <c r="V4" s="69">
        <f>IF(RES_hh_emi!V4=0,0,1000000*RES_hh_emi!V4/RES_hh_num!V4)</f>
        <v>991.13599495407163</v>
      </c>
      <c r="W4" s="69">
        <f>IF(RES_hh_emi!W4=0,0,1000000*RES_hh_emi!W4/RES_hh_num!W4)</f>
        <v>1083.5843688027842</v>
      </c>
      <c r="X4" s="69">
        <f>IF(RES_hh_emi!X4=0,0,1000000*RES_hh_emi!X4/RES_hh_num!X4)</f>
        <v>850.74308003885847</v>
      </c>
      <c r="Y4" s="69">
        <f>IF(RES_hh_emi!Y4=0,0,1000000*RES_hh_emi!Y4/RES_hh_num!Y4)</f>
        <v>767.91386386490217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4315.1063556026693</v>
      </c>
      <c r="C5" s="72">
        <f>IF(RES_hh_emi!C5=0,0,1000000*RES_hh_emi!C5/RES_hh_num!C5)</f>
        <v>4661.834388905485</v>
      </c>
      <c r="D5" s="72">
        <f>IF(RES_hh_emi!D5=0,0,1000000*RES_hh_emi!D5/RES_hh_num!D5)</f>
        <v>3890.990086985978</v>
      </c>
      <c r="E5" s="72">
        <f>IF(RES_hh_emi!E5=0,0,1000000*RES_hh_emi!E5/RES_hh_num!E5)</f>
        <v>4277.3956936414097</v>
      </c>
      <c r="F5" s="72">
        <f>IF(RES_hh_emi!F5=0,0,1000000*RES_hh_emi!F5/RES_hh_num!F5)</f>
        <v>4586.8576413053224</v>
      </c>
      <c r="G5" s="72">
        <f>IF(RES_hh_emi!G5=0,0,1000000*RES_hh_emi!G5/RES_hh_num!G5)</f>
        <v>4323.5314518514442</v>
      </c>
      <c r="H5" s="72">
        <f>IF(RES_hh_emi!H5=0,0,1000000*RES_hh_emi!H5/RES_hh_num!H5)</f>
        <v>4169.4037812895531</v>
      </c>
      <c r="I5" s="72">
        <f>IF(RES_hh_emi!I5=0,0,1000000*RES_hh_emi!I5/RES_hh_num!I5)</f>
        <v>4011.4075695104329</v>
      </c>
      <c r="J5" s="72">
        <f>IF(RES_hh_emi!J5=0,0,1000000*RES_hh_emi!J5/RES_hh_num!J5)</f>
        <v>4570.7630815974035</v>
      </c>
      <c r="K5" s="72">
        <f>IF(RES_hh_emi!K5=0,0,1000000*RES_hh_emi!K5/RES_hh_num!K5)</f>
        <v>4254.8763771810782</v>
      </c>
      <c r="L5" s="72">
        <f>IF(RES_hh_emi!L5=0,0,1000000*RES_hh_emi!L5/RES_hh_num!L5)</f>
        <v>5695.4271730927267</v>
      </c>
      <c r="M5" s="72">
        <f>IF(RES_hh_emi!M5=0,0,1000000*RES_hh_emi!M5/RES_hh_num!M5)</f>
        <v>1779.2480955929134</v>
      </c>
      <c r="N5" s="72">
        <f>IF(RES_hh_emi!N5=0,0,1000000*RES_hh_emi!N5/RES_hh_num!N5)</f>
        <v>3037.6825432178512</v>
      </c>
      <c r="O5" s="72">
        <f>IF(RES_hh_emi!O5=0,0,1000000*RES_hh_emi!O5/RES_hh_num!O5)</f>
        <v>4454.6741836718138</v>
      </c>
      <c r="P5" s="72">
        <f>IF(RES_hh_emi!P5=0,0,1000000*RES_hh_emi!P5/RES_hh_num!P5)</f>
        <v>3351.016288096836</v>
      </c>
      <c r="Q5" s="72">
        <f>IF(RES_hh_emi!Q5=0,0,1000000*RES_hh_emi!Q5/RES_hh_num!Q5)</f>
        <v>3637.8733996556575</v>
      </c>
      <c r="R5" s="72">
        <f>IF(RES_hh_emi!R5=0,0,1000000*RES_hh_emi!R5/RES_hh_num!R5)</f>
        <v>4030.1819432124557</v>
      </c>
      <c r="S5" s="72">
        <f>IF(RES_hh_emi!S5=0,0,1000000*RES_hh_emi!S5/RES_hh_num!S5)</f>
        <v>4123.0979330273703</v>
      </c>
      <c r="T5" s="72">
        <f>IF(RES_hh_emi!T5=0,0,1000000*RES_hh_emi!T5/RES_hh_num!T5)</f>
        <v>3504.8878560723992</v>
      </c>
      <c r="U5" s="72">
        <f>IF(RES_hh_emi!U5=0,0,1000000*RES_hh_emi!U5/RES_hh_num!U5)</f>
        <v>3653.3053452064587</v>
      </c>
      <c r="V5" s="72">
        <f>IF(RES_hh_emi!V5=0,0,1000000*RES_hh_emi!V5/RES_hh_num!V5)</f>
        <v>3218.2043370019946</v>
      </c>
      <c r="W5" s="72">
        <f>IF(RES_hh_emi!W5=0,0,1000000*RES_hh_emi!W5/RES_hh_num!W5)</f>
        <v>3985.191925105767</v>
      </c>
      <c r="X5" s="72">
        <f>IF(RES_hh_emi!X5=0,0,1000000*RES_hh_emi!X5/RES_hh_num!X5)</f>
        <v>3906.9299797444137</v>
      </c>
      <c r="Y5" s="72">
        <f>IF(RES_hh_emi!Y5=0,0,1000000*RES_hh_emi!Y5/RES_hh_num!Y5)</f>
        <v>2918.730221638727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3466.1392535810955</v>
      </c>
      <c r="C6" s="72">
        <f>IF(RES_hh_emi!C6=0,0,1000000*RES_hh_emi!C6/RES_hh_num!C6)</f>
        <v>3596.433656562655</v>
      </c>
      <c r="D6" s="72">
        <f>IF(RES_hh_emi!D6=0,0,1000000*RES_hh_emi!D6/RES_hh_num!D6)</f>
        <v>3512.0766779530672</v>
      </c>
      <c r="E6" s="72">
        <f>IF(RES_hh_emi!E6=0,0,1000000*RES_hh_emi!E6/RES_hh_num!E6)</f>
        <v>3515.0094979740347</v>
      </c>
      <c r="F6" s="72">
        <f>IF(RES_hh_emi!F6=0,0,1000000*RES_hh_emi!F6/RES_hh_num!F6)</f>
        <v>3733.0444513603443</v>
      </c>
      <c r="G6" s="72">
        <f>IF(RES_hh_emi!G6=0,0,1000000*RES_hh_emi!G6/RES_hh_num!G6)</f>
        <v>3648.3584991812054</v>
      </c>
      <c r="H6" s="72">
        <f>IF(RES_hh_emi!H6=0,0,1000000*RES_hh_emi!H6/RES_hh_num!H6)</f>
        <v>3383.9994136348146</v>
      </c>
      <c r="I6" s="72">
        <f>IF(RES_hh_emi!I6=0,0,1000000*RES_hh_emi!I6/RES_hh_num!I6)</f>
        <v>3149.3494221374522</v>
      </c>
      <c r="J6" s="72">
        <f>IF(RES_hh_emi!J6=0,0,1000000*RES_hh_emi!J6/RES_hh_num!J6)</f>
        <v>3267.8190269245551</v>
      </c>
      <c r="K6" s="72">
        <f>IF(RES_hh_emi!K6=0,0,1000000*RES_hh_emi!K6/RES_hh_num!K6)</f>
        <v>3312.5889084262508</v>
      </c>
      <c r="L6" s="72">
        <f>IF(RES_hh_emi!L6=0,0,1000000*RES_hh_emi!L6/RES_hh_num!L6)</f>
        <v>3552.119302496154</v>
      </c>
      <c r="M6" s="72">
        <f>IF(RES_hh_emi!M6=0,0,1000000*RES_hh_emi!M6/RES_hh_num!M6)</f>
        <v>2727.5942387193213</v>
      </c>
      <c r="N6" s="72">
        <f>IF(RES_hh_emi!N6=0,0,1000000*RES_hh_emi!N6/RES_hh_num!N6)</f>
        <v>3144.9912289695089</v>
      </c>
      <c r="O6" s="72">
        <f>IF(RES_hh_emi!O6=0,0,1000000*RES_hh_emi!O6/RES_hh_num!O6)</f>
        <v>3373.1018350768072</v>
      </c>
      <c r="P6" s="72">
        <f>IF(RES_hh_emi!P6=0,0,1000000*RES_hh_emi!P6/RES_hh_num!P6)</f>
        <v>2373.0993967462859</v>
      </c>
      <c r="Q6" s="72">
        <f>IF(RES_hh_emi!Q6=0,0,1000000*RES_hh_emi!Q6/RES_hh_num!Q6)</f>
        <v>2602.3310960998897</v>
      </c>
      <c r="R6" s="72">
        <f>IF(RES_hh_emi!R6=0,0,1000000*RES_hh_emi!R6/RES_hh_num!R6)</f>
        <v>3035.1702143969305</v>
      </c>
      <c r="S6" s="72">
        <f>IF(RES_hh_emi!S6=0,0,1000000*RES_hh_emi!S6/RES_hh_num!S6)</f>
        <v>2866.3721125378775</v>
      </c>
      <c r="T6" s="72">
        <f>IF(RES_hh_emi!T6=0,0,1000000*RES_hh_emi!T6/RES_hh_num!T6)</f>
        <v>2783.0422737925496</v>
      </c>
      <c r="U6" s="72">
        <f>IF(RES_hh_emi!U6=0,0,1000000*RES_hh_emi!U6/RES_hh_num!U6)</f>
        <v>2534.5715386422794</v>
      </c>
      <c r="V6" s="72">
        <f>IF(RES_hh_emi!V6=0,0,1000000*RES_hh_emi!V6/RES_hh_num!V6)</f>
        <v>2220.5927429443109</v>
      </c>
      <c r="W6" s="72">
        <f>IF(RES_hh_emi!W6=0,0,1000000*RES_hh_emi!W6/RES_hh_num!W6)</f>
        <v>3488.4632150976313</v>
      </c>
      <c r="X6" s="72">
        <f>IF(RES_hh_emi!X6=0,0,1000000*RES_hh_emi!X6/RES_hh_num!X6)</f>
        <v>2664.7958984535089</v>
      </c>
      <c r="Y6" s="72">
        <f>IF(RES_hh_emi!Y6=0,0,1000000*RES_hh_emi!Y6/RES_hh_num!Y6)</f>
        <v>2263.2687148222499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4099.8646077702033</v>
      </c>
      <c r="C7" s="72">
        <f>IF(RES_hh_emi!C7=0,0,1000000*RES_hh_emi!C7/RES_hh_num!C7)</f>
        <v>4723.1676072659866</v>
      </c>
      <c r="D7" s="72">
        <f>IF(RES_hh_emi!D7=0,0,1000000*RES_hh_emi!D7/RES_hh_num!D7)</f>
        <v>4158.9738769813257</v>
      </c>
      <c r="E7" s="72">
        <f>IF(RES_hh_emi!E7=0,0,1000000*RES_hh_emi!E7/RES_hh_num!E7)</f>
        <v>4445.6308555442074</v>
      </c>
      <c r="F7" s="72">
        <f>IF(RES_hh_emi!F7=0,0,1000000*RES_hh_emi!F7/RES_hh_num!F7)</f>
        <v>4501.6405838542478</v>
      </c>
      <c r="G7" s="72">
        <f>IF(RES_hh_emi!G7=0,0,1000000*RES_hh_emi!G7/RES_hh_num!G7)</f>
        <v>4563.7528508687456</v>
      </c>
      <c r="H7" s="72">
        <f>IF(RES_hh_emi!H7=0,0,1000000*RES_hh_emi!H7/RES_hh_num!H7)</f>
        <v>4246.9659728404522</v>
      </c>
      <c r="I7" s="72">
        <f>IF(RES_hh_emi!I7=0,0,1000000*RES_hh_emi!I7/RES_hh_num!I7)</f>
        <v>3563.2781303440274</v>
      </c>
      <c r="J7" s="72">
        <f>IF(RES_hh_emi!J7=0,0,1000000*RES_hh_emi!J7/RES_hh_num!J7)</f>
        <v>4196.8626407831853</v>
      </c>
      <c r="K7" s="72">
        <f>IF(RES_hh_emi!K7=0,0,1000000*RES_hh_emi!K7/RES_hh_num!K7)</f>
        <v>4193.6447392850132</v>
      </c>
      <c r="L7" s="72">
        <f>IF(RES_hh_emi!L7=0,0,1000000*RES_hh_emi!L7/RES_hh_num!L7)</f>
        <v>4048.7712902674398</v>
      </c>
      <c r="M7" s="72">
        <f>IF(RES_hh_emi!M7=0,0,1000000*RES_hh_emi!M7/RES_hh_num!M7)</f>
        <v>3330.6174103943436</v>
      </c>
      <c r="N7" s="72">
        <f>IF(RES_hh_emi!N7=0,0,1000000*RES_hh_emi!N7/RES_hh_num!N7)</f>
        <v>3920.3810010092711</v>
      </c>
      <c r="O7" s="72">
        <f>IF(RES_hh_emi!O7=0,0,1000000*RES_hh_emi!O7/RES_hh_num!O7)</f>
        <v>4143.6009128097257</v>
      </c>
      <c r="P7" s="72">
        <f>IF(RES_hh_emi!P7=0,0,1000000*RES_hh_emi!P7/RES_hh_num!P7)</f>
        <v>3023.9674283230374</v>
      </c>
      <c r="Q7" s="72">
        <f>IF(RES_hh_emi!Q7=0,0,1000000*RES_hh_emi!Q7/RES_hh_num!Q7)</f>
        <v>3320.2365687158976</v>
      </c>
      <c r="R7" s="72">
        <f>IF(RES_hh_emi!R7=0,0,1000000*RES_hh_emi!R7/RES_hh_num!R7)</f>
        <v>3570.5429581352082</v>
      </c>
      <c r="S7" s="72">
        <f>IF(RES_hh_emi!S7=0,0,1000000*RES_hh_emi!S7/RES_hh_num!S7)</f>
        <v>3504.8635228539074</v>
      </c>
      <c r="T7" s="72">
        <f>IF(RES_hh_emi!T7=0,0,1000000*RES_hh_emi!T7/RES_hh_num!T7)</f>
        <v>3312.4670724735897</v>
      </c>
      <c r="U7" s="72">
        <f>IF(RES_hh_emi!U7=0,0,1000000*RES_hh_emi!U7/RES_hh_num!U7)</f>
        <v>3331.3127388600278</v>
      </c>
      <c r="V7" s="72">
        <f>IF(RES_hh_emi!V7=0,0,1000000*RES_hh_emi!V7/RES_hh_num!V7)</f>
        <v>3005.0473325938055</v>
      </c>
      <c r="W7" s="72">
        <f>IF(RES_hh_emi!W7=0,0,1000000*RES_hh_emi!W7/RES_hh_num!W7)</f>
        <v>3656.5942738523331</v>
      </c>
      <c r="X7" s="72">
        <f>IF(RES_hh_emi!X7=0,0,1000000*RES_hh_emi!X7/RES_hh_num!X7)</f>
        <v>2994.9563338384323</v>
      </c>
      <c r="Y7" s="72">
        <f>IF(RES_hh_emi!Y7=0,0,1000000*RES_hh_emi!Y7/RES_hh_num!Y7)</f>
        <v>2868.8886363403822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3051.8576918666017</v>
      </c>
      <c r="C8" s="72">
        <f>IF(RES_hh_emi!C8=0,0,1000000*RES_hh_emi!C8/RES_hh_num!C8)</f>
        <v>3011.9572609221364</v>
      </c>
      <c r="D8" s="72">
        <f>IF(RES_hh_emi!D8=0,0,1000000*RES_hh_emi!D8/RES_hh_num!D8)</f>
        <v>2950.7611488745797</v>
      </c>
      <c r="E8" s="72">
        <f>IF(RES_hh_emi!E8=0,0,1000000*RES_hh_emi!E8/RES_hh_num!E8)</f>
        <v>2890.6033395809704</v>
      </c>
      <c r="F8" s="72">
        <f>IF(RES_hh_emi!F8=0,0,1000000*RES_hh_emi!F8/RES_hh_num!F8)</f>
        <v>3145.2122378962499</v>
      </c>
      <c r="G8" s="72">
        <f>IF(RES_hh_emi!G8=0,0,1000000*RES_hh_emi!G8/RES_hh_num!G8)</f>
        <v>3040.9015694964392</v>
      </c>
      <c r="H8" s="72">
        <f>IF(RES_hh_emi!H8=0,0,1000000*RES_hh_emi!H8/RES_hh_num!H8)</f>
        <v>2934.196361043224</v>
      </c>
      <c r="I8" s="72">
        <f>IF(RES_hh_emi!I8=0,0,1000000*RES_hh_emi!I8/RES_hh_num!I8)</f>
        <v>2523.5123193443305</v>
      </c>
      <c r="J8" s="72">
        <f>IF(RES_hh_emi!J8=0,0,1000000*RES_hh_emi!J8/RES_hh_num!J8)</f>
        <v>2728.9038254752809</v>
      </c>
      <c r="K8" s="72">
        <f>IF(RES_hh_emi!K8=0,0,1000000*RES_hh_emi!K8/RES_hh_num!K8)</f>
        <v>2825.6992263882121</v>
      </c>
      <c r="L8" s="72">
        <f>IF(RES_hh_emi!L8=0,0,1000000*RES_hh_emi!L8/RES_hh_num!L8)</f>
        <v>2738.5238481444767</v>
      </c>
      <c r="M8" s="72">
        <f>IF(RES_hh_emi!M8=0,0,1000000*RES_hh_emi!M8/RES_hh_num!M8)</f>
        <v>2389.1960669951191</v>
      </c>
      <c r="N8" s="72">
        <f>IF(RES_hh_emi!N8=0,0,1000000*RES_hh_emi!N8/RES_hh_num!N8)</f>
        <v>2725.1063512935971</v>
      </c>
      <c r="O8" s="72">
        <f>IF(RES_hh_emi!O8=0,0,1000000*RES_hh_emi!O8/RES_hh_num!O8)</f>
        <v>2892.6921470062666</v>
      </c>
      <c r="P8" s="72">
        <f>IF(RES_hh_emi!P8=0,0,1000000*RES_hh_emi!P8/RES_hh_num!P8)</f>
        <v>2071.2410101117071</v>
      </c>
      <c r="Q8" s="72">
        <f>IF(RES_hh_emi!Q8=0,0,1000000*RES_hh_emi!Q8/RES_hh_num!Q8)</f>
        <v>2260.8714364228936</v>
      </c>
      <c r="R8" s="72">
        <f>IF(RES_hh_emi!R8=0,0,1000000*RES_hh_emi!R8/RES_hh_num!R8)</f>
        <v>2469.545376812835</v>
      </c>
      <c r="S8" s="72">
        <f>IF(RES_hh_emi!S8=0,0,1000000*RES_hh_emi!S8/RES_hh_num!S8)</f>
        <v>2390.8685745696935</v>
      </c>
      <c r="T8" s="72">
        <f>IF(RES_hh_emi!T8=0,0,1000000*RES_hh_emi!T8/RES_hh_num!T8)</f>
        <v>2223.7708387772173</v>
      </c>
      <c r="U8" s="72">
        <f>IF(RES_hh_emi!U8=0,0,1000000*RES_hh_emi!U8/RES_hh_num!U8)</f>
        <v>2168.9506600038808</v>
      </c>
      <c r="V8" s="72">
        <f>IF(RES_hh_emi!V8=0,0,1000000*RES_hh_emi!V8/RES_hh_num!V8)</f>
        <v>2133.888401601906</v>
      </c>
      <c r="W8" s="72">
        <f>IF(RES_hh_emi!W8=0,0,1000000*RES_hh_emi!W8/RES_hh_num!W8)</f>
        <v>2330.594643064589</v>
      </c>
      <c r="X8" s="72">
        <f>IF(RES_hh_emi!X8=0,0,1000000*RES_hh_emi!X8/RES_hh_num!X8)</f>
        <v>1975.3459651176788</v>
      </c>
      <c r="Y8" s="72">
        <f>IF(RES_hh_emi!Y8=0,0,1000000*RES_hh_emi!Y8/RES_hh_num!Y8)</f>
        <v>1874.4368767426329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185.8115282855114</v>
      </c>
      <c r="C17" s="69">
        <f>IF(RES_hh_emi!C17=0,0,1000000*RES_hh_emi!C17/RES_hh_num!C17)</f>
        <v>182.08620902187747</v>
      </c>
      <c r="D17" s="69">
        <f>IF(RES_hh_emi!D17=0,0,1000000*RES_hh_emi!D17/RES_hh_num!D17)</f>
        <v>184.49356700749382</v>
      </c>
      <c r="E17" s="69">
        <f>IF(RES_hh_emi!E17=0,0,1000000*RES_hh_emi!E17/RES_hh_num!E17)</f>
        <v>185.54121753550686</v>
      </c>
      <c r="F17" s="69">
        <f>IF(RES_hh_emi!F17=0,0,1000000*RES_hh_emi!F17/RES_hh_num!F17)</f>
        <v>188.82540658837158</v>
      </c>
      <c r="G17" s="69">
        <f>IF(RES_hh_emi!G17=0,0,1000000*RES_hh_emi!G17/RES_hh_num!G17)</f>
        <v>180.5789497804351</v>
      </c>
      <c r="H17" s="69">
        <f>IF(RES_hh_emi!H17=0,0,1000000*RES_hh_emi!H17/RES_hh_num!H17)</f>
        <v>186.03627029274512</v>
      </c>
      <c r="I17" s="69">
        <f>IF(RES_hh_emi!I17=0,0,1000000*RES_hh_emi!I17/RES_hh_num!I17)</f>
        <v>174.90104057761792</v>
      </c>
      <c r="J17" s="69">
        <f>IF(RES_hh_emi!J17=0,0,1000000*RES_hh_emi!J17/RES_hh_num!J17)</f>
        <v>178.67348109107871</v>
      </c>
      <c r="K17" s="69">
        <f>IF(RES_hh_emi!K17=0,0,1000000*RES_hh_emi!K17/RES_hh_num!K17)</f>
        <v>167.91701569456885</v>
      </c>
      <c r="L17" s="69">
        <f>IF(RES_hh_emi!L17=0,0,1000000*RES_hh_emi!L17/RES_hh_num!L17)</f>
        <v>160.97349801546818</v>
      </c>
      <c r="M17" s="69">
        <f>IF(RES_hh_emi!M17=0,0,1000000*RES_hh_emi!M17/RES_hh_num!M17)</f>
        <v>177.3215147517023</v>
      </c>
      <c r="N17" s="69">
        <f>IF(RES_hh_emi!N17=0,0,1000000*RES_hh_emi!N17/RES_hh_num!N17)</f>
        <v>171.42441609974634</v>
      </c>
      <c r="O17" s="69">
        <f>IF(RES_hh_emi!O17=0,0,1000000*RES_hh_emi!O17/RES_hh_num!O17)</f>
        <v>158.60583469676834</v>
      </c>
      <c r="P17" s="69">
        <f>IF(RES_hh_emi!P17=0,0,1000000*RES_hh_emi!P17/RES_hh_num!P17)</f>
        <v>149.82608159963306</v>
      </c>
      <c r="Q17" s="69">
        <f>IF(RES_hh_emi!Q17=0,0,1000000*RES_hh_emi!Q17/RES_hh_num!Q17)</f>
        <v>144.59478438932288</v>
      </c>
      <c r="R17" s="69">
        <f>IF(RES_hh_emi!R17=0,0,1000000*RES_hh_emi!R17/RES_hh_num!R17)</f>
        <v>158.32632924295402</v>
      </c>
      <c r="S17" s="69">
        <f>IF(RES_hh_emi!S17=0,0,1000000*RES_hh_emi!S17/RES_hh_num!S17)</f>
        <v>159.61991031067339</v>
      </c>
      <c r="T17" s="69">
        <f>IF(RES_hh_emi!T17=0,0,1000000*RES_hh_emi!T17/RES_hh_num!T17)</f>
        <v>154.24480046477007</v>
      </c>
      <c r="U17" s="69">
        <f>IF(RES_hh_emi!U17=0,0,1000000*RES_hh_emi!U17/RES_hh_num!U17)</f>
        <v>152.19129160495447</v>
      </c>
      <c r="V17" s="69">
        <f>IF(RES_hh_emi!V17=0,0,1000000*RES_hh_emi!V17/RES_hh_num!V17)</f>
        <v>150.38898557591858</v>
      </c>
      <c r="W17" s="69">
        <f>IF(RES_hh_emi!W17=0,0,1000000*RES_hh_emi!W17/RES_hh_num!W17)</f>
        <v>144.09013107905952</v>
      </c>
      <c r="X17" s="69">
        <f>IF(RES_hh_emi!X17=0,0,1000000*RES_hh_emi!X17/RES_hh_num!X17)</f>
        <v>94.558375425600317</v>
      </c>
      <c r="Y17" s="69">
        <f>IF(RES_hh_emi!Y17=0,0,1000000*RES_hh_emi!Y17/RES_hh_num!Y17)</f>
        <v>81.585042411177426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555.00180986547923</v>
      </c>
      <c r="C18" s="72">
        <f>IF(RES_hh_emi!C18=0,0,1000000*RES_hh_emi!C18/RES_hh_num!C18)</f>
        <v>570.9556754373981</v>
      </c>
      <c r="D18" s="72">
        <f>IF(RES_hh_emi!D18=0,0,1000000*RES_hh_emi!D18/RES_hh_num!D18)</f>
        <v>515.76591772465963</v>
      </c>
      <c r="E18" s="72">
        <f>IF(RES_hh_emi!E18=0,0,1000000*RES_hh_emi!E18/RES_hh_num!E18)</f>
        <v>557.6258451441463</v>
      </c>
      <c r="F18" s="72">
        <f>IF(RES_hh_emi!F18=0,0,1000000*RES_hh_emi!F18/RES_hh_num!F18)</f>
        <v>563.47888671878593</v>
      </c>
      <c r="G18" s="72">
        <f>IF(RES_hh_emi!G18=0,0,1000000*RES_hh_emi!G18/RES_hh_num!G18)</f>
        <v>507.29112386624359</v>
      </c>
      <c r="H18" s="72">
        <f>IF(RES_hh_emi!H18=0,0,1000000*RES_hh_emi!H18/RES_hh_num!H18)</f>
        <v>576.18328036125615</v>
      </c>
      <c r="I18" s="72">
        <f>IF(RES_hh_emi!I18=0,0,1000000*RES_hh_emi!I18/RES_hh_num!I18)</f>
        <v>672.50281278482259</v>
      </c>
      <c r="J18" s="72">
        <f>IF(RES_hh_emi!J18=0,0,1000000*RES_hh_emi!J18/RES_hh_num!J18)</f>
        <v>788.98633458115376</v>
      </c>
      <c r="K18" s="72">
        <f>IF(RES_hh_emi!K18=0,0,1000000*RES_hh_emi!K18/RES_hh_num!K18)</f>
        <v>750.10529442064376</v>
      </c>
      <c r="L18" s="72">
        <f>IF(RES_hh_emi!L18=0,0,1000000*RES_hh_emi!L18/RES_hh_num!L18)</f>
        <v>993.75630959210707</v>
      </c>
      <c r="M18" s="72">
        <f>IF(RES_hh_emi!M18=0,0,1000000*RES_hh_emi!M18/RES_hh_num!M18)</f>
        <v>268.54025805172523</v>
      </c>
      <c r="N18" s="72">
        <f>IF(RES_hh_emi!N18=0,0,1000000*RES_hh_emi!N18/RES_hh_num!N18)</f>
        <v>430.14635884161163</v>
      </c>
      <c r="O18" s="72">
        <f>IF(RES_hh_emi!O18=0,0,1000000*RES_hh_emi!O18/RES_hh_num!O18)</f>
        <v>561.60127344726243</v>
      </c>
      <c r="P18" s="72">
        <f>IF(RES_hh_emi!P18=0,0,1000000*RES_hh_emi!P18/RES_hh_num!P18)</f>
        <v>587.91885198280147</v>
      </c>
      <c r="Q18" s="72">
        <f>IF(RES_hh_emi!Q18=0,0,1000000*RES_hh_emi!Q18/RES_hh_num!Q18)</f>
        <v>577.20658482413637</v>
      </c>
      <c r="R18" s="72">
        <f>IF(RES_hh_emi!R18=0,0,1000000*RES_hh_emi!R18/RES_hh_num!R18)</f>
        <v>666.61227555325445</v>
      </c>
      <c r="S18" s="72">
        <f>IF(RES_hh_emi!S18=0,0,1000000*RES_hh_emi!S18/RES_hh_num!S18)</f>
        <v>778.47678217119221</v>
      </c>
      <c r="T18" s="72">
        <f>IF(RES_hh_emi!T18=0,0,1000000*RES_hh_emi!T18/RES_hh_num!T18)</f>
        <v>581.78021900201713</v>
      </c>
      <c r="U18" s="72">
        <f>IF(RES_hh_emi!U18=0,0,1000000*RES_hh_emi!U18/RES_hh_num!U18)</f>
        <v>513.24950351057021</v>
      </c>
      <c r="V18" s="72">
        <f>IF(RES_hh_emi!V18=0,0,1000000*RES_hh_emi!V18/RES_hh_num!V18)</f>
        <v>556.70337373865357</v>
      </c>
      <c r="W18" s="72">
        <f>IF(RES_hh_emi!W18=0,0,1000000*RES_hh_emi!W18/RES_hh_num!W18)</f>
        <v>794.34276863161131</v>
      </c>
      <c r="X18" s="72">
        <f>IF(RES_hh_emi!X18=0,0,1000000*RES_hh_emi!X18/RES_hh_num!X18)</f>
        <v>485.58758158239419</v>
      </c>
      <c r="Y18" s="72">
        <f>IF(RES_hh_emi!Y18=0,0,1000000*RES_hh_emi!Y18/RES_hh_num!Y18)</f>
        <v>387.70470486137754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333.38960137069489</v>
      </c>
      <c r="C19" s="72">
        <f>IF(RES_hh_emi!C19=0,0,1000000*RES_hh_emi!C19/RES_hh_num!C19)</f>
        <v>323.55787028922902</v>
      </c>
      <c r="D19" s="72">
        <f>IF(RES_hh_emi!D19=0,0,1000000*RES_hh_emi!D19/RES_hh_num!D19)</f>
        <v>335.50060715972154</v>
      </c>
      <c r="E19" s="72">
        <f>IF(RES_hh_emi!E19=0,0,1000000*RES_hh_emi!E19/RES_hh_num!E19)</f>
        <v>328.88847624199951</v>
      </c>
      <c r="F19" s="72">
        <f>IF(RES_hh_emi!F19=0,0,1000000*RES_hh_emi!F19/RES_hh_num!F19)</f>
        <v>336.16758783184019</v>
      </c>
      <c r="G19" s="72">
        <f>IF(RES_hh_emi!G19=0,0,1000000*RES_hh_emi!G19/RES_hh_num!G19)</f>
        <v>327.89430338450285</v>
      </c>
      <c r="H19" s="72">
        <f>IF(RES_hh_emi!H19=0,0,1000000*RES_hh_emi!H19/RES_hh_num!H19)</f>
        <v>320.13858789854265</v>
      </c>
      <c r="I19" s="72">
        <f>IF(RES_hh_emi!I19=0,0,1000000*RES_hh_emi!I19/RES_hh_num!I19)</f>
        <v>333.64033461808071</v>
      </c>
      <c r="J19" s="72">
        <f>IF(RES_hh_emi!J19=0,0,1000000*RES_hh_emi!J19/RES_hh_num!J19)</f>
        <v>316.78403571776107</v>
      </c>
      <c r="K19" s="72">
        <f>IF(RES_hh_emi!K19=0,0,1000000*RES_hh_emi!K19/RES_hh_num!K19)</f>
        <v>321.82753646204105</v>
      </c>
      <c r="L19" s="72">
        <f>IF(RES_hh_emi!L19=0,0,1000000*RES_hh_emi!L19/RES_hh_num!L19)</f>
        <v>341.89164124259173</v>
      </c>
      <c r="M19" s="72">
        <f>IF(RES_hh_emi!M19=0,0,1000000*RES_hh_emi!M19/RES_hh_num!M19)</f>
        <v>370.15317851038253</v>
      </c>
      <c r="N19" s="72">
        <f>IF(RES_hh_emi!N19=0,0,1000000*RES_hh_emi!N19/RES_hh_num!N19)</f>
        <v>370.10064045781468</v>
      </c>
      <c r="O19" s="72">
        <f>IF(RES_hh_emi!O19=0,0,1000000*RES_hh_emi!O19/RES_hh_num!O19)</f>
        <v>369.75488206398791</v>
      </c>
      <c r="P19" s="72">
        <f>IF(RES_hh_emi!P19=0,0,1000000*RES_hh_emi!P19/RES_hh_num!P19)</f>
        <v>368.34686779801206</v>
      </c>
      <c r="Q19" s="72">
        <f>IF(RES_hh_emi!Q19=0,0,1000000*RES_hh_emi!Q19/RES_hh_num!Q19)</f>
        <v>363.608490458017</v>
      </c>
      <c r="R19" s="72">
        <f>IF(RES_hh_emi!R19=0,0,1000000*RES_hh_emi!R19/RES_hh_num!R19)</f>
        <v>364.8955061346872</v>
      </c>
      <c r="S19" s="72">
        <f>IF(RES_hh_emi!S19=0,0,1000000*RES_hh_emi!S19/RES_hh_num!S19)</f>
        <v>381.37788228507731</v>
      </c>
      <c r="T19" s="72">
        <f>IF(RES_hh_emi!T19=0,0,1000000*RES_hh_emi!T19/RES_hh_num!T19)</f>
        <v>379.4709783464815</v>
      </c>
      <c r="U19" s="72">
        <f>IF(RES_hh_emi!U19=0,0,1000000*RES_hh_emi!U19/RES_hh_num!U19)</f>
        <v>365.47415993083308</v>
      </c>
      <c r="V19" s="72">
        <f>IF(RES_hh_emi!V19=0,0,1000000*RES_hh_emi!V19/RES_hh_num!V19)</f>
        <v>372.62065346298311</v>
      </c>
      <c r="W19" s="72">
        <f>IF(RES_hh_emi!W19=0,0,1000000*RES_hh_emi!W19/RES_hh_num!W19)</f>
        <v>403.25702188882218</v>
      </c>
      <c r="X19" s="72">
        <f>IF(RES_hh_emi!X19=0,0,1000000*RES_hh_emi!X19/RES_hh_num!X19)</f>
        <v>273.86954132667074</v>
      </c>
      <c r="Y19" s="72">
        <f>IF(RES_hh_emi!Y19=0,0,1000000*RES_hh_emi!Y19/RES_hh_num!Y19)</f>
        <v>243.68362297152237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412.18445780160818</v>
      </c>
      <c r="C20" s="72">
        <f>IF(RES_hh_emi!C20=0,0,1000000*RES_hh_emi!C20/RES_hh_num!C20)</f>
        <v>440.76874217854595</v>
      </c>
      <c r="D20" s="72">
        <f>IF(RES_hh_emi!D20=0,0,1000000*RES_hh_emi!D20/RES_hh_num!D20)</f>
        <v>423.08821098607825</v>
      </c>
      <c r="E20" s="72">
        <f>IF(RES_hh_emi!E20=0,0,1000000*RES_hh_emi!E20/RES_hh_num!E20)</f>
        <v>451.61949160842079</v>
      </c>
      <c r="F20" s="72">
        <f>IF(RES_hh_emi!F20=0,0,1000000*RES_hh_emi!F20/RES_hh_num!F20)</f>
        <v>438.68088946865089</v>
      </c>
      <c r="G20" s="72">
        <f>IF(RES_hh_emi!G20=0,0,1000000*RES_hh_emi!G20/RES_hh_num!G20)</f>
        <v>434.3021686851697</v>
      </c>
      <c r="H20" s="72">
        <f>IF(RES_hh_emi!H20=0,0,1000000*RES_hh_emi!H20/RES_hh_num!H20)</f>
        <v>442.46153454141125</v>
      </c>
      <c r="I20" s="72">
        <f>IF(RES_hh_emi!I20=0,0,1000000*RES_hh_emi!I20/RES_hh_num!I20)</f>
        <v>411.24262405474218</v>
      </c>
      <c r="J20" s="72">
        <f>IF(RES_hh_emi!J20=0,0,1000000*RES_hh_emi!J20/RES_hh_num!J20)</f>
        <v>454.22971886170495</v>
      </c>
      <c r="K20" s="72">
        <f>IF(RES_hh_emi!K20=0,0,1000000*RES_hh_emi!K20/RES_hh_num!K20)</f>
        <v>430.3795307786844</v>
      </c>
      <c r="L20" s="72">
        <f>IF(RES_hh_emi!L20=0,0,1000000*RES_hh_emi!L20/RES_hh_num!L20)</f>
        <v>432.59751208880357</v>
      </c>
      <c r="M20" s="72">
        <f>IF(RES_hh_emi!M20=0,0,1000000*RES_hh_emi!M20/RES_hh_num!M20)</f>
        <v>472.9905698386238</v>
      </c>
      <c r="N20" s="72">
        <f>IF(RES_hh_emi!N20=0,0,1000000*RES_hh_emi!N20/RES_hh_num!N20)</f>
        <v>506.97202769766858</v>
      </c>
      <c r="O20" s="72">
        <f>IF(RES_hh_emi!O20=0,0,1000000*RES_hh_emi!O20/RES_hh_num!O20)</f>
        <v>489.84877468598717</v>
      </c>
      <c r="P20" s="72">
        <f>IF(RES_hh_emi!P20=0,0,1000000*RES_hh_emi!P20/RES_hh_num!P20)</f>
        <v>466.14734720732901</v>
      </c>
      <c r="Q20" s="72">
        <f>IF(RES_hh_emi!Q20=0,0,1000000*RES_hh_emi!Q20/RES_hh_num!Q20)</f>
        <v>428.09025533261178</v>
      </c>
      <c r="R20" s="72">
        <f>IF(RES_hh_emi!R20=0,0,1000000*RES_hh_emi!R20/RES_hh_num!R20)</f>
        <v>529.45989907383535</v>
      </c>
      <c r="S20" s="72">
        <f>IF(RES_hh_emi!S20=0,0,1000000*RES_hh_emi!S20/RES_hh_num!S20)</f>
        <v>513.2595996123016</v>
      </c>
      <c r="T20" s="72">
        <f>IF(RES_hh_emi!T20=0,0,1000000*RES_hh_emi!T20/RES_hh_num!T20)</f>
        <v>494.40541564785855</v>
      </c>
      <c r="U20" s="72">
        <f>IF(RES_hh_emi!U20=0,0,1000000*RES_hh_emi!U20/RES_hh_num!U20)</f>
        <v>496.14609915527052</v>
      </c>
      <c r="V20" s="72">
        <f>IF(RES_hh_emi!V20=0,0,1000000*RES_hh_emi!V20/RES_hh_num!V20)</f>
        <v>492.61254031259955</v>
      </c>
      <c r="W20" s="72">
        <f>IF(RES_hh_emi!W20=0,0,1000000*RES_hh_emi!W20/RES_hh_num!W20)</f>
        <v>527.3590852144506</v>
      </c>
      <c r="X20" s="72">
        <f>IF(RES_hh_emi!X20=0,0,1000000*RES_hh_emi!X20/RES_hh_num!X20)</f>
        <v>325.05572296836209</v>
      </c>
      <c r="Y20" s="72">
        <f>IF(RES_hh_emi!Y20=0,0,1000000*RES_hh_emi!Y20/RES_hh_num!Y20)</f>
        <v>315.86879402730722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325.10331225844777</v>
      </c>
      <c r="C21" s="72">
        <f>IF(RES_hh_emi!C21=0,0,1000000*RES_hh_emi!C21/RES_hh_num!C21)</f>
        <v>298.88865891263055</v>
      </c>
      <c r="D21" s="72">
        <f>IF(RES_hh_emi!D21=0,0,1000000*RES_hh_emi!D21/RES_hh_num!D21)</f>
        <v>317.22028417442692</v>
      </c>
      <c r="E21" s="72">
        <f>IF(RES_hh_emi!E21=0,0,1000000*RES_hh_emi!E21/RES_hh_num!E21)</f>
        <v>308.66460718112944</v>
      </c>
      <c r="F21" s="72">
        <f>IF(RES_hh_emi!F21=0,0,1000000*RES_hh_emi!F21/RES_hh_num!F21)</f>
        <v>322.65828475717393</v>
      </c>
      <c r="G21" s="72">
        <f>IF(RES_hh_emi!G21=0,0,1000000*RES_hh_emi!G21/RES_hh_num!G21)</f>
        <v>297.36223830661157</v>
      </c>
      <c r="H21" s="72">
        <f>IF(RES_hh_emi!H21=0,0,1000000*RES_hh_emi!H21/RES_hh_num!H21)</f>
        <v>314.25596950263639</v>
      </c>
      <c r="I21" s="72">
        <f>IF(RES_hh_emi!I21=0,0,1000000*RES_hh_emi!I21/RES_hh_num!I21)</f>
        <v>296.65368437739107</v>
      </c>
      <c r="J21" s="72">
        <f>IF(RES_hh_emi!J21=0,0,1000000*RES_hh_emi!J21/RES_hh_num!J21)</f>
        <v>302.21376665513253</v>
      </c>
      <c r="K21" s="72">
        <f>IF(RES_hh_emi!K21=0,0,1000000*RES_hh_emi!K21/RES_hh_num!K21)</f>
        <v>289.58580951983936</v>
      </c>
      <c r="L21" s="72">
        <f>IF(RES_hh_emi!L21=0,0,1000000*RES_hh_emi!L21/RES_hh_num!L21)</f>
        <v>288.13584081522799</v>
      </c>
      <c r="M21" s="72">
        <f>IF(RES_hh_emi!M21=0,0,1000000*RES_hh_emi!M21/RES_hh_num!M21)</f>
        <v>341.65136765668268</v>
      </c>
      <c r="N21" s="72">
        <f>IF(RES_hh_emi!N21=0,0,1000000*RES_hh_emi!N21/RES_hh_num!N21)</f>
        <v>339.8864094393752</v>
      </c>
      <c r="O21" s="72">
        <f>IF(RES_hh_emi!O21=0,0,1000000*RES_hh_emi!O21/RES_hh_num!O21)</f>
        <v>331.1577774114329</v>
      </c>
      <c r="P21" s="72">
        <f>IF(RES_hh_emi!P21=0,0,1000000*RES_hh_emi!P21/RES_hh_num!P21)</f>
        <v>323.12613341021012</v>
      </c>
      <c r="Q21" s="72">
        <f>IF(RES_hh_emi!Q21=0,0,1000000*RES_hh_emi!Q21/RES_hh_num!Q21)</f>
        <v>325.99697307851744</v>
      </c>
      <c r="R21" s="72">
        <f>IF(RES_hh_emi!R21=0,0,1000000*RES_hh_emi!R21/RES_hh_num!R21)</f>
        <v>333.80465151351586</v>
      </c>
      <c r="S21" s="72">
        <f>IF(RES_hh_emi!S21=0,0,1000000*RES_hh_emi!S21/RES_hh_num!S21)</f>
        <v>343.5158295957927</v>
      </c>
      <c r="T21" s="72">
        <f>IF(RES_hh_emi!T21=0,0,1000000*RES_hh_emi!T21/RES_hh_num!T21)</f>
        <v>335.67957335380441</v>
      </c>
      <c r="U21" s="72">
        <f>IF(RES_hh_emi!U21=0,0,1000000*RES_hh_emi!U21/RES_hh_num!U21)</f>
        <v>334.49652392797657</v>
      </c>
      <c r="V21" s="72">
        <f>IF(RES_hh_emi!V21=0,0,1000000*RES_hh_emi!V21/RES_hh_num!V21)</f>
        <v>340.87623314559727</v>
      </c>
      <c r="W21" s="72">
        <f>IF(RES_hh_emi!W21=0,0,1000000*RES_hh_emi!W21/RES_hh_num!W21)</f>
        <v>324.31172151609809</v>
      </c>
      <c r="X21" s="72">
        <f>IF(RES_hh_emi!X21=0,0,1000000*RES_hh_emi!X21/RES_hh_num!X21)</f>
        <v>239.25210899680275</v>
      </c>
      <c r="Y21" s="72">
        <f>IF(RES_hh_emi!Y21=0,0,1000000*RES_hh_emi!Y21/RES_hh_num!Y21)</f>
        <v>212.57071778458092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125.74655520035471</v>
      </c>
      <c r="C27" s="69">
        <f>IF(RES_hh_emi!C27=0,0,1000000*RES_hh_emi!C27/RES_hh_num!C27)</f>
        <v>118.24746628807614</v>
      </c>
      <c r="D27" s="69">
        <f>IF(RES_hh_emi!D27=0,0,1000000*RES_hh_emi!D27/RES_hh_num!D27)</f>
        <v>124.48704362825558</v>
      </c>
      <c r="E27" s="69">
        <f>IF(RES_hh_emi!E27=0,0,1000000*RES_hh_emi!E27/RES_hh_num!E27)</f>
        <v>116.08628893107314</v>
      </c>
      <c r="F27" s="69">
        <f>IF(RES_hh_emi!F27=0,0,1000000*RES_hh_emi!F27/RES_hh_num!F27)</f>
        <v>114.00252776006704</v>
      </c>
      <c r="G27" s="69">
        <f>IF(RES_hh_emi!G27=0,0,1000000*RES_hh_emi!G27/RES_hh_num!G27)</f>
        <v>113.22461177164361</v>
      </c>
      <c r="H27" s="69">
        <f>IF(RES_hh_emi!H27=0,0,1000000*RES_hh_emi!H27/RES_hh_num!H27)</f>
        <v>113.6588297720085</v>
      </c>
      <c r="I27" s="69">
        <f>IF(RES_hh_emi!I27=0,0,1000000*RES_hh_emi!I27/RES_hh_num!I27)</f>
        <v>118.51881395429622</v>
      </c>
      <c r="J27" s="69">
        <f>IF(RES_hh_emi!J27=0,0,1000000*RES_hh_emi!J27/RES_hh_num!J27)</f>
        <v>111.94729542971916</v>
      </c>
      <c r="K27" s="69">
        <f>IF(RES_hh_emi!K27=0,0,1000000*RES_hh_emi!K27/RES_hh_num!K27)</f>
        <v>102.04353152816053</v>
      </c>
      <c r="L27" s="69">
        <f>IF(RES_hh_emi!L27=0,0,1000000*RES_hh_emi!L27/RES_hh_num!L27)</f>
        <v>108.98662038612314</v>
      </c>
      <c r="M27" s="69">
        <f>IF(RES_hh_emi!M27=0,0,1000000*RES_hh_emi!M27/RES_hh_num!M27)</f>
        <v>115.85294998003336</v>
      </c>
      <c r="N27" s="69">
        <f>IF(RES_hh_emi!N27=0,0,1000000*RES_hh_emi!N27/RES_hh_num!N27)</f>
        <v>113.88045452457845</v>
      </c>
      <c r="O27" s="69">
        <f>IF(RES_hh_emi!O27=0,0,1000000*RES_hh_emi!O27/RES_hh_num!O27)</f>
        <v>107.51300867359163</v>
      </c>
      <c r="P27" s="69">
        <f>IF(RES_hh_emi!P27=0,0,1000000*RES_hh_emi!P27/RES_hh_num!P27)</f>
        <v>104.00043697133903</v>
      </c>
      <c r="Q27" s="69">
        <f>IF(RES_hh_emi!Q27=0,0,1000000*RES_hh_emi!Q27/RES_hh_num!Q27)</f>
        <v>101.31751493130923</v>
      </c>
      <c r="R27" s="69">
        <f>IF(RES_hh_emi!R27=0,0,1000000*RES_hh_emi!R27/RES_hh_num!R27)</f>
        <v>95.134933421822126</v>
      </c>
      <c r="S27" s="69">
        <f>IF(RES_hh_emi!S27=0,0,1000000*RES_hh_emi!S27/RES_hh_num!S27)</f>
        <v>96.709899583055858</v>
      </c>
      <c r="T27" s="69">
        <f>IF(RES_hh_emi!T27=0,0,1000000*RES_hh_emi!T27/RES_hh_num!T27)</f>
        <v>91.979846100908929</v>
      </c>
      <c r="U27" s="69">
        <f>IF(RES_hh_emi!U27=0,0,1000000*RES_hh_emi!U27/RES_hh_num!U27)</f>
        <v>90.115930641846973</v>
      </c>
      <c r="V27" s="69">
        <f>IF(RES_hh_emi!V27=0,0,1000000*RES_hh_emi!V27/RES_hh_num!V27)</f>
        <v>92.468660689939085</v>
      </c>
      <c r="W27" s="69">
        <f>IF(RES_hh_emi!W27=0,0,1000000*RES_hh_emi!W27/RES_hh_num!W27)</f>
        <v>83.743630077657926</v>
      </c>
      <c r="X27" s="69">
        <f>IF(RES_hh_emi!X27=0,0,1000000*RES_hh_emi!X27/RES_hh_num!X27)</f>
        <v>80.209221656561169</v>
      </c>
      <c r="Y27" s="69">
        <f>IF(RES_hh_emi!Y27=0,0,1000000*RES_hh_emi!Y27/RES_hh_num!Y27)</f>
        <v>70.526748372450044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X28" s="72">
        <f>IF(RES_hh_emi!X28=0,0,1000000*RES_hh_emi!X28/RES_hh_num!X28)</f>
        <v>0</v>
      </c>
      <c r="Y28" s="72">
        <f>IF(RES_hh_emi!Y28=0,0,1000000*RES_hh_emi!Y28/RES_hh_num!Y28)</f>
        <v>0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213.73813896983538</v>
      </c>
      <c r="C29" s="72">
        <f>IF(RES_hh_emi!C29=0,0,1000000*RES_hh_emi!C29/RES_hh_num!C29)</f>
        <v>205.50075689281908</v>
      </c>
      <c r="D29" s="72">
        <f>IF(RES_hh_emi!D29=0,0,1000000*RES_hh_emi!D29/RES_hh_num!D29)</f>
        <v>210.31564772445418</v>
      </c>
      <c r="E29" s="72">
        <f>IF(RES_hh_emi!E29=0,0,1000000*RES_hh_emi!E29/RES_hh_num!E29)</f>
        <v>198.18990009200127</v>
      </c>
      <c r="F29" s="72">
        <f>IF(RES_hh_emi!F29=0,0,1000000*RES_hh_emi!F29/RES_hh_num!F29)</f>
        <v>194.92169304491048</v>
      </c>
      <c r="G29" s="72">
        <f>IF(RES_hh_emi!G29=0,0,1000000*RES_hh_emi!G29/RES_hh_num!G29)</f>
        <v>190.10905871043678</v>
      </c>
      <c r="H29" s="72">
        <f>IF(RES_hh_emi!H29=0,0,1000000*RES_hh_emi!H29/RES_hh_num!H29)</f>
        <v>190.17834003681421</v>
      </c>
      <c r="I29" s="72">
        <f>IF(RES_hh_emi!I29=0,0,1000000*RES_hh_emi!I29/RES_hh_num!I29)</f>
        <v>202.41040453317154</v>
      </c>
      <c r="J29" s="72">
        <f>IF(RES_hh_emi!J29=0,0,1000000*RES_hh_emi!J29/RES_hh_num!J29)</f>
        <v>191.58337751577454</v>
      </c>
      <c r="K29" s="72">
        <f>IF(RES_hh_emi!K29=0,0,1000000*RES_hh_emi!K29/RES_hh_num!K29)</f>
        <v>195.11496449842167</v>
      </c>
      <c r="L29" s="72">
        <f>IF(RES_hh_emi!L29=0,0,1000000*RES_hh_emi!L29/RES_hh_num!L29)</f>
        <v>201.81593153219112</v>
      </c>
      <c r="M29" s="72">
        <f>IF(RES_hh_emi!M29=0,0,1000000*RES_hh_emi!M29/RES_hh_num!M29)</f>
        <v>212.34391618938071</v>
      </c>
      <c r="N29" s="72">
        <f>IF(RES_hh_emi!N29=0,0,1000000*RES_hh_emi!N29/RES_hh_num!N29)</f>
        <v>214.26859056055417</v>
      </c>
      <c r="O29" s="72">
        <f>IF(RES_hh_emi!O29=0,0,1000000*RES_hh_emi!O29/RES_hh_num!O29)</f>
        <v>214.91357772834752</v>
      </c>
      <c r="P29" s="72">
        <f>IF(RES_hh_emi!P29=0,0,1000000*RES_hh_emi!P29/RES_hh_num!P29)</f>
        <v>216.74342352387202</v>
      </c>
      <c r="Q29" s="72">
        <f>IF(RES_hh_emi!Q29=0,0,1000000*RES_hh_emi!Q29/RES_hh_num!Q29)</f>
        <v>216.00982911234169</v>
      </c>
      <c r="R29" s="72">
        <f>IF(RES_hh_emi!R29=0,0,1000000*RES_hh_emi!R29/RES_hh_num!R29)</f>
        <v>199.16174088311087</v>
      </c>
      <c r="S29" s="72">
        <f>IF(RES_hh_emi!S29=0,0,1000000*RES_hh_emi!S29/RES_hh_num!S29)</f>
        <v>217.04284635387609</v>
      </c>
      <c r="T29" s="72">
        <f>IF(RES_hh_emi!T29=0,0,1000000*RES_hh_emi!T29/RES_hh_num!T29)</f>
        <v>213.3022576084503</v>
      </c>
      <c r="U29" s="72">
        <f>IF(RES_hh_emi!U29=0,0,1000000*RES_hh_emi!U29/RES_hh_num!U29)</f>
        <v>214.20580470456781</v>
      </c>
      <c r="V29" s="72">
        <f>IF(RES_hh_emi!V29=0,0,1000000*RES_hh_emi!V29/RES_hh_num!V29)</f>
        <v>233.29654241853208</v>
      </c>
      <c r="W29" s="72">
        <f>IF(RES_hh_emi!W29=0,0,1000000*RES_hh_emi!W29/RES_hh_num!W29)</f>
        <v>223.48776559715694</v>
      </c>
      <c r="X29" s="72">
        <f>IF(RES_hh_emi!X29=0,0,1000000*RES_hh_emi!X29/RES_hh_num!X29)</f>
        <v>223.32329754917291</v>
      </c>
      <c r="Y29" s="72">
        <f>IF(RES_hh_emi!Y29=0,0,1000000*RES_hh_emi!Y29/RES_hh_num!Y29)</f>
        <v>209.28362486726223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193.94938157797341</v>
      </c>
      <c r="C30" s="72">
        <f>IF(RES_hh_emi!C30=0,0,1000000*RES_hh_emi!C30/RES_hh_num!C30)</f>
        <v>179.72925879077954</v>
      </c>
      <c r="D30" s="72">
        <f>IF(RES_hh_emi!D30=0,0,1000000*RES_hh_emi!D30/RES_hh_num!D30)</f>
        <v>192.47592226363443</v>
      </c>
      <c r="E30" s="72">
        <f>IF(RES_hh_emi!E30=0,0,1000000*RES_hh_emi!E30/RES_hh_num!E30)</f>
        <v>175.80270512842395</v>
      </c>
      <c r="F30" s="72">
        <f>IF(RES_hh_emi!F30=0,0,1000000*RES_hh_emi!F30/RES_hh_num!F30)</f>
        <v>166.81932994854213</v>
      </c>
      <c r="G30" s="72">
        <f>IF(RES_hh_emi!G30=0,0,1000000*RES_hh_emi!G30/RES_hh_num!G30)</f>
        <v>167.22887142748135</v>
      </c>
      <c r="H30" s="72">
        <f>IF(RES_hh_emi!H30=0,0,1000000*RES_hh_emi!H30/RES_hh_num!H30)</f>
        <v>174.30111662293876</v>
      </c>
      <c r="I30" s="72">
        <f>IF(RES_hh_emi!I30=0,0,1000000*RES_hh_emi!I30/RES_hh_num!I30)</f>
        <v>182.33486190023314</v>
      </c>
      <c r="J30" s="72">
        <f>IF(RES_hh_emi!J30=0,0,1000000*RES_hh_emi!J30/RES_hh_num!J30)</f>
        <v>180.47914894686954</v>
      </c>
      <c r="K30" s="72">
        <f>IF(RES_hh_emi!K30=0,0,1000000*RES_hh_emi!K30/RES_hh_num!K30)</f>
        <v>154.28177706970007</v>
      </c>
      <c r="L30" s="72">
        <f>IF(RES_hh_emi!L30=0,0,1000000*RES_hh_emi!L30/RES_hh_num!L30)</f>
        <v>177.813482514979</v>
      </c>
      <c r="M30" s="72">
        <f>IF(RES_hh_emi!M30=0,0,1000000*RES_hh_emi!M30/RES_hh_num!M30)</f>
        <v>195.57200786020996</v>
      </c>
      <c r="N30" s="72">
        <f>IF(RES_hh_emi!N30=0,0,1000000*RES_hh_emi!N30/RES_hh_num!N30)</f>
        <v>200.25418865828507</v>
      </c>
      <c r="O30" s="72">
        <f>IF(RES_hh_emi!O30=0,0,1000000*RES_hh_emi!O30/RES_hh_num!O30)</f>
        <v>190.13798729474809</v>
      </c>
      <c r="P30" s="72">
        <f>IF(RES_hh_emi!P30=0,0,1000000*RES_hh_emi!P30/RES_hh_num!P30)</f>
        <v>183.16131425657315</v>
      </c>
      <c r="Q30" s="72">
        <f>IF(RES_hh_emi!Q30=0,0,1000000*RES_hh_emi!Q30/RES_hh_num!Q30)</f>
        <v>184.13924979337332</v>
      </c>
      <c r="R30" s="72">
        <f>IF(RES_hh_emi!R30=0,0,1000000*RES_hh_emi!R30/RES_hh_num!R30)</f>
        <v>186.31102558129311</v>
      </c>
      <c r="S30" s="72">
        <f>IF(RES_hh_emi!S30=0,0,1000000*RES_hh_emi!S30/RES_hh_num!S30)</f>
        <v>192.01458734594485</v>
      </c>
      <c r="T30" s="72">
        <f>IF(RES_hh_emi!T30=0,0,1000000*RES_hh_emi!T30/RES_hh_num!T30)</f>
        <v>188.69179657863788</v>
      </c>
      <c r="U30" s="72">
        <f>IF(RES_hh_emi!U30=0,0,1000000*RES_hh_emi!U30/RES_hh_num!U30)</f>
        <v>189.94886212804286</v>
      </c>
      <c r="V30" s="72">
        <f>IF(RES_hh_emi!V30=0,0,1000000*RES_hh_emi!V30/RES_hh_num!V30)</f>
        <v>198.02341238666688</v>
      </c>
      <c r="W30" s="72">
        <f>IF(RES_hh_emi!W30=0,0,1000000*RES_hh_emi!W30/RES_hh_num!W30)</f>
        <v>187.94843234655434</v>
      </c>
      <c r="X30" s="72">
        <f>IF(RES_hh_emi!X30=0,0,1000000*RES_hh_emi!X30/RES_hh_num!X30)</f>
        <v>199.84624036780215</v>
      </c>
      <c r="Y30" s="72">
        <f>IF(RES_hh_emi!Y30=0,0,1000000*RES_hh_emi!Y30/RES_hh_num!Y30)</f>
        <v>184.90294333793497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188.46239492805165</v>
      </c>
      <c r="C3" s="65">
        <f>IF(RES_hh_fech!C3=0,0,RES_hh_fech!C3/RES_summary!C$19)</f>
        <v>197.15382999689271</v>
      </c>
      <c r="D3" s="65">
        <f>IF(RES_hh_fech!D3=0,0,RES_hh_fech!D3/RES_summary!D$19)</f>
        <v>186.17032472285919</v>
      </c>
      <c r="E3" s="65">
        <f>IF(RES_hh_fech!E3=0,0,RES_hh_fech!E3/RES_summary!E$19)</f>
        <v>189.91033964339692</v>
      </c>
      <c r="F3" s="65">
        <f>IF(RES_hh_fech!F3=0,0,RES_hh_fech!F3/RES_summary!F$19)</f>
        <v>194.72254285359577</v>
      </c>
      <c r="G3" s="65">
        <f>IF(RES_hh_fech!G3=0,0,RES_hh_fech!G3/RES_summary!G$19)</f>
        <v>188.21465082438667</v>
      </c>
      <c r="H3" s="65">
        <f>IF(RES_hh_fech!H3=0,0,RES_hh_fech!H3/RES_summary!H$19)</f>
        <v>179.05432318553463</v>
      </c>
      <c r="I3" s="65">
        <f>IF(RES_hh_fech!I3=0,0,RES_hh_fech!I3/RES_summary!I$19)</f>
        <v>154.3598446289829</v>
      </c>
      <c r="J3" s="65">
        <f>IF(RES_hh_fech!J3=0,0,RES_hh_fech!J3/RES_summary!J$19)</f>
        <v>165.43585098804485</v>
      </c>
      <c r="K3" s="65">
        <f>IF(RES_hh_fech!K3=0,0,RES_hh_fech!K3/RES_summary!K$19)</f>
        <v>160.88979577367081</v>
      </c>
      <c r="L3" s="65">
        <f>IF(RES_hh_fech!L3=0,0,RES_hh_fech!L3/RES_summary!L$19)</f>
        <v>162.25786242238664</v>
      </c>
      <c r="M3" s="65">
        <f>IF(RES_hh_fech!M3=0,0,RES_hh_fech!M3/RES_summary!M$19)</f>
        <v>137.66826612813685</v>
      </c>
      <c r="N3" s="65">
        <f>IF(RES_hh_fech!N3=0,0,RES_hh_fech!N3/RES_summary!N$19)</f>
        <v>153.00585780734286</v>
      </c>
      <c r="O3" s="65">
        <f>IF(RES_hh_fech!O3=0,0,RES_hh_fech!O3/RES_summary!O$19)</f>
        <v>158.85023001304219</v>
      </c>
      <c r="P3" s="65">
        <f>IF(RES_hh_fech!P3=0,0,RES_hh_fech!P3/RES_summary!P$19)</f>
        <v>120.39599003601376</v>
      </c>
      <c r="Q3" s="65">
        <f>IF(RES_hh_fech!Q3=0,0,RES_hh_fech!Q3/RES_summary!Q$19)</f>
        <v>126.7888761950901</v>
      </c>
      <c r="R3" s="65">
        <f>IF(RES_hh_fech!R3=0,0,RES_hh_fech!R3/RES_summary!R$19)</f>
        <v>134.16911469715038</v>
      </c>
      <c r="S3" s="65">
        <f>IF(RES_hh_fech!S3=0,0,RES_hh_fech!S3/RES_summary!S$19)</f>
        <v>130.03064057597723</v>
      </c>
      <c r="T3" s="65">
        <f>IF(RES_hh_fech!T3=0,0,RES_hh_fech!T3/RES_summary!T$19)</f>
        <v>122.49126590996777</v>
      </c>
      <c r="U3" s="65">
        <f>IF(RES_hh_fech!U3=0,0,RES_hh_fech!U3/RES_summary!U$19)</f>
        <v>119.56405016159491</v>
      </c>
      <c r="V3" s="65">
        <f>IF(RES_hh_fech!V3=0,0,RES_hh_fech!V3/RES_summary!V$19)</f>
        <v>111.69580835511221</v>
      </c>
      <c r="W3" s="65">
        <f>IF(RES_hh_fech!W3=0,0,RES_hh_fech!W3/RES_summary!W$19)</f>
        <v>120.82909034479543</v>
      </c>
      <c r="X3" s="65">
        <f>IF(RES_hh_fech!X3=0,0,RES_hh_fech!X3/RES_summary!X$19)</f>
        <v>100.03735833364408</v>
      </c>
      <c r="Y3" s="65">
        <f>IF(RES_hh_fech!Y3=0,0,RES_hh_fech!Y3/RES_summary!Y$19)</f>
        <v>93.907742982440979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161.81381918116654</v>
      </c>
      <c r="C4" s="69">
        <f>IF(RES_hh_fech!C4=0,0,RES_hh_fech!C4/RES_summary!C$19)</f>
        <v>171.12085933574002</v>
      </c>
      <c r="D4" s="69">
        <f>IF(RES_hh_fech!D4=0,0,RES_hh_fech!D4/RES_summary!D$19)</f>
        <v>159.74589426593559</v>
      </c>
      <c r="E4" s="69">
        <f>IF(RES_hh_fech!E4=0,0,RES_hh_fech!E4/RES_summary!E$19)</f>
        <v>163.06190723123518</v>
      </c>
      <c r="F4" s="69">
        <f>IF(RES_hh_fech!F4=0,0,RES_hh_fech!F4/RES_summary!F$19)</f>
        <v>169.38198435966478</v>
      </c>
      <c r="G4" s="69">
        <f>IF(RES_hh_fech!G4=0,0,RES_hh_fech!G4/RES_summary!G$19)</f>
        <v>163.60132226642889</v>
      </c>
      <c r="H4" s="69">
        <f>IF(RES_hh_fech!H4=0,0,RES_hh_fech!H4/RES_summary!H$19)</f>
        <v>153.60399140367292</v>
      </c>
      <c r="I4" s="69">
        <f>IF(RES_hh_fech!I4=0,0,RES_hh_fech!I4/RES_summary!I$19)</f>
        <v>129.74987461606864</v>
      </c>
      <c r="J4" s="69">
        <f>IF(RES_hh_fech!J4=0,0,RES_hh_fech!J4/RES_summary!J$19)</f>
        <v>140.53083975257525</v>
      </c>
      <c r="K4" s="69">
        <f>IF(RES_hh_fech!K4=0,0,RES_hh_fech!K4/RES_summary!K$19)</f>
        <v>138.33362386367054</v>
      </c>
      <c r="L4" s="69">
        <f>IF(RES_hh_fech!L4=0,0,RES_hh_fech!L4/RES_summary!L$19)</f>
        <v>137.81052839844259</v>
      </c>
      <c r="M4" s="69">
        <f>IF(RES_hh_fech!M4=0,0,RES_hh_fech!M4/RES_summary!M$19)</f>
        <v>111.54374184871556</v>
      </c>
      <c r="N4" s="69">
        <f>IF(RES_hh_fech!N4=0,0,RES_hh_fech!N4/RES_summary!N$19)</f>
        <v>126.1306831723056</v>
      </c>
      <c r="O4" s="69">
        <f>IF(RES_hh_fech!O4=0,0,RES_hh_fech!O4/RES_summary!O$19)</f>
        <v>131.98607362966212</v>
      </c>
      <c r="P4" s="69">
        <f>IF(RES_hh_fech!P4=0,0,RES_hh_fech!P4/RES_summary!P$19)</f>
        <v>95.782424687810519</v>
      </c>
      <c r="Q4" s="69">
        <f>IF(RES_hh_fech!Q4=0,0,RES_hh_fech!Q4/RES_summary!Q$19)</f>
        <v>101.83751203280467</v>
      </c>
      <c r="R4" s="69">
        <f>IF(RES_hh_fech!R4=0,0,RES_hh_fech!R4/RES_summary!R$19)</f>
        <v>108.97651820083024</v>
      </c>
      <c r="S4" s="69">
        <f>IF(RES_hh_fech!S4=0,0,RES_hh_fech!S4/RES_summary!S$19)</f>
        <v>104.03396504458551</v>
      </c>
      <c r="T4" s="69">
        <f>IF(RES_hh_fech!T4=0,0,RES_hh_fech!T4/RES_summary!T$19)</f>
        <v>96.926616552083516</v>
      </c>
      <c r="U4" s="69">
        <f>IF(RES_hh_fech!U4=0,0,RES_hh_fech!U4/RES_summary!U$19)</f>
        <v>94.41954787741777</v>
      </c>
      <c r="V4" s="69">
        <f>IF(RES_hh_fech!V4=0,0,RES_hh_fech!V4/RES_summary!V$19)</f>
        <v>85.872224606642831</v>
      </c>
      <c r="W4" s="69">
        <f>IF(RES_hh_fech!W4=0,0,RES_hh_fech!W4/RES_summary!W$19)</f>
        <v>96.081695845674375</v>
      </c>
      <c r="X4" s="69">
        <f>IF(RES_hh_fech!X4=0,0,RES_hh_fech!X4/RES_summary!X$19)</f>
        <v>79.464122127809489</v>
      </c>
      <c r="Y4" s="69">
        <f>IF(RES_hh_fech!Y4=0,0,RES_hh_fech!Y4/RES_summary!Y$19)</f>
        <v>75.074787835149664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140.46484062231818</v>
      </c>
      <c r="C5" s="72">
        <f>IF(RES_hh_fech!C5=0,0,RES_hh_fech!C5/RES_summary!C$19)</f>
        <v>152.16837823092553</v>
      </c>
      <c r="D5" s="72">
        <f>IF(RES_hh_fech!D5=0,0,RES_hh_fech!D5/RES_summary!D$19)</f>
        <v>125.27439985293894</v>
      </c>
      <c r="E5" s="72">
        <f>IF(RES_hh_fech!E5=0,0,RES_hh_fech!E5/RES_summary!E$19)</f>
        <v>139.1380066617055</v>
      </c>
      <c r="F5" s="72">
        <f>IF(RES_hh_fech!F5=0,0,RES_hh_fech!F5/RES_summary!F$19)</f>
        <v>148.7131517567083</v>
      </c>
      <c r="G5" s="72">
        <f>IF(RES_hh_fech!G5=0,0,RES_hh_fech!G5/RES_summary!G$19)</f>
        <v>139.40543577270506</v>
      </c>
      <c r="H5" s="72">
        <f>IF(RES_hh_fech!H5=0,0,RES_hh_fech!H5/RES_summary!H$19)</f>
        <v>133.87816000517395</v>
      </c>
      <c r="I5" s="72">
        <f>IF(RES_hh_fech!I5=0,0,RES_hh_fech!I5/RES_summary!I$19)</f>
        <v>128.28044607289041</v>
      </c>
      <c r="J5" s="72">
        <f>IF(RES_hh_fech!J5=0,0,RES_hh_fech!J5/RES_summary!J$19)</f>
        <v>143.33933546815692</v>
      </c>
      <c r="K5" s="72">
        <f>IF(RES_hh_fech!K5=0,0,RES_hh_fech!K5/RES_summary!K$19)</f>
        <v>132.83268020164533</v>
      </c>
      <c r="L5" s="72">
        <f>IF(RES_hh_fech!L5=0,0,RES_hh_fech!L5/RES_summary!L$19)</f>
        <v>176.95877882283651</v>
      </c>
      <c r="M5" s="72">
        <f>IF(RES_hh_fech!M5=0,0,RES_hh_fech!M5/RES_summary!M$19)</f>
        <v>53.40712625091583</v>
      </c>
      <c r="N5" s="72">
        <f>IF(RES_hh_fech!N5=0,0,RES_hh_fech!N5/RES_summary!N$19)</f>
        <v>90.57032484354248</v>
      </c>
      <c r="O5" s="72">
        <f>IF(RES_hh_fech!O5=0,0,RES_hh_fech!O5/RES_summary!O$19)</f>
        <v>131.85148191280575</v>
      </c>
      <c r="P5" s="72">
        <f>IF(RES_hh_fech!P5=0,0,RES_hh_fech!P5/RES_summary!P$19)</f>
        <v>98.232635650412291</v>
      </c>
      <c r="Q5" s="72">
        <f>IF(RES_hh_fech!Q5=0,0,RES_hh_fech!Q5/RES_summary!Q$19)</f>
        <v>105.6558359467008</v>
      </c>
      <c r="R5" s="72">
        <f>IF(RES_hh_fech!R5=0,0,RES_hh_fech!R5/RES_summary!R$19)</f>
        <v>116.06943338475196</v>
      </c>
      <c r="S5" s="72">
        <f>IF(RES_hh_fech!S5=0,0,RES_hh_fech!S5/RES_summary!S$19)</f>
        <v>117.82702392813435</v>
      </c>
      <c r="T5" s="72">
        <f>IF(RES_hh_fech!T5=0,0,RES_hh_fech!T5/RES_summary!T$19)</f>
        <v>101.60714616415504</v>
      </c>
      <c r="U5" s="72">
        <f>IF(RES_hh_fech!U5=0,0,RES_hh_fech!U5/RES_summary!U$19)</f>
        <v>105.66976862696112</v>
      </c>
      <c r="V5" s="72">
        <f>IF(RES_hh_fech!V5=0,0,RES_hh_fech!V5/RES_summary!V$19)</f>
        <v>92.866780943025788</v>
      </c>
      <c r="W5" s="72">
        <f>IF(RES_hh_fech!W5=0,0,RES_hh_fech!W5/RES_summary!W$19)</f>
        <v>113.11072989280224</v>
      </c>
      <c r="X5" s="72">
        <f>IF(RES_hh_fech!X5=0,0,RES_hh_fech!X5/RES_summary!X$19)</f>
        <v>108.40087731602719</v>
      </c>
      <c r="Y5" s="72">
        <f>IF(RES_hh_fech!Y5=0,0,RES_hh_fech!Y5/RES_summary!Y$19)</f>
        <v>82.356372677555584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175.88651576509173</v>
      </c>
      <c r="C6" s="72">
        <f>IF(RES_hh_fech!C6=0,0,RES_hh_fech!C6/RES_summary!C$19)</f>
        <v>181.68544494593201</v>
      </c>
      <c r="D6" s="72">
        <f>IF(RES_hh_fech!D6=0,0,RES_hh_fech!D6/RES_summary!D$19)</f>
        <v>176.56981150382691</v>
      </c>
      <c r="E6" s="72">
        <f>IF(RES_hh_fech!E6=0,0,RES_hh_fech!E6/RES_summary!E$19)</f>
        <v>175.81556782734543</v>
      </c>
      <c r="F6" s="72">
        <f>IF(RES_hh_fech!F6=0,0,RES_hh_fech!F6/RES_summary!F$19)</f>
        <v>185.69671564320538</v>
      </c>
      <c r="G6" s="72">
        <f>IF(RES_hh_fech!G6=0,0,RES_hh_fech!G6/RES_summary!G$19)</f>
        <v>180.66566807803682</v>
      </c>
      <c r="H6" s="72">
        <f>IF(RES_hh_fech!H6=0,0,RES_hh_fech!H6/RES_summary!H$19)</f>
        <v>166.3607405618161</v>
      </c>
      <c r="I6" s="72">
        <f>IF(RES_hh_fech!I6=0,0,RES_hh_fech!I6/RES_summary!I$19)</f>
        <v>153.77932489947054</v>
      </c>
      <c r="J6" s="72">
        <f>IF(RES_hh_fech!J6=0,0,RES_hh_fech!J6/RES_summary!J$19)</f>
        <v>158.15647852745431</v>
      </c>
      <c r="K6" s="72">
        <f>IF(RES_hh_fech!K6=0,0,RES_hh_fech!K6/RES_summary!K$19)</f>
        <v>159.20406293195217</v>
      </c>
      <c r="L6" s="72">
        <f>IF(RES_hh_fech!L6=0,0,RES_hh_fech!L6/RES_summary!L$19)</f>
        <v>169.27413102603055</v>
      </c>
      <c r="M6" s="72">
        <f>IF(RES_hh_fech!M6=0,0,RES_hh_fech!M6/RES_summary!M$19)</f>
        <v>129.11818498095036</v>
      </c>
      <c r="N6" s="72">
        <f>IF(RES_hh_fech!N6=0,0,RES_hh_fech!N6/RES_summary!N$19)</f>
        <v>147.75697377132607</v>
      </c>
      <c r="O6" s="72">
        <f>IF(RES_hh_fech!O6=0,0,RES_hh_fech!O6/RES_summary!O$19)</f>
        <v>157.26687941329246</v>
      </c>
      <c r="P6" s="72">
        <f>IF(RES_hh_fech!P6=0,0,RES_hh_fech!P6/RES_summary!P$19)</f>
        <v>109.6456365922877</v>
      </c>
      <c r="Q6" s="72">
        <f>IF(RES_hh_fech!Q6=0,0,RES_hh_fech!Q6/RES_summary!Q$19)</f>
        <v>119.24023964101131</v>
      </c>
      <c r="R6" s="72">
        <f>IF(RES_hh_fech!R6=0,0,RES_hh_fech!R6/RES_summary!R$19)</f>
        <v>138.0013308642354</v>
      </c>
      <c r="S6" s="72">
        <f>IF(RES_hh_fech!S6=0,0,RES_hh_fech!S6/RES_summary!S$19)</f>
        <v>129.40807328614059</v>
      </c>
      <c r="T6" s="72">
        <f>IF(RES_hh_fech!T6=0,0,RES_hh_fech!T6/RES_summary!T$19)</f>
        <v>124.73851273764042</v>
      </c>
      <c r="U6" s="72">
        <f>IF(RES_hh_fech!U6=0,0,RES_hh_fech!U6/RES_summary!U$19)</f>
        <v>112.75771102174497</v>
      </c>
      <c r="V6" s="72">
        <f>IF(RES_hh_fech!V6=0,0,RES_hh_fech!V6/RES_summary!V$19)</f>
        <v>98.072171161378265</v>
      </c>
      <c r="W6" s="72">
        <f>IF(RES_hh_fech!W6=0,0,RES_hh_fech!W6/RES_summary!W$19)</f>
        <v>152.89013651546784</v>
      </c>
      <c r="X6" s="72">
        <f>IF(RES_hh_fech!X6=0,0,RES_hh_fech!X6/RES_summary!X$19)</f>
        <v>115.85146885995286</v>
      </c>
      <c r="Y6" s="72">
        <f>IF(RES_hh_fech!Y6=0,0,RES_hh_fech!Y6/RES_summary!Y$19)</f>
        <v>97.598582301464802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176.68482511952911</v>
      </c>
      <c r="C7" s="72">
        <f>IF(RES_hh_fech!C7=0,0,RES_hh_fech!C7/RES_summary!C$19)</f>
        <v>202.73345797854705</v>
      </c>
      <c r="D7" s="72">
        <f>IF(RES_hh_fech!D7=0,0,RES_hh_fech!D7/RES_summary!D$19)</f>
        <v>177.80779452733307</v>
      </c>
      <c r="E7" s="72">
        <f>IF(RES_hh_fech!E7=0,0,RES_hh_fech!E7/RES_summary!E$19)</f>
        <v>189.0426203836935</v>
      </c>
      <c r="F7" s="72">
        <f>IF(RES_hh_fech!F7=0,0,RES_hh_fech!F7/RES_summary!F$19)</f>
        <v>190.50777181694568</v>
      </c>
      <c r="G7" s="72">
        <f>IF(RES_hh_fech!G7=0,0,RES_hh_fech!G7/RES_summary!G$19)</f>
        <v>192.32105337791631</v>
      </c>
      <c r="H7" s="72">
        <f>IF(RES_hh_fech!H7=0,0,RES_hh_fech!H7/RES_summary!H$19)</f>
        <v>177.57326991195686</v>
      </c>
      <c r="I7" s="72">
        <f>IF(RES_hh_fech!I7=0,0,RES_hh_fech!I7/RES_summary!I$19)</f>
        <v>148.09574343848683</v>
      </c>
      <c r="J7" s="72">
        <f>IF(RES_hh_fech!J7=0,0,RES_hh_fech!J7/RES_summary!J$19)</f>
        <v>172.73508323461928</v>
      </c>
      <c r="K7" s="72">
        <f>IF(RES_hh_fech!K7=0,0,RES_hh_fech!K7/RES_summary!K$19)</f>
        <v>171.62666627281808</v>
      </c>
      <c r="L7" s="72">
        <f>IF(RES_hh_fech!L7=0,0,RES_hh_fech!L7/RES_summary!L$19)</f>
        <v>164.43089102217525</v>
      </c>
      <c r="M7" s="72">
        <f>IF(RES_hh_fech!M7=0,0,RES_hh_fech!M7/RES_summary!M$19)</f>
        <v>134.42296380283645</v>
      </c>
      <c r="N7" s="72">
        <f>IF(RES_hh_fech!N7=0,0,RES_hh_fech!N7/RES_summary!N$19)</f>
        <v>157.00957671075378</v>
      </c>
      <c r="O7" s="72">
        <f>IF(RES_hh_fech!O7=0,0,RES_hh_fech!O7/RES_summary!O$19)</f>
        <v>164.66785336973368</v>
      </c>
      <c r="P7" s="72">
        <f>IF(RES_hh_fech!P7=0,0,RES_hh_fech!P7/RES_summary!P$19)</f>
        <v>119.09638594955211</v>
      </c>
      <c r="Q7" s="72">
        <f>IF(RES_hh_fech!Q7=0,0,RES_hh_fech!Q7/RES_summary!Q$19)</f>
        <v>129.69245761321818</v>
      </c>
      <c r="R7" s="72">
        <f>IF(RES_hh_fech!R7=0,0,RES_hh_fech!R7/RES_summary!R$19)</f>
        <v>138.39977962336295</v>
      </c>
      <c r="S7" s="72">
        <f>IF(RES_hh_fech!S7=0,0,RES_hh_fech!S7/RES_summary!S$19)</f>
        <v>134.91193411999853</v>
      </c>
      <c r="T7" s="72">
        <f>IF(RES_hh_fech!T7=0,0,RES_hh_fech!T7/RES_summary!T$19)</f>
        <v>126.58535673962261</v>
      </c>
      <c r="U7" s="72">
        <f>IF(RES_hh_fech!U7=0,0,RES_hh_fech!U7/RES_summary!U$19)</f>
        <v>126.37248391544489</v>
      </c>
      <c r="V7" s="72">
        <f>IF(RES_hh_fech!V7=0,0,RES_hh_fech!V7/RES_summary!V$19)</f>
        <v>113.17609050306861</v>
      </c>
      <c r="W7" s="72">
        <f>IF(RES_hh_fech!W7=0,0,RES_hh_fech!W7/RES_summary!W$19)</f>
        <v>136.65652703595464</v>
      </c>
      <c r="X7" s="72">
        <f>IF(RES_hh_fech!X7=0,0,RES_hh_fech!X7/RES_summary!X$19)</f>
        <v>111.08692311341031</v>
      </c>
      <c r="Y7" s="72">
        <f>IF(RES_hh_fech!Y7=0,0,RES_hh_fech!Y7/RES_summary!Y$19)</f>
        <v>105.50562082947941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174.18763221634018</v>
      </c>
      <c r="C8" s="72">
        <f>IF(RES_hh_fech!C8=0,0,RES_hh_fech!C8/RES_summary!C$19)</f>
        <v>171.14467323051804</v>
      </c>
      <c r="D8" s="72">
        <f>IF(RES_hh_fech!D8=0,0,RES_hh_fech!D8/RES_summary!D$19)</f>
        <v>166.86029956223891</v>
      </c>
      <c r="E8" s="72">
        <f>IF(RES_hh_fech!E8=0,0,RES_hh_fech!E8/RES_summary!E$19)</f>
        <v>162.62444328379581</v>
      </c>
      <c r="F8" s="72">
        <f>IF(RES_hh_fech!F8=0,0,RES_hh_fech!F8/RES_summary!F$19)</f>
        <v>175.97765089540644</v>
      </c>
      <c r="G8" s="72">
        <f>IF(RES_hh_fech!G8=0,0,RES_hh_fech!G8/RES_summary!G$19)</f>
        <v>169.37409402834334</v>
      </c>
      <c r="H8" s="72">
        <f>IF(RES_hh_fech!H8=0,0,RES_hh_fech!H8/RES_summary!H$19)</f>
        <v>162.24683663095544</v>
      </c>
      <c r="I8" s="72">
        <f>IF(RES_hh_fech!I8=0,0,RES_hh_fech!I8/RES_summary!I$19)</f>
        <v>138.59546779847099</v>
      </c>
      <c r="J8" s="72">
        <f>IF(RES_hh_fech!J8=0,0,RES_hh_fech!J8/RES_summary!J$19)</f>
        <v>148.55378358055245</v>
      </c>
      <c r="K8" s="72">
        <f>IF(RES_hh_fech!K8=0,0,RES_hh_fech!K8/RES_summary!K$19)</f>
        <v>152.74923159102377</v>
      </c>
      <c r="L8" s="72">
        <f>IF(RES_hh_fech!L8=0,0,RES_hh_fech!L8/RES_summary!L$19)</f>
        <v>146.78648627060892</v>
      </c>
      <c r="M8" s="72">
        <f>IF(RES_hh_fech!M8=0,0,RES_hh_fech!M8/RES_summary!M$19)</f>
        <v>127.21137218390784</v>
      </c>
      <c r="N8" s="72">
        <f>IF(RES_hh_fech!N8=0,0,RES_hh_fech!N8/RES_summary!N$19)</f>
        <v>144.00696246046726</v>
      </c>
      <c r="O8" s="72">
        <f>IF(RES_hh_fech!O8=0,0,RES_hh_fech!O8/RES_summary!O$19)</f>
        <v>151.70109894777812</v>
      </c>
      <c r="P8" s="72">
        <f>IF(RES_hh_fech!P8=0,0,RES_hh_fech!P8/RES_summary!P$19)</f>
        <v>107.64792126720683</v>
      </c>
      <c r="Q8" s="72">
        <f>IF(RES_hh_fech!Q8=0,0,RES_hh_fech!Q8/RES_summary!Q$19)</f>
        <v>116.54226428317149</v>
      </c>
      <c r="R8" s="72">
        <f>IF(RES_hh_fech!R8=0,0,RES_hh_fech!R8/RES_summary!R$19)</f>
        <v>126.35025901400911</v>
      </c>
      <c r="S8" s="72">
        <f>IF(RES_hh_fech!S8=0,0,RES_hh_fech!S8/RES_summary!S$19)</f>
        <v>121.51077438370409</v>
      </c>
      <c r="T8" s="72">
        <f>IF(RES_hh_fech!T8=0,0,RES_hh_fech!T8/RES_summary!T$19)</f>
        <v>112.28171061232713</v>
      </c>
      <c r="U8" s="72">
        <f>IF(RES_hh_fech!U8=0,0,RES_hh_fech!U8/RES_summary!U$19)</f>
        <v>108.81696879535612</v>
      </c>
      <c r="V8" s="72">
        <f>IF(RES_hh_fech!V8=0,0,RES_hh_fech!V8/RES_summary!V$19)</f>
        <v>106.53816216489628</v>
      </c>
      <c r="W8" s="72">
        <f>IF(RES_hh_fech!W8=0,0,RES_hh_fech!W8/RES_summary!W$19)</f>
        <v>115.96820433234399</v>
      </c>
      <c r="X8" s="72">
        <f>IF(RES_hh_fech!X8=0,0,RES_hh_fech!X8/RES_summary!X$19)</f>
        <v>98.201059314474776</v>
      </c>
      <c r="Y8" s="72">
        <f>IF(RES_hh_fech!Y8=0,0,RES_hh_fech!Y8/RES_summary!Y$19)</f>
        <v>93.182962585360769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186.91998387878556</v>
      </c>
      <c r="C9" s="72">
        <f>IF(RES_hh_fech!C9=0,0,RES_hh_fech!C9/RES_summary!C$19)</f>
        <v>193.83675230726996</v>
      </c>
      <c r="D9" s="72">
        <f>IF(RES_hh_fech!D9=0,0,RES_hh_fech!D9/RES_summary!D$19)</f>
        <v>177.13883249425783</v>
      </c>
      <c r="E9" s="72">
        <f>IF(RES_hh_fech!E9=0,0,RES_hh_fech!E9/RES_summary!E$19)</f>
        <v>187.21826978370868</v>
      </c>
      <c r="F9" s="72">
        <f>IF(RES_hh_fech!F9=0,0,RES_hh_fech!F9/RES_summary!F$19)</f>
        <v>187.11043350866993</v>
      </c>
      <c r="G9" s="72">
        <f>IF(RES_hh_fech!G9=0,0,RES_hh_fech!G9/RES_summary!G$19)</f>
        <v>178.42901920738555</v>
      </c>
      <c r="H9" s="72">
        <f>IF(RES_hh_fech!H9=0,0,RES_hh_fech!H9/RES_summary!H$19)</f>
        <v>160.62164175492643</v>
      </c>
      <c r="I9" s="72">
        <f>IF(RES_hh_fech!I9=0,0,RES_hh_fech!I9/RES_summary!I$19)</f>
        <v>144.35681556721249</v>
      </c>
      <c r="J9" s="72">
        <f>IF(RES_hh_fech!J9=0,0,RES_hh_fech!J9/RES_summary!J$19)</f>
        <v>147.10412451878142</v>
      </c>
      <c r="K9" s="72">
        <f>IF(RES_hh_fech!K9=0,0,RES_hh_fech!K9/RES_summary!K$19)</f>
        <v>142.18135235675143</v>
      </c>
      <c r="L9" s="72">
        <f>IF(RES_hh_fech!L9=0,0,RES_hh_fech!L9/RES_summary!L$19)</f>
        <v>149.54959589475024</v>
      </c>
      <c r="M9" s="72">
        <f>IF(RES_hh_fech!M9=0,0,RES_hh_fech!M9/RES_summary!M$19)</f>
        <v>116.50277534838015</v>
      </c>
      <c r="N9" s="72">
        <f>IF(RES_hh_fech!N9=0,0,RES_hh_fech!N9/RES_summary!N$19)</f>
        <v>128.28968899176783</v>
      </c>
      <c r="O9" s="72">
        <f>IF(RES_hh_fech!O9=0,0,RES_hh_fech!O9/RES_summary!O$19)</f>
        <v>134.106833027281</v>
      </c>
      <c r="P9" s="72">
        <f>IF(RES_hh_fech!P9=0,0,RES_hh_fech!P9/RES_summary!P$19)</f>
        <v>104.06926426095757</v>
      </c>
      <c r="Q9" s="72">
        <f>IF(RES_hh_fech!Q9=0,0,RES_hh_fech!Q9/RES_summary!Q$19)</f>
        <v>108.71993806770743</v>
      </c>
      <c r="R9" s="72">
        <f>IF(RES_hh_fech!R9=0,0,RES_hh_fech!R9/RES_summary!R$19)</f>
        <v>116.00959199719071</v>
      </c>
      <c r="S9" s="72">
        <f>IF(RES_hh_fech!S9=0,0,RES_hh_fech!S9/RES_summary!S$19)</f>
        <v>111.50364795127416</v>
      </c>
      <c r="T9" s="72">
        <f>IF(RES_hh_fech!T9=0,0,RES_hh_fech!T9/RES_summary!T$19)</f>
        <v>107.93104957276407</v>
      </c>
      <c r="U9" s="72">
        <f>IF(RES_hh_fech!U9=0,0,RES_hh_fech!U9/RES_summary!U$19)</f>
        <v>108.72162558112036</v>
      </c>
      <c r="V9" s="72">
        <f>IF(RES_hh_fech!V9=0,0,RES_hh_fech!V9/RES_summary!V$19)</f>
        <v>97.386738110872102</v>
      </c>
      <c r="W9" s="72">
        <f>IF(RES_hh_fech!W9=0,0,RES_hh_fech!W9/RES_summary!W$19)</f>
        <v>110.93134975232697</v>
      </c>
      <c r="X9" s="72">
        <f>IF(RES_hh_fech!X9=0,0,RES_hh_fech!X9/RES_summary!X$19)</f>
        <v>97.138952512698609</v>
      </c>
      <c r="Y9" s="72">
        <f>IF(RES_hh_fech!Y9=0,0,RES_hh_fech!Y9/RES_summary!Y$19)</f>
        <v>95.212843080727609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117.96648384024313</v>
      </c>
      <c r="C10" s="72">
        <f>IF(RES_hh_fech!C10=0,0,RES_hh_fech!C10/RES_summary!C$19)</f>
        <v>130.05324297958754</v>
      </c>
      <c r="D10" s="72">
        <f>IF(RES_hh_fech!D10=0,0,RES_hh_fech!D10/RES_summary!D$19)</f>
        <v>102.03626857545648</v>
      </c>
      <c r="E10" s="72">
        <f>IF(RES_hh_fech!E10=0,0,RES_hh_fech!E10/RES_summary!E$19)</f>
        <v>126.7017334452291</v>
      </c>
      <c r="F10" s="72">
        <f>IF(RES_hh_fech!F10=0,0,RES_hh_fech!F10/RES_summary!F$19)</f>
        <v>175.84440529444885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X10" s="72">
        <f>IF(RES_hh_fech!X10=0,0,RES_hh_fech!X10/RES_summary!X$19)</f>
        <v>0</v>
      </c>
      <c r="Y10" s="72">
        <f>IF(RES_hh_fech!Y10=0,0,RES_hh_fech!Y10/RES_summary!Y$19)</f>
        <v>0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93.21254445888745</v>
      </c>
      <c r="C11" s="72">
        <f>IF(RES_hh_fech!C11=0,0,RES_hh_fech!C11/RES_summary!C$19)</f>
        <v>112.92281493331221</v>
      </c>
      <c r="D11" s="72">
        <f>IF(RES_hh_fech!D11=0,0,RES_hh_fech!D11/RES_summary!D$19)</f>
        <v>116.63529798122397</v>
      </c>
      <c r="E11" s="72">
        <f>IF(RES_hh_fech!E11=0,0,RES_hh_fech!E11/RES_summary!E$19)</f>
        <v>112.36748558210492</v>
      </c>
      <c r="F11" s="72">
        <f>IF(RES_hh_fech!F11=0,0,RES_hh_fech!F11/RES_summary!F$19)</f>
        <v>115.02549761170273</v>
      </c>
      <c r="G11" s="72">
        <f>IF(RES_hh_fech!G11=0,0,RES_hh_fech!G11/RES_summary!G$19)</f>
        <v>124.04573515469542</v>
      </c>
      <c r="H11" s="72">
        <f>IF(RES_hh_fech!H11=0,0,RES_hh_fech!H11/RES_summary!H$19)</f>
        <v>127.18570372697913</v>
      </c>
      <c r="I11" s="72">
        <f>IF(RES_hh_fech!I11=0,0,RES_hh_fech!I11/RES_summary!I$19)</f>
        <v>78.624111705178507</v>
      </c>
      <c r="J11" s="72">
        <f>IF(RES_hh_fech!J11=0,0,RES_hh_fech!J11/RES_summary!J$19)</f>
        <v>101.78440344993344</v>
      </c>
      <c r="K11" s="72">
        <f>IF(RES_hh_fech!K11=0,0,RES_hh_fech!K11/RES_summary!K$19)</f>
        <v>101.35965586982051</v>
      </c>
      <c r="L11" s="72">
        <f>IF(RES_hh_fech!L11=0,0,RES_hh_fech!L11/RES_summary!L$19)</f>
        <v>111.81673291002062</v>
      </c>
      <c r="M11" s="72">
        <f>IF(RES_hh_fech!M11=0,0,RES_hh_fech!M11/RES_summary!M$19)</f>
        <v>90.918696965662193</v>
      </c>
      <c r="N11" s="72">
        <f>IF(RES_hh_fech!N11=0,0,RES_hh_fech!N11/RES_summary!N$19)</f>
        <v>101.79195634218442</v>
      </c>
      <c r="O11" s="72">
        <f>IF(RES_hh_fech!O11=0,0,RES_hh_fech!O11/RES_summary!O$19)</f>
        <v>107.93148939905822</v>
      </c>
      <c r="P11" s="72">
        <f>IF(RES_hh_fech!P11=0,0,RES_hh_fech!P11/RES_summary!P$19)</f>
        <v>82.512428120596056</v>
      </c>
      <c r="Q11" s="72">
        <f>IF(RES_hh_fech!Q11=0,0,RES_hh_fech!Q11/RES_summary!Q$19)</f>
        <v>90.954676873745555</v>
      </c>
      <c r="R11" s="72">
        <f>IF(RES_hh_fech!R11=0,0,RES_hh_fech!R11/RES_summary!R$19)</f>
        <v>96.055584381769478</v>
      </c>
      <c r="S11" s="72">
        <f>IF(RES_hh_fech!S11=0,0,RES_hh_fech!S11/RES_summary!S$19)</f>
        <v>92.383773531856775</v>
      </c>
      <c r="T11" s="72">
        <f>IF(RES_hh_fech!T11=0,0,RES_hh_fech!T11/RES_summary!T$19)</f>
        <v>90.556360394847587</v>
      </c>
      <c r="U11" s="72">
        <f>IF(RES_hh_fech!U11=0,0,RES_hh_fech!U11/RES_summary!U$19)</f>
        <v>89.687222123165995</v>
      </c>
      <c r="V11" s="72">
        <f>IF(RES_hh_fech!V11=0,0,RES_hh_fech!V11/RES_summary!V$19)</f>
        <v>84.422361676046023</v>
      </c>
      <c r="W11" s="72">
        <f>IF(RES_hh_fech!W11=0,0,RES_hh_fech!W11/RES_summary!W$19)</f>
        <v>98.632383147921033</v>
      </c>
      <c r="X11" s="72">
        <f>IF(RES_hh_fech!X11=0,0,RES_hh_fech!X11/RES_summary!X$19)</f>
        <v>83.594353919454988</v>
      </c>
      <c r="Y11" s="72">
        <f>IF(RES_hh_fech!Y11=0,0,RES_hh_fech!Y11/RES_summary!Y$19)</f>
        <v>84.729855740086521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53.786926098401693</v>
      </c>
      <c r="C12" s="72">
        <f>IF(RES_hh_fech!C12=0,0,RES_hh_fech!C12/RES_summary!C$19)</f>
        <v>59.110178718721123</v>
      </c>
      <c r="D12" s="72">
        <f>IF(RES_hh_fech!D12=0,0,RES_hh_fech!D12/RES_summary!D$19)</f>
        <v>53.142237200419963</v>
      </c>
      <c r="E12" s="72">
        <f>IF(RES_hh_fech!E12=0,0,RES_hh_fech!E12/RES_summary!E$19)</f>
        <v>48.487221202182511</v>
      </c>
      <c r="F12" s="72">
        <f>IF(RES_hh_fech!F12=0,0,RES_hh_fech!F12/RES_summary!F$19)</f>
        <v>34.360321467551728</v>
      </c>
      <c r="G12" s="72">
        <f>IF(RES_hh_fech!G12=0,0,RES_hh_fech!G12/RES_summary!G$19)</f>
        <v>38.643503052831825</v>
      </c>
      <c r="H12" s="72">
        <f>IF(RES_hh_fech!H12=0,0,RES_hh_fech!H12/RES_summary!H$19)</f>
        <v>39.464066196200193</v>
      </c>
      <c r="I12" s="72">
        <f>IF(RES_hh_fech!I12=0,0,RES_hh_fech!I12/RES_summary!I$19)</f>
        <v>37.207066519970411</v>
      </c>
      <c r="J12" s="72">
        <f>IF(RES_hh_fech!J12=0,0,RES_hh_fech!J12/RES_summary!J$19)</f>
        <v>39.273484056488698</v>
      </c>
      <c r="K12" s="72">
        <f>IF(RES_hh_fech!K12=0,0,RES_hh_fech!K12/RES_summary!K$19)</f>
        <v>38.817190285753959</v>
      </c>
      <c r="L12" s="72">
        <f>IF(RES_hh_fech!L12=0,0,RES_hh_fech!L12/RES_summary!L$19)</f>
        <v>41.543112911247633</v>
      </c>
      <c r="M12" s="72">
        <f>IF(RES_hh_fech!M12=0,0,RES_hh_fech!M12/RES_summary!M$19)</f>
        <v>31.640336501846672</v>
      </c>
      <c r="N12" s="72">
        <f>IF(RES_hh_fech!N12=0,0,RES_hh_fech!N12/RES_summary!N$19)</f>
        <v>35.397816257524283</v>
      </c>
      <c r="O12" s="72">
        <f>IF(RES_hh_fech!O12=0,0,RES_hh_fech!O12/RES_summary!O$19)</f>
        <v>36.647450315155353</v>
      </c>
      <c r="P12" s="72">
        <f>IF(RES_hh_fech!P12=0,0,RES_hh_fech!P12/RES_summary!P$19)</f>
        <v>27.916437584991943</v>
      </c>
      <c r="Q12" s="72">
        <f>IF(RES_hh_fech!Q12=0,0,RES_hh_fech!Q12/RES_summary!Q$19)</f>
        <v>28.743575402314502</v>
      </c>
      <c r="R12" s="72">
        <f>IF(RES_hh_fech!R12=0,0,RES_hh_fech!R12/RES_summary!R$19)</f>
        <v>30.196307182676989</v>
      </c>
      <c r="S12" s="72">
        <f>IF(RES_hh_fech!S12=0,0,RES_hh_fech!S12/RES_summary!S$19)</f>
        <v>28.27521275812196</v>
      </c>
      <c r="T12" s="72">
        <f>IF(RES_hh_fech!T12=0,0,RES_hh_fech!T12/RES_summary!T$19)</f>
        <v>26.37082409069605</v>
      </c>
      <c r="U12" s="72">
        <f>IF(RES_hh_fech!U12=0,0,RES_hh_fech!U12/RES_summary!U$19)</f>
        <v>25.993589673464914</v>
      </c>
      <c r="V12" s="72">
        <f>IF(RES_hh_fech!V12=0,0,RES_hh_fech!V12/RES_summary!V$19)</f>
        <v>23.146834313425988</v>
      </c>
      <c r="W12" s="72">
        <f>IF(RES_hh_fech!W12=0,0,RES_hh_fech!W12/RES_summary!W$19)</f>
        <v>25.601924882536885</v>
      </c>
      <c r="X12" s="72">
        <f>IF(RES_hh_fech!X12=0,0,RES_hh_fech!X12/RES_summary!X$19)</f>
        <v>22.560119631545923</v>
      </c>
      <c r="Y12" s="72">
        <f>IF(RES_hh_fech!Y12=0,0,RES_hh_fech!Y12/RES_summary!Y$19)</f>
        <v>22.206179799792043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121.9697668551792</v>
      </c>
      <c r="C13" s="74">
        <f>IF(RES_hh_fech!C13=0,0,RES_hh_fech!C13/RES_summary!C$19)</f>
        <v>130.87858396580708</v>
      </c>
      <c r="D13" s="74">
        <f>IF(RES_hh_fech!D13=0,0,RES_hh_fech!D13/RES_summary!D$19)</f>
        <v>120.81928813444286</v>
      </c>
      <c r="E13" s="74">
        <f>IF(RES_hh_fech!E13=0,0,RES_hh_fech!E13/RES_summary!E$19)</f>
        <v>129.47131226230047</v>
      </c>
      <c r="F13" s="74">
        <f>IF(RES_hh_fech!F13=0,0,RES_hh_fech!F13/RES_summary!F$19)</f>
        <v>137.93423979185735</v>
      </c>
      <c r="G13" s="74">
        <f>IF(RES_hh_fech!G13=0,0,RES_hh_fech!G13/RES_summary!G$19)</f>
        <v>122.27047056012847</v>
      </c>
      <c r="H13" s="74">
        <f>IF(RES_hh_fech!H13=0,0,RES_hh_fech!H13/RES_summary!H$19)</f>
        <v>120.80374394154452</v>
      </c>
      <c r="I13" s="74">
        <f>IF(RES_hh_fech!I13=0,0,RES_hh_fech!I13/RES_summary!I$19)</f>
        <v>107.03399816974125</v>
      </c>
      <c r="J13" s="74">
        <f>IF(RES_hh_fech!J13=0,0,RES_hh_fech!J13/RES_summary!J$19)</f>
        <v>119.80505856646008</v>
      </c>
      <c r="K13" s="74">
        <f>IF(RES_hh_fech!K13=0,0,RES_hh_fech!K13/RES_summary!K$19)</f>
        <v>111.97881043205507</v>
      </c>
      <c r="L13" s="74">
        <f>IF(RES_hh_fech!L13=0,0,RES_hh_fech!L13/RES_summary!L$19)</f>
        <v>124.51241461889367</v>
      </c>
      <c r="M13" s="74">
        <f>IF(RES_hh_fech!M13=0,0,RES_hh_fech!M13/RES_summary!M$19)</f>
        <v>93.275068522270686</v>
      </c>
      <c r="N13" s="74">
        <f>IF(RES_hh_fech!N13=0,0,RES_hh_fech!N13/RES_summary!N$19)</f>
        <v>111.66423670557711</v>
      </c>
      <c r="O13" s="74">
        <f>IF(RES_hh_fech!O13=0,0,RES_hh_fech!O13/RES_summary!O$19)</f>
        <v>121.39794422242787</v>
      </c>
      <c r="P13" s="74">
        <f>IF(RES_hh_fech!P13=0,0,RES_hh_fech!P13/RES_summary!P$19)</f>
        <v>87.561636737348039</v>
      </c>
      <c r="Q13" s="74">
        <f>IF(RES_hh_fech!Q13=0,0,RES_hh_fech!Q13/RES_summary!Q$19)</f>
        <v>94.373680979664854</v>
      </c>
      <c r="R13" s="74">
        <f>IF(RES_hh_fech!R13=0,0,RES_hh_fech!R13/RES_summary!R$19)</f>
        <v>105.36688104570477</v>
      </c>
      <c r="S13" s="74">
        <f>IF(RES_hh_fech!S13=0,0,RES_hh_fech!S13/RES_summary!S$19)</f>
        <v>102.39237164754238</v>
      </c>
      <c r="T13" s="74">
        <f>IF(RES_hh_fech!T13=0,0,RES_hh_fech!T13/RES_summary!T$19)</f>
        <v>96.453115672645339</v>
      </c>
      <c r="U13" s="74">
        <f>IF(RES_hh_fech!U13=0,0,RES_hh_fech!U13/RES_summary!U$19)</f>
        <v>96.529216983126901</v>
      </c>
      <c r="V13" s="74">
        <f>IF(RES_hh_fech!V13=0,0,RES_hh_fech!V13/RES_summary!V$19)</f>
        <v>83.747237012114851</v>
      </c>
      <c r="W13" s="74">
        <f>IF(RES_hh_fech!W13=0,0,RES_hh_fech!W13/RES_summary!W$19)</f>
        <v>104.76106795915115</v>
      </c>
      <c r="X13" s="74">
        <f>IF(RES_hh_fech!X13=0,0,RES_hh_fech!X13/RES_summary!X$19)</f>
        <v>88.013603504826648</v>
      </c>
      <c r="Y13" s="74">
        <f>IF(RES_hh_fech!Y13=0,0,RES_hh_fech!Y13/RES_summary!Y$19)</f>
        <v>84.188534441339399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1.6776912073131456</v>
      </c>
      <c r="C14" s="76">
        <f>IF(RES_hh_fech!C14=0,0,RES_hh_fech!C14/RES_summary!C$19)</f>
        <v>1.7423970944752085</v>
      </c>
      <c r="D14" s="76">
        <f>IF(RES_hh_fech!D14=0,0,RES_hh_fech!D14/RES_summary!D$19)</f>
        <v>1.632903679559244</v>
      </c>
      <c r="E14" s="76">
        <f>IF(RES_hh_fech!E14=0,0,RES_hh_fech!E14/RES_summary!E$19)</f>
        <v>1.592467807338976</v>
      </c>
      <c r="F14" s="76">
        <f>IF(RES_hh_fech!F14=0,0,RES_hh_fech!F14/RES_summary!F$19)</f>
        <v>1.7079968735393583</v>
      </c>
      <c r="G14" s="76">
        <f>IF(RES_hh_fech!G14=0,0,RES_hh_fech!G14/RES_summary!G$19)</f>
        <v>1.658423910557121</v>
      </c>
      <c r="H14" s="76">
        <f>IF(RES_hh_fech!H14=0,0,RES_hh_fech!H14/RES_summary!H$19)</f>
        <v>1.5670597228398444</v>
      </c>
      <c r="I14" s="76">
        <f>IF(RES_hh_fech!I14=0,0,RES_hh_fech!I14/RES_summary!I$19)</f>
        <v>1.3645967784361814</v>
      </c>
      <c r="J14" s="76">
        <f>IF(RES_hh_fech!J14=0,0,RES_hh_fech!J14/RES_summary!J$19)</f>
        <v>1.497842847109834</v>
      </c>
      <c r="K14" s="76">
        <f>IF(RES_hh_fech!K14=0,0,RES_hh_fech!K14/RES_summary!K$19)</f>
        <v>1.4858487253800676</v>
      </c>
      <c r="L14" s="76">
        <f>IF(RES_hh_fech!L14=0,0,RES_hh_fech!L14/RES_summary!L$19)</f>
        <v>1.4527421484083047</v>
      </c>
      <c r="M14" s="76">
        <f>IF(RES_hh_fech!M14=0,0,RES_hh_fech!M14/RES_summary!M$19)</f>
        <v>1.2026748695481213</v>
      </c>
      <c r="N14" s="76">
        <f>IF(RES_hh_fech!N14=0,0,RES_hh_fech!N14/RES_summary!N$19)</f>
        <v>1.3881393159740636</v>
      </c>
      <c r="O14" s="76">
        <f>IF(RES_hh_fech!O14=0,0,RES_hh_fech!O14/RES_summary!O$19)</f>
        <v>1.466012161366983</v>
      </c>
      <c r="P14" s="76">
        <f>IF(RES_hh_fech!P14=0,0,RES_hh_fech!P14/RES_summary!P$19)</f>
        <v>1.0468851163409669</v>
      </c>
      <c r="Q14" s="76">
        <f>IF(RES_hh_fech!Q14=0,0,RES_hh_fech!Q14/RES_summary!Q$19)</f>
        <v>1.1294410367663867</v>
      </c>
      <c r="R14" s="76">
        <f>IF(RES_hh_fech!R14=0,0,RES_hh_fech!R14/RES_summary!R$19)</f>
        <v>1.2305751718435962</v>
      </c>
      <c r="S14" s="76">
        <f>IF(RES_hh_fech!S14=0,0,RES_hh_fech!S14/RES_summary!S$19)</f>
        <v>1.2013022747430537</v>
      </c>
      <c r="T14" s="76">
        <f>IF(RES_hh_fech!T14=0,0,RES_hh_fech!T14/RES_summary!T$19)</f>
        <v>1.1339171846560459</v>
      </c>
      <c r="U14" s="76">
        <f>IF(RES_hh_fech!U14=0,0,RES_hh_fech!U14/RES_summary!U$19)</f>
        <v>1.1304132451032483</v>
      </c>
      <c r="V14" s="76">
        <f>IF(RES_hh_fech!V14=0,0,RES_hh_fech!V14/RES_summary!V$19)</f>
        <v>1.0795087217121093</v>
      </c>
      <c r="W14" s="76">
        <f>IF(RES_hh_fech!W14=0,0,RES_hh_fech!W14/RES_summary!W$19)</f>
        <v>1.2416924458438479</v>
      </c>
      <c r="X14" s="76">
        <f>IF(RES_hh_fech!X14=0,0,RES_hh_fech!X14/RES_summary!X$19)</f>
        <v>1.0312366315605357</v>
      </c>
      <c r="Y14" s="76">
        <f>IF(RES_hh_fech!Y14=0,0,RES_hh_fech!Y14/RES_summary!Y$19)</f>
        <v>0.99089774002983111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0.37839209047083794</v>
      </c>
      <c r="C15" s="69">
        <f>IF(RES_hh_fech!C15=0,0,RES_hh_fech!C15/RES_summary!C$19)</f>
        <v>0.4585311172602472</v>
      </c>
      <c r="D15" s="69">
        <f>IF(RES_hh_fech!D15=0,0,RES_hh_fech!D15/RES_summary!D$19)</f>
        <v>0.35478451482286161</v>
      </c>
      <c r="E15" s="69">
        <f>IF(RES_hh_fech!E15=0,0,RES_hh_fech!E15/RES_summary!E$19)</f>
        <v>1.1855156277646477</v>
      </c>
      <c r="F15" s="69">
        <f>IF(RES_hh_fech!F15=0,0,RES_hh_fech!F15/RES_summary!F$19)</f>
        <v>0.35686547131751289</v>
      </c>
      <c r="G15" s="69">
        <f>IF(RES_hh_fech!G15=0,0,RES_hh_fech!G15/RES_summary!G$19)</f>
        <v>0.48895806486523691</v>
      </c>
      <c r="H15" s="69">
        <f>IF(RES_hh_fech!H15=0,0,RES_hh_fech!H15/RES_summary!H$19)</f>
        <v>0.6545846245021737</v>
      </c>
      <c r="I15" s="69">
        <f>IF(RES_hh_fech!I15=0,0,RES_hh_fech!I15/RES_summary!I$19)</f>
        <v>0.30826530617388559</v>
      </c>
      <c r="J15" s="69">
        <f>IF(RES_hh_fech!J15=0,0,RES_hh_fech!J15/RES_summary!J$19)</f>
        <v>0.33096598613873002</v>
      </c>
      <c r="K15" s="69">
        <f>IF(RES_hh_fech!K15=0,0,RES_hh_fech!K15/RES_summary!K$19)</f>
        <v>0.41719212812732526</v>
      </c>
      <c r="L15" s="69">
        <f>IF(RES_hh_fech!L15=0,0,RES_hh_fech!L15/RES_summary!L$19)</f>
        <v>0.4174529621248767</v>
      </c>
      <c r="M15" s="69">
        <f>IF(RES_hh_fech!M15=0,0,RES_hh_fech!M15/RES_summary!M$19)</f>
        <v>0.40610667460371724</v>
      </c>
      <c r="N15" s="69">
        <f>IF(RES_hh_fech!N15=0,0,RES_hh_fech!N15/RES_summary!N$19)</f>
        <v>0.39996147240979119</v>
      </c>
      <c r="O15" s="69">
        <f>IF(RES_hh_fech!O15=0,0,RES_hh_fech!O15/RES_summary!O$19)</f>
        <v>0.41350938752802135</v>
      </c>
      <c r="P15" s="69">
        <f>IF(RES_hh_fech!P15=0,0,RES_hh_fech!P15/RES_summary!P$19)</f>
        <v>0.4226434303037005</v>
      </c>
      <c r="Q15" s="69">
        <f>IF(RES_hh_fech!Q15=0,0,RES_hh_fech!Q15/RES_summary!Q$19)</f>
        <v>0.43896646411609047</v>
      </c>
      <c r="R15" s="69">
        <f>IF(RES_hh_fech!R15=0,0,RES_hh_fech!R15/RES_summary!R$19)</f>
        <v>0.53157776555609282</v>
      </c>
      <c r="S15" s="69">
        <f>IF(RES_hh_fech!S15=0,0,RES_hh_fech!S15/RES_summary!S$19)</f>
        <v>0.52403981103198383</v>
      </c>
      <c r="T15" s="69">
        <f>IF(RES_hh_fech!T15=0,0,RES_hh_fech!T15/RES_summary!T$19)</f>
        <v>0.57507040201664683</v>
      </c>
      <c r="U15" s="69">
        <f>IF(RES_hh_fech!U15=0,0,RES_hh_fech!U15/RES_summary!U$19)</f>
        <v>0.6498017375475531</v>
      </c>
      <c r="V15" s="69">
        <f>IF(RES_hh_fech!V15=0,0,RES_hh_fech!V15/RES_summary!V$19)</f>
        <v>0.80984594504668983</v>
      </c>
      <c r="W15" s="69">
        <f>IF(RES_hh_fech!W15=0,0,RES_hh_fech!W15/RES_summary!W$19)</f>
        <v>0.89148064998217835</v>
      </c>
      <c r="X15" s="69">
        <f>IF(RES_hh_fech!X15=0,0,RES_hh_fech!X15/RES_summary!X$19)</f>
        <v>0.64922023809187712</v>
      </c>
      <c r="Y15" s="69">
        <f>IF(RES_hh_fech!Y15=0,0,RES_hh_fech!Y15/RES_summary!Y$19)</f>
        <v>0.67160892616346568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0.37839209047083794</v>
      </c>
      <c r="C16" s="72">
        <f>IF(RES_hh_fech!C16=0,0,RES_hh_fech!C16/RES_summary!C$19)</f>
        <v>0.4585311172602472</v>
      </c>
      <c r="D16" s="72">
        <f>IF(RES_hh_fech!D16=0,0,RES_hh_fech!D16/RES_summary!D$19)</f>
        <v>0.35478451482286161</v>
      </c>
      <c r="E16" s="72">
        <f>IF(RES_hh_fech!E16=0,0,RES_hh_fech!E16/RES_summary!E$19)</f>
        <v>1.1855156277646477</v>
      </c>
      <c r="F16" s="72">
        <f>IF(RES_hh_fech!F16=0,0,RES_hh_fech!F16/RES_summary!F$19)</f>
        <v>0.35686547131751289</v>
      </c>
      <c r="G16" s="72">
        <f>IF(RES_hh_fech!G16=0,0,RES_hh_fech!G16/RES_summary!G$19)</f>
        <v>0.48895806486523691</v>
      </c>
      <c r="H16" s="72">
        <f>IF(RES_hh_fech!H16=0,0,RES_hh_fech!H16/RES_summary!H$19)</f>
        <v>0.6545846245021737</v>
      </c>
      <c r="I16" s="72">
        <f>IF(RES_hh_fech!I16=0,0,RES_hh_fech!I16/RES_summary!I$19)</f>
        <v>0.30826530617388559</v>
      </c>
      <c r="J16" s="72">
        <f>IF(RES_hh_fech!J16=0,0,RES_hh_fech!J16/RES_summary!J$19)</f>
        <v>0.33096598613873002</v>
      </c>
      <c r="K16" s="72">
        <f>IF(RES_hh_fech!K16=0,0,RES_hh_fech!K16/RES_summary!K$19)</f>
        <v>0.41719212812732526</v>
      </c>
      <c r="L16" s="72">
        <f>IF(RES_hh_fech!L16=0,0,RES_hh_fech!L16/RES_summary!L$19)</f>
        <v>0.4174529621248767</v>
      </c>
      <c r="M16" s="72">
        <f>IF(RES_hh_fech!M16=0,0,RES_hh_fech!M16/RES_summary!M$19)</f>
        <v>0.40610667460371724</v>
      </c>
      <c r="N16" s="72">
        <f>IF(RES_hh_fech!N16=0,0,RES_hh_fech!N16/RES_summary!N$19)</f>
        <v>0.39996147240979119</v>
      </c>
      <c r="O16" s="72">
        <f>IF(RES_hh_fech!O16=0,0,RES_hh_fech!O16/RES_summary!O$19)</f>
        <v>0.41350938752802135</v>
      </c>
      <c r="P16" s="72">
        <f>IF(RES_hh_fech!P16=0,0,RES_hh_fech!P16/RES_summary!P$19)</f>
        <v>0.4226434303037005</v>
      </c>
      <c r="Q16" s="72">
        <f>IF(RES_hh_fech!Q16=0,0,RES_hh_fech!Q16/RES_summary!Q$19)</f>
        <v>0.43896646411609047</v>
      </c>
      <c r="R16" s="72">
        <f>IF(RES_hh_fech!R16=0,0,RES_hh_fech!R16/RES_summary!R$19)</f>
        <v>0.53157776555609282</v>
      </c>
      <c r="S16" s="72">
        <f>IF(RES_hh_fech!S16=0,0,RES_hh_fech!S16/RES_summary!S$19)</f>
        <v>0.52403981103198383</v>
      </c>
      <c r="T16" s="72">
        <f>IF(RES_hh_fech!T16=0,0,RES_hh_fech!T16/RES_summary!T$19)</f>
        <v>0.57507040201664683</v>
      </c>
      <c r="U16" s="72">
        <f>IF(RES_hh_fech!U16=0,0,RES_hh_fech!U16/RES_summary!U$19)</f>
        <v>0.6498017375475531</v>
      </c>
      <c r="V16" s="72">
        <f>IF(RES_hh_fech!V16=0,0,RES_hh_fech!V16/RES_summary!V$19)</f>
        <v>0.80984594504668983</v>
      </c>
      <c r="W16" s="72">
        <f>IF(RES_hh_fech!W16=0,0,RES_hh_fech!W16/RES_summary!W$19)</f>
        <v>0.89148064998217835</v>
      </c>
      <c r="X16" s="72">
        <f>IF(RES_hh_fech!X16=0,0,RES_hh_fech!X16/RES_summary!X$19)</f>
        <v>0.64922023809187712</v>
      </c>
      <c r="Y16" s="72">
        <f>IF(RES_hh_fech!Y16=0,0,RES_hh_fech!Y16/RES_summary!Y$19)</f>
        <v>0.67160892616346568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16.340747679231534</v>
      </c>
      <c r="C17" s="69">
        <f>IF(RES_hh_fech!C17=0,0,RES_hh_fech!C17/RES_summary!C$19)</f>
        <v>15.900056358324242</v>
      </c>
      <c r="D17" s="69">
        <f>IF(RES_hh_fech!D17=0,0,RES_hh_fech!D17/RES_summary!D$19)</f>
        <v>16.13832606217775</v>
      </c>
      <c r="E17" s="69">
        <f>IF(RES_hh_fech!E17=0,0,RES_hh_fech!E17/RES_summary!E$19)</f>
        <v>16.326224259868969</v>
      </c>
      <c r="F17" s="69">
        <f>IF(RES_hh_fech!F17=0,0,RES_hh_fech!F17/RES_summary!F$19)</f>
        <v>16.42308728208474</v>
      </c>
      <c r="G17" s="69">
        <f>IF(RES_hh_fech!G17=0,0,RES_hh_fech!G17/RES_summary!G$19)</f>
        <v>15.453592594218561</v>
      </c>
      <c r="H17" s="69">
        <f>IF(RES_hh_fech!H17=0,0,RES_hh_fech!H17/RES_summary!H$19)</f>
        <v>15.990804415087803</v>
      </c>
      <c r="I17" s="69">
        <f>IF(RES_hh_fech!I17=0,0,RES_hh_fech!I17/RES_summary!I$19)</f>
        <v>15.141212088715305</v>
      </c>
      <c r="J17" s="69">
        <f>IF(RES_hh_fech!J17=0,0,RES_hh_fech!J17/RES_summary!J$19)</f>
        <v>15.542721595723181</v>
      </c>
      <c r="K17" s="69">
        <f>IF(RES_hh_fech!K17=0,0,RES_hh_fech!K17/RES_summary!K$19)</f>
        <v>14.55403988085264</v>
      </c>
      <c r="L17" s="69">
        <f>IF(RES_hh_fech!L17=0,0,RES_hh_fech!L17/RES_summary!L$19)</f>
        <v>15.064297796040195</v>
      </c>
      <c r="M17" s="69">
        <f>IF(RES_hh_fech!M17=0,0,RES_hh_fech!M17/RES_summary!M$19)</f>
        <v>16.556657715806562</v>
      </c>
      <c r="N17" s="69">
        <f>IF(RES_hh_fech!N17=0,0,RES_hh_fech!N17/RES_summary!N$19)</f>
        <v>17.010625138103023</v>
      </c>
      <c r="O17" s="69">
        <f>IF(RES_hh_fech!O17=0,0,RES_hh_fech!O17/RES_summary!O$19)</f>
        <v>17.114409485637545</v>
      </c>
      <c r="P17" s="69">
        <f>IF(RES_hh_fech!P17=0,0,RES_hh_fech!P17/RES_summary!P$19)</f>
        <v>15.745616895747474</v>
      </c>
      <c r="Q17" s="69">
        <f>IF(RES_hh_fech!Q17=0,0,RES_hh_fech!Q17/RES_summary!Q$19)</f>
        <v>15.920791415931994</v>
      </c>
      <c r="R17" s="69">
        <f>IF(RES_hh_fech!R17=0,0,RES_hh_fech!R17/RES_summary!R$19)</f>
        <v>16.364589448623427</v>
      </c>
      <c r="S17" s="69">
        <f>IF(RES_hh_fech!S17=0,0,RES_hh_fech!S17/RES_summary!S$19)</f>
        <v>16.865137119893319</v>
      </c>
      <c r="T17" s="69">
        <f>IF(RES_hh_fech!T17=0,0,RES_hh_fech!T17/RES_summary!T$19)</f>
        <v>16.604396673383771</v>
      </c>
      <c r="U17" s="69">
        <f>IF(RES_hh_fech!U17=0,0,RES_hh_fech!U17/RES_summary!U$19)</f>
        <v>16.277335624356073</v>
      </c>
      <c r="V17" s="69">
        <f>IF(RES_hh_fech!V17=0,0,RES_hh_fech!V17/RES_summary!V$19)</f>
        <v>16.537671928697598</v>
      </c>
      <c r="W17" s="69">
        <f>IF(RES_hh_fech!W17=0,0,RES_hh_fech!W17/RES_summary!W$19)</f>
        <v>15.996656529952872</v>
      </c>
      <c r="X17" s="69">
        <f>IF(RES_hh_fech!X17=0,0,RES_hh_fech!X17/RES_summary!X$19)</f>
        <v>11.58546090669455</v>
      </c>
      <c r="Y17" s="69">
        <f>IF(RES_hh_fech!Y17=0,0,RES_hh_fech!Y17/RES_summary!Y$19)</f>
        <v>10.594995048719674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18.066354417112539</v>
      </c>
      <c r="C18" s="72">
        <f>IF(RES_hh_fech!C18=0,0,RES_hh_fech!C18/RES_summary!C$19)</f>
        <v>18.636740803108999</v>
      </c>
      <c r="D18" s="72">
        <f>IF(RES_hh_fech!D18=0,0,RES_hh_fech!D18/RES_summary!D$19)</f>
        <v>16.60561049067249</v>
      </c>
      <c r="E18" s="72">
        <f>IF(RES_hh_fech!E18=0,0,RES_hh_fech!E18/RES_summary!E$19)</f>
        <v>18.138828884066719</v>
      </c>
      <c r="F18" s="72">
        <f>IF(RES_hh_fech!F18=0,0,RES_hh_fech!F18/RES_summary!F$19)</f>
        <v>18.26887332140203</v>
      </c>
      <c r="G18" s="72">
        <f>IF(RES_hh_fech!G18=0,0,RES_hh_fech!G18/RES_summary!G$19)</f>
        <v>16.356800216155545</v>
      </c>
      <c r="H18" s="72">
        <f>IF(RES_hh_fech!H18=0,0,RES_hh_fech!H18/RES_summary!H$19)</f>
        <v>18.501052295935747</v>
      </c>
      <c r="I18" s="72">
        <f>IF(RES_hh_fech!I18=0,0,RES_hh_fech!I18/RES_summary!I$19)</f>
        <v>21.505907668175219</v>
      </c>
      <c r="J18" s="72">
        <f>IF(RES_hh_fech!J18=0,0,RES_hh_fech!J18/RES_summary!J$19)</f>
        <v>24.742646878296622</v>
      </c>
      <c r="K18" s="72">
        <f>IF(RES_hh_fech!K18=0,0,RES_hh_fech!K18/RES_summary!K$19)</f>
        <v>23.417483343511485</v>
      </c>
      <c r="L18" s="72">
        <f>IF(RES_hh_fech!L18=0,0,RES_hh_fech!L18/RES_summary!L$19)</f>
        <v>30.876332476641231</v>
      </c>
      <c r="M18" s="72">
        <f>IF(RES_hh_fech!M18=0,0,RES_hh_fech!M18/RES_summary!M$19)</f>
        <v>8.060687826923159</v>
      </c>
      <c r="N18" s="72">
        <f>IF(RES_hh_fech!N18=0,0,RES_hh_fech!N18/RES_summary!N$19)</f>
        <v>12.825071381317745</v>
      </c>
      <c r="O18" s="72">
        <f>IF(RES_hh_fech!O18=0,0,RES_hh_fech!O18/RES_summary!O$19)</f>
        <v>16.622531097685247</v>
      </c>
      <c r="P18" s="72">
        <f>IF(RES_hh_fech!P18=0,0,RES_hh_fech!P18/RES_summary!P$19)</f>
        <v>17.234418878827693</v>
      </c>
      <c r="Q18" s="72">
        <f>IF(RES_hh_fech!Q18=0,0,RES_hh_fech!Q18/RES_summary!Q$19)</f>
        <v>16.763982011937795</v>
      </c>
      <c r="R18" s="72">
        <f>IF(RES_hh_fech!R18=0,0,RES_hh_fech!R18/RES_summary!R$19)</f>
        <v>19.198465528608907</v>
      </c>
      <c r="S18" s="72">
        <f>IF(RES_hh_fech!S18=0,0,RES_hh_fech!S18/RES_summary!S$19)</f>
        <v>22.246767826111999</v>
      </c>
      <c r="T18" s="72">
        <f>IF(RES_hh_fech!T18=0,0,RES_hh_fech!T18/RES_summary!T$19)</f>
        <v>16.865882782850164</v>
      </c>
      <c r="U18" s="72">
        <f>IF(RES_hh_fech!U18=0,0,RES_hh_fech!U18/RES_summary!U$19)</f>
        <v>14.845448479970864</v>
      </c>
      <c r="V18" s="72">
        <f>IF(RES_hh_fech!V18=0,0,RES_hh_fech!V18/RES_summary!V$19)</f>
        <v>16.064626370926099</v>
      </c>
      <c r="W18" s="72">
        <f>IF(RES_hh_fech!W18=0,0,RES_hh_fech!W18/RES_summary!W$19)</f>
        <v>22.545636956394862</v>
      </c>
      <c r="X18" s="72">
        <f>IF(RES_hh_fech!X18=0,0,RES_hh_fech!X18/RES_summary!X$19)</f>
        <v>13.473013371164381</v>
      </c>
      <c r="Y18" s="72">
        <f>IF(RES_hh_fech!Y18=0,0,RES_hh_fech!Y18/RES_summary!Y$19)</f>
        <v>10.939672644523535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16.917593635864698</v>
      </c>
      <c r="C19" s="72">
        <f>IF(RES_hh_fech!C19=0,0,RES_hh_fech!C19/RES_summary!C$19)</f>
        <v>16.345569317533883</v>
      </c>
      <c r="D19" s="72">
        <f>IF(RES_hh_fech!D19=0,0,RES_hh_fech!D19/RES_summary!D$19)</f>
        <v>16.867307976925421</v>
      </c>
      <c r="E19" s="72">
        <f>IF(RES_hh_fech!E19=0,0,RES_hh_fech!E19/RES_summary!E$19)</f>
        <v>16.450514354423721</v>
      </c>
      <c r="F19" s="72">
        <f>IF(RES_hh_fech!F19=0,0,RES_hh_fech!F19/RES_summary!F$19)</f>
        <v>16.722334217939288</v>
      </c>
      <c r="G19" s="72">
        <f>IF(RES_hh_fech!G19=0,0,RES_hh_fech!G19/RES_summary!G$19)</f>
        <v>16.237232002622175</v>
      </c>
      <c r="H19" s="72">
        <f>IF(RES_hh_fech!H19=0,0,RES_hh_fech!H19/RES_summary!H$19)</f>
        <v>15.738327953198356</v>
      </c>
      <c r="I19" s="72">
        <f>IF(RES_hh_fech!I19=0,0,RES_hh_fech!I19/RES_summary!I$19)</f>
        <v>16.291296563078731</v>
      </c>
      <c r="J19" s="72">
        <f>IF(RES_hh_fech!J19=0,0,RES_hh_fech!J19/RES_summary!J$19)</f>
        <v>15.331769333012447</v>
      </c>
      <c r="K19" s="72">
        <f>IF(RES_hh_fech!K19=0,0,RES_hh_fech!K19/RES_summary!K$19)</f>
        <v>15.467132440674401</v>
      </c>
      <c r="L19" s="72">
        <f>IF(RES_hh_fech!L19=0,0,RES_hh_fech!L19/RES_summary!L$19)</f>
        <v>16.292642658633145</v>
      </c>
      <c r="M19" s="72">
        <f>IF(RES_hh_fech!M19=0,0,RES_hh_fech!M19/RES_summary!M$19)</f>
        <v>17.522220092615587</v>
      </c>
      <c r="N19" s="72">
        <f>IF(RES_hh_fech!N19=0,0,RES_hh_fech!N19/RES_summary!N$19)</f>
        <v>17.387950122453745</v>
      </c>
      <c r="O19" s="72">
        <f>IF(RES_hh_fech!O19=0,0,RES_hh_fech!O19/RES_summary!O$19)</f>
        <v>17.239383598007841</v>
      </c>
      <c r="P19" s="72">
        <f>IF(RES_hh_fech!P19=0,0,RES_hh_fech!P19/RES_summary!P$19)</f>
        <v>17.018936021754065</v>
      </c>
      <c r="Q19" s="72">
        <f>IF(RES_hh_fech!Q19=0,0,RES_hh_fech!Q19/RES_summary!Q$19)</f>
        <v>16.660740673121577</v>
      </c>
      <c r="R19" s="72">
        <f>IF(RES_hh_fech!R19=0,0,RES_hh_fech!R19/RES_summary!R$19)</f>
        <v>16.590853861871832</v>
      </c>
      <c r="S19" s="72">
        <f>IF(RES_hh_fech!S19=0,0,RES_hh_fech!S19/RES_summary!S$19)</f>
        <v>17.21806346237549</v>
      </c>
      <c r="T19" s="72">
        <f>IF(RES_hh_fech!T19=0,0,RES_hh_fech!T19/RES_summary!T$19)</f>
        <v>17.008238039278122</v>
      </c>
      <c r="U19" s="72">
        <f>IF(RES_hh_fech!U19=0,0,RES_hh_fech!U19/RES_summary!U$19)</f>
        <v>16.259170073957055</v>
      </c>
      <c r="V19" s="72">
        <f>IF(RES_hh_fech!V19=0,0,RES_hh_fech!V19/RES_summary!V$19)</f>
        <v>16.456739589373115</v>
      </c>
      <c r="W19" s="72">
        <f>IF(RES_hh_fech!W19=0,0,RES_hh_fech!W19/RES_summary!W$19)</f>
        <v>17.6736910570168</v>
      </c>
      <c r="X19" s="72">
        <f>IF(RES_hh_fech!X19=0,0,RES_hh_fech!X19/RES_summary!X$19)</f>
        <v>11.906423549026655</v>
      </c>
      <c r="Y19" s="72">
        <f>IF(RES_hh_fech!Y19=0,0,RES_hh_fech!Y19/RES_summary!Y$19)</f>
        <v>10.508330706092549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17.763205815538722</v>
      </c>
      <c r="C20" s="72">
        <f>IF(RES_hh_fech!C20=0,0,RES_hh_fech!C20/RES_summary!C$19)</f>
        <v>18.919203953983043</v>
      </c>
      <c r="D20" s="72">
        <f>IF(RES_hh_fech!D20=0,0,RES_hh_fech!D20/RES_summary!D$19)</f>
        <v>18.088207310537847</v>
      </c>
      <c r="E20" s="72">
        <f>IF(RES_hh_fech!E20=0,0,RES_hh_fech!E20/RES_summary!E$19)</f>
        <v>19.204323274734922</v>
      </c>
      <c r="F20" s="72">
        <f>IF(RES_hh_fech!F20=0,0,RES_hh_fech!F20/RES_summary!F$19)</f>
        <v>18.564813701718307</v>
      </c>
      <c r="G20" s="72">
        <f>IF(RES_hh_fech!G20=0,0,RES_hh_fech!G20/RES_summary!G$19)</f>
        <v>18.30192240799051</v>
      </c>
      <c r="H20" s="72">
        <f>IF(RES_hh_fech!H20=0,0,RES_hh_fech!H20/RES_summary!H$19)</f>
        <v>18.500110902991768</v>
      </c>
      <c r="I20" s="72">
        <f>IF(RES_hh_fech!I20=0,0,RES_hh_fech!I20/RES_summary!I$19)</f>
        <v>17.091924883534432</v>
      </c>
      <c r="J20" s="72">
        <f>IF(RES_hh_fech!J20=0,0,RES_hh_fech!J20/RES_summary!J$19)</f>
        <v>18.695252861688228</v>
      </c>
      <c r="K20" s="72">
        <f>IF(RES_hh_fech!K20=0,0,RES_hh_fech!K20/RES_summary!K$19)</f>
        <v>17.613462439405087</v>
      </c>
      <c r="L20" s="72">
        <f>IF(RES_hh_fech!L20=0,0,RES_hh_fech!L20/RES_summary!L$19)</f>
        <v>17.568884302684186</v>
      </c>
      <c r="M20" s="72">
        <f>IF(RES_hh_fech!M20=0,0,RES_hh_fech!M20/RES_summary!M$19)</f>
        <v>19.089792195907741</v>
      </c>
      <c r="N20" s="72">
        <f>IF(RES_hh_fech!N20=0,0,RES_hh_fech!N20/RES_summary!N$19)</f>
        <v>20.304012148949628</v>
      </c>
      <c r="O20" s="72">
        <f>IF(RES_hh_fech!O20=0,0,RES_hh_fech!O20/RES_summary!O$19)</f>
        <v>19.466726622723879</v>
      </c>
      <c r="P20" s="72">
        <f>IF(RES_hh_fech!P20=0,0,RES_hh_fech!P20/RES_summary!P$19)</f>
        <v>18.358816914622338</v>
      </c>
      <c r="Q20" s="72">
        <f>IF(RES_hh_fech!Q20=0,0,RES_hh_fech!Q20/RES_summary!Q$19)</f>
        <v>16.721723330644718</v>
      </c>
      <c r="R20" s="72">
        <f>IF(RES_hh_fech!R20=0,0,RES_hh_fech!R20/RES_summary!R$19)</f>
        <v>20.522686384229171</v>
      </c>
      <c r="S20" s="72">
        <f>IF(RES_hh_fech!S20=0,0,RES_hh_fech!S20/RES_summary!S$19)</f>
        <v>19.756787914231694</v>
      </c>
      <c r="T20" s="72">
        <f>IF(RES_hh_fech!T20=0,0,RES_hh_fech!T20/RES_summary!T$19)</f>
        <v>18.893617519660534</v>
      </c>
      <c r="U20" s="72">
        <f>IF(RES_hh_fech!U20=0,0,RES_hh_fech!U20/RES_summary!U$19)</f>
        <v>18.821173468290382</v>
      </c>
      <c r="V20" s="72">
        <f>IF(RES_hh_fech!V20=0,0,RES_hh_fech!V20/RES_summary!V$19)</f>
        <v>18.552773142925162</v>
      </c>
      <c r="W20" s="72">
        <f>IF(RES_hh_fech!W20=0,0,RES_hh_fech!W20/RES_summary!W$19)</f>
        <v>19.70879339871091</v>
      </c>
      <c r="X20" s="72">
        <f>IF(RES_hh_fech!X20=0,0,RES_hh_fech!X20/RES_summary!X$19)</f>
        <v>12.056750109168206</v>
      </c>
      <c r="Y20" s="72">
        <f>IF(RES_hh_fech!Y20=0,0,RES_hh_fech!Y20/RES_summary!Y$19)</f>
        <v>11.616321662809927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18.555575621664268</v>
      </c>
      <c r="C21" s="72">
        <f>IF(RES_hh_fech!C21=0,0,RES_hh_fech!C21/RES_summary!C$19)</f>
        <v>16.983375735633427</v>
      </c>
      <c r="D21" s="72">
        <f>IF(RES_hh_fech!D21=0,0,RES_hh_fech!D21/RES_summary!D$19)</f>
        <v>17.938243379933173</v>
      </c>
      <c r="E21" s="72">
        <f>IF(RES_hh_fech!E21=0,0,RES_hh_fech!E21/RES_summary!E$19)</f>
        <v>17.365374631968464</v>
      </c>
      <c r="F21" s="72">
        <f>IF(RES_hh_fech!F21=0,0,RES_hh_fech!F21/RES_summary!F$19)</f>
        <v>18.053041479797773</v>
      </c>
      <c r="G21" s="72">
        <f>IF(RES_hh_fech!G21=0,0,RES_hh_fech!G21/RES_summary!G$19)</f>
        <v>16.562673457320411</v>
      </c>
      <c r="H21" s="72">
        <f>IF(RES_hh_fech!H21=0,0,RES_hh_fech!H21/RES_summary!H$19)</f>
        <v>17.376831905710915</v>
      </c>
      <c r="I21" s="72">
        <f>IF(RES_hh_fech!I21=0,0,RES_hh_fech!I21/RES_summary!I$19)</f>
        <v>16.292710697408889</v>
      </c>
      <c r="J21" s="72">
        <f>IF(RES_hh_fech!J21=0,0,RES_hh_fech!J21/RES_summary!J$19)</f>
        <v>16.451660211561691</v>
      </c>
      <c r="K21" s="72">
        <f>IF(RES_hh_fech!K21=0,0,RES_hh_fech!K21/RES_summary!K$19)</f>
        <v>15.654181970513404</v>
      </c>
      <c r="L21" s="72">
        <f>IF(RES_hh_fech!L21=0,0,RES_hh_fech!L21/RES_summary!L$19)</f>
        <v>15.444250255681338</v>
      </c>
      <c r="M21" s="72">
        <f>IF(RES_hh_fech!M21=0,0,RES_hh_fech!M21/RES_summary!M$19)</f>
        <v>18.191030819323782</v>
      </c>
      <c r="N21" s="72">
        <f>IF(RES_hh_fech!N21=0,0,RES_hh_fech!N21/RES_summary!N$19)</f>
        <v>17.961137326521065</v>
      </c>
      <c r="O21" s="72">
        <f>IF(RES_hh_fech!O21=0,0,RES_hh_fech!O21/RES_summary!O$19)</f>
        <v>17.366866643728347</v>
      </c>
      <c r="P21" s="72">
        <f>IF(RES_hh_fech!P21=0,0,RES_hh_fech!P21/RES_summary!P$19)</f>
        <v>16.793727238359036</v>
      </c>
      <c r="Q21" s="72">
        <f>IF(RES_hh_fech!Q21=0,0,RES_hh_fech!Q21/RES_summary!Q$19)</f>
        <v>16.804328092242752</v>
      </c>
      <c r="R21" s="72">
        <f>IF(RES_hh_fech!R21=0,0,RES_hh_fech!R21/RES_summary!R$19)</f>
        <v>17.078570240019612</v>
      </c>
      <c r="S21" s="72">
        <f>IF(RES_hh_fech!S21=0,0,RES_hh_fech!S21/RES_summary!S$19)</f>
        <v>17.458456274518429</v>
      </c>
      <c r="T21" s="72">
        <f>IF(RES_hh_fech!T21=0,0,RES_hh_fech!T21/RES_summary!T$19)</f>
        <v>16.948993150079335</v>
      </c>
      <c r="U21" s="72">
        <f>IF(RES_hh_fech!U21=0,0,RES_hh_fech!U21/RES_summary!U$19)</f>
        <v>16.781800747076733</v>
      </c>
      <c r="V21" s="72">
        <f>IF(RES_hh_fech!V21=0,0,RES_hh_fech!V21/RES_summary!V$19)</f>
        <v>17.018850366196293</v>
      </c>
      <c r="W21" s="72">
        <f>IF(RES_hh_fech!W21=0,0,RES_hh_fech!W21/RES_summary!W$19)</f>
        <v>16.137447196179277</v>
      </c>
      <c r="X21" s="72">
        <f>IF(RES_hh_fech!X21=0,0,RES_hh_fech!X21/RES_summary!X$19)</f>
        <v>11.894023103597744</v>
      </c>
      <c r="Y21" s="72">
        <f>IF(RES_hh_fech!Y21=0,0,RES_hh_fech!Y21/RES_summary!Y$19)</f>
        <v>10.567424002288023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20.474909012385531</v>
      </c>
      <c r="C22" s="72">
        <f>IF(RES_hh_fech!C22=0,0,RES_hh_fech!C22/RES_summary!C$19)</f>
        <v>19.638044403304686</v>
      </c>
      <c r="D22" s="72">
        <f>IF(RES_hh_fech!D22=0,0,RES_hh_fech!D22/RES_summary!D$19)</f>
        <v>19.107904673638402</v>
      </c>
      <c r="E22" s="72">
        <f>IF(RES_hh_fech!E22=0,0,RES_hh_fech!E22/RES_summary!E$19)</f>
        <v>19.903256425458782</v>
      </c>
      <c r="F22" s="72">
        <f>IF(RES_hh_fech!F22=0,0,RES_hh_fech!F22/RES_summary!F$19)</f>
        <v>18.889280567195787</v>
      </c>
      <c r="G22" s="72">
        <f>IF(RES_hh_fech!G22=0,0,RES_hh_fech!G22/RES_summary!G$19)</f>
        <v>17.382108050049816</v>
      </c>
      <c r="H22" s="72">
        <f>IF(RES_hh_fech!H22=0,0,RES_hh_fech!H22/RES_summary!H$19)</f>
        <v>16.949023306463946</v>
      </c>
      <c r="I22" s="72">
        <f>IF(RES_hh_fech!I22=0,0,RES_hh_fech!I22/RES_summary!I$19)</f>
        <v>16.737326084136996</v>
      </c>
      <c r="J22" s="72">
        <f>IF(RES_hh_fech!J22=0,0,RES_hh_fech!J22/RES_summary!J$19)</f>
        <v>15.747157894953528</v>
      </c>
      <c r="K22" s="72">
        <f>IF(RES_hh_fech!K22=0,0,RES_hh_fech!K22/RES_summary!K$19)</f>
        <v>15.118784414711818</v>
      </c>
      <c r="L22" s="72">
        <f>IF(RES_hh_fech!L22=0,0,RES_hh_fech!L22/RES_summary!L$19)</f>
        <v>17.780635264540329</v>
      </c>
      <c r="M22" s="72">
        <f>IF(RES_hh_fech!M22=0,0,RES_hh_fech!M22/RES_summary!M$19)</f>
        <v>17.065533944429124</v>
      </c>
      <c r="N22" s="72">
        <f>IF(RES_hh_fech!N22=0,0,RES_hh_fech!N22/RES_summary!N$19)</f>
        <v>15.901806173404452</v>
      </c>
      <c r="O22" s="72">
        <f>IF(RES_hh_fech!O22=0,0,RES_hh_fech!O22/RES_summary!O$19)</f>
        <v>15.761678246596571</v>
      </c>
      <c r="P22" s="72">
        <f>IF(RES_hh_fech!P22=0,0,RES_hh_fech!P22/RES_summary!P$19)</f>
        <v>15.672112281231504</v>
      </c>
      <c r="Q22" s="72">
        <f>IF(RES_hh_fech!Q22=0,0,RES_hh_fech!Q22/RES_summary!Q$19)</f>
        <v>15.400908251860201</v>
      </c>
      <c r="R22" s="72">
        <f>IF(RES_hh_fech!R22=0,0,RES_hh_fech!R22/RES_summary!R$19)</f>
        <v>15.406230807682848</v>
      </c>
      <c r="S22" s="72">
        <f>IF(RES_hh_fech!S22=0,0,RES_hh_fech!S22/RES_summary!S$19)</f>
        <v>15.953240765865566</v>
      </c>
      <c r="T22" s="72">
        <f>IF(RES_hh_fech!T22=0,0,RES_hh_fech!T22/RES_summary!T$19)</f>
        <v>16.020496423657928</v>
      </c>
      <c r="U22" s="72">
        <f>IF(RES_hh_fech!U22=0,0,RES_hh_fech!U22/RES_summary!U$19)</f>
        <v>15.442177875243418</v>
      </c>
      <c r="V22" s="72">
        <f>IF(RES_hh_fech!V22=0,0,RES_hh_fech!V22/RES_summary!V$19)</f>
        <v>13.033691700900697</v>
      </c>
      <c r="W22" s="72">
        <f>IF(RES_hh_fech!W22=0,0,RES_hh_fech!W22/RES_summary!W$19)</f>
        <v>13.248645922495545</v>
      </c>
      <c r="X22" s="72">
        <f>IF(RES_hh_fech!X22=0,0,RES_hh_fech!X22/RES_summary!X$19)</f>
        <v>11.904463853888098</v>
      </c>
      <c r="Y22" s="72">
        <f>IF(RES_hh_fech!Y22=0,0,RES_hh_fech!Y22/RES_summary!Y$19)</f>
        <v>10.576610321039908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X23" s="72">
        <f>IF(RES_hh_fech!X23=0,0,RES_hh_fech!X23/RES_summary!X$19)</f>
        <v>0</v>
      </c>
      <c r="Y23" s="72">
        <f>IF(RES_hh_fech!Y23=0,0,RES_hh_fech!Y23/RES_summary!Y$19)</f>
        <v>0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10.640564546054565</v>
      </c>
      <c r="C24" s="72">
        <f>IF(RES_hh_fech!C24=0,0,RES_hh_fech!C24/RES_summary!C$19)</f>
        <v>11.86333041624682</v>
      </c>
      <c r="D24" s="72">
        <f>IF(RES_hh_fech!D24=0,0,RES_hh_fech!D24/RES_summary!D$19)</f>
        <v>13.073044574865918</v>
      </c>
      <c r="E24" s="72">
        <f>IF(RES_hh_fech!E24=0,0,RES_hh_fech!E24/RES_summary!E$19)</f>
        <v>12.507383286476129</v>
      </c>
      <c r="F24" s="72">
        <f>IF(RES_hh_fech!F24=0,0,RES_hh_fech!F24/RES_summary!F$19)</f>
        <v>12.225563190222854</v>
      </c>
      <c r="G24" s="72">
        <f>IF(RES_hh_fech!G24=0,0,RES_hh_fech!G24/RES_summary!G$19)</f>
        <v>12.793805391595221</v>
      </c>
      <c r="H24" s="72">
        <f>IF(RES_hh_fech!H24=0,0,RES_hh_fech!H24/RES_summary!H$19)</f>
        <v>14.262971060498764</v>
      </c>
      <c r="I24" s="72">
        <f>IF(RES_hh_fech!I24=0,0,RES_hh_fech!I24/RES_summary!I$19)</f>
        <v>9.6489131473398135</v>
      </c>
      <c r="J24" s="72">
        <f>IF(RES_hh_fech!J24=0,0,RES_hh_fech!J24/RES_summary!J$19)</f>
        <v>11.58305421367829</v>
      </c>
      <c r="K24" s="72">
        <f>IF(RES_hh_fech!K24=0,0,RES_hh_fech!K24/RES_summary!K$19)</f>
        <v>10.793500910792091</v>
      </c>
      <c r="L24" s="72">
        <f>IF(RES_hh_fech!L24=0,0,RES_hh_fech!L24/RES_summary!L$19)</f>
        <v>12.165789864771593</v>
      </c>
      <c r="M24" s="72">
        <f>IF(RES_hh_fech!M24=0,0,RES_hh_fech!M24/RES_summary!M$19)</f>
        <v>13.200179791238185</v>
      </c>
      <c r="N24" s="72">
        <f>IF(RES_hh_fech!N24=0,0,RES_hh_fech!N24/RES_summary!N$19)</f>
        <v>13.345999132531698</v>
      </c>
      <c r="O24" s="72">
        <f>IF(RES_hh_fech!O24=0,0,RES_hh_fech!O24/RES_summary!O$19)</f>
        <v>13.575848432123044</v>
      </c>
      <c r="P24" s="72">
        <f>IF(RES_hh_fech!P24=0,0,RES_hh_fech!P24/RES_summary!P$19)</f>
        <v>12.603220607855748</v>
      </c>
      <c r="Q24" s="72">
        <f>IF(RES_hh_fech!Q24=0,0,RES_hh_fech!Q24/RES_summary!Q$19)</f>
        <v>13.343431431712833</v>
      </c>
      <c r="R24" s="72">
        <f>IF(RES_hh_fech!R24=0,0,RES_hh_fech!R24/RES_summary!R$19)</f>
        <v>13.50109483260189</v>
      </c>
      <c r="S24" s="72">
        <f>IF(RES_hh_fech!S24=0,0,RES_hh_fech!S24/RES_summary!S$19)</f>
        <v>13.833757314133814</v>
      </c>
      <c r="T24" s="72">
        <f>IF(RES_hh_fech!T24=0,0,RES_hh_fech!T24/RES_summary!T$19)</f>
        <v>14.113716477335894</v>
      </c>
      <c r="U24" s="72">
        <f>IF(RES_hh_fech!U24=0,0,RES_hh_fech!U24/RES_summary!U$19)</f>
        <v>13.723840815460001</v>
      </c>
      <c r="V24" s="72">
        <f>IF(RES_hh_fech!V24=0,0,RES_hh_fech!V24/RES_summary!V$19)</f>
        <v>13.996589651465536</v>
      </c>
      <c r="W24" s="72">
        <f>IF(RES_hh_fech!W24=0,0,RES_hh_fech!W24/RES_summary!W$19)</f>
        <v>13.856449584986461</v>
      </c>
      <c r="X24" s="72">
        <f>IF(RES_hh_fech!X24=0,0,RES_hh_fech!X24/RES_summary!X$19)</f>
        <v>10.315140098125926</v>
      </c>
      <c r="Y24" s="72">
        <f>IF(RES_hh_fech!Y24=0,0,RES_hh_fech!Y24/RES_summary!Y$19)</f>
        <v>9.6164545809390827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14.855570078971896</v>
      </c>
      <c r="C25" s="74">
        <f>IF(RES_hh_fech!C25=0,0,RES_hh_fech!C25/RES_summary!C$19)</f>
        <v>14.235963252442003</v>
      </c>
      <c r="D25" s="74">
        <f>IF(RES_hh_fech!D25=0,0,RES_hh_fech!D25/RES_summary!D$19)</f>
        <v>14.09664887145559</v>
      </c>
      <c r="E25" s="74">
        <f>IF(RES_hh_fech!E25=0,0,RES_hh_fech!E25/RES_summary!E$19)</f>
        <v>14.768458020197182</v>
      </c>
      <c r="F25" s="74">
        <f>IF(RES_hh_fech!F25=0,0,RES_hh_fech!F25/RES_summary!F$19)</f>
        <v>14.701099299067181</v>
      </c>
      <c r="G25" s="74">
        <f>IF(RES_hh_fech!G25=0,0,RES_hh_fech!G25/RES_summary!G$19)</f>
        <v>13.468160692989933</v>
      </c>
      <c r="H25" s="74">
        <f>IF(RES_hh_fech!H25=0,0,RES_hh_fech!H25/RES_summary!H$19)</f>
        <v>13.73307516774511</v>
      </c>
      <c r="I25" s="74">
        <f>IF(RES_hh_fech!I25=0,0,RES_hh_fech!I25/RES_summary!I$19)</f>
        <v>13.664197763218397</v>
      </c>
      <c r="J25" s="74">
        <f>IF(RES_hh_fech!J25=0,0,RES_hh_fech!J25/RES_summary!J$19)</f>
        <v>13.698218133989464</v>
      </c>
      <c r="K25" s="74">
        <f>IF(RES_hh_fech!K25=0,0,RES_hh_fech!K25/RES_summary!K$19)</f>
        <v>12.462874228962527</v>
      </c>
      <c r="L25" s="74">
        <f>IF(RES_hh_fech!L25=0,0,RES_hh_fech!L25/RES_summary!L$19)</f>
        <v>13.614658112059169</v>
      </c>
      <c r="M25" s="74">
        <f>IF(RES_hh_fech!M25=0,0,RES_hh_fech!M25/RES_summary!M$19)</f>
        <v>14.004260910140967</v>
      </c>
      <c r="N25" s="74">
        <f>IF(RES_hh_fech!N25=0,0,RES_hh_fech!N25/RES_summary!N$19)</f>
        <v>14.950101980765817</v>
      </c>
      <c r="O25" s="74">
        <f>IF(RES_hh_fech!O25=0,0,RES_hh_fech!O25/RES_summary!O$19)</f>
        <v>15.750796962655567</v>
      </c>
      <c r="P25" s="74">
        <f>IF(RES_hh_fech!P25=0,0,RES_hh_fech!P25/RES_summary!P$19)</f>
        <v>13.787881455095603</v>
      </c>
      <c r="Q25" s="74">
        <f>IF(RES_hh_fech!Q25=0,0,RES_hh_fech!Q25/RES_summary!Q$19)</f>
        <v>14.353602317004983</v>
      </c>
      <c r="R25" s="74">
        <f>IF(RES_hh_fech!R25=0,0,RES_hh_fech!R25/RES_summary!R$19)</f>
        <v>14.261591244940691</v>
      </c>
      <c r="S25" s="74">
        <f>IF(RES_hh_fech!S25=0,0,RES_hh_fech!S25/RES_summary!S$19)</f>
        <v>15.032399896366405</v>
      </c>
      <c r="T25" s="74">
        <f>IF(RES_hh_fech!T25=0,0,RES_hh_fech!T25/RES_summary!T$19)</f>
        <v>14.899672391044483</v>
      </c>
      <c r="U25" s="74">
        <f>IF(RES_hh_fech!U25=0,0,RES_hh_fech!U25/RES_summary!U$19)</f>
        <v>14.426948586742171</v>
      </c>
      <c r="V25" s="74">
        <f>IF(RES_hh_fech!V25=0,0,RES_hh_fech!V25/RES_summary!V$19)</f>
        <v>14.844922087581532</v>
      </c>
      <c r="W25" s="74">
        <f>IF(RES_hh_fech!W25=0,0,RES_hh_fech!W25/RES_summary!W$19)</f>
        <v>14.153441448293252</v>
      </c>
      <c r="X25" s="74">
        <f>IF(RES_hh_fech!X25=0,0,RES_hh_fech!X25/RES_summary!X$19)</f>
        <v>10.060232923427648</v>
      </c>
      <c r="Y25" s="74">
        <f>IF(RES_hh_fech!Y25=0,0,RES_hh_fech!Y25/RES_summary!Y$19)</f>
        <v>9.1833009937532122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7.8023333490337938</v>
      </c>
      <c r="C26" s="77">
        <f>IF(RES_hh_fech!C26=0,0,RES_hh_fech!C26/RES_summary!C$19)</f>
        <v>7.6490879419071378</v>
      </c>
      <c r="D26" s="77">
        <f>IF(RES_hh_fech!D26=0,0,RES_hh_fech!D26/RES_summary!D$19)</f>
        <v>7.8242609383713448</v>
      </c>
      <c r="E26" s="77">
        <f>IF(RES_hh_fech!E26=0,0,RES_hh_fech!E26/RES_summary!E$19)</f>
        <v>7.9774335045864442</v>
      </c>
      <c r="F26" s="77">
        <f>IF(RES_hh_fech!F26=0,0,RES_hh_fech!F26/RES_summary!F$19)</f>
        <v>8.072166158024519</v>
      </c>
      <c r="G26" s="77">
        <f>IF(RES_hh_fech!G26=0,0,RES_hh_fech!G26/RES_summary!G$19)</f>
        <v>7.6726559671934691</v>
      </c>
      <c r="H26" s="77">
        <f>IF(RES_hh_fech!H26=0,0,RES_hh_fech!H26/RES_summary!H$19)</f>
        <v>8.0384020121100566</v>
      </c>
      <c r="I26" s="77">
        <f>IF(RES_hh_fech!I26=0,0,RES_hh_fech!I26/RES_summary!I$19)</f>
        <v>7.6380544085190687</v>
      </c>
      <c r="J26" s="77">
        <f>IF(RES_hh_fech!J26=0,0,RES_hh_fech!J26/RES_summary!J$19)</f>
        <v>7.9224472210573404</v>
      </c>
      <c r="K26" s="77">
        <f>IF(RES_hh_fech!K26=0,0,RES_hh_fech!K26/RES_summary!K$19)</f>
        <v>7.488973708174405</v>
      </c>
      <c r="L26" s="77">
        <f>IF(RES_hh_fech!L26=0,0,RES_hh_fech!L26/RES_summary!L$19)</f>
        <v>5.6729791459338736</v>
      </c>
      <c r="M26" s="77">
        <f>IF(RES_hh_fech!M26=0,0,RES_hh_fech!M26/RES_summary!M$19)</f>
        <v>8.8614439583540232</v>
      </c>
      <c r="N26" s="77">
        <f>IF(RES_hh_fech!N26=0,0,RES_hh_fech!N26/RES_summary!N$19)</f>
        <v>8.7680723493276425</v>
      </c>
      <c r="O26" s="77">
        <f>IF(RES_hh_fech!O26=0,0,RES_hh_fech!O26/RES_summary!O$19)</f>
        <v>9.1010591143585113</v>
      </c>
      <c r="P26" s="77">
        <f>IF(RES_hh_fech!P26=0,0,RES_hh_fech!P26/RES_summary!P$19)</f>
        <v>8.9652601615691161</v>
      </c>
      <c r="Q26" s="77">
        <f>IF(RES_hh_fech!Q26=0,0,RES_hh_fech!Q26/RES_summary!Q$19)</f>
        <v>9.0451695865810944</v>
      </c>
      <c r="R26" s="77">
        <f>IF(RES_hh_fech!R26=0,0,RES_hh_fech!R26/RES_summary!R$19)</f>
        <v>9.274522466198901</v>
      </c>
      <c r="S26" s="77">
        <f>IF(RES_hh_fech!S26=0,0,RES_hh_fech!S26/RES_summary!S$19)</f>
        <v>9.521035474097129</v>
      </c>
      <c r="T26" s="77">
        <f>IF(RES_hh_fech!T26=0,0,RES_hh_fech!T26/RES_summary!T$19)</f>
        <v>9.6275471361427751</v>
      </c>
      <c r="U26" s="77">
        <f>IF(RES_hh_fech!U26=0,0,RES_hh_fech!U26/RES_summary!U$19)</f>
        <v>9.7409471460103862</v>
      </c>
      <c r="V26" s="77">
        <f>IF(RES_hh_fech!V26=0,0,RES_hh_fech!V26/RES_summary!V$19)</f>
        <v>10.067890321456829</v>
      </c>
      <c r="W26" s="77">
        <f>IF(RES_hh_fech!W26=0,0,RES_hh_fech!W26/RES_summary!W$19)</f>
        <v>9.7102314722418193</v>
      </c>
      <c r="X26" s="77">
        <f>IF(RES_hh_fech!X26=0,0,RES_hh_fech!X26/RES_summary!X$19)</f>
        <v>8.5602039840119097</v>
      </c>
      <c r="Y26" s="77">
        <f>IF(RES_hh_fech!Y26=0,0,RES_hh_fech!Y26/RES_summary!Y$19)</f>
        <v>8.1275281721292352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9.9294359771827345</v>
      </c>
      <c r="C27" s="69">
        <f>IF(RES_hh_fech!C27=0,0,RES_hh_fech!C27/RES_summary!C$19)</f>
        <v>9.6743831855681695</v>
      </c>
      <c r="D27" s="69">
        <f>IF(RES_hh_fech!D27=0,0,RES_hh_fech!D27/RES_summary!D$19)</f>
        <v>9.9313198799229419</v>
      </c>
      <c r="E27" s="69">
        <f>IF(RES_hh_fech!E27=0,0,RES_hh_fech!E27/RES_summary!E$19)</f>
        <v>9.3366925245280967</v>
      </c>
      <c r="F27" s="69">
        <f>IF(RES_hh_fech!F27=0,0,RES_hh_fech!F27/RES_summary!F$19)</f>
        <v>8.5606057405287004</v>
      </c>
      <c r="G27" s="69">
        <f>IF(RES_hh_fech!G27=0,0,RES_hh_fech!G27/RES_summary!G$19)</f>
        <v>8.6707778988739932</v>
      </c>
      <c r="H27" s="69">
        <f>IF(RES_hh_fech!H27=0,0,RES_hh_fech!H27/RES_summary!H$19)</f>
        <v>8.8049427422717166</v>
      </c>
      <c r="I27" s="69">
        <f>IF(RES_hh_fech!I27=0,0,RES_hh_fech!I27/RES_summary!I$19)</f>
        <v>9.1604926180250814</v>
      </c>
      <c r="J27" s="69">
        <f>IF(RES_hh_fech!J27=0,0,RES_hh_fech!J27/RES_summary!J$19)</f>
        <v>9.0313236536076538</v>
      </c>
      <c r="K27" s="69">
        <f>IF(RES_hh_fech!K27=0,0,RES_hh_fech!K27/RES_summary!K$19)</f>
        <v>7.5849399010203218</v>
      </c>
      <c r="L27" s="69">
        <f>IF(RES_hh_fech!L27=0,0,RES_hh_fech!L27/RES_summary!L$19)</f>
        <v>8.9655832657789531</v>
      </c>
      <c r="M27" s="69">
        <f>IF(RES_hh_fech!M27=0,0,RES_hh_fech!M27/RES_summary!M$19)</f>
        <v>9.1617598890110354</v>
      </c>
      <c r="N27" s="69">
        <f>IF(RES_hh_fech!N27=0,0,RES_hh_fech!N27/RES_summary!N$19)</f>
        <v>9.4645880245244509</v>
      </c>
      <c r="O27" s="69">
        <f>IF(RES_hh_fech!O27=0,0,RES_hh_fech!O27/RES_summary!O$19)</f>
        <v>9.3362375102144686</v>
      </c>
      <c r="P27" s="69">
        <f>IF(RES_hh_fech!P27=0,0,RES_hh_fech!P27/RES_summary!P$19)</f>
        <v>8.445305022152068</v>
      </c>
      <c r="Q27" s="69">
        <f>IF(RES_hh_fech!Q27=0,0,RES_hh_fech!Q27/RES_summary!Q$19)</f>
        <v>8.5916062822373362</v>
      </c>
      <c r="R27" s="69">
        <f>IF(RES_hh_fech!R27=0,0,RES_hh_fech!R27/RES_summary!R$19)</f>
        <v>8.2964292821406094</v>
      </c>
      <c r="S27" s="69">
        <f>IF(RES_hh_fech!S27=0,0,RES_hh_fech!S27/RES_summary!S$19)</f>
        <v>8.6074986004663927</v>
      </c>
      <c r="T27" s="69">
        <f>IF(RES_hh_fech!T27=0,0,RES_hh_fech!T27/RES_summary!T$19)</f>
        <v>8.3851822824838074</v>
      </c>
      <c r="U27" s="69">
        <f>IF(RES_hh_fech!U27=0,0,RES_hh_fech!U27/RES_summary!U$19)</f>
        <v>8.2173649222735143</v>
      </c>
      <c r="V27" s="69">
        <f>IF(RES_hh_fech!V27=0,0,RES_hh_fech!V27/RES_summary!V$19)</f>
        <v>8.4760658747250801</v>
      </c>
      <c r="W27" s="69">
        <f>IF(RES_hh_fech!W27=0,0,RES_hh_fech!W27/RES_summary!W$19)</f>
        <v>7.8592573191860264</v>
      </c>
      <c r="X27" s="69">
        <f>IF(RES_hh_fech!X27=0,0,RES_hh_fech!X27/RES_summary!X$19)</f>
        <v>8.3385550610481509</v>
      </c>
      <c r="Y27" s="69">
        <f>IF(RES_hh_fech!Y27=0,0,RES_hh_fech!Y27/RES_summary!Y$19)</f>
        <v>7.5663511724081767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X28" s="72">
        <f>IF(RES_hh_fech!X28=0,0,RES_hh_fech!X28/RES_summary!X$19)</f>
        <v>0</v>
      </c>
      <c r="Y28" s="72">
        <f>IF(RES_hh_fech!Y28=0,0,RES_hh_fech!Y28/RES_summary!Y$19)</f>
        <v>0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10.845974093706374</v>
      </c>
      <c r="C29" s="72">
        <f>IF(RES_hh_fech!C29=0,0,RES_hh_fech!C29/RES_summary!C$19)</f>
        <v>10.381533490731078</v>
      </c>
      <c r="D29" s="72">
        <f>IF(RES_hh_fech!D29=0,0,RES_hh_fech!D29/RES_summary!D$19)</f>
        <v>10.573628562305666</v>
      </c>
      <c r="E29" s="72">
        <f>IF(RES_hh_fech!E29=0,0,RES_hh_fech!E29/RES_summary!E$19)</f>
        <v>9.9131651969656964</v>
      </c>
      <c r="F29" s="72">
        <f>IF(RES_hh_fech!F29=0,0,RES_hh_fech!F29/RES_summary!F$19)</f>
        <v>9.6961926592818255</v>
      </c>
      <c r="G29" s="72">
        <f>IF(RES_hh_fech!G29=0,0,RES_hh_fech!G29/RES_summary!G$19)</f>
        <v>9.4141461447157724</v>
      </c>
      <c r="H29" s="72">
        <f>IF(RES_hh_fech!H29=0,0,RES_hh_fech!H29/RES_summary!H$19)</f>
        <v>9.3493543054010413</v>
      </c>
      <c r="I29" s="72">
        <f>IF(RES_hh_fech!I29=0,0,RES_hh_fech!I29/RES_summary!I$19)</f>
        <v>9.8834810589592745</v>
      </c>
      <c r="J29" s="72">
        <f>IF(RES_hh_fech!J29=0,0,RES_hh_fech!J29/RES_summary!J$19)</f>
        <v>9.2722859138277087</v>
      </c>
      <c r="K29" s="72">
        <f>IF(RES_hh_fech!K29=0,0,RES_hh_fech!K29/RES_summary!K$19)</f>
        <v>9.377286450472921</v>
      </c>
      <c r="L29" s="72">
        <f>IF(RES_hh_fech!L29=0,0,RES_hh_fech!L29/RES_summary!L$19)</f>
        <v>9.6174180899031239</v>
      </c>
      <c r="M29" s="72">
        <f>IF(RES_hh_fech!M29=0,0,RES_hh_fech!M29/RES_summary!M$19)</f>
        <v>10.051884059922799</v>
      </c>
      <c r="N29" s="72">
        <f>IF(RES_hh_fech!N29=0,0,RES_hh_fech!N29/RES_summary!N$19)</f>
        <v>10.06669850899665</v>
      </c>
      <c r="O29" s="72">
        <f>IF(RES_hh_fech!O29=0,0,RES_hh_fech!O29/RES_summary!O$19)</f>
        <v>10.020091110624259</v>
      </c>
      <c r="P29" s="72">
        <f>IF(RES_hh_fech!P29=0,0,RES_hh_fech!P29/RES_summary!P$19)</f>
        <v>10.014317428949955</v>
      </c>
      <c r="Q29" s="72">
        <f>IF(RES_hh_fech!Q29=0,0,RES_hh_fech!Q29/RES_summary!Q$19)</f>
        <v>9.897688970773828</v>
      </c>
      <c r="R29" s="72">
        <f>IF(RES_hh_fech!R29=0,0,RES_hh_fech!R29/RES_summary!R$19)</f>
        <v>9.0553686803916182</v>
      </c>
      <c r="S29" s="72">
        <f>IF(RES_hh_fech!S29=0,0,RES_hh_fech!S29/RES_summary!S$19)</f>
        <v>9.7988312279269074</v>
      </c>
      <c r="T29" s="72">
        <f>IF(RES_hh_fech!T29=0,0,RES_hh_fech!T29/RES_summary!T$19)</f>
        <v>9.5604032422407066</v>
      </c>
      <c r="U29" s="72">
        <f>IF(RES_hh_fech!U29=0,0,RES_hh_fech!U29/RES_summary!U$19)</f>
        <v>9.5295618442068086</v>
      </c>
      <c r="V29" s="72">
        <f>IF(RES_hh_fech!V29=0,0,RES_hh_fech!V29/RES_summary!V$19)</f>
        <v>10.303509507597195</v>
      </c>
      <c r="W29" s="72">
        <f>IF(RES_hh_fech!W29=0,0,RES_hh_fech!W29/RES_summary!W$19)</f>
        <v>9.7948789724388305</v>
      </c>
      <c r="X29" s="72">
        <f>IF(RES_hh_fech!X29=0,0,RES_hh_fech!X29/RES_summary!X$19)</f>
        <v>9.7089357075094025</v>
      </c>
      <c r="Y29" s="72">
        <f>IF(RES_hh_fech!Y29=0,0,RES_hh_fech!Y29/RES_summary!Y$19)</f>
        <v>9.0249049757932625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11.069842357632234</v>
      </c>
      <c r="C30" s="72">
        <f>IF(RES_hh_fech!C30=0,0,RES_hh_fech!C30/RES_summary!C$19)</f>
        <v>10.212530458116071</v>
      </c>
      <c r="D30" s="72">
        <f>IF(RES_hh_fech!D30=0,0,RES_hh_fech!D30/RES_summary!D$19)</f>
        <v>10.884171380552951</v>
      </c>
      <c r="E30" s="72">
        <f>IF(RES_hh_fech!E30=0,0,RES_hh_fech!E30/RES_summary!E$19)</f>
        <v>9.8906054171513293</v>
      </c>
      <c r="F30" s="72">
        <f>IF(RES_hh_fech!F30=0,0,RES_hh_fech!F30/RES_summary!F$19)</f>
        <v>9.3337020168552893</v>
      </c>
      <c r="G30" s="72">
        <f>IF(RES_hh_fech!G30=0,0,RES_hh_fech!G30/RES_summary!G$19)</f>
        <v>9.3144213800061717</v>
      </c>
      <c r="H30" s="72">
        <f>IF(RES_hh_fech!H30=0,0,RES_hh_fech!H30/RES_summary!H$19)</f>
        <v>9.6380069066885721</v>
      </c>
      <c r="I30" s="72">
        <f>IF(RES_hh_fech!I30=0,0,RES_hh_fech!I30/RES_summary!I$19)</f>
        <v>10.014132004554014</v>
      </c>
      <c r="J30" s="72">
        <f>IF(RES_hh_fech!J30=0,0,RES_hh_fech!J30/RES_summary!J$19)</f>
        <v>9.8247729301292122</v>
      </c>
      <c r="K30" s="72">
        <f>IF(RES_hh_fech!K30=0,0,RES_hh_fech!K30/RES_summary!K$19)</f>
        <v>8.3400323275087995</v>
      </c>
      <c r="L30" s="72">
        <f>IF(RES_hh_fech!L30=0,0,RES_hh_fech!L30/RES_summary!L$19)</f>
        <v>9.5309070715593549</v>
      </c>
      <c r="M30" s="72">
        <f>IF(RES_hh_fech!M30=0,0,RES_hh_fech!M30/RES_summary!M$19)</f>
        <v>10.41311921794243</v>
      </c>
      <c r="N30" s="72">
        <f>IF(RES_hh_fech!N30=0,0,RES_hh_fech!N30/RES_summary!N$19)</f>
        <v>10.582338342492834</v>
      </c>
      <c r="O30" s="72">
        <f>IF(RES_hh_fech!O30=0,0,RES_hh_fech!O30/RES_summary!O$19)</f>
        <v>9.9713831125042525</v>
      </c>
      <c r="P30" s="72">
        <f>IF(RES_hh_fech!P30=0,0,RES_hh_fech!P30/RES_summary!P$19)</f>
        <v>9.5193821675181631</v>
      </c>
      <c r="Q30" s="72">
        <f>IF(RES_hh_fech!Q30=0,0,RES_hh_fech!Q30/RES_summary!Q$19)</f>
        <v>9.4919174830559339</v>
      </c>
      <c r="R30" s="72">
        <f>IF(RES_hh_fech!R30=0,0,RES_hh_fech!R30/RES_summary!R$19)</f>
        <v>9.5322995723784061</v>
      </c>
      <c r="S30" s="72">
        <f>IF(RES_hh_fech!S30=0,0,RES_hh_fech!S30/RES_summary!S$19)</f>
        <v>9.7587301324466811</v>
      </c>
      <c r="T30" s="72">
        <f>IF(RES_hh_fech!T30=0,0,RES_hh_fech!T30/RES_summary!T$19)</f>
        <v>9.5273475705853734</v>
      </c>
      <c r="U30" s="72">
        <f>IF(RES_hh_fech!U30=0,0,RES_hh_fech!U30/RES_summary!U$19)</f>
        <v>9.5297969585272249</v>
      </c>
      <c r="V30" s="72">
        <f>IF(RES_hh_fech!V30=0,0,RES_hh_fech!V30/RES_summary!V$19)</f>
        <v>9.8866699896111339</v>
      </c>
      <c r="W30" s="72">
        <f>IF(RES_hh_fech!W30=0,0,RES_hh_fech!W30/RES_summary!W$19)</f>
        <v>9.3521377778713575</v>
      </c>
      <c r="X30" s="72">
        <f>IF(RES_hh_fech!X30=0,0,RES_hh_fech!X30/RES_summary!X$19)</f>
        <v>9.935025484492364</v>
      </c>
      <c r="Y30" s="72">
        <f>IF(RES_hh_fech!Y30=0,0,RES_hh_fech!Y30/RES_summary!Y$19)</f>
        <v>9.1919894794876171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X31" s="72">
        <f>IF(RES_hh_fech!X31=0,0,RES_hh_fech!X31/RES_summary!X$19)</f>
        <v>0</v>
      </c>
      <c r="Y31" s="72">
        <f>IF(RES_hh_fech!Y31=0,0,RES_hh_fech!Y31/RES_summary!Y$19)</f>
        <v>0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8.2779413064487422</v>
      </c>
      <c r="C32" s="77">
        <f>IF(RES_hh_fech!C32=0,0,RES_hh_fech!C32/RES_summary!C$19)</f>
        <v>8.6837676004952229</v>
      </c>
      <c r="D32" s="77">
        <f>IF(RES_hh_fech!D32=0,0,RES_hh_fech!D32/RES_summary!D$19)</f>
        <v>8.6258540212808175</v>
      </c>
      <c r="E32" s="77">
        <f>IF(RES_hh_fech!E32=0,0,RES_hh_fech!E32/RES_summary!E$19)</f>
        <v>8.4051346632028956</v>
      </c>
      <c r="F32" s="77">
        <f>IF(RES_hh_fech!F32=0,0,RES_hh_fech!F32/RES_summary!F$19)</f>
        <v>6.9312339972393211</v>
      </c>
      <c r="G32" s="77">
        <f>IF(RES_hh_fech!G32=0,0,RES_hh_fech!G32/RES_summary!G$19)</f>
        <v>7.4592045035530514</v>
      </c>
      <c r="H32" s="77">
        <f>IF(RES_hh_fech!H32=0,0,RES_hh_fech!H32/RES_summary!H$19)</f>
        <v>7.6153935942380668</v>
      </c>
      <c r="I32" s="77">
        <f>IF(RES_hh_fech!I32=0,0,RES_hh_fech!I32/RES_summary!I$19)</f>
        <v>7.8545296216460967</v>
      </c>
      <c r="J32" s="77">
        <f>IF(RES_hh_fech!J32=0,0,RES_hh_fech!J32/RES_summary!J$19)</f>
        <v>8.1749444017110733</v>
      </c>
      <c r="K32" s="77">
        <f>IF(RES_hh_fech!K32=0,0,RES_hh_fech!K32/RES_summary!K$19)</f>
        <v>5.8357335048392107</v>
      </c>
      <c r="L32" s="77">
        <f>IF(RES_hh_fech!L32=0,0,RES_hh_fech!L32/RES_summary!L$19)</f>
        <v>8.1339102324263024</v>
      </c>
      <c r="M32" s="77">
        <f>IF(RES_hh_fech!M32=0,0,RES_hh_fech!M32/RES_summary!M$19)</f>
        <v>7.6846326389581758</v>
      </c>
      <c r="N32" s="77">
        <f>IF(RES_hh_fech!N32=0,0,RES_hh_fech!N32/RES_summary!N$19)</f>
        <v>8.3416672231013802</v>
      </c>
      <c r="O32" s="77">
        <f>IF(RES_hh_fech!O32=0,0,RES_hh_fech!O32/RES_summary!O$19)</f>
        <v>8.5774811844751557</v>
      </c>
      <c r="P32" s="77">
        <f>IF(RES_hh_fech!P32=0,0,RES_hh_fech!P32/RES_summary!P$19)</f>
        <v>7.0159468417645865</v>
      </c>
      <c r="Q32" s="77">
        <f>IF(RES_hh_fech!Q32=0,0,RES_hh_fech!Q32/RES_summary!Q$19)</f>
        <v>7.4642440282367506</v>
      </c>
      <c r="R32" s="77">
        <f>IF(RES_hh_fech!R32=0,0,RES_hh_fech!R32/RES_summary!R$19)</f>
        <v>7.2661352060882018</v>
      </c>
      <c r="S32" s="77">
        <f>IF(RES_hh_fech!S32=0,0,RES_hh_fech!S32/RES_summary!S$19)</f>
        <v>7.534931813863496</v>
      </c>
      <c r="T32" s="77">
        <f>IF(RES_hh_fech!T32=0,0,RES_hh_fech!T32/RES_summary!T$19)</f>
        <v>7.386161055157257</v>
      </c>
      <c r="U32" s="77">
        <f>IF(RES_hh_fech!U32=0,0,RES_hh_fech!U32/RES_summary!U$19)</f>
        <v>7.1349491473111035</v>
      </c>
      <c r="V32" s="77">
        <f>IF(RES_hh_fech!V32=0,0,RES_hh_fech!V32/RES_summary!V$19)</f>
        <v>7.2565078723570888</v>
      </c>
      <c r="W32" s="77">
        <f>IF(RES_hh_fech!W32=0,0,RES_hh_fech!W32/RES_summary!W$19)</f>
        <v>6.6768864506189116</v>
      </c>
      <c r="X32" s="77">
        <f>IF(RES_hh_fech!X32=0,0,RES_hh_fech!X32/RES_summary!X$19)</f>
        <v>7.3833283965888477</v>
      </c>
      <c r="Y32" s="77">
        <f>IF(RES_hh_fech!Y32=0,0,RES_hh_fech!Y32/RES_summary!Y$19)</f>
        <v>6.6587813720037063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105.42660114163371</v>
      </c>
      <c r="C3" s="65">
        <f>IF(RES_hh_tesh!C3=0,0,RES_hh_tesh!C3/RES_summary!C$19)</f>
        <v>111.55573110246235</v>
      </c>
      <c r="D3" s="65">
        <f>IF(RES_hh_tesh!D3=0,0,RES_hh_tesh!D3/RES_summary!D$19)</f>
        <v>106.84188539314833</v>
      </c>
      <c r="E3" s="65">
        <f>IF(RES_hh_tesh!E3=0,0,RES_hh_tesh!E3/RES_summary!E$19)</f>
        <v>111.17108488759926</v>
      </c>
      <c r="F3" s="65">
        <f>IF(RES_hh_tesh!F3=0,0,RES_hh_tesh!F3/RES_summary!F$19)</f>
        <v>113.87577731585641</v>
      </c>
      <c r="G3" s="65">
        <f>IF(RES_hh_tesh!G3=0,0,RES_hh_tesh!G3/RES_summary!G$19)</f>
        <v>111.74464469001641</v>
      </c>
      <c r="H3" s="65">
        <f>IF(RES_hh_tesh!H3=0,0,RES_hh_tesh!H3/RES_summary!H$19)</f>
        <v>109.18059434848433</v>
      </c>
      <c r="I3" s="65">
        <f>IF(RES_hh_tesh!I3=0,0,RES_hh_tesh!I3/RES_summary!I$19)</f>
        <v>95.379504894756465</v>
      </c>
      <c r="J3" s="65">
        <f>IF(RES_hh_tesh!J3=0,0,RES_hh_tesh!J3/RES_summary!J$19)</f>
        <v>104.61620897455762</v>
      </c>
      <c r="K3" s="65">
        <f>IF(RES_hh_tesh!K3=0,0,RES_hh_tesh!K3/RES_summary!K$19)</f>
        <v>103.99831681318196</v>
      </c>
      <c r="L3" s="65">
        <f>IF(RES_hh_tesh!L3=0,0,RES_hh_tesh!L3/RES_summary!L$19)</f>
        <v>108.66268939083298</v>
      </c>
      <c r="M3" s="65">
        <f>IF(RES_hh_tesh!M3=0,0,RES_hh_tesh!M3/RES_summary!M$19)</f>
        <v>93.820579516162496</v>
      </c>
      <c r="N3" s="65">
        <f>IF(RES_hh_tesh!N3=0,0,RES_hh_tesh!N3/RES_summary!N$19)</f>
        <v>106.78214049006947</v>
      </c>
      <c r="O3" s="65">
        <f>IF(RES_hh_tesh!O3=0,0,RES_hh_tesh!O3/RES_summary!O$19)</f>
        <v>113.81628525542449</v>
      </c>
      <c r="P3" s="65">
        <f>IF(RES_hh_tesh!P3=0,0,RES_hh_tesh!P3/RES_summary!P$19)</f>
        <v>88.292011202485028</v>
      </c>
      <c r="Q3" s="65">
        <f>IF(RES_hh_tesh!Q3=0,0,RES_hh_tesh!Q3/RES_summary!Q$19)</f>
        <v>94.494918123193557</v>
      </c>
      <c r="R3" s="65">
        <f>IF(RES_hh_tesh!R3=0,0,RES_hh_tesh!R3/RES_summary!R$19)</f>
        <v>102.21309356337781</v>
      </c>
      <c r="S3" s="65">
        <f>IF(RES_hh_tesh!S3=0,0,RES_hh_tesh!S3/RES_summary!S$19)</f>
        <v>101.33380357792909</v>
      </c>
      <c r="T3" s="65">
        <f>IF(RES_hh_tesh!T3=0,0,RES_hh_tesh!T3/RES_summary!T$19)</f>
        <v>98.330586943068781</v>
      </c>
      <c r="U3" s="65">
        <f>IF(RES_hh_tesh!U3=0,0,RES_hh_tesh!U3/RES_summary!U$19)</f>
        <v>99.159311175667995</v>
      </c>
      <c r="V3" s="65">
        <f>IF(RES_hh_tesh!V3=0,0,RES_hh_tesh!V3/RES_summary!V$19)</f>
        <v>95.680148212394059</v>
      </c>
      <c r="W3" s="65">
        <f>IF(RES_hh_tesh!W3=0,0,RES_hh_tesh!W3/RES_summary!W$19)</f>
        <v>107.2207730023222</v>
      </c>
      <c r="X3" s="65">
        <f>IF(RES_hh_tesh!X3=0,0,RES_hh_tesh!X3/RES_summary!X$19)</f>
        <v>92.710843912208318</v>
      </c>
      <c r="Y3" s="65">
        <f>IF(RES_hh_tesh!Y3=0,0,RES_hh_tesh!Y3/RES_summary!Y$19)</f>
        <v>90.705103813204218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88.029142599742471</v>
      </c>
      <c r="C4" s="69">
        <f>IF(RES_hh_tesh!C4=0,0,RES_hh_tesh!C4/RES_summary!C$19)</f>
        <v>94.299757171520767</v>
      </c>
      <c r="D4" s="69">
        <f>IF(RES_hh_tesh!D4=0,0,RES_hh_tesh!D4/RES_summary!D$19)</f>
        <v>89.360793873331033</v>
      </c>
      <c r="E4" s="69">
        <f>IF(RES_hh_tesh!E4=0,0,RES_hh_tesh!E4/RES_summary!E$19)</f>
        <v>92.118916659249749</v>
      </c>
      <c r="F4" s="69">
        <f>IF(RES_hh_tesh!F4=0,0,RES_hh_tesh!F4/RES_summary!F$19)</f>
        <v>96.930697128771058</v>
      </c>
      <c r="G4" s="69">
        <f>IF(RES_hh_tesh!G4=0,0,RES_hh_tesh!G4/RES_summary!G$19)</f>
        <v>94.881256900056258</v>
      </c>
      <c r="H4" s="69">
        <f>IF(RES_hh_tesh!H4=0,0,RES_hh_tesh!H4/RES_summary!H$19)</f>
        <v>91.2497612176182</v>
      </c>
      <c r="I4" s="69">
        <f>IF(RES_hh_tesh!I4=0,0,RES_hh_tesh!I4/RES_summary!I$19)</f>
        <v>78.552663068893295</v>
      </c>
      <c r="J4" s="69">
        <f>IF(RES_hh_tesh!J4=0,0,RES_hh_tesh!J4/RES_summary!J$19)</f>
        <v>87.399590315252695</v>
      </c>
      <c r="K4" s="69">
        <f>IF(RES_hh_tesh!K4=0,0,RES_hh_tesh!K4/RES_summary!K$19)</f>
        <v>88.106868925922555</v>
      </c>
      <c r="L4" s="69">
        <f>IF(RES_hh_tesh!L4=0,0,RES_hh_tesh!L4/RES_summary!L$19)</f>
        <v>91.211326710360979</v>
      </c>
      <c r="M4" s="69">
        <f>IF(RES_hh_tesh!M4=0,0,RES_hh_tesh!M4/RES_summary!M$19)</f>
        <v>75.086930762594278</v>
      </c>
      <c r="N4" s="69">
        <f>IF(RES_hh_tesh!N4=0,0,RES_hh_tesh!N4/RES_summary!N$19)</f>
        <v>87.276778914723792</v>
      </c>
      <c r="O4" s="69">
        <f>IF(RES_hh_tesh!O4=0,0,RES_hh_tesh!O4/RES_summary!O$19)</f>
        <v>93.97003359761176</v>
      </c>
      <c r="P4" s="69">
        <f>IF(RES_hh_tesh!P4=0,0,RES_hh_tesh!P4/RES_summary!P$19)</f>
        <v>69.894689444389996</v>
      </c>
      <c r="Q4" s="69">
        <f>IF(RES_hh_tesh!Q4=0,0,RES_hh_tesh!Q4/RES_summary!Q$19)</f>
        <v>75.553113000165155</v>
      </c>
      <c r="R4" s="69">
        <f>IF(RES_hh_tesh!R4=0,0,RES_hh_tesh!R4/RES_summary!R$19)</f>
        <v>82.593060114769742</v>
      </c>
      <c r="S4" s="69">
        <f>IF(RES_hh_tesh!S4=0,0,RES_hh_tesh!S4/RES_summary!S$19)</f>
        <v>80.82907388468783</v>
      </c>
      <c r="T4" s="69">
        <f>IF(RES_hh_tesh!T4=0,0,RES_hh_tesh!T4/RES_summary!T$19)</f>
        <v>77.639595564991765</v>
      </c>
      <c r="U4" s="69">
        <f>IF(RES_hh_tesh!U4=0,0,RES_hh_tesh!U4/RES_summary!U$19)</f>
        <v>78.241615243976142</v>
      </c>
      <c r="V4" s="69">
        <f>IF(RES_hh_tesh!V4=0,0,RES_hh_tesh!V4/RES_summary!V$19)</f>
        <v>73.429984753607656</v>
      </c>
      <c r="W4" s="69">
        <f>IF(RES_hh_tesh!W4=0,0,RES_hh_tesh!W4/RES_summary!W$19)</f>
        <v>85.213917541852354</v>
      </c>
      <c r="X4" s="69">
        <f>IF(RES_hh_tesh!X4=0,0,RES_hh_tesh!X4/RES_summary!X$19)</f>
        <v>74.422795469183441</v>
      </c>
      <c r="Y4" s="69">
        <f>IF(RES_hh_tesh!Y4=0,0,RES_hh_tesh!Y4/RES_summary!Y$19)</f>
        <v>73.493992328001568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89.996298454242279</v>
      </c>
      <c r="C5" s="72">
        <f>IF(RES_hh_tesh!C5=0,0,RES_hh_tesh!C5/RES_summary!C$19)</f>
        <v>97.49479458272701</v>
      </c>
      <c r="D5" s="72">
        <f>IF(RES_hh_tesh!D5=0,0,RES_hh_tesh!D5/RES_summary!D$19)</f>
        <v>80.263731677561438</v>
      </c>
      <c r="E5" s="72">
        <f>IF(RES_hh_tesh!E5=0,0,RES_hh_tesh!E5/RES_summary!E$19)</f>
        <v>89.146191448179536</v>
      </c>
      <c r="F5" s="72">
        <f>IF(RES_hh_tesh!F5=0,0,RES_hh_tesh!F5/RES_summary!F$19)</f>
        <v>95.28101929474046</v>
      </c>
      <c r="G5" s="72">
        <f>IF(RES_hh_tesh!G5=0,0,RES_hh_tesh!G5/RES_summary!G$19)</f>
        <v>89.317534184071562</v>
      </c>
      <c r="H5" s="72">
        <f>IF(RES_hh_tesh!H5=0,0,RES_hh_tesh!H5/RES_summary!H$19)</f>
        <v>86.23982402314715</v>
      </c>
      <c r="I5" s="72">
        <f>IF(RES_hh_tesh!I5=0,0,RES_hh_tesh!I5/RES_summary!I$19)</f>
        <v>83.826976977331057</v>
      </c>
      <c r="J5" s="72">
        <f>IF(RES_hh_tesh!J5=0,0,RES_hh_tesh!J5/RES_summary!J$19)</f>
        <v>94.967850015417397</v>
      </c>
      <c r="K5" s="72">
        <f>IF(RES_hh_tesh!K5=0,0,RES_hh_tesh!K5/RES_summary!K$19)</f>
        <v>89.132177067589595</v>
      </c>
      <c r="L5" s="72">
        <f>IF(RES_hh_tesh!L5=0,0,RES_hh_tesh!L5/RES_summary!L$19)</f>
        <v>119.70781810844682</v>
      </c>
      <c r="M5" s="72">
        <f>IF(RES_hh_tesh!M5=0,0,RES_hh_tesh!M5/RES_summary!M$19)</f>
        <v>36.533387517113212</v>
      </c>
      <c r="N5" s="72">
        <f>IF(RES_hh_tesh!N5=0,0,RES_hh_tesh!N5/RES_summary!N$19)</f>
        <v>62.648417109963823</v>
      </c>
      <c r="O5" s="72">
        <f>IF(RES_hh_tesh!O5=0,0,RES_hh_tesh!O5/RES_summary!O$19)</f>
        <v>94.129755032827916</v>
      </c>
      <c r="P5" s="72">
        <f>IF(RES_hh_tesh!P5=0,0,RES_hh_tesh!P5/RES_summary!P$19)</f>
        <v>70.129057704179331</v>
      </c>
      <c r="Q5" s="72">
        <f>IF(RES_hh_tesh!Q5=0,0,RES_hh_tesh!Q5/RES_summary!Q$19)</f>
        <v>75.428616796027185</v>
      </c>
      <c r="R5" s="72">
        <f>IF(RES_hh_tesh!R5=0,0,RES_hh_tesh!R5/RES_summary!R$19)</f>
        <v>82.863498329716961</v>
      </c>
      <c r="S5" s="72">
        <f>IF(RES_hh_tesh!S5=0,0,RES_hh_tesh!S5/RES_summary!S$19)</f>
        <v>84.118442984671049</v>
      </c>
      <c r="T5" s="72">
        <f>IF(RES_hh_tesh!T5=0,0,RES_hh_tesh!T5/RES_summary!T$19)</f>
        <v>72.539010752115701</v>
      </c>
      <c r="U5" s="72">
        <f>IF(RES_hh_tesh!U5=0,0,RES_hh_tesh!U5/RES_summary!U$19)</f>
        <v>75.439511098798107</v>
      </c>
      <c r="V5" s="72">
        <f>IF(RES_hh_tesh!V5=0,0,RES_hh_tesh!V5/RES_summary!V$19)</f>
        <v>66.299472802794625</v>
      </c>
      <c r="W5" s="72">
        <f>IF(RES_hh_tesh!W5=0,0,RES_hh_tesh!W5/RES_summary!W$19)</f>
        <v>81.923989893283178</v>
      </c>
      <c r="X5" s="72">
        <f>IF(RES_hh_tesh!X5=0,0,RES_hh_tesh!X5/RES_summary!X$19)</f>
        <v>82.626701004629027</v>
      </c>
      <c r="Y5" s="72">
        <f>IF(RES_hh_tesh!Y5=0,0,RES_hh_tesh!Y5/RES_summary!Y$19)</f>
        <v>66.48676822364115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87.448232828188637</v>
      </c>
      <c r="C6" s="72">
        <f>IF(RES_hh_tesh!C6=0,0,RES_hh_tesh!C6/RES_summary!C$19)</f>
        <v>90.858771306976323</v>
      </c>
      <c r="D6" s="72">
        <f>IF(RES_hh_tesh!D6=0,0,RES_hh_tesh!D6/RES_summary!D$19)</f>
        <v>88.789551014762381</v>
      </c>
      <c r="E6" s="72">
        <f>IF(RES_hh_tesh!E6=0,0,RES_hh_tesh!E6/RES_summary!E$19)</f>
        <v>88.889587518825124</v>
      </c>
      <c r="F6" s="72">
        <f>IF(RES_hh_tesh!F6=0,0,RES_hh_tesh!F6/RES_summary!F$19)</f>
        <v>94.559480122272632</v>
      </c>
      <c r="G6" s="72">
        <f>IF(RES_hh_tesh!G6=0,0,RES_hh_tesh!G6/RES_summary!G$19)</f>
        <v>92.841048437886855</v>
      </c>
      <c r="H6" s="72">
        <f>IF(RES_hh_tesh!H6=0,0,RES_hh_tesh!H6/RES_summary!H$19)</f>
        <v>86.382373568621148</v>
      </c>
      <c r="I6" s="72">
        <f>IF(RES_hh_tesh!I6=0,0,RES_hh_tesh!I6/RES_summary!I$19)</f>
        <v>80.940444146473908</v>
      </c>
      <c r="J6" s="72">
        <f>IF(RES_hh_tesh!J6=0,0,RES_hh_tesh!J6/RES_summary!J$19)</f>
        <v>84.22483315204758</v>
      </c>
      <c r="K6" s="72">
        <f>IF(RES_hh_tesh!K6=0,0,RES_hh_tesh!K6/RES_summary!K$19)</f>
        <v>85.965516126968851</v>
      </c>
      <c r="L6" s="72">
        <f>IF(RES_hh_tesh!L6=0,0,RES_hh_tesh!L6/RES_summary!L$19)</f>
        <v>92.814613917344786</v>
      </c>
      <c r="M6" s="72">
        <f>IF(RES_hh_tesh!M6=0,0,RES_hh_tesh!M6/RES_summary!M$19)</f>
        <v>72.048978883433989</v>
      </c>
      <c r="N6" s="72">
        <f>IF(RES_hh_tesh!N6=0,0,RES_hh_tesh!N6/RES_summary!N$19)</f>
        <v>84.514301872029804</v>
      </c>
      <c r="O6" s="72">
        <f>IF(RES_hh_tesh!O6=0,0,RES_hh_tesh!O6/RES_summary!O$19)</f>
        <v>92.487852675988535</v>
      </c>
      <c r="P6" s="72">
        <f>IF(RES_hh_tesh!P6=0,0,RES_hh_tesh!P6/RES_summary!P$19)</f>
        <v>64.614532563111638</v>
      </c>
      <c r="Q6" s="72">
        <f>IF(RES_hh_tesh!Q6=0,0,RES_hh_tesh!Q6/RES_summary!Q$19)</f>
        <v>70.832485859398076</v>
      </c>
      <c r="R6" s="72">
        <f>IF(RES_hh_tesh!R6=0,0,RES_hh_tesh!R6/RES_summary!R$19)</f>
        <v>83.838387625926842</v>
      </c>
      <c r="S6" s="72">
        <f>IF(RES_hh_tesh!S6=0,0,RES_hh_tesh!S6/RES_summary!S$19)</f>
        <v>80.495931771086561</v>
      </c>
      <c r="T6" s="72">
        <f>IF(RES_hh_tesh!T6=0,0,RES_hh_tesh!T6/RES_summary!T$19)</f>
        <v>79.09477112900943</v>
      </c>
      <c r="U6" s="72">
        <f>IF(RES_hh_tesh!U6=0,0,RES_hh_tesh!U6/RES_summary!U$19)</f>
        <v>72.877290930957358</v>
      </c>
      <c r="V6" s="72">
        <f>IF(RES_hh_tesh!V6=0,0,RES_hh_tesh!V6/RES_summary!V$19)</f>
        <v>64.741681542796925</v>
      </c>
      <c r="W6" s="72">
        <f>IF(RES_hh_tesh!W6=0,0,RES_hh_tesh!W6/RES_summary!W$19)</f>
        <v>103.52364809771458</v>
      </c>
      <c r="X6" s="72">
        <f>IF(RES_hh_tesh!X6=0,0,RES_hh_tesh!X6/RES_summary!X$19)</f>
        <v>80.360127247922762</v>
      </c>
      <c r="Y6" s="72">
        <f>IF(RES_hh_tesh!Y6=0,0,RES_hh_tesh!Y6/RES_summary!Y$19)</f>
        <v>69.063602291691581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83.497729222328672</v>
      </c>
      <c r="C7" s="72">
        <f>IF(RES_hh_tesh!C7=0,0,RES_hh_tesh!C7/RES_summary!C$19)</f>
        <v>96.518515417486356</v>
      </c>
      <c r="D7" s="72">
        <f>IF(RES_hh_tesh!D7=0,0,RES_hh_tesh!D7/RES_summary!D$19)</f>
        <v>85.251015304190545</v>
      </c>
      <c r="E7" s="72">
        <f>IF(RES_hh_tesh!E7=0,0,RES_hh_tesh!E7/RES_summary!E$19)</f>
        <v>91.445139773973295</v>
      </c>
      <c r="F7" s="72">
        <f>IF(RES_hh_tesh!F7=0,0,RES_hh_tesh!F7/RES_summary!F$19)</f>
        <v>92.876545387624532</v>
      </c>
      <c r="G7" s="72">
        <f>IF(RES_hh_tesh!G7=0,0,RES_hh_tesh!G7/RES_summary!G$19)</f>
        <v>94.749900273762009</v>
      </c>
      <c r="H7" s="72">
        <f>IF(RES_hh_tesh!H7=0,0,RES_hh_tesh!H7/RES_summary!H$19)</f>
        <v>88.408860370593032</v>
      </c>
      <c r="I7" s="72">
        <f>IF(RES_hh_tesh!I7=0,0,RES_hh_tesh!I7/RES_summary!I$19)</f>
        <v>74.683054966492264</v>
      </c>
      <c r="J7" s="72">
        <f>IF(RES_hh_tesh!J7=0,0,RES_hh_tesh!J7/RES_summary!J$19)</f>
        <v>88.401037358030621</v>
      </c>
      <c r="K7" s="72">
        <f>IF(RES_hh_tesh!K7=0,0,RES_hh_tesh!K7/RES_summary!K$19)</f>
        <v>89.091446530272293</v>
      </c>
      <c r="L7" s="72">
        <f>IF(RES_hh_tesh!L7=0,0,RES_hh_tesh!L7/RES_summary!L$19)</f>
        <v>86.603430259701739</v>
      </c>
      <c r="M7" s="72">
        <f>IF(RES_hh_tesh!M7=0,0,RES_hh_tesh!M7/RES_summary!M$19)</f>
        <v>72.176657525123531</v>
      </c>
      <c r="N7" s="72">
        <f>IF(RES_hh_tesh!N7=0,0,RES_hh_tesh!N7/RES_summary!N$19)</f>
        <v>86.531939344362712</v>
      </c>
      <c r="O7" s="72">
        <f>IF(RES_hh_tesh!O7=0,0,RES_hh_tesh!O7/RES_summary!O$19)</f>
        <v>93.303814734508435</v>
      </c>
      <c r="P7" s="72">
        <f>IF(RES_hh_tesh!P7=0,0,RES_hh_tesh!P7/RES_summary!P$19)</f>
        <v>67.692567990553599</v>
      </c>
      <c r="Q7" s="72">
        <f>IF(RES_hh_tesh!Q7=0,0,RES_hh_tesh!Q7/RES_summary!Q$19)</f>
        <v>74.269143393829552</v>
      </c>
      <c r="R7" s="72">
        <f>IF(RES_hh_tesh!R7=0,0,RES_hh_tesh!R7/RES_summary!R$19)</f>
        <v>80.197247802446583</v>
      </c>
      <c r="S7" s="72">
        <f>IF(RES_hh_tesh!S7=0,0,RES_hh_tesh!S7/RES_summary!S$19)</f>
        <v>79.716607872079095</v>
      </c>
      <c r="T7" s="72">
        <f>IF(RES_hh_tesh!T7=0,0,RES_hh_tesh!T7/RES_summary!T$19)</f>
        <v>76.163604070023922</v>
      </c>
      <c r="U7" s="72">
        <f>IF(RES_hh_tesh!U7=0,0,RES_hh_tesh!U7/RES_summary!U$19)</f>
        <v>77.536288682937851</v>
      </c>
      <c r="V7" s="72">
        <f>IF(RES_hh_tesh!V7=0,0,RES_hh_tesh!V7/RES_summary!V$19)</f>
        <v>70.656281799897812</v>
      </c>
      <c r="W7" s="72">
        <f>IF(RES_hh_tesh!W7=0,0,RES_hh_tesh!W7/RES_summary!W$19)</f>
        <v>87.035261026057753</v>
      </c>
      <c r="X7" s="72">
        <f>IF(RES_hh_tesh!X7=0,0,RES_hh_tesh!X7/RES_summary!X$19)</f>
        <v>71.987829966812427</v>
      </c>
      <c r="Y7" s="72">
        <f>IF(RES_hh_tesh!Y7=0,0,RES_hh_tesh!Y7/RES_summary!Y$19)</f>
        <v>69.735172963881638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90.774602116298013</v>
      </c>
      <c r="C8" s="72">
        <f>IF(RES_hh_tesh!C8=0,0,RES_hh_tesh!C8/RES_summary!C$19)</f>
        <v>90.207524359179502</v>
      </c>
      <c r="D8" s="72">
        <f>IF(RES_hh_tesh!D8=0,0,RES_hh_tesh!D8/RES_summary!D$19)</f>
        <v>88.87684240356954</v>
      </c>
      <c r="E8" s="72">
        <f>IF(RES_hh_tesh!E8=0,0,RES_hh_tesh!E8/RES_summary!E$19)</f>
        <v>87.45616922827908</v>
      </c>
      <c r="F8" s="72">
        <f>IF(RES_hh_tesh!F8=0,0,RES_hh_tesh!F8/RES_summary!F$19)</f>
        <v>95.754170928509652</v>
      </c>
      <c r="G8" s="72">
        <f>IF(RES_hh_tesh!G8=0,0,RES_hh_tesh!G8/RES_summary!G$19)</f>
        <v>93.064879860942753</v>
      </c>
      <c r="H8" s="72">
        <f>IF(RES_hh_tesh!H8=0,0,RES_hh_tesh!H8/RES_summary!H$19)</f>
        <v>90.234035149165351</v>
      </c>
      <c r="I8" s="72">
        <f>IF(RES_hh_tesh!I8=0,0,RES_hh_tesh!I8/RES_summary!I$19)</f>
        <v>77.888450427323122</v>
      </c>
      <c r="J8" s="72">
        <f>IF(RES_hh_tesh!J8=0,0,RES_hh_tesh!J8/RES_summary!J$19)</f>
        <v>84.453633129326818</v>
      </c>
      <c r="K8" s="72">
        <f>IF(RES_hh_tesh!K8=0,0,RES_hh_tesh!K8/RES_summary!K$19)</f>
        <v>87.803760222931629</v>
      </c>
      <c r="L8" s="72">
        <f>IF(RES_hh_tesh!L8=0,0,RES_hh_tesh!L8/RES_summary!L$19)</f>
        <v>85.461670827096853</v>
      </c>
      <c r="M8" s="72">
        <f>IF(RES_hh_tesh!M8=0,0,RES_hh_tesh!M8/RES_summary!M$19)</f>
        <v>75.224501652039663</v>
      </c>
      <c r="N8" s="72">
        <f>IF(RES_hh_tesh!N8=0,0,RES_hh_tesh!N8/RES_summary!N$19)</f>
        <v>86.74344160937251</v>
      </c>
      <c r="O8" s="72">
        <f>IF(RES_hh_tesh!O8=0,0,RES_hh_tesh!O8/RES_summary!O$19)</f>
        <v>93.20489594868468</v>
      </c>
      <c r="P8" s="72">
        <f>IF(RES_hh_tesh!P8=0,0,RES_hh_tesh!P8/RES_summary!P$19)</f>
        <v>66.763682015924985</v>
      </c>
      <c r="Q8" s="72">
        <f>IF(RES_hh_tesh!Q8=0,0,RES_hh_tesh!Q8/RES_summary!Q$19)</f>
        <v>73.429364333922521</v>
      </c>
      <c r="R8" s="72">
        <f>IF(RES_hh_tesh!R8=0,0,RES_hh_tesh!R8/RES_summary!R$19)</f>
        <v>81.264519087208313</v>
      </c>
      <c r="S8" s="72">
        <f>IF(RES_hh_tesh!S8=0,0,RES_hh_tesh!S8/RES_summary!S$19)</f>
        <v>80.108770832810151</v>
      </c>
      <c r="T8" s="72">
        <f>IF(RES_hh_tesh!T8=0,0,RES_hh_tesh!T8/RES_summary!T$19)</f>
        <v>75.855170191677473</v>
      </c>
      <c r="U8" s="72">
        <f>IF(RES_hh_tesh!U8=0,0,RES_hh_tesh!U8/RES_summary!U$19)</f>
        <v>75.315658248093555</v>
      </c>
      <c r="V8" s="72">
        <f>IF(RES_hh_tesh!V8=0,0,RES_hh_tesh!V8/RES_summary!V$19)</f>
        <v>75.558222614406361</v>
      </c>
      <c r="W8" s="72">
        <f>IF(RES_hh_tesh!W8=0,0,RES_hh_tesh!W8/RES_summary!W$19)</f>
        <v>83.979866232210952</v>
      </c>
      <c r="X8" s="72">
        <f>IF(RES_hh_tesh!X8=0,0,RES_hh_tesh!X8/RES_summary!X$19)</f>
        <v>72.528624265632942</v>
      </c>
      <c r="Y8" s="72">
        <f>IF(RES_hh_tesh!Y8=0,0,RES_hh_tesh!Y8/RES_summary!Y$19)</f>
        <v>70.255388404282172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88.273209610247093</v>
      </c>
      <c r="C9" s="72">
        <f>IF(RES_hh_tesh!C9=0,0,RES_hh_tesh!C9/RES_summary!C$19)</f>
        <v>92.756898087445876</v>
      </c>
      <c r="D9" s="72">
        <f>IF(RES_hh_tesh!D9=0,0,RES_hh_tesh!D9/RES_summary!D$19)</f>
        <v>86.463176875121292</v>
      </c>
      <c r="E9" s="72">
        <f>IF(RES_hh_tesh!E9=0,0,RES_hh_tesh!E9/RES_summary!E$19)</f>
        <v>93.531062472072051</v>
      </c>
      <c r="F9" s="72">
        <f>IF(RES_hh_tesh!F9=0,0,RES_hh_tesh!F9/RES_summary!F$19)</f>
        <v>95.530175961357472</v>
      </c>
      <c r="G9" s="72">
        <f>IF(RES_hh_tesh!G9=0,0,RES_hh_tesh!G9/RES_summary!G$19)</f>
        <v>93.521223339414121</v>
      </c>
      <c r="H9" s="72">
        <f>IF(RES_hh_tesh!H9=0,0,RES_hh_tesh!H9/RES_summary!H$19)</f>
        <v>86.573427022029449</v>
      </c>
      <c r="I9" s="72">
        <f>IF(RES_hh_tesh!I9=0,0,RES_hh_tesh!I9/RES_summary!I$19)</f>
        <v>80.591132103357836</v>
      </c>
      <c r="J9" s="72">
        <f>IF(RES_hh_tesh!J9=0,0,RES_hh_tesh!J9/RES_summary!J$19)</f>
        <v>84.923714035192873</v>
      </c>
      <c r="K9" s="72">
        <f>IF(RES_hh_tesh!K9=0,0,RES_hh_tesh!K9/RES_summary!K$19)</f>
        <v>85.111790312729795</v>
      </c>
      <c r="L9" s="72">
        <f>IF(RES_hh_tesh!L9=0,0,RES_hh_tesh!L9/RES_summary!L$19)</f>
        <v>92.899069441509837</v>
      </c>
      <c r="M9" s="72">
        <f>IF(RES_hh_tesh!M9=0,0,RES_hh_tesh!M9/RES_summary!M$19)</f>
        <v>74.937157238386746</v>
      </c>
      <c r="N9" s="72">
        <f>IF(RES_hh_tesh!N9=0,0,RES_hh_tesh!N9/RES_summary!N$19)</f>
        <v>85.454052095558367</v>
      </c>
      <c r="O9" s="72">
        <f>IF(RES_hh_tesh!O9=0,0,RES_hh_tesh!O9/RES_summary!O$19)</f>
        <v>92.009919065249122</v>
      </c>
      <c r="P9" s="72">
        <f>IF(RES_hh_tesh!P9=0,0,RES_hh_tesh!P9/RES_summary!P$19)</f>
        <v>71.988467994238917</v>
      </c>
      <c r="Q9" s="72">
        <f>IF(RES_hh_tesh!Q9=0,0,RES_hh_tesh!Q9/RES_summary!Q$19)</f>
        <v>75.755915331355595</v>
      </c>
      <c r="R9" s="72">
        <f>IF(RES_hh_tesh!R9=0,0,RES_hh_tesh!R9/RES_summary!R$19)</f>
        <v>81.522569133552793</v>
      </c>
      <c r="S9" s="72">
        <f>IF(RES_hh_tesh!S9=0,0,RES_hh_tesh!S9/RES_summary!S$19)</f>
        <v>79.221471359255332</v>
      </c>
      <c r="T9" s="72">
        <f>IF(RES_hh_tesh!T9=0,0,RES_hh_tesh!T9/RES_summary!T$19)</f>
        <v>77.663277702350129</v>
      </c>
      <c r="U9" s="72">
        <f>IF(RES_hh_tesh!U9=0,0,RES_hh_tesh!U9/RES_summary!U$19)</f>
        <v>79.233003462702214</v>
      </c>
      <c r="V9" s="72">
        <f>IF(RES_hh_tesh!V9=0,0,RES_hh_tesh!V9/RES_summary!V$19)</f>
        <v>71.83204278142972</v>
      </c>
      <c r="W9" s="72">
        <f>IF(RES_hh_tesh!W9=0,0,RES_hh_tesh!W9/RES_summary!W$19)</f>
        <v>82.976852943413149</v>
      </c>
      <c r="X9" s="72">
        <f>IF(RES_hh_tesh!X9=0,0,RES_hh_tesh!X9/RES_summary!X$19)</f>
        <v>73.799641723683507</v>
      </c>
      <c r="Y9" s="72">
        <f>IF(RES_hh_tesh!Y9=0,0,RES_hh_tesh!Y9/RES_summary!Y$19)</f>
        <v>73.555232728216509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90.163324650958657</v>
      </c>
      <c r="C10" s="72">
        <f>IF(RES_hh_tesh!C10=0,0,RES_hh_tesh!C10/RES_summary!C$19)</f>
        <v>99.401392556199411</v>
      </c>
      <c r="D10" s="72">
        <f>IF(RES_hh_tesh!D10=0,0,RES_hh_tesh!D10/RES_summary!D$19)</f>
        <v>77.987653020160849</v>
      </c>
      <c r="E10" s="72">
        <f>IF(RES_hh_tesh!E10=0,0,RES_hh_tesh!E10/RES_summary!E$19)</f>
        <v>96.839790036738208</v>
      </c>
      <c r="F10" s="72">
        <f>IF(RES_hh_tesh!F10=0,0,RES_hh_tesh!F10/RES_summary!F$19)</f>
        <v>134.4001761050155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X10" s="72">
        <f>IF(RES_hh_tesh!X10=0,0,RES_hh_tesh!X10/RES_summary!X$19)</f>
        <v>0</v>
      </c>
      <c r="Y10" s="72">
        <f>IF(RES_hh_tesh!Y10=0,0,RES_hh_tesh!Y10/RES_summary!Y$19)</f>
        <v>0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74.993226746730585</v>
      </c>
      <c r="C11" s="72">
        <f>IF(RES_hh_tesh!C11=0,0,RES_hh_tesh!C11/RES_summary!C$19)</f>
        <v>91.095515897061659</v>
      </c>
      <c r="D11" s="72">
        <f>IF(RES_hh_tesh!D11=0,0,RES_hh_tesh!D11/RES_summary!D$19)</f>
        <v>94.336132734783192</v>
      </c>
      <c r="E11" s="72">
        <f>IF(RES_hh_tesh!E11=0,0,RES_hh_tesh!E11/RES_summary!E$19)</f>
        <v>91.149919042950188</v>
      </c>
      <c r="F11" s="72">
        <f>IF(RES_hh_tesh!F11=0,0,RES_hh_tesh!F11/RES_summary!F$19)</f>
        <v>93.559785709571401</v>
      </c>
      <c r="G11" s="72">
        <f>IF(RES_hh_tesh!G11=0,0,RES_hh_tesh!G11/RES_summary!G$19)</f>
        <v>101.10493803752313</v>
      </c>
      <c r="H11" s="72">
        <f>IF(RES_hh_tesh!H11=0,0,RES_hh_tesh!H11/RES_summary!H$19)</f>
        <v>103.77815560061877</v>
      </c>
      <c r="I11" s="72">
        <f>IF(RES_hh_tesh!I11=0,0,RES_hh_tesh!I11/RES_summary!I$19)</f>
        <v>64.233383911322591</v>
      </c>
      <c r="J11" s="72">
        <f>IF(RES_hh_tesh!J11=0,0,RES_hh_tesh!J11/RES_summary!J$19)</f>
        <v>83.184860931782495</v>
      </c>
      <c r="K11" s="72">
        <f>IF(RES_hh_tesh!K11=0,0,RES_hh_tesh!K11/RES_summary!K$19)</f>
        <v>82.905281850333111</v>
      </c>
      <c r="L11" s="72">
        <f>IF(RES_hh_tesh!L11=0,0,RES_hh_tesh!L11/RES_summary!L$19)</f>
        <v>91.923124060758113</v>
      </c>
      <c r="M11" s="72">
        <f>IF(RES_hh_tesh!M11=0,0,RES_hh_tesh!M11/RES_summary!M$19)</f>
        <v>75.341842155078098</v>
      </c>
      <c r="N11" s="72">
        <f>IF(RES_hh_tesh!N11=0,0,RES_hh_tesh!N11/RES_summary!N$19)</f>
        <v>85.142296440917093</v>
      </c>
      <c r="O11" s="72">
        <f>IF(RES_hh_tesh!O11=0,0,RES_hh_tesh!O11/RES_summary!O$19)</f>
        <v>91.102579629794405</v>
      </c>
      <c r="P11" s="72">
        <f>IF(RES_hh_tesh!P11=0,0,RES_hh_tesh!P11/RES_summary!P$19)</f>
        <v>69.789918964808493</v>
      </c>
      <c r="Q11" s="72">
        <f>IF(RES_hh_tesh!Q11=0,0,RES_hh_tesh!Q11/RES_summary!Q$19)</f>
        <v>77.18931949302933</v>
      </c>
      <c r="R11" s="72">
        <f>IF(RES_hh_tesh!R11=0,0,RES_hh_tesh!R11/RES_summary!R$19)</f>
        <v>81.86995061716118</v>
      </c>
      <c r="S11" s="72">
        <f>IF(RES_hh_tesh!S11=0,0,RES_hh_tesh!S11/RES_summary!S$19)</f>
        <v>79.190094254141826</v>
      </c>
      <c r="T11" s="72">
        <f>IF(RES_hh_tesh!T11=0,0,RES_hh_tesh!T11/RES_summary!T$19)</f>
        <v>78.039343677172795</v>
      </c>
      <c r="U11" s="72">
        <f>IF(RES_hh_tesh!U11=0,0,RES_hh_tesh!U11/RES_summary!U$19)</f>
        <v>77.649334434148088</v>
      </c>
      <c r="V11" s="72">
        <f>IF(RES_hh_tesh!V11=0,0,RES_hh_tesh!V11/RES_summary!V$19)</f>
        <v>73.35746084799743</v>
      </c>
      <c r="W11" s="72">
        <f>IF(RES_hh_tesh!W11=0,0,RES_hh_tesh!W11/RES_summary!W$19)</f>
        <v>85.931929383134516</v>
      </c>
      <c r="X11" s="72">
        <f>IF(RES_hh_tesh!X11=0,0,RES_hh_tesh!X11/RES_summary!X$19)</f>
        <v>72.986385641728162</v>
      </c>
      <c r="Y11" s="72">
        <f>IF(RES_hh_tesh!Y11=0,0,RES_hh_tesh!Y11/RES_summary!Y$19)</f>
        <v>74.197662503136755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84.147308616249688</v>
      </c>
      <c r="C12" s="72">
        <f>IF(RES_hh_tesh!C12=0,0,RES_hh_tesh!C12/RES_summary!C$19)</f>
        <v>93.980682746954045</v>
      </c>
      <c r="D12" s="72">
        <f>IF(RES_hh_tesh!D12=0,0,RES_hh_tesh!D12/RES_summary!D$19)</f>
        <v>86.935902668316032</v>
      </c>
      <c r="E12" s="72">
        <f>IF(RES_hh_tesh!E12=0,0,RES_hh_tesh!E12/RES_summary!E$19)</f>
        <v>83.032048711713969</v>
      </c>
      <c r="F12" s="72">
        <f>IF(RES_hh_tesh!F12=0,0,RES_hh_tesh!F12/RES_summary!F$19)</f>
        <v>62.677194453345948</v>
      </c>
      <c r="G12" s="72">
        <f>IF(RES_hh_tesh!G12=0,0,RES_hh_tesh!G12/RES_summary!G$19)</f>
        <v>75.634200034215269</v>
      </c>
      <c r="H12" s="72">
        <f>IF(RES_hh_tesh!H12=0,0,RES_hh_tesh!H12/RES_summary!H$19)</f>
        <v>81.499455211225936</v>
      </c>
      <c r="I12" s="72">
        <f>IF(RES_hh_tesh!I12=0,0,RES_hh_tesh!I12/RES_summary!I$19)</f>
        <v>80.120411993808133</v>
      </c>
      <c r="J12" s="72">
        <f>IF(RES_hh_tesh!J12=0,0,RES_hh_tesh!J12/RES_summary!J$19)</f>
        <v>87.360618441514148</v>
      </c>
      <c r="K12" s="72">
        <f>IF(RES_hh_tesh!K12=0,0,RES_hh_tesh!K12/RES_summary!K$19)</f>
        <v>88.68156991968911</v>
      </c>
      <c r="L12" s="72">
        <f>IF(RES_hh_tesh!L12=0,0,RES_hh_tesh!L12/RES_summary!L$19)</f>
        <v>97.087199691223233</v>
      </c>
      <c r="M12" s="72">
        <f>IF(RES_hh_tesh!M12=0,0,RES_hh_tesh!M12/RES_summary!M$19)</f>
        <v>75.209476182407869</v>
      </c>
      <c r="N12" s="72">
        <f>IF(RES_hh_tesh!N12=0,0,RES_hh_tesh!N12/RES_summary!N$19)</f>
        <v>85.79985069432918</v>
      </c>
      <c r="O12" s="72">
        <f>IF(RES_hh_tesh!O12=0,0,RES_hh_tesh!O12/RES_summary!O$19)</f>
        <v>90.976914845388237</v>
      </c>
      <c r="P12" s="72">
        <f>IF(RES_hh_tesh!P12=0,0,RES_hh_tesh!P12/RES_summary!P$19)</f>
        <v>71.53468143748826</v>
      </c>
      <c r="Q12" s="72">
        <f>IF(RES_hh_tesh!Q12=0,0,RES_hh_tesh!Q12/RES_summary!Q$19)</f>
        <v>75.946207562584235</v>
      </c>
      <c r="R12" s="72">
        <f>IF(RES_hh_tesh!R12=0,0,RES_hh_tesh!R12/RES_summary!R$19)</f>
        <v>82.224149023402035</v>
      </c>
      <c r="S12" s="72">
        <f>IF(RES_hh_tesh!S12=0,0,RES_hh_tesh!S12/RES_summary!S$19)</f>
        <v>79.43680479639653</v>
      </c>
      <c r="T12" s="72">
        <f>IF(RES_hh_tesh!T12=0,0,RES_hh_tesh!T12/RES_summary!T$19)</f>
        <v>76.632014304263478</v>
      </c>
      <c r="U12" s="72">
        <f>IF(RES_hh_tesh!U12=0,0,RES_hh_tesh!U12/RES_summary!U$19)</f>
        <v>78.199723248719778</v>
      </c>
      <c r="V12" s="72">
        <f>IF(RES_hh_tesh!V12=0,0,RES_hh_tesh!V12/RES_summary!V$19)</f>
        <v>72.095085007789095</v>
      </c>
      <c r="W12" s="72">
        <f>IF(RES_hh_tesh!W12=0,0,RES_hh_tesh!W12/RES_summary!W$19)</f>
        <v>82.578952509977682</v>
      </c>
      <c r="X12" s="72">
        <f>IF(RES_hh_tesh!X12=0,0,RES_hh_tesh!X12/RES_summary!X$19)</f>
        <v>75.239905951891402</v>
      </c>
      <c r="Y12" s="72">
        <f>IF(RES_hh_tesh!Y12=0,0,RES_hh_tesh!Y12/RES_summary!Y$19)</f>
        <v>76.042602488649266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87.531834137666721</v>
      </c>
      <c r="C13" s="74">
        <f>IF(RES_hh_tesh!C13=0,0,RES_hh_tesh!C13/RES_summary!C$19)</f>
        <v>94.408485840303456</v>
      </c>
      <c r="D13" s="74">
        <f>IF(RES_hh_tesh!D13=0,0,RES_hh_tesh!D13/RES_summary!D$19)</f>
        <v>87.731797240205992</v>
      </c>
      <c r="E13" s="74">
        <f>IF(RES_hh_tesh!E13=0,0,RES_hh_tesh!E13/RES_summary!E$19)</f>
        <v>94.62125790441074</v>
      </c>
      <c r="F13" s="74">
        <f>IF(RES_hh_tesh!F13=0,0,RES_hh_tesh!F13/RES_summary!F$19)</f>
        <v>101.37328176710832</v>
      </c>
      <c r="G13" s="74">
        <f>IF(RES_hh_tesh!G13=0,0,RES_hh_tesh!G13/RES_summary!G$19)</f>
        <v>90.265414605235918</v>
      </c>
      <c r="H13" s="74">
        <f>IF(RES_hh_tesh!H13=0,0,RES_hh_tesh!H13/RES_summary!H$19)</f>
        <v>89.763323677070559</v>
      </c>
      <c r="I13" s="74">
        <f>IF(RES_hh_tesh!I13=0,0,RES_hh_tesh!I13/RES_summary!I$19)</f>
        <v>80.095768035853766</v>
      </c>
      <c r="J13" s="74">
        <f>IF(RES_hh_tesh!J13=0,0,RES_hh_tesh!J13/RES_summary!J$19)</f>
        <v>90.333793746335871</v>
      </c>
      <c r="K13" s="74">
        <f>IF(RES_hh_tesh!K13=0,0,RES_hh_tesh!K13/RES_summary!K$19)</f>
        <v>84.973842284603762</v>
      </c>
      <c r="L13" s="74">
        <f>IF(RES_hh_tesh!L13=0,0,RES_hh_tesh!L13/RES_summary!L$19)</f>
        <v>95.246358188917682</v>
      </c>
      <c r="M13" s="74">
        <f>IF(RES_hh_tesh!M13=0,0,RES_hh_tesh!M13/RES_summary!M$19)</f>
        <v>71.91191478698984</v>
      </c>
      <c r="N13" s="74">
        <f>IF(RES_hh_tesh!N13=0,0,RES_hh_tesh!N13/RES_summary!N$19)</f>
        <v>86.964216424244015</v>
      </c>
      <c r="O13" s="74">
        <f>IF(RES_hh_tesh!O13=0,0,RES_hh_tesh!O13/RES_summary!O$19)</f>
        <v>95.400693365327797</v>
      </c>
      <c r="P13" s="74">
        <f>IF(RES_hh_tesh!P13=0,0,RES_hh_tesh!P13/RES_summary!P$19)</f>
        <v>68.959492017196283</v>
      </c>
      <c r="Q13" s="74">
        <f>IF(RES_hh_tesh!Q13=0,0,RES_hh_tesh!Q13/RES_summary!Q$19)</f>
        <v>74.576192685371126</v>
      </c>
      <c r="R13" s="74">
        <f>IF(RES_hh_tesh!R13=0,0,RES_hh_tesh!R13/RES_summary!R$19)</f>
        <v>83.752354632025245</v>
      </c>
      <c r="S13" s="74">
        <f>IF(RES_hh_tesh!S13=0,0,RES_hh_tesh!S13/RES_summary!S$19)</f>
        <v>82.111060303940675</v>
      </c>
      <c r="T13" s="74">
        <f>IF(RES_hh_tesh!T13=0,0,RES_hh_tesh!T13/RES_summary!T$19)</f>
        <v>78.059230814663536</v>
      </c>
      <c r="U13" s="74">
        <f>IF(RES_hh_tesh!U13=0,0,RES_hh_tesh!U13/RES_summary!U$19)</f>
        <v>78.871892704993414</v>
      </c>
      <c r="V13" s="74">
        <f>IF(RES_hh_tesh!V13=0,0,RES_hh_tesh!V13/RES_summary!V$19)</f>
        <v>69.185033685990803</v>
      </c>
      <c r="W13" s="74">
        <f>IF(RES_hh_tesh!W13=0,0,RES_hh_tesh!W13/RES_summary!W$19)</f>
        <v>87.524788930248462</v>
      </c>
      <c r="X13" s="74">
        <f>IF(RES_hh_tesh!X13=0,0,RES_hh_tesh!X13/RES_summary!X$19)</f>
        <v>74.553348445869787</v>
      </c>
      <c r="Y13" s="74">
        <f>IF(RES_hh_tesh!Y13=0,0,RES_hh_tesh!Y13/RES_summary!Y$19)</f>
        <v>72.217462240584879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1.6776912073131456</v>
      </c>
      <c r="C14" s="76">
        <f>IF(RES_hh_tesh!C14=0,0,RES_hh_tesh!C14/RES_summary!C$19)</f>
        <v>1.7423970944752085</v>
      </c>
      <c r="D14" s="76">
        <f>IF(RES_hh_tesh!D14=0,0,RES_hh_tesh!D14/RES_summary!D$19)</f>
        <v>1.632903679559244</v>
      </c>
      <c r="E14" s="76">
        <f>IF(RES_hh_tesh!E14=0,0,RES_hh_tesh!E14/RES_summary!E$19)</f>
        <v>1.592467807338976</v>
      </c>
      <c r="F14" s="76">
        <f>IF(RES_hh_tesh!F14=0,0,RES_hh_tesh!F14/RES_summary!F$19)</f>
        <v>1.7079968735393583</v>
      </c>
      <c r="G14" s="76">
        <f>IF(RES_hh_tesh!G14=0,0,RES_hh_tesh!G14/RES_summary!G$19)</f>
        <v>1.658423910557121</v>
      </c>
      <c r="H14" s="76">
        <f>IF(RES_hh_tesh!H14=0,0,RES_hh_tesh!H14/RES_summary!H$19)</f>
        <v>1.5670597228398444</v>
      </c>
      <c r="I14" s="76">
        <f>IF(RES_hh_tesh!I14=0,0,RES_hh_tesh!I14/RES_summary!I$19)</f>
        <v>1.3645967784361814</v>
      </c>
      <c r="J14" s="76">
        <f>IF(RES_hh_tesh!J14=0,0,RES_hh_tesh!J14/RES_summary!J$19)</f>
        <v>1.497842847109834</v>
      </c>
      <c r="K14" s="76">
        <f>IF(RES_hh_tesh!K14=0,0,RES_hh_tesh!K14/RES_summary!K$19)</f>
        <v>1.4858487253800676</v>
      </c>
      <c r="L14" s="76">
        <f>IF(RES_hh_tesh!L14=0,0,RES_hh_tesh!L14/RES_summary!L$19)</f>
        <v>1.4527421484083047</v>
      </c>
      <c r="M14" s="76">
        <f>IF(RES_hh_tesh!M14=0,0,RES_hh_tesh!M14/RES_summary!M$19)</f>
        <v>1.2026748695481213</v>
      </c>
      <c r="N14" s="76">
        <f>IF(RES_hh_tesh!N14=0,0,RES_hh_tesh!N14/RES_summary!N$19)</f>
        <v>1.3881393159740636</v>
      </c>
      <c r="O14" s="76">
        <f>IF(RES_hh_tesh!O14=0,0,RES_hh_tesh!O14/RES_summary!O$19)</f>
        <v>1.466012161366983</v>
      </c>
      <c r="P14" s="76">
        <f>IF(RES_hh_tesh!P14=0,0,RES_hh_tesh!P14/RES_summary!P$19)</f>
        <v>1.0468851163409669</v>
      </c>
      <c r="Q14" s="76">
        <f>IF(RES_hh_tesh!Q14=0,0,RES_hh_tesh!Q14/RES_summary!Q$19)</f>
        <v>1.1294410367663867</v>
      </c>
      <c r="R14" s="76">
        <f>IF(RES_hh_tesh!R14=0,0,RES_hh_tesh!R14/RES_summary!R$19)</f>
        <v>1.2305751718435962</v>
      </c>
      <c r="S14" s="76">
        <f>IF(RES_hh_tesh!S14=0,0,RES_hh_tesh!S14/RES_summary!S$19)</f>
        <v>1.2013022747430537</v>
      </c>
      <c r="T14" s="76">
        <f>IF(RES_hh_tesh!T14=0,0,RES_hh_tesh!T14/RES_summary!T$19)</f>
        <v>1.1339171846560459</v>
      </c>
      <c r="U14" s="76">
        <f>IF(RES_hh_tesh!U14=0,0,RES_hh_tesh!U14/RES_summary!U$19)</f>
        <v>1.1304132451032483</v>
      </c>
      <c r="V14" s="76">
        <f>IF(RES_hh_tesh!V14=0,0,RES_hh_tesh!V14/RES_summary!V$19)</f>
        <v>1.0795087217121093</v>
      </c>
      <c r="W14" s="76">
        <f>IF(RES_hh_tesh!W14=0,0,RES_hh_tesh!W14/RES_summary!W$19)</f>
        <v>1.2416924458438479</v>
      </c>
      <c r="X14" s="76">
        <f>IF(RES_hh_tesh!X14=0,0,RES_hh_tesh!X14/RES_summary!X$19)</f>
        <v>1.0312366315605357</v>
      </c>
      <c r="Y14" s="76">
        <f>IF(RES_hh_tesh!Y14=0,0,RES_hh_tesh!Y14/RES_summary!Y$19)</f>
        <v>0.99089774002983111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0.68602691181239039</v>
      </c>
      <c r="C15" s="69">
        <f>IF(RES_hh_tesh!C15=0,0,RES_hh_tesh!C15/RES_summary!C$19)</f>
        <v>0.86149467682691783</v>
      </c>
      <c r="D15" s="69">
        <f>IF(RES_hh_tesh!D15=0,0,RES_hh_tesh!D15/RES_summary!D$19)</f>
        <v>0.6976321996285062</v>
      </c>
      <c r="E15" s="69">
        <f>IF(RES_hh_tesh!E15=0,0,RES_hh_tesh!E15/RES_summary!E$19)</f>
        <v>2.4505636424577655</v>
      </c>
      <c r="F15" s="69">
        <f>IF(RES_hh_tesh!F15=0,0,RES_hh_tesh!F15/RES_summary!F$19)</f>
        <v>0.78086190400889988</v>
      </c>
      <c r="G15" s="69">
        <f>IF(RES_hh_tesh!G15=0,0,RES_hh_tesh!G15/RES_summary!G$19)</f>
        <v>1.1420900009178834</v>
      </c>
      <c r="H15" s="69">
        <f>IF(RES_hh_tesh!H15=0,0,RES_hh_tesh!H15/RES_summary!H$19)</f>
        <v>1.6490893788458543</v>
      </c>
      <c r="I15" s="69">
        <f>IF(RES_hh_tesh!I15=0,0,RES_hh_tesh!I15/RES_summary!I$19)</f>
        <v>0.81103451174990038</v>
      </c>
      <c r="J15" s="69">
        <f>IF(RES_hh_tesh!J15=0,0,RES_hh_tesh!J15/RES_summary!J$19)</f>
        <v>0.89346786410493739</v>
      </c>
      <c r="K15" s="69">
        <f>IF(RES_hh_tesh!K15=0,0,RES_hh_tesh!K15/RES_summary!K$19)</f>
        <v>1.1757184301130326</v>
      </c>
      <c r="L15" s="69">
        <f>IF(RES_hh_tesh!L15=0,0,RES_hh_tesh!L15/RES_summary!L$19)</f>
        <v>1.2233375532374118</v>
      </c>
      <c r="M15" s="69">
        <f>IF(RES_hh_tesh!M15=0,0,RES_hh_tesh!M15/RES_summary!M$19)</f>
        <v>1.2337401993756605</v>
      </c>
      <c r="N15" s="69">
        <f>IF(RES_hh_tesh!N15=0,0,RES_hh_tesh!N15/RES_summary!N$19)</f>
        <v>1.2598453015910889</v>
      </c>
      <c r="O15" s="69">
        <f>IF(RES_hh_tesh!O15=0,0,RES_hh_tesh!O15/RES_summary!O$19)</f>
        <v>1.3606504290356918</v>
      </c>
      <c r="P15" s="69">
        <f>IF(RES_hh_tesh!P15=0,0,RES_hh_tesh!P15/RES_summary!P$19)</f>
        <v>1.4408740921127146</v>
      </c>
      <c r="Q15" s="69">
        <f>IF(RES_hh_tesh!Q15=0,0,RES_hh_tesh!Q15/RES_summary!Q$19)</f>
        <v>1.5495282387091711</v>
      </c>
      <c r="R15" s="69">
        <f>IF(RES_hh_tesh!R15=0,0,RES_hh_tesh!R15/RES_summary!R$19)</f>
        <v>1.9483054880983863</v>
      </c>
      <c r="S15" s="69">
        <f>IF(RES_hh_tesh!S15=0,0,RES_hh_tesh!S15/RES_summary!S$19)</f>
        <v>1.9879169052237076</v>
      </c>
      <c r="T15" s="69">
        <f>IF(RES_hh_tesh!T15=0,0,RES_hh_tesh!T15/RES_summary!T$19)</f>
        <v>2.234913335037517</v>
      </c>
      <c r="U15" s="69">
        <f>IF(RES_hh_tesh!U15=0,0,RES_hh_tesh!U15/RES_summary!U$19)</f>
        <v>2.5702659353617654</v>
      </c>
      <c r="V15" s="69">
        <f>IF(RES_hh_tesh!V15=0,0,RES_hh_tesh!V15/RES_summary!V$19)</f>
        <v>3.2351704183895937</v>
      </c>
      <c r="W15" s="69">
        <f>IF(RES_hh_tesh!W15=0,0,RES_hh_tesh!W15/RES_summary!W$19)</f>
        <v>3.5927685842846677</v>
      </c>
      <c r="X15" s="69">
        <f>IF(RES_hh_tesh!X15=0,0,RES_hh_tesh!X15/RES_summary!X$19)</f>
        <v>2.6280582548650373</v>
      </c>
      <c r="Y15" s="69">
        <f>IF(RES_hh_tesh!Y15=0,0,RES_hh_tesh!Y15/RES_summary!Y$19)</f>
        <v>2.7327100381319962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0.68602691181239039</v>
      </c>
      <c r="C16" s="72">
        <f>IF(RES_hh_tesh!C16=0,0,RES_hh_tesh!C16/RES_summary!C$19)</f>
        <v>0.86149467682691783</v>
      </c>
      <c r="D16" s="72">
        <f>IF(RES_hh_tesh!D16=0,0,RES_hh_tesh!D16/RES_summary!D$19)</f>
        <v>0.6976321996285062</v>
      </c>
      <c r="E16" s="72">
        <f>IF(RES_hh_tesh!E16=0,0,RES_hh_tesh!E16/RES_summary!E$19)</f>
        <v>2.4505636424577655</v>
      </c>
      <c r="F16" s="72">
        <f>IF(RES_hh_tesh!F16=0,0,RES_hh_tesh!F16/RES_summary!F$19)</f>
        <v>0.78086190400889988</v>
      </c>
      <c r="G16" s="72">
        <f>IF(RES_hh_tesh!G16=0,0,RES_hh_tesh!G16/RES_summary!G$19)</f>
        <v>1.1420900009178834</v>
      </c>
      <c r="H16" s="72">
        <f>IF(RES_hh_tesh!H16=0,0,RES_hh_tesh!H16/RES_summary!H$19)</f>
        <v>1.6490893788458543</v>
      </c>
      <c r="I16" s="72">
        <f>IF(RES_hh_tesh!I16=0,0,RES_hh_tesh!I16/RES_summary!I$19)</f>
        <v>0.81103451174990038</v>
      </c>
      <c r="J16" s="72">
        <f>IF(RES_hh_tesh!J16=0,0,RES_hh_tesh!J16/RES_summary!J$19)</f>
        <v>0.89346786410493739</v>
      </c>
      <c r="K16" s="72">
        <f>IF(RES_hh_tesh!K16=0,0,RES_hh_tesh!K16/RES_summary!K$19)</f>
        <v>1.1757184301130326</v>
      </c>
      <c r="L16" s="72">
        <f>IF(RES_hh_tesh!L16=0,0,RES_hh_tesh!L16/RES_summary!L$19)</f>
        <v>1.2233375532374118</v>
      </c>
      <c r="M16" s="72">
        <f>IF(RES_hh_tesh!M16=0,0,RES_hh_tesh!M16/RES_summary!M$19)</f>
        <v>1.2337401993756605</v>
      </c>
      <c r="N16" s="72">
        <f>IF(RES_hh_tesh!N16=0,0,RES_hh_tesh!N16/RES_summary!N$19)</f>
        <v>1.2598453015910889</v>
      </c>
      <c r="O16" s="72">
        <f>IF(RES_hh_tesh!O16=0,0,RES_hh_tesh!O16/RES_summary!O$19)</f>
        <v>1.3606504290356918</v>
      </c>
      <c r="P16" s="72">
        <f>IF(RES_hh_tesh!P16=0,0,RES_hh_tesh!P16/RES_summary!P$19)</f>
        <v>1.4408740921127146</v>
      </c>
      <c r="Q16" s="72">
        <f>IF(RES_hh_tesh!Q16=0,0,RES_hh_tesh!Q16/RES_summary!Q$19)</f>
        <v>1.5495282387091711</v>
      </c>
      <c r="R16" s="72">
        <f>IF(RES_hh_tesh!R16=0,0,RES_hh_tesh!R16/RES_summary!R$19)</f>
        <v>1.9483054880983863</v>
      </c>
      <c r="S16" s="72">
        <f>IF(RES_hh_tesh!S16=0,0,RES_hh_tesh!S16/RES_summary!S$19)</f>
        <v>1.9879169052237076</v>
      </c>
      <c r="T16" s="72">
        <f>IF(RES_hh_tesh!T16=0,0,RES_hh_tesh!T16/RES_summary!T$19)</f>
        <v>2.234913335037517</v>
      </c>
      <c r="U16" s="72">
        <f>IF(RES_hh_tesh!U16=0,0,RES_hh_tesh!U16/RES_summary!U$19)</f>
        <v>2.5702659353617654</v>
      </c>
      <c r="V16" s="72">
        <f>IF(RES_hh_tesh!V16=0,0,RES_hh_tesh!V16/RES_summary!V$19)</f>
        <v>3.2351704183895937</v>
      </c>
      <c r="W16" s="72">
        <f>IF(RES_hh_tesh!W16=0,0,RES_hh_tesh!W16/RES_summary!W$19)</f>
        <v>3.5927685842846677</v>
      </c>
      <c r="X16" s="72">
        <f>IF(RES_hh_tesh!X16=0,0,RES_hh_tesh!X16/RES_summary!X$19)</f>
        <v>2.6280582548650373</v>
      </c>
      <c r="Y16" s="72">
        <f>IF(RES_hh_tesh!Y16=0,0,RES_hh_tesh!Y16/RES_summary!Y$19)</f>
        <v>2.7327100381319962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10.174270939485455</v>
      </c>
      <c r="C17" s="69">
        <f>IF(RES_hh_tesh!C17=0,0,RES_hh_tesh!C17/RES_summary!C$19)</f>
        <v>9.9742779067476057</v>
      </c>
      <c r="D17" s="69">
        <f>IF(RES_hh_tesh!D17=0,0,RES_hh_tesh!D17/RES_summary!D$19)</f>
        <v>10.200942323320568</v>
      </c>
      <c r="E17" s="69">
        <f>IF(RES_hh_tesh!E17=0,0,RES_hh_tesh!E17/RES_summary!E$19)</f>
        <v>10.385818798590634</v>
      </c>
      <c r="F17" s="69">
        <f>IF(RES_hh_tesh!F17=0,0,RES_hh_tesh!F17/RES_summary!F$19)</f>
        <v>10.507932125060025</v>
      </c>
      <c r="G17" s="69">
        <f>IF(RES_hh_tesh!G17=0,0,RES_hh_tesh!G17/RES_summary!G$19)</f>
        <v>9.9578917340063065</v>
      </c>
      <c r="H17" s="69">
        <f>IF(RES_hh_tesh!H17=0,0,RES_hh_tesh!H17/RES_summary!H$19)</f>
        <v>10.398679984793304</v>
      </c>
      <c r="I17" s="69">
        <f>IF(RES_hh_tesh!I17=0,0,RES_hh_tesh!I17/RES_summary!I$19)</f>
        <v>9.8827567836652861</v>
      </c>
      <c r="J17" s="69">
        <f>IF(RES_hh_tesh!J17=0,0,RES_hh_tesh!J17/RES_summary!J$19)</f>
        <v>10.225610015232784</v>
      </c>
      <c r="K17" s="69">
        <f>IF(RES_hh_tesh!K17=0,0,RES_hh_tesh!K17/RES_summary!K$19)</f>
        <v>9.6468449055794583</v>
      </c>
      <c r="L17" s="69">
        <f>IF(RES_hh_tesh!L17=0,0,RES_hh_tesh!L17/RES_summary!L$19)</f>
        <v>10.130368042767218</v>
      </c>
      <c r="M17" s="69">
        <f>IF(RES_hh_tesh!M17=0,0,RES_hh_tesh!M17/RES_summary!M$19)</f>
        <v>11.294503759576147</v>
      </c>
      <c r="N17" s="69">
        <f>IF(RES_hh_tesh!N17=0,0,RES_hh_tesh!N17/RES_summary!N$19)</f>
        <v>11.770856892190624</v>
      </c>
      <c r="O17" s="69">
        <f>IF(RES_hh_tesh!O17=0,0,RES_hh_tesh!O17/RES_summary!O$19)</f>
        <v>12.03735166372482</v>
      </c>
      <c r="P17" s="69">
        <f>IF(RES_hh_tesh!P17=0,0,RES_hh_tesh!P17/RES_summary!P$19)</f>
        <v>11.160392866484388</v>
      </c>
      <c r="Q17" s="69">
        <f>IF(RES_hh_tesh!Q17=0,0,RES_hh_tesh!Q17/RES_summary!Q$19)</f>
        <v>11.434462647211452</v>
      </c>
      <c r="R17" s="69">
        <f>IF(RES_hh_tesh!R17=0,0,RES_hh_tesh!R17/RES_summary!R$19)</f>
        <v>11.868190403887409</v>
      </c>
      <c r="S17" s="69">
        <f>IF(RES_hh_tesh!S17=0,0,RES_hh_tesh!S17/RES_summary!S$19)</f>
        <v>12.436325149775511</v>
      </c>
      <c r="T17" s="69">
        <f>IF(RES_hh_tesh!T17=0,0,RES_hh_tesh!T17/RES_summary!T$19)</f>
        <v>12.463040134320071</v>
      </c>
      <c r="U17" s="69">
        <f>IF(RES_hh_tesh!U17=0,0,RES_hh_tesh!U17/RES_summary!U$19)</f>
        <v>12.41873067585728</v>
      </c>
      <c r="V17" s="69">
        <f>IF(RES_hh_tesh!V17=0,0,RES_hh_tesh!V17/RES_summary!V$19)</f>
        <v>12.830892764792894</v>
      </c>
      <c r="W17" s="69">
        <f>IF(RES_hh_tesh!W17=0,0,RES_hh_tesh!W17/RES_summary!W$19)</f>
        <v>12.601132578325938</v>
      </c>
      <c r="X17" s="69">
        <f>IF(RES_hh_tesh!X17=0,0,RES_hh_tesh!X17/RES_summary!X$19)</f>
        <v>9.3384739003142432</v>
      </c>
      <c r="Y17" s="69">
        <f>IF(RES_hh_tesh!Y17=0,0,RES_hh_tesh!Y17/RES_summary!Y$19)</f>
        <v>8.6675809378954227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10.15893559501917</v>
      </c>
      <c r="C18" s="72">
        <f>IF(RES_hh_tesh!C18=0,0,RES_hh_tesh!C18/RES_summary!C$19)</f>
        <v>10.498647388603654</v>
      </c>
      <c r="D18" s="72">
        <f>IF(RES_hh_tesh!D18=0,0,RES_hh_tesh!D18/RES_summary!D$19)</f>
        <v>9.3607059670528283</v>
      </c>
      <c r="E18" s="72">
        <f>IF(RES_hh_tesh!E18=0,0,RES_hh_tesh!E18/RES_summary!E$19)</f>
        <v>10.273691434386905</v>
      </c>
      <c r="F18" s="72">
        <f>IF(RES_hh_tesh!F18=0,0,RES_hh_tesh!F18/RES_summary!F$19)</f>
        <v>10.424056259707774</v>
      </c>
      <c r="G18" s="72">
        <f>IF(RES_hh_tesh!G18=0,0,RES_hh_tesh!G18/RES_summary!G$19)</f>
        <v>9.4420178172323386</v>
      </c>
      <c r="H18" s="72">
        <f>IF(RES_hh_tesh!H18=0,0,RES_hh_tesh!H18/RES_summary!H$19)</f>
        <v>10.775388050307333</v>
      </c>
      <c r="I18" s="72">
        <f>IF(RES_hh_tesh!I18=0,0,RES_hh_tesh!I18/RES_summary!I$19)</f>
        <v>12.646960243023713</v>
      </c>
      <c r="J18" s="72">
        <f>IF(RES_hh_tesh!J18=0,0,RES_hh_tesh!J18/RES_summary!J$19)</f>
        <v>14.762704079629225</v>
      </c>
      <c r="K18" s="72">
        <f>IF(RES_hh_tesh!K18=0,0,RES_hh_tesh!K18/RES_summary!K$19)</f>
        <v>14.137987516808364</v>
      </c>
      <c r="L18" s="72">
        <f>IF(RES_hh_tesh!L18=0,0,RES_hh_tesh!L18/RES_summary!L$19)</f>
        <v>18.932377232614993</v>
      </c>
      <c r="M18" s="72">
        <f>IF(RES_hh_tesh!M18=0,0,RES_hh_tesh!M18/RES_summary!M$19)</f>
        <v>5.0921836192549117</v>
      </c>
      <c r="N18" s="72">
        <f>IF(RES_hh_tesh!N18=0,0,RES_hh_tesh!N18/RES_summary!N$19)</f>
        <v>8.2265091309930938</v>
      </c>
      <c r="O18" s="72">
        <f>IF(RES_hh_tesh!O18=0,0,RES_hh_tesh!O18/RES_summary!O$19)</f>
        <v>10.865625267947635</v>
      </c>
      <c r="P18" s="72">
        <f>IF(RES_hh_tesh!P18=0,0,RES_hh_tesh!P18/RES_summary!P$19)</f>
        <v>11.278662051675719</v>
      </c>
      <c r="Q18" s="72">
        <f>IF(RES_hh_tesh!Q18=0,0,RES_hh_tesh!Q18/RES_summary!Q$19)</f>
        <v>10.979993183806323</v>
      </c>
      <c r="R18" s="72">
        <f>IF(RES_hh_tesh!R18=0,0,RES_hh_tesh!R18/RES_summary!R$19)</f>
        <v>12.607161411495037</v>
      </c>
      <c r="S18" s="72">
        <f>IF(RES_hh_tesh!S18=0,0,RES_hh_tesh!S18/RES_summary!S$19)</f>
        <v>14.691691409127101</v>
      </c>
      <c r="T18" s="72">
        <f>IF(RES_hh_tesh!T18=0,0,RES_hh_tesh!T18/RES_summary!T$19)</f>
        <v>11.367276523089405</v>
      </c>
      <c r="U18" s="72">
        <f>IF(RES_hh_tesh!U18=0,0,RES_hh_tesh!U18/RES_summary!U$19)</f>
        <v>10.215433195466559</v>
      </c>
      <c r="V18" s="72">
        <f>IF(RES_hh_tesh!V18=0,0,RES_hh_tesh!V18/RES_summary!V$19)</f>
        <v>11.211108634608697</v>
      </c>
      <c r="W18" s="72">
        <f>IF(RES_hh_tesh!W18=0,0,RES_hh_tesh!W18/RES_summary!W$19)</f>
        <v>15.963728624328864</v>
      </c>
      <c r="X18" s="72">
        <f>IF(RES_hh_tesh!X18=0,0,RES_hh_tesh!X18/RES_summary!X$19)</f>
        <v>9.9189094038920516</v>
      </c>
      <c r="Y18" s="72">
        <f>IF(RES_hh_tesh!Y18=0,0,RES_hh_tesh!Y18/RES_summary!Y$19)</f>
        <v>8.3972946138045366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10.268358559909005</v>
      </c>
      <c r="C19" s="72">
        <f>IF(RES_hh_tesh!C19=0,0,RES_hh_tesh!C19/RES_summary!C$19)</f>
        <v>9.9723397255668953</v>
      </c>
      <c r="D19" s="72">
        <f>IF(RES_hh_tesh!D19=0,0,RES_hh_tesh!D19/RES_summary!D$19)</f>
        <v>10.342802229760322</v>
      </c>
      <c r="E19" s="72">
        <f>IF(RES_hh_tesh!E19=0,0,RES_hh_tesh!E19/RES_summary!E$19)</f>
        <v>10.147463329882772</v>
      </c>
      <c r="F19" s="72">
        <f>IF(RES_hh_tesh!F19=0,0,RES_hh_tesh!F19/RES_summary!F$19)</f>
        <v>10.390681230558444</v>
      </c>
      <c r="G19" s="72">
        <f>IF(RES_hh_tesh!G19=0,0,RES_hh_tesh!G19/RES_summary!G$19)</f>
        <v>10.17954624248117</v>
      </c>
      <c r="H19" s="72">
        <f>IF(RES_hh_tesh!H19=0,0,RES_hh_tesh!H19/RES_summary!H$19)</f>
        <v>9.9670739343110348</v>
      </c>
      <c r="I19" s="72">
        <f>IF(RES_hh_tesh!I19=0,0,RES_hh_tesh!I19/RES_summary!I$19)</f>
        <v>10.374816456914736</v>
      </c>
      <c r="J19" s="72">
        <f>IF(RES_hh_tesh!J19=0,0,RES_hh_tesh!J19/RES_summary!J$19)</f>
        <v>9.7840543663776991</v>
      </c>
      <c r="K19" s="72">
        <f>IF(RES_hh_tesh!K19=0,0,RES_hh_tesh!K19/RES_summary!K$19)</f>
        <v>9.9097841444600583</v>
      </c>
      <c r="L19" s="72">
        <f>IF(RES_hh_tesh!L19=0,0,RES_hh_tesh!L19/RES_summary!L$19)</f>
        <v>10.479121084818473</v>
      </c>
      <c r="M19" s="72">
        <f>IF(RES_hh_tesh!M19=0,0,RES_hh_tesh!M19/RES_summary!M$19)</f>
        <v>11.329647979922639</v>
      </c>
      <c r="N19" s="72">
        <f>IF(RES_hh_tesh!N19=0,0,RES_hh_tesh!N19/RES_summary!N$19)</f>
        <v>11.340104681679689</v>
      </c>
      <c r="O19" s="72">
        <f>IF(RES_hh_tesh!O19=0,0,RES_hh_tesh!O19/RES_summary!O$19)</f>
        <v>11.407723190949849</v>
      </c>
      <c r="P19" s="72">
        <f>IF(RES_hh_tesh!P19=0,0,RES_hh_tesh!P19/RES_summary!P$19)</f>
        <v>11.453795144335638</v>
      </c>
      <c r="Q19" s="72">
        <f>IF(RES_hh_tesh!Q19=0,0,RES_hh_tesh!Q19/RES_summary!Q$19)</f>
        <v>11.448552990247613</v>
      </c>
      <c r="R19" s="72">
        <f>IF(RES_hh_tesh!R19=0,0,RES_hh_tesh!R19/RES_summary!R$19)</f>
        <v>11.656801305254787</v>
      </c>
      <c r="S19" s="72">
        <f>IF(RES_hh_tesh!S19=0,0,RES_hh_tesh!S19/RES_summary!S$19)</f>
        <v>12.422902671999358</v>
      </c>
      <c r="T19" s="72">
        <f>IF(RES_hh_tesh!T19=0,0,RES_hh_tesh!T19/RES_summary!T$19)</f>
        <v>12.565172187627164</v>
      </c>
      <c r="U19" s="72">
        <f>IF(RES_hh_tesh!U19=0,0,RES_hh_tesh!U19/RES_summary!U$19)</f>
        <v>12.283778980745618</v>
      </c>
      <c r="V19" s="72">
        <f>IF(RES_hh_tesh!V19=0,0,RES_hh_tesh!V19/RES_summary!V$19)</f>
        <v>12.687773220687932</v>
      </c>
      <c r="W19" s="72">
        <f>IF(RES_hh_tesh!W19=0,0,RES_hh_tesh!W19/RES_summary!W$19)</f>
        <v>13.852548608001658</v>
      </c>
      <c r="X19" s="72">
        <f>IF(RES_hh_tesh!X19=0,0,RES_hh_tesh!X19/RES_summary!X$19)</f>
        <v>9.4339061487268587</v>
      </c>
      <c r="Y19" s="72">
        <f>IF(RES_hh_tesh!Y19=0,0,RES_hh_tesh!Y19/RES_summary!Y$19)</f>
        <v>8.4128467567766041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9.7163178178070702</v>
      </c>
      <c r="C20" s="72">
        <f>IF(RES_hh_tesh!C20=0,0,RES_hh_tesh!C20/RES_summary!C$19)</f>
        <v>10.372910166248859</v>
      </c>
      <c r="D20" s="72">
        <f>IF(RES_hh_tesh!D20=0,0,RES_hh_tesh!D20/RES_summary!D$19)</f>
        <v>9.9398026733130145</v>
      </c>
      <c r="E20" s="72">
        <f>IF(RES_hh_tesh!E20=0,0,RES_hh_tesh!E20/RES_summary!E$19)</f>
        <v>10.5888666375228</v>
      </c>
      <c r="F20" s="72">
        <f>IF(RES_hh_tesh!F20=0,0,RES_hh_tesh!F20/RES_summary!F$19)</f>
        <v>10.266368813159877</v>
      </c>
      <c r="G20" s="72">
        <f>IF(RES_hh_tesh!G20=0,0,RES_hh_tesh!G20/RES_summary!G$19)</f>
        <v>10.162931007146526</v>
      </c>
      <c r="H20" s="72">
        <f>IF(RES_hh_tesh!H20=0,0,RES_hh_tesh!H20/RES_summary!H$19)</f>
        <v>10.31613431910298</v>
      </c>
      <c r="I20" s="72">
        <f>IF(RES_hh_tesh!I20=0,0,RES_hh_tesh!I20/RES_summary!I$19)</f>
        <v>9.58249897172945</v>
      </c>
      <c r="J20" s="72">
        <f>IF(RES_hh_tesh!J20=0,0,RES_hh_tesh!J20/RES_summary!J$19)</f>
        <v>10.559166231609897</v>
      </c>
      <c r="K20" s="72">
        <f>IF(RES_hh_tesh!K20=0,0,RES_hh_tesh!K20/RES_summary!K$19)</f>
        <v>10.019078542635343</v>
      </c>
      <c r="L20" s="72">
        <f>IF(RES_hh_tesh!L20=0,0,RES_hh_tesh!L20/RES_summary!L$19)</f>
        <v>10.06441069263006</v>
      </c>
      <c r="M20" s="72">
        <f>IF(RES_hh_tesh!M20=0,0,RES_hh_tesh!M20/RES_summary!M$19)</f>
        <v>11.036663605930885</v>
      </c>
      <c r="N20" s="72">
        <f>IF(RES_hh_tesh!N20=0,0,RES_hh_tesh!N20/RES_summary!N$19)</f>
        <v>11.8963576413536</v>
      </c>
      <c r="O20" s="72">
        <f>IF(RES_hh_tesh!O20=0,0,RES_hh_tesh!O20/RES_summary!O$19)</f>
        <v>11.580484162192333</v>
      </c>
      <c r="P20" s="72">
        <f>IF(RES_hh_tesh!P20=0,0,RES_hh_tesh!P20/RES_summary!P$19)</f>
        <v>10.986864314649925</v>
      </c>
      <c r="Q20" s="72">
        <f>IF(RES_hh_tesh!Q20=0,0,RES_hh_tesh!Q20/RES_summary!Q$19)</f>
        <v>10.151920527695344</v>
      </c>
      <c r="R20" s="72">
        <f>IF(RES_hh_tesh!R20=0,0,RES_hh_tesh!R20/RES_summary!R$19)</f>
        <v>12.850232700491382</v>
      </c>
      <c r="S20" s="72">
        <f>IF(RES_hh_tesh!S20=0,0,RES_hh_tesh!S20/RES_summary!S$19)</f>
        <v>12.718143378632211</v>
      </c>
      <c r="T20" s="72">
        <f>IF(RES_hh_tesh!T20=0,0,RES_hh_tesh!T20/RES_summary!T$19)</f>
        <v>12.45591670901738</v>
      </c>
      <c r="U20" s="72">
        <f>IF(RES_hh_tesh!U20=0,0,RES_hh_tesh!U20/RES_summary!U$19)</f>
        <v>12.670926504642933</v>
      </c>
      <c r="V20" s="72">
        <f>IF(RES_hh_tesh!V20=0,0,RES_hh_tesh!V20/RES_summary!V$19)</f>
        <v>12.714141973711932</v>
      </c>
      <c r="W20" s="72">
        <f>IF(RES_hh_tesh!W20=0,0,RES_hh_tesh!W20/RES_summary!W$19)</f>
        <v>13.763138645522972</v>
      </c>
      <c r="X20" s="72">
        <f>IF(RES_hh_tesh!X20=0,0,RES_hh_tesh!X20/RES_summary!X$19)</f>
        <v>8.617722448599098</v>
      </c>
      <c r="Y20" s="72">
        <f>IF(RES_hh_tesh!Y20=0,0,RES_hh_tesh!Y20/RES_summary!Y$19)</f>
        <v>8.4789797231111219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10.510395461159032</v>
      </c>
      <c r="C21" s="72">
        <f>IF(RES_hh_tesh!C21=0,0,RES_hh_tesh!C21/RES_summary!C$19)</f>
        <v>9.7164208102447382</v>
      </c>
      <c r="D21" s="72">
        <f>IF(RES_hh_tesh!D21=0,0,RES_hh_tesh!D21/RES_summary!D$19)</f>
        <v>10.370632396469031</v>
      </c>
      <c r="E21" s="72">
        <f>IF(RES_hh_tesh!E21=0,0,RES_hh_tesh!E21/RES_summary!E$19)</f>
        <v>10.14040960225344</v>
      </c>
      <c r="F21" s="72">
        <f>IF(RES_hh_tesh!F21=0,0,RES_hh_tesh!F21/RES_summary!F$19)</f>
        <v>10.670169021977655</v>
      </c>
      <c r="G21" s="72">
        <f>IF(RES_hh_tesh!G21=0,0,RES_hh_tesh!G21/RES_summary!G$19)</f>
        <v>9.8997418219723574</v>
      </c>
      <c r="H21" s="72">
        <f>IF(RES_hh_tesh!H21=0,0,RES_hh_tesh!H21/RES_summary!H$19)</f>
        <v>10.511794871737239</v>
      </c>
      <c r="I21" s="72">
        <f>IF(RES_hh_tesh!I21=0,0,RES_hh_tesh!I21/RES_summary!I$19)</f>
        <v>9.970471047288866</v>
      </c>
      <c r="J21" s="72">
        <f>IF(RES_hh_tesh!J21=0,0,RES_hh_tesh!J21/RES_summary!J$19)</f>
        <v>10.18255839670778</v>
      </c>
      <c r="K21" s="72">
        <f>IF(RES_hh_tesh!K21=0,0,RES_hh_tesh!K21/RES_summary!K$19)</f>
        <v>9.8118841455198602</v>
      </c>
      <c r="L21" s="72">
        <f>IF(RES_hh_tesh!L21=0,0,RES_hh_tesh!L21/RES_summary!L$19)</f>
        <v>9.8054872907145807</v>
      </c>
      <c r="M21" s="72">
        <f>IF(RES_hh_tesh!M21=0,0,RES_hh_tesh!M21/RES_summary!M$19)</f>
        <v>11.737533697927629</v>
      </c>
      <c r="N21" s="72">
        <f>IF(RES_hh_tesh!N21=0,0,RES_hh_tesh!N21/RES_summary!N$19)</f>
        <v>11.790452029719239</v>
      </c>
      <c r="O21" s="72">
        <f>IF(RES_hh_tesh!O21=0,0,RES_hh_tesh!O21/RES_summary!O$19)</f>
        <v>11.601222443822319</v>
      </c>
      <c r="P21" s="72">
        <f>IF(RES_hh_tesh!P21=0,0,RES_hh_tesh!P21/RES_summary!P$19)</f>
        <v>11.309195034176948</v>
      </c>
      <c r="Q21" s="72">
        <f>IF(RES_hh_tesh!Q21=0,0,RES_hh_tesh!Q21/RES_summary!Q$19)</f>
        <v>11.450484823215456</v>
      </c>
      <c r="R21" s="72">
        <f>IF(RES_hh_tesh!R21=0,0,RES_hh_tesh!R21/RES_summary!R$19)</f>
        <v>11.832815075240902</v>
      </c>
      <c r="S21" s="72">
        <f>IF(RES_hh_tesh!S21=0,0,RES_hh_tesh!S21/RES_summary!S$19)</f>
        <v>12.367406617297378</v>
      </c>
      <c r="T21" s="72">
        <f>IF(RES_hh_tesh!T21=0,0,RES_hh_tesh!T21/RES_summary!T$19)</f>
        <v>12.289851246485442</v>
      </c>
      <c r="U21" s="72">
        <f>IF(RES_hh_tesh!U21=0,0,RES_hh_tesh!U21/RES_summary!U$19)</f>
        <v>12.469446489766797</v>
      </c>
      <c r="V21" s="72">
        <f>IF(RES_hh_tesh!V21=0,0,RES_hh_tesh!V21/RES_summary!V$19)</f>
        <v>12.952992593753331</v>
      </c>
      <c r="W21" s="72">
        <f>IF(RES_hh_tesh!W21=0,0,RES_hh_tesh!W21/RES_summary!W$19)</f>
        <v>12.545171541534582</v>
      </c>
      <c r="X21" s="72">
        <f>IF(RES_hh_tesh!X21=0,0,RES_hh_tesh!X21/RES_summary!X$19)</f>
        <v>9.4326969706554245</v>
      </c>
      <c r="Y21" s="72">
        <f>IF(RES_hh_tesh!Y21=0,0,RES_hh_tesh!Y21/RES_summary!Y$19)</f>
        <v>8.5294697042491503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10.134865694643389</v>
      </c>
      <c r="C22" s="72">
        <f>IF(RES_hh_tesh!C22=0,0,RES_hh_tesh!C22/RES_summary!C$19)</f>
        <v>9.9098585344023693</v>
      </c>
      <c r="D22" s="72">
        <f>IF(RES_hh_tesh!D22=0,0,RES_hh_tesh!D22/RES_summary!D$19)</f>
        <v>9.9248245415113043</v>
      </c>
      <c r="E22" s="72">
        <f>IF(RES_hh_tesh!E22=0,0,RES_hh_tesh!E22/RES_summary!E$19)</f>
        <v>10.660967790326326</v>
      </c>
      <c r="F22" s="72">
        <f>IF(RES_hh_tesh!F22=0,0,RES_hh_tesh!F22/RES_summary!F$19)</f>
        <v>10.402440321186454</v>
      </c>
      <c r="G22" s="72">
        <f>IF(RES_hh_tesh!G22=0,0,RES_hh_tesh!G22/RES_summary!G$19)</f>
        <v>9.8760529269248654</v>
      </c>
      <c r="H22" s="72">
        <f>IF(RES_hh_tesh!H22=0,0,RES_hh_tesh!H22/RES_summary!H$19)</f>
        <v>9.9353123905900453</v>
      </c>
      <c r="I22" s="72">
        <f>IF(RES_hh_tesh!I22=0,0,RES_hh_tesh!I22/RES_summary!I$19)</f>
        <v>10.167665111996721</v>
      </c>
      <c r="J22" s="72">
        <f>IF(RES_hh_tesh!J22=0,0,RES_hh_tesh!J22/RES_summary!J$19)</f>
        <v>9.9644877464355872</v>
      </c>
      <c r="K22" s="72">
        <f>IF(RES_hh_tesh!K22=0,0,RES_hh_tesh!K22/RES_summary!K$19)</f>
        <v>9.8438793028045382</v>
      </c>
      <c r="L22" s="72">
        <f>IF(RES_hh_tesh!L22=0,0,RES_hh_tesh!L22/RES_summary!L$19)</f>
        <v>11.902869619779258</v>
      </c>
      <c r="M22" s="72">
        <f>IF(RES_hh_tesh!M22=0,0,RES_hh_tesh!M22/RES_summary!M$19)</f>
        <v>11.758786626888837</v>
      </c>
      <c r="N22" s="72">
        <f>IF(RES_hh_tesh!N22=0,0,RES_hh_tesh!N22/RES_summary!N$19)</f>
        <v>11.344342249113348</v>
      </c>
      <c r="O22" s="72">
        <f>IF(RES_hh_tesh!O22=0,0,RES_hh_tesh!O22/RES_summary!O$19)</f>
        <v>11.67072320969144</v>
      </c>
      <c r="P22" s="72">
        <f>IF(RES_hh_tesh!P22=0,0,RES_hh_tesh!P22/RES_summary!P$19)</f>
        <v>11.638965239580443</v>
      </c>
      <c r="Q22" s="72">
        <f>IF(RES_hh_tesh!Q22=0,0,RES_hh_tesh!Q22/RES_summary!Q$19)</f>
        <v>11.493763301876273</v>
      </c>
      <c r="R22" s="72">
        <f>IF(RES_hh_tesh!R22=0,0,RES_hh_tesh!R22/RES_summary!R$19)</f>
        <v>11.571382534872486</v>
      </c>
      <c r="S22" s="72">
        <f>IF(RES_hh_tesh!S22=0,0,RES_hh_tesh!S22/RES_summary!S$19)</f>
        <v>12.126081182006949</v>
      </c>
      <c r="T22" s="72">
        <f>IF(RES_hh_tesh!T22=0,0,RES_hh_tesh!T22/RES_summary!T$19)</f>
        <v>12.331554696014958</v>
      </c>
      <c r="U22" s="72">
        <f>IF(RES_hh_tesh!U22=0,0,RES_hh_tesh!U22/RES_summary!U$19)</f>
        <v>12.051563618633114</v>
      </c>
      <c r="V22" s="72">
        <f>IF(RES_hh_tesh!V22=0,0,RES_hh_tesh!V22/RES_summary!V$19)</f>
        <v>10.419565785059135</v>
      </c>
      <c r="W22" s="72">
        <f>IF(RES_hh_tesh!W22=0,0,RES_hh_tesh!W22/RES_summary!W$19)</f>
        <v>10.892666280832001</v>
      </c>
      <c r="X22" s="72">
        <f>IF(RES_hh_tesh!X22=0,0,RES_hh_tesh!X22/RES_summary!X$19)</f>
        <v>10.081672662216185</v>
      </c>
      <c r="Y22" s="72">
        <f>IF(RES_hh_tesh!Y22=0,0,RES_hh_tesh!Y22/RES_summary!Y$19)</f>
        <v>9.0852900226923783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X23" s="72">
        <f>IF(RES_hh_tesh!X23=0,0,RES_hh_tesh!X23/RES_summary!X$19)</f>
        <v>0</v>
      </c>
      <c r="Y23" s="72">
        <f>IF(RES_hh_tesh!Y23=0,0,RES_hh_tesh!Y23/RES_summary!Y$19)</f>
        <v>0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8.7434934059282661</v>
      </c>
      <c r="C24" s="72">
        <f>IF(RES_hh_tesh!C24=0,0,RES_hh_tesh!C24/RES_summary!C$19)</f>
        <v>9.7719568298828943</v>
      </c>
      <c r="D24" s="72">
        <f>IF(RES_hh_tesh!D24=0,0,RES_hh_tesh!D24/RES_summary!D$19)</f>
        <v>10.799313557539358</v>
      </c>
      <c r="E24" s="72">
        <f>IF(RES_hh_tesh!E24=0,0,RES_hh_tesh!E24/RES_summary!E$19)</f>
        <v>10.362710787586122</v>
      </c>
      <c r="F24" s="72">
        <f>IF(RES_hh_tesh!F24=0,0,RES_hh_tesh!F24/RES_summary!F$19)</f>
        <v>10.156942322396763</v>
      </c>
      <c r="G24" s="72">
        <f>IF(RES_hh_tesh!G24=0,0,RES_hh_tesh!G24/RES_summary!G$19)</f>
        <v>10.651795147501016</v>
      </c>
      <c r="H24" s="72">
        <f>IF(RES_hh_tesh!H24=0,0,RES_hh_tesh!H24/RES_summary!H$19)</f>
        <v>11.893780032503356</v>
      </c>
      <c r="I24" s="72">
        <f>IF(RES_hh_tesh!I24=0,0,RES_hh_tesh!I24/RES_summary!I$19)</f>
        <v>8.0940306468533922</v>
      </c>
      <c r="J24" s="72">
        <f>IF(RES_hh_tesh!J24=0,0,RES_hh_tesh!J24/RES_summary!J$19)</f>
        <v>9.7616006573167962</v>
      </c>
      <c r="K24" s="72">
        <f>IF(RES_hh_tesh!K24=0,0,RES_hh_tesh!K24/RES_summary!K$19)</f>
        <v>9.1283459870994275</v>
      </c>
      <c r="L24" s="72">
        <f>IF(RES_hh_tesh!L24=0,0,RES_hh_tesh!L24/RES_summary!L$19)</f>
        <v>10.332639140623973</v>
      </c>
      <c r="M24" s="72">
        <f>IF(RES_hh_tesh!M24=0,0,RES_hh_tesh!M24/RES_summary!M$19)</f>
        <v>11.291276618919996</v>
      </c>
      <c r="N24" s="72">
        <f>IF(RES_hh_tesh!N24=0,0,RES_hh_tesh!N24/RES_summary!N$19)</f>
        <v>11.518354530222942</v>
      </c>
      <c r="O24" s="72">
        <f>IF(RES_hh_tesh!O24=0,0,RES_hh_tesh!O24/RES_summary!O$19)</f>
        <v>11.808453010019798</v>
      </c>
      <c r="P24" s="72">
        <f>IF(RES_hh_tesh!P24=0,0,RES_hh_tesh!P24/RES_summary!P$19)</f>
        <v>10.982827243229771</v>
      </c>
      <c r="Q24" s="72">
        <f>IF(RES_hh_tesh!Q24=0,0,RES_hh_tesh!Q24/RES_summary!Q$19)</f>
        <v>11.672493995991072</v>
      </c>
      <c r="R24" s="72">
        <f>IF(RES_hh_tesh!R24=0,0,RES_hh_tesh!R24/RES_summary!R$19)</f>
        <v>11.870805166119814</v>
      </c>
      <c r="S24" s="72">
        <f>IF(RES_hh_tesh!S24=0,0,RES_hh_tesh!S24/RES_summary!S$19)</f>
        <v>12.246365360233504</v>
      </c>
      <c r="T24" s="72">
        <f>IF(RES_hh_tesh!T24=0,0,RES_hh_tesh!T24/RES_summary!T$19)</f>
        <v>12.576020322756179</v>
      </c>
      <c r="U24" s="72">
        <f>IF(RES_hh_tesh!U24=0,0,RES_hh_tesh!U24/RES_summary!U$19)</f>
        <v>12.299144200876478</v>
      </c>
      <c r="V24" s="72">
        <f>IF(RES_hh_tesh!V24=0,0,RES_hh_tesh!V24/RES_summary!V$19)</f>
        <v>12.605941070834294</v>
      </c>
      <c r="W24" s="72">
        <f>IF(RES_hh_tesh!W24=0,0,RES_hh_tesh!W24/RES_summary!W$19)</f>
        <v>12.532585824022224</v>
      </c>
      <c r="X24" s="72">
        <f>IF(RES_hh_tesh!X24=0,0,RES_hh_tesh!X24/RES_summary!X$19)</f>
        <v>9.3675117807837687</v>
      </c>
      <c r="Y24" s="72">
        <f>IF(RES_hh_tesh!Y24=0,0,RES_hh_tesh!Y24/RES_summary!Y$19)</f>
        <v>8.7676551369616504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10.172143580442325</v>
      </c>
      <c r="C25" s="74">
        <f>IF(RES_hh_tesh!C25=0,0,RES_hh_tesh!C25/RES_summary!C$19)</f>
        <v>9.7947041636013665</v>
      </c>
      <c r="D25" s="74">
        <f>IF(RES_hh_tesh!D25=0,0,RES_hh_tesh!D25/RES_summary!D$19)</f>
        <v>9.7479271423145608</v>
      </c>
      <c r="E25" s="74">
        <f>IF(RES_hh_tesh!E25=0,0,RES_hh_tesh!E25/RES_summary!E$19)</f>
        <v>10.265430913028073</v>
      </c>
      <c r="F25" s="74">
        <f>IF(RES_hh_tesh!F25=0,0,RES_hh_tesh!F25/RES_summary!F$19)</f>
        <v>10.272452360655777</v>
      </c>
      <c r="G25" s="74">
        <f>IF(RES_hh_tesh!G25=0,0,RES_hh_tesh!G25/RES_summary!G$19)</f>
        <v>9.4650482523778816</v>
      </c>
      <c r="H25" s="74">
        <f>IF(RES_hh_tesh!H25=0,0,RES_hh_tesh!H25/RES_summary!H$19)</f>
        <v>9.7094682533514671</v>
      </c>
      <c r="I25" s="74">
        <f>IF(RES_hh_tesh!I25=0,0,RES_hh_tesh!I25/RES_summary!I$19)</f>
        <v>9.6895557340463387</v>
      </c>
      <c r="J25" s="74">
        <f>IF(RES_hh_tesh!J25=0,0,RES_hh_tesh!J25/RES_summary!J$19)</f>
        <v>9.7265437878207877</v>
      </c>
      <c r="K25" s="74">
        <f>IF(RES_hh_tesh!K25=0,0,RES_hh_tesh!K25/RES_summary!K$19)</f>
        <v>8.865015231513782</v>
      </c>
      <c r="L25" s="74">
        <f>IF(RES_hh_tesh!L25=0,0,RES_hh_tesh!L25/RES_summary!L$19)</f>
        <v>9.7041727914308424</v>
      </c>
      <c r="M25" s="74">
        <f>IF(RES_hh_tesh!M25=0,0,RES_hh_tesh!M25/RES_summary!M$19)</f>
        <v>10.006321267442893</v>
      </c>
      <c r="N25" s="74">
        <f>IF(RES_hh_tesh!N25=0,0,RES_hh_tesh!N25/RES_summary!N$19)</f>
        <v>10.725307087571307</v>
      </c>
      <c r="O25" s="74">
        <f>IF(RES_hh_tesh!O25=0,0,RES_hh_tesh!O25/RES_summary!O$19)</f>
        <v>11.365908346451601</v>
      </c>
      <c r="P25" s="74">
        <f>IF(RES_hh_tesh!P25=0,0,RES_hh_tesh!P25/RES_summary!P$19)</f>
        <v>10.015197553759306</v>
      </c>
      <c r="Q25" s="74">
        <f>IF(RES_hh_tesh!Q25=0,0,RES_hh_tesh!Q25/RES_summary!Q$19)</f>
        <v>10.515902071001715</v>
      </c>
      <c r="R25" s="74">
        <f>IF(RES_hh_tesh!R25=0,0,RES_hh_tesh!R25/RES_summary!R$19)</f>
        <v>10.555115122566123</v>
      </c>
      <c r="S25" s="74">
        <f>IF(RES_hh_tesh!S25=0,0,RES_hh_tesh!S25/RES_summary!S$19)</f>
        <v>11.244500735055572</v>
      </c>
      <c r="T25" s="74">
        <f>IF(RES_hh_tesh!T25=0,0,RES_hh_tesh!T25/RES_summary!T$19)</f>
        <v>11.269327078156916</v>
      </c>
      <c r="U25" s="74">
        <f>IF(RES_hh_tesh!U25=0,0,RES_hh_tesh!U25/RES_summary!U$19)</f>
        <v>11.032428056788634</v>
      </c>
      <c r="V25" s="74">
        <f>IF(RES_hh_tesh!V25=0,0,RES_hh_tesh!V25/RES_summary!V$19)</f>
        <v>11.485510995989344</v>
      </c>
      <c r="W25" s="74">
        <f>IF(RES_hh_tesh!W25=0,0,RES_hh_tesh!W25/RES_summary!W$19)</f>
        <v>11.072558513251156</v>
      </c>
      <c r="X25" s="74">
        <f>IF(RES_hh_tesh!X25=0,0,RES_hh_tesh!X25/RES_summary!X$19)</f>
        <v>7.9555241794000393</v>
      </c>
      <c r="Y25" s="74">
        <f>IF(RES_hh_tesh!Y25=0,0,RES_hh_tesh!Y25/RES_summary!Y$19)</f>
        <v>7.3393970557950761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7.8023333490337938</v>
      </c>
      <c r="C26" s="77">
        <f>IF(RES_hh_tesh!C26=0,0,RES_hh_tesh!C26/RES_summary!C$19)</f>
        <v>7.6490879419071378</v>
      </c>
      <c r="D26" s="77">
        <f>IF(RES_hh_tesh!D26=0,0,RES_hh_tesh!D26/RES_summary!D$19)</f>
        <v>7.8242609383713431</v>
      </c>
      <c r="E26" s="77">
        <f>IF(RES_hh_tesh!E26=0,0,RES_hh_tesh!E26/RES_summary!E$19)</f>
        <v>7.9774335045864442</v>
      </c>
      <c r="F26" s="77">
        <f>IF(RES_hh_tesh!F26=0,0,RES_hh_tesh!F26/RES_summary!F$19)</f>
        <v>8.0721661580245172</v>
      </c>
      <c r="G26" s="77">
        <f>IF(RES_hh_tesh!G26=0,0,RES_hh_tesh!G26/RES_summary!G$19)</f>
        <v>7.672655967193478</v>
      </c>
      <c r="H26" s="77">
        <f>IF(RES_hh_tesh!H26=0,0,RES_hh_tesh!H26/RES_summary!H$19)</f>
        <v>8.038402012110053</v>
      </c>
      <c r="I26" s="77">
        <f>IF(RES_hh_tesh!I26=0,0,RES_hh_tesh!I26/RES_summary!I$19)</f>
        <v>7.6380544085190767</v>
      </c>
      <c r="J26" s="77">
        <f>IF(RES_hh_tesh!J26=0,0,RES_hh_tesh!J26/RES_summary!J$19)</f>
        <v>7.9224472210573413</v>
      </c>
      <c r="K26" s="77">
        <f>IF(RES_hh_tesh!K26=0,0,RES_hh_tesh!K26/RES_summary!K$19)</f>
        <v>7.4889737081744032</v>
      </c>
      <c r="L26" s="77">
        <f>IF(RES_hh_tesh!L26=0,0,RES_hh_tesh!L26/RES_summary!L$19)</f>
        <v>5.6729791459338772</v>
      </c>
      <c r="M26" s="77">
        <f>IF(RES_hh_tesh!M26=0,0,RES_hh_tesh!M26/RES_summary!M$19)</f>
        <v>8.8614439583540783</v>
      </c>
      <c r="N26" s="77">
        <f>IF(RES_hh_tesh!N26=0,0,RES_hh_tesh!N26/RES_summary!N$19)</f>
        <v>8.7680723493276176</v>
      </c>
      <c r="O26" s="77">
        <f>IF(RES_hh_tesh!O26=0,0,RES_hh_tesh!O26/RES_summary!O$19)</f>
        <v>9.1010591143584847</v>
      </c>
      <c r="P26" s="77">
        <f>IF(RES_hh_tesh!P26=0,0,RES_hh_tesh!P26/RES_summary!P$19)</f>
        <v>8.9652601615691037</v>
      </c>
      <c r="Q26" s="77">
        <f>IF(RES_hh_tesh!Q26=0,0,RES_hh_tesh!Q26/RES_summary!Q$19)</f>
        <v>9.0451695865810517</v>
      </c>
      <c r="R26" s="77">
        <f>IF(RES_hh_tesh!R26=0,0,RES_hh_tesh!R26/RES_summary!R$19)</f>
        <v>9.2745224661989223</v>
      </c>
      <c r="S26" s="77">
        <f>IF(RES_hh_tesh!S26=0,0,RES_hh_tesh!S26/RES_summary!S$19)</f>
        <v>9.5210354740971113</v>
      </c>
      <c r="T26" s="77">
        <f>IF(RES_hh_tesh!T26=0,0,RES_hh_tesh!T26/RES_summary!T$19)</f>
        <v>9.6275471361428373</v>
      </c>
      <c r="U26" s="77">
        <f>IF(RES_hh_tesh!U26=0,0,RES_hh_tesh!U26/RES_summary!U$19)</f>
        <v>9.7409471460104058</v>
      </c>
      <c r="V26" s="77">
        <f>IF(RES_hh_tesh!V26=0,0,RES_hh_tesh!V26/RES_summary!V$19)</f>
        <v>10.067890321456861</v>
      </c>
      <c r="W26" s="77">
        <f>IF(RES_hh_tesh!W26=0,0,RES_hh_tesh!W26/RES_summary!W$19)</f>
        <v>9.7102314722417624</v>
      </c>
      <c r="X26" s="77">
        <f>IF(RES_hh_tesh!X26=0,0,RES_hh_tesh!X26/RES_summary!X$19)</f>
        <v>8.5602039840119701</v>
      </c>
      <c r="Y26" s="77">
        <f>IF(RES_hh_tesh!Y26=0,0,RES_hh_tesh!Y26/RES_summary!Y$19)</f>
        <v>8.127528172129173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6.5371606905933977</v>
      </c>
      <c r="C27" s="69">
        <f>IF(RES_hh_tesh!C27=0,0,RES_hh_tesh!C27/RES_summary!C$19)</f>
        <v>6.4202013473670547</v>
      </c>
      <c r="D27" s="69">
        <f>IF(RES_hh_tesh!D27=0,0,RES_hh_tesh!D27/RES_summary!D$19)</f>
        <v>6.582516996868236</v>
      </c>
      <c r="E27" s="69">
        <f>IF(RES_hh_tesh!E27=0,0,RES_hh_tesh!E27/RES_summary!E$19)</f>
        <v>6.2157857873011064</v>
      </c>
      <c r="F27" s="69">
        <f>IF(RES_hh_tesh!F27=0,0,RES_hh_tesh!F27/RES_summary!F$19)</f>
        <v>5.6562861580164112</v>
      </c>
      <c r="G27" s="69">
        <f>IF(RES_hh_tesh!G27=0,0,RES_hh_tesh!G27/RES_summary!G$19)</f>
        <v>5.7634060550359809</v>
      </c>
      <c r="H27" s="69">
        <f>IF(RES_hh_tesh!H27=0,0,RES_hh_tesh!H27/RES_summary!H$19)</f>
        <v>5.8830637672269788</v>
      </c>
      <c r="I27" s="69">
        <f>IF(RES_hh_tesh!I27=0,0,RES_hh_tesh!I27/RES_summary!I$19)</f>
        <v>6.1330505304479788</v>
      </c>
      <c r="J27" s="69">
        <f>IF(RES_hh_tesh!J27=0,0,RES_hh_tesh!J27/RES_summary!J$19)</f>
        <v>6.0975407799671935</v>
      </c>
      <c r="K27" s="69">
        <f>IF(RES_hh_tesh!K27=0,0,RES_hh_tesh!K27/RES_summary!K$19)</f>
        <v>5.0688845515669234</v>
      </c>
      <c r="L27" s="69">
        <f>IF(RES_hh_tesh!L27=0,0,RES_hh_tesh!L27/RES_summary!L$19)</f>
        <v>6.0976570844673477</v>
      </c>
      <c r="M27" s="69">
        <f>IF(RES_hh_tesh!M27=0,0,RES_hh_tesh!M27/RES_summary!M$19)</f>
        <v>6.2054047946164115</v>
      </c>
      <c r="N27" s="69">
        <f>IF(RES_hh_tesh!N27=0,0,RES_hh_tesh!N27/RES_summary!N$19)</f>
        <v>6.4746593815639573</v>
      </c>
      <c r="O27" s="69">
        <f>IF(RES_hh_tesh!O27=0,0,RES_hh_tesh!O27/RES_summary!O$19)</f>
        <v>6.4482495650522251</v>
      </c>
      <c r="P27" s="69">
        <f>IF(RES_hh_tesh!P27=0,0,RES_hh_tesh!P27/RES_summary!P$19)</f>
        <v>5.7960547994979414</v>
      </c>
      <c r="Q27" s="69">
        <f>IF(RES_hh_tesh!Q27=0,0,RES_hh_tesh!Q27/RES_summary!Q$19)</f>
        <v>5.9578142371077796</v>
      </c>
      <c r="R27" s="69">
        <f>IF(RES_hh_tesh!R27=0,0,RES_hh_tesh!R27/RES_summary!R$19)</f>
        <v>5.8035375566222589</v>
      </c>
      <c r="S27" s="69">
        <f>IF(RES_hh_tesh!S27=0,0,RES_hh_tesh!S27/RES_summary!S$19)</f>
        <v>6.0804876382420403</v>
      </c>
      <c r="T27" s="69">
        <f>IF(RES_hh_tesh!T27=0,0,RES_hh_tesh!T27/RES_summary!T$19)</f>
        <v>5.993037908719435</v>
      </c>
      <c r="U27" s="69">
        <f>IF(RES_hh_tesh!U27=0,0,RES_hh_tesh!U27/RES_summary!U$19)</f>
        <v>5.9286993204728198</v>
      </c>
      <c r="V27" s="69">
        <f>IF(RES_hh_tesh!V27=0,0,RES_hh_tesh!V27/RES_summary!V$19)</f>
        <v>6.184100275603913</v>
      </c>
      <c r="W27" s="69">
        <f>IF(RES_hh_tesh!W27=0,0,RES_hh_tesh!W27/RES_summary!W$19)</f>
        <v>5.8129542978592426</v>
      </c>
      <c r="X27" s="69">
        <f>IF(RES_hh_tesh!X27=0,0,RES_hh_tesh!X27/RES_summary!X$19)</f>
        <v>6.321516287845605</v>
      </c>
      <c r="Y27" s="69">
        <f>IF(RES_hh_tesh!Y27=0,0,RES_hh_tesh!Y27/RES_summary!Y$19)</f>
        <v>5.810820509175227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X28" s="72">
        <f>IF(RES_hh_tesh!X28=0,0,RES_hh_tesh!X28/RES_summary!X$19)</f>
        <v>0</v>
      </c>
      <c r="Y28" s="72">
        <f>IF(RES_hh_tesh!Y28=0,0,RES_hh_tesh!Y28/RES_summary!Y$19)</f>
        <v>0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6.636182151381341</v>
      </c>
      <c r="C29" s="72">
        <f>IF(RES_hh_tesh!C29=0,0,RES_hh_tesh!C29/RES_summary!C$19)</f>
        <v>6.3609375684052738</v>
      </c>
      <c r="D29" s="72">
        <f>IF(RES_hh_tesh!D29=0,0,RES_hh_tesh!D29/RES_summary!D$19)</f>
        <v>6.4891541291696244</v>
      </c>
      <c r="E29" s="72">
        <f>IF(RES_hh_tesh!E29=0,0,RES_hh_tesh!E29/RES_summary!E$19)</f>
        <v>6.0941774463656042</v>
      </c>
      <c r="F29" s="72">
        <f>IF(RES_hh_tesh!F29=0,0,RES_hh_tesh!F29/RES_summary!F$19)</f>
        <v>5.9712093543457234</v>
      </c>
      <c r="G29" s="72">
        <f>IF(RES_hh_tesh!G29=0,0,RES_hh_tesh!G29/RES_summary!G$19)</f>
        <v>5.8075474180034954</v>
      </c>
      <c r="H29" s="72">
        <f>IF(RES_hh_tesh!H29=0,0,RES_hh_tesh!H29/RES_summary!H$19)</f>
        <v>5.7778571166572519</v>
      </c>
      <c r="I29" s="72">
        <f>IF(RES_hh_tesh!I29=0,0,RES_hh_tesh!I29/RES_summary!I$19)</f>
        <v>6.1129202946772718</v>
      </c>
      <c r="J29" s="72">
        <f>IF(RES_hh_tesh!J29=0,0,RES_hh_tesh!J29/RES_summary!J$19)</f>
        <v>5.7355489941358897</v>
      </c>
      <c r="K29" s="72">
        <f>IF(RES_hh_tesh!K29=0,0,RES_hh_tesh!K29/RES_summary!K$19)</f>
        <v>5.8014801413093453</v>
      </c>
      <c r="L29" s="72">
        <f>IF(RES_hh_tesh!L29=0,0,RES_hh_tesh!L29/RES_summary!L$19)</f>
        <v>5.9511892199599776</v>
      </c>
      <c r="M29" s="72">
        <f>IF(RES_hh_tesh!M29=0,0,RES_hh_tesh!M29/RES_summary!M$19)</f>
        <v>6.2212396202013789</v>
      </c>
      <c r="N29" s="72">
        <f>IF(RES_hh_tesh!N29=0,0,RES_hh_tesh!N29/RES_summary!N$19)</f>
        <v>6.2315313267164383</v>
      </c>
      <c r="O29" s="72">
        <f>IF(RES_hh_tesh!O29=0,0,RES_hh_tesh!O29/RES_summary!O$19)</f>
        <v>6.2036274668661031</v>
      </c>
      <c r="P29" s="72">
        <f>IF(RES_hh_tesh!P29=0,0,RES_hh_tesh!P29/RES_summary!P$19)</f>
        <v>6.2006625136897053</v>
      </c>
      <c r="Q29" s="72">
        <f>IF(RES_hh_tesh!Q29=0,0,RES_hh_tesh!Q29/RES_summary!Q$19)</f>
        <v>6.1293611286354537</v>
      </c>
      <c r="R29" s="72">
        <f>IF(RES_hh_tesh!R29=0,0,RES_hh_tesh!R29/RES_summary!R$19)</f>
        <v>5.6092259867381173</v>
      </c>
      <c r="S29" s="72">
        <f>IF(RES_hh_tesh!S29=0,0,RES_hh_tesh!S29/RES_summary!S$19)</f>
        <v>6.0732738969964686</v>
      </c>
      <c r="T29" s="72">
        <f>IF(RES_hh_tesh!T29=0,0,RES_hh_tesh!T29/RES_summary!T$19)</f>
        <v>5.9311566937720901</v>
      </c>
      <c r="U29" s="72">
        <f>IF(RES_hh_tesh!U29=0,0,RES_hh_tesh!U29/RES_summary!U$19)</f>
        <v>5.9196925709606116</v>
      </c>
      <c r="V29" s="72">
        <f>IF(RES_hh_tesh!V29=0,0,RES_hh_tesh!V29/RES_summary!V$19)</f>
        <v>6.4090506992293479</v>
      </c>
      <c r="W29" s="72">
        <f>IF(RES_hh_tesh!W29=0,0,RES_hh_tesh!W29/RES_summary!W$19)</f>
        <v>6.0999939121388715</v>
      </c>
      <c r="X29" s="72">
        <f>IF(RES_hh_tesh!X29=0,0,RES_hh_tesh!X29/RES_summary!X$19)</f>
        <v>6.0518363645737914</v>
      </c>
      <c r="Y29" s="72">
        <f>IF(RES_hh_tesh!Y29=0,0,RES_hh_tesh!Y29/RES_summary!Y$19)</f>
        <v>5.6313006319830103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6.7626153835331078</v>
      </c>
      <c r="C30" s="72">
        <f>IF(RES_hh_tesh!C30=0,0,RES_hh_tesh!C30/RES_summary!C$19)</f>
        <v>6.2507838680503198</v>
      </c>
      <c r="D30" s="72">
        <f>IF(RES_hh_tesh!D30=0,0,RES_hh_tesh!D30/RES_summary!D$19)</f>
        <v>6.6745094545887449</v>
      </c>
      <c r="E30" s="72">
        <f>IF(RES_hh_tesh!E30=0,0,RES_hh_tesh!E30/RES_summary!E$19)</f>
        <v>6.0761090968656974</v>
      </c>
      <c r="F30" s="72">
        <f>IF(RES_hh_tesh!F30=0,0,RES_hh_tesh!F30/RES_summary!F$19)</f>
        <v>5.7446530848937041</v>
      </c>
      <c r="G30" s="72">
        <f>IF(RES_hh_tesh!G30=0,0,RES_hh_tesh!G30/RES_summary!G$19)</f>
        <v>5.7428277271368504</v>
      </c>
      <c r="H30" s="72">
        <f>IF(RES_hh_tesh!H30=0,0,RES_hh_tesh!H30/RES_summary!H$19)</f>
        <v>5.9527462484655436</v>
      </c>
      <c r="I30" s="72">
        <f>IF(RES_hh_tesh!I30=0,0,RES_hh_tesh!I30/RES_summary!I$19)</f>
        <v>6.1900347098046309</v>
      </c>
      <c r="J30" s="72">
        <f>IF(RES_hh_tesh!J30=0,0,RES_hh_tesh!J30/RES_summary!J$19)</f>
        <v>6.0746062191789019</v>
      </c>
      <c r="K30" s="72">
        <f>IF(RES_hh_tesh!K30=0,0,RES_hh_tesh!K30/RES_summary!K$19)</f>
        <v>5.1586448112888359</v>
      </c>
      <c r="L30" s="72">
        <f>IF(RES_hh_tesh!L30=0,0,RES_hh_tesh!L30/RES_summary!L$19)</f>
        <v>5.8975464829204221</v>
      </c>
      <c r="M30" s="72">
        <f>IF(RES_hh_tesh!M30=0,0,RES_hh_tesh!M30/RES_summary!M$19)</f>
        <v>6.4460601004555587</v>
      </c>
      <c r="N30" s="72">
        <f>IF(RES_hh_tesh!N30=0,0,RES_hh_tesh!N30/RES_summary!N$19)</f>
        <v>6.5533643481849477</v>
      </c>
      <c r="O30" s="72">
        <f>IF(RES_hh_tesh!O30=0,0,RES_hh_tesh!O30/RES_summary!O$19)</f>
        <v>6.1770359969632391</v>
      </c>
      <c r="P30" s="72">
        <f>IF(RES_hh_tesh!P30=0,0,RES_hh_tesh!P30/RES_summary!P$19)</f>
        <v>5.8984132777206231</v>
      </c>
      <c r="Q30" s="72">
        <f>IF(RES_hh_tesh!Q30=0,0,RES_hh_tesh!Q30/RES_summary!Q$19)</f>
        <v>5.8834325746669185</v>
      </c>
      <c r="R30" s="72">
        <f>IF(RES_hh_tesh!R30=0,0,RES_hh_tesh!R30/RES_summary!R$19)</f>
        <v>5.9132542145699221</v>
      </c>
      <c r="S30" s="72">
        <f>IF(RES_hh_tesh!S30=0,0,RES_hh_tesh!S30/RES_summary!S$19)</f>
        <v>6.0626956395894407</v>
      </c>
      <c r="T30" s="72">
        <f>IF(RES_hh_tesh!T30=0,0,RES_hh_tesh!T30/RES_summary!T$19)</f>
        <v>5.9316453360904751</v>
      </c>
      <c r="U30" s="72">
        <f>IF(RES_hh_tesh!U30=0,0,RES_hh_tesh!U30/RES_summary!U$19)</f>
        <v>5.9496822911071963</v>
      </c>
      <c r="V30" s="72">
        <f>IF(RES_hh_tesh!V30=0,0,RES_hh_tesh!V30/RES_summary!V$19)</f>
        <v>6.1907597884844447</v>
      </c>
      <c r="W30" s="72">
        <f>IF(RES_hh_tesh!W30=0,0,RES_hh_tesh!W30/RES_summary!W$19)</f>
        <v>5.8723994664663488</v>
      </c>
      <c r="X30" s="72">
        <f>IF(RES_hh_tesh!X30=0,0,RES_hh_tesh!X30/RES_summary!X$19)</f>
        <v>6.2540097196845403</v>
      </c>
      <c r="Y30" s="72">
        <f>IF(RES_hh_tesh!Y30=0,0,RES_hh_tesh!Y30/RES_summary!Y$19)</f>
        <v>5.7996848358902096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X31" s="72">
        <f>IF(RES_hh_tesh!X31=0,0,RES_hh_tesh!X31/RES_summary!X$19)</f>
        <v>0</v>
      </c>
      <c r="Y31" s="72">
        <f>IF(RES_hh_tesh!Y31=0,0,RES_hh_tesh!Y31/RES_summary!Y$19)</f>
        <v>0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6.2774851315478992</v>
      </c>
      <c r="C32" s="77">
        <f>IF(RES_hh_tesh!C32=0,0,RES_hh_tesh!C32/RES_summary!C$19)</f>
        <v>6.6038594786901141</v>
      </c>
      <c r="D32" s="77">
        <f>IF(RES_hh_tesh!D32=0,0,RES_hh_tesh!D32/RES_summary!D$19)</f>
        <v>6.5782160445983004</v>
      </c>
      <c r="E32" s="77">
        <f>IF(RES_hh_tesh!E32=0,0,RES_hh_tesh!E32/RES_summary!E$19)</f>
        <v>6.4320511462041488</v>
      </c>
      <c r="F32" s="77">
        <f>IF(RES_hh_tesh!F32=0,0,RES_hh_tesh!F32/RES_summary!F$19)</f>
        <v>5.3210471739981102</v>
      </c>
      <c r="G32" s="77">
        <f>IF(RES_hh_tesh!G32=0,0,RES_hh_tesh!G32/RES_summary!G$19)</f>
        <v>5.7480099620434171</v>
      </c>
      <c r="H32" s="77">
        <f>IF(RES_hh_tesh!H32=0,0,RES_hh_tesh!H32/RES_summary!H$19)</f>
        <v>5.8941667433090741</v>
      </c>
      <c r="I32" s="77">
        <f>IF(RES_hh_tesh!I32=0,0,RES_hh_tesh!I32/RES_summary!I$19)</f>
        <v>6.0937427587107793</v>
      </c>
      <c r="J32" s="77">
        <f>IF(RES_hh_tesh!J32=0,0,RES_hh_tesh!J32/RES_summary!J$19)</f>
        <v>6.3515206663510932</v>
      </c>
      <c r="K32" s="77">
        <f>IF(RES_hh_tesh!K32=0,0,RES_hh_tesh!K32/RES_summary!K$19)</f>
        <v>4.5422830507701599</v>
      </c>
      <c r="L32" s="77">
        <f>IF(RES_hh_tesh!L32=0,0,RES_hh_tesh!L32/RES_summary!L$19)</f>
        <v>6.3436764593755228</v>
      </c>
      <c r="M32" s="77">
        <f>IF(RES_hh_tesh!M32=0,0,RES_hh_tesh!M32/RES_summary!M$19)</f>
        <v>6.0062636360657065</v>
      </c>
      <c r="N32" s="77">
        <f>IF(RES_hh_tesh!N32=0,0,RES_hh_tesh!N32/RES_summary!N$19)</f>
        <v>6.5392912943685442</v>
      </c>
      <c r="O32" s="77">
        <f>IF(RES_hh_tesh!O32=0,0,RES_hh_tesh!O32/RES_summary!O$19)</f>
        <v>6.7496096294809425</v>
      </c>
      <c r="P32" s="77">
        <f>IF(RES_hh_tesh!P32=0,0,RES_hh_tesh!P32/RES_summary!P$19)</f>
        <v>5.5413293335122411</v>
      </c>
      <c r="Q32" s="77">
        <f>IF(RES_hh_tesh!Q32=0,0,RES_hh_tesh!Q32/RES_summary!Q$19)</f>
        <v>5.9285088441901079</v>
      </c>
      <c r="R32" s="77">
        <f>IF(RES_hh_tesh!R32=0,0,RES_hh_tesh!R32/RES_summary!R$19)</f>
        <v>5.8162599853867603</v>
      </c>
      <c r="S32" s="77">
        <f>IF(RES_hh_tesh!S32=0,0,RES_hh_tesh!S32/RES_summary!S$19)</f>
        <v>6.0929797797137066</v>
      </c>
      <c r="T32" s="77">
        <f>IF(RES_hh_tesh!T32=0,0,RES_hh_tesh!T32/RES_summary!T$19)</f>
        <v>6.0462999917665901</v>
      </c>
      <c r="U32" s="77">
        <f>IF(RES_hh_tesh!U32=0,0,RES_hh_tesh!U32/RES_summary!U$19)</f>
        <v>5.9210038135202616</v>
      </c>
      <c r="V32" s="77">
        <f>IF(RES_hh_tesh!V32=0,0,RES_hh_tesh!V32/RES_summary!V$19)</f>
        <v>6.1142190276015027</v>
      </c>
      <c r="W32" s="77">
        <f>IF(RES_hh_tesh!W32=0,0,RES_hh_tesh!W32/RES_summary!W$19)</f>
        <v>5.7109411469720914</v>
      </c>
      <c r="X32" s="77">
        <f>IF(RES_hh_tesh!X32=0,0,RES_hh_tesh!X32/RES_summary!X$19)</f>
        <v>6.4070940475909586</v>
      </c>
      <c r="Y32" s="77">
        <f>IF(RES_hh_tesh!Y32=0,0,RES_hh_tesh!Y32/RES_summary!Y$19)</f>
        <v>5.8483391464230445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26.511817099997476</v>
      </c>
      <c r="C3" s="65">
        <f>IF(RES_hh_emih!C3=0,0,RES_hh_emih!C3/RES_summary!C$19)</f>
        <v>27.817570433869353</v>
      </c>
      <c r="D3" s="65">
        <f>IF(RES_hh_emih!D3=0,0,RES_hh_emih!D3/RES_summary!D$19)</f>
        <v>25.937633796124992</v>
      </c>
      <c r="E3" s="65">
        <f>IF(RES_hh_emih!E3=0,0,RES_hh_emih!E3/RES_summary!E$19)</f>
        <v>25.997027896968714</v>
      </c>
      <c r="F3" s="65">
        <f>IF(RES_hh_emih!F3=0,0,RES_hh_emih!F3/RES_summary!F$19)</f>
        <v>26.985488329259784</v>
      </c>
      <c r="G3" s="65">
        <f>IF(RES_hh_emih!G3=0,0,RES_hh_emih!G3/RES_summary!G$19)</f>
        <v>26.37528387704792</v>
      </c>
      <c r="H3" s="65">
        <f>IF(RES_hh_emih!H3=0,0,RES_hh_emih!H3/RES_summary!H$19)</f>
        <v>24.953496392549315</v>
      </c>
      <c r="I3" s="65">
        <f>IF(RES_hh_emih!I3=0,0,RES_hh_emih!I3/RES_summary!I$19)</f>
        <v>21.428086775451472</v>
      </c>
      <c r="J3" s="65">
        <f>IF(RES_hh_emih!J3=0,0,RES_hh_emih!J3/RES_summary!J$19)</f>
        <v>23.015026176307728</v>
      </c>
      <c r="K3" s="65">
        <f>IF(RES_hh_emih!K3=0,0,RES_hh_emih!K3/RES_summary!K$19)</f>
        <v>22.491081589628703</v>
      </c>
      <c r="L3" s="65">
        <f>IF(RES_hh_emih!L3=0,0,RES_hh_emih!L3/RES_summary!L$19)</f>
        <v>21.125334996174402</v>
      </c>
      <c r="M3" s="65">
        <f>IF(RES_hh_emih!M3=0,0,RES_hh_emih!M3/RES_summary!M$19)</f>
        <v>18.015457102768377</v>
      </c>
      <c r="N3" s="65">
        <f>IF(RES_hh_emih!N3=0,0,RES_hh_emih!N3/RES_summary!N$19)</f>
        <v>19.64912314124323</v>
      </c>
      <c r="O3" s="65">
        <f>IF(RES_hh_emih!O3=0,0,RES_hh_emih!O3/RES_summary!O$19)</f>
        <v>19.809846242452419</v>
      </c>
      <c r="P3" s="65">
        <f>IF(RES_hh_emih!P3=0,0,RES_hh_emih!P3/RES_summary!P$19)</f>
        <v>14.384256261447105</v>
      </c>
      <c r="Q3" s="65">
        <f>IF(RES_hh_emih!Q3=0,0,RES_hh_emih!Q3/RES_summary!Q$19)</f>
        <v>14.996070557417756</v>
      </c>
      <c r="R3" s="65">
        <f>IF(RES_hh_emih!R3=0,0,RES_hh_emih!R3/RES_summary!R$19)</f>
        <v>15.799944008196874</v>
      </c>
      <c r="S3" s="65">
        <f>IF(RES_hh_emih!S3=0,0,RES_hh_emih!S3/RES_summary!S$19)</f>
        <v>15.122682365452514</v>
      </c>
      <c r="T3" s="65">
        <f>IF(RES_hh_emih!T3=0,0,RES_hh_emih!T3/RES_summary!T$19)</f>
        <v>13.847707472464194</v>
      </c>
      <c r="U3" s="65">
        <f>IF(RES_hh_emih!U3=0,0,RES_hh_emih!U3/RES_summary!U$19)</f>
        <v>13.256766872567256</v>
      </c>
      <c r="V3" s="65">
        <f>IF(RES_hh_emih!V3=0,0,RES_hh_emih!V3/RES_summary!V$19)</f>
        <v>12.380028817454791</v>
      </c>
      <c r="W3" s="65">
        <f>IF(RES_hh_emih!W3=0,0,RES_hh_emih!W3/RES_summary!W$19)</f>
        <v>13.05624719413925</v>
      </c>
      <c r="X3" s="65">
        <f>IF(RES_hh_emih!X3=0,0,RES_hh_emih!X3/RES_summary!X$19)</f>
        <v>10.127672281110335</v>
      </c>
      <c r="Y3" s="65">
        <f>IF(RES_hh_emih!Y3=0,0,RES_hh_emih!Y3/RES_summary!Y$19)</f>
        <v>9.0123736000940582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22.920469656639039</v>
      </c>
      <c r="C4" s="69">
        <f>IF(RES_hh_emih!C4=0,0,RES_hh_emih!C4/RES_summary!C$19)</f>
        <v>24.371025266716629</v>
      </c>
      <c r="D4" s="69">
        <f>IF(RES_hh_emih!D4=0,0,RES_hh_emih!D4/RES_summary!D$19)</f>
        <v>22.408927182747817</v>
      </c>
      <c r="E4" s="69">
        <f>IF(RES_hh_emih!E4=0,0,RES_hh_emih!E4/RES_summary!E$19)</f>
        <v>22.569873829022058</v>
      </c>
      <c r="F4" s="69">
        <f>IF(RES_hh_emih!F4=0,0,RES_hh_emih!F4/RES_summary!F$19)</f>
        <v>23.563576182335169</v>
      </c>
      <c r="G4" s="69">
        <f>IF(RES_hh_emih!G4=0,0,RES_hh_emih!G4/RES_summary!G$19)</f>
        <v>23.070317537956914</v>
      </c>
      <c r="H4" s="69">
        <f>IF(RES_hh_emih!H4=0,0,RES_hh_emih!H4/RES_summary!H$19)</f>
        <v>21.606678606649552</v>
      </c>
      <c r="I4" s="69">
        <f>IF(RES_hh_emih!I4=0,0,RES_hh_emih!I4/RES_summary!I$19)</f>
        <v>18.17348048936195</v>
      </c>
      <c r="J4" s="69">
        <f>IF(RES_hh_emih!J4=0,0,RES_hh_emih!J4/RES_summary!J$19)</f>
        <v>19.819903715156514</v>
      </c>
      <c r="K4" s="69">
        <f>IF(RES_hh_emih!K4=0,0,RES_hh_emih!K4/RES_summary!K$19)</f>
        <v>19.543819462962755</v>
      </c>
      <c r="L4" s="69">
        <f>IF(RES_hh_emih!L4=0,0,RES_hh_emih!L4/RES_summary!L$19)</f>
        <v>18.202969582912019</v>
      </c>
      <c r="M4" s="69">
        <f>IF(RES_hh_emih!M4=0,0,RES_hh_emih!M4/RES_summary!M$19)</f>
        <v>14.862880493226163</v>
      </c>
      <c r="N4" s="69">
        <f>IF(RES_hh_emih!N4=0,0,RES_hh_emih!N4/RES_summary!N$19)</f>
        <v>16.604247254110629</v>
      </c>
      <c r="O4" s="69">
        <f>IF(RES_hh_emih!O4=0,0,RES_hh_emih!O4/RES_summary!O$19)</f>
        <v>16.991363995258151</v>
      </c>
      <c r="P4" s="69">
        <f>IF(RES_hh_emih!P4=0,0,RES_hh_emih!P4/RES_summary!P$19)</f>
        <v>11.720194569724791</v>
      </c>
      <c r="Q4" s="69">
        <f>IF(RES_hh_emih!Q4=0,0,RES_hh_emih!Q4/RES_summary!Q$19)</f>
        <v>12.436468801322695</v>
      </c>
      <c r="R4" s="69">
        <f>IF(RES_hh_emih!R4=0,0,RES_hh_emih!R4/RES_summary!R$19)</f>
        <v>13.182100525345959</v>
      </c>
      <c r="S4" s="69">
        <f>IF(RES_hh_emih!S4=0,0,RES_hh_emih!S4/RES_summary!S$19)</f>
        <v>12.493868862971725</v>
      </c>
      <c r="T4" s="69">
        <f>IF(RES_hh_emih!T4=0,0,RES_hh_emih!T4/RES_summary!T$19)</f>
        <v>11.34076631055372</v>
      </c>
      <c r="U4" s="69">
        <f>IF(RES_hh_emih!U4=0,0,RES_hh_emih!U4/RES_summary!U$19)</f>
        <v>10.808042429545628</v>
      </c>
      <c r="V4" s="69">
        <f>IF(RES_hh_emih!V4=0,0,RES_hh_emih!V4/RES_summary!V$19)</f>
        <v>9.9435619193448126</v>
      </c>
      <c r="W4" s="69">
        <f>IF(RES_hh_emih!W4=0,0,RES_hh_emih!W4/RES_summary!W$19)</f>
        <v>10.787974522840701</v>
      </c>
      <c r="X4" s="69">
        <f>IF(RES_hh_emih!X4=0,0,RES_hh_emih!X4/RES_summary!X$19)</f>
        <v>8.4017137044777979</v>
      </c>
      <c r="Y4" s="69">
        <f>IF(RES_hh_emih!Y4=0,0,RES_hh_emih!Y4/RES_summary!Y$19)</f>
        <v>7.5223191862906678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49.740472160518983</v>
      </c>
      <c r="C5" s="72">
        <f>IF(RES_hh_emih!C5=0,0,RES_hh_emih!C5/RES_summary!C$19)</f>
        <v>53.497906175745058</v>
      </c>
      <c r="D5" s="72">
        <f>IF(RES_hh_emih!D5=0,0,RES_hh_emih!D5/RES_summary!D$19)</f>
        <v>44.436971058739466</v>
      </c>
      <c r="E5" s="72">
        <f>IF(RES_hh_emih!E5=0,0,RES_hh_emih!E5/RES_summary!E$19)</f>
        <v>48.600653910537467</v>
      </c>
      <c r="F5" s="72">
        <f>IF(RES_hh_emih!F5=0,0,RES_hh_emih!F5/RES_summary!F$19)</f>
        <v>51.830832293485855</v>
      </c>
      <c r="G5" s="72">
        <f>IF(RES_hh_emih!G5=0,0,RES_hh_emih!G5/RES_summary!G$19)</f>
        <v>48.634964936725105</v>
      </c>
      <c r="H5" s="72">
        <f>IF(RES_hh_emih!H5=0,0,RES_hh_emih!H5/RES_summary!H$19)</f>
        <v>46.561437703861614</v>
      </c>
      <c r="I5" s="72">
        <f>IF(RES_hh_emih!I5=0,0,RES_hh_emih!I5/RES_summary!I$19)</f>
        <v>44.494440611808486</v>
      </c>
      <c r="J5" s="72">
        <f>IF(RES_hh_emih!J5=0,0,RES_hh_emih!J5/RES_summary!J$19)</f>
        <v>50.251561369589375</v>
      </c>
      <c r="K5" s="72">
        <f>IF(RES_hh_emih!K5=0,0,RES_hh_emih!K5/RES_summary!K$19)</f>
        <v>46.452106165591495</v>
      </c>
      <c r="L5" s="72">
        <f>IF(RES_hh_emih!L5=0,0,RES_hh_emih!L5/RES_summary!L$19)</f>
        <v>61.653993497073635</v>
      </c>
      <c r="M5" s="72">
        <f>IF(RES_hh_emih!M5=0,0,RES_hh_emih!M5/RES_summary!M$19)</f>
        <v>19.132689246559597</v>
      </c>
      <c r="N5" s="72">
        <f>IF(RES_hh_emih!N5=0,0,RES_hh_emih!N5/RES_summary!N$19)</f>
        <v>32.419237387597128</v>
      </c>
      <c r="O5" s="72">
        <f>IF(RES_hh_emih!O5=0,0,RES_hh_emih!O5/RES_summary!O$19)</f>
        <v>47.179748508977745</v>
      </c>
      <c r="P5" s="72">
        <f>IF(RES_hh_emih!P5=0,0,RES_hh_emih!P5/RES_summary!P$19)</f>
        <v>35.170927654511885</v>
      </c>
      <c r="Q5" s="72">
        <f>IF(RES_hh_emih!Q5=0,0,RES_hh_emih!Q5/RES_summary!Q$19)</f>
        <v>37.865154235613645</v>
      </c>
      <c r="R5" s="72">
        <f>IF(RES_hh_emih!R5=0,0,RES_hh_emih!R5/RES_summary!R$19)</f>
        <v>41.625238601829061</v>
      </c>
      <c r="S5" s="72">
        <f>IF(RES_hh_emih!S5=0,0,RES_hh_emih!S5/RES_summary!S$19)</f>
        <v>42.284803015640769</v>
      </c>
      <c r="T5" s="72">
        <f>IF(RES_hh_emih!T5=0,0,RES_hh_emih!T5/RES_summary!T$19)</f>
        <v>35.685085781712317</v>
      </c>
      <c r="U5" s="72">
        <f>IF(RES_hh_emih!U5=0,0,RES_hh_emih!U5/RES_summary!U$19)</f>
        <v>36.919816147769446</v>
      </c>
      <c r="V5" s="72">
        <f>IF(RES_hh_emih!V5=0,0,RES_hh_emih!V5/RES_summary!V$19)</f>
        <v>32.286602703361837</v>
      </c>
      <c r="W5" s="72">
        <f>IF(RES_hh_emih!W5=0,0,RES_hh_emih!W5/RES_summary!W$19)</f>
        <v>39.675866683248742</v>
      </c>
      <c r="X5" s="72">
        <f>IF(RES_hh_emih!X5=0,0,RES_hh_emih!X5/RES_summary!X$19)</f>
        <v>38.583807407230978</v>
      </c>
      <c r="Y5" s="72">
        <f>IF(RES_hh_emih!Y5=0,0,RES_hh_emih!Y5/RES_summary!Y$19)</f>
        <v>28.591254018174656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39.954380921198236</v>
      </c>
      <c r="C6" s="72">
        <f>IF(RES_hh_emih!C6=0,0,RES_hh_emih!C6/RES_summary!C$19)</f>
        <v>41.271665673917923</v>
      </c>
      <c r="D6" s="72">
        <f>IF(RES_hh_emih!D6=0,0,RES_hh_emih!D6/RES_summary!D$19)</f>
        <v>40.109598381209317</v>
      </c>
      <c r="E6" s="72">
        <f>IF(RES_hh_emih!E6=0,0,RES_hh_emih!E6/RES_summary!E$19)</f>
        <v>39.938264387659807</v>
      </c>
      <c r="F6" s="72">
        <f>IF(RES_hh_emih!F6=0,0,RES_hh_emih!F6/RES_summary!F$19)</f>
        <v>42.182865925510541</v>
      </c>
      <c r="G6" s="72">
        <f>IF(RES_hh_emih!G6=0,0,RES_hh_emih!G6/RES_summary!G$19)</f>
        <v>41.040013160606861</v>
      </c>
      <c r="H6" s="72">
        <f>IF(RES_hh_emih!H6=0,0,RES_hh_emih!H6/RES_summary!H$19)</f>
        <v>37.790505826022148</v>
      </c>
      <c r="I6" s="72">
        <f>IF(RES_hh_emih!I6=0,0,RES_hh_emih!I6/RES_summary!I$19)</f>
        <v>34.932511444163737</v>
      </c>
      <c r="J6" s="72">
        <f>IF(RES_hh_emih!J6=0,0,RES_hh_emih!J6/RES_summary!J$19)</f>
        <v>35.926825662296523</v>
      </c>
      <c r="K6" s="72">
        <f>IF(RES_hh_emih!K6=0,0,RES_hh_emih!K6/RES_summary!K$19)</f>
        <v>36.164794935622261</v>
      </c>
      <c r="L6" s="72">
        <f>IF(RES_hh_emih!L6=0,0,RES_hh_emih!L6/RES_summary!L$19)</f>
        <v>38.452311603873099</v>
      </c>
      <c r="M6" s="72">
        <f>IF(RES_hh_emih!M6=0,0,RES_hh_emih!M6/RES_summary!M$19)</f>
        <v>29.330486900272685</v>
      </c>
      <c r="N6" s="72">
        <f>IF(RES_hh_emih!N6=0,0,RES_hh_emih!N6/RES_summary!N$19)</f>
        <v>33.564474161894438</v>
      </c>
      <c r="O6" s="72">
        <f>IF(RES_hh_emih!O6=0,0,RES_hh_emih!O6/RES_summary!O$19)</f>
        <v>35.724744327523517</v>
      </c>
      <c r="P6" s="72">
        <f>IF(RES_hh_emih!P6=0,0,RES_hh_emih!P6/RES_summary!P$19)</f>
        <v>24.907102808304082</v>
      </c>
      <c r="Q6" s="72">
        <f>IF(RES_hh_emih!Q6=0,0,RES_hh_emih!Q6/RES_summary!Q$19)</f>
        <v>27.086612836852133</v>
      </c>
      <c r="R6" s="72">
        <f>IF(RES_hh_emih!R6=0,0,RES_hh_emih!R6/RES_summary!R$19)</f>
        <v>31.348382319119722</v>
      </c>
      <c r="S6" s="72">
        <f>IF(RES_hh_emih!S6=0,0,RES_hh_emih!S6/RES_summary!S$19)</f>
        <v>29.396337927679696</v>
      </c>
      <c r="T6" s="72">
        <f>IF(RES_hh_emih!T6=0,0,RES_hh_emih!T6/RES_summary!T$19)</f>
        <v>28.335600553482404</v>
      </c>
      <c r="U6" s="72">
        <f>IF(RES_hh_emih!U6=0,0,RES_hh_emih!U6/RES_summary!U$19)</f>
        <v>25.614041635699586</v>
      </c>
      <c r="V6" s="72">
        <f>IF(RES_hh_emih!V6=0,0,RES_hh_emih!V6/RES_summary!V$19)</f>
        <v>22.278074401018689</v>
      </c>
      <c r="W6" s="72">
        <f>IF(RES_hh_emih!W6=0,0,RES_hh_emih!W6/RES_summary!W$19)</f>
        <v>34.730523410853685</v>
      </c>
      <c r="X6" s="72">
        <f>IF(RES_hh_emih!X6=0,0,RES_hh_emih!X6/RES_summary!X$19)</f>
        <v>26.316819666226895</v>
      </c>
      <c r="Y6" s="72">
        <f>IF(RES_hh_emih!Y6=0,0,RES_hh_emih!Y6/RES_summary!Y$19)</f>
        <v>22.170493955600751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47.259368501986579</v>
      </c>
      <c r="C7" s="72">
        <f>IF(RES_hh_emih!C7=0,0,RES_hh_emih!C7/RES_summary!C$19)</f>
        <v>54.201749016905474</v>
      </c>
      <c r="D7" s="72">
        <f>IF(RES_hh_emih!D7=0,0,RES_hh_emih!D7/RES_summary!D$19)</f>
        <v>47.497474337857042</v>
      </c>
      <c r="E7" s="72">
        <f>IF(RES_hh_emih!E7=0,0,RES_hh_emih!E7/RES_summary!E$19)</f>
        <v>50.51217659041852</v>
      </c>
      <c r="F7" s="72">
        <f>IF(RES_hh_emih!F7=0,0,RES_hh_emih!F7/RES_summary!F$19)</f>
        <v>50.867891788527423</v>
      </c>
      <c r="G7" s="72">
        <f>IF(RES_hh_emih!G7=0,0,RES_hh_emih!G7/RES_summary!G$19)</f>
        <v>51.337190986972637</v>
      </c>
      <c r="H7" s="72">
        <f>IF(RES_hh_emih!H7=0,0,RES_hh_emih!H7/RES_summary!H$19)</f>
        <v>47.42760642714012</v>
      </c>
      <c r="I7" s="72">
        <f>IF(RES_hh_emih!I7=0,0,RES_hh_emih!I7/RES_summary!I$19)</f>
        <v>39.523799166908852</v>
      </c>
      <c r="J7" s="72">
        <f>IF(RES_hh_emih!J7=0,0,RES_hh_emih!J7/RES_summary!J$19)</f>
        <v>46.140851491989302</v>
      </c>
      <c r="K7" s="72">
        <f>IF(RES_hh_emih!K7=0,0,RES_hh_emih!K7/RES_summary!K$19)</f>
        <v>45.783617050491642</v>
      </c>
      <c r="L7" s="72">
        <f>IF(RES_hh_emih!L7=0,0,RES_hh_emih!L7/RES_summary!L$19)</f>
        <v>43.828656080547709</v>
      </c>
      <c r="M7" s="72">
        <f>IF(RES_hh_emih!M7=0,0,RES_hh_emih!M7/RES_summary!M$19)</f>
        <v>35.81494231754165</v>
      </c>
      <c r="N7" s="72">
        <f>IF(RES_hh_emih!N7=0,0,RES_hh_emih!N7/RES_summary!N$19)</f>
        <v>41.839711857089341</v>
      </c>
      <c r="O7" s="72">
        <f>IF(RES_hh_emih!O7=0,0,RES_hh_emih!O7/RES_summary!O$19)</f>
        <v>43.885150950993989</v>
      </c>
      <c r="P7" s="72">
        <f>IF(RES_hh_emih!P7=0,0,RES_hh_emih!P7/RES_summary!P$19)</f>
        <v>31.738353534399916</v>
      </c>
      <c r="Q7" s="72">
        <f>IF(RES_hh_emih!Q7=0,0,RES_hh_emih!Q7/RES_summary!Q$19)</f>
        <v>34.559000812137171</v>
      </c>
      <c r="R7" s="72">
        <f>IF(RES_hh_emih!R7=0,0,RES_hh_emih!R7/RES_summary!R$19)</f>
        <v>36.877913867082121</v>
      </c>
      <c r="S7" s="72">
        <f>IF(RES_hh_emih!S7=0,0,RES_hh_emih!S7/RES_summary!S$19)</f>
        <v>35.944444218370791</v>
      </c>
      <c r="T7" s="72">
        <f>IF(RES_hh_emih!T7=0,0,RES_hh_emih!T7/RES_summary!T$19)</f>
        <v>33.725949726328643</v>
      </c>
      <c r="U7" s="72">
        <f>IF(RES_hh_emih!U7=0,0,RES_hh_emih!U7/RES_summary!U$19)</f>
        <v>33.665801850045995</v>
      </c>
      <c r="V7" s="72">
        <f>IF(RES_hh_emih!V7=0,0,RES_hh_emih!V7/RES_summary!V$19)</f>
        <v>30.148107196523643</v>
      </c>
      <c r="W7" s="72">
        <f>IF(RES_hh_emih!W7=0,0,RES_hh_emih!W7/RES_summary!W$19)</f>
        <v>36.404406525601779</v>
      </c>
      <c r="X7" s="72">
        <f>IF(RES_hh_emih!X7=0,0,RES_hh_emih!X7/RES_summary!X$19)</f>
        <v>29.577396824871741</v>
      </c>
      <c r="Y7" s="72">
        <f>IF(RES_hh_emih!Y7=0,0,RES_hh_emih!Y7/RES_summary!Y$19)</f>
        <v>28.10301655951244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35.178934202412066</v>
      </c>
      <c r="C8" s="72">
        <f>IF(RES_hh_emih!C8=0,0,RES_hh_emih!C8/RES_summary!C$19)</f>
        <v>34.564378205635435</v>
      </c>
      <c r="D8" s="72">
        <f>IF(RES_hh_emih!D8=0,0,RES_hh_emih!D8/RES_summary!D$19)</f>
        <v>33.69910609958977</v>
      </c>
      <c r="E8" s="72">
        <f>IF(RES_hh_emih!E8=0,0,RES_hh_emih!E8/RES_summary!E$19)</f>
        <v>32.843632565595406</v>
      </c>
      <c r="F8" s="72">
        <f>IF(RES_hh_emih!F8=0,0,RES_hh_emih!F8/RES_summary!F$19)</f>
        <v>35.540446374836286</v>
      </c>
      <c r="G8" s="72">
        <f>IF(RES_hh_emih!G8=0,0,RES_hh_emih!G8/RES_summary!G$19)</f>
        <v>34.206792029964227</v>
      </c>
      <c r="H8" s="72">
        <f>IF(RES_hh_emih!H8=0,0,RES_hh_emih!H8/RES_summary!H$19)</f>
        <v>32.767371125987765</v>
      </c>
      <c r="I8" s="72">
        <f>IF(RES_hh_emih!I8=0,0,RES_hh_emih!I8/RES_summary!I$19)</f>
        <v>27.990740676579208</v>
      </c>
      <c r="J8" s="72">
        <f>IF(RES_hh_emih!J8=0,0,RES_hh_emih!J8/RES_summary!J$19)</f>
        <v>30.001922131928378</v>
      </c>
      <c r="K8" s="72">
        <f>IF(RES_hh_emih!K8=0,0,RES_hh_emih!K8/RES_summary!K$19)</f>
        <v>30.849234812123161</v>
      </c>
      <c r="L8" s="72">
        <f>IF(RES_hh_emih!L8=0,0,RES_hh_emih!L8/RES_summary!L$19)</f>
        <v>29.644998767212183</v>
      </c>
      <c r="M8" s="72">
        <f>IF(RES_hh_emih!M8=0,0,RES_hh_emih!M8/RES_summary!M$19)</f>
        <v>25.691608726262032</v>
      </c>
      <c r="N8" s="72">
        <f>IF(RES_hh_emih!N8=0,0,RES_hh_emih!N8/RES_summary!N$19)</f>
        <v>29.083312180294524</v>
      </c>
      <c r="O8" s="72">
        <f>IF(RES_hh_emih!O8=0,0,RES_hh_emih!O8/RES_summary!O$19)</f>
        <v>30.636693590272479</v>
      </c>
      <c r="P8" s="72">
        <f>IF(RES_hh_emih!P8=0,0,RES_hh_emih!P8/RES_summary!P$19)</f>
        <v>21.738917826349837</v>
      </c>
      <c r="Q8" s="72">
        <f>IF(RES_hh_emih!Q8=0,0,RES_hh_emih!Q8/RES_summary!Q$19)</f>
        <v>23.532497215309768</v>
      </c>
      <c r="R8" s="72">
        <f>IF(RES_hh_emih!R8=0,0,RES_hh_emih!R8/RES_summary!R$19)</f>
        <v>25.506395740024569</v>
      </c>
      <c r="S8" s="72">
        <f>IF(RES_hh_emih!S8=0,0,RES_hh_emih!S8/RES_summary!S$19)</f>
        <v>24.519768473637708</v>
      </c>
      <c r="T8" s="72">
        <f>IF(RES_hh_emih!T8=0,0,RES_hh_emih!T8/RES_summary!T$19)</f>
        <v>22.641367256058686</v>
      </c>
      <c r="U8" s="72">
        <f>IF(RES_hh_emih!U8=0,0,RES_hh_emih!U8/RES_summary!U$19)</f>
        <v>21.919125842025963</v>
      </c>
      <c r="V8" s="72">
        <f>IF(RES_hh_emih!V8=0,0,RES_hh_emih!V8/RES_summary!V$19)</f>
        <v>21.408213966927441</v>
      </c>
      <c r="W8" s="72">
        <f>IF(RES_hh_emih!W8=0,0,RES_hh_emih!W8/RES_summary!W$19)</f>
        <v>23.202988485547081</v>
      </c>
      <c r="X8" s="72">
        <f>IF(RES_hh_emih!X8=0,0,RES_hh_emih!X8/RES_summary!X$19)</f>
        <v>19.507994429359417</v>
      </c>
      <c r="Y8" s="72">
        <f>IF(RES_hh_emih!Y8=0,0,RES_hh_emih!Y8/RES_summary!Y$19)</f>
        <v>18.361580829451558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2.1418598727674079</v>
      </c>
      <c r="C17" s="69">
        <f>IF(RES_hh_emih!C17=0,0,RES_hh_emih!C17/RES_summary!C$19)</f>
        <v>2.0895703522485212</v>
      </c>
      <c r="D17" s="69">
        <f>IF(RES_hh_emih!D17=0,0,RES_hh_emih!D17/RES_summary!D$19)</f>
        <v>2.1070049304561893</v>
      </c>
      <c r="E17" s="69">
        <f>IF(RES_hh_emih!E17=0,0,RES_hh_emih!E17/RES_summary!E$19)</f>
        <v>2.1081576607438555</v>
      </c>
      <c r="F17" s="69">
        <f>IF(RES_hh_emih!F17=0,0,RES_hh_emih!F17/RES_summary!F$19)</f>
        <v>2.1336999634560274</v>
      </c>
      <c r="G17" s="69">
        <f>IF(RES_hh_emih!G17=0,0,RES_hh_emih!G17/RES_summary!G$19)</f>
        <v>2.0313142135513411</v>
      </c>
      <c r="H17" s="69">
        <f>IF(RES_hh_emih!H17=0,0,RES_hh_emih!H17/RES_summary!H$19)</f>
        <v>2.0775431366868742</v>
      </c>
      <c r="I17" s="69">
        <f>IF(RES_hh_emih!I17=0,0,RES_hh_emih!I17/RES_summary!I$19)</f>
        <v>1.939998324297445</v>
      </c>
      <c r="J17" s="69">
        <f>IF(RES_hh_emih!J17=0,0,RES_hh_emih!J17/RES_summary!J$19)</f>
        <v>1.9643593946743427</v>
      </c>
      <c r="K17" s="69">
        <f>IF(RES_hh_emih!K17=0,0,RES_hh_emih!K17/RES_summary!K$19)</f>
        <v>1.8332140228292821</v>
      </c>
      <c r="L17" s="69">
        <f>IF(RES_hh_emih!L17=0,0,RES_hh_emih!L17/RES_summary!L$19)</f>
        <v>1.7425662199201803</v>
      </c>
      <c r="M17" s="69">
        <f>IF(RES_hh_emih!M17=0,0,RES_hh_emih!M17/RES_summary!M$19)</f>
        <v>1.9067815482713766</v>
      </c>
      <c r="N17" s="69">
        <f>IF(RES_hh_emih!N17=0,0,RES_hh_emih!N17/RES_summary!N$19)</f>
        <v>1.829502839911914</v>
      </c>
      <c r="O17" s="69">
        <f>IF(RES_hh_emih!O17=0,0,RES_hh_emih!O17/RES_summary!O$19)</f>
        <v>1.6798048711347271</v>
      </c>
      <c r="P17" s="69">
        <f>IF(RES_hh_emih!P17=0,0,RES_hh_emih!P17/RES_summary!P$19)</f>
        <v>1.5725146712707989</v>
      </c>
      <c r="Q17" s="69">
        <f>IF(RES_hh_emih!Q17=0,0,RES_hh_emih!Q17/RES_summary!Q$19)</f>
        <v>1.5050286832645843</v>
      </c>
      <c r="R17" s="69">
        <f>IF(RES_hh_emih!R17=0,0,RES_hh_emih!R17/RES_summary!R$19)</f>
        <v>1.6352540219155778</v>
      </c>
      <c r="S17" s="69">
        <f>IF(RES_hh_emih!S17=0,0,RES_hh_emih!S17/RES_summary!S$19)</f>
        <v>1.6369963979742961</v>
      </c>
      <c r="T17" s="69">
        <f>IF(RES_hh_emih!T17=0,0,RES_hh_emih!T17/RES_summary!T$19)</f>
        <v>1.5704465198314523</v>
      </c>
      <c r="U17" s="69">
        <f>IF(RES_hh_emih!U17=0,0,RES_hh_emih!U17/RES_summary!U$19)</f>
        <v>1.5380248773125609</v>
      </c>
      <c r="V17" s="69">
        <f>IF(RES_hh_emih!V17=0,0,RES_hh_emih!V17/RES_summary!V$19)</f>
        <v>1.5087759880326976</v>
      </c>
      <c r="W17" s="69">
        <f>IF(RES_hh_emih!W17=0,0,RES_hh_emih!W17/RES_summary!W$19)</f>
        <v>1.4345358864775064</v>
      </c>
      <c r="X17" s="69">
        <f>IF(RES_hh_emih!X17=0,0,RES_hh_emih!X17/RES_summary!X$19)</f>
        <v>0.93383351252194191</v>
      </c>
      <c r="Y17" s="69">
        <f>IF(RES_hh_emih!Y17=0,0,RES_hh_emih!Y17/RES_summary!Y$19)</f>
        <v>0.79918954289371513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6.3975368849966436</v>
      </c>
      <c r="C18" s="72">
        <f>IF(RES_hh_emih!C18=0,0,RES_hh_emih!C18/RES_summary!C$19)</f>
        <v>6.5521274689104674</v>
      </c>
      <c r="D18" s="72">
        <f>IF(RES_hh_emih!D18=0,0,RES_hh_emih!D18/RES_summary!D$19)</f>
        <v>5.8902938960629365</v>
      </c>
      <c r="E18" s="72">
        <f>IF(RES_hh_emih!E18=0,0,RES_hh_emih!E18/RES_summary!E$19)</f>
        <v>6.3358601009742337</v>
      </c>
      <c r="F18" s="72">
        <f>IF(RES_hh_emih!F18=0,0,RES_hh_emih!F18/RES_summary!F$19)</f>
        <v>6.3672304576102388</v>
      </c>
      <c r="G18" s="72">
        <f>IF(RES_hh_emih!G18=0,0,RES_hh_emih!G18/RES_summary!G$19)</f>
        <v>5.7064661831895371</v>
      </c>
      <c r="H18" s="72">
        <f>IF(RES_hh_emih!H18=0,0,RES_hh_emih!H18/RES_summary!H$19)</f>
        <v>6.4344744049351013</v>
      </c>
      <c r="I18" s="72">
        <f>IF(RES_hh_emih!I18=0,0,RES_hh_emih!I18/RES_summary!I$19)</f>
        <v>7.4593857508177157</v>
      </c>
      <c r="J18" s="72">
        <f>IF(RES_hh_emih!J18=0,0,RES_hh_emih!J18/RES_summary!J$19)</f>
        <v>8.6742179597101323</v>
      </c>
      <c r="K18" s="72">
        <f>IF(RES_hh_emih!K18=0,0,RES_hh_emih!K18/RES_summary!K$19)</f>
        <v>8.1891852272532262</v>
      </c>
      <c r="L18" s="72">
        <f>IF(RES_hh_emih!L18=0,0,RES_hh_emih!L18/RES_summary!L$19)</f>
        <v>10.757585548407144</v>
      </c>
      <c r="M18" s="72">
        <f>IF(RES_hh_emih!M18=0,0,RES_hh_emih!M18/RES_summary!M$19)</f>
        <v>2.8876789696843481</v>
      </c>
      <c r="N18" s="72">
        <f>IF(RES_hh_emih!N18=0,0,RES_hh_emih!N18/RES_summary!N$19)</f>
        <v>4.5906761882776053</v>
      </c>
      <c r="O18" s="72">
        <f>IF(RES_hh_emih!O18=0,0,RES_hh_emih!O18/RES_summary!O$19)</f>
        <v>5.9479561806524073</v>
      </c>
      <c r="P18" s="72">
        <f>IF(RES_hh_emih!P18=0,0,RES_hh_emih!P18/RES_summary!P$19)</f>
        <v>6.170561296064121</v>
      </c>
      <c r="Q18" s="72">
        <f>IF(RES_hh_emih!Q18=0,0,RES_hh_emih!Q18/RES_summary!Q$19)</f>
        <v>6.0079101054606552</v>
      </c>
      <c r="R18" s="72">
        <f>IF(RES_hh_emih!R18=0,0,RES_hh_emih!R18/RES_summary!R$19)</f>
        <v>6.885022913554768</v>
      </c>
      <c r="S18" s="72">
        <f>IF(RES_hh_emih!S18=0,0,RES_hh_emih!S18/RES_summary!S$19)</f>
        <v>7.9837389072611753</v>
      </c>
      <c r="T18" s="72">
        <f>IF(RES_hh_emih!T18=0,0,RES_hh_emih!T18/RES_summary!T$19)</f>
        <v>5.9234069316143936</v>
      </c>
      <c r="U18" s="72">
        <f>IF(RES_hh_emih!U18=0,0,RES_hh_emih!U18/RES_summary!U$19)</f>
        <v>5.1868309700440145</v>
      </c>
      <c r="V18" s="72">
        <f>IF(RES_hh_emih!V18=0,0,RES_hh_emih!V18/RES_summary!V$19)</f>
        <v>5.5851210082779543</v>
      </c>
      <c r="W18" s="72">
        <f>IF(RES_hh_emih!W18=0,0,RES_hh_emih!W18/RES_summary!W$19)</f>
        <v>7.9083362561500898</v>
      </c>
      <c r="X18" s="72">
        <f>IF(RES_hh_emih!X18=0,0,RES_hh_emih!X18/RES_summary!X$19)</f>
        <v>4.7955345563535872</v>
      </c>
      <c r="Y18" s="72">
        <f>IF(RES_hh_emih!Y18=0,0,RES_hh_emih!Y18/RES_summary!Y$19)</f>
        <v>3.797871971363425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3.8430005703230257</v>
      </c>
      <c r="C19" s="72">
        <f>IF(RES_hh_emih!C19=0,0,RES_hh_emih!C19/RES_summary!C$19)</f>
        <v>3.7130595261709978</v>
      </c>
      <c r="D19" s="72">
        <f>IF(RES_hh_emih!D19=0,0,RES_hh_emih!D19/RES_summary!D$19)</f>
        <v>3.8315776800383792</v>
      </c>
      <c r="E19" s="72">
        <f>IF(RES_hh_emih!E19=0,0,RES_hh_emih!E19/RES_summary!E$19)</f>
        <v>3.7368988407508925</v>
      </c>
      <c r="F19" s="72">
        <f>IF(RES_hh_emih!F19=0,0,RES_hh_emih!F19/RES_summary!F$19)</f>
        <v>3.79864544094709</v>
      </c>
      <c r="G19" s="72">
        <f>IF(RES_hh_emih!G19=0,0,RES_hh_emih!G19/RES_summary!G$19)</f>
        <v>3.6884496217156557</v>
      </c>
      <c r="H19" s="72">
        <f>IF(RES_hh_emih!H19=0,0,RES_hh_emih!H19/RES_summary!H$19)</f>
        <v>3.5751185778485368</v>
      </c>
      <c r="I19" s="72">
        <f>IF(RES_hh_emih!I19=0,0,RES_hh_emih!I19/RES_summary!I$19)</f>
        <v>3.7007309272689684</v>
      </c>
      <c r="J19" s="72">
        <f>IF(RES_hh_emih!J19=0,0,RES_hh_emih!J19/RES_summary!J$19)</f>
        <v>3.4827647216871025</v>
      </c>
      <c r="K19" s="72">
        <f>IF(RES_hh_emih!K19=0,0,RES_hh_emih!K19/RES_summary!K$19)</f>
        <v>3.5135138052236012</v>
      </c>
      <c r="L19" s="72">
        <f>IF(RES_hh_emih!L19=0,0,RES_hh_emih!L19/RES_summary!L$19)</f>
        <v>3.7010367063351088</v>
      </c>
      <c r="M19" s="72">
        <f>IF(RES_hh_emih!M19=0,0,RES_hh_emih!M19/RES_summary!M$19)</f>
        <v>3.9803475162385658</v>
      </c>
      <c r="N19" s="72">
        <f>IF(RES_hh_emih!N19=0,0,RES_hh_emih!N19/RES_summary!N$19)</f>
        <v>3.9498467498165919</v>
      </c>
      <c r="O19" s="72">
        <f>IF(RES_hh_emih!O19=0,0,RES_hh_emih!O19/RES_summary!O$19)</f>
        <v>3.9160983781234684</v>
      </c>
      <c r="P19" s="72">
        <f>IF(RES_hh_emih!P19=0,0,RES_hh_emih!P19/RES_summary!P$19)</f>
        <v>3.8660215067016606</v>
      </c>
      <c r="Q19" s="72">
        <f>IF(RES_hh_emih!Q19=0,0,RES_hh_emih!Q19/RES_summary!Q$19)</f>
        <v>3.7846538513062833</v>
      </c>
      <c r="R19" s="72">
        <f>IF(RES_hh_emih!R19=0,0,RES_hh_emih!R19/RES_summary!R$19)</f>
        <v>3.7687783632628014</v>
      </c>
      <c r="S19" s="72">
        <f>IF(RES_hh_emih!S19=0,0,RES_hh_emih!S19/RES_summary!S$19)</f>
        <v>3.9112552961132088</v>
      </c>
      <c r="T19" s="72">
        <f>IF(RES_hh_emih!T19=0,0,RES_hh_emih!T19/RES_summary!T$19)</f>
        <v>3.8635913530024135</v>
      </c>
      <c r="U19" s="72">
        <f>IF(RES_hh_emih!U19=0,0,RES_hh_emih!U19/RES_summary!U$19)</f>
        <v>3.693433074000088</v>
      </c>
      <c r="V19" s="72">
        <f>IF(RES_hh_emih!V19=0,0,RES_hh_emih!V19/RES_summary!V$19)</f>
        <v>3.7383129651219993</v>
      </c>
      <c r="W19" s="72">
        <f>IF(RES_hh_emih!W19=0,0,RES_hh_emih!W19/RES_summary!W$19)</f>
        <v>4.0147556605119341</v>
      </c>
      <c r="X19" s="72">
        <f>IF(RES_hh_emih!X19=0,0,RES_hh_emih!X19/RES_summary!X$19)</f>
        <v>2.7046631733968836</v>
      </c>
      <c r="Y19" s="72">
        <f>IF(RES_hh_emih!Y19=0,0,RES_hh_emih!Y19/RES_summary!Y$19)</f>
        <v>2.3870724031959818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4.7512732847614965</v>
      </c>
      <c r="C20" s="72">
        <f>IF(RES_hh_emih!C20=0,0,RES_hh_emih!C20/RES_summary!C$19)</f>
        <v>5.058138673992068</v>
      </c>
      <c r="D20" s="72">
        <f>IF(RES_hh_emih!D20=0,0,RES_hh_emih!D20/RES_summary!D$19)</f>
        <v>4.8318700810275201</v>
      </c>
      <c r="E20" s="72">
        <f>IF(RES_hh_emih!E20=0,0,RES_hh_emih!E20/RES_summary!E$19)</f>
        <v>5.131394003024357</v>
      </c>
      <c r="F20" s="72">
        <f>IF(RES_hh_emih!F20=0,0,RES_hh_emih!F20/RES_summary!F$19)</f>
        <v>4.9570310200288503</v>
      </c>
      <c r="G20" s="72">
        <f>IF(RES_hh_emih!G20=0,0,RES_hh_emih!G20/RES_summary!G$19)</f>
        <v>4.8854208605101777</v>
      </c>
      <c r="H20" s="72">
        <f>IF(RES_hh_emih!H20=0,0,RES_hh_emih!H20/RES_summary!H$19)</f>
        <v>4.9411489645968176</v>
      </c>
      <c r="I20" s="72">
        <f>IF(RES_hh_emih!I20=0,0,RES_hh_emih!I20/RES_summary!I$19)</f>
        <v>4.5614937390371351</v>
      </c>
      <c r="J20" s="72">
        <f>IF(RES_hh_emih!J20=0,0,RES_hh_emih!J20/RES_summary!J$19)</f>
        <v>4.9938603654978948</v>
      </c>
      <c r="K20" s="72">
        <f>IF(RES_hh_emih!K20=0,0,RES_hh_emih!K20/RES_summary!K$19)</f>
        <v>4.6986172765080276</v>
      </c>
      <c r="L20" s="72">
        <f>IF(RES_hh_emih!L20=0,0,RES_hh_emih!L20/RES_summary!L$19)</f>
        <v>4.6829435943239819</v>
      </c>
      <c r="M20" s="72">
        <f>IF(RES_hh_emih!M20=0,0,RES_hh_emih!M20/RES_summary!M$19)</f>
        <v>5.0861830970569999</v>
      </c>
      <c r="N20" s="72">
        <f>IF(RES_hh_emih!N20=0,0,RES_hh_emih!N20/RES_summary!N$19)</f>
        <v>5.4105872753219701</v>
      </c>
      <c r="O20" s="72">
        <f>IF(RES_hh_emih!O20=0,0,RES_hh_emih!O20/RES_summary!O$19)</f>
        <v>5.1880207270436856</v>
      </c>
      <c r="P20" s="72">
        <f>IF(RES_hh_emih!P20=0,0,RES_hh_emih!P20/RES_summary!P$19)</f>
        <v>4.8924962505278735</v>
      </c>
      <c r="Q20" s="72">
        <f>IF(RES_hh_emih!Q20=0,0,RES_hh_emih!Q20/RES_summary!Q$19)</f>
        <v>4.4558184862801706</v>
      </c>
      <c r="R20" s="72">
        <f>IF(RES_hh_emih!R20=0,0,RES_hh_emih!R20/RES_summary!R$19)</f>
        <v>5.4684614589587337</v>
      </c>
      <c r="S20" s="72">
        <f>IF(RES_hh_emih!S20=0,0,RES_hh_emih!S20/RES_summary!S$19)</f>
        <v>5.2637801522112797</v>
      </c>
      <c r="T20" s="72">
        <f>IF(RES_hh_emih!T20=0,0,RES_hh_emih!T20/RES_summary!T$19)</f>
        <v>5.0337986243325101</v>
      </c>
      <c r="U20" s="72">
        <f>IF(RES_hh_emih!U20=0,0,RES_hh_emih!U20/RES_summary!U$19)</f>
        <v>5.0139862487214018</v>
      </c>
      <c r="V20" s="72">
        <f>IF(RES_hh_emih!V20=0,0,RES_hh_emih!V20/RES_summary!V$19)</f>
        <v>4.9421303653400859</v>
      </c>
      <c r="W20" s="72">
        <f>IF(RES_hh_emih!W20=0,0,RES_hh_emih!W20/RES_summary!W$19)</f>
        <v>5.2502938760253679</v>
      </c>
      <c r="X20" s="72">
        <f>IF(RES_hh_emih!X20=0,0,RES_hh_emih!X20/RES_summary!X$19)</f>
        <v>3.2101643686099499</v>
      </c>
      <c r="Y20" s="72">
        <f>IF(RES_hh_emih!Y20=0,0,RES_hh_emih!Y20/RES_summary!Y$19)</f>
        <v>3.0941828263177777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3.7474840525513162</v>
      </c>
      <c r="C21" s="72">
        <f>IF(RES_hh_emih!C21=0,0,RES_hh_emih!C21/RES_summary!C$19)</f>
        <v>3.4299625635685271</v>
      </c>
      <c r="D21" s="72">
        <f>IF(RES_hh_emih!D21=0,0,RES_hh_emih!D21/RES_summary!D$19)</f>
        <v>3.6228076330113037</v>
      </c>
      <c r="E21" s="72">
        <f>IF(RES_hh_emih!E21=0,0,RES_hh_emih!E21/RES_summary!E$19)</f>
        <v>3.5071110606723508</v>
      </c>
      <c r="F21" s="72">
        <f>IF(RES_hh_emih!F21=0,0,RES_hh_emih!F21/RES_summary!F$19)</f>
        <v>3.6459922572599592</v>
      </c>
      <c r="G21" s="72">
        <f>IF(RES_hh_emih!G21=0,0,RES_hh_emih!G21/RES_summary!G$19)</f>
        <v>3.3449975314404323</v>
      </c>
      <c r="H21" s="72">
        <f>IF(RES_hh_emih!H21=0,0,RES_hh_emih!H21/RES_summary!H$19)</f>
        <v>3.5094249716773769</v>
      </c>
      <c r="I21" s="72">
        <f>IF(RES_hh_emih!I21=0,0,RES_hh_emih!I21/RES_summary!I$19)</f>
        <v>3.290475852448699</v>
      </c>
      <c r="J21" s="72">
        <f>IF(RES_hh_emih!J21=0,0,RES_hh_emih!J21/RES_summary!J$19)</f>
        <v>3.3225772963269975</v>
      </c>
      <c r="K21" s="72">
        <f>IF(RES_hh_emih!K21=0,0,RES_hh_emih!K21/RES_summary!K$19)</f>
        <v>3.1615185907648882</v>
      </c>
      <c r="L21" s="72">
        <f>IF(RES_hh_emih!L21=0,0,RES_hh_emih!L21/RES_summary!L$19)</f>
        <v>3.1191207816374069</v>
      </c>
      <c r="M21" s="72">
        <f>IF(RES_hh_emih!M21=0,0,RES_hh_emih!M21/RES_summary!M$19)</f>
        <v>3.6738605842706331</v>
      </c>
      <c r="N21" s="72">
        <f>IF(RES_hh_emih!N21=0,0,RES_hh_emih!N21/RES_summary!N$19)</f>
        <v>3.6273896418289775</v>
      </c>
      <c r="O21" s="72">
        <f>IF(RES_hh_emih!O21=0,0,RES_hh_emih!O21/RES_summary!O$19)</f>
        <v>3.5073138934226682</v>
      </c>
      <c r="P21" s="72">
        <f>IF(RES_hh_emih!P21=0,0,RES_hh_emih!P21/RES_summary!P$19)</f>
        <v>3.3914027520012597</v>
      </c>
      <c r="Q21" s="72">
        <f>IF(RES_hh_emih!Q21=0,0,RES_hh_emih!Q21/RES_summary!Q$19)</f>
        <v>3.3931707648566509</v>
      </c>
      <c r="R21" s="72">
        <f>IF(RES_hh_emih!R21=0,0,RES_hh_emih!R21/RES_summary!R$19)</f>
        <v>3.4476602946057175</v>
      </c>
      <c r="S21" s="72">
        <f>IF(RES_hh_emih!S21=0,0,RES_hh_emih!S21/RES_summary!S$19)</f>
        <v>3.5229575972131268</v>
      </c>
      <c r="T21" s="72">
        <f>IF(RES_hh_emih!T21=0,0,RES_hh_emih!T21/RES_summary!T$19)</f>
        <v>3.4177282875243189</v>
      </c>
      <c r="U21" s="72">
        <f>IF(RES_hh_emih!U21=0,0,RES_hh_emih!U21/RES_summary!U$19)</f>
        <v>3.3803772196848634</v>
      </c>
      <c r="V21" s="72">
        <f>IF(RES_hh_emih!V21=0,0,RES_hh_emih!V21/RES_summary!V$19)</f>
        <v>3.4198373869706269</v>
      </c>
      <c r="W21" s="72">
        <f>IF(RES_hh_emih!W21=0,0,RES_hh_emih!W21/RES_summary!W$19)</f>
        <v>3.2287901984409699</v>
      </c>
      <c r="X21" s="72">
        <f>IF(RES_hh_emih!X21=0,0,RES_hh_emih!X21/RES_summary!X$19)</f>
        <v>2.36279056526894</v>
      </c>
      <c r="Y21" s="72">
        <f>IF(RES_hh_emih!Y21=0,0,RES_hh_emih!Y21/RES_summary!Y$19)</f>
        <v>2.082297070125362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1.4494875705910255</v>
      </c>
      <c r="C27" s="69">
        <f>IF(RES_hh_emih!C27=0,0,RES_hh_emih!C27/RES_summary!C$19)</f>
        <v>1.356974814904204</v>
      </c>
      <c r="D27" s="69">
        <f>IF(RES_hh_emih!D27=0,0,RES_hh_emih!D27/RES_summary!D$19)</f>
        <v>1.4217016829209839</v>
      </c>
      <c r="E27" s="69">
        <f>IF(RES_hh_emih!E27=0,0,RES_hh_emih!E27/RES_summary!E$19)</f>
        <v>1.3189964072027986</v>
      </c>
      <c r="F27" s="69">
        <f>IF(RES_hh_emih!F27=0,0,RES_hh_emih!F27/RES_summary!F$19)</f>
        <v>1.2882121834685867</v>
      </c>
      <c r="G27" s="69">
        <f>IF(RES_hh_emih!G27=0,0,RES_hh_emih!G27/RES_summary!G$19)</f>
        <v>1.2736521255396682</v>
      </c>
      <c r="H27" s="69">
        <f>IF(RES_hh_emih!H27=0,0,RES_hh_emih!H27/RES_summary!H$19)</f>
        <v>1.2692746492128877</v>
      </c>
      <c r="I27" s="69">
        <f>IF(RES_hh_emih!I27=0,0,RES_hh_emih!I27/RES_summary!I$19)</f>
        <v>1.3146079617920752</v>
      </c>
      <c r="J27" s="69">
        <f>IF(RES_hh_emih!J27=0,0,RES_hh_emih!J27/RES_summary!J$19)</f>
        <v>1.2307630664768692</v>
      </c>
      <c r="K27" s="69">
        <f>IF(RES_hh_emih!K27=0,0,RES_hh_emih!K27/RES_summary!K$19)</f>
        <v>1.1140481038366643</v>
      </c>
      <c r="L27" s="69">
        <f>IF(RES_hh_emih!L27=0,0,RES_hh_emih!L27/RES_summary!L$19)</f>
        <v>1.1797991933422041</v>
      </c>
      <c r="M27" s="69">
        <f>IF(RES_hh_emih!M27=0,0,RES_hh_emih!M27/RES_summary!M$19)</f>
        <v>1.2457950612708357</v>
      </c>
      <c r="N27" s="69">
        <f>IF(RES_hh_emih!N27=0,0,RES_hh_emih!N27/RES_summary!N$19)</f>
        <v>1.2153730472206878</v>
      </c>
      <c r="O27" s="69">
        <f>IF(RES_hh_emih!O27=0,0,RES_hh_emih!O27/RES_summary!O$19)</f>
        <v>1.1386773760595403</v>
      </c>
      <c r="P27" s="69">
        <f>IF(RES_hh_emih!P27=0,0,RES_hh_emih!P27/RES_summary!P$19)</f>
        <v>1.0915470204515123</v>
      </c>
      <c r="Q27" s="69">
        <f>IF(RES_hh_emih!Q27=0,0,RES_hh_emih!Q27/RES_summary!Q$19)</f>
        <v>1.0545730728304747</v>
      </c>
      <c r="R27" s="69">
        <f>IF(RES_hh_emih!R27=0,0,RES_hh_emih!R27/RES_summary!R$19)</f>
        <v>0.98258946093534005</v>
      </c>
      <c r="S27" s="69">
        <f>IF(RES_hh_emih!S27=0,0,RES_hh_emih!S27/RES_summary!S$19)</f>
        <v>0.99181710450649385</v>
      </c>
      <c r="T27" s="69">
        <f>IF(RES_hh_emih!T27=0,0,RES_hh_emih!T27/RES_summary!T$19)</f>
        <v>0.936494642079022</v>
      </c>
      <c r="U27" s="69">
        <f>IF(RES_hh_emih!U27=0,0,RES_hh_emih!U27/RES_summary!U$19)</f>
        <v>0.91069956570906652</v>
      </c>
      <c r="V27" s="69">
        <f>IF(RES_hh_emih!V27=0,0,RES_hh_emih!V27/RES_summary!V$19)</f>
        <v>0.92769091007728177</v>
      </c>
      <c r="W27" s="69">
        <f>IF(RES_hh_emih!W27=0,0,RES_hh_emih!W27/RES_summary!W$19)</f>
        <v>0.83373678482104052</v>
      </c>
      <c r="X27" s="69">
        <f>IF(RES_hh_emih!X27=0,0,RES_hh_emih!X27/RES_summary!X$19)</f>
        <v>0.7921250641105968</v>
      </c>
      <c r="Y27" s="69">
        <f>IF(RES_hh_emih!Y27=0,0,RES_hh_emih!Y27/RES_summary!Y$19)</f>
        <v>0.69086487090967463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X28" s="72">
        <f>IF(RES_hh_emih!X28=0,0,RES_hh_emih!X28/RES_summary!X$19)</f>
        <v>0</v>
      </c>
      <c r="Y28" s="72">
        <f>IF(RES_hh_emih!Y28=0,0,RES_hh_emih!Y28/RES_summary!Y$19)</f>
        <v>0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2.46377147512634</v>
      </c>
      <c r="C29" s="72">
        <f>IF(RES_hh_emih!C29=0,0,RES_hh_emih!C29/RES_summary!C$19)</f>
        <v>2.3582691477544722</v>
      </c>
      <c r="D29" s="72">
        <f>IF(RES_hh_emih!D29=0,0,RES_hh_emih!D29/RES_summary!D$19)</f>
        <v>2.4019054642133542</v>
      </c>
      <c r="E29" s="72">
        <f>IF(RES_hh_emih!E29=0,0,RES_hh_emih!E29/RES_summary!E$19)</f>
        <v>2.2518746061427284</v>
      </c>
      <c r="F29" s="72">
        <f>IF(RES_hh_emih!F29=0,0,RES_hh_emih!F29/RES_summary!F$19)</f>
        <v>2.2025871244824589</v>
      </c>
      <c r="G29" s="72">
        <f>IF(RES_hh_emih!G29=0,0,RES_hh_emih!G29/RES_summary!G$19)</f>
        <v>2.1385174382336367</v>
      </c>
      <c r="H29" s="72">
        <f>IF(RES_hh_emih!H29=0,0,RES_hh_emih!H29/RES_summary!H$19)</f>
        <v>2.1237993240149033</v>
      </c>
      <c r="I29" s="72">
        <f>IF(RES_hh_emih!I29=0,0,RES_hh_emih!I29/RES_summary!I$19)</f>
        <v>2.24513155735319</v>
      </c>
      <c r="J29" s="72">
        <f>IF(RES_hh_emih!J29=0,0,RES_hh_emih!J29/RES_summary!J$19)</f>
        <v>2.1062924681851056</v>
      </c>
      <c r="K29" s="72">
        <f>IF(RES_hh_emih!K29=0,0,RES_hh_emih!K29/RES_summary!K$19)</f>
        <v>2.1301443900894275</v>
      </c>
      <c r="L29" s="72">
        <f>IF(RES_hh_emih!L29=0,0,RES_hh_emih!L29/RES_summary!L$19)</f>
        <v>2.1846926933023907</v>
      </c>
      <c r="M29" s="72">
        <f>IF(RES_hh_emih!M29=0,0,RES_hh_emih!M29/RES_summary!M$19)</f>
        <v>2.2833859830520522</v>
      </c>
      <c r="N29" s="72">
        <f>IF(RES_hh_emih!N29=0,0,RES_hh_emih!N29/RES_summary!N$19)</f>
        <v>2.286751233303673</v>
      </c>
      <c r="O29" s="72">
        <f>IF(RES_hh_emih!O29=0,0,RES_hh_emih!O29/RES_summary!O$19)</f>
        <v>2.2761638966893929</v>
      </c>
      <c r="P29" s="72">
        <f>IF(RES_hh_emih!P29=0,0,RES_hh_emih!P29/RES_summary!P$19)</f>
        <v>2.2748523471602549</v>
      </c>
      <c r="Q29" s="72">
        <f>IF(RES_hh_emih!Q29=0,0,RES_hh_emih!Q29/RES_summary!Q$19)</f>
        <v>2.2483590266009723</v>
      </c>
      <c r="R29" s="72">
        <f>IF(RES_hh_emih!R29=0,0,RES_hh_emih!R29/RES_summary!R$19)</f>
        <v>2.0570175494377474</v>
      </c>
      <c r="S29" s="72">
        <f>IF(RES_hh_emih!S29=0,0,RES_hh_emih!S29/RES_summary!S$19)</f>
        <v>2.2259025017358742</v>
      </c>
      <c r="T29" s="72">
        <f>IF(RES_hh_emih!T29=0,0,RES_hh_emih!T29/RES_summary!T$19)</f>
        <v>2.1717412005073911</v>
      </c>
      <c r="U29" s="72">
        <f>IF(RES_hh_emih!U29=0,0,RES_hh_emih!U29/RES_summary!U$19)</f>
        <v>2.1647352685300172</v>
      </c>
      <c r="V29" s="72">
        <f>IF(RES_hh_emih!V29=0,0,RES_hh_emih!V29/RES_summary!V$19)</f>
        <v>2.3405452197457772</v>
      </c>
      <c r="W29" s="72">
        <f>IF(RES_hh_emih!W29=0,0,RES_hh_emih!W29/RES_summary!W$19)</f>
        <v>2.2250047073792087</v>
      </c>
      <c r="X29" s="72">
        <f>IF(RES_hh_emih!X29=0,0,RES_hh_emih!X29/RES_summary!X$19)</f>
        <v>2.2054818353178463</v>
      </c>
      <c r="Y29" s="72">
        <f>IF(RES_hh_emih!Y29=0,0,RES_hh_emih!Y29/RES_summary!Y$19)</f>
        <v>2.0500974143011814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2.2356653625474063</v>
      </c>
      <c r="C30" s="72">
        <f>IF(RES_hh_emih!C30=0,0,RES_hh_emih!C30/RES_summary!C$19)</f>
        <v>2.0625226513211223</v>
      </c>
      <c r="D30" s="72">
        <f>IF(RES_hh_emih!D30=0,0,RES_hh_emih!D30/RES_summary!D$19)</f>
        <v>2.1981672520164746</v>
      </c>
      <c r="E30" s="72">
        <f>IF(RES_hh_emih!E30=0,0,RES_hh_emih!E30/RES_summary!E$19)</f>
        <v>1.9975066700478821</v>
      </c>
      <c r="F30" s="72">
        <f>IF(RES_hh_emih!F30=0,0,RES_hh_emih!F30/RES_summary!F$19)</f>
        <v>1.8850344593240944</v>
      </c>
      <c r="G30" s="72">
        <f>IF(RES_hh_emih!G30=0,0,RES_hh_emih!G30/RES_summary!G$19)</f>
        <v>1.8811405419060476</v>
      </c>
      <c r="H30" s="72">
        <f>IF(RES_hh_emih!H30=0,0,RES_hh_emih!H30/RES_summary!H$19)</f>
        <v>1.9464918748748234</v>
      </c>
      <c r="I30" s="72">
        <f>IF(RES_hh_emih!I30=0,0,RES_hh_emih!I30/RES_summary!I$19)</f>
        <v>2.0224540996397313</v>
      </c>
      <c r="J30" s="72">
        <f>IF(RES_hh_emih!J30=0,0,RES_hh_emih!J30/RES_summary!J$19)</f>
        <v>1.984211140968893</v>
      </c>
      <c r="K30" s="72">
        <f>IF(RES_hh_emih!K30=0,0,RES_hh_emih!K30/RES_summary!K$19)</f>
        <v>1.6843529288636787</v>
      </c>
      <c r="L30" s="72">
        <f>IF(RES_hh_emih!L30=0,0,RES_hh_emih!L30/RES_summary!L$19)</f>
        <v>1.9248619921721273</v>
      </c>
      <c r="M30" s="72">
        <f>IF(RES_hh_emih!M30=0,0,RES_hh_emih!M30/RES_summary!M$19)</f>
        <v>2.1030335572556513</v>
      </c>
      <c r="N30" s="72">
        <f>IF(RES_hh_emih!N30=0,0,RES_hh_emih!N30/RES_summary!N$19)</f>
        <v>2.1371845107607799</v>
      </c>
      <c r="O30" s="72">
        <f>IF(RES_hh_emih!O30=0,0,RES_hh_emih!O30/RES_summary!O$19)</f>
        <v>2.0137639819878483</v>
      </c>
      <c r="P30" s="72">
        <f>IF(RES_hh_emih!P30=0,0,RES_hh_emih!P30/RES_summary!P$19)</f>
        <v>1.9223879500991237</v>
      </c>
      <c r="Q30" s="72">
        <f>IF(RES_hh_emih!Q30=0,0,RES_hh_emih!Q30/RES_summary!Q$19)</f>
        <v>1.9166310446416981</v>
      </c>
      <c r="R30" s="72">
        <f>IF(RES_hh_emih!R30=0,0,RES_hh_emih!R30/RES_summary!R$19)</f>
        <v>1.9242905167182367</v>
      </c>
      <c r="S30" s="72">
        <f>IF(RES_hh_emih!S30=0,0,RES_hh_emih!S30/RES_summary!S$19)</f>
        <v>1.969222932352533</v>
      </c>
      <c r="T30" s="72">
        <f>IF(RES_hh_emih!T30=0,0,RES_hh_emih!T30/RES_summary!T$19)</f>
        <v>1.9211692994821492</v>
      </c>
      <c r="U30" s="72">
        <f>IF(RES_hh_emih!U30=0,0,RES_hh_emih!U30/RES_summary!U$19)</f>
        <v>1.9195978448522022</v>
      </c>
      <c r="V30" s="72">
        <f>IF(RES_hh_emih!V30=0,0,RES_hh_emih!V30/RES_summary!V$19)</f>
        <v>1.9866678968086704</v>
      </c>
      <c r="W30" s="72">
        <f>IF(RES_hh_emih!W30=0,0,RES_hh_emih!W30/RES_summary!W$19)</f>
        <v>1.8711813847985692</v>
      </c>
      <c r="X30" s="72">
        <f>IF(RES_hh_emih!X30=0,0,RES_hh_emih!X30/RES_summary!X$19)</f>
        <v>1.973628626411907</v>
      </c>
      <c r="Y30" s="72">
        <f>IF(RES_hh_emih!Y30=0,0,RES_hh_emih!Y30/RES_summary!Y$19)</f>
        <v>1.8112694974305907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781405</v>
      </c>
      <c r="D3" s="67">
        <f t="shared" si="0"/>
        <v>791578</v>
      </c>
      <c r="E3" s="67">
        <f t="shared" si="0"/>
        <v>795288</v>
      </c>
      <c r="F3" s="67">
        <f t="shared" si="0"/>
        <v>795801</v>
      </c>
      <c r="G3" s="67">
        <f t="shared" si="0"/>
        <v>623082</v>
      </c>
      <c r="H3" s="67">
        <f t="shared" si="0"/>
        <v>973435</v>
      </c>
      <c r="I3" s="67">
        <f t="shared" si="0"/>
        <v>845929</v>
      </c>
      <c r="J3" s="67">
        <f t="shared" si="0"/>
        <v>1081179</v>
      </c>
      <c r="K3" s="67">
        <f t="shared" si="0"/>
        <v>797563</v>
      </c>
      <c r="L3" s="67">
        <f t="shared" si="0"/>
        <v>942914</v>
      </c>
      <c r="M3" s="67">
        <f t="shared" si="0"/>
        <v>696483</v>
      </c>
      <c r="N3" s="67">
        <f t="shared" si="0"/>
        <v>819772</v>
      </c>
      <c r="O3" s="67">
        <f t="shared" si="0"/>
        <v>823346</v>
      </c>
      <c r="P3" s="67">
        <f t="shared" si="0"/>
        <v>1019348</v>
      </c>
      <c r="Q3" s="67">
        <f t="shared" si="0"/>
        <v>921102</v>
      </c>
      <c r="R3" s="67">
        <f t="shared" si="0"/>
        <v>844444</v>
      </c>
      <c r="S3" s="67">
        <f t="shared" si="0"/>
        <v>746579</v>
      </c>
      <c r="T3" s="67">
        <f t="shared" si="0"/>
        <v>778132</v>
      </c>
      <c r="U3" s="67">
        <f t="shared" si="0"/>
        <v>813946</v>
      </c>
      <c r="V3" s="67">
        <f t="shared" si="0"/>
        <v>794122</v>
      </c>
      <c r="W3" s="67">
        <f t="shared" si="0"/>
        <v>847706</v>
      </c>
      <c r="X3" s="67">
        <f t="shared" si="0"/>
        <v>920542</v>
      </c>
      <c r="Y3" s="67">
        <f t="shared" si="0"/>
        <v>948846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781405</v>
      </c>
      <c r="D4" s="71">
        <f t="shared" si="1"/>
        <v>791578</v>
      </c>
      <c r="E4" s="71">
        <f t="shared" si="1"/>
        <v>795288</v>
      </c>
      <c r="F4" s="71">
        <f t="shared" si="1"/>
        <v>795801</v>
      </c>
      <c r="G4" s="71">
        <f t="shared" si="1"/>
        <v>623082</v>
      </c>
      <c r="H4" s="71">
        <f t="shared" si="1"/>
        <v>973435</v>
      </c>
      <c r="I4" s="71">
        <f t="shared" si="1"/>
        <v>845929</v>
      </c>
      <c r="J4" s="71">
        <f t="shared" si="1"/>
        <v>1081179</v>
      </c>
      <c r="K4" s="71">
        <f t="shared" si="1"/>
        <v>797563</v>
      </c>
      <c r="L4" s="71">
        <f t="shared" si="1"/>
        <v>942914</v>
      </c>
      <c r="M4" s="71">
        <f t="shared" si="1"/>
        <v>696483</v>
      </c>
      <c r="N4" s="71">
        <f t="shared" si="1"/>
        <v>819772</v>
      </c>
      <c r="O4" s="71">
        <f t="shared" si="1"/>
        <v>823346</v>
      </c>
      <c r="P4" s="71">
        <f t="shared" si="1"/>
        <v>1019348</v>
      </c>
      <c r="Q4" s="71">
        <f t="shared" si="1"/>
        <v>921102</v>
      </c>
      <c r="R4" s="71">
        <f t="shared" ref="R4:V4" si="2">SUM(R5:R13)</f>
        <v>844444</v>
      </c>
      <c r="S4" s="71">
        <f t="shared" si="2"/>
        <v>746579</v>
      </c>
      <c r="T4" s="71">
        <f t="shared" si="2"/>
        <v>778132</v>
      </c>
      <c r="U4" s="71">
        <f t="shared" si="2"/>
        <v>813946</v>
      </c>
      <c r="V4" s="71">
        <f t="shared" si="2"/>
        <v>794122</v>
      </c>
      <c r="W4" s="71">
        <f t="shared" ref="W4:Y4" si="3">SUM(W5:W13)</f>
        <v>847706</v>
      </c>
      <c r="X4" s="71">
        <f t="shared" si="3"/>
        <v>920542</v>
      </c>
      <c r="Y4" s="71">
        <f t="shared" si="3"/>
        <v>948846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4359</v>
      </c>
      <c r="I5" s="82">
        <v>8805</v>
      </c>
      <c r="J5" s="82">
        <v>9185</v>
      </c>
      <c r="K5" s="82">
        <v>5357</v>
      </c>
      <c r="L5" s="82">
        <v>0</v>
      </c>
      <c r="M5" s="82">
        <v>0</v>
      </c>
      <c r="N5" s="82">
        <v>0</v>
      </c>
      <c r="O5" s="82">
        <v>40</v>
      </c>
      <c r="P5" s="82">
        <v>0</v>
      </c>
      <c r="Q5" s="82">
        <v>0</v>
      </c>
      <c r="R5" s="82">
        <v>1</v>
      </c>
      <c r="S5" s="82">
        <v>0</v>
      </c>
      <c r="T5" s="82">
        <v>0</v>
      </c>
      <c r="U5" s="82">
        <v>0</v>
      </c>
      <c r="V5" s="82">
        <v>0</v>
      </c>
      <c r="W5" s="82">
        <v>648</v>
      </c>
      <c r="X5" s="82">
        <v>2479</v>
      </c>
      <c r="Y5" s="82">
        <v>2205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12947</v>
      </c>
      <c r="D6" s="82">
        <v>10649</v>
      </c>
      <c r="E6" s="82">
        <v>8854</v>
      </c>
      <c r="F6" s="82">
        <v>10657</v>
      </c>
      <c r="G6" s="82">
        <v>10501</v>
      </c>
      <c r="H6" s="82">
        <v>14265</v>
      </c>
      <c r="I6" s="82">
        <v>15132</v>
      </c>
      <c r="J6" s="82">
        <v>11712</v>
      </c>
      <c r="K6" s="82">
        <v>10244</v>
      </c>
      <c r="L6" s="82">
        <v>9477</v>
      </c>
      <c r="M6" s="82">
        <v>5262</v>
      </c>
      <c r="N6" s="82">
        <v>7225</v>
      </c>
      <c r="O6" s="82">
        <v>6921</v>
      </c>
      <c r="P6" s="82">
        <v>1</v>
      </c>
      <c r="Q6" s="82">
        <v>4996</v>
      </c>
      <c r="R6" s="82">
        <v>12930</v>
      </c>
      <c r="S6" s="82">
        <v>9562</v>
      </c>
      <c r="T6" s="82">
        <v>7053</v>
      </c>
      <c r="U6" s="82">
        <v>6886</v>
      </c>
      <c r="V6" s="82">
        <v>7523</v>
      </c>
      <c r="W6" s="82">
        <v>11931</v>
      </c>
      <c r="X6" s="82">
        <v>13474</v>
      </c>
      <c r="Y6" s="82">
        <v>11130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131300</v>
      </c>
      <c r="D7" s="82">
        <v>111594</v>
      </c>
      <c r="E7" s="82">
        <v>131230</v>
      </c>
      <c r="F7" s="82">
        <v>97587</v>
      </c>
      <c r="G7" s="82">
        <v>107181</v>
      </c>
      <c r="H7" s="82">
        <v>124399</v>
      </c>
      <c r="I7" s="82">
        <v>121162</v>
      </c>
      <c r="J7" s="82">
        <v>165034</v>
      </c>
      <c r="K7" s="82">
        <v>106147</v>
      </c>
      <c r="L7" s="82">
        <v>86353</v>
      </c>
      <c r="M7" s="82">
        <v>85178</v>
      </c>
      <c r="N7" s="82">
        <v>114772</v>
      </c>
      <c r="O7" s="82">
        <v>109194</v>
      </c>
      <c r="P7" s="82">
        <v>9994</v>
      </c>
      <c r="Q7" s="82">
        <v>42236</v>
      </c>
      <c r="R7" s="82">
        <v>52584</v>
      </c>
      <c r="S7" s="82">
        <v>69585</v>
      </c>
      <c r="T7" s="82">
        <v>59696</v>
      </c>
      <c r="U7" s="82">
        <v>65437</v>
      </c>
      <c r="V7" s="82">
        <v>45502</v>
      </c>
      <c r="W7" s="82">
        <v>55203</v>
      </c>
      <c r="X7" s="82">
        <v>29071</v>
      </c>
      <c r="Y7" s="82">
        <v>39282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351671</v>
      </c>
      <c r="D8" s="82">
        <v>321852</v>
      </c>
      <c r="E8" s="82">
        <v>283645</v>
      </c>
      <c r="F8" s="82">
        <v>358345</v>
      </c>
      <c r="G8" s="82">
        <v>226360</v>
      </c>
      <c r="H8" s="82">
        <v>399536</v>
      </c>
      <c r="I8" s="82">
        <v>248875</v>
      </c>
      <c r="J8" s="82">
        <v>336856</v>
      </c>
      <c r="K8" s="82">
        <v>227227</v>
      </c>
      <c r="L8" s="82">
        <v>281552</v>
      </c>
      <c r="M8" s="82">
        <v>239395</v>
      </c>
      <c r="N8" s="82">
        <v>248927</v>
      </c>
      <c r="O8" s="82">
        <v>236521</v>
      </c>
      <c r="P8" s="82">
        <v>268826</v>
      </c>
      <c r="Q8" s="82">
        <v>322869</v>
      </c>
      <c r="R8" s="82">
        <v>307702</v>
      </c>
      <c r="S8" s="82">
        <v>255983</v>
      </c>
      <c r="T8" s="82">
        <v>250742</v>
      </c>
      <c r="U8" s="82">
        <v>247753</v>
      </c>
      <c r="V8" s="82">
        <v>232784</v>
      </c>
      <c r="W8" s="82">
        <v>171747</v>
      </c>
      <c r="X8" s="82">
        <v>131378</v>
      </c>
      <c r="Y8" s="82">
        <v>186965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95550</v>
      </c>
      <c r="D9" s="82">
        <v>133174</v>
      </c>
      <c r="E9" s="82">
        <v>150669</v>
      </c>
      <c r="F9" s="82">
        <v>128505</v>
      </c>
      <c r="G9" s="82">
        <v>128875</v>
      </c>
      <c r="H9" s="82">
        <v>177435</v>
      </c>
      <c r="I9" s="82">
        <v>202732</v>
      </c>
      <c r="J9" s="82">
        <v>236520</v>
      </c>
      <c r="K9" s="82">
        <v>231953</v>
      </c>
      <c r="L9" s="82">
        <v>278821</v>
      </c>
      <c r="M9" s="82">
        <v>194522</v>
      </c>
      <c r="N9" s="82">
        <v>218056</v>
      </c>
      <c r="O9" s="82">
        <v>222572</v>
      </c>
      <c r="P9" s="82">
        <v>328428</v>
      </c>
      <c r="Q9" s="82">
        <v>184060</v>
      </c>
      <c r="R9" s="82">
        <v>139255</v>
      </c>
      <c r="S9" s="82">
        <v>124445</v>
      </c>
      <c r="T9" s="82">
        <v>152099</v>
      </c>
      <c r="U9" s="82">
        <v>151163</v>
      </c>
      <c r="V9" s="82">
        <v>130242</v>
      </c>
      <c r="W9" s="82">
        <v>170446</v>
      </c>
      <c r="X9" s="82">
        <v>215224</v>
      </c>
      <c r="Y9" s="82">
        <v>255635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74970</v>
      </c>
      <c r="D11" s="82">
        <v>68499</v>
      </c>
      <c r="E11" s="82">
        <v>74366</v>
      </c>
      <c r="F11" s="82">
        <v>63106</v>
      </c>
      <c r="G11" s="82">
        <v>29845</v>
      </c>
      <c r="H11" s="82">
        <v>0</v>
      </c>
      <c r="I11" s="82">
        <v>0</v>
      </c>
      <c r="J11" s="82">
        <v>0</v>
      </c>
      <c r="K11" s="82">
        <v>0</v>
      </c>
      <c r="L11" s="82">
        <v>42600</v>
      </c>
      <c r="M11" s="82">
        <v>45868</v>
      </c>
      <c r="N11" s="82">
        <v>54137</v>
      </c>
      <c r="O11" s="82">
        <v>57379</v>
      </c>
      <c r="P11" s="82">
        <v>52205</v>
      </c>
      <c r="Q11" s="82">
        <v>58422</v>
      </c>
      <c r="R11" s="82">
        <v>51194</v>
      </c>
      <c r="S11" s="82">
        <v>47622</v>
      </c>
      <c r="T11" s="82">
        <v>46978</v>
      </c>
      <c r="U11" s="82">
        <v>42416</v>
      </c>
      <c r="V11" s="82">
        <v>34491</v>
      </c>
      <c r="W11" s="82">
        <v>28633</v>
      </c>
      <c r="X11" s="82">
        <v>23921</v>
      </c>
      <c r="Y11" s="82">
        <v>32565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6028</v>
      </c>
      <c r="D12" s="82">
        <v>9089</v>
      </c>
      <c r="E12" s="82">
        <v>16616</v>
      </c>
      <c r="F12" s="82">
        <v>34822</v>
      </c>
      <c r="G12" s="82">
        <v>66236</v>
      </c>
      <c r="H12" s="82">
        <v>138112</v>
      </c>
      <c r="I12" s="82">
        <v>148693</v>
      </c>
      <c r="J12" s="82">
        <v>192295</v>
      </c>
      <c r="K12" s="82">
        <v>150904</v>
      </c>
      <c r="L12" s="82">
        <v>144315</v>
      </c>
      <c r="M12" s="82">
        <v>71554</v>
      </c>
      <c r="N12" s="82">
        <v>78286</v>
      </c>
      <c r="O12" s="82">
        <v>94204</v>
      </c>
      <c r="P12" s="82">
        <v>263728</v>
      </c>
      <c r="Q12" s="82">
        <v>200089</v>
      </c>
      <c r="R12" s="82">
        <v>169858</v>
      </c>
      <c r="S12" s="82">
        <v>148344</v>
      </c>
      <c r="T12" s="82">
        <v>191445</v>
      </c>
      <c r="U12" s="82">
        <v>239171</v>
      </c>
      <c r="V12" s="82">
        <v>280733</v>
      </c>
      <c r="W12" s="82">
        <v>350523</v>
      </c>
      <c r="X12" s="82">
        <v>431014</v>
      </c>
      <c r="Y12" s="82">
        <v>361644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108939</v>
      </c>
      <c r="D13" s="83">
        <v>136721</v>
      </c>
      <c r="E13" s="83">
        <v>129908</v>
      </c>
      <c r="F13" s="83">
        <v>102779</v>
      </c>
      <c r="G13" s="83">
        <v>54084</v>
      </c>
      <c r="H13" s="83">
        <v>115329</v>
      </c>
      <c r="I13" s="83">
        <v>100530</v>
      </c>
      <c r="J13" s="83">
        <v>129577</v>
      </c>
      <c r="K13" s="83">
        <v>65731</v>
      </c>
      <c r="L13" s="83">
        <v>99796</v>
      </c>
      <c r="M13" s="83">
        <v>54704</v>
      </c>
      <c r="N13" s="83">
        <v>98369</v>
      </c>
      <c r="O13" s="83">
        <v>96515</v>
      </c>
      <c r="P13" s="83">
        <v>96166</v>
      </c>
      <c r="Q13" s="83">
        <v>108430</v>
      </c>
      <c r="R13" s="83">
        <v>110920</v>
      </c>
      <c r="S13" s="83">
        <v>91038</v>
      </c>
      <c r="T13" s="83">
        <v>70119</v>
      </c>
      <c r="U13" s="83">
        <v>61120</v>
      </c>
      <c r="V13" s="83">
        <v>62847</v>
      </c>
      <c r="W13" s="83">
        <v>58575</v>
      </c>
      <c r="X13" s="83">
        <v>73981</v>
      </c>
      <c r="Y13" s="83">
        <v>59420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666438</v>
      </c>
      <c r="D14" s="85">
        <f t="shared" si="4"/>
        <v>645768</v>
      </c>
      <c r="E14" s="85">
        <f t="shared" si="4"/>
        <v>648764</v>
      </c>
      <c r="F14" s="85">
        <f t="shared" si="4"/>
        <v>658200</v>
      </c>
      <c r="G14" s="85">
        <f t="shared" si="4"/>
        <v>502762</v>
      </c>
      <c r="H14" s="85">
        <f t="shared" si="4"/>
        <v>719994</v>
      </c>
      <c r="I14" s="85">
        <f t="shared" si="4"/>
        <v>596706</v>
      </c>
      <c r="J14" s="85">
        <f t="shared" si="4"/>
        <v>759307</v>
      </c>
      <c r="K14" s="85">
        <f t="shared" si="4"/>
        <v>580928</v>
      </c>
      <c r="L14" s="85">
        <f t="shared" si="4"/>
        <v>698803</v>
      </c>
      <c r="M14" s="85">
        <f t="shared" si="4"/>
        <v>570225</v>
      </c>
      <c r="N14" s="85">
        <f t="shared" si="4"/>
        <v>643117</v>
      </c>
      <c r="O14" s="85">
        <f t="shared" si="4"/>
        <v>632627</v>
      </c>
      <c r="P14" s="85">
        <f t="shared" si="4"/>
        <v>659454</v>
      </c>
      <c r="Q14" s="85">
        <f t="shared" si="4"/>
        <v>612583</v>
      </c>
      <c r="R14" s="85">
        <f t="shared" ref="R14:V14" si="5">SUM(R5:R11)</f>
        <v>563666</v>
      </c>
      <c r="S14" s="85">
        <f t="shared" si="5"/>
        <v>507197</v>
      </c>
      <c r="T14" s="85">
        <f t="shared" si="5"/>
        <v>516568</v>
      </c>
      <c r="U14" s="85">
        <f t="shared" si="5"/>
        <v>513655</v>
      </c>
      <c r="V14" s="85">
        <f t="shared" si="5"/>
        <v>450542</v>
      </c>
      <c r="W14" s="85">
        <f t="shared" ref="W14:Y14" si="6">SUM(W5:W11)</f>
        <v>438608</v>
      </c>
      <c r="X14" s="85">
        <f t="shared" si="6"/>
        <v>415547</v>
      </c>
      <c r="Y14" s="85">
        <f t="shared" si="6"/>
        <v>527782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13931</v>
      </c>
      <c r="D15" s="71">
        <f t="shared" si="7"/>
        <v>49900</v>
      </c>
      <c r="E15" s="71">
        <f t="shared" si="7"/>
        <v>9925</v>
      </c>
      <c r="F15" s="71">
        <f t="shared" si="7"/>
        <v>13516</v>
      </c>
      <c r="G15" s="71">
        <f t="shared" si="7"/>
        <v>10562</v>
      </c>
      <c r="H15" s="71">
        <f t="shared" si="7"/>
        <v>23435</v>
      </c>
      <c r="I15" s="71">
        <f t="shared" si="7"/>
        <v>10355</v>
      </c>
      <c r="J15" s="71">
        <f t="shared" si="7"/>
        <v>65175</v>
      </c>
      <c r="K15" s="71">
        <f t="shared" si="7"/>
        <v>141395</v>
      </c>
      <c r="L15" s="71">
        <f t="shared" si="7"/>
        <v>92217</v>
      </c>
      <c r="M15" s="71">
        <f t="shared" si="7"/>
        <v>39765</v>
      </c>
      <c r="N15" s="71">
        <f t="shared" si="7"/>
        <v>44337</v>
      </c>
      <c r="O15" s="71">
        <f t="shared" si="7"/>
        <v>90216</v>
      </c>
      <c r="P15" s="71">
        <f t="shared" si="7"/>
        <v>69982</v>
      </c>
      <c r="Q15" s="71">
        <f t="shared" si="7"/>
        <v>88674</v>
      </c>
      <c r="R15" s="71">
        <f t="shared" si="7"/>
        <v>201120</v>
      </c>
      <c r="S15" s="71">
        <f t="shared" si="7"/>
        <v>201481</v>
      </c>
      <c r="T15" s="71">
        <f t="shared" si="7"/>
        <v>191363</v>
      </c>
      <c r="U15" s="71">
        <f t="shared" si="7"/>
        <v>315808</v>
      </c>
      <c r="V15" s="71">
        <f t="shared" si="7"/>
        <v>214988</v>
      </c>
      <c r="W15" s="71">
        <f t="shared" si="7"/>
        <v>413082</v>
      </c>
      <c r="X15" s="71">
        <f t="shared" si="7"/>
        <v>139496</v>
      </c>
      <c r="Y15" s="71">
        <f t="shared" si="7"/>
        <v>86407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13931</v>
      </c>
      <c r="D16" s="82">
        <v>49900</v>
      </c>
      <c r="E16" s="82">
        <v>9925</v>
      </c>
      <c r="F16" s="82">
        <v>13516</v>
      </c>
      <c r="G16" s="82">
        <v>10562</v>
      </c>
      <c r="H16" s="82">
        <v>23435</v>
      </c>
      <c r="I16" s="82">
        <v>10355</v>
      </c>
      <c r="J16" s="82">
        <v>65175</v>
      </c>
      <c r="K16" s="82">
        <v>141395</v>
      </c>
      <c r="L16" s="82">
        <v>92217</v>
      </c>
      <c r="M16" s="82">
        <v>39765</v>
      </c>
      <c r="N16" s="82">
        <v>44337</v>
      </c>
      <c r="O16" s="82">
        <v>90216</v>
      </c>
      <c r="P16" s="82">
        <v>69982</v>
      </c>
      <c r="Q16" s="82">
        <v>88674</v>
      </c>
      <c r="R16" s="82">
        <v>201120</v>
      </c>
      <c r="S16" s="82">
        <v>201481</v>
      </c>
      <c r="T16" s="82">
        <v>191363</v>
      </c>
      <c r="U16" s="82">
        <v>315808</v>
      </c>
      <c r="V16" s="82">
        <v>214988</v>
      </c>
      <c r="W16" s="82">
        <v>413082</v>
      </c>
      <c r="X16" s="82">
        <v>139496</v>
      </c>
      <c r="Y16" s="82">
        <v>86407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781405</v>
      </c>
      <c r="D17" s="71">
        <f t="shared" si="8"/>
        <v>791578</v>
      </c>
      <c r="E17" s="71">
        <f t="shared" si="8"/>
        <v>795288</v>
      </c>
      <c r="F17" s="71">
        <f t="shared" si="8"/>
        <v>795801</v>
      </c>
      <c r="G17" s="71">
        <f t="shared" si="8"/>
        <v>623082</v>
      </c>
      <c r="H17" s="71">
        <f t="shared" si="8"/>
        <v>973435</v>
      </c>
      <c r="I17" s="71">
        <f t="shared" si="8"/>
        <v>845929</v>
      </c>
      <c r="J17" s="71">
        <f t="shared" si="8"/>
        <v>1081179</v>
      </c>
      <c r="K17" s="71">
        <f t="shared" si="8"/>
        <v>797563</v>
      </c>
      <c r="L17" s="71">
        <f t="shared" si="8"/>
        <v>942914</v>
      </c>
      <c r="M17" s="71">
        <f t="shared" si="8"/>
        <v>696483</v>
      </c>
      <c r="N17" s="71">
        <f t="shared" si="8"/>
        <v>819772</v>
      </c>
      <c r="O17" s="71">
        <f t="shared" si="8"/>
        <v>823346</v>
      </c>
      <c r="P17" s="71">
        <f t="shared" si="8"/>
        <v>1019348</v>
      </c>
      <c r="Q17" s="71">
        <f t="shared" si="8"/>
        <v>921102</v>
      </c>
      <c r="R17" s="71">
        <f t="shared" ref="R17:V17" si="9">SUM(R18:R25)</f>
        <v>844444</v>
      </c>
      <c r="S17" s="71">
        <f t="shared" si="9"/>
        <v>746579</v>
      </c>
      <c r="T17" s="71">
        <f t="shared" si="9"/>
        <v>778132</v>
      </c>
      <c r="U17" s="71">
        <f t="shared" si="9"/>
        <v>813946</v>
      </c>
      <c r="V17" s="71">
        <f t="shared" si="9"/>
        <v>794122</v>
      </c>
      <c r="W17" s="71">
        <f t="shared" ref="W17:Y17" si="10">SUM(W18:W25)</f>
        <v>847706</v>
      </c>
      <c r="X17" s="71">
        <f t="shared" si="10"/>
        <v>920542</v>
      </c>
      <c r="Y17" s="71">
        <f t="shared" si="10"/>
        <v>948846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110</v>
      </c>
      <c r="I18" s="82">
        <v>1576</v>
      </c>
      <c r="J18" s="82">
        <v>2999</v>
      </c>
      <c r="K18" s="82">
        <v>1625</v>
      </c>
      <c r="L18" s="82">
        <v>0</v>
      </c>
      <c r="M18" s="82">
        <v>0</v>
      </c>
      <c r="N18" s="82">
        <v>0</v>
      </c>
      <c r="O18" s="82">
        <v>40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45</v>
      </c>
      <c r="X18" s="82">
        <v>407</v>
      </c>
      <c r="Y18" s="82">
        <v>680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23828</v>
      </c>
      <c r="D19" s="82">
        <v>22803</v>
      </c>
      <c r="E19" s="82">
        <v>23459</v>
      </c>
      <c r="F19" s="82">
        <v>24217</v>
      </c>
      <c r="G19" s="82">
        <v>23910</v>
      </c>
      <c r="H19" s="82">
        <v>33847</v>
      </c>
      <c r="I19" s="82">
        <v>29177</v>
      </c>
      <c r="J19" s="82">
        <v>22496</v>
      </c>
      <c r="K19" s="82">
        <v>25980</v>
      </c>
      <c r="L19" s="82">
        <v>20272</v>
      </c>
      <c r="M19" s="82">
        <v>12464</v>
      </c>
      <c r="N19" s="82">
        <v>14288</v>
      </c>
      <c r="O19" s="82">
        <v>16268</v>
      </c>
      <c r="P19" s="82">
        <v>25249</v>
      </c>
      <c r="Q19" s="82">
        <v>17643</v>
      </c>
      <c r="R19" s="82">
        <v>14410</v>
      </c>
      <c r="S19" s="82">
        <v>13377</v>
      </c>
      <c r="T19" s="82">
        <v>13051</v>
      </c>
      <c r="U19" s="82">
        <v>14241</v>
      </c>
      <c r="V19" s="82">
        <v>13736</v>
      </c>
      <c r="W19" s="82">
        <v>13283</v>
      </c>
      <c r="X19" s="82">
        <v>8316</v>
      </c>
      <c r="Y19" s="82">
        <v>13987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64266</v>
      </c>
      <c r="D20" s="82">
        <v>48757</v>
      </c>
      <c r="E20" s="82">
        <v>78011</v>
      </c>
      <c r="F20" s="82">
        <v>45410</v>
      </c>
      <c r="G20" s="82">
        <v>56969</v>
      </c>
      <c r="H20" s="82">
        <v>53221</v>
      </c>
      <c r="I20" s="82">
        <v>82083</v>
      </c>
      <c r="J20" s="82">
        <v>126247</v>
      </c>
      <c r="K20" s="82">
        <v>61945</v>
      </c>
      <c r="L20" s="82">
        <v>40924</v>
      </c>
      <c r="M20" s="82">
        <v>30616</v>
      </c>
      <c r="N20" s="82">
        <v>50017</v>
      </c>
      <c r="O20" s="82">
        <v>42595</v>
      </c>
      <c r="P20" s="82">
        <v>5946</v>
      </c>
      <c r="Q20" s="82">
        <v>42236</v>
      </c>
      <c r="R20" s="82">
        <v>52584</v>
      </c>
      <c r="S20" s="82">
        <v>69585</v>
      </c>
      <c r="T20" s="82">
        <v>59696</v>
      </c>
      <c r="U20" s="82">
        <v>65437</v>
      </c>
      <c r="V20" s="82">
        <v>30443</v>
      </c>
      <c r="W20" s="82">
        <v>24798</v>
      </c>
      <c r="X20" s="82">
        <v>6863</v>
      </c>
      <c r="Y20" s="82">
        <v>23891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304092</v>
      </c>
      <c r="D21" s="82">
        <v>308695</v>
      </c>
      <c r="E21" s="82">
        <v>282047</v>
      </c>
      <c r="F21" s="82">
        <v>345792</v>
      </c>
      <c r="G21" s="82">
        <v>226360</v>
      </c>
      <c r="H21" s="82">
        <v>362417</v>
      </c>
      <c r="I21" s="82">
        <v>248875</v>
      </c>
      <c r="J21" s="82">
        <v>280558</v>
      </c>
      <c r="K21" s="82">
        <v>227227</v>
      </c>
      <c r="L21" s="82">
        <v>234954</v>
      </c>
      <c r="M21" s="82">
        <v>221986</v>
      </c>
      <c r="N21" s="82">
        <v>184207</v>
      </c>
      <c r="O21" s="82">
        <v>184020</v>
      </c>
      <c r="P21" s="82">
        <v>203944</v>
      </c>
      <c r="Q21" s="82">
        <v>213321</v>
      </c>
      <c r="R21" s="82">
        <v>214053</v>
      </c>
      <c r="S21" s="82">
        <v>213936</v>
      </c>
      <c r="T21" s="82">
        <v>214741</v>
      </c>
      <c r="U21" s="82">
        <v>235893</v>
      </c>
      <c r="V21" s="82">
        <v>214044</v>
      </c>
      <c r="W21" s="82">
        <v>171747</v>
      </c>
      <c r="X21" s="82">
        <v>131378</v>
      </c>
      <c r="Y21" s="82">
        <v>186964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358</v>
      </c>
      <c r="D22" s="82">
        <v>939</v>
      </c>
      <c r="E22" s="82">
        <v>1234</v>
      </c>
      <c r="F22" s="82">
        <v>975</v>
      </c>
      <c r="G22" s="82">
        <v>1084</v>
      </c>
      <c r="H22" s="82">
        <v>1593</v>
      </c>
      <c r="I22" s="82">
        <v>2490</v>
      </c>
      <c r="J22" s="82">
        <v>9939</v>
      </c>
      <c r="K22" s="82">
        <v>4865</v>
      </c>
      <c r="L22" s="82">
        <v>4506</v>
      </c>
      <c r="M22" s="82">
        <v>2744</v>
      </c>
      <c r="N22" s="82">
        <v>3313</v>
      </c>
      <c r="O22" s="82">
        <v>4378</v>
      </c>
      <c r="P22" s="82">
        <v>1259</v>
      </c>
      <c r="Q22" s="82">
        <v>1086</v>
      </c>
      <c r="R22" s="82">
        <v>834</v>
      </c>
      <c r="S22" s="82">
        <v>973</v>
      </c>
      <c r="T22" s="82">
        <v>1064</v>
      </c>
      <c r="U22" s="82">
        <v>1440</v>
      </c>
      <c r="V22" s="82">
        <v>3751</v>
      </c>
      <c r="W22" s="82">
        <v>8538</v>
      </c>
      <c r="X22" s="82">
        <v>25051</v>
      </c>
      <c r="Y22" s="82">
        <v>17687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57291</v>
      </c>
      <c r="D24" s="82">
        <v>63973</v>
      </c>
      <c r="E24" s="82">
        <v>62121</v>
      </c>
      <c r="F24" s="82">
        <v>49319</v>
      </c>
      <c r="G24" s="82">
        <v>20750</v>
      </c>
      <c r="H24" s="82">
        <v>0</v>
      </c>
      <c r="I24" s="82">
        <v>0</v>
      </c>
      <c r="J24" s="82">
        <v>0</v>
      </c>
      <c r="K24" s="82">
        <v>0</v>
      </c>
      <c r="L24" s="82">
        <v>31299</v>
      </c>
      <c r="M24" s="82">
        <v>34717</v>
      </c>
      <c r="N24" s="82">
        <v>43411</v>
      </c>
      <c r="O24" s="82">
        <v>47467</v>
      </c>
      <c r="P24" s="82">
        <v>36370</v>
      </c>
      <c r="Q24" s="82">
        <v>51317</v>
      </c>
      <c r="R24" s="82">
        <v>45756</v>
      </c>
      <c r="S24" s="82">
        <v>40519</v>
      </c>
      <c r="T24" s="82">
        <v>35777</v>
      </c>
      <c r="U24" s="82">
        <v>31555</v>
      </c>
      <c r="V24" s="82">
        <v>30713</v>
      </c>
      <c r="W24" s="82">
        <v>28633</v>
      </c>
      <c r="X24" s="82">
        <v>23921</v>
      </c>
      <c r="Y24" s="82">
        <v>32565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331570</v>
      </c>
      <c r="D25" s="83">
        <v>346411</v>
      </c>
      <c r="E25" s="83">
        <v>348416</v>
      </c>
      <c r="F25" s="83">
        <v>330088</v>
      </c>
      <c r="G25" s="83">
        <v>294009</v>
      </c>
      <c r="H25" s="83">
        <v>522247</v>
      </c>
      <c r="I25" s="83">
        <v>481728</v>
      </c>
      <c r="J25" s="83">
        <v>638940</v>
      </c>
      <c r="K25" s="83">
        <v>475921</v>
      </c>
      <c r="L25" s="83">
        <v>610959</v>
      </c>
      <c r="M25" s="83">
        <v>393956</v>
      </c>
      <c r="N25" s="83">
        <v>524536</v>
      </c>
      <c r="O25" s="83">
        <v>528578</v>
      </c>
      <c r="P25" s="83">
        <v>746580</v>
      </c>
      <c r="Q25" s="83">
        <v>595499</v>
      </c>
      <c r="R25" s="83">
        <v>516807</v>
      </c>
      <c r="S25" s="83">
        <v>408189</v>
      </c>
      <c r="T25" s="83">
        <v>453803</v>
      </c>
      <c r="U25" s="83">
        <v>465380</v>
      </c>
      <c r="V25" s="83">
        <v>501435</v>
      </c>
      <c r="W25" s="83">
        <v>600662</v>
      </c>
      <c r="X25" s="83">
        <v>724606</v>
      </c>
      <c r="Y25" s="83">
        <v>673072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10635</v>
      </c>
      <c r="D26" s="85">
        <v>9487</v>
      </c>
      <c r="E26" s="85">
        <v>13048</v>
      </c>
      <c r="F26" s="85">
        <v>13347</v>
      </c>
      <c r="G26" s="85">
        <v>14784</v>
      </c>
      <c r="H26" s="85">
        <v>36085</v>
      </c>
      <c r="I26" s="85">
        <v>49259</v>
      </c>
      <c r="J26" s="85">
        <v>53587</v>
      </c>
      <c r="K26" s="85">
        <v>48777</v>
      </c>
      <c r="L26" s="85">
        <v>118706</v>
      </c>
      <c r="M26" s="85">
        <v>63183</v>
      </c>
      <c r="N26" s="85">
        <v>53962</v>
      </c>
      <c r="O26" s="85">
        <v>38813</v>
      </c>
      <c r="P26" s="85">
        <v>93222</v>
      </c>
      <c r="Q26" s="85">
        <v>75433</v>
      </c>
      <c r="R26" s="85">
        <v>74016</v>
      </c>
      <c r="S26" s="85">
        <v>54058</v>
      </c>
      <c r="T26" s="85">
        <v>84496</v>
      </c>
      <c r="U26" s="85">
        <v>68760</v>
      </c>
      <c r="V26" s="85">
        <v>50995</v>
      </c>
      <c r="W26" s="85">
        <v>93185</v>
      </c>
      <c r="X26" s="85">
        <v>181583</v>
      </c>
      <c r="Y26" s="85">
        <v>130489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781405</v>
      </c>
      <c r="D27" s="71">
        <f t="shared" si="11"/>
        <v>791578</v>
      </c>
      <c r="E27" s="71">
        <f t="shared" si="11"/>
        <v>795288</v>
      </c>
      <c r="F27" s="71">
        <f t="shared" si="11"/>
        <v>795801</v>
      </c>
      <c r="G27" s="71">
        <f t="shared" si="11"/>
        <v>623082</v>
      </c>
      <c r="H27" s="71">
        <f t="shared" si="11"/>
        <v>973435</v>
      </c>
      <c r="I27" s="71">
        <f t="shared" si="11"/>
        <v>845929</v>
      </c>
      <c r="J27" s="71">
        <f t="shared" si="11"/>
        <v>1081179</v>
      </c>
      <c r="K27" s="71">
        <f t="shared" si="11"/>
        <v>797563</v>
      </c>
      <c r="L27" s="71">
        <f t="shared" si="11"/>
        <v>942914</v>
      </c>
      <c r="M27" s="71">
        <f t="shared" si="11"/>
        <v>696483</v>
      </c>
      <c r="N27" s="71">
        <f t="shared" si="11"/>
        <v>819772</v>
      </c>
      <c r="O27" s="71">
        <f t="shared" si="11"/>
        <v>823346</v>
      </c>
      <c r="P27" s="71">
        <f t="shared" si="11"/>
        <v>1019348</v>
      </c>
      <c r="Q27" s="71">
        <f t="shared" si="11"/>
        <v>921102</v>
      </c>
      <c r="R27" s="71">
        <f t="shared" ref="R27:V27" si="12">SUM(R28:R32)</f>
        <v>844444</v>
      </c>
      <c r="S27" s="71">
        <f t="shared" si="12"/>
        <v>746579</v>
      </c>
      <c r="T27" s="71">
        <f t="shared" si="12"/>
        <v>778132</v>
      </c>
      <c r="U27" s="71">
        <f t="shared" si="12"/>
        <v>813946</v>
      </c>
      <c r="V27" s="71">
        <f t="shared" si="12"/>
        <v>794122</v>
      </c>
      <c r="W27" s="71">
        <f t="shared" ref="W27:Y27" si="13">SUM(W28:W32)</f>
        <v>847706</v>
      </c>
      <c r="X27" s="71">
        <f t="shared" si="13"/>
        <v>920542</v>
      </c>
      <c r="Y27" s="71">
        <f t="shared" si="13"/>
        <v>948846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179178</v>
      </c>
      <c r="D29" s="82">
        <v>212498</v>
      </c>
      <c r="E29" s="82">
        <v>229343</v>
      </c>
      <c r="F29" s="82">
        <v>214983</v>
      </c>
      <c r="G29" s="82">
        <v>165740</v>
      </c>
      <c r="H29" s="82">
        <v>205761</v>
      </c>
      <c r="I29" s="82">
        <v>213325</v>
      </c>
      <c r="J29" s="82">
        <v>236007</v>
      </c>
      <c r="K29" s="82">
        <v>194922</v>
      </c>
      <c r="L29" s="82">
        <v>233732</v>
      </c>
      <c r="M29" s="82">
        <v>164714</v>
      </c>
      <c r="N29" s="82">
        <v>179175</v>
      </c>
      <c r="O29" s="82">
        <v>185920</v>
      </c>
      <c r="P29" s="82">
        <v>226011</v>
      </c>
      <c r="Q29" s="82">
        <v>161958</v>
      </c>
      <c r="R29" s="82">
        <v>110726</v>
      </c>
      <c r="S29" s="82">
        <v>115528</v>
      </c>
      <c r="T29" s="82">
        <v>129914</v>
      </c>
      <c r="U29" s="82">
        <v>142422</v>
      </c>
      <c r="V29" s="82">
        <v>115023</v>
      </c>
      <c r="W29" s="82">
        <v>90952</v>
      </c>
      <c r="X29" s="82">
        <v>34985</v>
      </c>
      <c r="Y29" s="82">
        <v>73432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294002</v>
      </c>
      <c r="D30" s="82">
        <v>308223</v>
      </c>
      <c r="E30" s="82">
        <v>228016</v>
      </c>
      <c r="F30" s="82">
        <v>311822</v>
      </c>
      <c r="G30" s="82">
        <v>214671</v>
      </c>
      <c r="H30" s="82">
        <v>368262</v>
      </c>
      <c r="I30" s="82">
        <v>224710</v>
      </c>
      <c r="J30" s="82">
        <v>291462</v>
      </c>
      <c r="K30" s="82">
        <v>220356</v>
      </c>
      <c r="L30" s="82">
        <v>250924</v>
      </c>
      <c r="M30" s="82">
        <v>227265</v>
      </c>
      <c r="N30" s="82">
        <v>204462</v>
      </c>
      <c r="O30" s="82">
        <v>186822</v>
      </c>
      <c r="P30" s="82">
        <v>239795</v>
      </c>
      <c r="Q30" s="82">
        <v>230793</v>
      </c>
      <c r="R30" s="82">
        <v>254805</v>
      </c>
      <c r="S30" s="82">
        <v>199987</v>
      </c>
      <c r="T30" s="82">
        <v>196624</v>
      </c>
      <c r="U30" s="82">
        <v>200937</v>
      </c>
      <c r="V30" s="82">
        <v>180973</v>
      </c>
      <c r="W30" s="82">
        <v>159174</v>
      </c>
      <c r="X30" s="82">
        <v>118542</v>
      </c>
      <c r="Y30" s="82">
        <v>178395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308225</v>
      </c>
      <c r="D32" s="86">
        <v>270857</v>
      </c>
      <c r="E32" s="86">
        <v>337929</v>
      </c>
      <c r="F32" s="86">
        <v>268996</v>
      </c>
      <c r="G32" s="86">
        <v>242671</v>
      </c>
      <c r="H32" s="86">
        <v>399412</v>
      </c>
      <c r="I32" s="86">
        <v>407894</v>
      </c>
      <c r="J32" s="86">
        <v>553710</v>
      </c>
      <c r="K32" s="86">
        <v>382285</v>
      </c>
      <c r="L32" s="86">
        <v>458258</v>
      </c>
      <c r="M32" s="86">
        <v>304504</v>
      </c>
      <c r="N32" s="86">
        <v>436135</v>
      </c>
      <c r="O32" s="86">
        <v>450604</v>
      </c>
      <c r="P32" s="86">
        <v>553542</v>
      </c>
      <c r="Q32" s="86">
        <v>528351</v>
      </c>
      <c r="R32" s="86">
        <v>478913</v>
      </c>
      <c r="S32" s="86">
        <v>431064</v>
      </c>
      <c r="T32" s="86">
        <v>451594</v>
      </c>
      <c r="U32" s="86">
        <v>470587</v>
      </c>
      <c r="V32" s="86">
        <v>498126</v>
      </c>
      <c r="W32" s="86">
        <v>597580</v>
      </c>
      <c r="X32" s="86">
        <v>767015</v>
      </c>
      <c r="Y32" s="86">
        <v>697019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1134.2058464141157</v>
      </c>
      <c r="D3" s="65">
        <f t="shared" si="0"/>
        <v>1085.7635491879744</v>
      </c>
      <c r="E3" s="65">
        <f t="shared" si="0"/>
        <v>1098.4277509959988</v>
      </c>
      <c r="F3" s="65">
        <f t="shared" si="0"/>
        <v>1131.5519974274309</v>
      </c>
      <c r="G3" s="65">
        <f t="shared" si="0"/>
        <v>830.6692880586005</v>
      </c>
      <c r="H3" s="65">
        <f t="shared" si="0"/>
        <v>1212.3683413193896</v>
      </c>
      <c r="I3" s="65">
        <f t="shared" si="0"/>
        <v>910.72902649953016</v>
      </c>
      <c r="J3" s="65">
        <f t="shared" si="0"/>
        <v>1251.6042196726994</v>
      </c>
      <c r="K3" s="65">
        <f t="shared" si="0"/>
        <v>893.2860077330472</v>
      </c>
      <c r="L3" s="65">
        <f t="shared" si="0"/>
        <v>1089.1881978681001</v>
      </c>
      <c r="M3" s="65">
        <f t="shared" si="0"/>
        <v>708.50602775789412</v>
      </c>
      <c r="N3" s="65">
        <f t="shared" si="0"/>
        <v>914.10868225304284</v>
      </c>
      <c r="O3" s="65">
        <f t="shared" si="0"/>
        <v>929.14412908568841</v>
      </c>
      <c r="P3" s="65">
        <f t="shared" si="0"/>
        <v>769.1050789106539</v>
      </c>
      <c r="Q3" s="65">
        <f t="shared" si="0"/>
        <v>732.99601975335213</v>
      </c>
      <c r="R3" s="65">
        <f t="shared" ref="R3:V3" si="1">SUM(R4,R15,R17,R27)</f>
        <v>710.98192327846789</v>
      </c>
      <c r="S3" s="65">
        <f t="shared" si="1"/>
        <v>606.95467190485624</v>
      </c>
      <c r="T3" s="65">
        <f t="shared" si="1"/>
        <v>571.85757692554819</v>
      </c>
      <c r="U3" s="65">
        <f t="shared" si="1"/>
        <v>564.14974803241898</v>
      </c>
      <c r="V3" s="65">
        <f t="shared" si="1"/>
        <v>490.6325886616371</v>
      </c>
      <c r="W3" s="65">
        <f t="shared" ref="W3:Y3" si="2">SUM(W4,W15,W17,W27)</f>
        <v>530.90579843506248</v>
      </c>
      <c r="X3" s="65">
        <f t="shared" si="2"/>
        <v>444.39703265441744</v>
      </c>
      <c r="Y3" s="65">
        <f t="shared" si="2"/>
        <v>451.94384218900598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990.80311694969544</v>
      </c>
      <c r="D4" s="69">
        <f t="shared" si="3"/>
        <v>935.30605627156967</v>
      </c>
      <c r="E4" s="69">
        <f t="shared" si="3"/>
        <v>950.29773835624883</v>
      </c>
      <c r="F4" s="69">
        <f t="shared" si="3"/>
        <v>985.57171600841536</v>
      </c>
      <c r="G4" s="69">
        <f t="shared" si="3"/>
        <v>720.60403352802678</v>
      </c>
      <c r="H4" s="69">
        <f t="shared" si="3"/>
        <v>1035.0466960142514</v>
      </c>
      <c r="I4" s="69">
        <f t="shared" si="3"/>
        <v>757.99131137482425</v>
      </c>
      <c r="J4" s="69">
        <f t="shared" si="3"/>
        <v>1052.0734852739618</v>
      </c>
      <c r="K4" s="69">
        <f t="shared" si="3"/>
        <v>758.68054220063311</v>
      </c>
      <c r="L4" s="69">
        <f t="shared" si="3"/>
        <v>917.38203917234569</v>
      </c>
      <c r="M4" s="69">
        <f t="shared" si="3"/>
        <v>572.79494903811337</v>
      </c>
      <c r="N4" s="69">
        <f t="shared" si="3"/>
        <v>749.30731709354143</v>
      </c>
      <c r="O4" s="69">
        <f t="shared" si="3"/>
        <v>760.69067041544804</v>
      </c>
      <c r="P4" s="69">
        <f t="shared" si="3"/>
        <v>582.72265712730575</v>
      </c>
      <c r="Q4" s="69">
        <f t="shared" si="3"/>
        <v>560.67771313546291</v>
      </c>
      <c r="R4" s="69">
        <f t="shared" ref="R4:V4" si="4">SUM(R5:R14)</f>
        <v>548.83508430890629</v>
      </c>
      <c r="S4" s="69">
        <f t="shared" si="4"/>
        <v>457.45558555803945</v>
      </c>
      <c r="T4" s="69">
        <f t="shared" si="4"/>
        <v>418.33493035987567</v>
      </c>
      <c r="U4" s="69">
        <f t="shared" si="4"/>
        <v>401.63848831747595</v>
      </c>
      <c r="V4" s="69">
        <f t="shared" si="4"/>
        <v>329.28802766734026</v>
      </c>
      <c r="W4" s="69">
        <f t="shared" ref="W4:Y4" si="5">SUM(W5:W14)</f>
        <v>362.02664360330283</v>
      </c>
      <c r="X4" s="69">
        <f t="shared" si="5"/>
        <v>299.32494799633895</v>
      </c>
      <c r="Y4" s="69">
        <f t="shared" si="5"/>
        <v>312.84323060881974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4.4667949897457397</v>
      </c>
      <c r="I5" s="72">
        <v>8.6809014088908345</v>
      </c>
      <c r="J5" s="72">
        <v>10.156306431436995</v>
      </c>
      <c r="K5" s="72">
        <v>5.4772970708534929</v>
      </c>
      <c r="L5" s="72">
        <v>0</v>
      </c>
      <c r="M5" s="72">
        <v>0</v>
      </c>
      <c r="N5" s="72">
        <v>0</v>
      </c>
      <c r="O5" s="72">
        <v>3.9245059165817178E-2</v>
      </c>
      <c r="P5" s="72">
        <v>0</v>
      </c>
      <c r="Q5" s="72">
        <v>0</v>
      </c>
      <c r="R5" s="72">
        <v>7.7547615979049658E-4</v>
      </c>
      <c r="S5" s="72">
        <v>0</v>
      </c>
      <c r="T5" s="72">
        <v>0</v>
      </c>
      <c r="U5" s="72">
        <v>0</v>
      </c>
      <c r="V5" s="72">
        <v>0</v>
      </c>
      <c r="W5" s="72">
        <v>0.35969282318764273</v>
      </c>
      <c r="X5" s="72">
        <v>1.3381733052291596</v>
      </c>
      <c r="Y5" s="72">
        <v>0.9214293207482569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17.643686048647609</v>
      </c>
      <c r="D6" s="72">
        <v>14.089308207450127</v>
      </c>
      <c r="E6" s="72">
        <v>11.631707550165014</v>
      </c>
      <c r="F6" s="72">
        <v>14.799087031834945</v>
      </c>
      <c r="G6" s="72">
        <v>14.105532710006127</v>
      </c>
      <c r="H6" s="72">
        <v>17.696839509656964</v>
      </c>
      <c r="I6" s="72">
        <v>17.421708042552549</v>
      </c>
      <c r="J6" s="72">
        <v>13.894623928729079</v>
      </c>
      <c r="K6" s="72">
        <v>12.200857232057603</v>
      </c>
      <c r="L6" s="72">
        <v>11.99820272506137</v>
      </c>
      <c r="M6" s="72">
        <v>4.9905877890142794</v>
      </c>
      <c r="N6" s="72">
        <v>7.6321825074173448</v>
      </c>
      <c r="O6" s="72">
        <v>7.5244462261765497</v>
      </c>
      <c r="P6" s="72">
        <v>7.1118740367145722E-4</v>
      </c>
      <c r="Q6" s="72">
        <v>3.6772489135120967</v>
      </c>
      <c r="R6" s="72">
        <v>10.85051215800967</v>
      </c>
      <c r="S6" s="72">
        <v>7.4413965599013308</v>
      </c>
      <c r="T6" s="72">
        <v>5.2073272803293502</v>
      </c>
      <c r="U6" s="72">
        <v>4.5140563521106367</v>
      </c>
      <c r="V6" s="72">
        <v>4.1914251750942251</v>
      </c>
      <c r="W6" s="72">
        <v>10.126934194459583</v>
      </c>
      <c r="X6" s="72">
        <v>8.413697747787138</v>
      </c>
      <c r="Y6" s="72">
        <v>5.6014175964890462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199.71601090239034</v>
      </c>
      <c r="D7" s="72">
        <v>148.77365460525729</v>
      </c>
      <c r="E7" s="72">
        <v>185.81038478039252</v>
      </c>
      <c r="F7" s="72">
        <v>139.32921485596145</v>
      </c>
      <c r="G7" s="72">
        <v>153.66146019023049</v>
      </c>
      <c r="H7" s="72">
        <v>165.06401395607634</v>
      </c>
      <c r="I7" s="72">
        <v>134.43683845950511</v>
      </c>
      <c r="J7" s="72">
        <v>214.38042407592522</v>
      </c>
      <c r="K7" s="72">
        <v>136.58275448559152</v>
      </c>
      <c r="L7" s="72">
        <v>106.26475741507274</v>
      </c>
      <c r="M7" s="72">
        <v>84.210868598999738</v>
      </c>
      <c r="N7" s="72">
        <v>128.99302549783084</v>
      </c>
      <c r="O7" s="72">
        <v>124.20692865017381</v>
      </c>
      <c r="P7" s="72">
        <v>7.69684850141378</v>
      </c>
      <c r="Q7" s="72">
        <v>33.601350343712106</v>
      </c>
      <c r="R7" s="72">
        <v>43.377786163533251</v>
      </c>
      <c r="S7" s="72">
        <v>55.026929683890927</v>
      </c>
      <c r="T7" s="72">
        <v>43.511495534238541</v>
      </c>
      <c r="U7" s="72">
        <v>46.778758632303976</v>
      </c>
      <c r="V7" s="72">
        <v>28.309847983200047</v>
      </c>
      <c r="W7" s="72">
        <v>40.162013616383696</v>
      </c>
      <c r="X7" s="72">
        <v>16.471505637628155</v>
      </c>
      <c r="Y7" s="72">
        <v>20.156886703191518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457.46643518344649</v>
      </c>
      <c r="D8" s="72">
        <v>409.05666900819449</v>
      </c>
      <c r="E8" s="72">
        <v>351.31959686874006</v>
      </c>
      <c r="F8" s="72">
        <v>482.19155690178258</v>
      </c>
      <c r="G8" s="72">
        <v>291.59567723661405</v>
      </c>
      <c r="H8" s="72">
        <v>495.03887849089551</v>
      </c>
      <c r="I8" s="72">
        <v>263.72680329987554</v>
      </c>
      <c r="J8" s="72">
        <v>383.18418181421157</v>
      </c>
      <c r="K8" s="72">
        <v>264.35115386381187</v>
      </c>
      <c r="L8" s="72">
        <v>313.91939559829837</v>
      </c>
      <c r="M8" s="72">
        <v>226.65568774960468</v>
      </c>
      <c r="N8" s="72">
        <v>257.72388832649131</v>
      </c>
      <c r="O8" s="72">
        <v>246.71650618586401</v>
      </c>
      <c r="P8" s="72">
        <v>187.07765384686158</v>
      </c>
      <c r="Q8" s="72">
        <v>231.93381963586253</v>
      </c>
      <c r="R8" s="72">
        <v>233.57824364143349</v>
      </c>
      <c r="S8" s="72">
        <v>183.09706444139917</v>
      </c>
      <c r="T8" s="72">
        <v>162.2202361864953</v>
      </c>
      <c r="U8" s="72">
        <v>151.79454125382358</v>
      </c>
      <c r="V8" s="72">
        <v>135.73468293232258</v>
      </c>
      <c r="W8" s="72">
        <v>105.05485491007614</v>
      </c>
      <c r="X8" s="72">
        <v>65.149635573044364</v>
      </c>
      <c r="Y8" s="72">
        <v>83.78160343912873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122.89212177535845</v>
      </c>
      <c r="D9" s="72">
        <v>156.56738091581454</v>
      </c>
      <c r="E9" s="72">
        <v>187.62854968101738</v>
      </c>
      <c r="F9" s="72">
        <v>160.49492526763777</v>
      </c>
      <c r="G9" s="72">
        <v>153.53929034794209</v>
      </c>
      <c r="H9" s="72">
        <v>192.19678711193657</v>
      </c>
      <c r="I9" s="72">
        <v>200.52524918554661</v>
      </c>
      <c r="J9" s="72">
        <v>241.96146759687323</v>
      </c>
      <c r="K9" s="72">
        <v>232.36523545647847</v>
      </c>
      <c r="L9" s="72">
        <v>298.75294226251066</v>
      </c>
      <c r="M9" s="72">
        <v>163.44937371764283</v>
      </c>
      <c r="N9" s="72">
        <v>202.70409136305335</v>
      </c>
      <c r="O9" s="72">
        <v>217.07268642763901</v>
      </c>
      <c r="P9" s="72">
        <v>244.33187323338285</v>
      </c>
      <c r="Q9" s="72">
        <v>139.657898104309</v>
      </c>
      <c r="R9" s="72">
        <v>109.00774061076054</v>
      </c>
      <c r="S9" s="72">
        <v>90.206164851720928</v>
      </c>
      <c r="T9" s="72">
        <v>102.6459005832609</v>
      </c>
      <c r="U9" s="72">
        <v>98.671566883980361</v>
      </c>
      <c r="V9" s="72">
        <v>72.773363811163776</v>
      </c>
      <c r="W9" s="72">
        <v>103.64673228468671</v>
      </c>
      <c r="X9" s="72">
        <v>109.39855989878151</v>
      </c>
      <c r="Y9" s="72">
        <v>120.92952210292459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68.130621139466257</v>
      </c>
      <c r="D11" s="72">
        <v>64.377051105623906</v>
      </c>
      <c r="E11" s="72">
        <v>67.328015540078269</v>
      </c>
      <c r="F11" s="72">
        <v>58.612722774001504</v>
      </c>
      <c r="G11" s="72">
        <v>29.717161061949604</v>
      </c>
      <c r="H11" s="72">
        <v>0</v>
      </c>
      <c r="I11" s="72">
        <v>0</v>
      </c>
      <c r="J11" s="72">
        <v>0</v>
      </c>
      <c r="K11" s="72">
        <v>0</v>
      </c>
      <c r="L11" s="72">
        <v>38.051157181876569</v>
      </c>
      <c r="M11" s="72">
        <v>32.974217225730619</v>
      </c>
      <c r="N11" s="72">
        <v>42.94846977166732</v>
      </c>
      <c r="O11" s="72">
        <v>47.617950355782618</v>
      </c>
      <c r="P11" s="72">
        <v>32.426972606475175</v>
      </c>
      <c r="Q11" s="72">
        <v>39.121448072286761</v>
      </c>
      <c r="R11" s="72">
        <v>35.31890144001229</v>
      </c>
      <c r="S11" s="72">
        <v>30.75160485994169</v>
      </c>
      <c r="T11" s="72">
        <v>28.819144165070924</v>
      </c>
      <c r="U11" s="72">
        <v>24.86659166635204</v>
      </c>
      <c r="V11" s="72">
        <v>18.207989072371763</v>
      </c>
      <c r="W11" s="72">
        <v>16.750182169354844</v>
      </c>
      <c r="X11" s="72">
        <v>11.132803991805543</v>
      </c>
      <c r="Y11" s="72">
        <v>14.324559166941402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2.6946771396203277</v>
      </c>
      <c r="D12" s="72">
        <v>3.5571063701260823</v>
      </c>
      <c r="E12" s="72">
        <v>5.8764744363244894</v>
      </c>
      <c r="F12" s="72">
        <v>8.8371343766752055</v>
      </c>
      <c r="G12" s="72">
        <v>19.259928561202436</v>
      </c>
      <c r="H12" s="72">
        <v>41.375503103376403</v>
      </c>
      <c r="I12" s="72">
        <v>42.016073954504705</v>
      </c>
      <c r="J12" s="72">
        <v>56.843274959288692</v>
      </c>
      <c r="K12" s="72">
        <v>43.298101197745652</v>
      </c>
      <c r="L12" s="72">
        <v>43.446066712793105</v>
      </c>
      <c r="M12" s="72">
        <v>15.715532970274383</v>
      </c>
      <c r="N12" s="72">
        <v>18.23031923031925</v>
      </c>
      <c r="O12" s="72">
        <v>21.483375033295285</v>
      </c>
      <c r="P12" s="72">
        <v>43.626704032924202</v>
      </c>
      <c r="Q12" s="72">
        <v>32.85687163724436</v>
      </c>
      <c r="R12" s="72">
        <v>29.454379215685695</v>
      </c>
      <c r="S12" s="72">
        <v>24.13153065511646</v>
      </c>
      <c r="T12" s="72">
        <v>29.089949276892192</v>
      </c>
      <c r="U12" s="72">
        <v>35.834648206680775</v>
      </c>
      <c r="V12" s="72">
        <v>37.156863608387887</v>
      </c>
      <c r="W12" s="72">
        <v>50.052354360076592</v>
      </c>
      <c r="X12" s="72">
        <v>52.261608777793221</v>
      </c>
      <c r="Y12" s="72">
        <v>40.713105241891363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112.03273303642035</v>
      </c>
      <c r="D13" s="74">
        <v>129.89548958441657</v>
      </c>
      <c r="E13" s="74">
        <v>132.2070377473064</v>
      </c>
      <c r="F13" s="74">
        <v>111.60946765362822</v>
      </c>
      <c r="G13" s="74">
        <v>51.704454893784778</v>
      </c>
      <c r="H13" s="74">
        <v>109.20820765992133</v>
      </c>
      <c r="I13" s="74">
        <v>84.4944162565087</v>
      </c>
      <c r="J13" s="74">
        <v>122.19582809825208</v>
      </c>
      <c r="K13" s="74">
        <v>57.714143307150614</v>
      </c>
      <c r="L13" s="74">
        <v>97.428015362712088</v>
      </c>
      <c r="M13" s="74">
        <v>39.626004359125631</v>
      </c>
      <c r="N13" s="74">
        <v>84.441827713641615</v>
      </c>
      <c r="O13" s="74">
        <v>89.305620237521254</v>
      </c>
      <c r="P13" s="74">
        <v>63.082216078693406</v>
      </c>
      <c r="Q13" s="74">
        <v>74.731605837811898</v>
      </c>
      <c r="R13" s="74">
        <v>82.002235206415662</v>
      </c>
      <c r="S13" s="74">
        <v>62.330041117530584</v>
      </c>
      <c r="T13" s="74">
        <v>42.814949634412173</v>
      </c>
      <c r="U13" s="74">
        <v>35.288033064269484</v>
      </c>
      <c r="V13" s="74">
        <v>29.732900188256941</v>
      </c>
      <c r="W13" s="74">
        <v>32.696388941914201</v>
      </c>
      <c r="X13" s="74">
        <v>33.00917725052399</v>
      </c>
      <c r="Y13" s="74">
        <v>23.863880085040087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10.226831724345599</v>
      </c>
      <c r="D14" s="76">
        <v>8.9893964746866875</v>
      </c>
      <c r="E14" s="76">
        <v>8.4959717522246869</v>
      </c>
      <c r="F14" s="76">
        <v>9.6976071468935583</v>
      </c>
      <c r="G14" s="76">
        <v>7.0205285262972978</v>
      </c>
      <c r="H14" s="76">
        <v>9.9996711926424506</v>
      </c>
      <c r="I14" s="76">
        <v>6.689320767440214</v>
      </c>
      <c r="J14" s="76">
        <v>9.457378369244843</v>
      </c>
      <c r="K14" s="76">
        <v>6.6909995869439296</v>
      </c>
      <c r="L14" s="76">
        <v>7.5215019140207904</v>
      </c>
      <c r="M14" s="76">
        <v>5.1726766277212466</v>
      </c>
      <c r="N14" s="76">
        <v>6.6335126831205828</v>
      </c>
      <c r="O14" s="76">
        <v>6.7239122398297821</v>
      </c>
      <c r="P14" s="76">
        <v>4.4796776401511975</v>
      </c>
      <c r="Q14" s="76">
        <v>5.0974705907241216</v>
      </c>
      <c r="R14" s="76">
        <v>5.2445103968959117</v>
      </c>
      <c r="S14" s="76">
        <v>4.4708533885383162</v>
      </c>
      <c r="T14" s="76">
        <v>4.0259276991762105</v>
      </c>
      <c r="U14" s="76">
        <v>3.8902922579550894</v>
      </c>
      <c r="V14" s="76">
        <v>3.1809548965429828</v>
      </c>
      <c r="W14" s="76">
        <v>3.1774903031633595</v>
      </c>
      <c r="X14" s="76">
        <v>2.1497858137458752</v>
      </c>
      <c r="Y14" s="76">
        <v>2.5508269524647131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0.41896528280900519</v>
      </c>
      <c r="D15" s="69">
        <f t="shared" si="6"/>
        <v>1.1519684578027711</v>
      </c>
      <c r="E15" s="69">
        <f t="shared" si="6"/>
        <v>0.76872541706936581</v>
      </c>
      <c r="F15" s="69">
        <f t="shared" si="6"/>
        <v>0.31941201088731663</v>
      </c>
      <c r="G15" s="69">
        <f t="shared" si="6"/>
        <v>0.34525877020317131</v>
      </c>
      <c r="H15" s="69">
        <f t="shared" si="6"/>
        <v>1.0675191540671585</v>
      </c>
      <c r="I15" s="69">
        <f t="shared" si="6"/>
        <v>0.22462308664206043</v>
      </c>
      <c r="J15" s="69">
        <f t="shared" si="6"/>
        <v>1.4867075734237478</v>
      </c>
      <c r="K15" s="69">
        <f t="shared" si="6"/>
        <v>3.8554681699710951</v>
      </c>
      <c r="L15" s="69">
        <f t="shared" si="6"/>
        <v>2.4613826777306951</v>
      </c>
      <c r="M15" s="69">
        <f t="shared" si="6"/>
        <v>1.014679348015749</v>
      </c>
      <c r="N15" s="69">
        <f t="shared" si="6"/>
        <v>1.088105449312964</v>
      </c>
      <c r="O15" s="69">
        <f t="shared" si="6"/>
        <v>2.2135083896534242</v>
      </c>
      <c r="P15" s="69">
        <f t="shared" si="6"/>
        <v>1.7127192996008427</v>
      </c>
      <c r="Q15" s="69">
        <f t="shared" si="6"/>
        <v>2.2021662506193205</v>
      </c>
      <c r="R15" s="69">
        <f t="shared" si="6"/>
        <v>5.8180331868923503</v>
      </c>
      <c r="S15" s="69">
        <f t="shared" si="6"/>
        <v>5.5164783636843469</v>
      </c>
      <c r="T15" s="69">
        <f t="shared" si="6"/>
        <v>5.5493248390340613</v>
      </c>
      <c r="U15" s="69">
        <f t="shared" si="6"/>
        <v>9.2175004653228676</v>
      </c>
      <c r="V15" s="69">
        <f t="shared" si="6"/>
        <v>7.4189549986331729</v>
      </c>
      <c r="W15" s="69">
        <f t="shared" si="6"/>
        <v>13.171381301916218</v>
      </c>
      <c r="X15" s="69">
        <f t="shared" si="6"/>
        <v>3.0960807963105808</v>
      </c>
      <c r="Y15" s="69">
        <f t="shared" si="6"/>
        <v>1.8955633447863236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0.41896528280900519</v>
      </c>
      <c r="D16" s="72">
        <v>1.1519684578027711</v>
      </c>
      <c r="E16" s="72">
        <v>0.76872541706936581</v>
      </c>
      <c r="F16" s="72">
        <v>0.31941201088731663</v>
      </c>
      <c r="G16" s="72">
        <v>0.34525877020317131</v>
      </c>
      <c r="H16" s="72">
        <v>1.0675191540671585</v>
      </c>
      <c r="I16" s="72">
        <v>0.22462308664206043</v>
      </c>
      <c r="J16" s="72">
        <v>1.4867075734237478</v>
      </c>
      <c r="K16" s="72">
        <v>3.8554681699710951</v>
      </c>
      <c r="L16" s="72">
        <v>2.4613826777306951</v>
      </c>
      <c r="M16" s="72">
        <v>1.014679348015749</v>
      </c>
      <c r="N16" s="72">
        <v>1.088105449312964</v>
      </c>
      <c r="O16" s="72">
        <v>2.2135083896534242</v>
      </c>
      <c r="P16" s="72">
        <v>1.7127192996008427</v>
      </c>
      <c r="Q16" s="72">
        <v>2.2021662506193205</v>
      </c>
      <c r="R16" s="72">
        <v>5.8180331868923503</v>
      </c>
      <c r="S16" s="72">
        <v>5.5164783636843469</v>
      </c>
      <c r="T16" s="72">
        <v>5.5493248390340613</v>
      </c>
      <c r="U16" s="72">
        <v>9.2175004653228676</v>
      </c>
      <c r="V16" s="72">
        <v>7.4189549986331729</v>
      </c>
      <c r="W16" s="72">
        <v>13.171381301916218</v>
      </c>
      <c r="X16" s="72">
        <v>3.0960807963105808</v>
      </c>
      <c r="Y16" s="72">
        <v>1.8955633447863236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87.089192333785306</v>
      </c>
      <c r="D17" s="69">
        <f t="shared" si="7"/>
        <v>90.067390782916831</v>
      </c>
      <c r="E17" s="69">
        <f t="shared" si="7"/>
        <v>92.028861996589342</v>
      </c>
      <c r="F17" s="69">
        <f t="shared" si="7"/>
        <v>93.760478149285774</v>
      </c>
      <c r="G17" s="69">
        <f t="shared" si="7"/>
        <v>68.852521868220521</v>
      </c>
      <c r="H17" s="69">
        <f t="shared" si="7"/>
        <v>110.86650011902036</v>
      </c>
      <c r="I17" s="69">
        <f t="shared" si="7"/>
        <v>94.025076583459523</v>
      </c>
      <c r="J17" s="69">
        <f t="shared" si="7"/>
        <v>123.34300220351253</v>
      </c>
      <c r="K17" s="69">
        <f t="shared" si="7"/>
        <v>84.427893549197961</v>
      </c>
      <c r="L17" s="69">
        <f t="shared" si="7"/>
        <v>103.08723556248674</v>
      </c>
      <c r="M17" s="69">
        <f t="shared" si="7"/>
        <v>83.978772485804328</v>
      </c>
      <c r="N17" s="69">
        <f t="shared" si="7"/>
        <v>102.70664005327215</v>
      </c>
      <c r="O17" s="69">
        <f t="shared" si="7"/>
        <v>104.97212326914024</v>
      </c>
      <c r="P17" s="69">
        <f t="shared" si="7"/>
        <v>116.12401196961318</v>
      </c>
      <c r="Q17" s="69">
        <f t="shared" si="7"/>
        <v>106.90312261818707</v>
      </c>
      <c r="R17" s="69">
        <f t="shared" ref="R17:V17" si="8">SUM(R18:R26)</f>
        <v>99.660149366449772</v>
      </c>
      <c r="S17" s="69">
        <f t="shared" si="8"/>
        <v>91.961658418000908</v>
      </c>
      <c r="T17" s="69">
        <f t="shared" si="8"/>
        <v>94.815380550561954</v>
      </c>
      <c r="U17" s="69">
        <f t="shared" si="8"/>
        <v>98.365641818569472</v>
      </c>
      <c r="V17" s="69">
        <f t="shared" si="8"/>
        <v>98.998434480230856</v>
      </c>
      <c r="W17" s="69">
        <f t="shared" ref="W17:Y17" si="9">SUM(W18:W26)</f>
        <v>102.18926306730819</v>
      </c>
      <c r="X17" s="69">
        <f t="shared" si="9"/>
        <v>81.168413406643666</v>
      </c>
      <c r="Y17" s="69">
        <f t="shared" si="9"/>
        <v>77.490853402114965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1.4507463114837596E-2</v>
      </c>
      <c r="I18" s="72">
        <v>0.24284197793634379</v>
      </c>
      <c r="J18" s="72">
        <v>0.53825171479547806</v>
      </c>
      <c r="K18" s="72">
        <v>0.27799247336123845</v>
      </c>
      <c r="L18" s="72">
        <v>0</v>
      </c>
      <c r="M18" s="72">
        <v>0</v>
      </c>
      <c r="N18" s="72">
        <v>0</v>
      </c>
      <c r="O18" s="72">
        <v>5.1654180450761171E-3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7.3415207022420482E-3</v>
      </c>
      <c r="X18" s="72">
        <v>4.1124941671453349E-2</v>
      </c>
      <c r="Y18" s="72">
        <v>5.8376193620819389E-2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2.8202380885899236</v>
      </c>
      <c r="D19" s="72">
        <v>2.7990885692850433</v>
      </c>
      <c r="E19" s="72">
        <v>2.8250093598679622</v>
      </c>
      <c r="F19" s="72">
        <v>2.985770871280558</v>
      </c>
      <c r="G19" s="72">
        <v>2.883460741772387</v>
      </c>
      <c r="H19" s="72">
        <v>4.0013387419485422</v>
      </c>
      <c r="I19" s="72">
        <v>3.5887003971498665</v>
      </c>
      <c r="J19" s="72">
        <v>2.6142045709029103</v>
      </c>
      <c r="K19" s="72">
        <v>3.0510378472463953</v>
      </c>
      <c r="L19" s="72">
        <v>2.5138004783645189</v>
      </c>
      <c r="M19" s="72">
        <v>1.654305322650635</v>
      </c>
      <c r="N19" s="72">
        <v>1.8680916292705056</v>
      </c>
      <c r="O19" s="72">
        <v>2.0829456382378764</v>
      </c>
      <c r="P19" s="72">
        <v>3.1433470949010771</v>
      </c>
      <c r="Q19" s="72">
        <v>2.1390433387767001</v>
      </c>
      <c r="R19" s="72">
        <v>1.7484420988317488</v>
      </c>
      <c r="S19" s="72">
        <v>1.7026812203058679</v>
      </c>
      <c r="T19" s="72">
        <v>1.6565319978199857</v>
      </c>
      <c r="U19" s="72">
        <v>1.7488448647348669</v>
      </c>
      <c r="V19" s="72">
        <v>1.7281757960846198</v>
      </c>
      <c r="W19" s="72">
        <v>1.8117263757720041</v>
      </c>
      <c r="X19" s="72">
        <v>0.76939826511786513</v>
      </c>
      <c r="Y19" s="72">
        <v>1.1566451340417088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8.7680556189715215</v>
      </c>
      <c r="D20" s="72">
        <v>6.372435792168492</v>
      </c>
      <c r="E20" s="72">
        <v>10.84567466748118</v>
      </c>
      <c r="F20" s="72">
        <v>6.1141661135920371</v>
      </c>
      <c r="G20" s="72">
        <v>7.5686804824935159</v>
      </c>
      <c r="H20" s="72">
        <v>7.1720863784901683</v>
      </c>
      <c r="I20" s="72">
        <v>10.262213349044872</v>
      </c>
      <c r="J20" s="72">
        <v>17.387428246887715</v>
      </c>
      <c r="K20" s="72">
        <v>8.0639708354891066</v>
      </c>
      <c r="L20" s="72">
        <v>5.3305816288843246</v>
      </c>
      <c r="M20" s="72">
        <v>4.3104468928529354</v>
      </c>
      <c r="N20" s="72">
        <v>7.4247189758778864</v>
      </c>
      <c r="O20" s="72">
        <v>5.9410021933798092</v>
      </c>
      <c r="P20" s="72">
        <v>0.75425980049042063</v>
      </c>
      <c r="Q20" s="72">
        <v>4.7771819567068237</v>
      </c>
      <c r="R20" s="72">
        <v>7.3507777542968009</v>
      </c>
      <c r="S20" s="72">
        <v>9.4514917809794223</v>
      </c>
      <c r="T20" s="72">
        <v>7.7944978643628442</v>
      </c>
      <c r="U20" s="72">
        <v>8.5626417354328428</v>
      </c>
      <c r="V20" s="72">
        <v>3.9586029512196612</v>
      </c>
      <c r="W20" s="72">
        <v>3.4553429523693713</v>
      </c>
      <c r="X20" s="72">
        <v>0.59819873819487523</v>
      </c>
      <c r="Y20" s="72">
        <v>2.0435254415264659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35.413976307500306</v>
      </c>
      <c r="D21" s="72">
        <v>38.113292783384914</v>
      </c>
      <c r="E21" s="72">
        <v>33.830906827867722</v>
      </c>
      <c r="F21" s="72">
        <v>43.352616835023987</v>
      </c>
      <c r="G21" s="72">
        <v>26.121481057783026</v>
      </c>
      <c r="H21" s="72">
        <v>44.151807105201968</v>
      </c>
      <c r="I21" s="72">
        <v>28.574182630579571</v>
      </c>
      <c r="J21" s="72">
        <v>32.734206634803293</v>
      </c>
      <c r="K21" s="72">
        <v>25.331096518242166</v>
      </c>
      <c r="L21" s="72">
        <v>25.98242180901789</v>
      </c>
      <c r="M21" s="72">
        <v>28.886118772569453</v>
      </c>
      <c r="N21" s="72">
        <v>23.607162821603428</v>
      </c>
      <c r="O21" s="72">
        <v>22.480530144278628</v>
      </c>
      <c r="P21" s="72">
        <v>23.446678470875039</v>
      </c>
      <c r="Q21" s="72">
        <v>24.124997093308419</v>
      </c>
      <c r="R21" s="72">
        <v>24.575127571085215</v>
      </c>
      <c r="S21" s="72">
        <v>25.333686425510241</v>
      </c>
      <c r="T21" s="72">
        <v>24.961966936958493</v>
      </c>
      <c r="U21" s="72">
        <v>27.571337039385241</v>
      </c>
      <c r="V21" s="72">
        <v>25.820739748094205</v>
      </c>
      <c r="W21" s="72">
        <v>19.953339586028125</v>
      </c>
      <c r="X21" s="72">
        <v>11.43338332109707</v>
      </c>
      <c r="Y21" s="72">
        <v>14.754245251560436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4.2283425169479118E-2</v>
      </c>
      <c r="D22" s="72">
        <v>0.10908646431170818</v>
      </c>
      <c r="E22" s="72">
        <v>0.15119789727670679</v>
      </c>
      <c r="F22" s="72">
        <v>0.1146434149061395</v>
      </c>
      <c r="G22" s="72">
        <v>0.11875307664997149</v>
      </c>
      <c r="H22" s="72">
        <v>0.17294865299451645</v>
      </c>
      <c r="I22" s="72">
        <v>0.27228311887380063</v>
      </c>
      <c r="J22" s="72">
        <v>1.0519740769309009</v>
      </c>
      <c r="K22" s="72">
        <v>0.50087499161246651</v>
      </c>
      <c r="L22" s="72">
        <v>0.55323691955430343</v>
      </c>
      <c r="M22" s="72">
        <v>0.32884791804925795</v>
      </c>
      <c r="N22" s="72">
        <v>0.37978527931074968</v>
      </c>
      <c r="O22" s="72">
        <v>0.51277578230356191</v>
      </c>
      <c r="P22" s="72">
        <v>0.14609511403067021</v>
      </c>
      <c r="Q22" s="72">
        <v>0.12359712403979577</v>
      </c>
      <c r="R22" s="72">
        <v>9.4191865628568724E-2</v>
      </c>
      <c r="S22" s="72">
        <v>0.11322953023856534</v>
      </c>
      <c r="T22" s="72">
        <v>0.12365558375497865</v>
      </c>
      <c r="U22" s="72">
        <v>0.16092388771330568</v>
      </c>
      <c r="V22" s="72">
        <v>0.35897672845793882</v>
      </c>
      <c r="W22" s="72">
        <v>0.84674775221409315</v>
      </c>
      <c r="X22" s="72">
        <v>2.2974346787601729</v>
      </c>
      <c r="Y22" s="72">
        <v>1.4584507900162484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4.9289836671705736</v>
      </c>
      <c r="D24" s="72">
        <v>6.0853814735630039</v>
      </c>
      <c r="E24" s="72">
        <v>5.6745801646058691</v>
      </c>
      <c r="F24" s="72">
        <v>4.4172417851505266</v>
      </c>
      <c r="G24" s="72">
        <v>1.9446861731167273</v>
      </c>
      <c r="H24" s="72">
        <v>0</v>
      </c>
      <c r="I24" s="72">
        <v>0</v>
      </c>
      <c r="J24" s="72">
        <v>0</v>
      </c>
      <c r="K24" s="72">
        <v>0</v>
      </c>
      <c r="L24" s="72">
        <v>2.8673820765073472</v>
      </c>
      <c r="M24" s="72">
        <v>3.4753853217076456</v>
      </c>
      <c r="N24" s="72">
        <v>4.4332477380963269</v>
      </c>
      <c r="O24" s="72">
        <v>4.9552233904258278</v>
      </c>
      <c r="P24" s="72">
        <v>3.5107926881821765</v>
      </c>
      <c r="Q24" s="72">
        <v>5.2545697255547354</v>
      </c>
      <c r="R24" s="72">
        <v>4.7541951585022204</v>
      </c>
      <c r="S24" s="72">
        <v>4.3329174144585787</v>
      </c>
      <c r="T24" s="72">
        <v>3.9125899286991759</v>
      </c>
      <c r="U24" s="72">
        <v>3.3649987780785904</v>
      </c>
      <c r="V24" s="72">
        <v>3.3458976672492375</v>
      </c>
      <c r="W24" s="72">
        <v>3.0844597540672916</v>
      </c>
      <c r="X24" s="72">
        <v>1.9167708653146871</v>
      </c>
      <c r="Y24" s="72">
        <v>2.4396477121286404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34.507278718319348</v>
      </c>
      <c r="D25" s="74">
        <v>36.03129178655454</v>
      </c>
      <c r="E25" s="74">
        <v>37.918411999709356</v>
      </c>
      <c r="F25" s="74">
        <v>35.962906545468464</v>
      </c>
      <c r="G25" s="74">
        <v>29.357659911298899</v>
      </c>
      <c r="H25" s="74">
        <v>53.149726562216699</v>
      </c>
      <c r="I25" s="74">
        <v>48.210936144580138</v>
      </c>
      <c r="J25" s="74">
        <v>65.75409468065935</v>
      </c>
      <c r="K25" s="74">
        <v>44.384255265643894</v>
      </c>
      <c r="L25" s="74">
        <v>60.613116934598551</v>
      </c>
      <c r="M25" s="74">
        <v>40.963906167969917</v>
      </c>
      <c r="N25" s="74">
        <v>61.297548307947295</v>
      </c>
      <c r="O25" s="74">
        <v>66.223710896514788</v>
      </c>
      <c r="P25" s="74">
        <v>78.533838285344913</v>
      </c>
      <c r="Q25" s="74">
        <v>65.078386370097761</v>
      </c>
      <c r="R25" s="74">
        <v>55.68138807926448</v>
      </c>
      <c r="S25" s="74">
        <v>46.927571285677793</v>
      </c>
      <c r="T25" s="74">
        <v>49.868110059451318</v>
      </c>
      <c r="U25" s="74">
        <v>51.595130947042847</v>
      </c>
      <c r="V25" s="74">
        <v>59.670843435786708</v>
      </c>
      <c r="W25" s="74">
        <v>65.766505562403893</v>
      </c>
      <c r="X25" s="74">
        <v>51.585519587689141</v>
      </c>
      <c r="Y25" s="74">
        <v>47.014247634078565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0.60837650806415999</v>
      </c>
      <c r="D26" s="77">
        <v>0.55681391364911725</v>
      </c>
      <c r="E26" s="77">
        <v>0.78308107978054142</v>
      </c>
      <c r="F26" s="77">
        <v>0.8131325838640785</v>
      </c>
      <c r="G26" s="77">
        <v>0.85780042510599575</v>
      </c>
      <c r="H26" s="77">
        <v>2.204085215053635</v>
      </c>
      <c r="I26" s="77">
        <v>2.8739189652949171</v>
      </c>
      <c r="J26" s="77">
        <v>3.2628422785328794</v>
      </c>
      <c r="K26" s="77">
        <v>2.8186656176026954</v>
      </c>
      <c r="L26" s="77">
        <v>5.2266957155597984</v>
      </c>
      <c r="M26" s="77">
        <v>4.3597620900044749</v>
      </c>
      <c r="N26" s="77">
        <v>3.696085301165954</v>
      </c>
      <c r="O26" s="77">
        <v>2.7707698059546728</v>
      </c>
      <c r="P26" s="77">
        <v>6.5890005157888858</v>
      </c>
      <c r="Q26" s="77">
        <v>5.4053470097028384</v>
      </c>
      <c r="R26" s="77">
        <v>5.4560268388407476</v>
      </c>
      <c r="S26" s="77">
        <v>4.1000807608304397</v>
      </c>
      <c r="T26" s="77">
        <v>6.4980281795151429</v>
      </c>
      <c r="U26" s="77">
        <v>5.3617645661817699</v>
      </c>
      <c r="V26" s="77">
        <v>4.1151981533384774</v>
      </c>
      <c r="W26" s="77">
        <v>7.2637995637511565</v>
      </c>
      <c r="X26" s="77">
        <v>12.526583008798395</v>
      </c>
      <c r="Y26" s="77">
        <v>8.5657152451420888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55.894571847825915</v>
      </c>
      <c r="D27" s="69">
        <f t="shared" si="10"/>
        <v>59.238133675685035</v>
      </c>
      <c r="E27" s="69">
        <f t="shared" si="10"/>
        <v>55.332425226091352</v>
      </c>
      <c r="F27" s="69">
        <f t="shared" si="10"/>
        <v>51.900391258842497</v>
      </c>
      <c r="G27" s="69">
        <f t="shared" si="10"/>
        <v>40.867473892150088</v>
      </c>
      <c r="H27" s="69">
        <f t="shared" si="10"/>
        <v>65.387626032050562</v>
      </c>
      <c r="I27" s="69">
        <f t="shared" si="10"/>
        <v>58.488015454604351</v>
      </c>
      <c r="J27" s="69">
        <f t="shared" si="10"/>
        <v>74.701024621801565</v>
      </c>
      <c r="K27" s="69">
        <f t="shared" si="10"/>
        <v>46.32210381324505</v>
      </c>
      <c r="L27" s="69">
        <f t="shared" si="10"/>
        <v>66.257540455537011</v>
      </c>
      <c r="M27" s="69">
        <f t="shared" si="10"/>
        <v>50.717626885960641</v>
      </c>
      <c r="N27" s="69">
        <f t="shared" si="10"/>
        <v>61.006619656916264</v>
      </c>
      <c r="O27" s="69">
        <f t="shared" si="10"/>
        <v>61.267827011446684</v>
      </c>
      <c r="P27" s="69">
        <f t="shared" si="10"/>
        <v>68.545690514134094</v>
      </c>
      <c r="Q27" s="69">
        <f t="shared" si="10"/>
        <v>63.213017749082816</v>
      </c>
      <c r="R27" s="69">
        <f t="shared" ref="R27:V27" si="11">SUM(R28:R32)</f>
        <v>56.668656416219548</v>
      </c>
      <c r="S27" s="69">
        <f t="shared" si="11"/>
        <v>52.020949565131602</v>
      </c>
      <c r="T27" s="69">
        <f t="shared" si="11"/>
        <v>53.157941176076541</v>
      </c>
      <c r="U27" s="69">
        <f t="shared" si="11"/>
        <v>54.928117431050637</v>
      </c>
      <c r="V27" s="69">
        <f t="shared" si="11"/>
        <v>54.927171515432818</v>
      </c>
      <c r="W27" s="69">
        <f t="shared" ref="W27:Y27" si="12">SUM(W28:W32)</f>
        <v>53.518510462535254</v>
      </c>
      <c r="X27" s="69">
        <f t="shared" si="12"/>
        <v>60.807590455124256</v>
      </c>
      <c r="Y27" s="69">
        <f t="shared" si="12"/>
        <v>59.714194833284985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13.815123585773726</v>
      </c>
      <c r="D29" s="72">
        <v>16.792319222773241</v>
      </c>
      <c r="E29" s="72">
        <v>17.104608777428147</v>
      </c>
      <c r="F29" s="72">
        <v>15.793992583128487</v>
      </c>
      <c r="G29" s="72">
        <v>11.894104345208424</v>
      </c>
      <c r="H29" s="72">
        <v>14.795248610137357</v>
      </c>
      <c r="I29" s="72">
        <v>16.336144621978661</v>
      </c>
      <c r="J29" s="72">
        <v>17.105283785042932</v>
      </c>
      <c r="K29" s="72">
        <v>14.387842258346087</v>
      </c>
      <c r="L29" s="72">
        <v>17.845334388853772</v>
      </c>
      <c r="M29" s="72">
        <v>13.232664035733009</v>
      </c>
      <c r="N29" s="72">
        <v>14.526418324323974</v>
      </c>
      <c r="O29" s="72">
        <v>15.120265828214881</v>
      </c>
      <c r="P29" s="72">
        <v>18.536738523980688</v>
      </c>
      <c r="Q29" s="72">
        <v>13.233577834047093</v>
      </c>
      <c r="R29" s="72">
        <v>8.3328193339649896</v>
      </c>
      <c r="S29" s="72">
        <v>9.4624518941207398</v>
      </c>
      <c r="T29" s="72">
        <v>10.445807304537352</v>
      </c>
      <c r="U29" s="72">
        <v>11.493372477228796</v>
      </c>
      <c r="V29" s="72">
        <v>10.109681718223433</v>
      </c>
      <c r="W29" s="72">
        <v>7.6622313701445091</v>
      </c>
      <c r="X29" s="72">
        <v>2.9459311115383513</v>
      </c>
      <c r="Y29" s="72">
        <v>5.8003077291148024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22.305650265242274</v>
      </c>
      <c r="D30" s="72">
        <v>25.080606879501868</v>
      </c>
      <c r="E30" s="72">
        <v>16.970480066023384</v>
      </c>
      <c r="F30" s="72">
        <v>22.054214236774598</v>
      </c>
      <c r="G30" s="72">
        <v>15.240920973406032</v>
      </c>
      <c r="H30" s="72">
        <v>27.288019197057377</v>
      </c>
      <c r="I30" s="72">
        <v>17.425484725372453</v>
      </c>
      <c r="J30" s="72">
        <v>22.368959936934189</v>
      </c>
      <c r="K30" s="72">
        <v>14.456956272545968</v>
      </c>
      <c r="L30" s="72">
        <v>18.973251808446275</v>
      </c>
      <c r="M30" s="72">
        <v>18.90253885608519</v>
      </c>
      <c r="N30" s="72">
        <v>17.417122185590809</v>
      </c>
      <c r="O30" s="72">
        <v>15.11418822174679</v>
      </c>
      <c r="P30" s="72">
        <v>18.688004749033176</v>
      </c>
      <c r="Q30" s="72">
        <v>18.070166832994705</v>
      </c>
      <c r="R30" s="72">
        <v>20.146906214942874</v>
      </c>
      <c r="S30" s="72">
        <v>16.258957405965774</v>
      </c>
      <c r="T30" s="72">
        <v>15.681825101685368</v>
      </c>
      <c r="U30" s="72">
        <v>16.12770176225197</v>
      </c>
      <c r="V30" s="72">
        <v>15.17976418169272</v>
      </c>
      <c r="W30" s="72">
        <v>12.744255715302048</v>
      </c>
      <c r="X30" s="72">
        <v>10.183294416348765</v>
      </c>
      <c r="Y30" s="72">
        <v>14.326730297454549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19.773797996809915</v>
      </c>
      <c r="D32" s="77">
        <v>17.365207573409922</v>
      </c>
      <c r="E32" s="77">
        <v>21.257336382639821</v>
      </c>
      <c r="F32" s="77">
        <v>14.052184438939415</v>
      </c>
      <c r="G32" s="77">
        <v>13.732448573535631</v>
      </c>
      <c r="H32" s="77">
        <v>23.304358224855836</v>
      </c>
      <c r="I32" s="77">
        <v>24.726386107253237</v>
      </c>
      <c r="J32" s="77">
        <v>35.22678089982444</v>
      </c>
      <c r="K32" s="77">
        <v>17.477305282352994</v>
      </c>
      <c r="L32" s="77">
        <v>29.438954258236961</v>
      </c>
      <c r="M32" s="77">
        <v>18.582423994142445</v>
      </c>
      <c r="N32" s="77">
        <v>29.063079147001481</v>
      </c>
      <c r="O32" s="77">
        <v>31.033372961485018</v>
      </c>
      <c r="P32" s="77">
        <v>31.320947241120223</v>
      </c>
      <c r="Q32" s="77">
        <v>31.909273082041018</v>
      </c>
      <c r="R32" s="77">
        <v>28.188930867311683</v>
      </c>
      <c r="S32" s="77">
        <v>26.299540265045088</v>
      </c>
      <c r="T32" s="77">
        <v>27.030308769853821</v>
      </c>
      <c r="U32" s="77">
        <v>27.307043191569871</v>
      </c>
      <c r="V32" s="77">
        <v>29.637725615516665</v>
      </c>
      <c r="W32" s="77">
        <v>33.112023377088697</v>
      </c>
      <c r="X32" s="77">
        <v>47.678364927237141</v>
      </c>
      <c r="Y32" s="77">
        <v>39.587156806715633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704.25813062757072</v>
      </c>
      <c r="D3" s="65">
        <f t="shared" si="0"/>
        <v>690.27855388480782</v>
      </c>
      <c r="E3" s="65">
        <f t="shared" si="0"/>
        <v>707.07140511901218</v>
      </c>
      <c r="F3" s="65">
        <f t="shared" si="0"/>
        <v>730.74038217741293</v>
      </c>
      <c r="G3" s="65">
        <f t="shared" si="0"/>
        <v>552.23266384078113</v>
      </c>
      <c r="H3" s="65">
        <f t="shared" si="0"/>
        <v>837.52148467715278</v>
      </c>
      <c r="I3" s="65">
        <f t="shared" si="0"/>
        <v>661.21288903655773</v>
      </c>
      <c r="J3" s="65">
        <f t="shared" si="0"/>
        <v>920.57315065419436</v>
      </c>
      <c r="K3" s="65">
        <f t="shared" si="0"/>
        <v>678.53784368012589</v>
      </c>
      <c r="L3" s="65">
        <f t="shared" si="0"/>
        <v>836.74018970882548</v>
      </c>
      <c r="M3" s="65">
        <f t="shared" si="0"/>
        <v>523.18475876411708</v>
      </c>
      <c r="N3" s="65">
        <f t="shared" si="0"/>
        <v>689.31714946195268</v>
      </c>
      <c r="O3" s="65">
        <f t="shared" si="0"/>
        <v>733.50179124015972</v>
      </c>
      <c r="P3" s="65">
        <f t="shared" si="0"/>
        <v>698.24206071563549</v>
      </c>
      <c r="Q3" s="65">
        <f t="shared" si="0"/>
        <v>662.96346889181643</v>
      </c>
      <c r="R3" s="65">
        <f t="shared" ref="R3:V3" si="1">SUM(R4,R15,R17,R27)</f>
        <v>657.03866958032484</v>
      </c>
      <c r="S3" s="65">
        <f t="shared" si="1"/>
        <v>565.05204251412556</v>
      </c>
      <c r="T3" s="65">
        <f t="shared" si="1"/>
        <v>556.16262910414264</v>
      </c>
      <c r="U3" s="65">
        <f t="shared" si="1"/>
        <v>583.24157412722866</v>
      </c>
      <c r="V3" s="65">
        <f t="shared" si="1"/>
        <v>526.44972186668792</v>
      </c>
      <c r="W3" s="65">
        <f t="shared" ref="W3:Y3" si="2">SUM(W4,W15,W17,W27)</f>
        <v>618.74979579310207</v>
      </c>
      <c r="X3" s="65">
        <f t="shared" si="2"/>
        <v>532.124483644414</v>
      </c>
      <c r="Y3" s="65">
        <f t="shared" si="2"/>
        <v>504.31990719233232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607.70339967355255</v>
      </c>
      <c r="D4" s="69">
        <f t="shared" si="3"/>
        <v>587.54729043286636</v>
      </c>
      <c r="E4" s="69">
        <f t="shared" si="3"/>
        <v>605.56545390760755</v>
      </c>
      <c r="F4" s="69">
        <f t="shared" si="3"/>
        <v>632.21768981310447</v>
      </c>
      <c r="G4" s="69">
        <f t="shared" si="3"/>
        <v>477.2636054525459</v>
      </c>
      <c r="H4" s="69">
        <f t="shared" si="3"/>
        <v>714.60036163443522</v>
      </c>
      <c r="I4" s="69">
        <f t="shared" si="3"/>
        <v>555.63876268977026</v>
      </c>
      <c r="J4" s="69">
        <f t="shared" si="3"/>
        <v>779.05407044833714</v>
      </c>
      <c r="K4" s="69">
        <f t="shared" si="3"/>
        <v>575.91637660464824</v>
      </c>
      <c r="L4" s="69">
        <f t="shared" si="3"/>
        <v>708.62451436849915</v>
      </c>
      <c r="M4" s="69">
        <f t="shared" si="3"/>
        <v>424.15925526910183</v>
      </c>
      <c r="N4" s="69">
        <f t="shared" si="3"/>
        <v>567.43855242683719</v>
      </c>
      <c r="O4" s="69">
        <f t="shared" si="3"/>
        <v>603.59402469472934</v>
      </c>
      <c r="P4" s="69">
        <f t="shared" si="3"/>
        <v>553.95677949548167</v>
      </c>
      <c r="Q4" s="69">
        <f t="shared" si="3"/>
        <v>524.97109263561083</v>
      </c>
      <c r="R4" s="69">
        <f t="shared" ref="R4:V4" si="4">SUM(R5:R14)</f>
        <v>513.50656604127335</v>
      </c>
      <c r="S4" s="69">
        <f t="shared" si="4"/>
        <v>430.96483988522374</v>
      </c>
      <c r="T4" s="69">
        <f t="shared" si="4"/>
        <v>417.03625747304267</v>
      </c>
      <c r="U4" s="69">
        <f t="shared" si="4"/>
        <v>424.30188952418143</v>
      </c>
      <c r="V4" s="69">
        <f t="shared" si="4"/>
        <v>372.76835368009637</v>
      </c>
      <c r="W4" s="69">
        <f t="shared" ref="W4:Y4" si="5">SUM(W5:W14)</f>
        <v>437.63590570803802</v>
      </c>
      <c r="X4" s="69">
        <f t="shared" si="5"/>
        <v>398.86221422096958</v>
      </c>
      <c r="Y4" s="69">
        <f t="shared" si="5"/>
        <v>381.507581625113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3.1467944503250487</v>
      </c>
      <c r="I5" s="72">
        <v>6.1662742152283192</v>
      </c>
      <c r="J5" s="72">
        <v>7.2754306889558968</v>
      </c>
      <c r="K5" s="72">
        <v>3.9575156619223399</v>
      </c>
      <c r="L5" s="72">
        <v>0</v>
      </c>
      <c r="M5" s="72">
        <v>0</v>
      </c>
      <c r="N5" s="72">
        <v>0</v>
      </c>
      <c r="O5" s="72">
        <v>2.928819335028764E-2</v>
      </c>
      <c r="P5" s="72">
        <v>0</v>
      </c>
      <c r="Q5" s="72">
        <v>0</v>
      </c>
      <c r="R5" s="72">
        <v>6.023035829394814E-4</v>
      </c>
      <c r="S5" s="72">
        <v>0</v>
      </c>
      <c r="T5" s="72">
        <v>0</v>
      </c>
      <c r="U5" s="72">
        <v>0</v>
      </c>
      <c r="V5" s="72">
        <v>0</v>
      </c>
      <c r="W5" s="72">
        <v>0.31316562303357304</v>
      </c>
      <c r="X5" s="72">
        <v>1.1715804973596344</v>
      </c>
      <c r="Y5" s="72">
        <v>0.81045604260493853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9.7599781994788994</v>
      </c>
      <c r="D6" s="72">
        <v>7.8572452376286082</v>
      </c>
      <c r="E6" s="72">
        <v>6.5418723006623578</v>
      </c>
      <c r="F6" s="72">
        <v>8.3930678110632684</v>
      </c>
      <c r="G6" s="72">
        <v>8.0692405747641178</v>
      </c>
      <c r="H6" s="72">
        <v>10.214064827693218</v>
      </c>
      <c r="I6" s="72">
        <v>10.148312437774967</v>
      </c>
      <c r="J6" s="72">
        <v>8.174449606196319</v>
      </c>
      <c r="K6" s="72">
        <v>7.2569008112555862</v>
      </c>
      <c r="L6" s="72">
        <v>7.2224337726827219</v>
      </c>
      <c r="M6" s="72">
        <v>3.0689082424250018</v>
      </c>
      <c r="N6" s="72">
        <v>4.8483563661884341</v>
      </c>
      <c r="O6" s="72">
        <v>4.9937784307628306</v>
      </c>
      <c r="P6" s="72">
        <v>4.9529169164816574E-4</v>
      </c>
      <c r="Q6" s="72">
        <v>2.6571239999342211</v>
      </c>
      <c r="R6" s="72">
        <v>7.9477888316913914</v>
      </c>
      <c r="S6" s="72">
        <v>5.4845234615998422</v>
      </c>
      <c r="T6" s="72">
        <v>3.8454605031736806</v>
      </c>
      <c r="U6" s="72">
        <v>3.3356870812845503</v>
      </c>
      <c r="V6" s="72">
        <v>3.1040158921421477</v>
      </c>
      <c r="W6" s="72">
        <v>7.5247057384535365</v>
      </c>
      <c r="X6" s="72">
        <v>6.2697594289125425</v>
      </c>
      <c r="Y6" s="72">
        <v>4.1844672716158193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105.0885480221601</v>
      </c>
      <c r="D7" s="72">
        <v>78.977904526804664</v>
      </c>
      <c r="E7" s="72">
        <v>99.55304947748985</v>
      </c>
      <c r="F7" s="72">
        <v>75.330977871338931</v>
      </c>
      <c r="G7" s="72">
        <v>83.865195750479444</v>
      </c>
      <c r="H7" s="72">
        <v>90.962567043548788</v>
      </c>
      <c r="I7" s="72">
        <v>74.829239671429264</v>
      </c>
      <c r="J7" s="72">
        <v>120.61794621441034</v>
      </c>
      <c r="K7" s="72">
        <v>77.762413111239908</v>
      </c>
      <c r="L7" s="72">
        <v>61.291540038671059</v>
      </c>
      <c r="M7" s="72">
        <v>49.704683905441726</v>
      </c>
      <c r="N7" s="72">
        <v>78.85392567978738</v>
      </c>
      <c r="O7" s="72">
        <v>79.588873082501649</v>
      </c>
      <c r="P7" s="72">
        <v>5.1933893091560277</v>
      </c>
      <c r="Q7" s="72">
        <v>23.58359349169104</v>
      </c>
      <c r="R7" s="72">
        <v>30.893544530099788</v>
      </c>
      <c r="S7" s="72">
        <v>39.457663233616778</v>
      </c>
      <c r="T7" s="72">
        <v>31.270642667855071</v>
      </c>
      <c r="U7" s="72">
        <v>33.640879292271016</v>
      </c>
      <c r="V7" s="72">
        <v>20.397457428894025</v>
      </c>
      <c r="W7" s="72">
        <v>29.012548057971383</v>
      </c>
      <c r="X7" s="72">
        <v>11.91796095197058</v>
      </c>
      <c r="Y7" s="72">
        <v>14.599534762902836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262.58702057917725</v>
      </c>
      <c r="D8" s="72">
        <v>236.7046417655971</v>
      </c>
      <c r="E8" s="72">
        <v>205.03378049252476</v>
      </c>
      <c r="F8" s="72">
        <v>283.79049832097968</v>
      </c>
      <c r="G8" s="72">
        <v>173.13165023692488</v>
      </c>
      <c r="H8" s="72">
        <v>296.60825651142699</v>
      </c>
      <c r="I8" s="72">
        <v>159.52283877612911</v>
      </c>
      <c r="J8" s="72">
        <v>234.19152294849727</v>
      </c>
      <c r="K8" s="72">
        <v>163.44228337368958</v>
      </c>
      <c r="L8" s="72">
        <v>196.59299101338277</v>
      </c>
      <c r="M8" s="72">
        <v>145.28884899509637</v>
      </c>
      <c r="N8" s="72">
        <v>171.22950812081052</v>
      </c>
      <c r="O8" s="72">
        <v>172.11457141602392</v>
      </c>
      <c r="P8" s="72">
        <v>137.83265333713246</v>
      </c>
      <c r="Q8" s="72">
        <v>178.54069296978986</v>
      </c>
      <c r="R8" s="72">
        <v>183.72817233816232</v>
      </c>
      <c r="S8" s="72">
        <v>146.37604831930159</v>
      </c>
      <c r="T8" s="72">
        <v>131.3848358721994</v>
      </c>
      <c r="U8" s="72">
        <v>124.32805252585747</v>
      </c>
      <c r="V8" s="72">
        <v>112.30506780350623</v>
      </c>
      <c r="W8" s="72">
        <v>87.581151860021308</v>
      </c>
      <c r="X8" s="72">
        <v>54.582797269265399</v>
      </c>
      <c r="Y8" s="72">
        <v>70.437465320605483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73.52118434715058</v>
      </c>
      <c r="D9" s="72">
        <v>95.550533452387242</v>
      </c>
      <c r="E9" s="72">
        <v>116.78453803615629</v>
      </c>
      <c r="F9" s="72">
        <v>101.86084904325791</v>
      </c>
      <c r="G9" s="72">
        <v>99.340012682710025</v>
      </c>
      <c r="H9" s="72">
        <v>126.73656036673182</v>
      </c>
      <c r="I9" s="72">
        <v>134.72845203106851</v>
      </c>
      <c r="J9" s="72">
        <v>165.58925654738792</v>
      </c>
      <c r="K9" s="72">
        <v>161.91438499717947</v>
      </c>
      <c r="L9" s="72">
        <v>211.86765259865174</v>
      </c>
      <c r="M9" s="72">
        <v>117.77024575485528</v>
      </c>
      <c r="N9" s="72">
        <v>148.05020997125783</v>
      </c>
      <c r="O9" s="72">
        <v>160.29054454753006</v>
      </c>
      <c r="P9" s="72">
        <v>182.11406970820175</v>
      </c>
      <c r="Q9" s="72">
        <v>105.250661452336</v>
      </c>
      <c r="R9" s="72">
        <v>83.503129037556008</v>
      </c>
      <c r="S9" s="72">
        <v>70.359223037573329</v>
      </c>
      <c r="T9" s="72">
        <v>81.50665604061183</v>
      </c>
      <c r="U9" s="72">
        <v>79.633640837513269</v>
      </c>
      <c r="V9" s="72">
        <v>59.525931602595762</v>
      </c>
      <c r="W9" s="72">
        <v>85.687228886737742</v>
      </c>
      <c r="X9" s="72">
        <v>91.162280402203692</v>
      </c>
      <c r="Y9" s="72">
        <v>101.521002751013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56.606936305978309</v>
      </c>
      <c r="D11" s="72">
        <v>53.594602759476942</v>
      </c>
      <c r="E11" s="72">
        <v>56.165544811205947</v>
      </c>
      <c r="F11" s="72">
        <v>48.994982461929247</v>
      </c>
      <c r="G11" s="72">
        <v>24.892703763973064</v>
      </c>
      <c r="H11" s="72">
        <v>0</v>
      </c>
      <c r="I11" s="72">
        <v>0</v>
      </c>
      <c r="J11" s="72">
        <v>0</v>
      </c>
      <c r="K11" s="72">
        <v>0</v>
      </c>
      <c r="L11" s="72">
        <v>32.241557689405532</v>
      </c>
      <c r="M11" s="72">
        <v>28.037295851510585</v>
      </c>
      <c r="N11" s="72">
        <v>36.690072862516345</v>
      </c>
      <c r="O11" s="72">
        <v>40.928671182139048</v>
      </c>
      <c r="P11" s="72">
        <v>28.069780436334764</v>
      </c>
      <c r="Q11" s="72">
        <v>34.090197423936971</v>
      </c>
      <c r="R11" s="72">
        <v>30.932660804899928</v>
      </c>
      <c r="S11" s="72">
        <v>27.064694694448637</v>
      </c>
      <c r="T11" s="72">
        <v>25.483455176521169</v>
      </c>
      <c r="U11" s="72">
        <v>22.087120384908118</v>
      </c>
      <c r="V11" s="72">
        <v>16.241323295765557</v>
      </c>
      <c r="W11" s="72">
        <v>14.999057559607676</v>
      </c>
      <c r="X11" s="72">
        <v>10.022002627186708</v>
      </c>
      <c r="Y11" s="72">
        <v>12.960901632859212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4.6828718274823693</v>
      </c>
      <c r="D12" s="72">
        <v>6.5110227839871246</v>
      </c>
      <c r="E12" s="72">
        <v>11.309802243961515</v>
      </c>
      <c r="F12" s="72">
        <v>17.845744016412272</v>
      </c>
      <c r="G12" s="72">
        <v>40.748165482598267</v>
      </c>
      <c r="H12" s="72">
        <v>91.579222608094128</v>
      </c>
      <c r="I12" s="72">
        <v>97.16739459780834</v>
      </c>
      <c r="J12" s="72">
        <v>137.23690644631202</v>
      </c>
      <c r="K12" s="72">
        <v>109.0731347100413</v>
      </c>
      <c r="L12" s="72">
        <v>114.1446369680728</v>
      </c>
      <c r="M12" s="72">
        <v>43.367312005361896</v>
      </c>
      <c r="N12" s="72">
        <v>53.287598861317903</v>
      </c>
      <c r="O12" s="72">
        <v>67.033209557461745</v>
      </c>
      <c r="P12" s="72">
        <v>145.33280626586847</v>
      </c>
      <c r="Q12" s="72">
        <v>114.84802236917838</v>
      </c>
      <c r="R12" s="72">
        <v>102.97947034727677</v>
      </c>
      <c r="S12" s="72">
        <v>84.371767055869228</v>
      </c>
      <c r="T12" s="72">
        <v>101.7110203160513</v>
      </c>
      <c r="U12" s="72">
        <v>125.29749340315158</v>
      </c>
      <c r="V12" s="72">
        <v>130.30274073528199</v>
      </c>
      <c r="W12" s="72">
        <v>178.26627757213097</v>
      </c>
      <c r="X12" s="72">
        <v>189.968152255707</v>
      </c>
      <c r="Y12" s="72">
        <v>151.41688682049005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85.230028667779393</v>
      </c>
      <c r="D13" s="74">
        <v>99.361943432298062</v>
      </c>
      <c r="E13" s="74">
        <v>101.68089479338209</v>
      </c>
      <c r="F13" s="74">
        <v>86.303963141229602</v>
      </c>
      <c r="G13" s="74">
        <v>40.196108434798774</v>
      </c>
      <c r="H13" s="74">
        <v>85.353224633972658</v>
      </c>
      <c r="I13" s="74">
        <v>66.386930192891583</v>
      </c>
      <c r="J13" s="74">
        <v>96.511179627332595</v>
      </c>
      <c r="K13" s="74">
        <v>45.818744352376093</v>
      </c>
      <c r="L13" s="74">
        <v>77.742200373611809</v>
      </c>
      <c r="M13" s="74">
        <v>31.749283886689664</v>
      </c>
      <c r="N13" s="74">
        <v>67.845367881838186</v>
      </c>
      <c r="O13" s="74">
        <v>71.891176045129995</v>
      </c>
      <c r="P13" s="74">
        <v>50.933907506945339</v>
      </c>
      <c r="Q13" s="74">
        <v>60.903330338020233</v>
      </c>
      <c r="R13" s="74">
        <v>68.276687451108344</v>
      </c>
      <c r="S13" s="74">
        <v>53.380066694276024</v>
      </c>
      <c r="T13" s="74">
        <v>37.808259197454007</v>
      </c>
      <c r="U13" s="74">
        <v>32.088723741240365</v>
      </c>
      <c r="V13" s="74">
        <v>27.71086202536771</v>
      </c>
      <c r="W13" s="74">
        <v>31.074280106918469</v>
      </c>
      <c r="X13" s="74">
        <v>31.617894974618146</v>
      </c>
      <c r="Y13" s="74">
        <v>23.026040070556917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10.226831724345599</v>
      </c>
      <c r="D14" s="76">
        <v>8.9893964746866875</v>
      </c>
      <c r="E14" s="76">
        <v>8.4959717522246869</v>
      </c>
      <c r="F14" s="76">
        <v>9.6976071468935583</v>
      </c>
      <c r="G14" s="76">
        <v>7.0205285262972978</v>
      </c>
      <c r="H14" s="76">
        <v>9.9996711926424506</v>
      </c>
      <c r="I14" s="76">
        <v>6.689320767440214</v>
      </c>
      <c r="J14" s="76">
        <v>9.457378369244843</v>
      </c>
      <c r="K14" s="76">
        <v>6.6909995869439296</v>
      </c>
      <c r="L14" s="76">
        <v>7.5215019140207904</v>
      </c>
      <c r="M14" s="76">
        <v>5.1726766277212466</v>
      </c>
      <c r="N14" s="76">
        <v>6.6335126831205828</v>
      </c>
      <c r="O14" s="76">
        <v>6.7239122398297821</v>
      </c>
      <c r="P14" s="76">
        <v>4.4796776401511975</v>
      </c>
      <c r="Q14" s="76">
        <v>5.0974705907241216</v>
      </c>
      <c r="R14" s="76">
        <v>5.2445103968959117</v>
      </c>
      <c r="S14" s="76">
        <v>4.4708533885383162</v>
      </c>
      <c r="T14" s="76">
        <v>4.0259276991762105</v>
      </c>
      <c r="U14" s="76">
        <v>3.8902922579550894</v>
      </c>
      <c r="V14" s="76">
        <v>3.1809548965429828</v>
      </c>
      <c r="W14" s="76">
        <v>3.1774903031633595</v>
      </c>
      <c r="X14" s="76">
        <v>2.1497858137458752</v>
      </c>
      <c r="Y14" s="76">
        <v>2.5508269524647131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0.96839606441116777</v>
      </c>
      <c r="D15" s="69">
        <f t="shared" si="6"/>
        <v>2.7753429922792314</v>
      </c>
      <c r="E15" s="69">
        <f t="shared" si="6"/>
        <v>1.9283499517063345</v>
      </c>
      <c r="F15" s="69">
        <f t="shared" si="6"/>
        <v>0.83321350211794276</v>
      </c>
      <c r="G15" s="69">
        <f t="shared" si="6"/>
        <v>0.93566682741802443</v>
      </c>
      <c r="H15" s="69">
        <f t="shared" si="6"/>
        <v>3.002708114388422</v>
      </c>
      <c r="I15" s="69">
        <f t="shared" si="6"/>
        <v>0.65521302811128224</v>
      </c>
      <c r="J15" s="69">
        <f t="shared" si="6"/>
        <v>4.4943914443873112</v>
      </c>
      <c r="K15" s="69">
        <f t="shared" si="6"/>
        <v>12.073551685617414</v>
      </c>
      <c r="L15" s="69">
        <f t="shared" si="6"/>
        <v>7.9809604918714534</v>
      </c>
      <c r="M15" s="69">
        <f t="shared" si="6"/>
        <v>3.4190521717848026</v>
      </c>
      <c r="N15" s="69">
        <f t="shared" si="6"/>
        <v>3.8268403767664179</v>
      </c>
      <c r="O15" s="69">
        <f t="shared" si="6"/>
        <v>8.1553795603108838</v>
      </c>
      <c r="P15" s="69">
        <f t="shared" si="6"/>
        <v>6.60334698934731</v>
      </c>
      <c r="Q15" s="69">
        <f t="shared" si="6"/>
        <v>8.7795909817091697</v>
      </c>
      <c r="R15" s="69">
        <f t="shared" si="6"/>
        <v>23.360870476043043</v>
      </c>
      <c r="S15" s="69">
        <f t="shared" si="6"/>
        <v>22.167492864444714</v>
      </c>
      <c r="T15" s="69">
        <f t="shared" si="6"/>
        <v>22.318977928120585</v>
      </c>
      <c r="U15" s="69">
        <f t="shared" si="6"/>
        <v>37.108089701985129</v>
      </c>
      <c r="V15" s="69">
        <f t="shared" si="6"/>
        <v>29.950199967405311</v>
      </c>
      <c r="W15" s="69">
        <f t="shared" si="6"/>
        <v>53.654835162259978</v>
      </c>
      <c r="X15" s="69">
        <f t="shared" si="6"/>
        <v>12.749244480866105</v>
      </c>
      <c r="Y15" s="69">
        <f t="shared" si="6"/>
        <v>7.9002712623363358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0.96839606441116777</v>
      </c>
      <c r="D16" s="72">
        <v>2.7753429922792314</v>
      </c>
      <c r="E16" s="72">
        <v>1.9283499517063345</v>
      </c>
      <c r="F16" s="72">
        <v>0.83321350211794276</v>
      </c>
      <c r="G16" s="72">
        <v>0.93566682741802443</v>
      </c>
      <c r="H16" s="72">
        <v>3.002708114388422</v>
      </c>
      <c r="I16" s="72">
        <v>0.65521302811128224</v>
      </c>
      <c r="J16" s="72">
        <v>4.4943914443873112</v>
      </c>
      <c r="K16" s="72">
        <v>12.073551685617414</v>
      </c>
      <c r="L16" s="72">
        <v>7.9809604918714534</v>
      </c>
      <c r="M16" s="72">
        <v>3.4190521717848026</v>
      </c>
      <c r="N16" s="72">
        <v>3.8268403767664179</v>
      </c>
      <c r="O16" s="72">
        <v>8.1553795603108838</v>
      </c>
      <c r="P16" s="72">
        <v>6.60334698934731</v>
      </c>
      <c r="Q16" s="72">
        <v>8.7795909817091697</v>
      </c>
      <c r="R16" s="72">
        <v>23.360870476043043</v>
      </c>
      <c r="S16" s="72">
        <v>22.167492864444714</v>
      </c>
      <c r="T16" s="72">
        <v>22.318977928120585</v>
      </c>
      <c r="U16" s="72">
        <v>37.108089701985129</v>
      </c>
      <c r="V16" s="72">
        <v>29.950199967405311</v>
      </c>
      <c r="W16" s="72">
        <v>53.654835162259978</v>
      </c>
      <c r="X16" s="72">
        <v>12.749244480866105</v>
      </c>
      <c r="Y16" s="72">
        <v>7.9002712623363358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58.025574588006371</v>
      </c>
      <c r="D17" s="69">
        <f t="shared" si="7"/>
        <v>60.670280498422557</v>
      </c>
      <c r="E17" s="69">
        <f t="shared" si="7"/>
        <v>62.06745119402575</v>
      </c>
      <c r="F17" s="69">
        <f t="shared" si="7"/>
        <v>63.399038203456776</v>
      </c>
      <c r="G17" s="69">
        <f t="shared" si="7"/>
        <v>46.590277187795429</v>
      </c>
      <c r="H17" s="69">
        <f t="shared" si="7"/>
        <v>75.759478026973696</v>
      </c>
      <c r="I17" s="69">
        <f t="shared" si="7"/>
        <v>64.759108156774744</v>
      </c>
      <c r="J17" s="69">
        <f t="shared" si="7"/>
        <v>85.085400260080718</v>
      </c>
      <c r="K17" s="69">
        <f t="shared" si="7"/>
        <v>59.012527168252724</v>
      </c>
      <c r="L17" s="69">
        <f t="shared" si="7"/>
        <v>74.24108850805348</v>
      </c>
      <c r="M17" s="69">
        <f t="shared" si="7"/>
        <v>61.074127048892443</v>
      </c>
      <c r="N17" s="69">
        <f t="shared" si="7"/>
        <v>75.282803233444398</v>
      </c>
      <c r="O17" s="69">
        <f t="shared" si="7"/>
        <v>78.327788671387054</v>
      </c>
      <c r="P17" s="69">
        <f t="shared" si="7"/>
        <v>89.484311876643318</v>
      </c>
      <c r="Q17" s="69">
        <f t="shared" si="7"/>
        <v>83.91911782073889</v>
      </c>
      <c r="R17" s="69">
        <f t="shared" ref="R17:V17" si="8">SUM(R18:R26)</f>
        <v>79.267667439244278</v>
      </c>
      <c r="S17" s="69">
        <f t="shared" si="8"/>
        <v>73.850941410201003</v>
      </c>
      <c r="T17" s="69">
        <f t="shared" si="8"/>
        <v>77.391175057555074</v>
      </c>
      <c r="U17" s="69">
        <f t="shared" si="8"/>
        <v>80.779073894736456</v>
      </c>
      <c r="V17" s="69">
        <f t="shared" si="8"/>
        <v>81.707770199874275</v>
      </c>
      <c r="W17" s="69">
        <f t="shared" ref="W17:Y17" si="9">SUM(W18:W26)</f>
        <v>85.119958341866067</v>
      </c>
      <c r="X17" s="69">
        <f t="shared" si="9"/>
        <v>69.427451577839761</v>
      </c>
      <c r="Y17" s="69">
        <f t="shared" si="9"/>
        <v>66.419125775769089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8.9911480712463205E-3</v>
      </c>
      <c r="I18" s="72">
        <v>0.15181545985950579</v>
      </c>
      <c r="J18" s="72">
        <v>0.33949069851184477</v>
      </c>
      <c r="K18" s="72">
        <v>0.17692778125547184</v>
      </c>
      <c r="L18" s="72">
        <v>0</v>
      </c>
      <c r="M18" s="72">
        <v>0</v>
      </c>
      <c r="N18" s="72">
        <v>0</v>
      </c>
      <c r="O18" s="72">
        <v>3.4010182329949016E-3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5.6781311763555607E-3</v>
      </c>
      <c r="X18" s="72">
        <v>3.211179459223084E-2</v>
      </c>
      <c r="Y18" s="72">
        <v>4.5943149604585488E-2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1.7770293275819866</v>
      </c>
      <c r="D19" s="72">
        <v>1.7685214879754731</v>
      </c>
      <c r="E19" s="72">
        <v>1.790437836385617</v>
      </c>
      <c r="F19" s="72">
        <v>1.8982771576355637</v>
      </c>
      <c r="G19" s="72">
        <v>1.8396141635225478</v>
      </c>
      <c r="H19" s="72">
        <v>2.562454917881603</v>
      </c>
      <c r="I19" s="72">
        <v>2.3077287344429438</v>
      </c>
      <c r="J19" s="72">
        <v>1.689147604188576</v>
      </c>
      <c r="K19" s="72">
        <v>1.9826385456089235</v>
      </c>
      <c r="L19" s="72">
        <v>1.6443872898742462</v>
      </c>
      <c r="M19" s="72">
        <v>1.0967212505067736</v>
      </c>
      <c r="N19" s="72">
        <v>1.2655668791495662</v>
      </c>
      <c r="O19" s="72">
        <v>1.4553243816301613</v>
      </c>
      <c r="P19" s="72">
        <v>2.2770972858929146</v>
      </c>
      <c r="Q19" s="72">
        <v>1.5991196982862024</v>
      </c>
      <c r="R19" s="72">
        <v>1.3333925840528584</v>
      </c>
      <c r="S19" s="72">
        <v>1.3223242640370434</v>
      </c>
      <c r="T19" s="72">
        <v>1.3072687418880375</v>
      </c>
      <c r="U19" s="72">
        <v>1.3988064932858424</v>
      </c>
      <c r="V19" s="72">
        <v>1.3968123109614359</v>
      </c>
      <c r="W19" s="72">
        <v>1.4737105205973522</v>
      </c>
      <c r="X19" s="72">
        <v>0.6285733317576675</v>
      </c>
      <c r="Y19" s="72">
        <v>0.94701395077144701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4.9832706920498833</v>
      </c>
      <c r="D20" s="72">
        <v>3.6348252039566278</v>
      </c>
      <c r="E20" s="72">
        <v>6.2117284092670779</v>
      </c>
      <c r="F20" s="72">
        <v>3.5163581303182632</v>
      </c>
      <c r="G20" s="72">
        <v>4.3728673751112206</v>
      </c>
      <c r="H20" s="72">
        <v>4.1643675536073772</v>
      </c>
      <c r="I20" s="72">
        <v>5.9911152314708067</v>
      </c>
      <c r="J20" s="72">
        <v>10.214910448302746</v>
      </c>
      <c r="K20" s="72">
        <v>4.7729218587596369</v>
      </c>
      <c r="L20" s="72">
        <v>3.1825544218525894</v>
      </c>
      <c r="M20" s="72">
        <v>2.6187908657497232</v>
      </c>
      <c r="N20" s="72">
        <v>4.6394583194826797</v>
      </c>
      <c r="O20" s="72">
        <v>3.8627767985081864</v>
      </c>
      <c r="P20" s="72">
        <v>0.51357261439665514</v>
      </c>
      <c r="Q20" s="72">
        <v>3.3848405380533118</v>
      </c>
      <c r="R20" s="72">
        <v>5.340194762182044</v>
      </c>
      <c r="S20" s="72">
        <v>7.0241708286572075</v>
      </c>
      <c r="T20" s="72">
        <v>5.9094277922264959</v>
      </c>
      <c r="U20" s="72">
        <v>6.6009876476910767</v>
      </c>
      <c r="V20" s="72">
        <v>3.0914472324328344</v>
      </c>
      <c r="W20" s="72">
        <v>2.719749486702673</v>
      </c>
      <c r="X20" s="72">
        <v>0.47289901467318379</v>
      </c>
      <c r="Y20" s="72">
        <v>1.6190283681688817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22.098855186161941</v>
      </c>
      <c r="D21" s="72">
        <v>24.00550641732308</v>
      </c>
      <c r="E21" s="72">
        <v>21.514464244373709</v>
      </c>
      <c r="F21" s="72">
        <v>27.835983866901671</v>
      </c>
      <c r="G21" s="72">
        <v>16.938905229223607</v>
      </c>
      <c r="H21" s="72">
        <v>28.922320780154578</v>
      </c>
      <c r="I21" s="72">
        <v>18.913984447156942</v>
      </c>
      <c r="J21" s="72">
        <v>21.907030616401631</v>
      </c>
      <c r="K21" s="72">
        <v>17.153419070237938</v>
      </c>
      <c r="L21" s="72">
        <v>17.817448280297992</v>
      </c>
      <c r="M21" s="72">
        <v>20.191110376180887</v>
      </c>
      <c r="N21" s="72">
        <v>16.952896238363977</v>
      </c>
      <c r="O21" s="72">
        <v>16.726365931228653</v>
      </c>
      <c r="P21" s="72">
        <v>18.151657597204576</v>
      </c>
      <c r="Q21" s="72">
        <v>19.313189636717933</v>
      </c>
      <c r="R21" s="72">
        <v>20.069812604506204</v>
      </c>
      <c r="S21" s="72">
        <v>21.037193674651739</v>
      </c>
      <c r="T21" s="72">
        <v>21.016952466170601</v>
      </c>
      <c r="U21" s="72">
        <v>23.478153891484535</v>
      </c>
      <c r="V21" s="72">
        <v>22.188621062500914</v>
      </c>
      <c r="W21" s="72">
        <v>17.249453398926168</v>
      </c>
      <c r="X21" s="72">
        <v>9.9097788431174241</v>
      </c>
      <c r="Y21" s="72">
        <v>12.807579609955653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2.6536202116550976E-2</v>
      </c>
      <c r="D22" s="72">
        <v>6.9892277973748557E-2</v>
      </c>
      <c r="E22" s="72">
        <v>9.8876817965461203E-2</v>
      </c>
      <c r="F22" s="72">
        <v>7.6503761677160706E-2</v>
      </c>
      <c r="G22" s="72">
        <v>8.0844847825250366E-2</v>
      </c>
      <c r="H22" s="72">
        <v>0.1200827745227771</v>
      </c>
      <c r="I22" s="72">
        <v>0.19275849091371086</v>
      </c>
      <c r="J22" s="72">
        <v>0.75906293916913603</v>
      </c>
      <c r="K22" s="72">
        <v>0.3682167509312394</v>
      </c>
      <c r="L22" s="72">
        <v>0.4141762009636733</v>
      </c>
      <c r="M22" s="72">
        <v>0.25026562767963817</v>
      </c>
      <c r="N22" s="72">
        <v>0.29311216638251475</v>
      </c>
      <c r="O22" s="72">
        <v>0.4002534982091403</v>
      </c>
      <c r="P22" s="72">
        <v>0.11514246418279232</v>
      </c>
      <c r="Q22" s="72">
        <v>9.8527596857771266E-2</v>
      </c>
      <c r="R22" s="72">
        <v>7.6361240106327374E-2</v>
      </c>
      <c r="S22" s="72">
        <v>9.3519486185127856E-2</v>
      </c>
      <c r="T22" s="72">
        <v>0.10403022377159303</v>
      </c>
      <c r="U22" s="72">
        <v>0.13766725208813999</v>
      </c>
      <c r="V22" s="72">
        <v>0.31137057599248097</v>
      </c>
      <c r="W22" s="72">
        <v>0.74255196664616152</v>
      </c>
      <c r="X22" s="72">
        <v>2.0256532651315373</v>
      </c>
      <c r="Y22" s="72">
        <v>1.2924566346164565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4.1849013682176848</v>
      </c>
      <c r="D24" s="72">
        <v>5.1797072380947462</v>
      </c>
      <c r="E24" s="72">
        <v>4.842473766669956</v>
      </c>
      <c r="F24" s="72">
        <v>3.7792182447555414</v>
      </c>
      <c r="G24" s="72">
        <v>1.6681748419134845</v>
      </c>
      <c r="H24" s="72">
        <v>0</v>
      </c>
      <c r="I24" s="72">
        <v>0</v>
      </c>
      <c r="J24" s="72">
        <v>0</v>
      </c>
      <c r="K24" s="72">
        <v>0</v>
      </c>
      <c r="L24" s="72">
        <v>2.4954594477916907</v>
      </c>
      <c r="M24" s="72">
        <v>3.0378712106312484</v>
      </c>
      <c r="N24" s="72">
        <v>3.8980526892191811</v>
      </c>
      <c r="O24" s="72">
        <v>4.3905385605167329</v>
      </c>
      <c r="P24" s="72">
        <v>3.138398352979237</v>
      </c>
      <c r="Q24" s="72">
        <v>4.7363070279339263</v>
      </c>
      <c r="R24" s="72">
        <v>4.3123902271866745</v>
      </c>
      <c r="S24" s="72">
        <v>3.954294021840401</v>
      </c>
      <c r="T24" s="72">
        <v>3.5916460790243212</v>
      </c>
      <c r="U24" s="72">
        <v>3.1062203611432442</v>
      </c>
      <c r="V24" s="72">
        <v>3.1048474019603889</v>
      </c>
      <c r="W24" s="72">
        <v>2.8760519487934495</v>
      </c>
      <c r="X24" s="72">
        <v>1.7941373518276353</v>
      </c>
      <c r="Y24" s="72">
        <v>2.2919720970928101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24.346605303814165</v>
      </c>
      <c r="D25" s="74">
        <v>25.455013959449765</v>
      </c>
      <c r="E25" s="74">
        <v>26.826389039583383</v>
      </c>
      <c r="F25" s="74">
        <v>25.479564458304495</v>
      </c>
      <c r="G25" s="74">
        <v>20.832070305093328</v>
      </c>
      <c r="H25" s="74">
        <v>37.777175637682483</v>
      </c>
      <c r="I25" s="74">
        <v>34.327786827635919</v>
      </c>
      <c r="J25" s="74">
        <v>46.91291567497391</v>
      </c>
      <c r="K25" s="74">
        <v>31.739737543856823</v>
      </c>
      <c r="L25" s="74">
        <v>43.460367151713491</v>
      </c>
      <c r="M25" s="74">
        <v>29.519605628139693</v>
      </c>
      <c r="N25" s="74">
        <v>44.537631639680534</v>
      </c>
      <c r="O25" s="74">
        <v>48.718358677106508</v>
      </c>
      <c r="P25" s="74">
        <v>58.699443046198255</v>
      </c>
      <c r="Q25" s="74">
        <v>49.381786313186907</v>
      </c>
      <c r="R25" s="74">
        <v>42.67948918236943</v>
      </c>
      <c r="S25" s="74">
        <v>36.319358373999037</v>
      </c>
      <c r="T25" s="74">
        <v>38.963821574958878</v>
      </c>
      <c r="U25" s="74">
        <v>40.695473682861838</v>
      </c>
      <c r="V25" s="74">
        <v>47.499473462687732</v>
      </c>
      <c r="W25" s="74">
        <v>52.788963325272761</v>
      </c>
      <c r="X25" s="74">
        <v>42.037714967941689</v>
      </c>
      <c r="Y25" s="74">
        <v>38.849416720417167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0.60837650806415999</v>
      </c>
      <c r="D26" s="77">
        <v>0.55681391364911725</v>
      </c>
      <c r="E26" s="77">
        <v>0.78308107978054142</v>
      </c>
      <c r="F26" s="77">
        <v>0.8131325838640785</v>
      </c>
      <c r="G26" s="77">
        <v>0.85780042510599575</v>
      </c>
      <c r="H26" s="77">
        <v>2.204085215053635</v>
      </c>
      <c r="I26" s="77">
        <v>2.8739189652949171</v>
      </c>
      <c r="J26" s="77">
        <v>3.2628422785328794</v>
      </c>
      <c r="K26" s="77">
        <v>2.8186656176026954</v>
      </c>
      <c r="L26" s="77">
        <v>5.2266957155597984</v>
      </c>
      <c r="M26" s="77">
        <v>4.3597620900044749</v>
      </c>
      <c r="N26" s="77">
        <v>3.696085301165954</v>
      </c>
      <c r="O26" s="77">
        <v>2.7707698059546728</v>
      </c>
      <c r="P26" s="77">
        <v>6.5890005157888858</v>
      </c>
      <c r="Q26" s="77">
        <v>5.4053470097028384</v>
      </c>
      <c r="R26" s="77">
        <v>5.4560268388407476</v>
      </c>
      <c r="S26" s="77">
        <v>4.1000807608304397</v>
      </c>
      <c r="T26" s="77">
        <v>6.4980281795151429</v>
      </c>
      <c r="U26" s="77">
        <v>5.3617645661817699</v>
      </c>
      <c r="V26" s="77">
        <v>4.1151981533384774</v>
      </c>
      <c r="W26" s="77">
        <v>7.2637995637511565</v>
      </c>
      <c r="X26" s="77">
        <v>12.526583008798395</v>
      </c>
      <c r="Y26" s="77">
        <v>8.5657152451420888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37.56076030160061</v>
      </c>
      <c r="D27" s="69">
        <f t="shared" si="10"/>
        <v>39.285639961239653</v>
      </c>
      <c r="E27" s="69">
        <f t="shared" si="10"/>
        <v>37.510150065672477</v>
      </c>
      <c r="F27" s="69">
        <f t="shared" si="10"/>
        <v>34.290440658733658</v>
      </c>
      <c r="G27" s="69">
        <f t="shared" si="10"/>
        <v>27.443114373021821</v>
      </c>
      <c r="H27" s="69">
        <f t="shared" si="10"/>
        <v>44.158936901355403</v>
      </c>
      <c r="I27" s="69">
        <f t="shared" si="10"/>
        <v>40.159805161901424</v>
      </c>
      <c r="J27" s="69">
        <f t="shared" si="10"/>
        <v>51.93928850138915</v>
      </c>
      <c r="K27" s="69">
        <f t="shared" si="10"/>
        <v>31.535388221607459</v>
      </c>
      <c r="L27" s="69">
        <f t="shared" si="10"/>
        <v>45.893626340401397</v>
      </c>
      <c r="M27" s="69">
        <f t="shared" si="10"/>
        <v>34.532324274337981</v>
      </c>
      <c r="N27" s="69">
        <f t="shared" si="10"/>
        <v>42.76895342490468</v>
      </c>
      <c r="O27" s="69">
        <f t="shared" si="10"/>
        <v>43.424598313732524</v>
      </c>
      <c r="P27" s="69">
        <f t="shared" si="10"/>
        <v>48.197622354163208</v>
      </c>
      <c r="Q27" s="69">
        <f t="shared" si="10"/>
        <v>45.293667453757593</v>
      </c>
      <c r="R27" s="69">
        <f t="shared" ref="R27:V27" si="11">SUM(R28:R32)</f>
        <v>40.903565623764166</v>
      </c>
      <c r="S27" s="69">
        <f t="shared" si="11"/>
        <v>38.068768354256171</v>
      </c>
      <c r="T27" s="69">
        <f t="shared" si="11"/>
        <v>39.41621864542428</v>
      </c>
      <c r="U27" s="69">
        <f t="shared" si="11"/>
        <v>41.05252100632562</v>
      </c>
      <c r="V27" s="69">
        <f t="shared" si="11"/>
        <v>42.02339801931199</v>
      </c>
      <c r="W27" s="69">
        <f t="shared" ref="W27:Y27" si="12">SUM(W28:W32)</f>
        <v>42.33909658093792</v>
      </c>
      <c r="X27" s="69">
        <f t="shared" si="12"/>
        <v>51.085573364738551</v>
      </c>
      <c r="Y27" s="69">
        <f t="shared" si="12"/>
        <v>48.492928529113883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8.5397697122047234</v>
      </c>
      <c r="D29" s="72">
        <v>10.381949151373865</v>
      </c>
      <c r="E29" s="72">
        <v>10.576894810622624</v>
      </c>
      <c r="F29" s="72">
        <v>9.7681828622881373</v>
      </c>
      <c r="G29" s="72">
        <v>7.3575021851712794</v>
      </c>
      <c r="H29" s="72">
        <v>9.1537220082362527</v>
      </c>
      <c r="I29" s="72">
        <v>10.108851371440911</v>
      </c>
      <c r="J29" s="72">
        <v>10.586668499040723</v>
      </c>
      <c r="K29" s="72">
        <v>8.9063855319466771</v>
      </c>
      <c r="L29" s="72">
        <v>11.048601511531809</v>
      </c>
      <c r="M29" s="72">
        <v>8.1938539803968862</v>
      </c>
      <c r="N29" s="72">
        <v>8.995640103698701</v>
      </c>
      <c r="O29" s="72">
        <v>9.36380648116989</v>
      </c>
      <c r="P29" s="72">
        <v>11.481025251024262</v>
      </c>
      <c r="Q29" s="72">
        <v>8.2006023106414894</v>
      </c>
      <c r="R29" s="72">
        <v>5.1705977254150799</v>
      </c>
      <c r="S29" s="72">
        <v>5.8826057972109957</v>
      </c>
      <c r="T29" s="72">
        <v>6.5073328173452651</v>
      </c>
      <c r="U29" s="72">
        <v>7.173365521587411</v>
      </c>
      <c r="V29" s="72">
        <v>6.3181502442544311</v>
      </c>
      <c r="W29" s="72">
        <v>4.7916463772279565</v>
      </c>
      <c r="X29" s="72">
        <v>1.8434012891702072</v>
      </c>
      <c r="Y29" s="72">
        <v>3.6297365633860141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13.769719999132692</v>
      </c>
      <c r="D30" s="72">
        <v>15.488892187248876</v>
      </c>
      <c r="E30" s="72">
        <v>10.484518401757668</v>
      </c>
      <c r="F30" s="72">
        <v>13.630692605877744</v>
      </c>
      <c r="G30" s="72">
        <v>9.423439978380749</v>
      </c>
      <c r="H30" s="72">
        <v>16.878822139910397</v>
      </c>
      <c r="I30" s="72">
        <v>10.782682261001664</v>
      </c>
      <c r="J30" s="72">
        <v>13.847121630919975</v>
      </c>
      <c r="K30" s="72">
        <v>8.9528710317217097</v>
      </c>
      <c r="L30" s="72">
        <v>11.754358994798238</v>
      </c>
      <c r="M30" s="72">
        <v>11.714066490595769</v>
      </c>
      <c r="N30" s="72">
        <v>10.795351681281169</v>
      </c>
      <c r="O30" s="72">
        <v>9.3689033350889712</v>
      </c>
      <c r="P30" s="72">
        <v>11.5874619928142</v>
      </c>
      <c r="Q30" s="72">
        <v>11.217124741252105</v>
      </c>
      <c r="R30" s="72">
        <v>12.543614487154136</v>
      </c>
      <c r="S30" s="72">
        <v>10.165462808588305</v>
      </c>
      <c r="T30" s="72">
        <v>9.8496175944233908</v>
      </c>
      <c r="U30" s="72">
        <v>10.171861007125974</v>
      </c>
      <c r="V30" s="72">
        <v>9.602167780943704</v>
      </c>
      <c r="W30" s="72">
        <v>8.0729232810207776</v>
      </c>
      <c r="X30" s="72">
        <v>6.4547828151872171</v>
      </c>
      <c r="Y30" s="72">
        <v>9.0817200033427739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15.251270590263193</v>
      </c>
      <c r="D32" s="77">
        <v>13.41479862261691</v>
      </c>
      <c r="E32" s="77">
        <v>16.448736853292182</v>
      </c>
      <c r="F32" s="77">
        <v>10.891565190567771</v>
      </c>
      <c r="G32" s="77">
        <v>10.662172209469794</v>
      </c>
      <c r="H32" s="77">
        <v>18.126392753208751</v>
      </c>
      <c r="I32" s="77">
        <v>19.26827152945885</v>
      </c>
      <c r="J32" s="77">
        <v>27.505498371428452</v>
      </c>
      <c r="K32" s="77">
        <v>13.67613165793907</v>
      </c>
      <c r="L32" s="77">
        <v>23.090665834071352</v>
      </c>
      <c r="M32" s="77">
        <v>14.624403803345327</v>
      </c>
      <c r="N32" s="77">
        <v>22.977961639924811</v>
      </c>
      <c r="O32" s="77">
        <v>24.691888497473663</v>
      </c>
      <c r="P32" s="77">
        <v>25.129135110324746</v>
      </c>
      <c r="Q32" s="77">
        <v>25.875940401864</v>
      </c>
      <c r="R32" s="77">
        <v>23.189353411194954</v>
      </c>
      <c r="S32" s="77">
        <v>22.02069974845687</v>
      </c>
      <c r="T32" s="77">
        <v>23.059268233655626</v>
      </c>
      <c r="U32" s="77">
        <v>23.70729447761223</v>
      </c>
      <c r="V32" s="77">
        <v>26.103079994113855</v>
      </c>
      <c r="W32" s="77">
        <v>29.47452692268919</v>
      </c>
      <c r="X32" s="77">
        <v>42.787389260381126</v>
      </c>
      <c r="Y32" s="77">
        <v>35.781471962385098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0.62092620387572528</v>
      </c>
      <c r="D3" s="66">
        <f>IF(RES_hh_tes_in!D3=0,"",RES_hh_tes_in!D3/RES_hh_fec_in!D3)</f>
        <v>0.63575403171441547</v>
      </c>
      <c r="E3" s="66">
        <f>IF(RES_hh_tes_in!E3=0,"",RES_hh_tes_in!E3/RES_hh_fec_in!E3)</f>
        <v>0.64371225551965117</v>
      </c>
      <c r="F3" s="66">
        <f>IF(RES_hh_tes_in!F3=0,"",RES_hh_tes_in!F3/RES_hh_fec_in!F3)</f>
        <v>0.6457859504810578</v>
      </c>
      <c r="G3" s="66">
        <f>IF(RES_hh_tes_in!G3=0,"",RES_hh_tes_in!G3/RES_hh_fec_in!G3)</f>
        <v>0.66480447968821887</v>
      </c>
      <c r="H3" s="66">
        <f>IF(RES_hh_tes_in!H3=0,"",RES_hh_tes_in!H3/RES_hh_fec_in!H3)</f>
        <v>0.69081438052539335</v>
      </c>
      <c r="I3" s="66">
        <f>IF(RES_hh_tes_in!I3=0,"",RES_hh_tes_in!I3/RES_hh_fec_in!I3)</f>
        <v>0.7260259306524901</v>
      </c>
      <c r="J3" s="66">
        <f>IF(RES_hh_tes_in!J3=0,"",RES_hh_tes_in!J3/RES_hh_fec_in!J3)</f>
        <v>0.73551457895765859</v>
      </c>
      <c r="K3" s="66">
        <f>IF(RES_hh_tes_in!K3=0,"",RES_hh_tes_in!K3/RES_hh_fec_in!K3)</f>
        <v>0.75959752845798811</v>
      </c>
      <c r="L3" s="66">
        <f>IF(RES_hh_tes_in!L3=0,"",RES_hh_tes_in!L3/RES_hh_fec_in!L3)</f>
        <v>0.76822370215413782</v>
      </c>
      <c r="M3" s="66">
        <f>IF(RES_hh_tes_in!M3=0,"",RES_hh_tes_in!M3/RES_hh_fec_in!M3)</f>
        <v>0.73843374405686246</v>
      </c>
      <c r="N3" s="66">
        <f>IF(RES_hh_tes_in!N3=0,"",RES_hh_tes_in!N3/RES_hh_fec_in!N3)</f>
        <v>0.75408664510544099</v>
      </c>
      <c r="O3" s="66">
        <f>IF(RES_hh_tes_in!O3=0,"",RES_hh_tes_in!O3/RES_hh_fec_in!O3)</f>
        <v>0.78943811651907236</v>
      </c>
      <c r="P3" s="66">
        <f>IF(RES_hh_tes_in!P3=0,"",RES_hh_tes_in!P3/RES_hh_fec_in!P3)</f>
        <v>0.90786302140224129</v>
      </c>
      <c r="Q3" s="66">
        <f>IF(RES_hh_tes_in!Q3=0,"",RES_hh_tes_in!Q3/RES_hh_fec_in!Q3)</f>
        <v>0.90445711985571065</v>
      </c>
      <c r="R3" s="66">
        <f>IF(RES_hh_tes_in!R3=0,"",RES_hh_tes_in!R3/RES_hh_fec_in!R3)</f>
        <v>0.92412851588490352</v>
      </c>
      <c r="S3" s="66">
        <f>IF(RES_hh_tes_in!S3=0,"",RES_hh_tes_in!S3/RES_hh_fec_in!S3)</f>
        <v>0.93096250621282117</v>
      </c>
      <c r="T3" s="66">
        <f>IF(RES_hh_tes_in!T3=0,"",RES_hh_tes_in!T3/RES_hh_fec_in!T3)</f>
        <v>0.97255444632597932</v>
      </c>
      <c r="U3" s="66">
        <f>IF(RES_hh_tes_in!U3=0,"",RES_hh_tes_in!U3/RES_hh_fec_in!U3)</f>
        <v>1.0338417701353162</v>
      </c>
      <c r="V3" s="66">
        <f>IF(RES_hh_tes_in!V3=0,"",RES_hh_tes_in!V3/RES_hh_fec_in!V3)</f>
        <v>1.0730019449029138</v>
      </c>
      <c r="W3" s="66">
        <f>IF(RES_hh_tes_in!W3=0,"",RES_hh_tes_in!W3/RES_hh_fec_in!W3)</f>
        <v>1.1654606101816463</v>
      </c>
      <c r="X3" s="66">
        <f>IF(RES_hh_tes_in!X3=0,"",RES_hh_tes_in!X3/RES_hh_fec_in!X3)</f>
        <v>1.1974078235086174</v>
      </c>
      <c r="Y3" s="66">
        <f>IF(RES_hh_tes_in!Y3=0,"",RES_hh_tes_in!Y3/RES_hh_fec_in!Y3)</f>
        <v>1.1158906486028022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0.61334425505688694</v>
      </c>
      <c r="D4" s="70">
        <f>IF(RES_hh_tes_in!D4=0,"",RES_hh_tes_in!D4/RES_hh_fec_in!D4)</f>
        <v>0.62818719764845588</v>
      </c>
      <c r="E4" s="70">
        <f>IF(RES_hh_tes_in!E4=0,"",RES_hh_tes_in!E4/RES_hh_fec_in!E4)</f>
        <v>0.63723760403246632</v>
      </c>
      <c r="F4" s="70">
        <f>IF(RES_hh_tes_in!F4=0,"",RES_hh_tes_in!F4/RES_hh_fec_in!F4)</f>
        <v>0.64147304508047209</v>
      </c>
      <c r="G4" s="70">
        <f>IF(RES_hh_tes_in!G4=0,"",RES_hh_tes_in!G4/RES_hh_fec_in!G4)</f>
        <v>0.66231048293734462</v>
      </c>
      <c r="H4" s="70">
        <f>IF(RES_hh_tes_in!H4=0,"",RES_hh_tes_in!H4/RES_hh_fec_in!H4)</f>
        <v>0.69040398311130491</v>
      </c>
      <c r="I4" s="70">
        <f>IF(RES_hh_tes_in!I4=0,"",RES_hh_tes_in!I4/RES_hh_fec_in!I4)</f>
        <v>0.73304107098796112</v>
      </c>
      <c r="J4" s="70">
        <f>IF(RES_hh_tes_in!J4=0,"",RES_hh_tes_in!J4/RES_hh_fec_in!J4)</f>
        <v>0.740493968675078</v>
      </c>
      <c r="K4" s="70">
        <f>IF(RES_hh_tes_in!K4=0,"",RES_hh_tes_in!K4/RES_hh_fec_in!K4)</f>
        <v>0.75910260586641898</v>
      </c>
      <c r="L4" s="70">
        <f>IF(RES_hh_tes_in!L4=0,"",RES_hh_tes_in!L4/RES_hh_fec_in!L4)</f>
        <v>0.77244210602576679</v>
      </c>
      <c r="M4" s="70">
        <f>IF(RES_hh_tes_in!M4=0,"",RES_hh_tes_in!M4/RES_hh_fec_in!M4)</f>
        <v>0.74050802295199458</v>
      </c>
      <c r="N4" s="70">
        <f>IF(RES_hh_tes_in!N4=0,"",RES_hh_tes_in!N4/RES_hh_fec_in!N4)</f>
        <v>0.75728414694767987</v>
      </c>
      <c r="O4" s="70">
        <f>IF(RES_hh_tes_in!O4=0,"",RES_hh_tes_in!O4/RES_hh_fec_in!O4)</f>
        <v>0.79348156638371681</v>
      </c>
      <c r="P4" s="70">
        <f>IF(RES_hh_tes_in!P4=0,"",RES_hh_tes_in!P4/RES_hh_fec_in!P4)</f>
        <v>0.95063538841336026</v>
      </c>
      <c r="Q4" s="70">
        <f>IF(RES_hh_tes_in!Q4=0,"",RES_hh_tes_in!Q4/RES_hh_fec_in!Q4)</f>
        <v>0.9363152490935106</v>
      </c>
      <c r="R4" s="70">
        <f>IF(RES_hh_tes_in!R4=0,"",RES_hh_tes_in!R4/RES_hh_fec_in!R4)</f>
        <v>0.93562999291104243</v>
      </c>
      <c r="S4" s="70">
        <f>IF(RES_hh_tes_in!S4=0,"",RES_hh_tes_in!S4/RES_hh_fec_in!S4)</f>
        <v>0.94209110893137249</v>
      </c>
      <c r="T4" s="70">
        <f>IF(RES_hh_tes_in!T4=0,"",RES_hh_tes_in!T4/RES_hh_fec_in!T4)</f>
        <v>0.99689561451223829</v>
      </c>
      <c r="U4" s="70">
        <f>IF(RES_hh_tes_in!U4=0,"",RES_hh_tes_in!U4/RES_hh_fec_in!U4)</f>
        <v>1.0564273640747077</v>
      </c>
      <c r="V4" s="70">
        <f>IF(RES_hh_tes_in!V4=0,"",RES_hh_tes_in!V4/RES_hh_fec_in!V4)</f>
        <v>1.1320434463432167</v>
      </c>
      <c r="W4" s="70">
        <f>IF(RES_hh_tes_in!W4=0,"",RES_hh_tes_in!W4/RES_hh_fec_in!W4)</f>
        <v>1.208849993338019</v>
      </c>
      <c r="X4" s="70">
        <f>IF(RES_hh_tes_in!X4=0,"",RES_hh_tes_in!X4/RES_hh_fec_in!X4)</f>
        <v>1.3325391581654866</v>
      </c>
      <c r="Y4" s="70">
        <f>IF(RES_hh_tes_in!Y4=0,"",RES_hh_tes_in!Y4/RES_hh_fec_in!Y4)</f>
        <v>1.2194848547071533</v>
      </c>
      <c r="DA4" s="88" t="s">
        <v>722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>
        <f>IF(RES_hh_tes_in!H5=0,"",RES_hh_tes_in!H5/RES_hh_fec_in!H5)</f>
        <v>0.70448598101077642</v>
      </c>
      <c r="I5" s="78">
        <f>IF(RES_hh_tes_in!I5=0,"",RES_hh_tes_in!I5/RES_hh_fec_in!I5)</f>
        <v>0.71032648855024705</v>
      </c>
      <c r="J5" s="78">
        <f>IF(RES_hh_tes_in!J5=0,"",RES_hh_tes_in!J5/RES_hh_fec_in!J5)</f>
        <v>0.71634611835225126</v>
      </c>
      <c r="K5" s="78">
        <f>IF(RES_hh_tes_in!K5=0,"",RES_hh_tes_in!K5/RES_hh_fec_in!K5)</f>
        <v>0.72253076850287856</v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>
        <f>IF(RES_hh_tes_in!O5=0,"",RES_hh_tes_in!O5/RES_hh_fec_in!O5)</f>
        <v>0.74628995274385868</v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>
        <f>IF(RES_hh_tes_in!R5=0,"",RES_hh_tes_in!R5/RES_hh_fec_in!R5)</f>
        <v>0.77668871613306634</v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>
        <f>IF(RES_hh_tes_in!W5=0,"",RES_hh_tes_in!W5/RES_hh_fec_in!W5)</f>
        <v>0.87064740480018521</v>
      </c>
      <c r="X5" s="78">
        <f>IF(RES_hh_tes_in!X5=0,"",RES_hh_tes_in!X5/RES_hh_fec_in!X5)</f>
        <v>0.87550729997487398</v>
      </c>
      <c r="Y5" s="78">
        <f>IF(RES_hh_tes_in!Y5=0,"",RES_hh_tes_in!Y5/RES_hh_fec_in!Y5)</f>
        <v>0.87956398212594178</v>
      </c>
      <c r="DA5" s="89" t="s">
        <v>723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0.55317115553793272</v>
      </c>
      <c r="D6" s="78">
        <f>IF(RES_hh_tes_in!D6=0,"",RES_hh_tes_in!D6/RES_hh_fec_in!D6)</f>
        <v>0.55767431033085524</v>
      </c>
      <c r="E6" s="78">
        <f>IF(RES_hh_tes_in!E6=0,"",RES_hh_tes_in!E6/RES_hh_fec_in!E6)</f>
        <v>0.56241719218340824</v>
      </c>
      <c r="F6" s="78">
        <f>IF(RES_hh_tes_in!F6=0,"",RES_hh_tes_in!F6/RES_hh_fec_in!F6)</f>
        <v>0.56713416124985161</v>
      </c>
      <c r="G6" s="78">
        <f>IF(RES_hh_tes_in!G6=0,"",RES_hh_tes_in!G6/RES_hh_fec_in!G6)</f>
        <v>0.57206209369462468</v>
      </c>
      <c r="H6" s="78">
        <f>IF(RES_hh_tes_in!H6=0,"",RES_hh_tes_in!H6/RES_hh_fec_in!H6)</f>
        <v>0.57716886804107126</v>
      </c>
      <c r="I6" s="78">
        <f>IF(RES_hh_tes_in!I6=0,"",RES_hh_tes_in!I6/RES_hh_fec_in!I6)</f>
        <v>0.58250961461342932</v>
      </c>
      <c r="J6" s="78">
        <f>IF(RES_hh_tes_in!J6=0,"",RES_hh_tes_in!J6/RES_hh_fec_in!J6)</f>
        <v>0.58831744192043234</v>
      </c>
      <c r="K6" s="78">
        <f>IF(RES_hh_tes_in!K6=0,"",RES_hh_tes_in!K6/RES_hh_fec_in!K6)</f>
        <v>0.59478614274644315</v>
      </c>
      <c r="L6" s="78">
        <f>IF(RES_hh_tes_in!L6=0,"",RES_hh_tes_in!L6/RES_hh_fec_in!L6)</f>
        <v>0.60195963830455945</v>
      </c>
      <c r="M6" s="78">
        <f>IF(RES_hh_tes_in!M6=0,"",RES_hh_tes_in!M6/RES_hh_fec_in!M6)</f>
        <v>0.61493923605162348</v>
      </c>
      <c r="N6" s="78">
        <f>IF(RES_hh_tes_in!N6=0,"",RES_hh_tes_in!N6/RES_hh_fec_in!N6)</f>
        <v>0.63525162841383231</v>
      </c>
      <c r="O6" s="78">
        <f>IF(RES_hh_tes_in!O6=0,"",RES_hh_tes_in!O6/RES_hh_fec_in!O6)</f>
        <v>0.66367388119409221</v>
      </c>
      <c r="P6" s="78">
        <f>IF(RES_hh_tes_in!P6=0,"",RES_hh_tes_in!P6/RES_hh_fec_in!P6)</f>
        <v>0.69642922398689244</v>
      </c>
      <c r="Q6" s="78">
        <f>IF(RES_hh_tes_in!Q6=0,"",RES_hh_tes_in!Q6/RES_hh_fec_in!Q6)</f>
        <v>0.72258475355600382</v>
      </c>
      <c r="R6" s="78">
        <f>IF(RES_hh_tes_in!R6=0,"",RES_hh_tes_in!R6/RES_hh_fec_in!R6)</f>
        <v>0.73248052404830166</v>
      </c>
      <c r="S6" s="78">
        <f>IF(RES_hh_tes_in!S6=0,"",RES_hh_tes_in!S6/RES_hh_fec_in!S6)</f>
        <v>0.73702878450984799</v>
      </c>
      <c r="T6" s="78">
        <f>IF(RES_hh_tes_in!T6=0,"",RES_hh_tes_in!T6/RES_hh_fec_in!T6)</f>
        <v>0.73847106128702267</v>
      </c>
      <c r="U6" s="78">
        <f>IF(RES_hh_tes_in!U6=0,"",RES_hh_tes_in!U6/RES_hh_fec_in!U6)</f>
        <v>0.73895556924646799</v>
      </c>
      <c r="V6" s="78">
        <f>IF(RES_hh_tes_in!V6=0,"",RES_hh_tes_in!V6/RES_hh_fec_in!V6)</f>
        <v>0.74056335553511776</v>
      </c>
      <c r="W6" s="78">
        <f>IF(RES_hh_tes_in!W6=0,"",RES_hh_tes_in!W6/RES_hh_fec_in!W6)</f>
        <v>0.74303886980625211</v>
      </c>
      <c r="X6" s="78">
        <f>IF(RES_hh_tes_in!X6=0,"",RES_hh_tes_in!X6/RES_hh_fec_in!X6)</f>
        <v>0.74518477093636193</v>
      </c>
      <c r="Y6" s="78">
        <f>IF(RES_hh_tes_in!Y6=0,"",RES_hh_tes_in!Y6/RES_hh_fec_in!Y6)</f>
        <v>0.74703719184204953</v>
      </c>
      <c r="DA6" s="89" t="s">
        <v>724</v>
      </c>
    </row>
    <row r="7" spans="1:105" ht="12" customHeight="1" x14ac:dyDescent="0.25">
      <c r="A7" s="28" t="s">
        <v>200</v>
      </c>
      <c r="B7" s="78"/>
      <c r="C7" s="78">
        <f>IF(RES_hh_tes_in!C7=0,"",RES_hh_tes_in!C7/RES_hh_fec_in!C7)</f>
        <v>0.52618990108670516</v>
      </c>
      <c r="D7" s="78">
        <f>IF(RES_hh_tes_in!D7=0,"",RES_hh_tes_in!D7/RES_hh_fec_in!D7)</f>
        <v>0.53085947734736749</v>
      </c>
      <c r="E7" s="78">
        <f>IF(RES_hh_tes_in!E7=0,"",RES_hh_tes_in!E7/RES_hh_fec_in!E7)</f>
        <v>0.53577764017415186</v>
      </c>
      <c r="F7" s="78">
        <f>IF(RES_hh_tes_in!F7=0,"",RES_hh_tes_in!F7/RES_hh_fec_in!F7)</f>
        <v>0.54066893256533521</v>
      </c>
      <c r="G7" s="78">
        <f>IF(RES_hh_tes_in!G7=0,"",RES_hh_tes_in!G7/RES_hh_fec_in!G7)</f>
        <v>0.54577898483234277</v>
      </c>
      <c r="H7" s="78">
        <f>IF(RES_hh_tes_in!H7=0,"",RES_hh_tes_in!H7/RES_hh_fec_in!H7)</f>
        <v>0.55107448839668949</v>
      </c>
      <c r="I7" s="78">
        <f>IF(RES_hh_tes_in!I7=0,"",RES_hh_tes_in!I7/RES_hh_fec_in!I7)</f>
        <v>0.55661261101412485</v>
      </c>
      <c r="J7" s="78">
        <f>IF(RES_hh_tes_in!J7=0,"",RES_hh_tes_in!J7/RES_hh_fec_in!J7)</f>
        <v>0.56263507610047525</v>
      </c>
      <c r="K7" s="78">
        <f>IF(RES_hh_tes_in!K7=0,"",RES_hh_tes_in!K7/RES_hh_fec_in!K7)</f>
        <v>0.56934283837014921</v>
      </c>
      <c r="L7" s="78">
        <f>IF(RES_hh_tes_in!L7=0,"",RES_hh_tes_in!L7/RES_hh_fec_in!L7)</f>
        <v>0.57678144221667782</v>
      </c>
      <c r="M7" s="78">
        <f>IF(RES_hh_tes_in!M7=0,"",RES_hh_tes_in!M7/RES_hh_fec_in!M7)</f>
        <v>0.59024072227693569</v>
      </c>
      <c r="N7" s="78">
        <f>IF(RES_hh_tes_in!N7=0,"",RES_hh_tes_in!N7/RES_hh_fec_in!N7)</f>
        <v>0.61130379239855415</v>
      </c>
      <c r="O7" s="78">
        <f>IF(RES_hh_tes_in!O7=0,"",RES_hh_tes_in!O7/RES_hh_fec_in!O7)</f>
        <v>0.6407764361250895</v>
      </c>
      <c r="P7" s="78">
        <f>IF(RES_hh_tes_in!P7=0,"",RES_hh_tes_in!P7/RES_hh_fec_in!P7)</f>
        <v>0.674742306309146</v>
      </c>
      <c r="Q7" s="78">
        <f>IF(RES_hh_tes_in!Q7=0,"",RES_hh_tes_in!Q7/RES_hh_fec_in!Q7)</f>
        <v>0.70186445635225159</v>
      </c>
      <c r="R7" s="78">
        <f>IF(RES_hh_tes_in!R7=0,"",RES_hh_tes_in!R7/RES_hh_fec_in!R7)</f>
        <v>0.71219735404734208</v>
      </c>
      <c r="S7" s="78">
        <f>IF(RES_hh_tes_in!S7=0,"",RES_hh_tes_in!S7/RES_hh_fec_in!S7)</f>
        <v>0.7170609637914791</v>
      </c>
      <c r="T7" s="78">
        <f>IF(RES_hh_tes_in!T7=0,"",RES_hh_tes_in!T7/RES_hh_fec_in!T7)</f>
        <v>0.71867542781306315</v>
      </c>
      <c r="U7" s="78">
        <f>IF(RES_hh_tes_in!U7=0,"",RES_hh_tes_in!U7/RES_hh_fec_in!U7)</f>
        <v>0.71914861094752647</v>
      </c>
      <c r="V7" s="78">
        <f>IF(RES_hh_tes_in!V7=0,"",RES_hh_tes_in!V7/RES_hh_fec_in!V7)</f>
        <v>0.72050748704120615</v>
      </c>
      <c r="W7" s="78">
        <f>IF(RES_hh_tes_in!W7=0,"",RES_hh_tes_in!W7/RES_hh_fec_in!W7)</f>
        <v>0.72238778501225354</v>
      </c>
      <c r="X7" s="78">
        <f>IF(RES_hh_tes_in!X7=0,"",RES_hh_tes_in!X7/RES_hh_fec_in!X7)</f>
        <v>0.72355018503862334</v>
      </c>
      <c r="Y7" s="78">
        <f>IF(RES_hh_tes_in!Y7=0,"",RES_hh_tes_in!Y7/RES_hh_fec_in!Y7)</f>
        <v>0.72429512443462984</v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0.57400281284872501</v>
      </c>
      <c r="D8" s="78">
        <f>IF(RES_hh_tes_in!D8=0,"",RES_hh_tes_in!D8/RES_hh_fec_in!D8)</f>
        <v>0.57865977919273404</v>
      </c>
      <c r="E8" s="78">
        <f>IF(RES_hh_tes_in!E8=0,"",RES_hh_tes_in!E8/RES_hh_fec_in!E8)</f>
        <v>0.58361042856692513</v>
      </c>
      <c r="F8" s="78">
        <f>IF(RES_hh_tes_in!F8=0,"",RES_hh_tes_in!F8/RES_hh_fec_in!F8)</f>
        <v>0.58854306812092283</v>
      </c>
      <c r="G8" s="78">
        <f>IF(RES_hh_tes_in!G8=0,"",RES_hh_tes_in!G8/RES_hh_fec_in!G8)</f>
        <v>0.59373874084024214</v>
      </c>
      <c r="H8" s="78">
        <f>IF(RES_hh_tes_in!H8=0,"",RES_hh_tes_in!H8/RES_hh_fec_in!H8)</f>
        <v>0.59916153942418493</v>
      </c>
      <c r="I8" s="78">
        <f>IF(RES_hh_tes_in!I8=0,"",RES_hh_tes_in!I8/RES_hh_fec_in!I8)</f>
        <v>0.60487912787059661</v>
      </c>
      <c r="J8" s="78">
        <f>IF(RES_hh_tes_in!J8=0,"",RES_hh_tes_in!J8/RES_hh_fec_in!J8)</f>
        <v>0.61117220924856963</v>
      </c>
      <c r="K8" s="78">
        <f>IF(RES_hh_tes_in!K8=0,"",RES_hh_tes_in!K8/RES_hh_fec_in!K8)</f>
        <v>0.61827717028952933</v>
      </c>
      <c r="L8" s="78">
        <f>IF(RES_hh_tes_in!L8=0,"",RES_hh_tes_in!L8/RES_hh_fec_in!L8)</f>
        <v>0.62625308843595529</v>
      </c>
      <c r="M8" s="78">
        <f>IF(RES_hh_tes_in!M8=0,"",RES_hh_tes_in!M8/RES_hh_fec_in!M8)</f>
        <v>0.64101126443207812</v>
      </c>
      <c r="N8" s="78">
        <f>IF(RES_hh_tes_in!N8=0,"",RES_hh_tes_in!N8/RES_hh_fec_in!N8)</f>
        <v>0.66439129578819844</v>
      </c>
      <c r="O8" s="78">
        <f>IF(RES_hh_tes_in!O8=0,"",RES_hh_tes_in!O8/RES_hh_fec_in!O8)</f>
        <v>0.69762082025578509</v>
      </c>
      <c r="P8" s="78">
        <f>IF(RES_hh_tes_in!P8=0,"",RES_hh_tes_in!P8/RES_hh_fec_in!P8)</f>
        <v>0.73676706171416817</v>
      </c>
      <c r="Q8" s="78">
        <f>IF(RES_hh_tes_in!Q8=0,"",RES_hh_tes_in!Q8/RES_hh_fec_in!Q8)</f>
        <v>0.76979154333809452</v>
      </c>
      <c r="R8" s="78">
        <f>IF(RES_hh_tes_in!R8=0,"",RES_hh_tes_in!R8/RES_hh_fec_in!R8)</f>
        <v>0.78658084534706874</v>
      </c>
      <c r="S8" s="78">
        <f>IF(RES_hh_tes_in!S8=0,"",RES_hh_tes_in!S8/RES_hh_fec_in!S8)</f>
        <v>0.79944508540250103</v>
      </c>
      <c r="T8" s="78">
        <f>IF(RES_hh_tes_in!T8=0,"",RES_hh_tes_in!T8/RES_hh_fec_in!T8)</f>
        <v>0.80991643805248681</v>
      </c>
      <c r="U8" s="78">
        <f>IF(RES_hh_tes_in!U8=0,"",RES_hh_tes_in!U8/RES_hh_fec_in!U8)</f>
        <v>0.8190548322680592</v>
      </c>
      <c r="V8" s="78">
        <f>IF(RES_hh_tes_in!V8=0,"",RES_hh_tes_in!V8/RES_hh_fec_in!V8)</f>
        <v>0.82738667359986118</v>
      </c>
      <c r="W8" s="78">
        <f>IF(RES_hh_tes_in!W8=0,"",RES_hh_tes_in!W8/RES_hh_fec_in!W8)</f>
        <v>0.83367067552459317</v>
      </c>
      <c r="X8" s="78">
        <f>IF(RES_hh_tes_in!X8=0,"",RES_hh_tes_in!X8/RES_hh_fec_in!X8)</f>
        <v>0.83780663988624071</v>
      </c>
      <c r="Y8" s="78">
        <f>IF(RES_hh_tes_in!Y8=0,"",RES_hh_tes_in!Y8/RES_hh_fec_in!Y8)</f>
        <v>0.8407271098813669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0.59825791340427958</v>
      </c>
      <c r="D9" s="78">
        <f>IF(RES_hh_tes_in!D9=0,"",RES_hh_tes_in!D9/RES_hh_fec_in!D9)</f>
        <v>0.61028378257003779</v>
      </c>
      <c r="E9" s="78">
        <f>IF(RES_hh_tes_in!E9=0,"",RES_hh_tes_in!E9/RES_hh_fec_in!E9)</f>
        <v>0.62242413659700924</v>
      </c>
      <c r="F9" s="78">
        <f>IF(RES_hh_tes_in!F9=0,"",RES_hh_tes_in!F9/RES_hh_fec_in!F9)</f>
        <v>0.63466710161331907</v>
      </c>
      <c r="G9" s="78">
        <f>IF(RES_hh_tes_in!G9=0,"",RES_hh_tes_in!G9/RES_hh_fec_in!G9)</f>
        <v>0.64700059807226729</v>
      </c>
      <c r="H9" s="78">
        <f>IF(RES_hh_tes_in!H9=0,"",RES_hh_tes_in!H9/RES_hh_fec_in!H9)</f>
        <v>0.65941040051267708</v>
      </c>
      <c r="I9" s="78">
        <f>IF(RES_hh_tes_in!I9=0,"",RES_hh_tes_in!I9/RES_hh_fec_in!I9)</f>
        <v>0.6718777439663165</v>
      </c>
      <c r="J9" s="78">
        <f>IF(RES_hh_tes_in!J9=0,"",RES_hh_tes_in!J9/RES_hh_fec_in!J9)</f>
        <v>0.68436209365068246</v>
      </c>
      <c r="K9" s="78">
        <f>IF(RES_hh_tes_in!K9=0,"",RES_hh_tes_in!K9/RES_hh_fec_in!K9)</f>
        <v>0.69680985057468159</v>
      </c>
      <c r="L9" s="78">
        <f>IF(RES_hh_tes_in!L9=0,"",RES_hh_tes_in!L9/RES_hh_fec_in!L9)</f>
        <v>0.70917344275888727</v>
      </c>
      <c r="M9" s="78">
        <f>IF(RES_hh_tes_in!M9=0,"",RES_hh_tes_in!M9/RES_hh_fec_in!M9)</f>
        <v>0.72053041915169536</v>
      </c>
      <c r="N9" s="78">
        <f>IF(RES_hh_tes_in!N9=0,"",RES_hh_tes_in!N9/RES_hh_fec_in!N9)</f>
        <v>0.7303760322533025</v>
      </c>
      <c r="O9" s="78">
        <f>IF(RES_hh_tes_in!O9=0,"",RES_hh_tes_in!O9/RES_hh_fec_in!O9)</f>
        <v>0.73841876279060459</v>
      </c>
      <c r="P9" s="78">
        <f>IF(RES_hh_tes_in!P9=0,"",RES_hh_tes_in!P9/RES_hh_fec_in!P9)</f>
        <v>0.74535535334863412</v>
      </c>
      <c r="Q9" s="78">
        <f>IF(RES_hh_tes_in!Q9=0,"",RES_hh_tes_in!Q9/RES_hh_fec_in!Q9)</f>
        <v>0.75363200277957354</v>
      </c>
      <c r="R9" s="78">
        <f>IF(RES_hh_tes_in!R9=0,"",RES_hh_tes_in!R9/RES_hh_fec_in!R9)</f>
        <v>0.76602935323395849</v>
      </c>
      <c r="S9" s="78">
        <f>IF(RES_hh_tes_in!S9=0,"",RES_hh_tes_in!S9/RES_hh_fec_in!S9)</f>
        <v>0.77998242307749588</v>
      </c>
      <c r="T9" s="78">
        <f>IF(RES_hh_tes_in!T9=0,"",RES_hh_tes_in!T9/RES_hh_fec_in!T9)</f>
        <v>0.79405661188093879</v>
      </c>
      <c r="U9" s="78">
        <f>IF(RES_hh_tes_in!U9=0,"",RES_hh_tes_in!U9/RES_hh_fec_in!U9)</f>
        <v>0.80705762918661061</v>
      </c>
      <c r="V9" s="78">
        <f>IF(RES_hh_tes_in!V9=0,"",RES_hh_tes_in!V9/RES_hh_fec_in!V9)</f>
        <v>0.81796317340856795</v>
      </c>
      <c r="W9" s="78">
        <f>IF(RES_hh_tes_in!W9=0,"",RES_hh_tes_in!W9/RES_hh_fec_in!W9)</f>
        <v>0.82672388215173487</v>
      </c>
      <c r="X9" s="78">
        <f>IF(RES_hh_tes_in!X9=0,"",RES_hh_tes_in!X9/RES_hh_fec_in!X9)</f>
        <v>0.83330420881727774</v>
      </c>
      <c r="Y9" s="78">
        <f>IF(RES_hh_tes_in!Y9=0,"",RES_hh_tes_in!Y9/RES_hh_fec_in!Y9)</f>
        <v>0.83950553169810127</v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>
        <f>IF(RES_hh_tes_in!C11=0,"",RES_hh_tes_in!C11/RES_hh_fec_in!C11)</f>
        <v>0.83085894945976668</v>
      </c>
      <c r="D11" s="78">
        <f>IF(RES_hh_tes_in!D11=0,"",RES_hh_tes_in!D11/RES_hh_fec_in!D11)</f>
        <v>0.832510993265968</v>
      </c>
      <c r="E11" s="78">
        <f>IF(RES_hh_tes_in!E11=0,"",RES_hh_tes_in!E11/RES_hh_fec_in!E11)</f>
        <v>0.83420763794489605</v>
      </c>
      <c r="F11" s="78">
        <f>IF(RES_hh_tes_in!F11=0,"",RES_hh_tes_in!F11/RES_hh_fec_in!F11)</f>
        <v>0.83591036456101397</v>
      </c>
      <c r="G11" s="78">
        <f>IF(RES_hh_tes_in!G11=0,"",RES_hh_tes_in!G11/RES_hh_fec_in!G11)</f>
        <v>0.83765416595753273</v>
      </c>
      <c r="H11" s="78" t="str">
        <f>IF(RES_hh_tes_in!H11=0,"",RES_hh_tes_in!H11/RES_hh_fec_in!H11)</f>
        <v/>
      </c>
      <c r="I11" s="78" t="str">
        <f>IF(RES_hh_tes_in!I11=0,"",RES_hh_tes_in!I11/RES_hh_fec_in!I11)</f>
        <v/>
      </c>
      <c r="J11" s="78" t="str">
        <f>IF(RES_hh_tes_in!J11=0,"",RES_hh_tes_in!J11/RES_hh_fec_in!J11)</f>
        <v/>
      </c>
      <c r="K11" s="78" t="str">
        <f>IF(RES_hh_tes_in!K11=0,"",RES_hh_tes_in!K11/RES_hh_fec_in!K11)</f>
        <v/>
      </c>
      <c r="L11" s="78">
        <f>IF(RES_hh_tes_in!L11=0,"",RES_hh_tes_in!L11/RES_hh_fec_in!L11)</f>
        <v>0.84732134519057156</v>
      </c>
      <c r="M11" s="78">
        <f>IF(RES_hh_tes_in!M11=0,"",RES_hh_tes_in!M11/RES_hh_fec_in!M11)</f>
        <v>0.85027934581665732</v>
      </c>
      <c r="N11" s="78">
        <f>IF(RES_hh_tes_in!N11=0,"",RES_hh_tes_in!N11/RES_hh_fec_in!N11)</f>
        <v>0.85428125978822234</v>
      </c>
      <c r="O11" s="78">
        <f>IF(RES_hh_tes_in!O11=0,"",RES_hh_tes_in!O11/RES_hh_fec_in!O11)</f>
        <v>0.8595219003828618</v>
      </c>
      <c r="P11" s="78">
        <f>IF(RES_hh_tes_in!P11=0,"",RES_hh_tes_in!P11/RES_hh_fec_in!P11)</f>
        <v>0.86563062105679434</v>
      </c>
      <c r="Q11" s="78">
        <f>IF(RES_hh_tes_in!Q11=0,"",RES_hh_tes_in!Q11/RES_hh_fec_in!Q11)</f>
        <v>0.87139405885351473</v>
      </c>
      <c r="R11" s="78">
        <f>IF(RES_hh_tes_in!R11=0,"",RES_hh_tes_in!R11/RES_hh_fec_in!R11)</f>
        <v>0.8758103888774057</v>
      </c>
      <c r="S11" s="78">
        <f>IF(RES_hh_tes_in!S11=0,"",RES_hh_tes_in!S11/RES_hh_fec_in!S11)</f>
        <v>0.88010673972024878</v>
      </c>
      <c r="T11" s="78">
        <f>IF(RES_hh_tes_in!T11=0,"",RES_hh_tes_in!T11/RES_hh_fec_in!T11)</f>
        <v>0.88425440500788222</v>
      </c>
      <c r="U11" s="78">
        <f>IF(RES_hh_tes_in!U11=0,"",RES_hh_tes_in!U11/RES_hh_fec_in!U11)</f>
        <v>0.8882246783661577</v>
      </c>
      <c r="V11" s="78">
        <f>IF(RES_hh_tes_in!V11=0,"",RES_hh_tes_in!V11/RES_hh_fec_in!V11)</f>
        <v>0.89198885342092149</v>
      </c>
      <c r="W11" s="78">
        <f>IF(RES_hh_tes_in!W11=0,"",RES_hh_tes_in!W11/RES_hh_fec_in!W11)</f>
        <v>0.89545638417288842</v>
      </c>
      <c r="X11" s="78">
        <f>IF(RES_hh_tes_in!X11=0,"",RES_hh_tes_in!X11/RES_hh_fec_in!X11)</f>
        <v>0.90022267836239134</v>
      </c>
      <c r="Y11" s="78">
        <f>IF(RES_hh_tes_in!Y11=0,"",RES_hh_tes_in!Y11/RES_hh_fec_in!Y11)</f>
        <v>0.9048028272151456</v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1.7378229690782816</v>
      </c>
      <c r="D12" s="78">
        <f>IF(RES_hh_tes_in!D12=0,"",RES_hh_tes_in!D12/RES_hh_fec_in!D12)</f>
        <v>1.8304267869718893</v>
      </c>
      <c r="E12" s="78">
        <f>IF(RES_hh_tes_in!E12=0,"",RES_hh_tes_in!E12/RES_hh_fec_in!E12)</f>
        <v>1.9245897121668354</v>
      </c>
      <c r="F12" s="78">
        <f>IF(RES_hh_tes_in!F12=0,"",RES_hh_tes_in!F12/RES_hh_fec_in!F12)</f>
        <v>2.0194039442824874</v>
      </c>
      <c r="G12" s="78">
        <f>IF(RES_hh_tes_in!G12=0,"",RES_hh_tes_in!G12/RES_hh_fec_in!G12)</f>
        <v>2.1156966056811934</v>
      </c>
      <c r="H12" s="78">
        <f>IF(RES_hh_tes_in!H12=0,"",RES_hh_tes_in!H12/RES_hh_fec_in!H12)</f>
        <v>2.2133681946847652</v>
      </c>
      <c r="I12" s="78">
        <f>IF(RES_hh_tes_in!I12=0,"",RES_hh_tes_in!I12/RES_hh_fec_in!I12)</f>
        <v>2.3126243233249699</v>
      </c>
      <c r="J12" s="78">
        <f>IF(RES_hh_tes_in!J12=0,"",RES_hh_tes_in!J12/RES_hh_fec_in!J12)</f>
        <v>2.4143033022745692</v>
      </c>
      <c r="K12" s="78">
        <f>IF(RES_hh_tes_in!K12=0,"",RES_hh_tes_in!K12/RES_hh_fec_in!K12)</f>
        <v>2.519120508585265</v>
      </c>
      <c r="L12" s="78">
        <f>IF(RES_hh_tes_in!L12=0,"",RES_hh_tes_in!L12/RES_hh_fec_in!L12)</f>
        <v>2.6272720548592683</v>
      </c>
      <c r="M12" s="78">
        <f>IF(RES_hh_tes_in!M12=0,"",RES_hh_tes_in!M12/RES_hh_fec_in!M12)</f>
        <v>2.7595190113749437</v>
      </c>
      <c r="N12" s="78">
        <f>IF(RES_hh_tes_in!N12=0,"",RES_hh_tes_in!N12/RES_hh_fec_in!N12)</f>
        <v>2.9230206113283037</v>
      </c>
      <c r="O12" s="78">
        <f>IF(RES_hh_tes_in!O12=0,"",RES_hh_tes_in!O12/RES_hh_fec_in!O12)</f>
        <v>3.1202364364804218</v>
      </c>
      <c r="P12" s="78">
        <f>IF(RES_hh_tes_in!P12=0,"",RES_hh_tes_in!P12/RES_hh_fec_in!P12)</f>
        <v>3.3312809089632052</v>
      </c>
      <c r="Q12" s="78">
        <f>IF(RES_hh_tes_in!Q12=0,"",RES_hh_tes_in!Q12/RES_hh_fec_in!Q12)</f>
        <v>3.4954034467174995</v>
      </c>
      <c r="R12" s="78">
        <f>IF(RES_hh_tes_in!R12=0,"",RES_hh_tes_in!R12/RES_hh_fec_in!R12)</f>
        <v>3.4962363183141161</v>
      </c>
      <c r="S12" s="78">
        <f>IF(RES_hh_tes_in!S12=0,"",RES_hh_tes_in!S12/RES_hh_fec_in!S12)</f>
        <v>3.4963288596026296</v>
      </c>
      <c r="T12" s="78">
        <f>IF(RES_hh_tes_in!T12=0,"",RES_hh_tes_in!T12/RES_hh_fec_in!T12)</f>
        <v>3.4964316832565321</v>
      </c>
      <c r="U12" s="78">
        <f>IF(RES_hh_tes_in!U12=0,"",RES_hh_tes_in!U12/RES_hh_fec_in!U12)</f>
        <v>3.4965459317608687</v>
      </c>
      <c r="V12" s="78">
        <f>IF(RES_hh_tes_in!V12=0,"",RES_hh_tes_in!V12/RES_hh_fec_in!V12)</f>
        <v>3.5068282971511917</v>
      </c>
      <c r="W12" s="78">
        <f>IF(RES_hh_tes_in!W12=0,"",RES_hh_tes_in!W12/RES_hh_fec_in!W12)</f>
        <v>3.5615962495926472</v>
      </c>
      <c r="X12" s="78">
        <f>IF(RES_hh_tes_in!X12=0,"",RES_hh_tes_in!X12/RES_hh_fec_in!X12)</f>
        <v>3.6349465065918034</v>
      </c>
      <c r="Y12" s="78">
        <f>IF(RES_hh_tes_in!Y12=0,"",RES_hh_tes_in!Y12/RES_hh_fec_in!Y12)</f>
        <v>3.7191190875976488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0.76076005965213978</v>
      </c>
      <c r="D13" s="79">
        <f>IF(RES_hh_tes_in!D13=0,"",RES_hh_tes_in!D13/RES_hh_fec_in!D13)</f>
        <v>0.76493759521745874</v>
      </c>
      <c r="E13" s="79">
        <f>IF(RES_hh_tes_in!E13=0,"",RES_hh_tes_in!E13/RES_hh_fec_in!E13)</f>
        <v>0.76910349498738206</v>
      </c>
      <c r="F13" s="79">
        <f>IF(RES_hh_tes_in!F13=0,"",RES_hh_tes_in!F13/RES_hh_fec_in!F13)</f>
        <v>0.77326740244893566</v>
      </c>
      <c r="G13" s="79">
        <f>IF(RES_hh_tes_in!G13=0,"",RES_hh_tes_in!G13/RES_hh_fec_in!G13)</f>
        <v>0.77742060171357918</v>
      </c>
      <c r="H13" s="79">
        <f>IF(RES_hh_tes_in!H13=0,"",RES_hh_tes_in!H13/RES_hh_fec_in!H13)</f>
        <v>0.78156419249884557</v>
      </c>
      <c r="I13" s="79">
        <f>IF(RES_hh_tes_in!I13=0,"",RES_hh_tes_in!I13/RES_hh_fec_in!I13)</f>
        <v>0.78569606293691296</v>
      </c>
      <c r="J13" s="79">
        <f>IF(RES_hh_tes_in!J13=0,"",RES_hh_tes_in!J13/RES_hh_fec_in!J13)</f>
        <v>0.78980748466905404</v>
      </c>
      <c r="K13" s="79">
        <f>IF(RES_hh_tes_in!K13=0,"",RES_hh_tes_in!K13/RES_hh_fec_in!K13)</f>
        <v>0.79389109370526312</v>
      </c>
      <c r="L13" s="79">
        <f>IF(RES_hh_tes_in!L13=0,"",RES_hh_tes_in!L13/RES_hh_fec_in!L13)</f>
        <v>0.79794502725101712</v>
      </c>
      <c r="M13" s="79">
        <f>IF(RES_hh_tes_in!M13=0,"",RES_hh_tes_in!M13/RES_hh_fec_in!M13)</f>
        <v>0.80122344910048937</v>
      </c>
      <c r="N13" s="79">
        <f>IF(RES_hh_tes_in!N13=0,"",RES_hh_tes_in!N13/RES_hh_fec_in!N13)</f>
        <v>0.80345688527627335</v>
      </c>
      <c r="O13" s="79">
        <f>IF(RES_hh_tes_in!O13=0,"",RES_hh_tes_in!O13/RES_hh_fec_in!O13)</f>
        <v>0.80500169926511889</v>
      </c>
      <c r="P13" s="79">
        <f>IF(RES_hh_tes_in!P13=0,"",RES_hh_tes_in!P13/RES_hh_fec_in!P13)</f>
        <v>0.80742102407129501</v>
      </c>
      <c r="Q13" s="79">
        <f>IF(RES_hh_tes_in!Q13=0,"",RES_hh_tes_in!Q13/RES_hh_fec_in!Q13)</f>
        <v>0.81496081417275013</v>
      </c>
      <c r="R13" s="79">
        <f>IF(RES_hh_tes_in!R13=0,"",RES_hh_tes_in!R13/RES_hh_fec_in!R13)</f>
        <v>0.83261983382821902</v>
      </c>
      <c r="S13" s="79">
        <f>IF(RES_hh_tes_in!S13=0,"",RES_hh_tes_in!S13/RES_hh_fec_in!S13)</f>
        <v>0.85640993872636251</v>
      </c>
      <c r="T13" s="79">
        <f>IF(RES_hh_tes_in!T13=0,"",RES_hh_tes_in!T13/RES_hh_fec_in!T13)</f>
        <v>0.88306209677439207</v>
      </c>
      <c r="U13" s="79">
        <f>IF(RES_hh_tes_in!U13=0,"",RES_hh_tes_in!U13/RES_hh_fec_in!U13)</f>
        <v>0.90933727257616559</v>
      </c>
      <c r="V13" s="79">
        <f>IF(RES_hh_tes_in!V13=0,"",RES_hh_tes_in!V13/RES_hh_fec_in!V13)</f>
        <v>0.9319932414905211</v>
      </c>
      <c r="W13" s="79">
        <f>IF(RES_hh_tes_in!W13=0,"",RES_hh_tes_in!W13/RES_hh_fec_in!W13)</f>
        <v>0.95038874666320361</v>
      </c>
      <c r="X13" s="79">
        <f>IF(RES_hh_tes_in!X13=0,"",RES_hh_tes_in!X13/RES_hh_fec_in!X13)</f>
        <v>0.9578516524254248</v>
      </c>
      <c r="Y13" s="79">
        <f>IF(RES_hh_tes_in!Y13=0,"",RES_hh_tes_in!Y13/RES_hh_fec_in!Y13)</f>
        <v>0.96489087225139047</v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2.3113993071655843</v>
      </c>
      <c r="D15" s="70">
        <f>IF(RES_hh_tes_in!D15=0,"",RES_hh_tes_in!D15/RES_hh_fec_in!D15)</f>
        <v>2.4092178683197929</v>
      </c>
      <c r="E15" s="70">
        <f>IF(RES_hh_tes_in!E15=0,"",RES_hh_tes_in!E15/RES_hh_fec_in!E15)</f>
        <v>2.5085029178010516</v>
      </c>
      <c r="F15" s="70">
        <f>IF(RES_hh_tes_in!F15=0,"",RES_hh_tes_in!F15/RES_hh_fec_in!F15)</f>
        <v>2.60858538100462</v>
      </c>
      <c r="G15" s="70">
        <f>IF(RES_hh_tes_in!G15=0,"",RES_hh_tes_in!G15/RES_hh_fec_in!G15)</f>
        <v>2.7100450681308428</v>
      </c>
      <c r="H15" s="70">
        <f>IF(RES_hh_tes_in!H15=0,"",RES_hh_tes_in!H15/RES_hh_fec_in!H15)</f>
        <v>2.8127908552725782</v>
      </c>
      <c r="I15" s="70">
        <f>IF(RES_hh_tes_in!I15=0,"",RES_hh_tes_in!I15/RES_hh_fec_in!I15)</f>
        <v>2.9169442816684823</v>
      </c>
      <c r="J15" s="70">
        <f>IF(RES_hh_tes_in!J15=0,"",RES_hh_tes_in!J15/RES_hh_fec_in!J15)</f>
        <v>3.0230500770485418</v>
      </c>
      <c r="K15" s="70">
        <f>IF(RES_hh_tes_in!K15=0,"",RES_hh_tes_in!K15/RES_hh_fec_in!K15)</f>
        <v>3.1315397127783657</v>
      </c>
      <c r="L15" s="70">
        <f>IF(RES_hh_tes_in!L15=0,"",RES_hh_tes_in!L15/RES_hh_fec_in!L15)</f>
        <v>3.2424704066047982</v>
      </c>
      <c r="M15" s="70">
        <f>IF(RES_hh_tes_in!M15=0,"",RES_hh_tes_in!M15/RES_hh_fec_in!M15)</f>
        <v>3.3695888050455669</v>
      </c>
      <c r="N15" s="70">
        <f>IF(RES_hh_tes_in!N15=0,"",RES_hh_tes_in!N15/RES_hh_fec_in!N15)</f>
        <v>3.5169756563416779</v>
      </c>
      <c r="O15" s="70">
        <f>IF(RES_hh_tes_in!O15=0,"",RES_hh_tes_in!O15/RES_hh_fec_in!O15)</f>
        <v>3.684368036927927</v>
      </c>
      <c r="P15" s="70">
        <f>IF(RES_hh_tes_in!P15=0,"",RES_hh_tes_in!P15/RES_hh_fec_in!P15)</f>
        <v>3.8554753197948148</v>
      </c>
      <c r="Q15" s="70">
        <f>IF(RES_hh_tes_in!Q15=0,"",RES_hh_tes_in!Q15/RES_hh_fec_in!Q15)</f>
        <v>3.9867975359444658</v>
      </c>
      <c r="R15" s="70">
        <f>IF(RES_hh_tes_in!R15=0,"",RES_hh_tes_in!R15/RES_hh_fec_in!R15)</f>
        <v>4.0152521867138127</v>
      </c>
      <c r="S15" s="70">
        <f>IF(RES_hh_tes_in!S15=0,"",RES_hh_tes_in!S15/RES_hh_fec_in!S15)</f>
        <v>4.0184138145770749</v>
      </c>
      <c r="T15" s="70">
        <f>IF(RES_hh_tes_in!T15=0,"",RES_hh_tes_in!T15/RES_hh_fec_in!T15)</f>
        <v>4.0219267344251417</v>
      </c>
      <c r="U15" s="70">
        <f>IF(RES_hh_tes_in!U15=0,"",RES_hh_tes_in!U15/RES_hh_fec_in!U15)</f>
        <v>4.0258299787007736</v>
      </c>
      <c r="V15" s="70">
        <f>IF(RES_hh_tes_in!V15=0,"",RES_hh_tes_in!V15/RES_hh_fec_in!V15)</f>
        <v>4.0369836416211138</v>
      </c>
      <c r="W15" s="70">
        <f>IF(RES_hh_tes_in!W15=0,"",RES_hh_tes_in!W15/RES_hh_fec_in!W15)</f>
        <v>4.0735921261693404</v>
      </c>
      <c r="X15" s="70">
        <f>IF(RES_hh_tes_in!X15=0,"",RES_hh_tes_in!X15/RES_hh_fec_in!X15)</f>
        <v>4.1178655595999425</v>
      </c>
      <c r="Y15" s="70">
        <f>IF(RES_hh_tes_in!Y15=0,"",RES_hh_tes_in!Y15/RES_hh_fec_in!Y15)</f>
        <v>4.1677695889539841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2.3113993071655843</v>
      </c>
      <c r="D16" s="78">
        <f>IF(RES_hh_tes_in!D16=0,"",RES_hh_tes_in!D16/RES_hh_fec_in!D16)</f>
        <v>2.4092178683197929</v>
      </c>
      <c r="E16" s="78">
        <f>IF(RES_hh_tes_in!E16=0,"",RES_hh_tes_in!E16/RES_hh_fec_in!E16)</f>
        <v>2.5085029178010516</v>
      </c>
      <c r="F16" s="78">
        <f>IF(RES_hh_tes_in!F16=0,"",RES_hh_tes_in!F16/RES_hh_fec_in!F16)</f>
        <v>2.60858538100462</v>
      </c>
      <c r="G16" s="78">
        <f>IF(RES_hh_tes_in!G16=0,"",RES_hh_tes_in!G16/RES_hh_fec_in!G16)</f>
        <v>2.7100450681308428</v>
      </c>
      <c r="H16" s="78">
        <f>IF(RES_hh_tes_in!H16=0,"",RES_hh_tes_in!H16/RES_hh_fec_in!H16)</f>
        <v>2.8127908552725782</v>
      </c>
      <c r="I16" s="78">
        <f>IF(RES_hh_tes_in!I16=0,"",RES_hh_tes_in!I16/RES_hh_fec_in!I16)</f>
        <v>2.9169442816684823</v>
      </c>
      <c r="J16" s="78">
        <f>IF(RES_hh_tes_in!J16=0,"",RES_hh_tes_in!J16/RES_hh_fec_in!J16)</f>
        <v>3.0230500770485418</v>
      </c>
      <c r="K16" s="78">
        <f>IF(RES_hh_tes_in!K16=0,"",RES_hh_tes_in!K16/RES_hh_fec_in!K16)</f>
        <v>3.1315397127783657</v>
      </c>
      <c r="L16" s="78">
        <f>IF(RES_hh_tes_in!L16=0,"",RES_hh_tes_in!L16/RES_hh_fec_in!L16)</f>
        <v>3.2424704066047982</v>
      </c>
      <c r="M16" s="78">
        <f>IF(RES_hh_tes_in!M16=0,"",RES_hh_tes_in!M16/RES_hh_fec_in!M16)</f>
        <v>3.3695888050455669</v>
      </c>
      <c r="N16" s="78">
        <f>IF(RES_hh_tes_in!N16=0,"",RES_hh_tes_in!N16/RES_hh_fec_in!N16)</f>
        <v>3.5169756563416779</v>
      </c>
      <c r="O16" s="78">
        <f>IF(RES_hh_tes_in!O16=0,"",RES_hh_tes_in!O16/RES_hh_fec_in!O16)</f>
        <v>3.684368036927927</v>
      </c>
      <c r="P16" s="78">
        <f>IF(RES_hh_tes_in!P16=0,"",RES_hh_tes_in!P16/RES_hh_fec_in!P16)</f>
        <v>3.8554753197948148</v>
      </c>
      <c r="Q16" s="78">
        <f>IF(RES_hh_tes_in!Q16=0,"",RES_hh_tes_in!Q16/RES_hh_fec_in!Q16)</f>
        <v>3.9867975359444658</v>
      </c>
      <c r="R16" s="78">
        <f>IF(RES_hh_tes_in!R16=0,"",RES_hh_tes_in!R16/RES_hh_fec_in!R16)</f>
        <v>4.0152521867138127</v>
      </c>
      <c r="S16" s="78">
        <f>IF(RES_hh_tes_in!S16=0,"",RES_hh_tes_in!S16/RES_hh_fec_in!S16)</f>
        <v>4.0184138145770749</v>
      </c>
      <c r="T16" s="78">
        <f>IF(RES_hh_tes_in!T16=0,"",RES_hh_tes_in!T16/RES_hh_fec_in!T16)</f>
        <v>4.0219267344251417</v>
      </c>
      <c r="U16" s="78">
        <f>IF(RES_hh_tes_in!U16=0,"",RES_hh_tes_in!U16/RES_hh_fec_in!U16)</f>
        <v>4.0258299787007736</v>
      </c>
      <c r="V16" s="78">
        <f>IF(RES_hh_tes_in!V16=0,"",RES_hh_tes_in!V16/RES_hh_fec_in!V16)</f>
        <v>4.0369836416211138</v>
      </c>
      <c r="W16" s="78">
        <f>IF(RES_hh_tes_in!W16=0,"",RES_hh_tes_in!W16/RES_hh_fec_in!W16)</f>
        <v>4.0735921261693404</v>
      </c>
      <c r="X16" s="78">
        <f>IF(RES_hh_tes_in!X16=0,"",RES_hh_tes_in!X16/RES_hh_fec_in!X16)</f>
        <v>4.1178655595999425</v>
      </c>
      <c r="Y16" s="78">
        <f>IF(RES_hh_tes_in!Y16=0,"",RES_hh_tes_in!Y16/RES_hh_fec_in!Y16)</f>
        <v>4.1677695889539841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0.66627756020072748</v>
      </c>
      <c r="D17" s="70">
        <f>IF(RES_hh_tes_in!D17=0,"",RES_hh_tes_in!D17/RES_hh_fec_in!D17)</f>
        <v>0.6736098378230132</v>
      </c>
      <c r="E17" s="70">
        <f>IF(RES_hh_tes_in!E17=0,"",RES_hh_tes_in!E17/RES_hh_fec_in!E17)</f>
        <v>0.67443462678399757</v>
      </c>
      <c r="F17" s="70">
        <f>IF(RES_hh_tes_in!F17=0,"",RES_hh_tes_in!F17/RES_hh_fec_in!F17)</f>
        <v>0.67618083285062391</v>
      </c>
      <c r="G17" s="70">
        <f>IF(RES_hh_tes_in!G17=0,"",RES_hh_tes_in!G17/RES_hh_fec_in!G17)</f>
        <v>0.67666769384230174</v>
      </c>
      <c r="H17" s="70">
        <f>IF(RES_hh_tes_in!H17=0,"",RES_hh_tes_in!H17/RES_hh_fec_in!H17)</f>
        <v>0.68333967380265781</v>
      </c>
      <c r="I17" s="70">
        <f>IF(RES_hh_tes_in!I17=0,"",RES_hh_tes_in!I17/RES_hh_fec_in!I17)</f>
        <v>0.68874294507266454</v>
      </c>
      <c r="J17" s="70">
        <f>IF(RES_hh_tes_in!J17=0,"",RES_hh_tes_in!J17/RES_hh_fec_in!J17)</f>
        <v>0.68982754384145906</v>
      </c>
      <c r="K17" s="70">
        <f>IF(RES_hh_tes_in!K17=0,"",RES_hh_tes_in!K17/RES_hh_fec_in!K17)</f>
        <v>0.69896955481738798</v>
      </c>
      <c r="L17" s="70">
        <f>IF(RES_hh_tes_in!L17=0,"",RES_hh_tes_in!L17/RES_hh_fec_in!L17)</f>
        <v>0.72017731490192061</v>
      </c>
      <c r="M17" s="70">
        <f>IF(RES_hh_tes_in!M17=0,"",RES_hh_tes_in!M17/RES_hh_fec_in!M17)</f>
        <v>0.72725672501603122</v>
      </c>
      <c r="N17" s="70">
        <f>IF(RES_hh_tes_in!N17=0,"",RES_hh_tes_in!N17/RES_hh_fec_in!N17)</f>
        <v>0.73298866747462976</v>
      </c>
      <c r="O17" s="70">
        <f>IF(RES_hh_tes_in!O17=0,"",RES_hh_tes_in!O17/RES_hh_fec_in!O17)</f>
        <v>0.74617704426689346</v>
      </c>
      <c r="P17" s="70">
        <f>IF(RES_hh_tes_in!P17=0,"",RES_hh_tes_in!P17/RES_hh_fec_in!P17)</f>
        <v>0.77059266519364811</v>
      </c>
      <c r="Q17" s="70">
        <f>IF(RES_hh_tes_in!Q17=0,"",RES_hh_tes_in!Q17/RES_hh_fec_in!Q17)</f>
        <v>0.78500155809725625</v>
      </c>
      <c r="R17" s="70">
        <f>IF(RES_hh_tes_in!R17=0,"",RES_hh_tes_in!R17/RES_hh_fec_in!R17)</f>
        <v>0.79537977760576639</v>
      </c>
      <c r="S17" s="70">
        <f>IF(RES_hh_tes_in!S17=0,"",RES_hh_tes_in!S17/RES_hh_fec_in!S17)</f>
        <v>0.80306230531990008</v>
      </c>
      <c r="T17" s="70">
        <f>IF(RES_hh_tes_in!T17=0,"",RES_hh_tes_in!T17/RES_hh_fec_in!T17)</f>
        <v>0.81623017919845697</v>
      </c>
      <c r="U17" s="70">
        <f>IF(RES_hh_tes_in!U17=0,"",RES_hh_tes_in!U17/RES_hh_fec_in!U17)</f>
        <v>0.8212122891825322</v>
      </c>
      <c r="V17" s="70">
        <f>IF(RES_hh_tes_in!V17=0,"",RES_hh_tes_in!V17/RES_hh_fec_in!V17)</f>
        <v>0.82534406355880929</v>
      </c>
      <c r="W17" s="70">
        <f>IF(RES_hh_tes_in!W17=0,"",RES_hh_tes_in!W17/RES_hh_fec_in!W17)</f>
        <v>0.83296381426883159</v>
      </c>
      <c r="X17" s="70">
        <f>IF(RES_hh_tes_in!X17=0,"",RES_hh_tes_in!X17/RES_hh_fec_in!X17)</f>
        <v>0.8553506057832726</v>
      </c>
      <c r="Y17" s="70">
        <f>IF(RES_hh_tes_in!Y17=0,"",RES_hh_tes_in!Y17/RES_hh_fec_in!Y17)</f>
        <v>0.85712213583592189</v>
      </c>
      <c r="DA17" s="88" t="s">
        <v>735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>
        <f>IF(RES_hh_tes_in!H18=0,"",RES_hh_tes_in!H18/RES_hh_fec_in!H18)</f>
        <v>0.61976018826134871</v>
      </c>
      <c r="I18" s="78">
        <f>IF(RES_hh_tes_in!I18=0,"",RES_hh_tes_in!I18/RES_hh_fec_in!I18)</f>
        <v>0.62516151923001217</v>
      </c>
      <c r="J18" s="78">
        <f>IF(RES_hh_tes_in!J18=0,"",RES_hh_tes_in!J18/RES_hh_fec_in!J18)</f>
        <v>0.63072850337475017</v>
      </c>
      <c r="K18" s="78">
        <f>IF(RES_hh_tes_in!K18=0,"",RES_hh_tes_in!K18/RES_hh_fec_in!K18)</f>
        <v>0.63644809917411804</v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>
        <f>IF(RES_hh_tes_in!O18=0,"",RES_hh_tes_in!O18/RES_hh_fec_in!O18)</f>
        <v>0.65842071315735773</v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>
        <f>IF(RES_hh_tes_in!W18=0,"",RES_hh_tes_in!W18/RES_hh_fec_in!W18)</f>
        <v>0.77342711498743033</v>
      </c>
      <c r="X18" s="78">
        <f>IF(RES_hh_tes_in!X18=0,"",RES_hh_tes_in!X18/RES_hh_fec_in!X18)</f>
        <v>0.78083501853380288</v>
      </c>
      <c r="Y18" s="78">
        <f>IF(RES_hh_tes_in!Y18=0,"",RES_hh_tes_in!Y18/RES_hh_fec_in!Y18)</f>
        <v>0.78701859019804676</v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0.63009904545700057</v>
      </c>
      <c r="D19" s="78">
        <f>IF(RES_hh_tes_in!D19=0,"",RES_hh_tes_in!D19/RES_hh_fec_in!D19)</f>
        <v>0.6318204816317039</v>
      </c>
      <c r="E19" s="78">
        <f>IF(RES_hh_tes_in!E19=0,"",RES_hh_tes_in!E19/RES_hh_fec_in!E19)</f>
        <v>0.63378120505388347</v>
      </c>
      <c r="F19" s="78">
        <f>IF(RES_hh_tes_in!F19=0,"",RES_hh_tes_in!F19/RES_hh_fec_in!F19)</f>
        <v>0.63577455855526432</v>
      </c>
      <c r="G19" s="78">
        <f>IF(RES_hh_tes_in!G19=0,"",RES_hh_tes_in!G19/RES_hh_fec_in!G19)</f>
        <v>0.63798828153692344</v>
      </c>
      <c r="H19" s="78">
        <f>IF(RES_hh_tes_in!H19=0,"",RES_hh_tes_in!H19/RES_hh_fec_in!H19)</f>
        <v>0.64039939708622562</v>
      </c>
      <c r="I19" s="78">
        <f>IF(RES_hh_tes_in!I19=0,"",RES_hh_tes_in!I19/RES_hh_fec_in!I19)</f>
        <v>0.64305416419708206</v>
      </c>
      <c r="J19" s="78">
        <f>IF(RES_hh_tes_in!J19=0,"",RES_hh_tes_in!J19/RES_hh_fec_in!J19)</f>
        <v>0.64614208963959074</v>
      </c>
      <c r="K19" s="78">
        <f>IF(RES_hh_tes_in!K19=0,"",RES_hh_tes_in!K19/RES_hh_fec_in!K19)</f>
        <v>0.64982430401454472</v>
      </c>
      <c r="L19" s="78">
        <f>IF(RES_hh_tes_in!L19=0,"",RES_hh_tes_in!L19/RES_hh_fec_in!L19)</f>
        <v>0.65414391636367508</v>
      </c>
      <c r="M19" s="78">
        <f>IF(RES_hh_tes_in!M19=0,"",RES_hh_tes_in!M19/RES_hh_fec_in!M19)</f>
        <v>0.6629497200368889</v>
      </c>
      <c r="N19" s="78">
        <f>IF(RES_hh_tes_in!N19=0,"",RES_hh_tes_in!N19/RES_hh_fec_in!N19)</f>
        <v>0.67746509824240964</v>
      </c>
      <c r="O19" s="78">
        <f>IF(RES_hh_tes_in!O19=0,"",RES_hh_tes_in!O19/RES_hh_fec_in!O19)</f>
        <v>0.69868572415616759</v>
      </c>
      <c r="P19" s="78">
        <f>IF(RES_hh_tes_in!P19=0,"",RES_hh_tes_in!P19/RES_hh_fec_in!P19)</f>
        <v>0.72441802230070818</v>
      </c>
      <c r="Q19" s="78">
        <f>IF(RES_hh_tes_in!Q19=0,"",RES_hh_tes_in!Q19/RES_hh_fec_in!Q19)</f>
        <v>0.74758639495388846</v>
      </c>
      <c r="R19" s="78">
        <f>IF(RES_hh_tes_in!R19=0,"",RES_hh_tes_in!R19/RES_hh_fec_in!R19)</f>
        <v>0.76261752387670556</v>
      </c>
      <c r="S19" s="78">
        <f>IF(RES_hh_tes_in!S19=0,"",RES_hh_tes_in!S19/RES_hh_fec_in!S19)</f>
        <v>0.77661293744668336</v>
      </c>
      <c r="T19" s="78">
        <f>IF(RES_hh_tes_in!T19=0,"",RES_hh_tes_in!T19/RES_hh_fec_in!T19)</f>
        <v>0.78915997011130334</v>
      </c>
      <c r="U19" s="78">
        <f>IF(RES_hh_tes_in!U19=0,"",RES_hh_tes_in!U19/RES_hh_fec_in!U19)</f>
        <v>0.79984595631809119</v>
      </c>
      <c r="V19" s="78">
        <f>IF(RES_hh_tes_in!V19=0,"",RES_hh_tes_in!V19/RES_hh_fec_in!V19)</f>
        <v>0.80825823051455425</v>
      </c>
      <c r="W19" s="78">
        <f>IF(RES_hh_tes_in!W19=0,"",RES_hh_tes_in!W19/RES_hh_fec_in!W19)</f>
        <v>0.81342886006689707</v>
      </c>
      <c r="X19" s="78">
        <f>IF(RES_hh_tes_in!X19=0,"",RES_hh_tes_in!X19/RES_hh_fec_in!X19)</f>
        <v>0.81696744099283292</v>
      </c>
      <c r="Y19" s="78">
        <f>IF(RES_hh_tes_in!Y19=0,"",RES_hh_tes_in!Y19/RES_hh_fec_in!Y19)</f>
        <v>0.81875929176502082</v>
      </c>
      <c r="DA19" s="89" t="s">
        <v>737</v>
      </c>
    </row>
    <row r="20" spans="1:105" ht="12" customHeight="1" x14ac:dyDescent="0.25">
      <c r="A20" s="28" t="s">
        <v>200</v>
      </c>
      <c r="B20" s="78"/>
      <c r="C20" s="78">
        <f>IF(RES_hh_tes_in!C20=0,"",RES_hh_tes_in!C20/RES_hh_fec_in!C20)</f>
        <v>0.56834387332894365</v>
      </c>
      <c r="D20" s="78">
        <f>IF(RES_hh_tes_in!D20=0,"",RES_hh_tes_in!D20/RES_hh_fec_in!D20)</f>
        <v>0.57039808991464536</v>
      </c>
      <c r="E20" s="78">
        <f>IF(RES_hh_tes_in!E20=0,"",RES_hh_tes_in!E20/RES_hh_fec_in!E20)</f>
        <v>0.5727378516978604</v>
      </c>
      <c r="F20" s="78">
        <f>IF(RES_hh_tes_in!F20=0,"",RES_hh_tes_in!F20/RES_hh_fec_in!F20)</f>
        <v>0.57511655146255469</v>
      </c>
      <c r="G20" s="78">
        <f>IF(RES_hh_tes_in!G20=0,"",RES_hh_tes_in!G20/RES_hh_fec_in!G20)</f>
        <v>0.57775822155866341</v>
      </c>
      <c r="H20" s="78">
        <f>IF(RES_hh_tes_in!H20=0,"",RES_hh_tes_in!H20/RES_hh_fec_in!H20)</f>
        <v>0.58063544327864591</v>
      </c>
      <c r="I20" s="78">
        <f>IF(RES_hh_tes_in!I20=0,"",RES_hh_tes_in!I20/RES_hh_fec_in!I20)</f>
        <v>0.5838034182000722</v>
      </c>
      <c r="J20" s="78">
        <f>IF(RES_hh_tes_in!J20=0,"",RES_hh_tes_in!J20/RES_hh_fec_in!J20)</f>
        <v>0.58748828770184436</v>
      </c>
      <c r="K20" s="78">
        <f>IF(RES_hh_tes_in!K20=0,"",RES_hh_tes_in!K20/RES_hh_fec_in!K20)</f>
        <v>0.59188233143828617</v>
      </c>
      <c r="L20" s="78">
        <f>IF(RES_hh_tes_in!L20=0,"",RES_hh_tes_in!L20/RES_hh_fec_in!L20)</f>
        <v>0.59703699209999506</v>
      </c>
      <c r="M20" s="78">
        <f>IF(RES_hh_tes_in!M20=0,"",RES_hh_tes_in!M20/RES_hh_fec_in!M20)</f>
        <v>0.60754509470743912</v>
      </c>
      <c r="N20" s="78">
        <f>IF(RES_hh_tes_in!N20=0,"",RES_hh_tes_in!N20/RES_hh_fec_in!N20)</f>
        <v>0.62486652148798905</v>
      </c>
      <c r="O20" s="78">
        <f>IF(RES_hh_tes_in!O20=0,"",RES_hh_tes_in!O20/RES_hh_fec_in!O20)</f>
        <v>0.65018942474260732</v>
      </c>
      <c r="P20" s="78">
        <f>IF(RES_hh_tes_in!P20=0,"",RES_hh_tes_in!P20/RES_hh_fec_in!P20)</f>
        <v>0.68089617670559877</v>
      </c>
      <c r="Q20" s="78">
        <f>IF(RES_hh_tes_in!Q20=0,"",RES_hh_tes_in!Q20/RES_hh_fec_in!Q20)</f>
        <v>0.70854335646588396</v>
      </c>
      <c r="R20" s="78">
        <f>IF(RES_hh_tes_in!R20=0,"",RES_hh_tes_in!R20/RES_hh_fec_in!R20)</f>
        <v>0.7264802366063241</v>
      </c>
      <c r="S20" s="78">
        <f>IF(RES_hh_tes_in!S20=0,"",RES_hh_tes_in!S20/RES_hh_fec_in!S20)</f>
        <v>0.74318118149273993</v>
      </c>
      <c r="T20" s="78">
        <f>IF(RES_hh_tes_in!T20=0,"",RES_hh_tes_in!T20/RES_hh_fec_in!T20)</f>
        <v>0.75815375089714754</v>
      </c>
      <c r="U20" s="78">
        <f>IF(RES_hh_tes_in!U20=0,"",RES_hh_tes_in!U20/RES_hh_fec_in!U20)</f>
        <v>0.77090550459161489</v>
      </c>
      <c r="V20" s="78">
        <f>IF(RES_hh_tes_in!V20=0,"",RES_hh_tes_in!V20/RES_hh_fec_in!V20)</f>
        <v>0.78094400234818884</v>
      </c>
      <c r="W20" s="78">
        <f>IF(RES_hh_tes_in!W20=0,"",RES_hh_tes_in!W20/RES_hh_fec_in!W20)</f>
        <v>0.78711419508668667</v>
      </c>
      <c r="X20" s="78">
        <f>IF(RES_hh_tes_in!X20=0,"",RES_hh_tes_in!X20/RES_hh_fec_in!X20)</f>
        <v>0.79053830186971652</v>
      </c>
      <c r="Y20" s="78">
        <f>IF(RES_hh_tes_in!Y20=0,"",RES_hh_tes_in!Y20/RES_hh_fec_in!Y20)</f>
        <v>0.79227218573775393</v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0.62401507795332312</v>
      </c>
      <c r="D21" s="78">
        <f>IF(RES_hh_tes_in!D21=0,"",RES_hh_tes_in!D21/RES_hh_fec_in!D21)</f>
        <v>0.62984603701803554</v>
      </c>
      <c r="E21" s="78">
        <f>IF(RES_hh_tes_in!E21=0,"",RES_hh_tes_in!E21/RES_hh_fec_in!E21)</f>
        <v>0.63594110420508976</v>
      </c>
      <c r="F21" s="78">
        <f>IF(RES_hh_tes_in!F21=0,"",RES_hh_tes_in!F21/RES_hh_fec_in!F21)</f>
        <v>0.64208312897996411</v>
      </c>
      <c r="G21" s="78">
        <f>IF(RES_hh_tes_in!G21=0,"",RES_hh_tes_in!G21/RES_hh_fec_in!G21)</f>
        <v>0.64846649360169328</v>
      </c>
      <c r="H21" s="78">
        <f>IF(RES_hh_tes_in!H21=0,"",RES_hh_tes_in!H21/RES_hh_fec_in!H21)</f>
        <v>0.65506539089646798</v>
      </c>
      <c r="I21" s="78">
        <f>IF(RES_hh_tes_in!I21=0,"",RES_hh_tes_in!I21/RES_hh_fec_in!I21)</f>
        <v>0.66192565126659264</v>
      </c>
      <c r="J21" s="78">
        <f>IF(RES_hh_tes_in!J21=0,"",RES_hh_tes_in!J21/RES_hh_fec_in!J21)</f>
        <v>0.66923969964525998</v>
      </c>
      <c r="K21" s="78">
        <f>IF(RES_hh_tes_in!K21=0,"",RES_hh_tes_in!K21/RES_hh_fec_in!K21)</f>
        <v>0.67716843832184359</v>
      </c>
      <c r="L21" s="78">
        <f>IF(RES_hh_tes_in!L21=0,"",RES_hh_tes_in!L21/RES_hh_fec_in!L21)</f>
        <v>0.68575009717200319</v>
      </c>
      <c r="M21" s="78">
        <f>IF(RES_hh_tes_in!M21=0,"",RES_hh_tes_in!M21/RES_hh_fec_in!M21)</f>
        <v>0.69899007669228885</v>
      </c>
      <c r="N21" s="78">
        <f>IF(RES_hh_tes_in!N21=0,"",RES_hh_tes_in!N21/RES_hh_fec_in!N21)</f>
        <v>0.71812510323561685</v>
      </c>
      <c r="O21" s="78">
        <f>IF(RES_hh_tes_in!O21=0,"",RES_hh_tes_in!O21/RES_hh_fec_in!O21)</f>
        <v>0.74403787739345506</v>
      </c>
      <c r="P21" s="78">
        <f>IF(RES_hh_tes_in!P21=0,"",RES_hh_tes_in!P21/RES_hh_fec_in!P21)</f>
        <v>0.77416754871067028</v>
      </c>
      <c r="Q21" s="78">
        <f>IF(RES_hh_tes_in!Q21=0,"",RES_hh_tes_in!Q21/RES_hh_fec_in!Q21)</f>
        <v>0.80054681714655451</v>
      </c>
      <c r="R21" s="78">
        <f>IF(RES_hh_tes_in!R21=0,"",RES_hh_tes_in!R21/RES_hh_fec_in!R21)</f>
        <v>0.81667175669598935</v>
      </c>
      <c r="S21" s="78">
        <f>IF(RES_hh_tes_in!S21=0,"",RES_hh_tes_in!S21/RES_hh_fec_in!S21)</f>
        <v>0.83040396574372743</v>
      </c>
      <c r="T21" s="78">
        <f>IF(RES_hh_tes_in!T21=0,"",RES_hh_tes_in!T21/RES_hh_fec_in!T21)</f>
        <v>0.841958989820352</v>
      </c>
      <c r="U21" s="78">
        <f>IF(RES_hh_tes_in!U21=0,"",RES_hh_tes_in!U21/RES_hh_fec_in!U21)</f>
        <v>0.85154208727514169</v>
      </c>
      <c r="V21" s="78">
        <f>IF(RES_hh_tes_in!V21=0,"",RES_hh_tes_in!V21/RES_hh_fec_in!V21)</f>
        <v>0.85933328320458469</v>
      </c>
      <c r="W21" s="78">
        <f>IF(RES_hh_tes_in!W21=0,"",RES_hh_tes_in!W21/RES_hh_fec_in!W21)</f>
        <v>0.86448954194137539</v>
      </c>
      <c r="X21" s="78">
        <f>IF(RES_hh_tes_in!X21=0,"",RES_hh_tes_in!X21/RES_hh_fec_in!X21)</f>
        <v>0.86674071574524525</v>
      </c>
      <c r="Y21" s="78">
        <f>IF(RES_hh_tes_in!Y21=0,"",RES_hh_tes_in!Y21/RES_hh_fec_in!Y21)</f>
        <v>0.86806064231588531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0.62757929401862289</v>
      </c>
      <c r="D22" s="78">
        <f>IF(RES_hh_tes_in!D22=0,"",RES_hh_tes_in!D22/RES_hh_fec_in!D22)</f>
        <v>0.64070531953474508</v>
      </c>
      <c r="E22" s="78">
        <f>IF(RES_hh_tes_in!E22=0,"",RES_hh_tes_in!E22/RES_hh_fec_in!E22)</f>
        <v>0.65395630327124887</v>
      </c>
      <c r="F22" s="78">
        <f>IF(RES_hh_tes_in!F22=0,"",RES_hh_tes_in!F22/RES_hh_fec_in!F22)</f>
        <v>0.66731928510499827</v>
      </c>
      <c r="G22" s="78">
        <f>IF(RES_hh_tes_in!G22=0,"",RES_hh_tes_in!G22/RES_hh_fec_in!G22)</f>
        <v>0.68078108042238894</v>
      </c>
      <c r="H22" s="78">
        <f>IF(RES_hh_tes_in!H22=0,"",RES_hh_tes_in!H22/RES_hh_fec_in!H22)</f>
        <v>0.69432616238175893</v>
      </c>
      <c r="I22" s="78">
        <f>IF(RES_hh_tes_in!I22=0,"",RES_hh_tes_in!I22/RES_hh_fec_in!I22)</f>
        <v>0.70793404934902227</v>
      </c>
      <c r="J22" s="78">
        <f>IF(RES_hh_tes_in!J22=0,"",RES_hh_tes_in!J22/RES_hh_fec_in!J22)</f>
        <v>0.721560498319195</v>
      </c>
      <c r="K22" s="78">
        <f>IF(RES_hh_tes_in!K22=0,"",RES_hh_tes_in!K22/RES_hh_fec_in!K22)</f>
        <v>0.73514700693248725</v>
      </c>
      <c r="L22" s="78">
        <f>IF(RES_hh_tes_in!L22=0,"",RES_hh_tes_in!L22/RES_hh_fec_in!L22)</f>
        <v>0.74864165120675663</v>
      </c>
      <c r="M22" s="78">
        <f>IF(RES_hh_tes_in!M22=0,"",RES_hh_tes_in!M22/RES_hh_fec_in!M22)</f>
        <v>0.76103759197937515</v>
      </c>
      <c r="N22" s="78">
        <f>IF(RES_hh_tes_in!N22=0,"",RES_hh_tes_in!N22/RES_hh_fec_in!N22)</f>
        <v>0.77178390619685699</v>
      </c>
      <c r="O22" s="78">
        <f>IF(RES_hh_tes_in!O22=0,"",RES_hh_tes_in!O22/RES_hh_fec_in!O22)</f>
        <v>0.78056240567966462</v>
      </c>
      <c r="P22" s="78">
        <f>IF(RES_hh_tes_in!P22=0,"",RES_hh_tes_in!P22/RES_hh_fec_in!P22)</f>
        <v>0.78813357275329621</v>
      </c>
      <c r="Q22" s="78">
        <f>IF(RES_hh_tes_in!Q22=0,"",RES_hh_tes_in!Q22/RES_hh_fec_in!Q22)</f>
        <v>0.79716739061054021</v>
      </c>
      <c r="R22" s="78">
        <f>IF(RES_hh_tes_in!R22=0,"",RES_hh_tes_in!R22/RES_hh_fec_in!R22)</f>
        <v>0.81069888144530755</v>
      </c>
      <c r="S22" s="78">
        <f>IF(RES_hh_tes_in!S22=0,"",RES_hh_tes_in!S22/RES_hh_fec_in!S22)</f>
        <v>0.82592841273906159</v>
      </c>
      <c r="T22" s="78">
        <f>IF(RES_hh_tes_in!T22=0,"",RES_hh_tes_in!T22/RES_hh_fec_in!T22)</f>
        <v>0.84129014325569862</v>
      </c>
      <c r="U22" s="78">
        <f>IF(RES_hh_tes_in!U22=0,"",RES_hh_tes_in!U22/RES_hh_fec_in!U22)</f>
        <v>0.8554805258831516</v>
      </c>
      <c r="V22" s="78">
        <f>IF(RES_hh_tes_in!V22=0,"",RES_hh_tes_in!V22/RES_hh_fec_in!V22)</f>
        <v>0.86738373634981791</v>
      </c>
      <c r="W22" s="78">
        <f>IF(RES_hh_tes_in!W22=0,"",RES_hh_tes_in!W22/RES_hh_fec_in!W22)</f>
        <v>0.87694589646623988</v>
      </c>
      <c r="X22" s="78">
        <f>IF(RES_hh_tes_in!X22=0,"",RES_hh_tes_in!X22/RES_hh_fec_in!X22)</f>
        <v>0.88170222372750795</v>
      </c>
      <c r="Y22" s="78">
        <f>IF(RES_hh_tes_in!Y22=0,"",RES_hh_tes_in!Y22/RES_hh_fec_in!Y22)</f>
        <v>0.88618460318572523</v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>
        <f>IF(RES_hh_tes_in!C24=0,"",RES_hh_tes_in!C24/RES_hh_fec_in!C24)</f>
        <v>0.8490394066612883</v>
      </c>
      <c r="D24" s="78">
        <f>IF(RES_hh_tes_in!D24=0,"",RES_hh_tes_in!D24/RES_hh_fec_in!D24)</f>
        <v>0.85117215093206255</v>
      </c>
      <c r="E24" s="78">
        <f>IF(RES_hh_tes_in!E24=0,"",RES_hh_tes_in!E24/RES_hh_fec_in!E24)</f>
        <v>0.85336247373400043</v>
      </c>
      <c r="F24" s="78">
        <f>IF(RES_hh_tes_in!F24=0,"",RES_hh_tes_in!F24/RES_hh_fec_in!F24)</f>
        <v>0.85556064815382449</v>
      </c>
      <c r="G24" s="78">
        <f>IF(RES_hh_tes_in!G24=0,"",RES_hh_tes_in!G24/RES_hh_fec_in!G24)</f>
        <v>0.85781184901413621</v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>
        <f>IF(RES_hh_tes_in!L24=0,"",RES_hh_tes_in!L24/RES_hh_fec_in!L24)</f>
        <v>0.87029191827526464</v>
      </c>
      <c r="M24" s="78">
        <f>IF(RES_hh_tes_in!M24=0,"",RES_hh_tes_in!M24/RES_hh_fec_in!M24)</f>
        <v>0.87411061779433918</v>
      </c>
      <c r="N24" s="78">
        <f>IF(RES_hh_tes_in!N24=0,"",RES_hh_tes_in!N24/RES_hh_fec_in!N24)</f>
        <v>0.87927698146033162</v>
      </c>
      <c r="O24" s="78">
        <f>IF(RES_hh_tes_in!O24=0,"",RES_hh_tes_in!O24/RES_hh_fec_in!O24)</f>
        <v>0.88604250799264794</v>
      </c>
      <c r="P24" s="78">
        <f>IF(RES_hh_tes_in!P24=0,"",RES_hh_tes_in!P24/RES_hh_fec_in!P24)</f>
        <v>0.89392870263844648</v>
      </c>
      <c r="Q24" s="78">
        <f>IF(RES_hh_tes_in!Q24=0,"",RES_hh_tes_in!Q24/RES_hh_fec_in!Q24)</f>
        <v>0.90136914634507104</v>
      </c>
      <c r="R24" s="78">
        <f>IF(RES_hh_tes_in!R24=0,"",RES_hh_tes_in!R24/RES_hh_fec_in!R24)</f>
        <v>0.90707051002619465</v>
      </c>
      <c r="S24" s="78">
        <f>IF(RES_hh_tes_in!S24=0,"",RES_hh_tes_in!S24/RES_hh_fec_in!S24)</f>
        <v>0.91261698380062739</v>
      </c>
      <c r="T24" s="78">
        <f>IF(RES_hh_tes_in!T24=0,"",RES_hh_tes_in!T24/RES_hh_fec_in!T24)</f>
        <v>0.91797150850880016</v>
      </c>
      <c r="U24" s="78">
        <f>IF(RES_hh_tes_in!U24=0,"",RES_hh_tes_in!U24/RES_hh_fec_in!U24)</f>
        <v>0.92309702499116264</v>
      </c>
      <c r="V24" s="78">
        <f>IF(RES_hh_tes_in!V24=0,"",RES_hh_tes_in!V24/RES_hh_fec_in!V24)</f>
        <v>0.92795647408815607</v>
      </c>
      <c r="W24" s="78">
        <f>IF(RES_hh_tes_in!W24=0,"",RES_hh_tes_in!W24/RES_hh_fec_in!W24)</f>
        <v>0.93243296334178871</v>
      </c>
      <c r="X24" s="78">
        <f>IF(RES_hh_tes_in!X24=0,"",RES_hh_tes_in!X24/RES_hh_fec_in!X24)</f>
        <v>0.93602077551042162</v>
      </c>
      <c r="Y24" s="78">
        <f>IF(RES_hh_tes_in!Y24=0,"",RES_hh_tes_in!Y24/RES_hh_fec_in!Y24)</f>
        <v>0.93946846739319567</v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0.70554984942608501</v>
      </c>
      <c r="D25" s="79">
        <f>IF(RES_hh_tes_in!D25=0,"",RES_hh_tes_in!D25/RES_hh_fec_in!D25)</f>
        <v>0.70646964616873864</v>
      </c>
      <c r="E25" s="79">
        <f>IF(RES_hh_tes_in!E25=0,"",RES_hh_tes_in!E25/RES_hh_fec_in!E25)</f>
        <v>0.70747659579702349</v>
      </c>
      <c r="F25" s="79">
        <f>IF(RES_hh_tes_in!F25=0,"",RES_hh_tes_in!F25/RES_hh_fec_in!F25)</f>
        <v>0.70849569475398999</v>
      </c>
      <c r="G25" s="79">
        <f>IF(RES_hh_tes_in!G25=0,"",RES_hh_tes_in!G25/RES_hh_fec_in!G25)</f>
        <v>0.70959573644613538</v>
      </c>
      <c r="H25" s="79">
        <f>IF(RES_hh_tes_in!H25=0,"",RES_hh_tes_in!H25/RES_hh_fec_in!H25)</f>
        <v>0.71076895557422637</v>
      </c>
      <c r="I25" s="79">
        <f>IF(RES_hh_tes_in!I25=0,"",RES_hh_tes_in!I25/RES_hh_fec_in!I25)</f>
        <v>0.71203319356193506</v>
      </c>
      <c r="J25" s="79">
        <f>IF(RES_hh_tes_in!J25=0,"",RES_hh_tes_in!J25/RES_hh_fec_in!J25)</f>
        <v>0.71345998911262765</v>
      </c>
      <c r="K25" s="79">
        <f>IF(RES_hh_tes_in!K25=0,"",RES_hh_tes_in!K25/RES_hh_fec_in!K25)</f>
        <v>0.71511254055951923</v>
      </c>
      <c r="L25" s="79">
        <f>IF(RES_hh_tes_in!L25=0,"",RES_hh_tes_in!L25/RES_hh_fec_in!L25)</f>
        <v>0.71701257664421303</v>
      </c>
      <c r="M25" s="79">
        <f>IF(RES_hh_tes_in!M25=0,"",RES_hh_tes_in!M25/RES_hh_fec_in!M25)</f>
        <v>0.72062477409005898</v>
      </c>
      <c r="N25" s="79">
        <f>IF(RES_hh_tes_in!N25=0,"",RES_hh_tes_in!N25/RES_hh_fec_in!N25)</f>
        <v>0.72658096235646963</v>
      </c>
      <c r="O25" s="79">
        <f>IF(RES_hh_tes_in!O25=0,"",RES_hh_tes_in!O25/RES_hh_fec_in!O25)</f>
        <v>0.73566337521068226</v>
      </c>
      <c r="P25" s="79">
        <f>IF(RES_hh_tes_in!P25=0,"",RES_hh_tes_in!P25/RES_hh_fec_in!P25)</f>
        <v>0.74744141287122179</v>
      </c>
      <c r="Q25" s="79">
        <f>IF(RES_hh_tes_in!Q25=0,"",RES_hh_tes_in!Q25/RES_hh_fec_in!Q25)</f>
        <v>0.75880471332455879</v>
      </c>
      <c r="R25" s="79">
        <f>IF(RES_hh_tes_in!R25=0,"",RES_hh_tes_in!R25/RES_hh_fec_in!R25)</f>
        <v>0.76649470594399738</v>
      </c>
      <c r="S25" s="79">
        <f>IF(RES_hh_tes_in!S25=0,"",RES_hh_tes_in!S25/RES_hh_fec_in!S25)</f>
        <v>0.77394498327859629</v>
      </c>
      <c r="T25" s="79">
        <f>IF(RES_hh_tes_in!T25=0,"",RES_hh_tes_in!T25/RES_hh_fec_in!T25)</f>
        <v>0.78133744247590975</v>
      </c>
      <c r="U25" s="79">
        <f>IF(RES_hh_tes_in!U25=0,"",RES_hh_tes_in!U25/RES_hh_fec_in!U25)</f>
        <v>0.78874639788455236</v>
      </c>
      <c r="V25" s="79">
        <f>IF(RES_hh_tes_in!V25=0,"",RES_hh_tes_in!V25/RES_hh_fec_in!V25)</f>
        <v>0.79602483772167743</v>
      </c>
      <c r="W25" s="79">
        <f>IF(RES_hh_tes_in!W25=0,"",RES_hh_tes_in!W25/RES_hh_fec_in!W25)</f>
        <v>0.8026724679051539</v>
      </c>
      <c r="X25" s="79">
        <f>IF(RES_hh_tes_in!X25=0,"",RES_hh_tes_in!X25/RES_hh_fec_in!X25)</f>
        <v>0.81491308615167979</v>
      </c>
      <c r="Y25" s="79">
        <f>IF(RES_hh_tes_in!Y25=0,"",RES_hh_tes_in!Y25/RES_hh_fec_in!Y25)</f>
        <v>0.82633283898936483</v>
      </c>
      <c r="DA25" s="90" t="s">
        <v>743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0.67199298715196398</v>
      </c>
      <c r="D27" s="70">
        <f>IF(RES_hh_tes_in!D27=0,"",RES_hh_tes_in!D27/RES_hh_fec_in!D27)</f>
        <v>0.66318159475312588</v>
      </c>
      <c r="E27" s="70">
        <f>IF(RES_hh_tes_in!E27=0,"",RES_hh_tes_in!E27/RES_hh_fec_in!E27)</f>
        <v>0.67790540379178987</v>
      </c>
      <c r="F27" s="70">
        <f>IF(RES_hh_tes_in!F27=0,"",RES_hh_tes_in!F27/RES_hh_fec_in!F27)</f>
        <v>0.66069715135127127</v>
      </c>
      <c r="G27" s="70">
        <f>IF(RES_hh_tes_in!G27=0,"",RES_hh_tes_in!G27/RES_hh_fec_in!G27)</f>
        <v>0.67151481996280549</v>
      </c>
      <c r="H27" s="70">
        <f>IF(RES_hh_tes_in!H27=0,"",RES_hh_tes_in!H27/RES_hh_fec_in!H27)</f>
        <v>0.6753408799351478</v>
      </c>
      <c r="I27" s="70">
        <f>IF(RES_hh_tes_in!I27=0,"",RES_hh_tes_in!I27/RES_hh_fec_in!I27)</f>
        <v>0.68663306234200372</v>
      </c>
      <c r="J27" s="70">
        <f>IF(RES_hh_tes_in!J27=0,"",RES_hh_tes_in!J27/RES_hh_fec_in!J27)</f>
        <v>0.69529552993883059</v>
      </c>
      <c r="K27" s="70">
        <f>IF(RES_hh_tes_in!K27=0,"",RES_hh_tes_in!K27/RES_hh_fec_in!K27)</f>
        <v>0.68078488724837294</v>
      </c>
      <c r="L27" s="70">
        <f>IF(RES_hh_tes_in!L27=0,"",RES_hh_tes_in!L27/RES_hh_fec_in!L27)</f>
        <v>0.6926551457369432</v>
      </c>
      <c r="M27" s="70">
        <f>IF(RES_hh_tes_in!M27=0,"",RES_hh_tes_in!M27/RES_hh_fec_in!M27)</f>
        <v>0.68087421266741122</v>
      </c>
      <c r="N27" s="70">
        <f>IF(RES_hh_tes_in!N27=0,"",RES_hh_tes_in!N27/RES_hh_fec_in!N27)</f>
        <v>0.70105430632651033</v>
      </c>
      <c r="O27" s="70">
        <f>IF(RES_hh_tes_in!O27=0,"",RES_hh_tes_in!O27/RES_hh_fec_in!O27)</f>
        <v>0.70876674483035762</v>
      </c>
      <c r="P27" s="70">
        <f>IF(RES_hh_tes_in!P27=0,"",RES_hh_tes_in!P27/RES_hh_fec_in!P27)</f>
        <v>0.70314591614223909</v>
      </c>
      <c r="Q27" s="70">
        <f>IF(RES_hh_tes_in!Q27=0,"",RES_hh_tes_in!Q27/RES_hh_fec_in!Q27)</f>
        <v>0.71652436581252721</v>
      </c>
      <c r="R27" s="70">
        <f>IF(RES_hh_tes_in!R27=0,"",RES_hh_tes_in!R27/RES_hh_fec_in!R27)</f>
        <v>0.72180228384692846</v>
      </c>
      <c r="S27" s="70">
        <f>IF(RES_hh_tes_in!S27=0,"",RES_hh_tes_in!S27/RES_hh_fec_in!S27)</f>
        <v>0.73179687553748074</v>
      </c>
      <c r="T27" s="70">
        <f>IF(RES_hh_tes_in!T27=0,"",RES_hh_tes_in!T27/RES_hh_fec_in!T27)</f>
        <v>0.74149257426778126</v>
      </c>
      <c r="U27" s="70">
        <f>IF(RES_hh_tes_in!U27=0,"",RES_hh_tes_in!U27/RES_hh_fec_in!U27)</f>
        <v>0.7473862736668051</v>
      </c>
      <c r="V27" s="70">
        <f>IF(RES_hh_tes_in!V27=0,"",RES_hh_tes_in!V27/RES_hh_fec_in!V27)</f>
        <v>0.7650748593071961</v>
      </c>
      <c r="W27" s="70">
        <f>IF(RES_hh_tes_in!W27=0,"",RES_hh_tes_in!W27/RES_hh_fec_in!W27)</f>
        <v>0.79111126627069905</v>
      </c>
      <c r="X27" s="70">
        <f>IF(RES_hh_tes_in!X27=0,"",RES_hh_tes_in!X27/RES_hh_fec_in!X27)</f>
        <v>0.84011836322374078</v>
      </c>
      <c r="Y27" s="70">
        <f>IF(RES_hh_tes_in!Y27=0,"",RES_hh_tes_in!Y27/RES_hh_fec_in!Y27)</f>
        <v>0.81208377111171703</v>
      </c>
      <c r="DA27" s="88" t="s">
        <v>745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0.61814645805982105</v>
      </c>
      <c r="D29" s="78">
        <f>IF(RES_hh_tes_in!D29=0,"",RES_hh_tes_in!D29/RES_hh_fec_in!D29)</f>
        <v>0.61825582360858033</v>
      </c>
      <c r="E29" s="78">
        <f>IF(RES_hh_tes_in!E29=0,"",RES_hh_tes_in!E29/RES_hh_fec_in!E29)</f>
        <v>0.61836519900883513</v>
      </c>
      <c r="F29" s="78">
        <f>IF(RES_hh_tes_in!F29=0,"",RES_hh_tes_in!F29/RES_hh_fec_in!F29)</f>
        <v>0.61847457575247555</v>
      </c>
      <c r="G29" s="78">
        <f>IF(RES_hh_tes_in!G29=0,"",RES_hh_tes_in!G29/RES_hh_fec_in!G29)</f>
        <v>0.61858396156876427</v>
      </c>
      <c r="H29" s="78">
        <f>IF(RES_hh_tes_in!H29=0,"",RES_hh_tes_in!H29/RES_hh_fec_in!H29)</f>
        <v>0.61869335551173754</v>
      </c>
      <c r="I29" s="78">
        <f>IF(RES_hh_tes_in!I29=0,"",RES_hh_tes_in!I29/RES_hh_fec_in!I29)</f>
        <v>0.61880275948588603</v>
      </c>
      <c r="J29" s="78">
        <f>IF(RES_hh_tes_in!J29=0,"",RES_hh_tes_in!J29/RES_hh_fec_in!J29)</f>
        <v>0.61891218129323489</v>
      </c>
      <c r="K29" s="78">
        <f>IF(RES_hh_tes_in!K29=0,"",RES_hh_tes_in!K29/RES_hh_fec_in!K29)</f>
        <v>0.61902162756755752</v>
      </c>
      <c r="L29" s="78">
        <f>IF(RES_hh_tes_in!L29=0,"",RES_hh_tes_in!L29/RES_hh_fec_in!L29)</f>
        <v>0.61913110008366024</v>
      </c>
      <c r="M29" s="78">
        <f>IF(RES_hh_tes_in!M29=0,"",RES_hh_tes_in!M29/RES_hh_fec_in!M29)</f>
        <v>0.61921423821163279</v>
      </c>
      <c r="N29" s="78">
        <f>IF(RES_hh_tes_in!N29=0,"",RES_hh_tes_in!N29/RES_hh_fec_in!N29)</f>
        <v>0.61926070851448767</v>
      </c>
      <c r="O29" s="78">
        <f>IF(RES_hh_tes_in!O29=0,"",RES_hh_tes_in!O29/RES_hh_fec_in!O29)</f>
        <v>0.61928848259378744</v>
      </c>
      <c r="P29" s="78">
        <f>IF(RES_hh_tes_in!P29=0,"",RES_hh_tes_in!P29/RES_hh_fec_in!P29)</f>
        <v>0.61936598157067591</v>
      </c>
      <c r="Q29" s="78">
        <f>IF(RES_hh_tes_in!Q29=0,"",RES_hh_tes_in!Q29/RES_hh_fec_in!Q29)</f>
        <v>0.61968142051072073</v>
      </c>
      <c r="R29" s="78">
        <f>IF(RES_hh_tes_in!R29=0,"",RES_hh_tes_in!R29/RES_hh_fec_in!R29)</f>
        <v>0.62051000005957935</v>
      </c>
      <c r="S29" s="78">
        <f>IF(RES_hh_tes_in!S29=0,"",RES_hh_tes_in!S29/RES_hh_fec_in!S29)</f>
        <v>0.62167880619461935</v>
      </c>
      <c r="T29" s="78">
        <f>IF(RES_hh_tes_in!T29=0,"",RES_hh_tes_in!T29/RES_hh_fec_in!T29)</f>
        <v>0.62296121569451801</v>
      </c>
      <c r="U29" s="78">
        <f>IF(RES_hh_tes_in!U29=0,"",RES_hh_tes_in!U29/RES_hh_fec_in!U29)</f>
        <v>0.62413060533795595</v>
      </c>
      <c r="V29" s="78">
        <f>IF(RES_hh_tes_in!V29=0,"",RES_hh_tes_in!V29/RES_hh_fec_in!V29)</f>
        <v>0.62496035190361221</v>
      </c>
      <c r="W29" s="78">
        <f>IF(RES_hh_tes_in!W29=0,"",RES_hh_tes_in!W29/RES_hh_fec_in!W29)</f>
        <v>0.62535913440285296</v>
      </c>
      <c r="X29" s="78">
        <f>IF(RES_hh_tes_in!X29=0,"",RES_hh_tes_in!X29/RES_hh_fec_in!X29)</f>
        <v>0.62574487297077075</v>
      </c>
      <c r="Y29" s="78">
        <f>IF(RES_hh_tes_in!Y29=0,"",RES_hh_tes_in!Y29/RES_hh_fec_in!Y29)</f>
        <v>0.62578344682756271</v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0.61731981965974447</v>
      </c>
      <c r="D30" s="78">
        <f>IF(RES_hh_tes_in!D30=0,"",RES_hh_tes_in!D30/RES_hh_fec_in!D30)</f>
        <v>0.61756448963393284</v>
      </c>
      <c r="E30" s="78">
        <f>IF(RES_hh_tes_in!E30=0,"",RES_hh_tes_in!E30/RES_hh_fec_in!E30)</f>
        <v>0.6178091816476502</v>
      </c>
      <c r="F30" s="78">
        <f>IF(RES_hh_tes_in!F30=0,"",RES_hh_tes_in!F30/RES_hh_fec_in!F30)</f>
        <v>0.61805387666675793</v>
      </c>
      <c r="G30" s="78">
        <f>IF(RES_hh_tes_in!G30=0,"",RES_hh_tes_in!G30/RES_hh_fec_in!G30)</f>
        <v>0.61829859198297543</v>
      </c>
      <c r="H30" s="78">
        <f>IF(RES_hh_tes_in!H30=0,"",RES_hh_tes_in!H30/RES_hh_fec_in!H30)</f>
        <v>0.61854332548001645</v>
      </c>
      <c r="I30" s="78">
        <f>IF(RES_hh_tes_in!I30=0,"",RES_hh_tes_in!I30/RES_hh_fec_in!I30)</f>
        <v>0.61878808141856123</v>
      </c>
      <c r="J30" s="78">
        <f>IF(RES_hh_tes_in!J30=0,"",RES_hh_tes_in!J30/RES_hh_fec_in!J30)</f>
        <v>0.61903287725311262</v>
      </c>
      <c r="K30" s="78">
        <f>IF(RES_hh_tes_in!K30=0,"",RES_hh_tes_in!K30/RES_hh_fec_in!K30)</f>
        <v>0.61927772782458923</v>
      </c>
      <c r="L30" s="78">
        <f>IF(RES_hh_tes_in!L30=0,"",RES_hh_tes_in!L30/RES_hh_fec_in!L30)</f>
        <v>0.61952263710354494</v>
      </c>
      <c r="M30" s="78">
        <f>IF(RES_hh_tes_in!M30=0,"",RES_hh_tes_in!M30/RES_hh_fec_in!M30)</f>
        <v>0.61970863172301982</v>
      </c>
      <c r="N30" s="78">
        <f>IF(RES_hh_tes_in!N30=0,"",RES_hh_tes_in!N30/RES_hh_fec_in!N30)</f>
        <v>0.61981259396642263</v>
      </c>
      <c r="O30" s="78">
        <f>IF(RES_hh_tes_in!O30=0,"",RES_hh_tes_in!O30/RES_hh_fec_in!O30)</f>
        <v>0.61987472946834721</v>
      </c>
      <c r="P30" s="78">
        <f>IF(RES_hh_tes_in!P30=0,"",RES_hh_tes_in!P30/RES_hh_fec_in!P30)</f>
        <v>0.62004810831470258</v>
      </c>
      <c r="Q30" s="78">
        <f>IF(RES_hh_tes_in!Q30=0,"",RES_hh_tes_in!Q30/RES_hh_fec_in!Q30)</f>
        <v>0.62075380072144748</v>
      </c>
      <c r="R30" s="78">
        <f>IF(RES_hh_tes_in!R30=0,"",RES_hh_tes_in!R30/RES_hh_fec_in!R30)</f>
        <v>0.62260747895131363</v>
      </c>
      <c r="S30" s="78">
        <f>IF(RES_hh_tes_in!S30=0,"",RES_hh_tes_in!S30/RES_hh_fec_in!S30)</f>
        <v>0.62522230391343359</v>
      </c>
      <c r="T30" s="78">
        <f>IF(RES_hh_tes_in!T30=0,"",RES_hh_tes_in!T30/RES_hh_fec_in!T30)</f>
        <v>0.62809127958995192</v>
      </c>
      <c r="U30" s="78">
        <f>IF(RES_hh_tes_in!U30=0,"",RES_hh_tes_in!U30/RES_hh_fec_in!U30)</f>
        <v>0.6307074099630201</v>
      </c>
      <c r="V30" s="78">
        <f>IF(RES_hh_tes_in!V30=0,"",RES_hh_tes_in!V30/RES_hh_fec_in!V30)</f>
        <v>0.63256369901478604</v>
      </c>
      <c r="W30" s="78">
        <f>IF(RES_hh_tes_in!W30=0,"",RES_hh_tes_in!W30/RES_hh_fec_in!W30)</f>
        <v>0.63345584562679524</v>
      </c>
      <c r="X30" s="78">
        <f>IF(RES_hh_tes_in!X30=0,"",RES_hh_tes_in!X30/RES_hh_fec_in!X30)</f>
        <v>0.63385998197443738</v>
      </c>
      <c r="Y30" s="78">
        <f>IF(RES_hh_tes_in!Y30=0,"",RES_hh_tes_in!Y30/RES_hh_fec_in!Y30)</f>
        <v>0.63390039560920164</v>
      </c>
      <c r="DA30" s="89" t="s">
        <v>748</v>
      </c>
    </row>
    <row r="31" spans="1:105" ht="12" customHeight="1" x14ac:dyDescent="0.25">
      <c r="A31" s="28" t="s">
        <v>202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X31" s="78" t="str">
        <f>IF(RES_hh_tes_in!X31=0,"",RES_hh_tes_in!X31/RES_hh_fec_in!X31)</f>
        <v/>
      </c>
      <c r="Y31" s="78" t="str">
        <f>IF(RES_hh_tes_in!Y31=0,"",RES_hh_tes_in!Y31/RES_hh_fec_in!Y31)</f>
        <v/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0.7712868611646414</v>
      </c>
      <c r="D32" s="81">
        <f>IF(RES_hh_tes_in!D32=0,"",RES_hh_tes_in!D32/RES_hh_fec_in!D32)</f>
        <v>0.77251012208791647</v>
      </c>
      <c r="E32" s="81">
        <f>IF(RES_hh_tes_in!E32=0,"",RES_hh_tes_in!E32/RES_hh_fec_in!E32)</f>
        <v>0.77379106004670151</v>
      </c>
      <c r="F32" s="81">
        <f>IF(RES_hh_tes_in!F32=0,"",RES_hh_tes_in!F32/RES_hh_fec_in!F32)</f>
        <v>0.77507986305578336</v>
      </c>
      <c r="G32" s="81">
        <f>IF(RES_hh_tes_in!G32=0,"",RES_hh_tes_in!G32/RES_hh_fec_in!G32)</f>
        <v>0.7764217832220619</v>
      </c>
      <c r="H32" s="81">
        <f>IF(RES_hh_tes_in!H32=0,"",RES_hh_tes_in!H32/RES_hh_fec_in!H32)</f>
        <v>0.77781128226374419</v>
      </c>
      <c r="I32" s="81">
        <f>IF(RES_hh_tes_in!I32=0,"",RES_hh_tes_in!I32/RES_hh_fec_in!I32)</f>
        <v>0.77925951030129292</v>
      </c>
      <c r="J32" s="81">
        <f>IF(RES_hh_tes_in!J32=0,"",RES_hh_tes_in!J32/RES_hh_fec_in!J32)</f>
        <v>0.78081214544260358</v>
      </c>
      <c r="K32" s="81">
        <f>IF(RES_hh_tes_in!K32=0,"",RES_hh_tes_in!K32/RES_hh_fec_in!K32)</f>
        <v>0.78250802609415959</v>
      </c>
      <c r="L32" s="81">
        <f>IF(RES_hh_tes_in!L32=0,"",RES_hh_tes_in!L32/RES_hh_fec_in!L32)</f>
        <v>0.7843575431219888</v>
      </c>
      <c r="M32" s="81">
        <f>IF(RES_hh_tes_in!M32=0,"",RES_hh_tes_in!M32/RES_hh_fec_in!M32)</f>
        <v>0.78700194376983512</v>
      </c>
      <c r="N32" s="81">
        <f>IF(RES_hh_tes_in!N32=0,"",RES_hh_tes_in!N32/RES_hh_fec_in!N32)</f>
        <v>0.79062378503330444</v>
      </c>
      <c r="O32" s="81">
        <f>IF(RES_hh_tes_in!O32=0,"",RES_hh_tes_in!O32/RES_hh_fec_in!O32)</f>
        <v>0.79565597101282992</v>
      </c>
      <c r="P32" s="81">
        <f>IF(RES_hh_tes_in!P32=0,"",RES_hh_tes_in!P32/RES_hh_fec_in!P32)</f>
        <v>0.80231082785815455</v>
      </c>
      <c r="Q32" s="81">
        <f>IF(RES_hh_tes_in!Q32=0,"",RES_hh_tes_in!Q32/RES_hh_fec_in!Q32)</f>
        <v>0.81092227752525448</v>
      </c>
      <c r="R32" s="81">
        <f>IF(RES_hh_tes_in!R32=0,"",RES_hh_tes_in!R32/RES_hh_fec_in!R32)</f>
        <v>0.82264040166509766</v>
      </c>
      <c r="S32" s="81">
        <f>IF(RES_hh_tes_in!S32=0,"",RES_hh_tes_in!S32/RES_hh_fec_in!S32)</f>
        <v>0.83730360023535255</v>
      </c>
      <c r="T32" s="81">
        <f>IF(RES_hh_tes_in!T32=0,"",RES_hh_tes_in!T32/RES_hh_fec_in!T32)</f>
        <v>0.85308933871199466</v>
      </c>
      <c r="U32" s="81">
        <f>IF(RES_hh_tes_in!U32=0,"",RES_hh_tes_in!U32/RES_hh_fec_in!U32)</f>
        <v>0.8681750825710437</v>
      </c>
      <c r="V32" s="81">
        <f>IF(RES_hh_tes_in!V32=0,"",RES_hh_tes_in!V32/RES_hh_fec_in!V32)</f>
        <v>0.88073829728849817</v>
      </c>
      <c r="W32" s="81">
        <f>IF(RES_hh_tes_in!W32=0,"",RES_hh_tes_in!W32/RES_hh_fec_in!W32)</f>
        <v>0.89014575119814598</v>
      </c>
      <c r="X32" s="81">
        <f>IF(RES_hh_tes_in!X32=0,"",RES_hh_tes_in!X32/RES_hh_fec_in!X32)</f>
        <v>0.89741729452509067</v>
      </c>
      <c r="Y32" s="81">
        <f>IF(RES_hh_tes_in!Y32=0,"",RES_hh_tes_in!Y32/RES_hh_fec_in!Y32)</f>
        <v>0.90386566878465657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1948.8740705609921</v>
      </c>
      <c r="D3" s="65">
        <f t="shared" si="0"/>
        <v>1680.1922711606167</v>
      </c>
      <c r="E3" s="65">
        <f t="shared" si="0"/>
        <v>1638.9962646758127</v>
      </c>
      <c r="F3" s="65">
        <f t="shared" si="0"/>
        <v>1826.5600417309261</v>
      </c>
      <c r="G3" s="65">
        <f t="shared" si="0"/>
        <v>1358.8868944672445</v>
      </c>
      <c r="H3" s="65">
        <f t="shared" si="0"/>
        <v>1980.0836954595948</v>
      </c>
      <c r="I3" s="65">
        <f t="shared" si="0"/>
        <v>1311.2652519368405</v>
      </c>
      <c r="J3" s="65">
        <f t="shared" si="0"/>
        <v>1881.8642887862036</v>
      </c>
      <c r="K3" s="65">
        <f t="shared" si="0"/>
        <v>1264.8315294023394</v>
      </c>
      <c r="L3" s="65">
        <f t="shared" si="0"/>
        <v>1274.3475895246311</v>
      </c>
      <c r="M3" s="65">
        <f t="shared" si="0"/>
        <v>971.42268737862787</v>
      </c>
      <c r="N3" s="65">
        <f t="shared" si="0"/>
        <v>1187.9442378510596</v>
      </c>
      <c r="O3" s="65">
        <f t="shared" si="0"/>
        <v>1136.6726469714849</v>
      </c>
      <c r="P3" s="65">
        <f t="shared" si="0"/>
        <v>621.80222740921124</v>
      </c>
      <c r="Q3" s="65">
        <f t="shared" si="0"/>
        <v>813.01657957838881</v>
      </c>
      <c r="R3" s="65">
        <f t="shared" ref="R3:V3" si="1">SUM(R4,R15,R17,R27)</f>
        <v>865.88685843846201</v>
      </c>
      <c r="S3" s="65">
        <f t="shared" si="1"/>
        <v>776.25499636109998</v>
      </c>
      <c r="T3" s="65">
        <f t="shared" si="1"/>
        <v>680.45434553084328</v>
      </c>
      <c r="U3" s="65">
        <f t="shared" si="1"/>
        <v>676.34304362238527</v>
      </c>
      <c r="V3" s="65">
        <f t="shared" si="1"/>
        <v>555.3423525695672</v>
      </c>
      <c r="W3" s="65">
        <f t="shared" ref="W3:Y3" si="2">SUM(W4,W15,W17,W27)</f>
        <v>508.95503588496348</v>
      </c>
      <c r="X3" s="65">
        <f t="shared" si="2"/>
        <v>291.06981569406122</v>
      </c>
      <c r="Y3" s="65">
        <f t="shared" si="2"/>
        <v>364.55110071938395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1742.0912088163732</v>
      </c>
      <c r="D4" s="69">
        <f t="shared" si="3"/>
        <v>1460.2075483663348</v>
      </c>
      <c r="E4" s="69">
        <f t="shared" si="3"/>
        <v>1433.3194383450361</v>
      </c>
      <c r="F4" s="69">
        <f t="shared" si="3"/>
        <v>1604.3324738442025</v>
      </c>
      <c r="G4" s="69">
        <f t="shared" si="3"/>
        <v>1199.1980746399681</v>
      </c>
      <c r="H4" s="69">
        <f t="shared" si="3"/>
        <v>1740.2912324543349</v>
      </c>
      <c r="I4" s="69">
        <f t="shared" si="3"/>
        <v>1117.7509948852901</v>
      </c>
      <c r="J4" s="69">
        <f t="shared" si="3"/>
        <v>1644.1316343922754</v>
      </c>
      <c r="K4" s="69">
        <f t="shared" si="3"/>
        <v>1099.1575975737767</v>
      </c>
      <c r="L4" s="69">
        <f t="shared" si="3"/>
        <v>1098.4452054281762</v>
      </c>
      <c r="M4" s="69">
        <f t="shared" si="3"/>
        <v>806.49098306128747</v>
      </c>
      <c r="N4" s="69">
        <f t="shared" si="3"/>
        <v>1025.2652400612515</v>
      </c>
      <c r="O4" s="69">
        <f t="shared" si="3"/>
        <v>984.48868710032843</v>
      </c>
      <c r="P4" s="69">
        <f t="shared" si="3"/>
        <v>463.23036966682417</v>
      </c>
      <c r="Q4" s="69">
        <f t="shared" si="3"/>
        <v>658.51011207418867</v>
      </c>
      <c r="R4" s="69">
        <f t="shared" ref="R4:V4" si="4">SUM(R5:R14)</f>
        <v>711.47762676902005</v>
      </c>
      <c r="S4" s="69">
        <f t="shared" si="4"/>
        <v>619.86127342312273</v>
      </c>
      <c r="T4" s="69">
        <f t="shared" si="4"/>
        <v>529.01339505062901</v>
      </c>
      <c r="U4" s="69">
        <f t="shared" si="4"/>
        <v>512.45833314923163</v>
      </c>
      <c r="V4" s="69">
        <f t="shared" si="4"/>
        <v>415.98705929862024</v>
      </c>
      <c r="W4" s="69">
        <f t="shared" ref="W4:Y4" si="5">SUM(W5:W14)</f>
        <v>397.10566383392199</v>
      </c>
      <c r="X4" s="69">
        <f t="shared" si="5"/>
        <v>229.28990471694178</v>
      </c>
      <c r="Y4" s="69">
        <f t="shared" si="5"/>
        <v>272.96136585575971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18.067263644475481</v>
      </c>
      <c r="I5" s="72">
        <v>35.017878239008688</v>
      </c>
      <c r="J5" s="72">
        <v>41.409471147980092</v>
      </c>
      <c r="K5" s="72">
        <v>22.276475800036977</v>
      </c>
      <c r="L5" s="72">
        <v>0</v>
      </c>
      <c r="M5" s="72">
        <v>0</v>
      </c>
      <c r="N5" s="72">
        <v>0</v>
      </c>
      <c r="O5" s="72">
        <v>0.16331847241719685</v>
      </c>
      <c r="P5" s="72">
        <v>0</v>
      </c>
      <c r="Q5" s="72">
        <v>0</v>
      </c>
      <c r="R5" s="72">
        <v>3.2343501692147264E-3</v>
      </c>
      <c r="S5" s="72">
        <v>0</v>
      </c>
      <c r="T5" s="72">
        <v>0</v>
      </c>
      <c r="U5" s="72">
        <v>0</v>
      </c>
      <c r="V5" s="72">
        <v>0</v>
      </c>
      <c r="W5" s="72">
        <v>1.4673513121962327</v>
      </c>
      <c r="X5" s="72">
        <v>5.5394208432918637</v>
      </c>
      <c r="Y5" s="72">
        <v>3.7202980650524293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46.612338976289507</v>
      </c>
      <c r="D6" s="72">
        <v>37.222131945462834</v>
      </c>
      <c r="E6" s="72">
        <v>30.729468530920496</v>
      </c>
      <c r="F6" s="72">
        <v>39.097275896063422</v>
      </c>
      <c r="G6" s="72">
        <v>37.264994985010063</v>
      </c>
      <c r="H6" s="72">
        <v>46.752763552849061</v>
      </c>
      <c r="I6" s="72">
        <v>46.025901763744741</v>
      </c>
      <c r="J6" s="72">
        <v>36.707801234290642</v>
      </c>
      <c r="K6" s="72">
        <v>32.233088456341811</v>
      </c>
      <c r="L6" s="72">
        <v>31.697701431820068</v>
      </c>
      <c r="M6" s="72">
        <v>13.184488154633387</v>
      </c>
      <c r="N6" s="72">
        <v>20.163240106616669</v>
      </c>
      <c r="O6" s="72">
        <v>19.878614771106026</v>
      </c>
      <c r="P6" s="72">
        <v>1.8788652350874358E-3</v>
      </c>
      <c r="Q6" s="72">
        <v>9.7148165289393358</v>
      </c>
      <c r="R6" s="72">
        <v>28.665651235290735</v>
      </c>
      <c r="S6" s="72">
        <v>19.659208282823776</v>
      </c>
      <c r="T6" s="72">
        <v>13.757085887945527</v>
      </c>
      <c r="U6" s="72">
        <v>11.925553666195611</v>
      </c>
      <c r="V6" s="72">
        <v>11.073203780466322</v>
      </c>
      <c r="W6" s="72">
        <v>26.754051741864298</v>
      </c>
      <c r="X6" s="72">
        <v>22.227902399904607</v>
      </c>
      <c r="Y6" s="72">
        <v>14.798221586770596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620.98408570666743</v>
      </c>
      <c r="D7" s="72">
        <v>462.19523934910336</v>
      </c>
      <c r="E7" s="72">
        <v>577.41232755072258</v>
      </c>
      <c r="F7" s="72">
        <v>432.66617649332767</v>
      </c>
      <c r="G7" s="72">
        <v>477.03466925912056</v>
      </c>
      <c r="H7" s="72">
        <v>512.726461659763</v>
      </c>
      <c r="I7" s="72">
        <v>417.26707067116604</v>
      </c>
      <c r="J7" s="72">
        <v>665.99334832252987</v>
      </c>
      <c r="K7" s="72">
        <v>423.74141774807663</v>
      </c>
      <c r="L7" s="72">
        <v>329.41525999592994</v>
      </c>
      <c r="M7" s="72">
        <v>260.93879412995886</v>
      </c>
      <c r="N7" s="72">
        <v>399.76842214958191</v>
      </c>
      <c r="O7" s="72">
        <v>384.97657999177335</v>
      </c>
      <c r="P7" s="72">
        <v>23.854947426332448</v>
      </c>
      <c r="Q7" s="72">
        <v>104.13168668120153</v>
      </c>
      <c r="R7" s="72">
        <v>134.42438099492747</v>
      </c>
      <c r="S7" s="72">
        <v>170.50471787198032</v>
      </c>
      <c r="T7" s="72">
        <v>134.82314196049734</v>
      </c>
      <c r="U7" s="72">
        <v>144.9321879605906</v>
      </c>
      <c r="V7" s="72">
        <v>87.704649044879631</v>
      </c>
      <c r="W7" s="72">
        <v>124.4281860195639</v>
      </c>
      <c r="X7" s="72">
        <v>51.004679651806946</v>
      </c>
      <c r="Y7" s="72">
        <v>62.442532911539011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1074.4947841334163</v>
      </c>
      <c r="D8" s="72">
        <v>960.79017707176854</v>
      </c>
      <c r="E8" s="72">
        <v>825.17764226339307</v>
      </c>
      <c r="F8" s="72">
        <v>1132.5690214548113</v>
      </c>
      <c r="G8" s="72">
        <v>684.89841039583757</v>
      </c>
      <c r="H8" s="72">
        <v>1162.7447435972474</v>
      </c>
      <c r="I8" s="72">
        <v>619.44014421137058</v>
      </c>
      <c r="J8" s="72">
        <v>900.02101368747481</v>
      </c>
      <c r="K8" s="72">
        <v>620.90661556932127</v>
      </c>
      <c r="L8" s="72">
        <v>737.33224400042616</v>
      </c>
      <c r="M8" s="72">
        <v>532.36770077669519</v>
      </c>
      <c r="N8" s="72">
        <v>605.33357780505287</v>
      </c>
      <c r="O8" s="72">
        <v>579.47017386503182</v>
      </c>
      <c r="P8" s="72">
        <v>439.37354337525665</v>
      </c>
      <c r="Q8" s="72">
        <v>544.66360886404777</v>
      </c>
      <c r="R8" s="72">
        <v>548.38436018863263</v>
      </c>
      <c r="S8" s="72">
        <v>429.69734726831865</v>
      </c>
      <c r="T8" s="72">
        <v>380.43316720218616</v>
      </c>
      <c r="U8" s="72">
        <v>355.60059152244543</v>
      </c>
      <c r="V8" s="72">
        <v>317.20920647327426</v>
      </c>
      <c r="W8" s="72">
        <v>244.45607476029753</v>
      </c>
      <c r="X8" s="72">
        <v>150.51790182193835</v>
      </c>
      <c r="Y8" s="72">
        <v>192.00031329239766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117.89369479135226</v>
      </c>
      <c r="D17" s="69">
        <f t="shared" si="7"/>
        <v>116.71238595594045</v>
      </c>
      <c r="E17" s="69">
        <f t="shared" si="7"/>
        <v>120.62848452368604</v>
      </c>
      <c r="F17" s="69">
        <f t="shared" si="7"/>
        <v>128.7010563485178</v>
      </c>
      <c r="G17" s="69">
        <f t="shared" si="7"/>
        <v>92.468336935969973</v>
      </c>
      <c r="H17" s="69">
        <f t="shared" si="7"/>
        <v>136.61137013104883</v>
      </c>
      <c r="I17" s="69">
        <f t="shared" si="7"/>
        <v>109.42738567973385</v>
      </c>
      <c r="J17" s="69">
        <f t="shared" si="7"/>
        <v>140.00260785523054</v>
      </c>
      <c r="K17" s="69">
        <f t="shared" si="7"/>
        <v>93.706687774448724</v>
      </c>
      <c r="L17" s="69">
        <f t="shared" si="7"/>
        <v>84.193041071536896</v>
      </c>
      <c r="M17" s="69">
        <f t="shared" si="7"/>
        <v>85.574530623156349</v>
      </c>
      <c r="N17" s="69">
        <f t="shared" si="7"/>
        <v>83.39330111751994</v>
      </c>
      <c r="O17" s="69">
        <f t="shared" si="7"/>
        <v>76.739041292209237</v>
      </c>
      <c r="P17" s="69">
        <f t="shared" si="7"/>
        <v>65.70924531326142</v>
      </c>
      <c r="Q17" s="69">
        <f t="shared" si="7"/>
        <v>77.109846290432898</v>
      </c>
      <c r="R17" s="69">
        <f t="shared" ref="R17:V17" si="8">SUM(R18:R26)</f>
        <v>85.095010933648595</v>
      </c>
      <c r="S17" s="69">
        <f t="shared" si="8"/>
        <v>93.238168452290978</v>
      </c>
      <c r="T17" s="69">
        <f t="shared" si="8"/>
        <v>87.068014938275866</v>
      </c>
      <c r="U17" s="69">
        <f t="shared" si="8"/>
        <v>95.739239416446424</v>
      </c>
      <c r="V17" s="69">
        <f t="shared" si="8"/>
        <v>77.172018718238164</v>
      </c>
      <c r="W17" s="69">
        <f t="shared" ref="W17:Y17" si="9">SUM(W18:W26)</f>
        <v>61.95166100909244</v>
      </c>
      <c r="X17" s="69">
        <f t="shared" si="9"/>
        <v>30.470254672007872</v>
      </c>
      <c r="Y17" s="69">
        <f t="shared" si="9"/>
        <v>43.433843252038443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5.8679693496117728E-2</v>
      </c>
      <c r="I18" s="72">
        <v>0.97959997633257989</v>
      </c>
      <c r="J18" s="72">
        <v>2.1945693549756919</v>
      </c>
      <c r="K18" s="72">
        <v>1.1306110523705963</v>
      </c>
      <c r="L18" s="72">
        <v>0</v>
      </c>
      <c r="M18" s="72">
        <v>0</v>
      </c>
      <c r="N18" s="72">
        <v>0</v>
      </c>
      <c r="O18" s="72">
        <v>2.14959080824331E-2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2.9949416117015178E-2</v>
      </c>
      <c r="X18" s="72">
        <v>0.17023830783636731</v>
      </c>
      <c r="Y18" s="72">
        <v>0.2356956038649817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7.4507046552935323</v>
      </c>
      <c r="D19" s="72">
        <v>7.3948303578079333</v>
      </c>
      <c r="E19" s="72">
        <v>7.463309737561862</v>
      </c>
      <c r="F19" s="72">
        <v>7.8880208803266658</v>
      </c>
      <c r="G19" s="72">
        <v>7.6177307366348099</v>
      </c>
      <c r="H19" s="72">
        <v>10.571019983262591</v>
      </c>
      <c r="I19" s="72">
        <v>9.4808827891786382</v>
      </c>
      <c r="J19" s="72">
        <v>6.9063907210949296</v>
      </c>
      <c r="K19" s="72">
        <v>8.0604477983351135</v>
      </c>
      <c r="L19" s="72">
        <v>6.6411360808172528</v>
      </c>
      <c r="M19" s="72">
        <v>4.3704609261952916</v>
      </c>
      <c r="N19" s="72">
        <v>4.9352567270941741</v>
      </c>
      <c r="O19" s="72">
        <v>5.5028732596480108</v>
      </c>
      <c r="P19" s="72">
        <v>8.3043169042839864</v>
      </c>
      <c r="Q19" s="72">
        <v>5.6510761366486735</v>
      </c>
      <c r="R19" s="72">
        <v>4.6191581263943124</v>
      </c>
      <c r="S19" s="72">
        <v>4.4982637976344391</v>
      </c>
      <c r="T19" s="72">
        <v>4.376343514306285</v>
      </c>
      <c r="U19" s="72">
        <v>4.6202221818729958</v>
      </c>
      <c r="V19" s="72">
        <v>4.5656171729427122</v>
      </c>
      <c r="W19" s="72">
        <v>4.7863470097418865</v>
      </c>
      <c r="X19" s="72">
        <v>2.0326508101855465</v>
      </c>
      <c r="Y19" s="72">
        <v>3.0557070055868767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27.262826737678804</v>
      </c>
      <c r="D20" s="72">
        <v>19.797251697640487</v>
      </c>
      <c r="E20" s="72">
        <v>33.703316749543987</v>
      </c>
      <c r="F20" s="72">
        <v>18.98663447969432</v>
      </c>
      <c r="G20" s="72">
        <v>23.496607322515903</v>
      </c>
      <c r="H20" s="72">
        <v>22.278135514988659</v>
      </c>
      <c r="I20" s="72">
        <v>31.852011337267008</v>
      </c>
      <c r="J20" s="72">
        <v>54.015713453208441</v>
      </c>
      <c r="K20" s="72">
        <v>25.018081143397708</v>
      </c>
      <c r="L20" s="72">
        <v>16.524527754291825</v>
      </c>
      <c r="M20" s="72">
        <v>13.356504131767537</v>
      </c>
      <c r="N20" s="72">
        <v>23.010299808346424</v>
      </c>
      <c r="O20" s="72">
        <v>18.414002592179727</v>
      </c>
      <c r="P20" s="72">
        <v>2.3376876760910661</v>
      </c>
      <c r="Q20" s="72">
        <v>14.80464355290335</v>
      </c>
      <c r="R20" s="72">
        <v>22.779487771169947</v>
      </c>
      <c r="S20" s="72">
        <v>29.286095896006518</v>
      </c>
      <c r="T20" s="72">
        <v>24.151748386834107</v>
      </c>
      <c r="U20" s="72">
        <v>26.529186274343587</v>
      </c>
      <c r="V20" s="72">
        <v>12.263855417054071</v>
      </c>
      <c r="W20" s="72">
        <v>10.705191720352753</v>
      </c>
      <c r="X20" s="72">
        <v>1.8523464509549366</v>
      </c>
      <c r="Y20" s="72">
        <v>6.3304867719418096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83.180163398379932</v>
      </c>
      <c r="D21" s="72">
        <v>89.520303900492024</v>
      </c>
      <c r="E21" s="72">
        <v>79.461858036580196</v>
      </c>
      <c r="F21" s="72">
        <v>101.8264009884968</v>
      </c>
      <c r="G21" s="72">
        <v>61.353998876819269</v>
      </c>
      <c r="H21" s="72">
        <v>103.70353493930145</v>
      </c>
      <c r="I21" s="72">
        <v>67.114891576955628</v>
      </c>
      <c r="J21" s="72">
        <v>76.885934325951482</v>
      </c>
      <c r="K21" s="72">
        <v>59.497547780345307</v>
      </c>
      <c r="L21" s="72">
        <v>61.027377236427824</v>
      </c>
      <c r="M21" s="72">
        <v>67.84756556519352</v>
      </c>
      <c r="N21" s="72">
        <v>55.447744582079345</v>
      </c>
      <c r="O21" s="72">
        <v>52.800669532299068</v>
      </c>
      <c r="P21" s="72">
        <v>55.067240732886361</v>
      </c>
      <c r="Q21" s="72">
        <v>56.654126600880872</v>
      </c>
      <c r="R21" s="72">
        <v>57.696365036084337</v>
      </c>
      <c r="S21" s="72">
        <v>59.45380875865002</v>
      </c>
      <c r="T21" s="72">
        <v>58.539923037135466</v>
      </c>
      <c r="U21" s="72">
        <v>64.589830960229847</v>
      </c>
      <c r="V21" s="72">
        <v>60.342546128241381</v>
      </c>
      <c r="W21" s="72">
        <v>46.430172862880788</v>
      </c>
      <c r="X21" s="72">
        <v>26.415019103031021</v>
      </c>
      <c r="Y21" s="72">
        <v>33.811953870644778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88.889166953266596</v>
      </c>
      <c r="D27" s="69">
        <f t="shared" si="10"/>
        <v>103.27233683834154</v>
      </c>
      <c r="E27" s="69">
        <f t="shared" si="10"/>
        <v>85.048341807090523</v>
      </c>
      <c r="F27" s="69">
        <f t="shared" si="10"/>
        <v>93.526511538205881</v>
      </c>
      <c r="G27" s="69">
        <f t="shared" si="10"/>
        <v>67.22048289130629</v>
      </c>
      <c r="H27" s="69">
        <f t="shared" si="10"/>
        <v>103.18109287421102</v>
      </c>
      <c r="I27" s="69">
        <f t="shared" si="10"/>
        <v>84.086871371816699</v>
      </c>
      <c r="J27" s="69">
        <f t="shared" si="10"/>
        <v>97.730046538697763</v>
      </c>
      <c r="K27" s="69">
        <f t="shared" si="10"/>
        <v>71.967244054113934</v>
      </c>
      <c r="L27" s="69">
        <f t="shared" si="10"/>
        <v>91.709343024917843</v>
      </c>
      <c r="M27" s="69">
        <f t="shared" si="10"/>
        <v>79.357173694184041</v>
      </c>
      <c r="N27" s="69">
        <f t="shared" si="10"/>
        <v>79.285696672288111</v>
      </c>
      <c r="O27" s="69">
        <f t="shared" si="10"/>
        <v>75.444918578947281</v>
      </c>
      <c r="P27" s="69">
        <f t="shared" si="10"/>
        <v>92.862612429125647</v>
      </c>
      <c r="Q27" s="69">
        <f t="shared" si="10"/>
        <v>77.396621213767247</v>
      </c>
      <c r="R27" s="69">
        <f t="shared" ref="R27:V27" si="11">SUM(R28:R32)</f>
        <v>69.314220735793398</v>
      </c>
      <c r="S27" s="69">
        <f t="shared" si="11"/>
        <v>63.155554485686224</v>
      </c>
      <c r="T27" s="69">
        <f t="shared" si="11"/>
        <v>64.372935541938375</v>
      </c>
      <c r="U27" s="69">
        <f t="shared" si="11"/>
        <v>68.145471056707265</v>
      </c>
      <c r="V27" s="69">
        <f t="shared" si="11"/>
        <v>62.183274552708809</v>
      </c>
      <c r="W27" s="69">
        <f t="shared" ref="W27:Y27" si="12">SUM(W28:W32)</f>
        <v>49.897711041949037</v>
      </c>
      <c r="X27" s="69">
        <f t="shared" si="12"/>
        <v>31.309656305111549</v>
      </c>
      <c r="Y27" s="69">
        <f t="shared" si="12"/>
        <v>48.155891611585808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36.49777159964691</v>
      </c>
      <c r="D29" s="72">
        <v>44.363137818923313</v>
      </c>
      <c r="E29" s="72">
        <v>45.188166474511135</v>
      </c>
      <c r="F29" s="72">
        <v>41.725687820783733</v>
      </c>
      <c r="G29" s="72">
        <v>31.422686961759258</v>
      </c>
      <c r="H29" s="72">
        <v>39.087135281862473</v>
      </c>
      <c r="I29" s="72">
        <v>43.157983461382457</v>
      </c>
      <c r="J29" s="72">
        <v>45.189949757418404</v>
      </c>
      <c r="K29" s="72">
        <v>38.010820337330586</v>
      </c>
      <c r="L29" s="72">
        <v>47.145067838148634</v>
      </c>
      <c r="M29" s="72">
        <v>34.958988722213192</v>
      </c>
      <c r="N29" s="72">
        <v>38.376920399616445</v>
      </c>
      <c r="O29" s="72">
        <v>39.945788779798711</v>
      </c>
      <c r="P29" s="72">
        <v>48.971668233739692</v>
      </c>
      <c r="Q29" s="72">
        <v>34.961402859296271</v>
      </c>
      <c r="R29" s="72">
        <v>22.014232080077559</v>
      </c>
      <c r="S29" s="72">
        <v>24.998575355482277</v>
      </c>
      <c r="T29" s="72">
        <v>27.596473300283943</v>
      </c>
      <c r="U29" s="72">
        <v>30.364005141114429</v>
      </c>
      <c r="V29" s="72">
        <v>26.708472928668318</v>
      </c>
      <c r="W29" s="72">
        <v>20.242625319628772</v>
      </c>
      <c r="X29" s="72">
        <v>7.7827693823847142</v>
      </c>
      <c r="Y29" s="72">
        <v>15.32366362056271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52.391395353619679</v>
      </c>
      <c r="D30" s="72">
        <v>58.909199019418224</v>
      </c>
      <c r="E30" s="72">
        <v>39.860175332579388</v>
      </c>
      <c r="F30" s="72">
        <v>51.800823717422155</v>
      </c>
      <c r="G30" s="72">
        <v>35.797795929547028</v>
      </c>
      <c r="H30" s="72">
        <v>64.093957592348545</v>
      </c>
      <c r="I30" s="72">
        <v>40.928887910434248</v>
      </c>
      <c r="J30" s="72">
        <v>52.54009678127936</v>
      </c>
      <c r="K30" s="72">
        <v>33.956423716783355</v>
      </c>
      <c r="L30" s="72">
        <v>44.564275186769208</v>
      </c>
      <c r="M30" s="72">
        <v>44.398184971970849</v>
      </c>
      <c r="N30" s="72">
        <v>40.908776272671659</v>
      </c>
      <c r="O30" s="72">
        <v>35.499129799148569</v>
      </c>
      <c r="P30" s="72">
        <v>43.890944195385948</v>
      </c>
      <c r="Q30" s="72">
        <v>42.435218354470983</v>
      </c>
      <c r="R30" s="72">
        <v>47.299988655715836</v>
      </c>
      <c r="S30" s="72">
        <v>38.15697913020395</v>
      </c>
      <c r="T30" s="72">
        <v>36.776462241654436</v>
      </c>
      <c r="U30" s="72">
        <v>37.781465915592833</v>
      </c>
      <c r="V30" s="72">
        <v>35.474801624040495</v>
      </c>
      <c r="W30" s="72">
        <v>29.655085722320269</v>
      </c>
      <c r="X30" s="72">
        <v>23.526886922726835</v>
      </c>
      <c r="Y30" s="72">
        <v>32.832227991023096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16880.892742938893</v>
      </c>
      <c r="D3" s="65">
        <f>IF(RES_hh_fec_in!D3=0,0,1000*11630*RES_hh_fec_in!D3/RES_hh_num_in!D3)</f>
        <v>15952.224641230736</v>
      </c>
      <c r="E3" s="65">
        <f>IF(RES_hh_fec_in!E3=0,0,1000*11630*RES_hh_fec_in!E3/RES_hh_num_in!E3)</f>
        <v>16063.004526766992</v>
      </c>
      <c r="F3" s="65">
        <f>IF(RES_hh_fec_in!F3=0,0,1000*11630*RES_hh_fec_in!F3/RES_hh_num_in!F3)</f>
        <v>16536.73434700512</v>
      </c>
      <c r="G3" s="65">
        <f>IF(RES_hh_fec_in!G3=0,0,1000*11630*RES_hh_fec_in!G3/RES_hh_num_in!G3)</f>
        <v>15504.674858399894</v>
      </c>
      <c r="H3" s="65">
        <f>IF(RES_hh_fec_in!H3=0,0,1000*11630*RES_hh_fec_in!H3/RES_hh_num_in!H3)</f>
        <v>14484.627951064531</v>
      </c>
      <c r="I3" s="65">
        <f>IF(RES_hh_fec_in!I3=0,0,1000*11630*RES_hh_fec_in!I3/RES_hh_num_in!I3)</f>
        <v>12520.883641758983</v>
      </c>
      <c r="J3" s="65">
        <f>IF(RES_hh_fec_in!J3=0,0,1000*11630*RES_hh_fec_in!J3/RES_hh_num_in!J3)</f>
        <v>13463.225862501486</v>
      </c>
      <c r="K3" s="65">
        <f>IF(RES_hh_fec_in!K3=0,0,1000*11630*RES_hh_fec_in!K3/RES_hh_num_in!K3)</f>
        <v>13025.82525761017</v>
      </c>
      <c r="L3" s="65">
        <f>IF(RES_hh_fec_in!L3=0,0,1000*11630*RES_hh_fec_in!L3/RES_hh_num_in!L3)</f>
        <v>13434.161271553932</v>
      </c>
      <c r="M3" s="65">
        <f>IF(RES_hh_fec_in!M3=0,0,1000*11630*RES_hh_fec_in!M3/RES_hh_num_in!M3)</f>
        <v>11830.762707523814</v>
      </c>
      <c r="N3" s="65">
        <f>IF(RES_hh_fec_in!N3=0,0,1000*11630*RES_hh_fec_in!N3/RES_hh_num_in!N3)</f>
        <v>12968.342386179191</v>
      </c>
      <c r="O3" s="65">
        <f>IF(RES_hh_fec_in!O3=0,0,1000*11630*RES_hh_fec_in!O3/RES_hh_num_in!O3)</f>
        <v>13124.429123681364</v>
      </c>
      <c r="P3" s="65">
        <f>IF(RES_hh_fec_in!P3=0,0,1000*11630*RES_hh_fec_in!P3/RES_hh_num_in!P3)</f>
        <v>8774.9150120772356</v>
      </c>
      <c r="Q3" s="65">
        <f>IF(RES_hh_fec_in!Q3=0,0,1000*11630*RES_hh_fec_in!Q3/RES_hh_num_in!Q3)</f>
        <v>9254.9399629264572</v>
      </c>
      <c r="R3" s="65">
        <f>IF(RES_hh_fec_in!R3=0,0,1000*11630*RES_hh_fec_in!R3/RES_hh_num_in!R3)</f>
        <v>9791.9101417365528</v>
      </c>
      <c r="S3" s="65">
        <f>IF(RES_hh_fec_in!S3=0,0,1000*11630*RES_hh_fec_in!S3/RES_hh_num_in!S3)</f>
        <v>9454.971053637295</v>
      </c>
      <c r="T3" s="65">
        <f>IF(RES_hh_fec_in!T3=0,0,1000*11630*RES_hh_fec_in!T3/RES_hh_num_in!T3)</f>
        <v>8547.0121003173299</v>
      </c>
      <c r="U3" s="65">
        <f>IF(RES_hh_fec_in!U3=0,0,1000*11630*RES_hh_fec_in!U3/RES_hh_num_in!U3)</f>
        <v>8060.8069449533914</v>
      </c>
      <c r="V3" s="65">
        <f>IF(RES_hh_fec_in!V3=0,0,1000*11630*RES_hh_fec_in!V3/RES_hh_num_in!V3)</f>
        <v>7185.365732387264</v>
      </c>
      <c r="W3" s="65">
        <f>IF(RES_hh_fec_in!W3=0,0,1000*11630*RES_hh_fec_in!W3/RES_hh_num_in!W3)</f>
        <v>7283.6979280549822</v>
      </c>
      <c r="X3" s="65">
        <f>IF(RES_hh_fec_in!X3=0,0,1000*11630*RES_hh_fec_in!X3/RES_hh_num_in!X3)</f>
        <v>5614.4504973927042</v>
      </c>
      <c r="Y3" s="65">
        <f>IF(RES_hh_fec_in!Y3=0,0,1000*11630*RES_hh_fec_in!Y3/RES_hh_num_in!Y3)</f>
        <v>5539.4730911635179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14746.565801504928</v>
      </c>
      <c r="D4" s="69">
        <f>IF(RES_hh_fec_in!D4=0,0,1000*11630*RES_hh_fec_in!D4/RES_hh_num_in!D4)</f>
        <v>13741.677300832456</v>
      </c>
      <c r="E4" s="69">
        <f>IF(RES_hh_fec_in!E4=0,0,1000*11630*RES_hh_fec_in!E4/RES_hh_num_in!E4)</f>
        <v>13896.805556079275</v>
      </c>
      <c r="F4" s="69">
        <f>IF(RES_hh_fec_in!F4=0,0,1000*11630*RES_hh_fec_in!F4/RES_hh_num_in!F4)</f>
        <v>14403.348396367772</v>
      </c>
      <c r="G4" s="69">
        <f>IF(RES_hh_fec_in!G4=0,0,1000*11630*RES_hh_fec_in!G4/RES_hh_num_in!G4)</f>
        <v>13450.276063071877</v>
      </c>
      <c r="H4" s="69">
        <f>IF(RES_hh_fec_in!H4=0,0,1000*11630*RES_hh_fec_in!H4/RES_hh_num_in!H4)</f>
        <v>12366.098480787874</v>
      </c>
      <c r="I4" s="69">
        <f>IF(RES_hh_fec_in!I4=0,0,1000*11630*RES_hh_fec_in!I4/RES_hh_num_in!I4)</f>
        <v>10421.01518128496</v>
      </c>
      <c r="J4" s="69">
        <f>IF(RES_hh_fec_in!J4=0,0,1000*11630*RES_hh_fec_in!J4/RES_hh_num_in!J4)</f>
        <v>11316.918506312253</v>
      </c>
      <c r="K4" s="69">
        <f>IF(RES_hh_fec_in!K4=0,0,1000*11630*RES_hh_fec_in!K4/RES_hh_num_in!K4)</f>
        <v>11063.019104187837</v>
      </c>
      <c r="L4" s="69">
        <f>IF(RES_hh_fec_in!L4=0,0,1000*11630*RES_hh_fec_in!L4/RES_hh_num_in!L4)</f>
        <v>11315.08612193093</v>
      </c>
      <c r="M4" s="69">
        <f>IF(RES_hh_fec_in!M4=0,0,1000*11630*RES_hh_fec_in!M4/RES_hh_num_in!M4)</f>
        <v>9564.634394971963</v>
      </c>
      <c r="N4" s="69">
        <f>IF(RES_hh_fec_in!N4=0,0,1000*11630*RES_hh_fec_in!N4/RES_hh_num_in!N4)</f>
        <v>10630.326600320437</v>
      </c>
      <c r="O4" s="69">
        <f>IF(RES_hh_fec_in!O4=0,0,1000*11630*RES_hh_fec_in!O4/RES_hh_num_in!O4)</f>
        <v>10744.975377218887</v>
      </c>
      <c r="P4" s="69">
        <f>IF(RES_hh_fec_in!P4=0,0,1000*11630*RES_hh_fec_in!P4/RES_hh_num_in!P4)</f>
        <v>6648.430665867364</v>
      </c>
      <c r="Q4" s="69">
        <f>IF(RES_hh_fec_in!Q4=0,0,1000*11630*RES_hh_fec_in!Q4/RES_hh_num_in!Q4)</f>
        <v>7079.2179408636975</v>
      </c>
      <c r="R4" s="69">
        <f>IF(RES_hh_fec_in!R4=0,0,1000*11630*RES_hh_fec_in!R4/RES_hh_num_in!R4)</f>
        <v>7558.7629617980347</v>
      </c>
      <c r="S4" s="69">
        <f>IF(RES_hh_fec_in!S4=0,0,1000*11630*RES_hh_fec_in!S4/RES_hh_num_in!S4)</f>
        <v>7126.1158699079388</v>
      </c>
      <c r="T4" s="69">
        <f>IF(RES_hh_fec_in!T4=0,0,1000*11630*RES_hh_fec_in!T4/RES_hh_num_in!T4)</f>
        <v>6252.4549049330371</v>
      </c>
      <c r="U4" s="69">
        <f>IF(RES_hh_fec_in!U4=0,0,1000*11630*RES_hh_fec_in!U4/RES_hh_num_in!U4)</f>
        <v>5738.778271694001</v>
      </c>
      <c r="V4" s="69">
        <f>IF(RES_hh_fec_in!V4=0,0,1000*11630*RES_hh_fec_in!V4/RES_hh_num_in!V4)</f>
        <v>4822.4577102399471</v>
      </c>
      <c r="W4" s="69">
        <f>IF(RES_hh_fec_in!W4=0,0,1000*11630*RES_hh_fec_in!W4/RES_hh_num_in!W4)</f>
        <v>4966.7807767155264</v>
      </c>
      <c r="X4" s="69">
        <f>IF(RES_hh_fec_in!X4=0,0,1000*11630*RES_hh_fec_in!X4/RES_hh_num_in!X4)</f>
        <v>3781.6298932557365</v>
      </c>
      <c r="Y4" s="69">
        <f>IF(RES_hh_fec_in!Y4=0,0,1000*11630*RES_hh_fec_in!Y4/RES_hh_num_in!Y4)</f>
        <v>3834.5176898891641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11917.601681748785</v>
      </c>
      <c r="I5" s="72">
        <f>IF(RES_hh_fec_in!I5=0,0,1000*11630*RES_hh_fec_in!I5/RES_hh_num_in!I5)</f>
        <v>11466.085563361772</v>
      </c>
      <c r="J5" s="72">
        <f>IF(RES_hh_fec_in!J5=0,0,1000*11630*RES_hh_fec_in!J5/RES_hh_num_in!J5)</f>
        <v>12859.863233272972</v>
      </c>
      <c r="K5" s="72">
        <f>IF(RES_hh_fec_in!K5=0,0,1000*11630*RES_hh_fec_in!K5/RES_hh_num_in!K5)</f>
        <v>11891.163885388487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11410.500952461345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9018.787738363475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6455.5980457905625</v>
      </c>
      <c r="X5" s="72">
        <f>IF(RES_hh_fec_in!X5=0,0,1000*11630*RES_hh_fec_in!X5/RES_hh_num_in!X5)</f>
        <v>6277.916716343334</v>
      </c>
      <c r="Y5" s="72">
        <f>IF(RES_hh_fec_in!Y5=0,0,1000*11630*RES_hh_fec_in!Y5/RES_hh_num_in!Y5)</f>
        <v>4859.9650795021435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15848.927840099768</v>
      </c>
      <c r="D6" s="72">
        <f>IF(RES_hh_fec_in!D6=0,0,1000*11630*RES_hh_fec_in!D6/RES_hh_num_in!D6)</f>
        <v>15387.233961183676</v>
      </c>
      <c r="E6" s="72">
        <f>IF(RES_hh_fec_in!E6=0,0,1000*11630*RES_hh_fec_in!E6/RES_hh_num_in!E6)</f>
        <v>15278.603886200486</v>
      </c>
      <c r="F6" s="72">
        <f>IF(RES_hh_fec_in!F6=0,0,1000*11630*RES_hh_fec_in!F6/RES_hh_num_in!F6)</f>
        <v>16150.265757740492</v>
      </c>
      <c r="G6" s="72">
        <f>IF(RES_hh_fec_in!G6=0,0,1000*11630*RES_hh_fec_in!G6/RES_hh_num_in!G6)</f>
        <v>15622.068890331515</v>
      </c>
      <c r="H6" s="72">
        <f>IF(RES_hh_fec_in!H6=0,0,1000*11630*RES_hh_fec_in!H6/RES_hh_num_in!H6)</f>
        <v>14427.917525223307</v>
      </c>
      <c r="I6" s="72">
        <f>IF(RES_hh_fec_in!I6=0,0,1000*11630*RES_hh_fec_in!I6/RES_hh_num_in!I6)</f>
        <v>13389.800722633237</v>
      </c>
      <c r="J6" s="72">
        <f>IF(RES_hh_fec_in!J6=0,0,1000*11630*RES_hh_fec_in!J6/RES_hh_num_in!J6)</f>
        <v>13797.342579501297</v>
      </c>
      <c r="K6" s="72">
        <f>IF(RES_hh_fec_in!K6=0,0,1000*11630*RES_hh_fec_in!K6/RES_hh_num_in!K6)</f>
        <v>13851.617494028691</v>
      </c>
      <c r="L6" s="72">
        <f>IF(RES_hh_fec_in!L6=0,0,1000*11630*RES_hh_fec_in!L6/RES_hh_num_in!L6)</f>
        <v>14723.973587893186</v>
      </c>
      <c r="M6" s="72">
        <f>IF(RES_hh_fec_in!M6=0,0,1000*11630*RES_hh_fec_in!M6/RES_hh_num_in!M6)</f>
        <v>11030.128465647294</v>
      </c>
      <c r="N6" s="72">
        <f>IF(RES_hh_fec_in!N6=0,0,1000*11630*RES_hh_fec_in!N6/RES_hh_num_in!N6)</f>
        <v>12285.437032700862</v>
      </c>
      <c r="O6" s="72">
        <f>IF(RES_hh_fec_in!O6=0,0,1000*11630*RES_hh_fec_in!O6/RES_hh_num_in!O6)</f>
        <v>12644.026818441449</v>
      </c>
      <c r="P6" s="72">
        <f>IF(RES_hh_fec_in!P6=0,0,1000*11630*RES_hh_fec_in!P6/RES_hh_num_in!P6)</f>
        <v>8271.1095046990467</v>
      </c>
      <c r="Q6" s="72">
        <f>IF(RES_hh_fec_in!Q6=0,0,1000*11630*RES_hh_fec_in!Q6/RES_hh_num_in!Q6)</f>
        <v>8560.1290760900083</v>
      </c>
      <c r="R6" s="72">
        <f>IF(RES_hh_fec_in!R6=0,0,1000*11630*RES_hh_fec_in!R6/RES_hh_num_in!R6)</f>
        <v>9759.5867283567259</v>
      </c>
      <c r="S6" s="72">
        <f>IF(RES_hh_fec_in!S6=0,0,1000*11630*RES_hh_fec_in!S6/RES_hh_num_in!S6)</f>
        <v>9050.7678301247088</v>
      </c>
      <c r="T6" s="72">
        <f>IF(RES_hh_fec_in!T6=0,0,1000*11630*RES_hh_fec_in!T6/RES_hh_num_in!T6)</f>
        <v>8586.5895746817441</v>
      </c>
      <c r="U6" s="72">
        <f>IF(RES_hh_fec_in!U6=0,0,1000*11630*RES_hh_fec_in!U6/RES_hh_num_in!U6)</f>
        <v>7623.9435630332136</v>
      </c>
      <c r="V6" s="72">
        <f>IF(RES_hh_fec_in!V6=0,0,1000*11630*RES_hh_fec_in!V6/RES_hh_num_in!V6)</f>
        <v>6479.6324320544782</v>
      </c>
      <c r="W6" s="72">
        <f>IF(RES_hh_fec_in!W6=0,0,1000*11630*RES_hh_fec_in!W6/RES_hh_num_in!W6)</f>
        <v>9871.4478821192661</v>
      </c>
      <c r="X6" s="72">
        <f>IF(RES_hh_fec_in!X6=0,0,1000*11630*RES_hh_fec_in!X6/RES_hh_num_in!X6)</f>
        <v>7262.231320080482</v>
      </c>
      <c r="Y6" s="72">
        <f>IF(RES_hh_fec_in!Y6=0,0,1000*11630*RES_hh_fec_in!Y6/RES_hh_num_in!Y6)</f>
        <v>5853.0536071129927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17690.001574979437</v>
      </c>
      <c r="D7" s="72">
        <f>IF(RES_hh_fec_in!D7=0,0,1000*11630*RES_hh_fec_in!D7/RES_hh_num_in!D7)</f>
        <v>15504.754763330846</v>
      </c>
      <c r="E7" s="72">
        <f>IF(RES_hh_fec_in!E7=0,0,1000*11630*RES_hh_fec_in!E7/RES_hh_num_in!E7)</f>
        <v>16467.078983433399</v>
      </c>
      <c r="F7" s="72">
        <f>IF(RES_hh_fec_in!F7=0,0,1000*11630*RES_hh_fec_in!F7/RES_hh_num_in!F7)</f>
        <v>16604.658087397213</v>
      </c>
      <c r="G7" s="72">
        <f>IF(RES_hh_fec_in!G7=0,0,1000*11630*RES_hh_fec_in!G7/RES_hh_num_in!G7)</f>
        <v>16673.503531524995</v>
      </c>
      <c r="H7" s="72">
        <f>IF(RES_hh_fec_in!H7=0,0,1000*11630*RES_hh_fec_in!H7/RES_hh_num_in!H7)</f>
        <v>15431.751720746694</v>
      </c>
      <c r="I7" s="72">
        <f>IF(RES_hh_fec_in!I7=0,0,1000*11630*RES_hh_fec_in!I7/RES_hh_num_in!I7)</f>
        <v>12904.214450768761</v>
      </c>
      <c r="J7" s="72">
        <f>IF(RES_hh_fec_in!J7=0,0,1000*11630*RES_hh_fec_in!J7/RES_hh_num_in!J7)</f>
        <v>15107.458657022251</v>
      </c>
      <c r="K7" s="72">
        <f>IF(RES_hh_fec_in!K7=0,0,1000*11630*RES_hh_fec_in!K7/RES_hh_num_in!K7)</f>
        <v>14964.694571372054</v>
      </c>
      <c r="L7" s="72">
        <f>IF(RES_hh_fec_in!L7=0,0,1000*11630*RES_hh_fec_in!L7/RES_hh_num_in!L7)</f>
        <v>14311.710406555601</v>
      </c>
      <c r="M7" s="72">
        <f>IF(RES_hh_fec_in!M7=0,0,1000*11630*RES_hh_fec_in!M7/RES_hh_num_in!M7)</f>
        <v>11497.950196134763</v>
      </c>
      <c r="N7" s="72">
        <f>IF(RES_hh_fec_in!N7=0,0,1000*11630*RES_hh_fec_in!N7/RES_hh_num_in!N7)</f>
        <v>13071.035501165552</v>
      </c>
      <c r="O7" s="72">
        <f>IF(RES_hh_fec_in!O7=0,0,1000*11630*RES_hh_fec_in!O7/RES_hh_num_in!O7)</f>
        <v>13228.992254167091</v>
      </c>
      <c r="P7" s="72">
        <f>IF(RES_hh_fec_in!P7=0,0,1000*11630*RES_hh_fec_in!P7/RES_hh_num_in!P7)</f>
        <v>8956.8088924797139</v>
      </c>
      <c r="Q7" s="72">
        <f>IF(RES_hh_fec_in!Q7=0,0,1000*11630*RES_hh_fec_in!Q7/RES_hh_num_in!Q7)</f>
        <v>9252.3843284726718</v>
      </c>
      <c r="R7" s="72">
        <f>IF(RES_hh_fec_in!R7=0,0,1000*11630*RES_hh_fec_in!R7/RES_hh_num_in!R7)</f>
        <v>9593.8622600390172</v>
      </c>
      <c r="S7" s="72">
        <f>IF(RES_hh_fec_in!S7=0,0,1000*11630*RES_hh_fec_in!S7/RES_hh_num_in!S7)</f>
        <v>9196.8555324229583</v>
      </c>
      <c r="T7" s="72">
        <f>IF(RES_hh_fec_in!T7=0,0,1000*11630*RES_hh_fec_in!T7/RES_hh_num_in!T7)</f>
        <v>8476.9279861832329</v>
      </c>
      <c r="U7" s="72">
        <f>IF(RES_hh_fec_in!U7=0,0,1000*11630*RES_hh_fec_in!U7/RES_hh_num_in!U7)</f>
        <v>8313.9044102525368</v>
      </c>
      <c r="V7" s="72">
        <f>IF(RES_hh_fec_in!V7=0,0,1000*11630*RES_hh_fec_in!V7/RES_hh_num_in!V7)</f>
        <v>7235.8035261003151</v>
      </c>
      <c r="W7" s="72">
        <f>IF(RES_hh_fec_in!W7=0,0,1000*11630*RES_hh_fec_in!W7/RES_hh_num_in!W7)</f>
        <v>8461.2107740257306</v>
      </c>
      <c r="X7" s="72">
        <f>IF(RES_hh_fec_in!X7=0,0,1000*11630*RES_hh_fec_in!X7/RES_hh_num_in!X7)</f>
        <v>6589.5088082837001</v>
      </c>
      <c r="Y7" s="72">
        <f>IF(RES_hh_fec_in!Y7=0,0,1000*11630*RES_hh_fec_in!Y7/RES_hh_num_in!Y7)</f>
        <v>5967.7356641239585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15128.727251276003</v>
      </c>
      <c r="D8" s="72">
        <f>IF(RES_hh_fec_in!D8=0,0,1000*11630*RES_hh_fec_in!D8/RES_hh_num_in!D8)</f>
        <v>14781.107653720661</v>
      </c>
      <c r="E8" s="72">
        <f>IF(RES_hh_fec_in!E8=0,0,1000*11630*RES_hh_fec_in!E8/RES_hh_num_in!E8)</f>
        <v>14404.790888552405</v>
      </c>
      <c r="F8" s="72">
        <f>IF(RES_hh_fec_in!F8=0,0,1000*11630*RES_hh_fec_in!F8/RES_hh_num_in!F8)</f>
        <v>15649.409945074527</v>
      </c>
      <c r="G8" s="72">
        <f>IF(RES_hh_fec_in!G8=0,0,1000*11630*RES_hh_fec_in!G8/RES_hh_num_in!G8)</f>
        <v>14981.700504779206</v>
      </c>
      <c r="H8" s="72">
        <f>IF(RES_hh_fec_in!H8=0,0,1000*11630*RES_hh_fec_in!H8/RES_hh_num_in!H8)</f>
        <v>14409.970958434571</v>
      </c>
      <c r="I8" s="72">
        <f>IF(RES_hh_fec_in!I8=0,0,1000*11630*RES_hh_fec_in!I8/RES_hh_num_in!I8)</f>
        <v>12324.029020100663</v>
      </c>
      <c r="J8" s="72">
        <f>IF(RES_hh_fec_in!J8=0,0,1000*11630*RES_hh_fec_in!J8/RES_hh_num_in!J8)</f>
        <v>13229.48688608569</v>
      </c>
      <c r="K8" s="72">
        <f>IF(RES_hh_fec_in!K8=0,0,1000*11630*RES_hh_fec_in!K8/RES_hh_num_in!K8)</f>
        <v>13530.099501538691</v>
      </c>
      <c r="L8" s="72">
        <f>IF(RES_hh_fec_in!L8=0,0,1000*11630*RES_hh_fec_in!L8/RES_hh_num_in!L8)</f>
        <v>12966.992139314265</v>
      </c>
      <c r="M8" s="72">
        <f>IF(RES_hh_fec_in!M8=0,0,1000*11630*RES_hh_fec_in!M8/RES_hh_num_in!M8)</f>
        <v>11011.114052206198</v>
      </c>
      <c r="N8" s="72">
        <f>IF(RES_hh_fec_in!N8=0,0,1000*11630*RES_hh_fec_in!N8/RES_hh_num_in!N8)</f>
        <v>12040.995236503448</v>
      </c>
      <c r="O8" s="72">
        <f>IF(RES_hh_fec_in!O8=0,0,1000*11630*RES_hh_fec_in!O8/RES_hh_num_in!O8)</f>
        <v>12131.324351501975</v>
      </c>
      <c r="P8" s="72">
        <f>IF(RES_hh_fec_in!P8=0,0,1000*11630*RES_hh_fec_in!P8/RES_hh_num_in!P8)</f>
        <v>8093.3879693147255</v>
      </c>
      <c r="Q8" s="72">
        <f>IF(RES_hh_fec_in!Q8=0,0,1000*11630*RES_hh_fec_in!Q8/RES_hh_num_in!Q8)</f>
        <v>8354.4419636604362</v>
      </c>
      <c r="R8" s="72">
        <f>IF(RES_hh_fec_in!R8=0,0,1000*11630*RES_hh_fec_in!R8/RES_hh_num_in!R8)</f>
        <v>8828.3955695766399</v>
      </c>
      <c r="S8" s="72">
        <f>IF(RES_hh_fec_in!S8=0,0,1000*11630*RES_hh_fec_in!S8/RES_hh_num_in!S8)</f>
        <v>8318.5948264278195</v>
      </c>
      <c r="T8" s="72">
        <f>IF(RES_hh_fec_in!T8=0,0,1000*11630*RES_hh_fec_in!T8/RES_hh_num_in!T8)</f>
        <v>7524.1536992164865</v>
      </c>
      <c r="U8" s="72">
        <f>IF(RES_hh_fec_in!U8=0,0,1000*11630*RES_hh_fec_in!U8/RES_hh_num_in!U8)</f>
        <v>7125.5262894171547</v>
      </c>
      <c r="V8" s="72">
        <f>IF(RES_hh_fec_in!V8=0,0,1000*11630*RES_hh_fec_in!V8/RES_hh_num_in!V8)</f>
        <v>6781.3696925171471</v>
      </c>
      <c r="W8" s="72">
        <f>IF(RES_hh_fec_in!W8=0,0,1000*11630*RES_hh_fec_in!W8/RES_hh_num_in!W8)</f>
        <v>7113.8824119442297</v>
      </c>
      <c r="X8" s="72">
        <f>IF(RES_hh_fec_in!X8=0,0,1000*11630*RES_hh_fec_in!X8/RES_hh_num_in!X8)</f>
        <v>5767.2537389403542</v>
      </c>
      <c r="Y8" s="72">
        <f>IF(RES_hh_fec_in!Y8=0,0,1000*11630*RES_hh_fec_in!Y8/RES_hh_num_in!Y8)</f>
        <v>5211.563918364759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14957.984052824895</v>
      </c>
      <c r="D9" s="72">
        <f>IF(RES_hh_fec_in!D9=0,0,1000*11630*RES_hh_fec_in!D9/RES_hh_num_in!D9)</f>
        <v>13672.928950477744</v>
      </c>
      <c r="E9" s="72">
        <f>IF(RES_hh_fec_in!E9=0,0,1000*11630*RES_hh_fec_in!E9/RES_hh_num_in!E9)</f>
        <v>14482.873270481865</v>
      </c>
      <c r="F9" s="72">
        <f>IF(RES_hh_fec_in!F9=0,0,1000*11630*RES_hh_fec_in!F9/RES_hh_num_in!F9)</f>
        <v>14525.162296117873</v>
      </c>
      <c r="G9" s="72">
        <f>IF(RES_hh_fec_in!G9=0,0,1000*11630*RES_hh_fec_in!G9/RES_hh_num_in!G9)</f>
        <v>13855.76680307714</v>
      </c>
      <c r="H9" s="72">
        <f>IF(RES_hh_fec_in!H9=0,0,1000*11630*RES_hh_fec_in!H9/RES_hh_num_in!H9)</f>
        <v>12597.563243507888</v>
      </c>
      <c r="I9" s="72">
        <f>IF(RES_hh_fec_in!I9=0,0,1000*11630*RES_hh_fec_in!I9/RES_hh_num_in!I9)</f>
        <v>11503.406704555309</v>
      </c>
      <c r="J9" s="72">
        <f>IF(RES_hh_fec_in!J9=0,0,1000*11630*RES_hh_fec_in!J9/RES_hh_num_in!J9)</f>
        <v>11897.564130524419</v>
      </c>
      <c r="K9" s="72">
        <f>IF(RES_hh_fec_in!K9=0,0,1000*11630*RES_hh_fec_in!K9/RES_hh_num_in!K9)</f>
        <v>11650.669266441239</v>
      </c>
      <c r="L9" s="72">
        <f>IF(RES_hh_fec_in!L9=0,0,1000*11630*RES_hh_fec_in!L9/RES_hh_num_in!L9)</f>
        <v>12461.388197133641</v>
      </c>
      <c r="M9" s="72">
        <f>IF(RES_hh_fec_in!M9=0,0,1000*11630*RES_hh_fec_in!M9/RES_hh_num_in!M9)</f>
        <v>9772.2428123101054</v>
      </c>
      <c r="N9" s="72">
        <f>IF(RES_hh_fec_in!N9=0,0,1000*11630*RES_hh_fec_in!N9/RES_hh_num_in!N9)</f>
        <v>10811.207132811343</v>
      </c>
      <c r="O9" s="72">
        <f>IF(RES_hh_fec_in!O9=0,0,1000*11630*RES_hh_fec_in!O9/RES_hh_num_in!O9)</f>
        <v>11342.64571982748</v>
      </c>
      <c r="P9" s="72">
        <f>IF(RES_hh_fec_in!P9=0,0,1000*11630*RES_hh_fec_in!P9/RES_hh_num_in!P9)</f>
        <v>8652.062813475839</v>
      </c>
      <c r="Q9" s="72">
        <f>IF(RES_hh_fec_in!Q9=0,0,1000*11630*RES_hh_fec_in!Q9/RES_hh_num_in!Q9)</f>
        <v>8824.4124467734091</v>
      </c>
      <c r="R9" s="72">
        <f>IF(RES_hh_fec_in!R9=0,0,1000*11630*RES_hh_fec_in!R9/RES_hh_num_in!R9)</f>
        <v>9103.8743549829087</v>
      </c>
      <c r="S9" s="72">
        <f>IF(RES_hh_fec_in!S9=0,0,1000*11630*RES_hh_fec_in!S9/RES_hh_num_in!S9)</f>
        <v>8430.2117178312856</v>
      </c>
      <c r="T9" s="72">
        <f>IF(RES_hh_fec_in!T9=0,0,1000*11630*RES_hh_fec_in!T9/RES_hh_num_in!T9)</f>
        <v>7848.6500488716183</v>
      </c>
      <c r="U9" s="72">
        <f>IF(RES_hh_fec_in!U9=0,0,1000*11630*RES_hh_fec_in!U9/RES_hh_num_in!U9)</f>
        <v>7591.4762399574738</v>
      </c>
      <c r="V9" s="72">
        <f>IF(RES_hh_fec_in!V9=0,0,1000*11630*RES_hh_fec_in!V9/RES_hh_num_in!V9)</f>
        <v>6498.3202125568923</v>
      </c>
      <c r="W9" s="72">
        <f>IF(RES_hh_fec_in!W9=0,0,1000*11630*RES_hh_fec_in!W9/RES_hh_num_in!W9)</f>
        <v>7072.1019940092847</v>
      </c>
      <c r="X9" s="72">
        <f>IF(RES_hh_fec_in!X9=0,0,1000*11630*RES_hh_fec_in!X9/RES_hh_num_in!X9)</f>
        <v>5911.5398451047695</v>
      </c>
      <c r="Y9" s="72">
        <f>IF(RES_hh_fec_in!Y9=0,0,1000*11630*RES_hh_fec_in!Y9/RES_hh_num_in!Y9)</f>
        <v>5501.6345260117478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10569.015924396326</v>
      </c>
      <c r="D11" s="72">
        <f>IF(RES_hh_fec_in!D11=0,0,1000*11630*RES_hh_fec_in!D11/RES_hh_num_in!D11)</f>
        <v>10930.161087875824</v>
      </c>
      <c r="E11" s="72">
        <f>IF(RES_hh_fec_in!E11=0,0,1000*11630*RES_hh_fec_in!E11/RES_hh_num_in!E11)</f>
        <v>10529.338955048142</v>
      </c>
      <c r="F11" s="72">
        <f>IF(RES_hh_fec_in!F11=0,0,1000*11630*RES_hh_fec_in!F11/RES_hh_num_in!F11)</f>
        <v>10801.920037106416</v>
      </c>
      <c r="G11" s="72">
        <f>IF(RES_hh_fec_in!G11=0,0,1000*11630*RES_hh_fec_in!G11/RES_hh_num_in!G11)</f>
        <v>11580.183720907151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0</v>
      </c>
      <c r="J11" s="72">
        <f>IF(RES_hh_fec_in!J11=0,0,1000*11630*RES_hh_fec_in!J11/RES_hh_num_in!J11)</f>
        <v>0</v>
      </c>
      <c r="K11" s="72">
        <f>IF(RES_hh_fec_in!K11=0,0,1000*11630*RES_hh_fec_in!K11/RES_hh_num_in!K11)</f>
        <v>0</v>
      </c>
      <c r="L11" s="72">
        <f>IF(RES_hh_fec_in!L11=0,0,1000*11630*RES_hh_fec_in!L11/RES_hh_num_in!L11)</f>
        <v>10388.144554582736</v>
      </c>
      <c r="M11" s="72">
        <f>IF(RES_hh_fec_in!M11=0,0,1000*11630*RES_hh_fec_in!M11/RES_hh_num_in!M11)</f>
        <v>8360.7339830654728</v>
      </c>
      <c r="N11" s="72">
        <f>IF(RES_hh_fec_in!N11=0,0,1000*11630*RES_hh_fec_in!N11/RES_hh_num_in!N11)</f>
        <v>9226.4200721224097</v>
      </c>
      <c r="O11" s="72">
        <f>IF(RES_hh_fec_in!O11=0,0,1000*11630*RES_hh_fec_in!O11/RES_hh_num_in!O11)</f>
        <v>9651.5582815621019</v>
      </c>
      <c r="P11" s="72">
        <f>IF(RES_hh_fec_in!P11=0,0,1000*11630*RES_hh_fec_in!P11/RES_hh_num_in!P11)</f>
        <v>7223.9381556039898</v>
      </c>
      <c r="Q11" s="72">
        <f>IF(RES_hh_fec_in!Q11=0,0,1000*11630*RES_hh_fec_in!Q11/RES_hh_num_in!Q11)</f>
        <v>7787.8614405651133</v>
      </c>
      <c r="R11" s="72">
        <f>IF(RES_hh_fec_in!R11=0,0,1000*11630*RES_hh_fec_in!R11/RES_hh_num_in!R11)</f>
        <v>8023.573538839375</v>
      </c>
      <c r="S11" s="72">
        <f>IF(RES_hh_fec_in!S11=0,0,1000*11630*RES_hh_fec_in!S11/RES_hh_num_in!S11)</f>
        <v>7509.9988350157882</v>
      </c>
      <c r="T11" s="72">
        <f>IF(RES_hh_fec_in!T11=0,0,1000*11630*RES_hh_fec_in!T11/RES_hh_num_in!T11)</f>
        <v>7134.5448218267029</v>
      </c>
      <c r="U11" s="72">
        <f>IF(RES_hh_fec_in!U11=0,0,1000*11630*RES_hh_fec_in!U11/RES_hh_num_in!U11)</f>
        <v>6818.1455365822858</v>
      </c>
      <c r="V11" s="72">
        <f>IF(RES_hh_fec_in!V11=0,0,1000*11630*RES_hh_fec_in!V11/RES_hh_num_in!V11)</f>
        <v>6139.5411241101629</v>
      </c>
      <c r="W11" s="72">
        <f>IF(RES_hh_fec_in!W11=0,0,1000*11630*RES_hh_fec_in!W11/RES_hh_num_in!W11)</f>
        <v>6803.5001093003466</v>
      </c>
      <c r="X11" s="72">
        <f>IF(RES_hh_fec_in!X11=0,0,1000*11630*RES_hh_fec_in!X11/RES_hh_num_in!X11)</f>
        <v>5412.5877022155628</v>
      </c>
      <c r="Y11" s="72">
        <f>IF(RES_hh_fec_in!Y11=0,0,1000*11630*RES_hh_fec_in!Y11/RES_hh_num_in!Y11)</f>
        <v>5115.7568896523417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5198.9208914705396</v>
      </c>
      <c r="D12" s="72">
        <f>IF(RES_hh_fec_in!D12=0,0,1000*11630*RES_hh_fec_in!D12/RES_hh_num_in!D12)</f>
        <v>4551.5620073238351</v>
      </c>
      <c r="E12" s="72">
        <f>IF(RES_hh_fec_in!E12=0,0,1000*11630*RES_hh_fec_in!E12/RES_hh_num_in!E12)</f>
        <v>4113.107709102901</v>
      </c>
      <c r="F12" s="72">
        <f>IF(RES_hh_fec_in!F12=0,0,1000*11630*RES_hh_fec_in!F12/RES_hh_num_in!F12)</f>
        <v>2951.4638102559488</v>
      </c>
      <c r="G12" s="72">
        <f>IF(RES_hh_fec_in!G12=0,0,1000*11630*RES_hh_fec_in!G12/RES_hh_num_in!G12)</f>
        <v>3381.7405816592836</v>
      </c>
      <c r="H12" s="72">
        <f>IF(RES_hh_fec_in!H12=0,0,1000*11630*RES_hh_fec_in!H12/RES_hh_num_in!H12)</f>
        <v>3484.1078334414647</v>
      </c>
      <c r="I12" s="72">
        <f>IF(RES_hh_fec_in!I12=0,0,1000*11630*RES_hh_fec_in!I12/RES_hh_num_in!I12)</f>
        <v>3286.280726670991</v>
      </c>
      <c r="J12" s="72">
        <f>IF(RES_hh_fec_in!J12=0,0,1000*11630*RES_hh_fec_in!J12/RES_hh_num_in!J12)</f>
        <v>3437.8807965705168</v>
      </c>
      <c r="K12" s="72">
        <f>IF(RES_hh_fec_in!K12=0,0,1000*11630*RES_hh_fec_in!K12/RES_hh_num_in!K12)</f>
        <v>3336.9355148291756</v>
      </c>
      <c r="L12" s="72">
        <f>IF(RES_hh_fec_in!L12=0,0,1000*11630*RES_hh_fec_in!L12/RES_hh_num_in!L12)</f>
        <v>3501.2143981553118</v>
      </c>
      <c r="M12" s="72">
        <f>IF(RES_hh_fec_in!M12=0,0,1000*11630*RES_hh_fec_in!M12/RES_hh_num_in!M12)</f>
        <v>2554.3176963452929</v>
      </c>
      <c r="N12" s="72">
        <f>IF(RES_hh_fec_in!N12=0,0,1000*11630*RES_hh_fec_in!N12/RES_hh_num_in!N12)</f>
        <v>2708.2570657411657</v>
      </c>
      <c r="O12" s="72">
        <f>IF(RES_hh_fec_in!O12=0,0,1000*11630*RES_hh_fec_in!O12/RES_hh_num_in!O12)</f>
        <v>2652.2403681077681</v>
      </c>
      <c r="P12" s="72">
        <f>IF(RES_hh_fec_in!P12=0,0,1000*11630*RES_hh_fec_in!P12/RES_hh_num_in!P12)</f>
        <v>1923.8706845799779</v>
      </c>
      <c r="Q12" s="72">
        <f>IF(RES_hh_fec_in!Q12=0,0,1000*11630*RES_hh_fec_in!Q12/RES_hh_num_in!Q12)</f>
        <v>1909.7772348362573</v>
      </c>
      <c r="R12" s="72">
        <f>IF(RES_hh_fec_in!R12=0,0,1000*11630*RES_hh_fec_in!R12/RES_hh_num_in!R12)</f>
        <v>2016.7106069683184</v>
      </c>
      <c r="S12" s="72">
        <f>IF(RES_hh_fec_in!S12=0,0,1000*11630*RES_hh_fec_in!S12/RES_hh_num_in!S12)</f>
        <v>1891.8844140578951</v>
      </c>
      <c r="T12" s="72">
        <f>IF(RES_hh_fec_in!T12=0,0,1000*11630*RES_hh_fec_in!T12/RES_hh_num_in!T12)</f>
        <v>1767.1713029342955</v>
      </c>
      <c r="U12" s="72">
        <f>IF(RES_hh_fec_in!U12=0,0,1000*11630*RES_hh_fec_in!U12/RES_hh_num_in!U12)</f>
        <v>1742.5062346342049</v>
      </c>
      <c r="V12" s="72">
        <f>IF(RES_hh_fec_in!V12=0,0,1000*11630*RES_hh_fec_in!V12/RES_hh_num_in!V12)</f>
        <v>1539.3071842838253</v>
      </c>
      <c r="W12" s="72">
        <f>IF(RES_hh_fec_in!W12=0,0,1000*11630*RES_hh_fec_in!W12/RES_hh_num_in!W12)</f>
        <v>1660.6866916227771</v>
      </c>
      <c r="X12" s="72">
        <f>IF(RES_hh_fec_in!X12=0,0,1000*11630*RES_hh_fec_in!X12/RES_hh_num_in!X12)</f>
        <v>1410.1688346219269</v>
      </c>
      <c r="Y12" s="72">
        <f>IF(RES_hh_fec_in!Y12=0,0,1000*11630*RES_hh_fec_in!Y12/RES_hh_num_in!Y12)</f>
        <v>1309.2804359071258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11960.277634396944</v>
      </c>
      <c r="D13" s="74">
        <f>IF(RES_hh_fec_in!D13=0,0,1000*11630*RES_hh_fec_in!D13/RES_hh_num_in!D13)</f>
        <v>11049.396536499622</v>
      </c>
      <c r="E13" s="74">
        <f>IF(RES_hh_fec_in!E13=0,0,1000*11630*RES_hh_fec_in!E13/RES_hh_num_in!E13)</f>
        <v>11835.821111872814</v>
      </c>
      <c r="F13" s="74">
        <f>IF(RES_hh_fec_in!F13=0,0,1000*11630*RES_hh_fec_in!F13/RES_hh_num_in!F13)</f>
        <v>12629.215197770907</v>
      </c>
      <c r="G13" s="74">
        <f>IF(RES_hh_fec_in!G13=0,0,1000*11630*RES_hh_fec_in!G13/RES_hh_num_in!G13)</f>
        <v>11118.312447576307</v>
      </c>
      <c r="H13" s="74">
        <f>IF(RES_hh_fec_in!H13=0,0,1000*11630*RES_hh_fec_in!H13/RES_hh_num_in!H13)</f>
        <v>11012.767431304226</v>
      </c>
      <c r="I13" s="74">
        <f>IF(RES_hh_fec_in!I13=0,0,1000*11630*RES_hh_fec_in!I13/RES_hh_num_in!I13)</f>
        <v>9774.8936741589187</v>
      </c>
      <c r="J13" s="74">
        <f>IF(RES_hh_fec_in!J13=0,0,1000*11630*RES_hh_fec_in!J13/RES_hh_num_in!J13)</f>
        <v>10967.5133764686</v>
      </c>
      <c r="K13" s="74">
        <f>IF(RES_hh_fec_in!K13=0,0,1000*11630*RES_hh_fec_in!K13/RES_hh_num_in!K13)</f>
        <v>10211.551424170659</v>
      </c>
      <c r="L13" s="74">
        <f>IF(RES_hh_fec_in!L13=0,0,1000*11630*RES_hh_fec_in!L13/RES_hh_num_in!L13)</f>
        <v>11354.0404291589</v>
      </c>
      <c r="M13" s="74">
        <f>IF(RES_hh_fec_in!M13=0,0,1000*11630*RES_hh_fec_in!M13/RES_hh_num_in!M13)</f>
        <v>8424.4375310147534</v>
      </c>
      <c r="N13" s="74">
        <f>IF(RES_hh_fec_in!N13=0,0,1000*11630*RES_hh_fec_in!N13/RES_hh_num_in!N13)</f>
        <v>9983.4140461898769</v>
      </c>
      <c r="O13" s="74">
        <f>IF(RES_hh_fec_in!O13=0,0,1000*11630*RES_hh_fec_in!O13/RES_hh_num_in!O13)</f>
        <v>10761.274033698101</v>
      </c>
      <c r="P13" s="74">
        <f>IF(RES_hh_fec_in!P13=0,0,1000*11630*RES_hh_fec_in!P13/RES_hh_num_in!P13)</f>
        <v>7628.9558991244758</v>
      </c>
      <c r="Q13" s="74">
        <f>IF(RES_hh_fec_in!Q13=0,0,1000*11630*RES_hh_fec_in!Q13/RES_hh_num_in!Q13)</f>
        <v>8015.5729585331765</v>
      </c>
      <c r="R13" s="74">
        <f>IF(RES_hh_fec_in!R13=0,0,1000*11630*RES_hh_fec_in!R13/RES_hh_num_in!R13)</f>
        <v>8597.9624544772269</v>
      </c>
      <c r="S13" s="74">
        <f>IF(RES_hh_fec_in!S13=0,0,1000*11630*RES_hh_fec_in!S13/RES_hh_num_in!S13)</f>
        <v>7962.5912058358126</v>
      </c>
      <c r="T13" s="74">
        <f>IF(RES_hh_fec_in!T13=0,0,1000*11630*RES_hh_fec_in!T13/RES_hh_num_in!T13)</f>
        <v>7101.3258068171763</v>
      </c>
      <c r="U13" s="74">
        <f>IF(RES_hh_fec_in!U13=0,0,1000*11630*RES_hh_fec_in!U13/RES_hh_num_in!U13)</f>
        <v>6714.6568150761477</v>
      </c>
      <c r="V13" s="74">
        <f>IF(RES_hh_fec_in!V13=0,0,1000*11630*RES_hh_fec_in!V13/RES_hh_num_in!V13)</f>
        <v>5502.1501295118014</v>
      </c>
      <c r="W13" s="74">
        <f>IF(RES_hh_fec_in!W13=0,0,1000*11630*RES_hh_fec_in!W13/RES_hh_num_in!W13)</f>
        <v>6491.8310438661911</v>
      </c>
      <c r="X13" s="74">
        <f>IF(RES_hh_fec_in!X13=0,0,1000*11630*RES_hh_fec_in!X13/RES_hh_num_in!X13)</f>
        <v>5189.1260110514049</v>
      </c>
      <c r="Y13" s="74">
        <f>IF(RES_hh_fec_in!Y13=0,0,1000*11630*RES_hh_fec_in!Y13/RES_hh_num_in!Y13)</f>
        <v>4670.7661627232619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178.46829405607022</v>
      </c>
      <c r="D14" s="76">
        <f>IF(RES_hh_fec_in!D14=0,0,1000*11630*RES_hh_fec_in!D14/RES_hh_num_in!D14)</f>
        <v>161.89510939006917</v>
      </c>
      <c r="E14" s="76">
        <f>IF(RES_hh_fec_in!E14=0,0,1000*11630*RES_hh_fec_in!E14/RES_hh_num_in!E14)</f>
        <v>152.30214913030488</v>
      </c>
      <c r="F14" s="76">
        <f>IF(RES_hh_fec_in!F14=0,0,1000*11630*RES_hh_fec_in!F14/RES_hh_num_in!F14)</f>
        <v>171.35091327616541</v>
      </c>
      <c r="G14" s="76">
        <f>IF(RES_hh_fec_in!G14=0,0,1000*11630*RES_hh_fec_in!G14/RES_hh_num_in!G14)</f>
        <v>162.40039374661882</v>
      </c>
      <c r="H14" s="76">
        <f>IF(RES_hh_fec_in!H14=0,0,1000*11630*RES_hh_fec_in!H14/RES_hh_num_in!H14)</f>
        <v>161.52381265737174</v>
      </c>
      <c r="I14" s="76">
        <f>IF(RES_hh_fec_in!I14=0,0,1000*11630*RES_hh_fec_in!I14/RES_hh_num_in!I14)</f>
        <v>130.37710451265733</v>
      </c>
      <c r="J14" s="76">
        <f>IF(RES_hh_fec_in!J14=0,0,1000*11630*RES_hh_fec_in!J14/RES_hh_num_in!J14)</f>
        <v>144.85486164926377</v>
      </c>
      <c r="K14" s="76">
        <f>IF(RES_hh_fec_in!K14=0,0,1000*11630*RES_hh_fec_in!K14/RES_hh_num_in!K14)</f>
        <v>133.95175511622421</v>
      </c>
      <c r="L14" s="76">
        <f>IF(RES_hh_fec_in!L14=0,0,1000*11630*RES_hh_fec_in!L14/RES_hh_num_in!L14)</f>
        <v>125.17843692723383</v>
      </c>
      <c r="M14" s="76">
        <f>IF(RES_hh_fec_in!M14=0,0,1000*11630*RES_hh_fec_in!M14/RES_hh_num_in!M14)</f>
        <v>105.49910856310773</v>
      </c>
      <c r="N14" s="76">
        <f>IF(RES_hh_fec_in!N14=0,0,1000*11630*RES_hh_fec_in!N14/RES_hh_num_in!N14)</f>
        <v>119.95912486327119</v>
      </c>
      <c r="O14" s="76">
        <f>IF(RES_hh_fec_in!O14=0,0,1000*11630*RES_hh_fec_in!O14/RES_hh_num_in!O14)</f>
        <v>123.6101199430634</v>
      </c>
      <c r="P14" s="76">
        <f>IF(RES_hh_fec_in!P14=0,0,1000*11630*RES_hh_fec_in!P14/RES_hh_num_in!P14)</f>
        <v>79.0027067164024</v>
      </c>
      <c r="Q14" s="76">
        <f>IF(RES_hh_fec_in!Q14=0,0,1000*11630*RES_hh_fec_in!Q14/RES_hh_num_in!Q14)</f>
        <v>96.776409025587611</v>
      </c>
      <c r="R14" s="76">
        <f>IF(RES_hh_fec_in!R14=0,0,1000*11630*RES_hh_fec_in!R14/RES_hh_num_in!R14)</f>
        <v>108.20886112680108</v>
      </c>
      <c r="S14" s="76">
        <f>IF(RES_hh_fec_in!S14=0,0,1000*11630*RES_hh_fec_in!S14/RES_hh_num_in!S14)</f>
        <v>102.51642834776352</v>
      </c>
      <c r="T14" s="76">
        <f>IF(RES_hh_fec_in!T14=0,0,1000*11630*RES_hh_fec_in!T14/RES_hh_num_in!T14)</f>
        <v>90.639643070068857</v>
      </c>
      <c r="U14" s="76">
        <f>IF(RES_hh_fec_in!U14=0,0,1000*11630*RES_hh_fec_in!U14/RES_hh_num_in!U14)</f>
        <v>88.082660462796412</v>
      </c>
      <c r="V14" s="76">
        <f>IF(RES_hh_fec_in!V14=0,0,1000*11630*RES_hh_fec_in!V14/RES_hh_num_in!V14)</f>
        <v>82.111113829110025</v>
      </c>
      <c r="W14" s="76">
        <f>IF(RES_hh_fec_in!W14=0,0,1000*11630*RES_hh_fec_in!W14/RES_hh_num_in!W14)</f>
        <v>84.253393065766858</v>
      </c>
      <c r="X14" s="76">
        <f>IF(RES_hh_fec_in!X14=0,0,1000*11630*RES_hh_fec_in!X14/RES_hh_num_in!X14)</f>
        <v>60.166501054909624</v>
      </c>
      <c r="Y14" s="76">
        <f>IF(RES_hh_fec_in!Y14=0,0,1000*11630*RES_hh_fec_in!Y14/RES_hh_num_in!Y14)</f>
        <v>56.209036036023612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6.2356476335174857</v>
      </c>
      <c r="D15" s="69">
        <f t="shared" si="0"/>
        <v>16.924918535186965</v>
      </c>
      <c r="E15" s="69">
        <f t="shared" si="0"/>
        <v>11.241558530389904</v>
      </c>
      <c r="F15" s="69">
        <f t="shared" si="0"/>
        <v>4.6679530267233798</v>
      </c>
      <c r="G15" s="69">
        <f t="shared" si="0"/>
        <v>6.4443516221988153</v>
      </c>
      <c r="H15" s="69">
        <f t="shared" si="0"/>
        <v>12.754059348391062</v>
      </c>
      <c r="I15" s="69">
        <f t="shared" si="0"/>
        <v>3.0881628335796067</v>
      </c>
      <c r="J15" s="69">
        <f t="shared" si="0"/>
        <v>15.992179906304312</v>
      </c>
      <c r="K15" s="69">
        <f t="shared" si="0"/>
        <v>56.220129089192746</v>
      </c>
      <c r="L15" s="69">
        <f t="shared" si="0"/>
        <v>30.358951656257073</v>
      </c>
      <c r="M15" s="69">
        <f t="shared" si="0"/>
        <v>16.943300579372593</v>
      </c>
      <c r="N15" s="69">
        <f t="shared" si="0"/>
        <v>15.436812156928722</v>
      </c>
      <c r="O15" s="69">
        <f t="shared" si="0"/>
        <v>31.266445178174578</v>
      </c>
      <c r="P15" s="69">
        <f t="shared" si="0"/>
        <v>19.540849105857664</v>
      </c>
      <c r="Q15" s="69">
        <f t="shared" si="0"/>
        <v>27.804948306162288</v>
      </c>
      <c r="R15" s="69">
        <f t="shared" si="0"/>
        <v>80.128138708496991</v>
      </c>
      <c r="S15" s="69">
        <f t="shared" si="0"/>
        <v>85.934165533250948</v>
      </c>
      <c r="T15" s="69">
        <f t="shared" si="0"/>
        <v>82.940488089380892</v>
      </c>
      <c r="U15" s="69">
        <f t="shared" si="0"/>
        <v>131.70349189222006</v>
      </c>
      <c r="V15" s="69">
        <f t="shared" si="0"/>
        <v>108.65137426504215</v>
      </c>
      <c r="W15" s="69">
        <f t="shared" si="0"/>
        <v>180.70317367257709</v>
      </c>
      <c r="X15" s="69">
        <f t="shared" si="0"/>
        <v>39.11545552630087</v>
      </c>
      <c r="Y15" s="69">
        <f t="shared" si="0"/>
        <v>23.233909085209763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6.2356476335174857</v>
      </c>
      <c r="D16" s="72">
        <f>IF(RES_hh_fec_in!D16=0,0,1000*11630*RES_hh_fec_in!D16/RES_hh_num_in!D$3)</f>
        <v>16.924918535186965</v>
      </c>
      <c r="E16" s="72">
        <f>IF(RES_hh_fec_in!E16=0,0,1000*11630*RES_hh_fec_in!E16/RES_hh_num_in!E$3)</f>
        <v>11.241558530389904</v>
      </c>
      <c r="F16" s="72">
        <f>IF(RES_hh_fec_in!F16=0,0,1000*11630*RES_hh_fec_in!F16/RES_hh_num_in!F$3)</f>
        <v>4.6679530267233798</v>
      </c>
      <c r="G16" s="72">
        <f>IF(RES_hh_fec_in!G16=0,0,1000*11630*RES_hh_fec_in!G16/RES_hh_num_in!G$3)</f>
        <v>6.4443516221988153</v>
      </c>
      <c r="H16" s="72">
        <f>IF(RES_hh_fec_in!H16=0,0,1000*11630*RES_hh_fec_in!H16/RES_hh_num_in!H$3)</f>
        <v>12.754059348391062</v>
      </c>
      <c r="I16" s="72">
        <f>IF(RES_hh_fec_in!I16=0,0,1000*11630*RES_hh_fec_in!I16/RES_hh_num_in!I$3)</f>
        <v>3.0881628335796067</v>
      </c>
      <c r="J16" s="72">
        <f>IF(RES_hh_fec_in!J16=0,0,1000*11630*RES_hh_fec_in!J16/RES_hh_num_in!J$3)</f>
        <v>15.992179906304312</v>
      </c>
      <c r="K16" s="72">
        <f>IF(RES_hh_fec_in!K16=0,0,1000*11630*RES_hh_fec_in!K16/RES_hh_num_in!K$3)</f>
        <v>56.220129089192746</v>
      </c>
      <c r="L16" s="72">
        <f>IF(RES_hh_fec_in!L16=0,0,1000*11630*RES_hh_fec_in!L16/RES_hh_num_in!L$3)</f>
        <v>30.358951656257073</v>
      </c>
      <c r="M16" s="72">
        <f>IF(RES_hh_fec_in!M16=0,0,1000*11630*RES_hh_fec_in!M16/RES_hh_num_in!M$3)</f>
        <v>16.943300579372593</v>
      </c>
      <c r="N16" s="72">
        <f>IF(RES_hh_fec_in!N16=0,0,1000*11630*RES_hh_fec_in!N16/RES_hh_num_in!N$3)</f>
        <v>15.436812156928722</v>
      </c>
      <c r="O16" s="72">
        <f>IF(RES_hh_fec_in!O16=0,0,1000*11630*RES_hh_fec_in!O16/RES_hh_num_in!O$3)</f>
        <v>31.266445178174578</v>
      </c>
      <c r="P16" s="72">
        <f>IF(RES_hh_fec_in!P16=0,0,1000*11630*RES_hh_fec_in!P16/RES_hh_num_in!P$3)</f>
        <v>19.540849105857664</v>
      </c>
      <c r="Q16" s="72">
        <f>IF(RES_hh_fec_in!Q16=0,0,1000*11630*RES_hh_fec_in!Q16/RES_hh_num_in!Q$3)</f>
        <v>27.804948306162288</v>
      </c>
      <c r="R16" s="72">
        <f>IF(RES_hh_fec_in!R16=0,0,1000*11630*RES_hh_fec_in!R16/RES_hh_num_in!R$3)</f>
        <v>80.128138708496991</v>
      </c>
      <c r="S16" s="72">
        <f>IF(RES_hh_fec_in!S16=0,0,1000*11630*RES_hh_fec_in!S16/RES_hh_num_in!S$3)</f>
        <v>85.934165533250948</v>
      </c>
      <c r="T16" s="72">
        <f>IF(RES_hh_fec_in!T16=0,0,1000*11630*RES_hh_fec_in!T16/RES_hh_num_in!T$3)</f>
        <v>82.940488089380892</v>
      </c>
      <c r="U16" s="72">
        <f>IF(RES_hh_fec_in!U16=0,0,1000*11630*RES_hh_fec_in!U16/RES_hh_num_in!U$3)</f>
        <v>131.70349189222006</v>
      </c>
      <c r="V16" s="72">
        <f>IF(RES_hh_fec_in!V16=0,0,1000*11630*RES_hh_fec_in!V16/RES_hh_num_in!V$3)</f>
        <v>108.65137426504215</v>
      </c>
      <c r="W16" s="72">
        <f>IF(RES_hh_fec_in!W16=0,0,1000*11630*RES_hh_fec_in!W16/RES_hh_num_in!W$3)</f>
        <v>180.70317367257709</v>
      </c>
      <c r="X16" s="72">
        <f>IF(RES_hh_fec_in!X16=0,0,1000*11630*RES_hh_fec_in!X16/RES_hh_num_in!X$3)</f>
        <v>39.11545552630087</v>
      </c>
      <c r="Y16" s="72">
        <f>IF(RES_hh_fec_in!Y16=0,0,1000*11630*RES_hh_fec_in!Y16/RES_hh_num_in!Y$3)</f>
        <v>23.233909085209763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1296.1873891796483</v>
      </c>
      <c r="D17" s="69">
        <f>IF(RES_hh_fec_in!D17=0,0,1000*11630*RES_hh_fec_in!D17/RES_hh_num_in!D17)</f>
        <v>1323.2855824761714</v>
      </c>
      <c r="E17" s="69">
        <f>IF(RES_hh_fec_in!E17=0,0,1000*11630*RES_hh_fec_in!E17/RES_hh_num_in!E17)</f>
        <v>1345.7963216096987</v>
      </c>
      <c r="F17" s="69">
        <f>IF(RES_hh_fec_in!F17=0,0,1000*11630*RES_hh_fec_in!F17/RES_hh_num_in!F17)</f>
        <v>1370.234971904023</v>
      </c>
      <c r="G17" s="69">
        <f>IF(RES_hh_fec_in!G17=0,0,1000*11630*RES_hh_fec_in!G17/RES_hh_num_in!G17)</f>
        <v>1285.1516001544012</v>
      </c>
      <c r="H17" s="69">
        <f>IF(RES_hh_fec_in!H17=0,0,1000*11630*RES_hh_fec_in!H17/RES_hh_num_in!H17)</f>
        <v>1324.5644510257046</v>
      </c>
      <c r="I17" s="69">
        <f>IF(RES_hh_fec_in!I17=0,0,1000*11630*RES_hh_fec_in!I17/RES_hh_num_in!I17)</f>
        <v>1292.6754380871612</v>
      </c>
      <c r="J17" s="69">
        <f>IF(RES_hh_fec_in!J17=0,0,1000*11630*RES_hh_fec_in!J17/RES_hh_num_in!J17)</f>
        <v>1326.7730094895023</v>
      </c>
      <c r="K17" s="69">
        <f>IF(RES_hh_fec_in!K17=0,0,1000*11630*RES_hh_fec_in!K17/RES_hh_num_in!K17)</f>
        <v>1231.1208042213245</v>
      </c>
      <c r="L17" s="69">
        <f>IF(RES_hh_fec_in!L17=0,0,1000*11630*RES_hh_fec_in!L17/RES_hh_num_in!L17)</f>
        <v>1271.4887567601295</v>
      </c>
      <c r="M17" s="69">
        <f>IF(RES_hh_fec_in!M17=0,0,1000*11630*RES_hh_fec_in!M17/RES_hh_num_in!M17)</f>
        <v>1402.2928398968882</v>
      </c>
      <c r="N17" s="69">
        <f>IF(RES_hh_fec_in!N17=0,0,1000*11630*RES_hh_fec_in!N17/RES_hh_num_in!N17)</f>
        <v>1457.0859017135924</v>
      </c>
      <c r="O17" s="69">
        <f>IF(RES_hh_fec_in!O17=0,0,1000*11630*RES_hh_fec_in!O17/RES_hh_num_in!O17)</f>
        <v>1482.7615530045703</v>
      </c>
      <c r="P17" s="69">
        <f>IF(RES_hh_fec_in!P17=0,0,1000*11630*RES_hh_fec_in!P17/RES_hh_num_in!P17)</f>
        <v>1324.8883199914076</v>
      </c>
      <c r="Q17" s="69">
        <f>IF(RES_hh_fec_in!Q17=0,0,1000*11630*RES_hh_fec_in!Q17/RES_hh_num_in!Q17)</f>
        <v>1349.778109318529</v>
      </c>
      <c r="R17" s="69">
        <f>IF(RES_hh_fec_in!R17=0,0,1000*11630*RES_hh_fec_in!R17/RES_hh_num_in!R17)</f>
        <v>1372.557016370311</v>
      </c>
      <c r="S17" s="69">
        <f>IF(RES_hh_fec_in!S17=0,0,1000*11630*RES_hh_fec_in!S17/RES_hh_num_in!S17)</f>
        <v>1432.5531355708513</v>
      </c>
      <c r="T17" s="69">
        <f>IF(RES_hh_fec_in!T17=0,0,1000*11630*RES_hh_fec_in!T17/RES_hh_num_in!T17)</f>
        <v>1417.1154454553155</v>
      </c>
      <c r="U17" s="69">
        <f>IF(RES_hh_fec_in!U17=0,0,1000*11630*RES_hh_fec_in!U17/RES_hh_num_in!U17)</f>
        <v>1405.4893252746042</v>
      </c>
      <c r="V17" s="69">
        <f>IF(RES_hh_fec_in!V17=0,0,1000*11630*RES_hh_fec_in!V17/RES_hh_num_in!V17)</f>
        <v>1449.8424587218144</v>
      </c>
      <c r="W17" s="69">
        <f>IF(RES_hh_fec_in!W17=0,0,1000*11630*RES_hh_fec_in!W17/RES_hh_num_in!W17)</f>
        <v>1401.973242459997</v>
      </c>
      <c r="X17" s="69">
        <f>IF(RES_hh_fec_in!X17=0,0,1000*11630*RES_hh_fec_in!X17/RES_hh_num_in!X17)</f>
        <v>1025.4704814329666</v>
      </c>
      <c r="Y17" s="69">
        <f>IF(RES_hh_fec_in!Y17=0,0,1000*11630*RES_hh_fec_in!Y17/RES_hh_num_in!Y17)</f>
        <v>949.80494734297974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1533.8345093232838</v>
      </c>
      <c r="I18" s="72">
        <f>IF(RES_hh_fec_in!I18=0,0,1000*11630*RES_hh_fec_in!I18/RES_hh_num_in!I18)</f>
        <v>1792.0382001266994</v>
      </c>
      <c r="J18" s="72">
        <f>IF(RES_hh_fec_in!J18=0,0,1000*11630*RES_hh_fec_in!J18/RES_hh_num_in!J18)</f>
        <v>2087.3182537750617</v>
      </c>
      <c r="K18" s="72">
        <f>IF(RES_hh_fec_in!K18=0,0,1000*11630*RES_hh_fec_in!K18/RES_hh_num_in!K18)</f>
        <v>1989.5707478099712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1501.845296605881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1897.3752392683336</v>
      </c>
      <c r="X18" s="72">
        <f>IF(RES_hh_fec_in!X18=0,0,1000*11630*RES_hh_fec_in!X18/RES_hh_num_in!X18)</f>
        <v>1175.1426821597113</v>
      </c>
      <c r="Y18" s="72">
        <f>IF(RES_hh_fec_in!Y18=0,0,1000*11630*RES_hh_fec_in!Y18/RES_hh_num_in!Y18)</f>
        <v>998.40460560313159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1376.5053286176269</v>
      </c>
      <c r="D19" s="72">
        <f>IF(RES_hh_fec_in!D19=0,0,1000*11630*RES_hh_fec_in!D19/RES_hh_num_in!D19)</f>
        <v>1427.5928632541795</v>
      </c>
      <c r="E19" s="72">
        <f>IF(RES_hh_fec_in!E19=0,0,1000*11630*RES_hh_fec_in!E19/RES_hh_num_in!E19)</f>
        <v>1400.5225651248732</v>
      </c>
      <c r="F19" s="72">
        <f>IF(RES_hh_fec_in!F19=0,0,1000*11630*RES_hh_fec_in!F19/RES_hh_num_in!F19)</f>
        <v>1433.8900455462233</v>
      </c>
      <c r="G19" s="72">
        <f>IF(RES_hh_fec_in!G19=0,0,1000*11630*RES_hh_fec_in!G19/RES_hh_num_in!G19)</f>
        <v>1402.5365297705087</v>
      </c>
      <c r="H19" s="72">
        <f>IF(RES_hh_fec_in!H19=0,0,1000*11630*RES_hh_fec_in!H19/RES_hh_num_in!H19)</f>
        <v>1374.8801834390506</v>
      </c>
      <c r="I19" s="72">
        <f>IF(RES_hh_fec_in!I19=0,0,1000*11630*RES_hh_fec_in!I19/RES_hh_num_in!I19)</f>
        <v>1430.4618575882698</v>
      </c>
      <c r="J19" s="72">
        <f>IF(RES_hh_fec_in!J19=0,0,1000*11630*RES_hh_fec_in!J19/RES_hh_num_in!J19)</f>
        <v>1351.493561504305</v>
      </c>
      <c r="K19" s="72">
        <f>IF(RES_hh_fec_in!K19=0,0,1000*11630*RES_hh_fec_in!K19/RES_hh_num_in!K19)</f>
        <v>1365.8033165310078</v>
      </c>
      <c r="L19" s="72">
        <f>IF(RES_hh_fec_in!L19=0,0,1000*11630*RES_hh_fec_in!L19/RES_hh_num_in!L19)</f>
        <v>1442.1615806718307</v>
      </c>
      <c r="M19" s="72">
        <f>IF(RES_hh_fec_in!M19=0,0,1000*11630*RES_hh_fec_in!M19/RES_hh_num_in!M19)</f>
        <v>1543.6112726594097</v>
      </c>
      <c r="N19" s="72">
        <f>IF(RES_hh_fec_in!N19=0,0,1000*11630*RES_hh_fec_in!N19/RES_hh_num_in!N19)</f>
        <v>1520.570104172451</v>
      </c>
      <c r="O19" s="72">
        <f>IF(RES_hh_fec_in!O19=0,0,1000*11630*RES_hh_fec_in!O19/RES_hh_num_in!O19)</f>
        <v>1489.0987074444615</v>
      </c>
      <c r="P19" s="72">
        <f>IF(RES_hh_fec_in!P19=0,0,1000*11630*RES_hh_fec_in!P19/RES_hh_num_in!P19)</f>
        <v>1447.8643397243268</v>
      </c>
      <c r="Q19" s="72">
        <f>IF(RES_hh_fec_in!Q19=0,0,1000*11630*RES_hh_fec_in!Q19/RES_hh_num_in!Q19)</f>
        <v>1410.0251674869933</v>
      </c>
      <c r="R19" s="72">
        <f>IF(RES_hh_fec_in!R19=0,0,1000*11630*RES_hh_fec_in!R19/RES_hh_num_in!R19)</f>
        <v>1411.1298826796142</v>
      </c>
      <c r="S19" s="72">
        <f>IF(RES_hh_fec_in!S19=0,0,1000*11630*RES_hh_fec_in!S19/RES_hh_num_in!S19)</f>
        <v>1480.3156606232521</v>
      </c>
      <c r="T19" s="72">
        <f>IF(RES_hh_fec_in!T19=0,0,1000*11630*RES_hh_fec_in!T19/RES_hh_num_in!T19)</f>
        <v>1476.1678901728935</v>
      </c>
      <c r="U19" s="72">
        <f>IF(RES_hh_fec_in!U19=0,0,1000*11630*RES_hh_fec_in!U19/RES_hh_num_in!U19)</f>
        <v>1428.2048856728111</v>
      </c>
      <c r="V19" s="72">
        <f>IF(RES_hh_fec_in!V19=0,0,1000*11630*RES_hh_fec_in!V19/RES_hh_num_in!V19)</f>
        <v>1463.2123258928457</v>
      </c>
      <c r="W19" s="72">
        <f>IF(RES_hh_fec_in!W19=0,0,1000*11630*RES_hh_fec_in!W19/RES_hh_num_in!W19)</f>
        <v>1586.266487256524</v>
      </c>
      <c r="X19" s="72">
        <f>IF(RES_hh_fec_in!X19=0,0,1000*11630*RES_hh_fec_in!X19/RES_hh_num_in!X19)</f>
        <v>1076.010320264643</v>
      </c>
      <c r="Y19" s="72">
        <f>IF(RES_hh_fec_in!Y19=0,0,1000*11630*RES_hh_fec_in!Y19/RES_hh_num_in!Y19)</f>
        <v>961.73467569207639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1586.7252800647123</v>
      </c>
      <c r="D20" s="72">
        <f>IF(RES_hh_fec_in!D20=0,0,1000*11630*RES_hh_fec_in!D20/RES_hh_num_in!D20)</f>
        <v>1520.0161671743454</v>
      </c>
      <c r="E20" s="72">
        <f>IF(RES_hh_fec_in!E20=0,0,1000*11630*RES_hh_fec_in!E20/RES_hh_num_in!E20)</f>
        <v>1616.8898794119564</v>
      </c>
      <c r="F20" s="72">
        <f>IF(RES_hh_fec_in!F20=0,0,1000*11630*RES_hh_fec_in!F20/RES_hh_num_in!F20)</f>
        <v>1565.9051288499315</v>
      </c>
      <c r="G20" s="72">
        <f>IF(RES_hh_fec_in!G20=0,0,1000*11630*RES_hh_fec_in!G20/RES_hh_num_in!G20)</f>
        <v>1545.1167127981814</v>
      </c>
      <c r="H20" s="72">
        <f>IF(RES_hh_fec_in!H20=0,0,1000*11630*RES_hh_fec_in!H20/RES_hh_num_in!H20)</f>
        <v>1567.2641359959539</v>
      </c>
      <c r="I20" s="72">
        <f>IF(RES_hh_fec_in!I20=0,0,1000*11630*RES_hh_fec_in!I20/RES_hh_num_in!I20)</f>
        <v>1454.0104680554057</v>
      </c>
      <c r="J20" s="72">
        <f>IF(RES_hh_fec_in!J20=0,0,1000*11630*RES_hh_fec_in!J20/RES_hh_num_in!J20)</f>
        <v>1601.7472930945221</v>
      </c>
      <c r="K20" s="72">
        <f>IF(RES_hh_fec_in!K20=0,0,1000*11630*RES_hh_fec_in!K20/RES_hh_num_in!K20)</f>
        <v>1513.9879056701641</v>
      </c>
      <c r="L20" s="72">
        <f>IF(RES_hh_fec_in!L20=0,0,1000*11630*RES_hh_fec_in!L20/RES_hh_num_in!L20)</f>
        <v>1514.8730413430919</v>
      </c>
      <c r="M20" s="72">
        <f>IF(RES_hh_fec_in!M20=0,0,1000*11630*RES_hh_fec_in!M20/RES_hh_num_in!M20)</f>
        <v>1637.3953933851462</v>
      </c>
      <c r="N20" s="72">
        <f>IF(RES_hh_fec_in!N20=0,0,1000*11630*RES_hh_fec_in!N20/RES_hh_num_in!N20)</f>
        <v>1726.4026568858551</v>
      </c>
      <c r="O20" s="72">
        <f>IF(RES_hh_fec_in!O20=0,0,1000*11630*RES_hh_fec_in!O20/RES_hh_num_in!O20)</f>
        <v>1622.1118795400207</v>
      </c>
      <c r="P20" s="72">
        <f>IF(RES_hh_fec_in!P20=0,0,1000*11630*RES_hh_fec_in!P20/RES_hh_num_in!P20)</f>
        <v>1475.2844735458445</v>
      </c>
      <c r="Q20" s="72">
        <f>IF(RES_hh_fec_in!Q20=0,0,1000*11630*RES_hh_fec_in!Q20/RES_hh_num_in!Q20)</f>
        <v>1315.4329519012304</v>
      </c>
      <c r="R20" s="72">
        <f>IF(RES_hh_fec_in!R20=0,0,1000*11630*RES_hh_fec_in!R20/RES_hh_num_in!R20)</f>
        <v>1625.7710574028563</v>
      </c>
      <c r="S20" s="72">
        <f>IF(RES_hh_fec_in!S20=0,0,1000*11630*RES_hh_fec_in!S20/RES_hh_num_in!S20)</f>
        <v>1579.6629936450483</v>
      </c>
      <c r="T20" s="72">
        <f>IF(RES_hh_fec_in!T20=0,0,1000*11630*RES_hh_fec_in!T20/RES_hh_num_in!T20)</f>
        <v>1518.5273747410192</v>
      </c>
      <c r="U20" s="72">
        <f>IF(RES_hh_fec_in!U20=0,0,1000*11630*RES_hh_fec_in!U20/RES_hh_num_in!U20)</f>
        <v>1521.8228736507474</v>
      </c>
      <c r="V20" s="72">
        <f>IF(RES_hh_fec_in!V20=0,0,1000*11630*RES_hh_fec_in!V20/RES_hh_num_in!V20)</f>
        <v>1512.2869731197536</v>
      </c>
      <c r="W20" s="72">
        <f>IF(RES_hh_fec_in!W20=0,0,1000*11630*RES_hh_fec_in!W20/RES_hh_num_in!W20)</f>
        <v>1620.519337690773</v>
      </c>
      <c r="X20" s="72">
        <f>IF(RES_hh_fec_in!X20=0,0,1000*11630*RES_hh_fec_in!X20/RES_hh_num_in!X20)</f>
        <v>1013.7041126630335</v>
      </c>
      <c r="Y20" s="72">
        <f>IF(RES_hh_fec_in!Y20=0,0,1000*11630*RES_hh_fec_in!Y20/RES_hh_num_in!Y20)</f>
        <v>994.7763126262106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1354.407693909174</v>
      </c>
      <c r="D21" s="72">
        <f>IF(RES_hh_fec_in!D21=0,0,1000*11630*RES_hh_fec_in!D21/RES_hh_num_in!D21)</f>
        <v>1435.9079190487912</v>
      </c>
      <c r="E21" s="72">
        <f>IF(RES_hh_fec_in!E21=0,0,1000*11630*RES_hh_fec_in!E21/RES_hh_num_in!E21)</f>
        <v>1394.9924885146859</v>
      </c>
      <c r="F21" s="72">
        <f>IF(RES_hh_fec_in!F21=0,0,1000*11630*RES_hh_fec_in!F21/RES_hh_num_in!F21)</f>
        <v>1458.0757617045188</v>
      </c>
      <c r="G21" s="72">
        <f>IF(RES_hh_fec_in!G21=0,0,1000*11630*RES_hh_fec_in!G21/RES_hh_num_in!G21)</f>
        <v>1342.0782147995078</v>
      </c>
      <c r="H21" s="72">
        <f>IF(RES_hh_fec_in!H21=0,0,1000*11630*RES_hh_fec_in!H21/RES_hh_num_in!H21)</f>
        <v>1416.8361766514786</v>
      </c>
      <c r="I21" s="72">
        <f>IF(RES_hh_fec_in!I21=0,0,1000*11630*RES_hh_fec_in!I21/RES_hh_num_in!I21)</f>
        <v>1335.2797347810765</v>
      </c>
      <c r="J21" s="72">
        <f>IF(RES_hh_fec_in!J21=0,0,1000*11630*RES_hh_fec_in!J21/RES_hh_num_in!J21)</f>
        <v>1356.9344775866748</v>
      </c>
      <c r="K21" s="72">
        <f>IF(RES_hh_fec_in!K21=0,0,1000*11630*RES_hh_fec_in!K21/RES_hh_num_in!K21)</f>
        <v>1296.5037275814775</v>
      </c>
      <c r="L21" s="72">
        <f>IF(RES_hh_fec_in!L21=0,0,1000*11630*RES_hh_fec_in!L21/RES_hh_num_in!L21)</f>
        <v>1286.1052190593821</v>
      </c>
      <c r="M21" s="72">
        <f>IF(RES_hh_fec_in!M21=0,0,1000*11630*RES_hh_fec_in!M21/RES_hh_num_in!M21)</f>
        <v>1513.3637316091229</v>
      </c>
      <c r="N21" s="72">
        <f>IF(RES_hh_fec_in!N21=0,0,1000*11630*RES_hh_fec_in!N21/RES_hh_num_in!N21)</f>
        <v>1490.4498939521725</v>
      </c>
      <c r="O21" s="72">
        <f>IF(RES_hh_fec_in!O21=0,0,1000*11630*RES_hh_fec_in!O21/RES_hh_num_in!O21)</f>
        <v>1420.7616866534097</v>
      </c>
      <c r="P21" s="72">
        <f>IF(RES_hh_fec_in!P21=0,0,1000*11630*RES_hh_fec_in!P21/RES_hh_num_in!P21)</f>
        <v>1337.057577650123</v>
      </c>
      <c r="Q21" s="72">
        <f>IF(RES_hh_fec_in!Q21=0,0,1000*11630*RES_hh_fec_in!Q21/RES_hh_num_in!Q21)</f>
        <v>1315.2653334419813</v>
      </c>
      <c r="R21" s="72">
        <f>IF(RES_hh_fec_in!R21=0,0,1000*11630*RES_hh_fec_in!R21/RES_hh_num_in!R21)</f>
        <v>1335.2241437948594</v>
      </c>
      <c r="S21" s="72">
        <f>IF(RES_hh_fec_in!S21=0,0,1000*11630*RES_hh_fec_in!S21/RES_hh_num_in!S21)</f>
        <v>1377.191183946059</v>
      </c>
      <c r="T21" s="72">
        <f>IF(RES_hh_fec_in!T21=0,0,1000*11630*RES_hh_fec_in!T21/RES_hh_num_in!T21)</f>
        <v>1351.8968221104831</v>
      </c>
      <c r="U21" s="72">
        <f>IF(RES_hh_fec_in!U21=0,0,1000*11630*RES_hh_fec_in!U21/RES_hh_num_in!U21)</f>
        <v>1359.322446058384</v>
      </c>
      <c r="V21" s="72">
        <f>IF(RES_hh_fec_in!V21=0,0,1000*11630*RES_hh_fec_in!V21/RES_hh_num_in!V21)</f>
        <v>1402.9601543156343</v>
      </c>
      <c r="W21" s="72">
        <f>IF(RES_hh_fec_in!W21=0,0,1000*11630*RES_hh_fec_in!W21/RES_hh_num_in!W21)</f>
        <v>1351.1580370283446</v>
      </c>
      <c r="X21" s="72">
        <f>IF(RES_hh_fec_in!X21=0,0,1000*11630*RES_hh_fec_in!X21/RES_hh_num_in!X21)</f>
        <v>1012.1195940291292</v>
      </c>
      <c r="Y21" s="72">
        <f>IF(RES_hh_fec_in!Y21=0,0,1000*11630*RES_hh_fec_in!Y21/RES_hh_num_in!Y21)</f>
        <v>917.78028003063628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1373.6207673772128</v>
      </c>
      <c r="D22" s="72">
        <f>IF(RES_hh_fec_in!D22=0,0,1000*11630*RES_hh_fec_in!D22/RES_hh_num_in!D22)</f>
        <v>1351.0922044144475</v>
      </c>
      <c r="E22" s="72">
        <f>IF(RES_hh_fec_in!E22=0,0,1000*11630*RES_hh_fec_in!E22/RES_hh_num_in!E22)</f>
        <v>1424.9850448363857</v>
      </c>
      <c r="F22" s="72">
        <f>IF(RES_hh_fec_in!F22=0,0,1000*11630*RES_hh_fec_in!F22/RES_hh_num_in!F22)</f>
        <v>1367.4901695983613</v>
      </c>
      <c r="G22" s="72">
        <f>IF(RES_hh_fec_in!G22=0,0,1000*11630*RES_hh_fec_in!G22/RES_hh_num_in!G22)</f>
        <v>1274.0759053866866</v>
      </c>
      <c r="H22" s="72">
        <f>IF(RES_hh_fec_in!H22=0,0,1000*11630*RES_hh_fec_in!H22/RES_hh_num_in!H22)</f>
        <v>1262.6445915418872</v>
      </c>
      <c r="I22" s="72">
        <f>IF(RES_hh_fec_in!I22=0,0,1000*11630*RES_hh_fec_in!I22/RES_hh_num_in!I22)</f>
        <v>1271.7480612459042</v>
      </c>
      <c r="J22" s="72">
        <f>IF(RES_hh_fec_in!J22=0,0,1000*11630*RES_hh_fec_in!J22/RES_hh_num_in!J22)</f>
        <v>1230.9546749880651</v>
      </c>
      <c r="K22" s="72">
        <f>IF(RES_hh_fec_in!K22=0,0,1000*11630*RES_hh_fec_in!K22/RES_hh_num_in!K22)</f>
        <v>1197.364060113666</v>
      </c>
      <c r="L22" s="72">
        <f>IF(RES_hh_fec_in!L22=0,0,1000*11630*RES_hh_fec_in!L22/RES_hh_num_in!L22)</f>
        <v>1427.9062082593318</v>
      </c>
      <c r="M22" s="72">
        <f>IF(RES_hh_fec_in!M22=0,0,1000*11630*RES_hh_fec_in!M22/RES_hh_num_in!M22)</f>
        <v>1393.7686905659148</v>
      </c>
      <c r="N22" s="72">
        <f>IF(RES_hh_fec_in!N22=0,0,1000*11630*RES_hh_fec_in!N22/RES_hh_num_in!N22)</f>
        <v>1333.2033801340233</v>
      </c>
      <c r="O22" s="72">
        <f>IF(RES_hh_fec_in!O22=0,0,1000*11630*RES_hh_fec_in!O22/RES_hh_num_in!O22)</f>
        <v>1362.1704769736009</v>
      </c>
      <c r="P22" s="72">
        <f>IF(RES_hh_fec_in!P22=0,0,1000*11630*RES_hh_fec_in!P22/RES_hh_num_in!P22)</f>
        <v>1349.5521653508297</v>
      </c>
      <c r="Q22" s="72">
        <f>IF(RES_hh_fec_in!Q22=0,0,1000*11630*RES_hh_fec_in!Q22/RES_hh_num_in!Q22)</f>
        <v>1323.6045603893415</v>
      </c>
      <c r="R22" s="72">
        <f>IF(RES_hh_fec_in!R22=0,0,1000*11630*RES_hh_fec_in!R22/RES_hh_num_in!R22)</f>
        <v>1313.490884005101</v>
      </c>
      <c r="S22" s="72">
        <f>IF(RES_hh_fec_in!S22=0,0,1000*11630*RES_hh_fec_in!S22/RES_hh_num_in!S22)</f>
        <v>1353.4012709912795</v>
      </c>
      <c r="T22" s="72">
        <f>IF(RES_hh_fec_in!T22=0,0,1000*11630*RES_hh_fec_in!T22/RES_hh_num_in!T22)</f>
        <v>1351.6113149157911</v>
      </c>
      <c r="U22" s="72">
        <f>IF(RES_hh_fec_in!U22=0,0,1000*11630*RES_hh_fec_in!U22/RES_hh_num_in!U22)</f>
        <v>1299.6838986845453</v>
      </c>
      <c r="V22" s="72">
        <f>IF(RES_hh_fec_in!V22=0,0,1000*11630*RES_hh_fec_in!V22/RES_hh_num_in!V22)</f>
        <v>1113.0096912732147</v>
      </c>
      <c r="W22" s="72">
        <f>IF(RES_hh_fec_in!W22=0,0,1000*11630*RES_hh_fec_in!W22/RES_hh_num_in!W22)</f>
        <v>1153.3938109920241</v>
      </c>
      <c r="X22" s="72">
        <f>IF(RES_hh_fec_in!X22=0,0,1000*11630*RES_hh_fec_in!X22/RES_hh_num_in!X22)</f>
        <v>1066.5907673937493</v>
      </c>
      <c r="Y22" s="72">
        <f>IF(RES_hh_fec_in!Y22=0,0,1000*11630*RES_hh_fec_in!Y22/RES_hh_num_in!Y22)</f>
        <v>958.99715541861076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1000.5774039411734</v>
      </c>
      <c r="D24" s="72">
        <f>IF(RES_hh_fec_in!D24=0,0,1000*11630*RES_hh_fec_in!D24/RES_hh_num_in!D24)</f>
        <v>1106.2946326971962</v>
      </c>
      <c r="E24" s="72">
        <f>IF(RES_hh_fec_in!E24=0,0,1000*11630*RES_hh_fec_in!E24/RES_hh_num_in!E24)</f>
        <v>1062.3680770490857</v>
      </c>
      <c r="F24" s="72">
        <f>IF(RES_hh_fec_in!F24=0,0,1000*11630*RES_hh_fec_in!F24/RES_hh_num_in!F24)</f>
        <v>1041.63754255562</v>
      </c>
      <c r="G24" s="72">
        <f>IF(RES_hh_fec_in!G24=0,0,1000*11630*RES_hh_fec_in!G24/RES_hh_num_in!G24)</f>
        <v>1089.9614551010864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1065.4542812799273</v>
      </c>
      <c r="M24" s="72">
        <f>IF(RES_hh_fec_in!M24=0,0,1000*11630*RES_hh_fec_in!M24/RES_hh_num_in!M24)</f>
        <v>1164.2345620721812</v>
      </c>
      <c r="N24" s="72">
        <f>IF(RES_hh_fec_in!N24=0,0,1000*11630*RES_hh_fec_in!N24/RES_hh_num_in!N24)</f>
        <v>1187.6867889258547</v>
      </c>
      <c r="O24" s="72">
        <f>IF(RES_hh_fec_in!O24=0,0,1000*11630*RES_hh_fec_in!O24/RES_hh_num_in!O24)</f>
        <v>1214.0908005699196</v>
      </c>
      <c r="P24" s="72">
        <f>IF(RES_hh_fec_in!P24=0,0,1000*11630*RES_hh_fec_in!P24/RES_hh_num_in!P24)</f>
        <v>1122.6428090062884</v>
      </c>
      <c r="Q24" s="72">
        <f>IF(RES_hh_fec_in!Q24=0,0,1000*11630*RES_hh_fec_in!Q24/RES_hh_num_in!Q24)</f>
        <v>1190.8460336380065</v>
      </c>
      <c r="R24" s="72">
        <f>IF(RES_hh_fec_in!R24=0,0,1000*11630*RES_hh_fec_in!R24/RES_hh_num_in!R24)</f>
        <v>1208.3943022419098</v>
      </c>
      <c r="S24" s="72">
        <f>IF(RES_hh_fec_in!S24=0,0,1000*11630*RES_hh_fec_in!S24/RES_hh_num_in!S24)</f>
        <v>1243.6592593635892</v>
      </c>
      <c r="T24" s="72">
        <f>IF(RES_hh_fec_in!T24=0,0,1000*11630*RES_hh_fec_in!T24/RES_hh_num_in!T24)</f>
        <v>1271.8623940177044</v>
      </c>
      <c r="U24" s="72">
        <f>IF(RES_hh_fec_in!U24=0,0,1000*11630*RES_hh_fec_in!U24/RES_hh_num_in!U24)</f>
        <v>1240.2134618619555</v>
      </c>
      <c r="V24" s="72">
        <f>IF(RES_hh_fec_in!V24=0,0,1000*11630*RES_hh_fec_in!V24/RES_hh_num_in!V24)</f>
        <v>1266.9810786998546</v>
      </c>
      <c r="W24" s="72">
        <f>IF(RES_hh_fec_in!W24=0,0,1000*11630*RES_hh_fec_in!W24/RES_hh_num_in!W24)</f>
        <v>1252.8294953306536</v>
      </c>
      <c r="X24" s="72">
        <f>IF(RES_hh_fec_in!X24=0,0,1000*11630*RES_hh_fec_in!X24/RES_hh_num_in!X24)</f>
        <v>931.90272829772209</v>
      </c>
      <c r="Y24" s="72">
        <f>IF(RES_hh_fec_in!Y24=0,0,1000*11630*RES_hh_fec_in!Y24/RES_hh_num_in!Y24)</f>
        <v>871.27599852774722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1210.3617682361312</v>
      </c>
      <c r="D25" s="74">
        <f>IF(RES_hh_fec_in!D25=0,0,1000*11630*RES_hh_fec_in!D25/RES_hh_num_in!D25)</f>
        <v>1209.6726820962074</v>
      </c>
      <c r="E25" s="74">
        <f>IF(RES_hh_fec_in!E25=0,0,1000*11630*RES_hh_fec_in!E25/RES_hh_num_in!E25)</f>
        <v>1265.7028711558019</v>
      </c>
      <c r="F25" s="74">
        <f>IF(RES_hh_fec_in!F25=0,0,1000*11630*RES_hh_fec_in!F25/RES_hh_num_in!F25)</f>
        <v>1267.0821209004819</v>
      </c>
      <c r="G25" s="74">
        <f>IF(RES_hh_fec_in!G25=0,0,1000*11630*RES_hh_fec_in!G25/RES_hh_num_in!G25)</f>
        <v>1161.2895685792143</v>
      </c>
      <c r="H25" s="74">
        <f>IF(RES_hh_fec_in!H25=0,0,1000*11630*RES_hh_fec_in!H25/RES_hh_num_in!H25)</f>
        <v>1183.5995609713032</v>
      </c>
      <c r="I25" s="74">
        <f>IF(RES_hh_fec_in!I25=0,0,1000*11630*RES_hh_fec_in!I25/RES_hh_num_in!I25)</f>
        <v>1163.9206925100202</v>
      </c>
      <c r="J25" s="74">
        <f>IF(RES_hh_fec_in!J25=0,0,1000*11630*RES_hh_fec_in!J25/RES_hh_num_in!J25)</f>
        <v>1196.8574844837829</v>
      </c>
      <c r="K25" s="74">
        <f>IF(RES_hh_fec_in!K25=0,0,1000*11630*RES_hh_fec_in!K25/RES_hh_num_in!K25)</f>
        <v>1084.6104474050073</v>
      </c>
      <c r="L25" s="74">
        <f>IF(RES_hh_fec_in!L25=0,0,1000*11630*RES_hh_fec_in!L25/RES_hh_num_in!L25)</f>
        <v>1153.8099118752341</v>
      </c>
      <c r="M25" s="74">
        <f>IF(RES_hh_fec_in!M25=0,0,1000*11630*RES_hh_fec_in!M25/RES_hh_num_in!M25)</f>
        <v>1209.298065605017</v>
      </c>
      <c r="N25" s="74">
        <f>IF(RES_hh_fec_in!N25=0,0,1000*11630*RES_hh_fec_in!N25/RES_hh_num_in!N25)</f>
        <v>1359.0878163203802</v>
      </c>
      <c r="O25" s="74">
        <f>IF(RES_hh_fec_in!O25=0,0,1000*11630*RES_hh_fec_in!O25/RES_hh_num_in!O25)</f>
        <v>1457.0825076459237</v>
      </c>
      <c r="P25" s="74">
        <f>IF(RES_hh_fec_in!P25=0,0,1000*11630*RES_hh_fec_in!P25/RES_hh_num_in!P25)</f>
        <v>1223.3766498681473</v>
      </c>
      <c r="Q25" s="74">
        <f>IF(RES_hh_fec_in!Q25=0,0,1000*11630*RES_hh_fec_in!Q25/RES_hh_num_in!Q25)</f>
        <v>1270.970452484785</v>
      </c>
      <c r="R25" s="74">
        <f>IF(RES_hh_fec_in!R25=0,0,1000*11630*RES_hh_fec_in!R25/RES_hh_num_in!R25)</f>
        <v>1253.0297448793183</v>
      </c>
      <c r="S25" s="74">
        <f>IF(RES_hh_fec_in!S25=0,0,1000*11630*RES_hh_fec_in!S25/RES_hh_num_in!S25)</f>
        <v>1337.0464516496838</v>
      </c>
      <c r="T25" s="74">
        <f>IF(RES_hh_fec_in!T25=0,0,1000*11630*RES_hh_fec_in!T25/RES_hh_num_in!T25)</f>
        <v>1278.0129703669188</v>
      </c>
      <c r="U25" s="74">
        <f>IF(RES_hh_fec_in!U25=0,0,1000*11630*RES_hh_fec_in!U25/RES_hh_num_in!U25)</f>
        <v>1289.3793736604673</v>
      </c>
      <c r="V25" s="74">
        <f>IF(RES_hh_fec_in!V25=0,0,1000*11630*RES_hh_fec_in!V25/RES_hh_num_in!V25)</f>
        <v>1383.9718191953084</v>
      </c>
      <c r="W25" s="74">
        <f>IF(RES_hh_fec_in!W25=0,0,1000*11630*RES_hh_fec_in!W25/RES_hh_num_in!W25)</f>
        <v>1273.3691488570232</v>
      </c>
      <c r="X25" s="74">
        <f>IF(RES_hh_fec_in!X25=0,0,1000*11630*RES_hh_fec_in!X25/RES_hh_num_in!X25)</f>
        <v>827.95283616865538</v>
      </c>
      <c r="Y25" s="74">
        <f>IF(RES_hh_fec_in!Y25=0,0,1000*11630*RES_hh_fec_in!Y25/RES_hh_num_in!Y25)</f>
        <v>812.35841036966883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665.29560778431414</v>
      </c>
      <c r="D26" s="77">
        <f>IF(RES_hh_fec_in!D26=0,0,1000*11630*RES_hh_fec_in!D26/RES_hh_num_in!D26)</f>
        <v>682.59152690410394</v>
      </c>
      <c r="E26" s="77">
        <f>IF(RES_hh_fec_in!E26=0,0,1000*11630*RES_hh_fec_in!E26/RES_hh_num_in!E26)</f>
        <v>697.97922730285848</v>
      </c>
      <c r="F26" s="77">
        <f>IF(RES_hh_fec_in!F26=0,0,1000*11630*RES_hh_fec_in!F26/RES_hh_num_in!F26)</f>
        <v>708.5286544046777</v>
      </c>
      <c r="G26" s="77">
        <f>IF(RES_hh_fec_in!G26=0,0,1000*11630*RES_hh_fec_in!G26/RES_hh_num_in!G26)</f>
        <v>674.79835930619117</v>
      </c>
      <c r="H26" s="77">
        <f>IF(RES_hh_fec_in!H26=0,0,1000*11630*RES_hh_fec_in!H26/RES_hh_num_in!H26)</f>
        <v>710.36472359910692</v>
      </c>
      <c r="I26" s="77">
        <f>IF(RES_hh_fec_in!I26=0,0,1000*11630*RES_hh_fec_in!I26/RES_hh_num_in!I26)</f>
        <v>678.52935638928693</v>
      </c>
      <c r="J26" s="77">
        <f>IF(RES_hh_fec_in!J26=0,0,1000*11630*RES_hh_fec_in!J26/RES_hh_num_in!J26)</f>
        <v>708.13547500956179</v>
      </c>
      <c r="K26" s="77">
        <f>IF(RES_hh_fec_in!K26=0,0,1000*11630*RES_hh_fec_in!K26/RES_hh_num_in!K26)</f>
        <v>672.06021552615675</v>
      </c>
      <c r="L26" s="77">
        <f>IF(RES_hh_fec_in!L26=0,0,1000*11630*RES_hh_fec_in!L26/RES_hh_num_in!L26)</f>
        <v>512.07581059053848</v>
      </c>
      <c r="M26" s="77">
        <f>IF(RES_hh_fec_in!M26=0,0,1000*11630*RES_hh_fec_in!M26/RES_hh_num_in!M26)</f>
        <v>802.49486581441283</v>
      </c>
      <c r="N26" s="77">
        <f>IF(RES_hh_fec_in!N26=0,0,1000*11630*RES_hh_fec_in!N26/RES_hh_num_in!N26)</f>
        <v>796.58782203328349</v>
      </c>
      <c r="O26" s="77">
        <f>IF(RES_hh_fec_in!O26=0,0,1000*11630*RES_hh_fec_in!O26/RES_hh_num_in!O26)</f>
        <v>830.23865311243253</v>
      </c>
      <c r="P26" s="77">
        <f>IF(RES_hh_fec_in!P26=0,0,1000*11630*RES_hh_fec_in!P26/RES_hh_num_in!P26)</f>
        <v>822.01707749913908</v>
      </c>
      <c r="Q26" s="77">
        <f>IF(RES_hh_fec_in!Q26=0,0,1000*11630*RES_hh_fec_in!Q26/RES_hh_num_in!Q26)</f>
        <v>833.37777528195898</v>
      </c>
      <c r="R26" s="77">
        <f>IF(RES_hh_fec_in!R26=0,0,1000*11630*RES_hh_fec_in!R26/RES_hh_num_in!R26)</f>
        <v>857.29561359324862</v>
      </c>
      <c r="S26" s="77">
        <f>IF(RES_hh_fec_in!S26=0,0,1000*11630*RES_hh_fec_in!S26/RES_hh_num_in!S26)</f>
        <v>882.08848363716777</v>
      </c>
      <c r="T26" s="77">
        <f>IF(RES_hh_fec_in!T26=0,0,1000*11630*RES_hh_fec_in!T26/RES_hh_num_in!T26)</f>
        <v>894.38633459289326</v>
      </c>
      <c r="U26" s="77">
        <f>IF(RES_hh_fec_in!U26=0,0,1000*11630*RES_hh_fec_in!U26/RES_hh_num_in!U26)</f>
        <v>906.88368098740523</v>
      </c>
      <c r="V26" s="77">
        <f>IF(RES_hh_fec_in!V26=0,0,1000*11630*RES_hh_fec_in!V26/RES_hh_num_in!V26)</f>
        <v>938.51857090551027</v>
      </c>
      <c r="W26" s="77">
        <f>IF(RES_hh_fec_in!W26=0,0,1000*11630*RES_hh_fec_in!W26/RES_hh_num_in!W26)</f>
        <v>906.56209611445991</v>
      </c>
      <c r="X26" s="77">
        <f>IF(RES_hh_fec_in!X26=0,0,1000*11630*RES_hh_fec_in!X26/RES_hh_num_in!X26)</f>
        <v>802.30065805898869</v>
      </c>
      <c r="Y26" s="77">
        <f>IF(RES_hh_fec_in!Y26=0,0,1000*11630*RES_hh_fec_in!Y26/RES_hh_num_in!Y26)</f>
        <v>763.4303910751288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831.90390462079904</v>
      </c>
      <c r="D27" s="69">
        <f>IF(RES_hh_fec_in!D27=0,0,1000*11630*RES_hh_fec_in!D27/RES_hh_num_in!D27)</f>
        <v>870.33683938691695</v>
      </c>
      <c r="E27" s="69">
        <f>IF(RES_hh_fec_in!E27=0,0,1000*11630*RES_hh_fec_in!E27/RES_hh_num_in!E27)</f>
        <v>809.16109054762865</v>
      </c>
      <c r="F27" s="69">
        <f>IF(RES_hh_fec_in!F27=0,0,1000*11630*RES_hh_fec_in!F27/RES_hh_num_in!F27)</f>
        <v>758.4830257066003</v>
      </c>
      <c r="G27" s="69">
        <f>IF(RES_hh_fec_in!G27=0,0,1000*11630*RES_hh_fec_in!G27/RES_hh_num_in!G27)</f>
        <v>762.80284355141941</v>
      </c>
      <c r="H27" s="69">
        <f>IF(RES_hh_fec_in!H27=0,0,1000*11630*RES_hh_fec_in!H27/RES_hh_num_in!H27)</f>
        <v>781.21095990255947</v>
      </c>
      <c r="I27" s="69">
        <f>IF(RES_hh_fec_in!I27=0,0,1000*11630*RES_hh_fec_in!I27/RES_hh_num_in!I27)</f>
        <v>804.10485955328238</v>
      </c>
      <c r="J27" s="69">
        <f>IF(RES_hh_fec_in!J27=0,0,1000*11630*RES_hh_fec_in!J27/RES_hh_num_in!J27)</f>
        <v>803.54216679342846</v>
      </c>
      <c r="K27" s="69">
        <f>IF(RES_hh_fec_in!K27=0,0,1000*11630*RES_hh_fec_in!K27/RES_hh_num_in!K27)</f>
        <v>675.4652201118156</v>
      </c>
      <c r="L27" s="69">
        <f>IF(RES_hh_fec_in!L27=0,0,1000*11630*RES_hh_fec_in!L27/RES_hh_num_in!L27)</f>
        <v>817.22744120661639</v>
      </c>
      <c r="M27" s="69">
        <f>IF(RES_hh_fec_in!M27=0,0,1000*11630*RES_hh_fec_in!M27/RES_hh_num_in!M27)</f>
        <v>846.89217207558875</v>
      </c>
      <c r="N27" s="69">
        <f>IF(RES_hh_fec_in!N27=0,0,1000*11630*RES_hh_fec_in!N27/RES_hh_num_in!N27)</f>
        <v>865.49307198823101</v>
      </c>
      <c r="O27" s="69">
        <f>IF(RES_hh_fec_in!O27=0,0,1000*11630*RES_hh_fec_in!O27/RES_hh_num_in!O27)</f>
        <v>865.42574827973283</v>
      </c>
      <c r="P27" s="69">
        <f>IF(RES_hh_fec_in!P27=0,0,1000*11630*RES_hh_fec_in!P27/RES_hh_num_in!P27)</f>
        <v>782.05517711260484</v>
      </c>
      <c r="Q27" s="69">
        <f>IF(RES_hh_fec_in!Q27=0,0,1000*11630*RES_hh_fec_in!Q27/RES_hh_num_in!Q27)</f>
        <v>798.13896443806789</v>
      </c>
      <c r="R27" s="69">
        <f>IF(RES_hh_fec_in!R27=0,0,1000*11630*RES_hh_fec_in!R27/RES_hh_num_in!R27)</f>
        <v>780.46202485971048</v>
      </c>
      <c r="S27" s="69">
        <f>IF(RES_hh_fec_in!S27=0,0,1000*11630*RES_hh_fec_in!S27/RES_hh_num_in!S27)</f>
        <v>810.36788262525545</v>
      </c>
      <c r="T27" s="69">
        <f>IF(RES_hh_fec_in!T27=0,0,1000*11630*RES_hh_fec_in!T27/RES_hh_num_in!T27)</f>
        <v>794.5012618395981</v>
      </c>
      <c r="U27" s="69">
        <f>IF(RES_hh_fec_in!U27=0,0,1000*11630*RES_hh_fec_in!U27/RES_hh_num_in!U27)</f>
        <v>784.835856092565</v>
      </c>
      <c r="V27" s="69">
        <f>IF(RES_hh_fec_in!V27=0,0,1000*11630*RES_hh_fec_in!V27/RES_hh_num_in!V27)</f>
        <v>804.41418916046121</v>
      </c>
      <c r="W27" s="69">
        <f>IF(RES_hh_fec_in!W27=0,0,1000*11630*RES_hh_fec_in!W27/RES_hh_num_in!W27)</f>
        <v>734.24073520688194</v>
      </c>
      <c r="X27" s="69">
        <f>IF(RES_hh_fec_in!X27=0,0,1000*11630*RES_hh_fec_in!X27/RES_hh_num_in!X27)</f>
        <v>768.23466717770077</v>
      </c>
      <c r="Y27" s="69">
        <f>IF(RES_hh_fec_in!Y27=0,0,1000*11630*RES_hh_fec_in!Y27/RES_hh_num_in!Y27)</f>
        <v>731.91654484616504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896.7054398561678</v>
      </c>
      <c r="D29" s="72">
        <f>IF(RES_hh_fec_in!D29=0,0,1000*11630*RES_hh_fec_in!D29/RES_hh_num_in!D29)</f>
        <v>919.0424030383947</v>
      </c>
      <c r="E29" s="72">
        <f>IF(RES_hh_fec_in!E29=0,0,1000*11630*RES_hh_fec_in!E29/RES_hh_num_in!E29)</f>
        <v>867.37593945090691</v>
      </c>
      <c r="F29" s="72">
        <f>IF(RES_hh_fec_in!F29=0,0,1000*11630*RES_hh_fec_in!F29/RES_hh_num_in!F29)</f>
        <v>854.41236628842421</v>
      </c>
      <c r="G29" s="72">
        <f>IF(RES_hh_fec_in!G29=0,0,1000*11630*RES_hh_fec_in!G29/RES_hh_num_in!G29)</f>
        <v>834.61103858316631</v>
      </c>
      <c r="H29" s="72">
        <f>IF(RES_hh_fec_in!H29=0,0,1000*11630*RES_hh_fec_in!H29/RES_hh_num_in!H29)</f>
        <v>836.25537072573252</v>
      </c>
      <c r="I29" s="72">
        <f>IF(RES_hh_fec_in!I29=0,0,1000*11630*RES_hh_fec_in!I29/RES_hh_num_in!I29)</f>
        <v>890.60992360769637</v>
      </c>
      <c r="J29" s="72">
        <f>IF(RES_hh_fec_in!J29=0,0,1000*11630*RES_hh_fec_in!J29/RES_hh_num_in!J29)</f>
        <v>842.91758473286518</v>
      </c>
      <c r="K29" s="72">
        <f>IF(RES_hh_fec_in!K29=0,0,1000*11630*RES_hh_fec_in!K29/RES_hh_num_in!K29)</f>
        <v>858.44904866851857</v>
      </c>
      <c r="L29" s="72">
        <f>IF(RES_hh_fec_in!L29=0,0,1000*11630*RES_hh_fec_in!L29/RES_hh_num_in!L29)</f>
        <v>887.9453345813555</v>
      </c>
      <c r="M29" s="72">
        <f>IF(RES_hh_fec_in!M29=0,0,1000*11630*RES_hh_fec_in!M29/RES_hh_num_in!M29)</f>
        <v>934.32181074817504</v>
      </c>
      <c r="N29" s="72">
        <f>IF(RES_hh_fec_in!N29=0,0,1000*11630*RES_hh_fec_in!N29/RES_hh_num_in!N29)</f>
        <v>942.88960575910596</v>
      </c>
      <c r="O29" s="72">
        <f>IF(RES_hh_fec_in!O29=0,0,1000*11630*RES_hh_fec_in!O29/RES_hh_num_in!O29)</f>
        <v>945.82988157346745</v>
      </c>
      <c r="P29" s="72">
        <f>IF(RES_hh_fec_in!P29=0,0,1000*11630*RES_hh_fec_in!P29/RES_hh_num_in!P29)</f>
        <v>953.85741859420739</v>
      </c>
      <c r="Q29" s="72">
        <f>IF(RES_hh_fec_in!Q29=0,0,1000*11630*RES_hh_fec_in!Q29/RES_hh_num_in!Q29)</f>
        <v>950.28655707015218</v>
      </c>
      <c r="R29" s="72">
        <f>IF(RES_hh_fec_in!R29=0,0,1000*11630*RES_hh_fec_in!R29/RES_hh_num_in!R29)</f>
        <v>875.22974598570192</v>
      </c>
      <c r="S29" s="72">
        <f>IF(RES_hh_fec_in!S29=0,0,1000*11630*RES_hh_fec_in!S29/RES_hh_num_in!S29)</f>
        <v>952.56834298719104</v>
      </c>
      <c r="T29" s="72">
        <f>IF(RES_hh_fec_in!T29=0,0,1000*11630*RES_hh_fec_in!T29/RES_hh_num_in!T29)</f>
        <v>935.11660753859792</v>
      </c>
      <c r="U29" s="72">
        <f>IF(RES_hh_fec_in!U29=0,0,1000*11630*RES_hh_fec_in!U29/RES_hh_num_in!U29)</f>
        <v>938.53422863160813</v>
      </c>
      <c r="V29" s="72">
        <f>IF(RES_hh_fec_in!V29=0,0,1000*11630*RES_hh_fec_in!V29/RES_hh_num_in!V29)</f>
        <v>1022.1920692638735</v>
      </c>
      <c r="W29" s="72">
        <f>IF(RES_hh_fec_in!W29=0,0,1000*11630*RES_hh_fec_in!W29/RES_hh_num_in!W29)</f>
        <v>979.7668092486216</v>
      </c>
      <c r="X29" s="72">
        <f>IF(RES_hh_fec_in!X29=0,0,1000*11630*RES_hh_fec_in!X29/RES_hh_num_in!X29)</f>
        <v>979.31052814609188</v>
      </c>
      <c r="Y29" s="72">
        <f>IF(RES_hh_fec_in!Y29=0,0,1000*11630*RES_hh_fec_in!Y29/RES_hh_num_in!Y29)</f>
        <v>918.64008728626686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882.35696554706306</v>
      </c>
      <c r="D30" s="72">
        <f>IF(RES_hh_fec_in!D30=0,0,1000*11630*RES_hh_fec_in!D30/RES_hh_num_in!D30)</f>
        <v>946.3520178851245</v>
      </c>
      <c r="E30" s="72">
        <f>IF(RES_hh_fec_in!E30=0,0,1000*11630*RES_hh_fec_in!E30/RES_hh_num_in!E30)</f>
        <v>865.58260458850236</v>
      </c>
      <c r="F30" s="72">
        <f>IF(RES_hh_fec_in!F30=0,0,1000*11630*RES_hh_fec_in!F30/RES_hh_num_in!F30)</f>
        <v>822.55425073820504</v>
      </c>
      <c r="G30" s="72">
        <f>IF(RES_hh_fec_in!G30=0,0,1000*11630*RES_hh_fec_in!G30/RES_hh_num_in!G30)</f>
        <v>825.69099189323265</v>
      </c>
      <c r="H30" s="72">
        <f>IF(RES_hh_fec_in!H30=0,0,1000*11630*RES_hh_fec_in!H30/RES_hh_num_in!H30)</f>
        <v>861.77684165560743</v>
      </c>
      <c r="I30" s="72">
        <f>IF(RES_hh_fec_in!I30=0,0,1000*11630*RES_hh_fec_in!I30/RES_hh_num_in!I30)</f>
        <v>901.8663493217108</v>
      </c>
      <c r="J30" s="72">
        <f>IF(RES_hh_fec_in!J30=0,0,1000*11630*RES_hh_fec_in!J30/RES_hh_num_in!J30)</f>
        <v>892.57263062266998</v>
      </c>
      <c r="K30" s="72">
        <f>IF(RES_hh_fec_in!K30=0,0,1000*11630*RES_hh_fec_in!K30/RES_hh_num_in!K30)</f>
        <v>763.01258622279215</v>
      </c>
      <c r="L30" s="72">
        <f>IF(RES_hh_fec_in!L30=0,0,1000*11630*RES_hh_fec_in!L30/RES_hh_num_in!L30)</f>
        <v>879.38546544862254</v>
      </c>
      <c r="M30" s="72">
        <f>IF(RES_hh_fec_in!M30=0,0,1000*11630*RES_hh_fec_in!M30/RES_hh_num_in!M30)</f>
        <v>967.31360700622952</v>
      </c>
      <c r="N30" s="72">
        <f>IF(RES_hh_fec_in!N30=0,0,1000*11630*RES_hh_fec_in!N30/RES_hh_num_in!N30)</f>
        <v>990.70306960912592</v>
      </c>
      <c r="O30" s="72">
        <f>IF(RES_hh_fec_in!O30=0,0,1000*11630*RES_hh_fec_in!O30/RES_hh_num_in!O30)</f>
        <v>940.88495476397418</v>
      </c>
      <c r="P30" s="72">
        <f>IF(RES_hh_fec_in!P30=0,0,1000*11630*RES_hh_fec_in!P30/RES_hh_num_in!P30)</f>
        <v>906.36374916597856</v>
      </c>
      <c r="Q30" s="72">
        <f>IF(RES_hh_fec_in!Q30=0,0,1000*11630*RES_hh_fec_in!Q30/RES_hh_num_in!Q30)</f>
        <v>910.58238450788554</v>
      </c>
      <c r="R30" s="72">
        <f>IF(RES_hh_fec_in!R30=0,0,1000*11630*RES_hh_fec_in!R30/RES_hh_num_in!R30)</f>
        <v>919.56013139375455</v>
      </c>
      <c r="S30" s="72">
        <f>IF(RES_hh_fec_in!S30=0,0,1000*11630*RES_hh_fec_in!S30/RES_hh_num_in!S30)</f>
        <v>945.51983194598631</v>
      </c>
      <c r="T30" s="72">
        <f>IF(RES_hh_fec_in!T30=0,0,1000*11630*RES_hh_fec_in!T30/RES_hh_num_in!T30)</f>
        <v>927.55526249390118</v>
      </c>
      <c r="U30" s="72">
        <f>IF(RES_hh_fec_in!U30=0,0,1000*11630*RES_hh_fec_in!U30/RES_hh_num_in!U30)</f>
        <v>933.45263189452623</v>
      </c>
      <c r="V30" s="72">
        <f>IF(RES_hh_fec_in!V30=0,0,1000*11630*RES_hh_fec_in!V30/RES_hh_num_in!V30)</f>
        <v>975.50826605673956</v>
      </c>
      <c r="W30" s="72">
        <f>IF(RES_hh_fec_in!W30=0,0,1000*11630*RES_hh_fec_in!W30/RES_hh_num_in!W30)</f>
        <v>931.15517590160971</v>
      </c>
      <c r="X30" s="72">
        <f>IF(RES_hh_fec_in!X30=0,0,1000*11630*RES_hh_fec_in!X30/RES_hh_num_in!X30)</f>
        <v>999.06964672551624</v>
      </c>
      <c r="Y30" s="72">
        <f>IF(RES_hh_fec_in!Y30=0,0,1000*11630*RES_hh_fec_in!Y30/RES_hh_num_in!Y30)</f>
        <v>933.99407696065691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X31" s="72">
        <f>IF(RES_hh_fec_in!X31=0,0,1000*11630*RES_hh_fec_in!X31/RES_hh_num_in!X31)</f>
        <v>0</v>
      </c>
      <c r="Y31" s="72">
        <f>IF(RES_hh_fec_in!Y31=0,0,1000*11630*RES_hh_fec_in!Y31/RES_hh_num_in!Y31)</f>
        <v>0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746.10842956573708</v>
      </c>
      <c r="D32" s="77">
        <f>IF(RES_hh_fec_in!D32=0,0,1000*11630*RES_hh_fec_in!D32/RES_hh_num_in!D32)</f>
        <v>745.62357287704367</v>
      </c>
      <c r="E32" s="77">
        <f>IF(RES_hh_fec_in!E32=0,0,1000*11630*RES_hh_fec_in!E32/RES_hh_num_in!E32)</f>
        <v>731.58214337952973</v>
      </c>
      <c r="F32" s="77">
        <f>IF(RES_hh_fec_in!F32=0,0,1000*11630*RES_hh_fec_in!F32/RES_hh_num_in!F32)</f>
        <v>607.54399702919522</v>
      </c>
      <c r="G32" s="77">
        <f>IF(RES_hh_fec_in!G32=0,0,1000*11630*RES_hh_fec_in!G32/RES_hh_num_in!G32)</f>
        <v>658.12716356803821</v>
      </c>
      <c r="H32" s="77">
        <f>IF(RES_hh_fec_in!H32=0,0,1000*11630*RES_hh_fec_in!H32/RES_hh_num_in!H32)</f>
        <v>678.57171580992394</v>
      </c>
      <c r="I32" s="77">
        <f>IF(RES_hh_fec_in!I32=0,0,1000*11630*RES_hh_fec_in!I32/RES_hh_num_in!I32)</f>
        <v>705.00637525277443</v>
      </c>
      <c r="J32" s="77">
        <f>IF(RES_hh_fec_in!J32=0,0,1000*11630*RES_hh_fec_in!J32/RES_hh_num_in!J32)</f>
        <v>739.89536375531998</v>
      </c>
      <c r="K32" s="77">
        <f>IF(RES_hh_fec_in!K32=0,0,1000*11630*RES_hh_fec_in!K32/RES_hh_num_in!K32)</f>
        <v>531.70032942376849</v>
      </c>
      <c r="L32" s="77">
        <f>IF(RES_hh_fec_in!L32=0,0,1000*11630*RES_hh_fec_in!L32/RES_hh_num_in!L32)</f>
        <v>747.12288279374479</v>
      </c>
      <c r="M32" s="77">
        <f>IF(RES_hh_fec_in!M32=0,0,1000*11630*RES_hh_fec_in!M32/RES_hh_num_in!M32)</f>
        <v>709.7233240019068</v>
      </c>
      <c r="N32" s="77">
        <f>IF(RES_hh_fec_in!N32=0,0,1000*11630*RES_hh_fec_in!N32/RES_hh_num_in!N32)</f>
        <v>774.99767383866754</v>
      </c>
      <c r="O32" s="77">
        <f>IF(RES_hh_fec_in!O32=0,0,1000*11630*RES_hh_fec_in!O32/RES_hh_num_in!O32)</f>
        <v>800.96521012257051</v>
      </c>
      <c r="P32" s="77">
        <f>IF(RES_hh_fec_in!P32=0,0,1000*11630*RES_hh_fec_in!P32/RES_hh_num_in!P32)</f>
        <v>658.05777414221177</v>
      </c>
      <c r="Q32" s="77">
        <f>IF(RES_hh_fec_in!Q32=0,0,1000*11630*RES_hh_fec_in!Q32/RES_hh_num_in!Q32)</f>
        <v>702.38316184532073</v>
      </c>
      <c r="R32" s="77">
        <f>IF(RES_hh_fec_in!R32=0,0,1000*11630*RES_hh_fec_in!R32/RES_hh_num_in!R32)</f>
        <v>684.54451223256603</v>
      </c>
      <c r="S32" s="77">
        <f>IF(RES_hh_fec_in!S32=0,0,1000*11630*RES_hh_fec_in!S32/RES_hh_num_in!S32)</f>
        <v>709.55508528310042</v>
      </c>
      <c r="T32" s="77">
        <f>IF(RES_hh_fec_in!T32=0,0,1000*11630*RES_hh_fec_in!T32/RES_hh_num_in!T32)</f>
        <v>696.11751040403533</v>
      </c>
      <c r="U32" s="77">
        <f>IF(RES_hh_fec_in!U32=0,0,1000*11630*RES_hh_fec_in!U32/RES_hh_num_in!U32)</f>
        <v>674.86121018633662</v>
      </c>
      <c r="V32" s="77">
        <f>IF(RES_hh_fec_in!V32=0,0,1000*11630*RES_hh_fec_in!V32/RES_hh_num_in!V32)</f>
        <v>691.96699009579675</v>
      </c>
      <c r="W32" s="77">
        <f>IF(RES_hh_fec_in!W32=0,0,1000*11630*RES_hh_fec_in!W32/RES_hh_num_in!W32)</f>
        <v>644.42054934158034</v>
      </c>
      <c r="X32" s="77">
        <f>IF(RES_hh_fec_in!X32=0,0,1000*11630*RES_hh_fec_in!X32/RES_hh_num_in!X32)</f>
        <v>722.93160381970108</v>
      </c>
      <c r="Y32" s="77">
        <f>IF(RES_hh_fec_in!Y32=0,0,1000*11630*RES_hh_fec_in!Y32/RES_hh_num_in!Y32)</f>
        <v>660.5252276653905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10481.788648906326</v>
      </c>
      <c r="D3" s="65">
        <f>IF(RES_hh_tes_in!D3=0,0,1000*11630*RES_hh_tes_in!D3/RES_hh_num_in!D3)</f>
        <v>10141.691130476485</v>
      </c>
      <c r="E3" s="65">
        <f>IF(RES_hh_tes_in!E3=0,0,1000*11630*RES_hh_tes_in!E3/RES_hh_num_in!E3)</f>
        <v>10339.952874347548</v>
      </c>
      <c r="F3" s="65">
        <f>IF(RES_hh_tes_in!F3=0,0,1000*11630*RES_hh_tes_in!F3/RES_hh_num_in!F3)</f>
        <v>10679.190708133456</v>
      </c>
      <c r="G3" s="65">
        <f>IF(RES_hh_tes_in!G3=0,0,1000*11630*RES_hh_tes_in!G3/RES_hh_num_in!G3)</f>
        <v>10307.577301973552</v>
      </c>
      <c r="H3" s="65">
        <f>IF(RES_hh_tes_in!H3=0,0,1000*11630*RES_hh_tes_in!H3/RES_hh_num_in!H3)</f>
        <v>10006.18928515544</v>
      </c>
      <c r="I3" s="65">
        <f>IF(RES_hh_tes_in!I3=0,0,1000*11630*RES_hh_tes_in!I3/RES_hh_num_in!I3)</f>
        <v>9090.4861985996067</v>
      </c>
      <c r="J3" s="65">
        <f>IF(RES_hh_tes_in!J3=0,0,1000*11630*RES_hh_tes_in!J3/RES_hh_num_in!J3)</f>
        <v>9902.3989016696396</v>
      </c>
      <c r="K3" s="65">
        <f>IF(RES_hh_tes_in!K3=0,0,1000*11630*RES_hh_tes_in!K3/RES_hh_num_in!K3)</f>
        <v>9894.3846718063196</v>
      </c>
      <c r="L3" s="65">
        <f>IF(RES_hh_tes_in!L3=0,0,1000*11630*RES_hh_tes_in!L3/RES_hh_num_in!L3)</f>
        <v>10320.441107368903</v>
      </c>
      <c r="M3" s="65">
        <f>IF(RES_hh_tes_in!M3=0,0,1000*11630*RES_hh_tes_in!M3/RES_hh_num_in!M3)</f>
        <v>8736.234401165113</v>
      </c>
      <c r="N3" s="65">
        <f>IF(RES_hh_tes_in!N3=0,0,1000*11630*RES_hh_tes_in!N3/RES_hh_num_in!N3)</f>
        <v>9779.2538025725571</v>
      </c>
      <c r="O3" s="65">
        <f>IF(RES_hh_tes_in!O3=0,0,1000*11630*RES_hh_tes_in!O3/RES_hh_num_in!O3)</f>
        <v>10360.924607787076</v>
      </c>
      <c r="P3" s="65">
        <f>IF(RES_hh_tes_in!P3=0,0,1000*11630*RES_hh_tes_in!P3/RES_hh_num_in!P3)</f>
        <v>7966.4208554123234</v>
      </c>
      <c r="Q3" s="65">
        <f>IF(RES_hh_tes_in!Q3=0,0,1000*11630*RES_hh_tes_in!Q3/RES_hh_num_in!Q3)</f>
        <v>8370.6963433059809</v>
      </c>
      <c r="R3" s="65">
        <f>IF(RES_hh_tes_in!R3=0,0,1000*11630*RES_hh_tes_in!R3/RES_hh_num_in!R3)</f>
        <v>9048.9833869613358</v>
      </c>
      <c r="S3" s="65">
        <f>IF(RES_hh_tes_in!S3=0,0,1000*11630*RES_hh_tes_in!S3/RES_hh_num_in!S3)</f>
        <v>8802.2235482638553</v>
      </c>
      <c r="T3" s="65">
        <f>IF(RES_hh_tes_in!T3=0,0,1000*11630*RES_hh_tes_in!T3/RES_hh_num_in!T3)</f>
        <v>8312.4346209655687</v>
      </c>
      <c r="U3" s="65">
        <f>IF(RES_hh_tes_in!U3=0,0,1000*11630*RES_hh_tes_in!U3/RES_hh_num_in!U3)</f>
        <v>8333.5989206896647</v>
      </c>
      <c r="V3" s="65">
        <f>IF(RES_hh_tes_in!V3=0,0,1000*11630*RES_hh_tes_in!V3/RES_hh_num_in!V3)</f>
        <v>7709.9114056902854</v>
      </c>
      <c r="W3" s="65">
        <f>IF(RES_hh_tes_in!W3=0,0,1000*11630*RES_hh_tes_in!W3/RES_hh_num_in!W3)</f>
        <v>8488.8630316097533</v>
      </c>
      <c r="X3" s="65">
        <f>IF(RES_hh_tes_in!X3=0,0,1000*11630*RES_hh_tes_in!X3/RES_hh_num_in!X3)</f>
        <v>6722.7869502798721</v>
      </c>
      <c r="Y3" s="65">
        <f>IF(RES_hh_tes_in!Y3=0,0,1000*11630*RES_hh_tes_in!Y3/RES_hh_num_in!Y3)</f>
        <v>6181.446220616227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9044.7214161714037</v>
      </c>
      <c r="D4" s="69">
        <f>IF(RES_hh_tes_in!D4=0,0,1000*11630*RES_hh_tes_in!D4/RES_hh_num_in!D4)</f>
        <v>8632.3457545993388</v>
      </c>
      <c r="E4" s="69">
        <f>IF(RES_hh_tes_in!E4=0,0,1000*11630*RES_hh_tes_in!E4/RES_hh_num_in!E4)</f>
        <v>8855.5670762610225</v>
      </c>
      <c r="F4" s="69">
        <f>IF(RES_hh_tes_in!F4=0,0,1000*11630*RES_hh_tes_in!F4/RES_hh_num_in!F4)</f>
        <v>9239.3597551729708</v>
      </c>
      <c r="G4" s="69">
        <f>IF(RES_hh_tes_in!G4=0,0,1000*11630*RES_hh_tes_in!G4/RES_hh_num_in!G4)</f>
        <v>8908.2588349737416</v>
      </c>
      <c r="H4" s="69">
        <f>IF(RES_hh_tes_in!H4=0,0,1000*11630*RES_hh_tes_in!H4/RES_hh_num_in!H4)</f>
        <v>8537.6036466826044</v>
      </c>
      <c r="I4" s="69">
        <f>IF(RES_hh_tes_in!I4=0,0,1000*11630*RES_hh_tes_in!I4/RES_hh_num_in!I4)</f>
        <v>7639.0321292709295</v>
      </c>
      <c r="J4" s="69">
        <f>IF(RES_hh_tes_in!J4=0,0,1000*11630*RES_hh_tes_in!J4/RES_hh_num_in!J4)</f>
        <v>8380.1098979115959</v>
      </c>
      <c r="K4" s="69">
        <f>IF(RES_hh_tes_in!K4=0,0,1000*11630*RES_hh_tes_in!K4/RES_hh_num_in!K4)</f>
        <v>8397.9666307389616</v>
      </c>
      <c r="L4" s="69">
        <f>IF(RES_hh_tes_in!L4=0,0,1000*11630*RES_hh_tes_in!L4/RES_hh_num_in!L4)</f>
        <v>8740.2489538872524</v>
      </c>
      <c r="M4" s="69">
        <f>IF(RES_hh_tes_in!M4=0,0,1000*11630*RES_hh_tes_in!M4/RES_hh_num_in!M4)</f>
        <v>7082.6885060793365</v>
      </c>
      <c r="N4" s="69">
        <f>IF(RES_hh_tes_in!N4=0,0,1000*11630*RES_hh_tes_in!N4/RES_hh_num_in!N4)</f>
        <v>8050.1778112988932</v>
      </c>
      <c r="O4" s="69">
        <f>IF(RES_hh_tes_in!O4=0,0,1000*11630*RES_hh_tes_in!O4/RES_hh_num_in!O4)</f>
        <v>8525.93989307011</v>
      </c>
      <c r="P4" s="69">
        <f>IF(RES_hh_tes_in!P4=0,0,1000*11630*RES_hh_tes_in!P4/RES_hh_num_in!P4)</f>
        <v>6320.2334683861172</v>
      </c>
      <c r="Q4" s="69">
        <f>IF(RES_hh_tes_in!Q4=0,0,1000*11630*RES_hh_tes_in!Q4/RES_hh_num_in!Q4)</f>
        <v>6628.3797096870421</v>
      </c>
      <c r="R4" s="69">
        <f>IF(RES_hh_tes_in!R4=0,0,1000*11630*RES_hh_tes_in!R4/RES_hh_num_in!R4)</f>
        <v>7072.2053363633459</v>
      </c>
      <c r="S4" s="69">
        <f>IF(RES_hh_tes_in!S4=0,0,1000*11630*RES_hh_tes_in!S4/RES_hh_num_in!S4)</f>
        <v>6713.4504022550227</v>
      </c>
      <c r="T4" s="69">
        <f>IF(RES_hh_tes_in!T4=0,0,1000*11630*RES_hh_tes_in!T4/RES_hh_num_in!T4)</f>
        <v>6233.0448746632792</v>
      </c>
      <c r="U4" s="69">
        <f>IF(RES_hh_tes_in!U4=0,0,1000*11630*RES_hh_tes_in!U4/RES_hh_num_in!U4)</f>
        <v>6062.6024025749011</v>
      </c>
      <c r="V4" s="69">
        <f>IF(RES_hh_tes_in!V4=0,0,1000*11630*RES_hh_tes_in!V4/RES_hh_num_in!V4)</f>
        <v>5459.231646144447</v>
      </c>
      <c r="W4" s="69">
        <f>IF(RES_hh_tes_in!W4=0,0,1000*11630*RES_hh_tes_in!W4/RES_hh_num_in!W4)</f>
        <v>6004.0929088439652</v>
      </c>
      <c r="X4" s="69">
        <f>IF(RES_hh_tes_in!X4=0,0,1000*11630*RES_hh_tes_in!X4/RES_hh_num_in!X4)</f>
        <v>5039.1699144524382</v>
      </c>
      <c r="Y4" s="69">
        <f>IF(RES_hh_tes_in!Y4=0,0,1000*11630*RES_hh_tes_in!Y4/RES_hh_num_in!Y4)</f>
        <v>4676.1362479264963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8395.7833120624728</v>
      </c>
      <c r="I5" s="72">
        <f>IF(RES_hh_tes_in!I5=0,0,1000*11630*RES_hh_tes_in!I5/RES_hh_num_in!I5)</f>
        <v>8144.6642956394489</v>
      </c>
      <c r="J5" s="72">
        <f>IF(RES_hh_tes_in!J5=0,0,1000*11630*RES_hh_tes_in!J5/RES_hh_num_in!J5)</f>
        <v>9212.1131096959252</v>
      </c>
      <c r="K5" s="72">
        <f>IF(RES_hh_tes_in!K5=0,0,1000*11630*RES_hh_tes_in!K5/RES_hh_num_in!K5)</f>
        <v>8591.7317805034181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8515.5422165961318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7004.7906695861684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5620.5496850007012</v>
      </c>
      <c r="X5" s="72">
        <f>IF(RES_hh_tes_in!X5=0,0,1000*11630*RES_hh_tes_in!X5/RES_hh_num_in!X5)</f>
        <v>5496.3619137928799</v>
      </c>
      <c r="Y5" s="72">
        <f>IF(RES_hh_tes_in!Y5=0,0,1000*11630*RES_hh_tes_in!Y5/RES_hh_num_in!Y5)</f>
        <v>4274.6502383199258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8767.1697273452992</v>
      </c>
      <c r="D6" s="72">
        <f>IF(RES_hh_tes_in!D6=0,0,1000*11630*RES_hh_tes_in!D6/RES_hh_num_in!D6)</f>
        <v>8581.0650872026217</v>
      </c>
      <c r="E6" s="72">
        <f>IF(RES_hh_tes_in!E6=0,0,1000*11630*RES_hh_tes_in!E6/RES_hh_num_in!E6)</f>
        <v>8592.9494981593889</v>
      </c>
      <c r="F6" s="72">
        <f>IF(RES_hh_tes_in!F6=0,0,1000*11630*RES_hh_tes_in!F6/RES_hh_num_in!F6)</f>
        <v>9159.3674244783542</v>
      </c>
      <c r="G6" s="72">
        <f>IF(RES_hh_tes_in!G6=0,0,1000*11630*RES_hh_tes_in!G6/RES_hh_num_in!G6)</f>
        <v>8936.7934372447089</v>
      </c>
      <c r="H6" s="72">
        <f>IF(RES_hh_tes_in!H6=0,0,1000*11630*RES_hh_tes_in!H6/RES_hh_num_in!H6)</f>
        <v>8327.3448262230722</v>
      </c>
      <c r="I6" s="72">
        <f>IF(RES_hh_tes_in!I6=0,0,1000*11630*RES_hh_tes_in!I6/RES_hh_num_in!I6)</f>
        <v>7799.6876586917042</v>
      </c>
      <c r="J6" s="72">
        <f>IF(RES_hh_tes_in!J6=0,0,1000*11630*RES_hh_tes_in!J6/RES_hh_num_in!J6)</f>
        <v>8117.217291672061</v>
      </c>
      <c r="K6" s="72">
        <f>IF(RES_hh_tes_in!K6=0,0,1000*11630*RES_hh_tes_in!K6/RES_hh_num_in!K6)</f>
        <v>8238.7501400724796</v>
      </c>
      <c r="L6" s="72">
        <f>IF(RES_hh_tes_in!L6=0,0,1000*11630*RES_hh_tes_in!L6/RES_hh_num_in!L6)</f>
        <v>8863.2378153740701</v>
      </c>
      <c r="M6" s="72">
        <f>IF(RES_hh_tes_in!M6=0,0,1000*11630*RES_hh_tes_in!M6/RES_hh_num_in!M6)</f>
        <v>6782.8587722164139</v>
      </c>
      <c r="N6" s="72">
        <f>IF(RES_hh_tes_in!N6=0,0,1000*11630*RES_hh_tes_in!N6/RES_hh_num_in!N6)</f>
        <v>7804.3438807988223</v>
      </c>
      <c r="O6" s="72">
        <f>IF(RES_hh_tes_in!O6=0,0,1000*11630*RES_hh_tes_in!O6/RES_hh_num_in!O6)</f>
        <v>8391.5103525172253</v>
      </c>
      <c r="P6" s="72">
        <f>IF(RES_hh_tes_in!P6=0,0,1000*11630*RES_hh_tes_in!P6/RES_hh_num_in!P6)</f>
        <v>5760.2423738681673</v>
      </c>
      <c r="Q6" s="72">
        <f>IF(RES_hh_tes_in!Q6=0,0,1000*11630*RES_hh_tes_in!Q6/RES_hh_num_in!Q6)</f>
        <v>6185.4187588540817</v>
      </c>
      <c r="R6" s="72">
        <f>IF(RES_hh_tes_in!R6=0,0,1000*11630*RES_hh_tes_in!R6/RES_hh_num_in!R6)</f>
        <v>7148.7072012815843</v>
      </c>
      <c r="S6" s="72">
        <f>IF(RES_hh_tes_in!S6=0,0,1000*11630*RES_hh_tes_in!S6/RES_hh_num_in!S6)</f>
        <v>6670.6764127176493</v>
      </c>
      <c r="T6" s="72">
        <f>IF(RES_hh_tes_in!T6=0,0,1000*11630*RES_hh_tes_in!T6/RES_hh_num_in!T6)</f>
        <v>6340.9479160513119</v>
      </c>
      <c r="U6" s="72">
        <f>IF(RES_hh_tes_in!U6=0,0,1000*11630*RES_hh_tes_in!U6/RES_hh_num_in!U6)</f>
        <v>5633.7555555241534</v>
      </c>
      <c r="V6" s="72">
        <f>IF(RES_hh_tes_in!V6=0,0,1000*11630*RES_hh_tes_in!V6/RES_hh_num_in!V6)</f>
        <v>4798.5783365164398</v>
      </c>
      <c r="W6" s="72">
        <f>IF(RES_hh_tes_in!W6=0,0,1000*11630*RES_hh_tes_in!W6/RES_hh_num_in!W6)</f>
        <v>7334.869477681219</v>
      </c>
      <c r="X6" s="72">
        <f>IF(RES_hh_tes_in!X6=0,0,1000*11630*RES_hh_tes_in!X6/RES_hh_num_in!X6)</f>
        <v>5411.7041827410467</v>
      </c>
      <c r="Y6" s="72">
        <f>IF(RES_hh_tes_in!Y6=0,0,1000*11630*RES_hh_tes_in!Y6/RES_hh_num_in!Y6)</f>
        <v>4372.4487303586684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9308.3001789620866</v>
      </c>
      <c r="D7" s="72">
        <f>IF(RES_hh_tes_in!D7=0,0,1000*11630*RES_hh_tes_in!D7/RES_hh_num_in!D7)</f>
        <v>8230.8460100609191</v>
      </c>
      <c r="E7" s="72">
        <f>IF(RES_hh_tes_in!E7=0,0,1000*11630*RES_hh_tes_in!E7/RES_hh_num_in!E7)</f>
        <v>8822.6927183053194</v>
      </c>
      <c r="F7" s="72">
        <f>IF(RES_hh_tes_in!F7=0,0,1000*11630*RES_hh_tes_in!F7/RES_hh_num_in!F7)</f>
        <v>8977.6227637254124</v>
      </c>
      <c r="G7" s="72">
        <f>IF(RES_hh_tes_in!G7=0,0,1000*11630*RES_hh_tes_in!G7/RES_hh_num_in!G7)</f>
        <v>9100.0478310341932</v>
      </c>
      <c r="H7" s="72">
        <f>IF(RES_hh_tes_in!H7=0,0,1000*11630*RES_hh_tes_in!H7/RES_hh_num_in!H7)</f>
        <v>8504.0446845752176</v>
      </c>
      <c r="I7" s="72">
        <f>IF(RES_hh_tes_in!I7=0,0,1000*11630*RES_hh_tes_in!I7/RES_hh_num_in!I7)</f>
        <v>7182.6484985286006</v>
      </c>
      <c r="J7" s="72">
        <f>IF(RES_hh_tes_in!J7=0,0,1000*11630*RES_hh_tes_in!J7/RES_hh_num_in!J7)</f>
        <v>8499.9861511784984</v>
      </c>
      <c r="K7" s="72">
        <f>IF(RES_hh_tes_in!K7=0,0,1000*11630*RES_hh_tes_in!K7/RES_hh_num_in!K7)</f>
        <v>8520.0416826073288</v>
      </c>
      <c r="L7" s="72">
        <f>IF(RES_hh_tes_in!L7=0,0,1000*11630*RES_hh_tes_in!L7/RES_hh_num_in!L7)</f>
        <v>8254.7289688805758</v>
      </c>
      <c r="M7" s="72">
        <f>IF(RES_hh_tes_in!M7=0,0,1000*11630*RES_hh_tes_in!M7/RES_hh_num_in!M7)</f>
        <v>6786.5584284708166</v>
      </c>
      <c r="N7" s="72">
        <f>IF(RES_hh_tes_in!N7=0,0,1000*11630*RES_hh_tes_in!N7/RES_hh_num_in!N7)</f>
        <v>7990.3735724386361</v>
      </c>
      <c r="O7" s="72">
        <f>IF(RES_hh_tes_in!O7=0,0,1000*11630*RES_hh_tes_in!O7/RES_hh_num_in!O7)</f>
        <v>8476.8265101516045</v>
      </c>
      <c r="P7" s="72">
        <f>IF(RES_hh_tes_in!P7=0,0,1000*11630*RES_hh_tes_in!P7/RES_hh_num_in!P7)</f>
        <v>6043.537889282029</v>
      </c>
      <c r="Q7" s="72">
        <f>IF(RES_hh_tes_in!Q7=0,0,1000*11630*RES_hh_tes_in!Q7/RES_hh_num_in!Q7)</f>
        <v>6493.9196966655645</v>
      </c>
      <c r="R7" s="72">
        <f>IF(RES_hh_tes_in!R7=0,0,1000*11630*RES_hh_tes_in!R7/RES_hh_num_in!R7)</f>
        <v>6832.7233166944425</v>
      </c>
      <c r="S7" s="72">
        <f>IF(RES_hh_tes_in!S7=0,0,1000*11630*RES_hh_tes_in!S7/RES_hh_num_in!S7)</f>
        <v>6594.7060919302021</v>
      </c>
      <c r="T7" s="72">
        <f>IF(RES_hh_tes_in!T7=0,0,1000*11630*RES_hh_tes_in!T7/RES_hh_num_in!T7)</f>
        <v>6092.1598470107629</v>
      </c>
      <c r="U7" s="72">
        <f>IF(RES_hh_tes_in!U7=0,0,1000*11630*RES_hh_tes_in!U7/RES_hh_num_in!U7)</f>
        <v>5978.9328081836256</v>
      </c>
      <c r="V7" s="72">
        <f>IF(RES_hh_tes_in!V7=0,0,1000*11630*RES_hh_tes_in!V7/RES_hh_num_in!V7)</f>
        <v>5213.4506153144375</v>
      </c>
      <c r="W7" s="72">
        <f>IF(RES_hh_tes_in!W7=0,0,1000*11630*RES_hh_tes_in!W7/RES_hh_num_in!W7)</f>
        <v>6112.2753095702619</v>
      </c>
      <c r="X7" s="72">
        <f>IF(RES_hh_tes_in!X7=0,0,1000*11630*RES_hh_tes_in!X7/RES_hh_num_in!X7)</f>
        <v>4767.8403175473104</v>
      </c>
      <c r="Y7" s="72">
        <f>IF(RES_hh_tes_in!Y7=0,0,1000*11630*RES_hh_tes_in!Y7/RES_hh_num_in!Y7)</f>
        <v>4322.401845439641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8683.9319970535853</v>
      </c>
      <c r="D8" s="72">
        <f>IF(RES_hh_tes_in!D8=0,0,1000*11630*RES_hh_tes_in!D8/RES_hh_num_in!D8)</f>
        <v>8553.2324911260275</v>
      </c>
      <c r="E8" s="72">
        <f>IF(RES_hh_tes_in!E8=0,0,1000*11630*RES_hh_tes_in!E8/RES_hh_num_in!E8)</f>
        <v>8406.7861838850058</v>
      </c>
      <c r="F8" s="72">
        <f>IF(RES_hh_tes_in!F8=0,0,1000*11630*RES_hh_tes_in!F8/RES_hh_num_in!F8)</f>
        <v>9210.3517433562465</v>
      </c>
      <c r="G8" s="72">
        <f>IF(RES_hh_tes_in!G8=0,0,1000*11630*RES_hh_tes_in!G8/RES_hh_num_in!G8)</f>
        <v>8895.2159933532275</v>
      </c>
      <c r="H8" s="72">
        <f>IF(RES_hh_tes_in!H8=0,0,1000*11630*RES_hh_tes_in!H8/RES_hh_num_in!H8)</f>
        <v>8633.900382513455</v>
      </c>
      <c r="I8" s="72">
        <f>IF(RES_hh_tes_in!I8=0,0,1000*11630*RES_hh_tes_in!I8/RES_hh_num_in!I8)</f>
        <v>7454.5479255304126</v>
      </c>
      <c r="J8" s="72">
        <f>IF(RES_hh_tes_in!J8=0,0,1000*11630*RES_hh_tes_in!J8/RES_hh_num_in!J8)</f>
        <v>8085.4947273939697</v>
      </c>
      <c r="K8" s="72">
        <f>IF(RES_hh_tes_in!K8=0,0,1000*11630*RES_hh_tes_in!K8/RES_hh_num_in!K8)</f>
        <v>8365.3516335471122</v>
      </c>
      <c r="L8" s="72">
        <f>IF(RES_hh_tes_in!L8=0,0,1000*11630*RES_hh_tes_in!L8/RES_hh_num_in!L8)</f>
        <v>8120.6188749703124</v>
      </c>
      <c r="M8" s="72">
        <f>IF(RES_hh_tes_in!M8=0,0,1000*11630*RES_hh_tes_in!M8/RES_hh_num_in!M8)</f>
        <v>7058.2481414105177</v>
      </c>
      <c r="N8" s="72">
        <f>IF(RES_hh_tes_in!N8=0,0,1000*11630*RES_hh_tes_in!N8/RES_hh_num_in!N8)</f>
        <v>7999.9324277600517</v>
      </c>
      <c r="O8" s="72">
        <f>IF(RES_hh_tes_in!O8=0,0,1000*11630*RES_hh_tes_in!O8/RES_hh_num_in!O8)</f>
        <v>8463.0644448837866</v>
      </c>
      <c r="P8" s="72">
        <f>IF(RES_hh_tes_in!P8=0,0,1000*11630*RES_hh_tes_in!P8/RES_hh_num_in!P8)</f>
        <v>5962.9416734648075</v>
      </c>
      <c r="Q8" s="72">
        <f>IF(RES_hh_tes_in!Q8=0,0,1000*11630*RES_hh_tes_in!Q8/RES_hh_num_in!Q8)</f>
        <v>6431.178772934707</v>
      </c>
      <c r="R8" s="72">
        <f>IF(RES_hh_tes_in!R8=0,0,1000*11630*RES_hh_tes_in!R8/RES_hh_num_in!R8)</f>
        <v>6944.2468501759104</v>
      </c>
      <c r="S8" s="72">
        <f>IF(RES_hh_tes_in!S8=0,0,1000*11630*RES_hh_tes_in!S8/RES_hh_num_in!S8)</f>
        <v>6650.2597514423906</v>
      </c>
      <c r="T8" s="72">
        <f>IF(RES_hh_tes_in!T8=0,0,1000*11630*RES_hh_tes_in!T8/RES_hh_num_in!T8)</f>
        <v>6093.9357634288599</v>
      </c>
      <c r="U8" s="72">
        <f>IF(RES_hh_tes_in!U8=0,0,1000*11630*RES_hh_tes_in!U8/RES_hh_num_in!U8)</f>
        <v>5836.1967398002143</v>
      </c>
      <c r="V8" s="72">
        <f>IF(RES_hh_tes_in!V8=0,0,1000*11630*RES_hh_tes_in!V8/RES_hh_num_in!V8)</f>
        <v>5610.8149123426756</v>
      </c>
      <c r="W8" s="72">
        <f>IF(RES_hh_tes_in!W8=0,0,1000*11630*RES_hh_tes_in!W8/RES_hh_num_in!W8)</f>
        <v>5930.6351559680679</v>
      </c>
      <c r="X8" s="72">
        <f>IF(RES_hh_tes_in!X8=0,0,1000*11630*RES_hh_tes_in!X8/RES_hh_num_in!X8)</f>
        <v>4831.8434763929781</v>
      </c>
      <c r="Y8" s="72">
        <f>IF(RES_hh_tes_in!Y8=0,0,1000*11630*RES_hh_tes_in!Y8/RES_hh_num_in!Y8)</f>
        <v>4381.5030710488154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8948.7323281775116</v>
      </c>
      <c r="D9" s="72">
        <f>IF(RES_hh_tes_in!D9=0,0,1000*11630*RES_hh_tes_in!D9/RES_hh_num_in!D9)</f>
        <v>8344.3667987089339</v>
      </c>
      <c r="E9" s="72">
        <f>IF(RES_hh_tes_in!E9=0,0,1000*11630*RES_hh_tes_in!E9/RES_hh_num_in!E9)</f>
        <v>9014.4898908235791</v>
      </c>
      <c r="F9" s="72">
        <f>IF(RES_hh_tes_in!F9=0,0,1000*11630*RES_hh_tes_in!F9/RES_hh_num_in!F9)</f>
        <v>9218.6426549401931</v>
      </c>
      <c r="G9" s="72">
        <f>IF(RES_hh_tes_in!G9=0,0,1000*11630*RES_hh_tes_in!G9/RES_hh_num_in!G9)</f>
        <v>8964.6894083407751</v>
      </c>
      <c r="H9" s="72">
        <f>IF(RES_hh_tes_in!H9=0,0,1000*11630*RES_hh_tes_in!H9/RES_hh_num_in!H9)</f>
        <v>8306.9642238853157</v>
      </c>
      <c r="I9" s="72">
        <f>IF(RES_hh_tes_in!I9=0,0,1000*11630*RES_hh_tes_in!I9/RES_hh_num_in!I9)</f>
        <v>7728.8829445836227</v>
      </c>
      <c r="J9" s="72">
        <f>IF(RES_hh_tes_in!J9=0,0,1000*11630*RES_hh_tes_in!J9/RES_hh_num_in!J9)</f>
        <v>8142.2418977089528</v>
      </c>
      <c r="K9" s="72">
        <f>IF(RES_hh_tes_in!K9=0,0,1000*11630*RES_hh_tes_in!K9/RES_hh_num_in!K9)</f>
        <v>8118.3011106439544</v>
      </c>
      <c r="L9" s="72">
        <f>IF(RES_hh_tes_in!L9=0,0,1000*11630*RES_hh_tes_in!L9/RES_hh_num_in!L9)</f>
        <v>8837.2855693162273</v>
      </c>
      <c r="M9" s="72">
        <f>IF(RES_hh_tes_in!M9=0,0,1000*11630*RES_hh_tes_in!M9/RES_hh_num_in!M9)</f>
        <v>7041.198209605941</v>
      </c>
      <c r="N9" s="72">
        <f>IF(RES_hh_tes_in!N9=0,0,1000*11630*RES_hh_tes_in!N9/RES_hh_num_in!N9)</f>
        <v>7896.2465695313522</v>
      </c>
      <c r="O9" s="72">
        <f>IF(RES_hh_tes_in!O9=0,0,1000*11630*RES_hh_tes_in!O9/RES_hh_num_in!O9)</f>
        <v>8375.6224192071531</v>
      </c>
      <c r="P9" s="72">
        <f>IF(RES_hh_tes_in!P9=0,0,1000*11630*RES_hh_tes_in!P9/RES_hh_num_in!P9)</f>
        <v>6448.8613355328607</v>
      </c>
      <c r="Q9" s="72">
        <f>IF(RES_hh_tes_in!Q9=0,0,1000*11630*RES_hh_tes_in!Q9/RES_hh_num_in!Q9)</f>
        <v>6650.3596256148412</v>
      </c>
      <c r="R9" s="72">
        <f>IF(RES_hh_tes_in!R9=0,0,1000*11630*RES_hh_tes_in!R9/RES_hh_num_in!R9)</f>
        <v>6973.8349840707797</v>
      </c>
      <c r="S9" s="72">
        <f>IF(RES_hh_tes_in!S9=0,0,1000*11630*RES_hh_tes_in!S9/RES_hh_num_in!S9)</f>
        <v>6575.4169627303454</v>
      </c>
      <c r="T9" s="72">
        <f>IF(RES_hh_tes_in!T9=0,0,1000*11630*RES_hh_tes_in!T9/RES_hh_num_in!T9)</f>
        <v>6232.2724656461623</v>
      </c>
      <c r="U9" s="72">
        <f>IF(RES_hh_tes_in!U9=0,0,1000*11630*RES_hh_tes_in!U9/RES_hh_num_in!U9)</f>
        <v>6126.7588162465645</v>
      </c>
      <c r="V9" s="72">
        <f>IF(RES_hh_tes_in!V9=0,0,1000*11630*RES_hh_tes_in!V9/RES_hh_num_in!V9)</f>
        <v>5315.3866228880752</v>
      </c>
      <c r="W9" s="72">
        <f>IF(RES_hh_tes_in!W9=0,0,1000*11630*RES_hh_tes_in!W9/RES_hh_num_in!W9)</f>
        <v>5846.67561546038</v>
      </c>
      <c r="X9" s="72">
        <f>IF(RES_hh_tes_in!X9=0,0,1000*11630*RES_hh_tes_in!X9/RES_hh_num_in!X9)</f>
        <v>4926.1110335168423</v>
      </c>
      <c r="Y9" s="72">
        <f>IF(RES_hh_tes_in!Y9=0,0,1000*11630*RES_hh_tes_in!Y9/RES_hh_num_in!Y9)</f>
        <v>4618.6526179681241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8781.3614677674777</v>
      </c>
      <c r="D11" s="72">
        <f>IF(RES_hh_tes_in!D11=0,0,1000*11630*RES_hh_tes_in!D11/RES_hh_num_in!D11)</f>
        <v>9099.4792638245344</v>
      </c>
      <c r="E11" s="72">
        <f>IF(RES_hh_tes_in!E11=0,0,1000*11630*RES_hh_tes_in!E11/RES_hh_num_in!E11)</f>
        <v>8783.6549788118919</v>
      </c>
      <c r="F11" s="72">
        <f>IF(RES_hh_tes_in!F11=0,0,1000*11630*RES_hh_tes_in!F11/RES_hh_num_in!F11)</f>
        <v>9029.4369161765462</v>
      </c>
      <c r="G11" s="72">
        <f>IF(RES_hh_tes_in!G11=0,0,1000*11630*RES_hh_tes_in!G11/RES_hh_num_in!G11)</f>
        <v>9700.1891363714767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0</v>
      </c>
      <c r="J11" s="72">
        <f>IF(RES_hh_tes_in!J11=0,0,1000*11630*RES_hh_tes_in!J11/RES_hh_num_in!J11)</f>
        <v>0</v>
      </c>
      <c r="K11" s="72">
        <f>IF(RES_hh_tes_in!K11=0,0,1000*11630*RES_hh_tes_in!K11/RES_hh_num_in!K11)</f>
        <v>0</v>
      </c>
      <c r="L11" s="72">
        <f>IF(RES_hh_tes_in!L11=0,0,1000*11630*RES_hh_tes_in!L11/RES_hh_num_in!L11)</f>
        <v>8802.0966180231535</v>
      </c>
      <c r="M11" s="72">
        <f>IF(RES_hh_tes_in!M11=0,0,1000*11630*RES_hh_tes_in!M11/RES_hh_num_in!M11)</f>
        <v>7108.9594216680061</v>
      </c>
      <c r="N11" s="72">
        <f>IF(RES_hh_tes_in!N11=0,0,1000*11630*RES_hh_tes_in!N11/RES_hh_num_in!N11)</f>
        <v>7881.9577625480752</v>
      </c>
      <c r="O11" s="72">
        <f>IF(RES_hh_tes_in!O11=0,0,1000*11630*RES_hh_tes_in!O11/RES_hh_num_in!O11)</f>
        <v>8295.7257158242064</v>
      </c>
      <c r="P11" s="72">
        <f>IF(RES_hh_tes_in!P11=0,0,1000*11630*RES_hh_tes_in!P11/RES_hh_num_in!P11)</f>
        <v>6253.2620721113553</v>
      </c>
      <c r="Q11" s="72">
        <f>IF(RES_hh_tes_in!Q11=0,0,1000*11630*RES_hh_tes_in!Q11/RES_hh_num_in!Q11)</f>
        <v>6786.2961904828144</v>
      </c>
      <c r="R11" s="72">
        <f>IF(RES_hh_tes_in!R11=0,0,1000*11630*RES_hh_tes_in!R11/RES_hh_num_in!R11)</f>
        <v>7027.129061237375</v>
      </c>
      <c r="S11" s="72">
        <f>IF(RES_hh_tes_in!S11=0,0,1000*11630*RES_hh_tes_in!S11/RES_hh_num_in!S11)</f>
        <v>6609.6005899886104</v>
      </c>
      <c r="T11" s="72">
        <f>IF(RES_hh_tes_in!T11=0,0,1000*11630*RES_hh_tes_in!T11/RES_hh_num_in!T11)</f>
        <v>6308.7526864264373</v>
      </c>
      <c r="U11" s="72">
        <f>IF(RES_hh_tes_in!U11=0,0,1000*11630*RES_hh_tes_in!U11/RES_hh_num_in!U11)</f>
        <v>6056.0451262844545</v>
      </c>
      <c r="V11" s="72">
        <f>IF(RES_hh_tes_in!V11=0,0,1000*11630*RES_hh_tes_in!V11/RES_hh_num_in!V11)</f>
        <v>5476.4022478256193</v>
      </c>
      <c r="W11" s="72">
        <f>IF(RES_hh_tes_in!W11=0,0,1000*11630*RES_hh_tes_in!W11/RES_hh_num_in!W11)</f>
        <v>6092.2376075939392</v>
      </c>
      <c r="X11" s="72">
        <f>IF(RES_hh_tes_in!X11=0,0,1000*11630*RES_hh_tes_in!X11/RES_hh_num_in!X11)</f>
        <v>4872.5341981598349</v>
      </c>
      <c r="Y11" s="72">
        <f>IF(RES_hh_tes_in!Y11=0,0,1000*11630*RES_hh_tes_in!Y11/RES_hh_num_in!Y11)</f>
        <v>4628.7512971027982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9034.8041396184399</v>
      </c>
      <c r="D12" s="72">
        <f>IF(RES_hh_tes_in!D12=0,0,1000*11630*RES_hh_tes_in!D12/RES_hh_num_in!D12)</f>
        <v>8331.3010207690895</v>
      </c>
      <c r="E12" s="72">
        <f>IF(RES_hh_tes_in!E12=0,0,1000*11630*RES_hh_tes_in!E12/RES_hh_num_in!E12)</f>
        <v>7916.0447819735455</v>
      </c>
      <c r="F12" s="72">
        <f>IF(RES_hh_tes_in!F12=0,0,1000*11630*RES_hh_tes_in!F12/RES_hh_num_in!F12)</f>
        <v>5960.1976598378815</v>
      </c>
      <c r="G12" s="72">
        <f>IF(RES_hh_tes_in!G12=0,0,1000*11630*RES_hh_tes_in!G12/RES_hh_num_in!G12)</f>
        <v>7154.7370699108924</v>
      </c>
      <c r="H12" s="72">
        <f>IF(RES_hh_tes_in!H12=0,0,1000*11630*RES_hh_tes_in!H12/RES_hh_num_in!H12)</f>
        <v>7711.6134653913832</v>
      </c>
      <c r="I12" s="72">
        <f>IF(RES_hh_tes_in!I12=0,0,1000*11630*RES_hh_tes_in!I12/RES_hh_num_in!I12)</f>
        <v>7599.932741773393</v>
      </c>
      <c r="J12" s="72">
        <f>IF(RES_hh_tes_in!J12=0,0,1000*11630*RES_hh_tes_in!J12/RES_hh_num_in!J12)</f>
        <v>8300.0869599865237</v>
      </c>
      <c r="K12" s="72">
        <f>IF(RES_hh_tes_in!K12=0,0,1000*11630*RES_hh_tes_in!K12/RES_hh_num_in!K12)</f>
        <v>8406.1426912327061</v>
      </c>
      <c r="L12" s="72">
        <f>IF(RES_hh_tes_in!L12=0,0,1000*11630*RES_hh_tes_in!L12/RES_hh_num_in!L12)</f>
        <v>9198.6427463443615</v>
      </c>
      <c r="M12" s="72">
        <f>IF(RES_hh_tes_in!M12=0,0,1000*11630*RES_hh_tes_in!M12/RES_hh_num_in!M12)</f>
        <v>7048.6882441562857</v>
      </c>
      <c r="N12" s="72">
        <f>IF(RES_hh_tes_in!N12=0,0,1000*11630*RES_hh_tes_in!N12/RES_hh_num_in!N12)</f>
        <v>7916.2912239369389</v>
      </c>
      <c r="O12" s="72">
        <f>IF(RES_hh_tes_in!O12=0,0,1000*11630*RES_hh_tes_in!O12/RES_hh_num_in!O12)</f>
        <v>8275.6170348741052</v>
      </c>
      <c r="P12" s="72">
        <f>IF(RES_hh_tes_in!P12=0,0,1000*11630*RES_hh_tes_in!P12/RES_hh_num_in!P12)</f>
        <v>6408.9536828552536</v>
      </c>
      <c r="Q12" s="72">
        <f>IF(RES_hh_tes_in!Q12=0,0,1000*11630*RES_hh_tes_in!Q12/RES_hh_num_in!Q12)</f>
        <v>6675.4419291092699</v>
      </c>
      <c r="R12" s="72">
        <f>IF(RES_hh_tes_in!R12=0,0,1000*11630*RES_hh_tes_in!R12/RES_hh_num_in!R12)</f>
        <v>7050.8968676119403</v>
      </c>
      <c r="S12" s="72">
        <f>IF(RES_hh_tes_in!S12=0,0,1000*11630*RES_hh_tes_in!S12/RES_hh_num_in!S12)</f>
        <v>6614.6500759030305</v>
      </c>
      <c r="T12" s="72">
        <f>IF(RES_hh_tes_in!T12=0,0,1000*11630*RES_hh_tes_in!T12/RES_hh_num_in!T12)</f>
        <v>6178.7937333211976</v>
      </c>
      <c r="U12" s="72">
        <f>IF(RES_hh_tes_in!U12=0,0,1000*11630*RES_hh_tes_in!U12/RES_hh_num_in!U12)</f>
        <v>6092.7530857781794</v>
      </c>
      <c r="V12" s="72">
        <f>IF(RES_hh_tes_in!V12=0,0,1000*11630*RES_hh_tes_in!V12/RES_hh_num_in!V12)</f>
        <v>5398.085991854643</v>
      </c>
      <c r="W12" s="72">
        <f>IF(RES_hh_tes_in!W12=0,0,1000*11630*RES_hh_tes_in!W12/RES_hh_num_in!W12)</f>
        <v>5914.695492632105</v>
      </c>
      <c r="X12" s="72">
        <f>IF(RES_hh_tes_in!X12=0,0,1000*11630*RES_hh_tes_in!X12/RES_hh_num_in!X12)</f>
        <v>5125.8882791136075</v>
      </c>
      <c r="Y12" s="72">
        <f>IF(RES_hh_tes_in!Y12=0,0,1000*11630*RES_hh_tes_in!Y12/RES_hh_num_in!Y12)</f>
        <v>4869.3698602003606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9098.9015265999715</v>
      </c>
      <c r="D13" s="74">
        <f>IF(RES_hh_tes_in!D13=0,0,1000*11630*RES_hh_tes_in!D13/RES_hh_num_in!D13)</f>
        <v>8452.0988152341361</v>
      </c>
      <c r="E13" s="74">
        <f>IF(RES_hh_tes_in!E13=0,0,1000*11630*RES_hh_tes_in!E13/RES_hh_num_in!E13)</f>
        <v>9102.9713831868212</v>
      </c>
      <c r="F13" s="74">
        <f>IF(RES_hh_tes_in!F13=0,0,1000*11630*RES_hh_tes_in!F13/RES_hh_num_in!F13)</f>
        <v>9765.7604309489307</v>
      </c>
      <c r="G13" s="74">
        <f>IF(RES_hh_tes_in!G13=0,0,1000*11630*RES_hh_tes_in!G13/RES_hh_num_in!G13)</f>
        <v>8643.6051530343484</v>
      </c>
      <c r="H13" s="74">
        <f>IF(RES_hh_tes_in!H13=0,0,1000*11630*RES_hh_tes_in!H13/RES_hh_num_in!H13)</f>
        <v>8607.1846846248736</v>
      </c>
      <c r="I13" s="74">
        <f>IF(RES_hh_tes_in!I13=0,0,1000*11630*RES_hh_tes_in!I13/RES_hh_num_in!I13)</f>
        <v>7680.0954754135992</v>
      </c>
      <c r="J13" s="74">
        <f>IF(RES_hh_tes_in!J13=0,0,1000*11630*RES_hh_tes_in!J13/RES_hh_num_in!J13)</f>
        <v>8662.2241529428684</v>
      </c>
      <c r="K13" s="74">
        <f>IF(RES_hh_tes_in!K13=0,0,1000*11630*RES_hh_tes_in!K13/RES_hh_num_in!K13)</f>
        <v>8106.8597285623819</v>
      </c>
      <c r="L13" s="74">
        <f>IF(RES_hh_tes_in!L13=0,0,1000*11630*RES_hh_tes_in!L13/RES_hh_num_in!L13)</f>
        <v>9059.9000996543473</v>
      </c>
      <c r="M13" s="74">
        <f>IF(RES_hh_tes_in!M13=0,0,1000*11630*RES_hh_tes_in!M13/RES_hh_num_in!M13)</f>
        <v>6749.8568953312515</v>
      </c>
      <c r="N13" s="74">
        <f>IF(RES_hh_tes_in!N13=0,0,1000*11630*RES_hh_tes_in!N13/RES_hh_num_in!N13)</f>
        <v>8021.2427539751152</v>
      </c>
      <c r="O13" s="74">
        <f>IF(RES_hh_tes_in!O13=0,0,1000*11630*RES_hh_tes_in!O13/RES_hh_num_in!O13)</f>
        <v>8662.8438833845703</v>
      </c>
      <c r="P13" s="74">
        <f>IF(RES_hh_tes_in!P13=0,0,1000*11630*RES_hh_tes_in!P13/RES_hh_num_in!P13)</f>
        <v>6159.7793846658315</v>
      </c>
      <c r="Q13" s="74">
        <f>IF(RES_hh_tes_in!Q13=0,0,1000*11630*RES_hh_tes_in!Q13/RES_hh_num_in!Q13)</f>
        <v>6532.3778643472779</v>
      </c>
      <c r="R13" s="74">
        <f>IF(RES_hh_tes_in!R13=0,0,1000*11630*RES_hh_tes_in!R13/RES_hh_num_in!R13)</f>
        <v>7158.8340701080961</v>
      </c>
      <c r="S13" s="74">
        <f>IF(RES_hh_tes_in!S13=0,0,1000*11630*RES_hh_tes_in!S13/RES_hh_num_in!S13)</f>
        <v>6819.2422466929211</v>
      </c>
      <c r="T13" s="74">
        <f>IF(RES_hh_tes_in!T13=0,0,1000*11630*RES_hh_tes_in!T13/RES_hh_num_in!T13)</f>
        <v>6270.9116568460768</v>
      </c>
      <c r="U13" s="74">
        <f>IF(RES_hh_tes_in!U13=0,0,1000*11630*RES_hh_tes_in!U13/RES_hh_num_in!U13)</f>
        <v>6105.8877145063061</v>
      </c>
      <c r="V13" s="74">
        <f>IF(RES_hh_tes_in!V13=0,0,1000*11630*RES_hh_tes_in!V13/RES_hh_num_in!V13)</f>
        <v>5127.9667343711944</v>
      </c>
      <c r="W13" s="74">
        <f>IF(RES_hh_tes_in!W13=0,0,1000*11630*RES_hh_tes_in!W13/RES_hh_num_in!W13)</f>
        <v>6169.763169329266</v>
      </c>
      <c r="X13" s="74">
        <f>IF(RES_hh_tes_in!X13=0,0,1000*11630*RES_hh_tes_in!X13/RES_hh_num_in!X13)</f>
        <v>4970.4129243293419</v>
      </c>
      <c r="Y13" s="74">
        <f>IF(RES_hh_tes_in!Y13=0,0,1000*11630*RES_hh_tes_in!Y13/RES_hh_num_in!Y13)</f>
        <v>4506.7796368323288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178.46829405607022</v>
      </c>
      <c r="D14" s="76">
        <f>IF(RES_hh_tes_in!D14=0,0,1000*11630*RES_hh_tes_in!D14/RES_hh_num_in!D14)</f>
        <v>161.89510939006917</v>
      </c>
      <c r="E14" s="76">
        <f>IF(RES_hh_tes_in!E14=0,0,1000*11630*RES_hh_tes_in!E14/RES_hh_num_in!E14)</f>
        <v>152.30214913030488</v>
      </c>
      <c r="F14" s="76">
        <f>IF(RES_hh_tes_in!F14=0,0,1000*11630*RES_hh_tes_in!F14/RES_hh_num_in!F14)</f>
        <v>171.35091327616541</v>
      </c>
      <c r="G14" s="76">
        <f>IF(RES_hh_tes_in!G14=0,0,1000*11630*RES_hh_tes_in!G14/RES_hh_num_in!G14)</f>
        <v>162.40039374661882</v>
      </c>
      <c r="H14" s="76">
        <f>IF(RES_hh_tes_in!H14=0,0,1000*11630*RES_hh_tes_in!H14/RES_hh_num_in!H14)</f>
        <v>161.52381265737174</v>
      </c>
      <c r="I14" s="76">
        <f>IF(RES_hh_tes_in!I14=0,0,1000*11630*RES_hh_tes_in!I14/RES_hh_num_in!I14)</f>
        <v>130.37710451265733</v>
      </c>
      <c r="J14" s="76">
        <f>IF(RES_hh_tes_in!J14=0,0,1000*11630*RES_hh_tes_in!J14/RES_hh_num_in!J14)</f>
        <v>144.85486164926377</v>
      </c>
      <c r="K14" s="76">
        <f>IF(RES_hh_tes_in!K14=0,0,1000*11630*RES_hh_tes_in!K14/RES_hh_num_in!K14)</f>
        <v>133.95175511622421</v>
      </c>
      <c r="L14" s="76">
        <f>IF(RES_hh_tes_in!L14=0,0,1000*11630*RES_hh_tes_in!L14/RES_hh_num_in!L14)</f>
        <v>125.17843692723383</v>
      </c>
      <c r="M14" s="76">
        <f>IF(RES_hh_tes_in!M14=0,0,1000*11630*RES_hh_tes_in!M14/RES_hh_num_in!M14)</f>
        <v>105.49910856310773</v>
      </c>
      <c r="N14" s="76">
        <f>IF(RES_hh_tes_in!N14=0,0,1000*11630*RES_hh_tes_in!N14/RES_hh_num_in!N14)</f>
        <v>119.95912486327119</v>
      </c>
      <c r="O14" s="76">
        <f>IF(RES_hh_tes_in!O14=0,0,1000*11630*RES_hh_tes_in!O14/RES_hh_num_in!O14)</f>
        <v>123.6101199430634</v>
      </c>
      <c r="P14" s="76">
        <f>IF(RES_hh_tes_in!P14=0,0,1000*11630*RES_hh_tes_in!P14/RES_hh_num_in!P14)</f>
        <v>79.0027067164024</v>
      </c>
      <c r="Q14" s="76">
        <f>IF(RES_hh_tes_in!Q14=0,0,1000*11630*RES_hh_tes_in!Q14/RES_hh_num_in!Q14)</f>
        <v>96.776409025587611</v>
      </c>
      <c r="R14" s="76">
        <f>IF(RES_hh_tes_in!R14=0,0,1000*11630*RES_hh_tes_in!R14/RES_hh_num_in!R14)</f>
        <v>108.20886112680108</v>
      </c>
      <c r="S14" s="76">
        <f>IF(RES_hh_tes_in!S14=0,0,1000*11630*RES_hh_tes_in!S14/RES_hh_num_in!S14)</f>
        <v>102.51642834776352</v>
      </c>
      <c r="T14" s="76">
        <f>IF(RES_hh_tes_in!T14=0,0,1000*11630*RES_hh_tes_in!T14/RES_hh_num_in!T14)</f>
        <v>90.639643070068857</v>
      </c>
      <c r="U14" s="76">
        <f>IF(RES_hh_tes_in!U14=0,0,1000*11630*RES_hh_tes_in!U14/RES_hh_num_in!U14)</f>
        <v>88.082660462796412</v>
      </c>
      <c r="V14" s="76">
        <f>IF(RES_hh_tes_in!V14=0,0,1000*11630*RES_hh_tes_in!V14/RES_hh_num_in!V14)</f>
        <v>82.111113829110025</v>
      </c>
      <c r="W14" s="76">
        <f>IF(RES_hh_tes_in!W14=0,0,1000*11630*RES_hh_tes_in!W14/RES_hh_num_in!W14)</f>
        <v>84.253393065766858</v>
      </c>
      <c r="X14" s="76">
        <f>IF(RES_hh_tes_in!X14=0,0,1000*11630*RES_hh_tes_in!X14/RES_hh_num_in!X14)</f>
        <v>60.166501054909624</v>
      </c>
      <c r="Y14" s="76">
        <f>IF(RES_hh_tes_in!Y14=0,0,1000*11630*RES_hh_tes_in!Y14/RES_hh_num_in!Y14)</f>
        <v>56.209036036023612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14.413071619841032</v>
      </c>
      <c r="D15" s="69">
        <f t="shared" si="0"/>
        <v>40.775816154829293</v>
      </c>
      <c r="E15" s="69">
        <f t="shared" si="0"/>
        <v>28.199482374114368</v>
      </c>
      <c r="F15" s="69">
        <f t="shared" si="0"/>
        <v>12.176754024726877</v>
      </c>
      <c r="G15" s="69">
        <f t="shared" si="0"/>
        <v>17.464483331040896</v>
      </c>
      <c r="H15" s="69">
        <f t="shared" si="0"/>
        <v>35.874501502758115</v>
      </c>
      <c r="I15" s="69">
        <f t="shared" si="0"/>
        <v>9.0079989182711699</v>
      </c>
      <c r="J15" s="69">
        <f t="shared" si="0"/>
        <v>48.345160697927383</v>
      </c>
      <c r="K15" s="69">
        <f t="shared" si="0"/>
        <v>176.0555669003333</v>
      </c>
      <c r="L15" s="69">
        <f t="shared" si="0"/>
        <v>98.438002320959285</v>
      </c>
      <c r="M15" s="69">
        <f t="shared" si="0"/>
        <v>57.091955952775955</v>
      </c>
      <c r="N15" s="69">
        <f t="shared" si="0"/>
        <v>54.290892567437581</v>
      </c>
      <c r="O15" s="69">
        <f t="shared" si="0"/>
        <v>115.19709124282571</v>
      </c>
      <c r="P15" s="69">
        <f t="shared" si="0"/>
        <v>75.339261455468801</v>
      </c>
      <c r="Q15" s="69">
        <f t="shared" si="0"/>
        <v>110.85269939407105</v>
      </c>
      <c r="R15" s="69">
        <f t="shared" si="0"/>
        <v>321.73468416660029</v>
      </c>
      <c r="S15" s="69">
        <f t="shared" si="0"/>
        <v>345.31903792296868</v>
      </c>
      <c r="T15" s="69">
        <f t="shared" si="0"/>
        <v>333.58056641295099</v>
      </c>
      <c r="U15" s="69">
        <f t="shared" si="0"/>
        <v>530.21586595927374</v>
      </c>
      <c r="V15" s="69">
        <f t="shared" si="0"/>
        <v>438.62382054762838</v>
      </c>
      <c r="W15" s="69">
        <f t="shared" si="0"/>
        <v>736.11102544642085</v>
      </c>
      <c r="X15" s="69">
        <f t="shared" si="0"/>
        <v>161.07218715981759</v>
      </c>
      <c r="Y15" s="69">
        <f t="shared" si="0"/>
        <v>96.833579717858939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14.413071619841032</v>
      </c>
      <c r="D16" s="72">
        <f>IF(RES_hh_tes_in!D16=0,0,1000*11630*RES_hh_tes_in!D16/RES_hh_num_in!D$3)</f>
        <v>40.775816154829293</v>
      </c>
      <c r="E16" s="72">
        <f>IF(RES_hh_tes_in!E16=0,0,1000*11630*RES_hh_tes_in!E16/RES_hh_num_in!E$3)</f>
        <v>28.199482374114368</v>
      </c>
      <c r="F16" s="72">
        <f>IF(RES_hh_tes_in!F16=0,0,1000*11630*RES_hh_tes_in!F16/RES_hh_num_in!F$3)</f>
        <v>12.176754024726877</v>
      </c>
      <c r="G16" s="72">
        <f>IF(RES_hh_tes_in!G16=0,0,1000*11630*RES_hh_tes_in!G16/RES_hh_num_in!G$3)</f>
        <v>17.464483331040896</v>
      </c>
      <c r="H16" s="72">
        <f>IF(RES_hh_tes_in!H16=0,0,1000*11630*RES_hh_tes_in!H16/RES_hh_num_in!H$3)</f>
        <v>35.874501502758115</v>
      </c>
      <c r="I16" s="72">
        <f>IF(RES_hh_tes_in!I16=0,0,1000*11630*RES_hh_tes_in!I16/RES_hh_num_in!I$3)</f>
        <v>9.0079989182711699</v>
      </c>
      <c r="J16" s="72">
        <f>IF(RES_hh_tes_in!J16=0,0,1000*11630*RES_hh_tes_in!J16/RES_hh_num_in!J$3)</f>
        <v>48.345160697927383</v>
      </c>
      <c r="K16" s="72">
        <f>IF(RES_hh_tes_in!K16=0,0,1000*11630*RES_hh_tes_in!K16/RES_hh_num_in!K$3)</f>
        <v>176.0555669003333</v>
      </c>
      <c r="L16" s="72">
        <f>IF(RES_hh_tes_in!L16=0,0,1000*11630*RES_hh_tes_in!L16/RES_hh_num_in!L$3)</f>
        <v>98.438002320959285</v>
      </c>
      <c r="M16" s="72">
        <f>IF(RES_hh_tes_in!M16=0,0,1000*11630*RES_hh_tes_in!M16/RES_hh_num_in!M$3)</f>
        <v>57.091955952775955</v>
      </c>
      <c r="N16" s="72">
        <f>IF(RES_hh_tes_in!N16=0,0,1000*11630*RES_hh_tes_in!N16/RES_hh_num_in!N$3)</f>
        <v>54.290892567437581</v>
      </c>
      <c r="O16" s="72">
        <f>IF(RES_hh_tes_in!O16=0,0,1000*11630*RES_hh_tes_in!O16/RES_hh_num_in!O$3)</f>
        <v>115.19709124282571</v>
      </c>
      <c r="P16" s="72">
        <f>IF(RES_hh_tes_in!P16=0,0,1000*11630*RES_hh_tes_in!P16/RES_hh_num_in!P$3)</f>
        <v>75.339261455468801</v>
      </c>
      <c r="Q16" s="72">
        <f>IF(RES_hh_tes_in!Q16=0,0,1000*11630*RES_hh_tes_in!Q16/RES_hh_num_in!Q$3)</f>
        <v>110.85269939407105</v>
      </c>
      <c r="R16" s="72">
        <f>IF(RES_hh_tes_in!R16=0,0,1000*11630*RES_hh_tes_in!R16/RES_hh_num_in!R$3)</f>
        <v>321.73468416660029</v>
      </c>
      <c r="S16" s="72">
        <f>IF(RES_hh_tes_in!S16=0,0,1000*11630*RES_hh_tes_in!S16/RES_hh_num_in!S$3)</f>
        <v>345.31903792296868</v>
      </c>
      <c r="T16" s="72">
        <f>IF(RES_hh_tes_in!T16=0,0,1000*11630*RES_hh_tes_in!T16/RES_hh_num_in!T$3)</f>
        <v>333.58056641295099</v>
      </c>
      <c r="U16" s="72">
        <f>IF(RES_hh_tes_in!U16=0,0,1000*11630*RES_hh_tes_in!U16/RES_hh_num_in!U$3)</f>
        <v>530.21586595927374</v>
      </c>
      <c r="V16" s="72">
        <f>IF(RES_hh_tes_in!V16=0,0,1000*11630*RES_hh_tes_in!V16/RES_hh_num_in!V$3)</f>
        <v>438.62382054762838</v>
      </c>
      <c r="W16" s="72">
        <f>IF(RES_hh_tes_in!W16=0,0,1000*11630*RES_hh_tes_in!W16/RES_hh_num_in!W$3)</f>
        <v>736.11102544642085</v>
      </c>
      <c r="X16" s="72">
        <f>IF(RES_hh_tes_in!X16=0,0,1000*11630*RES_hh_tes_in!X16/RES_hh_num_in!X$3)</f>
        <v>161.07218715981759</v>
      </c>
      <c r="Y16" s="72">
        <f>IF(RES_hh_tes_in!Y16=0,0,1000*11630*RES_hh_tes_in!Y16/RES_hh_num_in!Y$3)</f>
        <v>96.833579717858939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863.62057122556689</v>
      </c>
      <c r="D17" s="69">
        <f>IF(RES_hh_tes_in!D17=0,0,1000*11630*RES_hh_tes_in!D17/RES_hh_num_in!D17)</f>
        <v>891.37818660530525</v>
      </c>
      <c r="E17" s="69">
        <f>IF(RES_hh_tes_in!E17=0,0,1000*11630*RES_hh_tes_in!E17/RES_hh_num_in!E17)</f>
        <v>907.65163989211385</v>
      </c>
      <c r="F17" s="69">
        <f>IF(RES_hh_tes_in!F17=0,0,1000*11630*RES_hh_tes_in!F17/RES_hh_num_in!F17)</f>
        <v>926.52662450311357</v>
      </c>
      <c r="G17" s="69">
        <f>IF(RES_hh_tes_in!G17=0,0,1000*11630*RES_hh_tes_in!G17/RES_hh_num_in!G17)</f>
        <v>869.62056951422255</v>
      </c>
      <c r="H17" s="69">
        <f>IF(RES_hh_tes_in!H17=0,0,1000*11630*RES_hh_tes_in!H17/RES_hh_num_in!H17)</f>
        <v>905.12743989450155</v>
      </c>
      <c r="I17" s="69">
        <f>IF(RES_hh_tes_in!I17=0,0,1000*11630*RES_hh_tes_in!I17/RES_hh_num_in!I17)</f>
        <v>890.3210882512484</v>
      </c>
      <c r="J17" s="69">
        <f>IF(RES_hh_tes_in!J17=0,0,1000*11630*RES_hh_tes_in!J17/RES_hh_num_in!J17)</f>
        <v>915.24456637128435</v>
      </c>
      <c r="K17" s="69">
        <f>IF(RES_hh_tes_in!K17=0,0,1000*11630*RES_hh_tes_in!K17/RES_hh_num_in!K17)</f>
        <v>860.51596045300403</v>
      </c>
      <c r="L17" s="69">
        <f>IF(RES_hh_tes_in!L17=0,0,1000*11630*RES_hh_tes_in!L17/RES_hh_num_in!L17)</f>
        <v>915.69735877149139</v>
      </c>
      <c r="M17" s="69">
        <f>IF(RES_hh_tes_in!M17=0,0,1000*11630*RES_hh_tes_in!M17/RES_hh_num_in!M17)</f>
        <v>1019.8268982568406</v>
      </c>
      <c r="N17" s="69">
        <f>IF(RES_hh_tes_in!N17=0,0,1000*11630*RES_hh_tes_in!N17/RES_hh_num_in!N17)</f>
        <v>1068.0274534931154</v>
      </c>
      <c r="O17" s="69">
        <f>IF(RES_hh_tes_in!O17=0,0,1000*11630*RES_hh_tes_in!O17/RES_hh_num_in!O17)</f>
        <v>1106.4026329735389</v>
      </c>
      <c r="P17" s="69">
        <f>IF(RES_hh_tes_in!P17=0,0,1000*11630*RES_hh_tes_in!P17/RES_hh_num_in!P17)</f>
        <v>1020.9492215861137</v>
      </c>
      <c r="Q17" s="69">
        <f>IF(RES_hh_tes_in!Q17=0,0,1000*11630*RES_hh_tes_in!Q17/RES_hh_num_in!Q17)</f>
        <v>1059.5779189006139</v>
      </c>
      <c r="R17" s="69">
        <f>IF(RES_hh_tes_in!R17=0,0,1000*11630*RES_hh_tes_in!R17/RES_hh_num_in!R17)</f>
        <v>1091.7040944318521</v>
      </c>
      <c r="S17" s="69">
        <f>IF(RES_hh_tes_in!S17=0,0,1000*11630*RES_hh_tes_in!S17/RES_hh_num_in!S17)</f>
        <v>1150.4294235447792</v>
      </c>
      <c r="T17" s="69">
        <f>IF(RES_hh_tes_in!T17=0,0,1000*11630*RES_hh_tes_in!T17/RES_hh_num_in!T17)</f>
        <v>1156.6923939888934</v>
      </c>
      <c r="U17" s="69">
        <f>IF(RES_hh_tes_in!U17=0,0,1000*11630*RES_hh_tes_in!U17/RES_hh_num_in!U17)</f>
        <v>1154.2051062303703</v>
      </c>
      <c r="V17" s="69">
        <f>IF(RES_hh_tes_in!V17=0,0,1000*11630*RES_hh_tes_in!V17/RES_hh_num_in!V17)</f>
        <v>1196.6188664015576</v>
      </c>
      <c r="W17" s="69">
        <f>IF(RES_hh_tes_in!W17=0,0,1000*11630*RES_hh_tes_in!W17/RES_hh_num_in!W17)</f>
        <v>1167.7929795423206</v>
      </c>
      <c r="X17" s="69">
        <f>IF(RES_hh_tes_in!X17=0,0,1000*11630*RES_hh_tes_in!X17/RES_hh_num_in!X17)</f>
        <v>877.13679750655206</v>
      </c>
      <c r="Y17" s="69">
        <f>IF(RES_hh_tes_in!Y17=0,0,1000*11630*RES_hh_tes_in!Y17/RES_hh_num_in!Y17)</f>
        <v>814.09884509414019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950.60956425995198</v>
      </c>
      <c r="I18" s="72">
        <f>IF(RES_hh_tes_in!I18=0,0,1000*11630*RES_hh_tes_in!I18/RES_hh_num_in!I18)</f>
        <v>1120.3133237094239</v>
      </c>
      <c r="J18" s="72">
        <f>IF(RES_hh_tes_in!J18=0,0,1000*11630*RES_hh_tes_in!J18/RES_hh_num_in!J18)</f>
        <v>1316.5311182703417</v>
      </c>
      <c r="K18" s="72">
        <f>IF(RES_hh_tes_in!K18=0,0,1000*11630*RES_hh_tes_in!K18/RES_hh_num_in!K18)</f>
        <v>1266.2585206160845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988.84605124326777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1467.4814573558926</v>
      </c>
      <c r="X18" s="72">
        <f>IF(RES_hh_tes_in!X18=0,0,1000*11630*RES_hh_tes_in!X18/RES_hh_num_in!X18)</f>
        <v>917.59255800404094</v>
      </c>
      <c r="Y18" s="72">
        <f>IF(RES_hh_tes_in!Y18=0,0,1000*11630*RES_hh_tes_in!Y18/RES_hh_num_in!Y18)</f>
        <v>785.76298514901362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867.33469362844153</v>
      </c>
      <c r="D19" s="72">
        <f>IF(RES_hh_tes_in!D19=0,0,1000*11630*RES_hh_tes_in!D19/RES_hh_num_in!D19)</f>
        <v>901.98241043523899</v>
      </c>
      <c r="E19" s="72">
        <f>IF(RES_hh_tes_in!E19=0,0,1000*11630*RES_hh_tes_in!E19/RES_hh_num_in!E19)</f>
        <v>887.62487902999806</v>
      </c>
      <c r="F19" s="72">
        <f>IF(RES_hh_tes_in!F19=0,0,1000*11630*RES_hh_tes_in!F19/RES_hh_num_in!F19)</f>
        <v>911.630810723938</v>
      </c>
      <c r="G19" s="72">
        <f>IF(RES_hh_tes_in!G19=0,0,1000*11630*RES_hh_tes_in!G19/RES_hh_num_in!G19)</f>
        <v>894.80187042104694</v>
      </c>
      <c r="H19" s="72">
        <f>IF(RES_hh_tes_in!H19=0,0,1000*11630*RES_hh_tes_in!H19/RES_hh_num_in!H19)</f>
        <v>880.47244054016733</v>
      </c>
      <c r="I19" s="72">
        <f>IF(RES_hh_tes_in!I19=0,0,1000*11630*RES_hh_tes_in!I19/RES_hh_num_in!I19)</f>
        <v>919.86445424723024</v>
      </c>
      <c r="J19" s="72">
        <f>IF(RES_hh_tes_in!J19=0,0,1000*11630*RES_hh_tes_in!J19/RES_hh_num_in!J19)</f>
        <v>873.25687396484443</v>
      </c>
      <c r="K19" s="72">
        <f>IF(RES_hh_tes_in!K19=0,0,1000*11630*RES_hh_tes_in!K19/RES_hh_num_in!K19)</f>
        <v>887.53218958551884</v>
      </c>
      <c r="L19" s="72">
        <f>IF(RES_hh_tes_in!L19=0,0,1000*11630*RES_hh_tes_in!L19/RES_hh_num_in!L19)</f>
        <v>943.38122440989946</v>
      </c>
      <c r="M19" s="72">
        <f>IF(RES_hh_tes_in!M19=0,0,1000*11630*RES_hh_tes_in!M19/RES_hh_num_in!M19)</f>
        <v>1023.3366610553416</v>
      </c>
      <c r="N19" s="72">
        <f>IF(RES_hh_tes_in!N19=0,0,1000*11630*RES_hh_tes_in!N19/RES_hh_num_in!N19)</f>
        <v>1030.1331750076606</v>
      </c>
      <c r="O19" s="72">
        <f>IF(RES_hh_tes_in!O19=0,0,1000*11630*RES_hh_tes_in!O19/RES_hh_num_in!O19)</f>
        <v>1040.412008750847</v>
      </c>
      <c r="P19" s="72">
        <f>IF(RES_hh_tes_in!P19=0,0,1000*11630*RES_hh_tes_in!P19/RES_hh_num_in!P19)</f>
        <v>1048.8590215428173</v>
      </c>
      <c r="Q19" s="72">
        <f>IF(RES_hh_tes_in!Q19=0,0,1000*11630*RES_hh_tes_in!Q19/RES_hh_num_in!Q19)</f>
        <v>1054.1156317558541</v>
      </c>
      <c r="R19" s="72">
        <f>IF(RES_hh_tes_in!R19=0,0,1000*11630*RES_hh_tes_in!R19/RES_hh_num_in!R19)</f>
        <v>1076.1523769975533</v>
      </c>
      <c r="S19" s="72">
        <f>IF(RES_hh_tes_in!S19=0,0,1000*11630*RES_hh_tes_in!S19/RES_hh_num_in!S19)</f>
        <v>1149.6322935449514</v>
      </c>
      <c r="T19" s="72">
        <f>IF(RES_hh_tes_in!T19=0,0,1000*11630*RES_hh_tes_in!T19/RES_hh_num_in!T19)</f>
        <v>1164.9326080881065</v>
      </c>
      <c r="U19" s="72">
        <f>IF(RES_hh_tes_in!U19=0,0,1000*11630*RES_hh_tes_in!U19/RES_hh_num_in!U19)</f>
        <v>1142.3439025991397</v>
      </c>
      <c r="V19" s="72">
        <f>IF(RES_hh_tes_in!V19=0,0,1000*11630*RES_hh_tes_in!V19/RES_hh_num_in!V19)</f>
        <v>1182.6534053932367</v>
      </c>
      <c r="W19" s="72">
        <f>IF(RES_hh_tes_in!W19=0,0,1000*11630*RES_hh_tes_in!W19/RES_hh_num_in!W19)</f>
        <v>1290.3149404913954</v>
      </c>
      <c r="X19" s="72">
        <f>IF(RES_hh_tes_in!X19=0,0,1000*11630*RES_hh_tes_in!X19/RES_hh_num_in!X19)</f>
        <v>879.06539782848392</v>
      </c>
      <c r="Y19" s="72">
        <f>IF(RES_hh_tes_in!Y19=0,0,1000*11630*RES_hh_tes_in!Y19/RES_hh_num_in!Y19)</f>
        <v>787.4292019355064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901.80559158093138</v>
      </c>
      <c r="D20" s="72">
        <f>IF(RES_hh_tes_in!D20=0,0,1000*11630*RES_hh_tes_in!D20/RES_hh_num_in!D20)</f>
        <v>867.0143183956269</v>
      </c>
      <c r="E20" s="72">
        <f>IF(RES_hh_tes_in!E20=0,0,1000*11630*RES_hh_tes_in!E20/RES_hh_num_in!E20)</f>
        <v>926.05403596641645</v>
      </c>
      <c r="F20" s="72">
        <f>IF(RES_hh_tes_in!F20=0,0,1000*11630*RES_hh_tes_in!F20/RES_hh_num_in!F20)</f>
        <v>900.57795762170008</v>
      </c>
      <c r="G20" s="72">
        <f>IF(RES_hh_tes_in!G20=0,0,1000*11630*RES_hh_tes_in!G20/RES_hh_num_in!G20)</f>
        <v>892.70388408684539</v>
      </c>
      <c r="H20" s="72">
        <f>IF(RES_hh_tes_in!H20=0,0,1000*11630*RES_hh_tes_in!H20/RES_hh_num_in!H20)</f>
        <v>910.00910633873457</v>
      </c>
      <c r="I20" s="72">
        <f>IF(RES_hh_tes_in!I20=0,0,1000*11630*RES_hh_tes_in!I20/RES_hh_num_in!I20)</f>
        <v>848.85628134943272</v>
      </c>
      <c r="J20" s="72">
        <f>IF(RES_hh_tes_in!J20=0,0,1000*11630*RES_hh_tes_in!J20/RES_hh_num_in!J20)</f>
        <v>941.00777455116508</v>
      </c>
      <c r="K20" s="72">
        <f>IF(RES_hh_tes_in!K20=0,0,1000*11630*RES_hh_tes_in!K20/RES_hh_num_in!K20)</f>
        <v>896.10269137742478</v>
      </c>
      <c r="L20" s="72">
        <f>IF(RES_hh_tes_in!L20=0,0,1000*11630*RES_hh_tes_in!L20/RES_hh_num_in!L20)</f>
        <v>904.43524401685102</v>
      </c>
      <c r="M20" s="72">
        <f>IF(RES_hh_tes_in!M20=0,0,1000*11630*RES_hh_tes_in!M20/RES_hh_num_in!M20)</f>
        <v>994.79153934770318</v>
      </c>
      <c r="N20" s="72">
        <f>IF(RES_hh_tes_in!N20=0,0,1000*11630*RES_hh_tes_in!N20/RES_hh_num_in!N20)</f>
        <v>1078.7712228958867</v>
      </c>
      <c r="O20" s="72">
        <f>IF(RES_hh_tes_in!O20=0,0,1000*11630*RES_hh_tes_in!O20/RES_hh_num_in!O20)</f>
        <v>1054.6799898262755</v>
      </c>
      <c r="P20" s="72">
        <f>IF(RES_hh_tes_in!P20=0,0,1000*11630*RES_hh_tes_in!P20/RES_hh_num_in!P20)</f>
        <v>1004.5155575904977</v>
      </c>
      <c r="Q20" s="72">
        <f>IF(RES_hh_tes_in!Q20=0,0,1000*11630*RES_hh_tes_in!Q20/RES_hh_num_in!Q20)</f>
        <v>932.0412789459233</v>
      </c>
      <c r="R20" s="72">
        <f>IF(RES_hh_tes_in!R20=0,0,1000*11630*RES_hh_tes_in!R20/RES_hh_num_in!R20)</f>
        <v>1181.090542449741</v>
      </c>
      <c r="S20" s="72">
        <f>IF(RES_hh_tes_in!S20=0,0,1000*11630*RES_hh_tes_in!S20/RES_hh_num_in!S20)</f>
        <v>1173.9758099774854</v>
      </c>
      <c r="T20" s="72">
        <f>IF(RES_hh_tes_in!T20=0,0,1000*11630*RES_hh_tes_in!T20/RES_hh_num_in!T20)</f>
        <v>1151.2772249999018</v>
      </c>
      <c r="U20" s="72">
        <f>IF(RES_hh_tes_in!U20=0,0,1000*11630*RES_hh_tes_in!U20/RES_hh_num_in!U20)</f>
        <v>1173.181630310791</v>
      </c>
      <c r="V20" s="72">
        <f>IF(RES_hh_tes_in!V20=0,0,1000*11630*RES_hh_tes_in!V20/RES_hh_num_in!V20)</f>
        <v>1181.0114414871682</v>
      </c>
      <c r="W20" s="72">
        <f>IF(RES_hh_tes_in!W20=0,0,1000*11630*RES_hh_tes_in!W20/RES_hh_num_in!W20)</f>
        <v>1275.5337741088831</v>
      </c>
      <c r="X20" s="72">
        <f>IF(RES_hh_tes_in!X20=0,0,1000*11630*RES_hh_tes_in!X20/RES_hh_num_in!X20)</f>
        <v>801.37192782298223</v>
      </c>
      <c r="Y20" s="72">
        <f>IF(RES_hh_tes_in!Y20=0,0,1000*11630*RES_hh_tes_in!Y20/RES_hh_num_in!Y20)</f>
        <v>788.13360352451105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845.17082269531386</v>
      </c>
      <c r="D21" s="72">
        <f>IF(RES_hh_tes_in!D21=0,0,1000*11630*RES_hh_tes_in!D21/RES_hh_num_in!D21)</f>
        <v>904.40091233569524</v>
      </c>
      <c r="E21" s="72">
        <f>IF(RES_hh_tes_in!E21=0,0,1000*11630*RES_hh_tes_in!E21/RES_hh_num_in!E21)</f>
        <v>887.13306350383539</v>
      </c>
      <c r="F21" s="72">
        <f>IF(RES_hh_tes_in!F21=0,0,1000*11630*RES_hh_tes_in!F21/RES_hh_num_in!F21)</f>
        <v>936.20584736508204</v>
      </c>
      <c r="G21" s="72">
        <f>IF(RES_hh_tes_in!G21=0,0,1000*11630*RES_hh_tes_in!G21/RES_hh_num_in!G21)</f>
        <v>870.29275409025695</v>
      </c>
      <c r="H21" s="72">
        <f>IF(RES_hh_tes_in!H21=0,0,1000*11630*RES_hh_tes_in!H21/RES_hh_num_in!H21)</f>
        <v>928.12034389445785</v>
      </c>
      <c r="I21" s="72">
        <f>IF(RES_hh_tes_in!I21=0,0,1000*11630*RES_hh_tes_in!I21/RES_hh_num_in!I21)</f>
        <v>883.85590806804714</v>
      </c>
      <c r="J21" s="72">
        <f>IF(RES_hh_tes_in!J21=0,0,1000*11630*RES_hh_tes_in!J21/RES_hh_num_in!J21)</f>
        <v>908.114422218404</v>
      </c>
      <c r="K21" s="72">
        <f>IF(RES_hh_tes_in!K21=0,0,1000*11630*RES_hh_tes_in!K21/RES_hh_num_in!K21)</f>
        <v>877.95140448479799</v>
      </c>
      <c r="L21" s="72">
        <f>IF(RES_hh_tes_in!L21=0,0,1000*11630*RES_hh_tes_in!L21/RES_hh_num_in!L21)</f>
        <v>881.94677894339168</v>
      </c>
      <c r="M21" s="72">
        <f>IF(RES_hh_tes_in!M21=0,0,1000*11630*RES_hh_tes_in!M21/RES_hh_num_in!M21)</f>
        <v>1057.8262308207893</v>
      </c>
      <c r="N21" s="72">
        <f>IF(RES_hh_tes_in!N21=0,0,1000*11630*RES_hh_tes_in!N21/RES_hh_num_in!N21)</f>
        <v>1070.329483961918</v>
      </c>
      <c r="O21" s="72">
        <f>IF(RES_hh_tes_in!O21=0,0,1000*11630*RES_hh_tes_in!O21/RES_hh_num_in!O21)</f>
        <v>1057.1005096195481</v>
      </c>
      <c r="P21" s="72">
        <f>IF(RES_hh_tes_in!P21=0,0,1000*11630*RES_hh_tes_in!P21/RES_hh_num_in!P21)</f>
        <v>1035.1065873744226</v>
      </c>
      <c r="Q21" s="72">
        <f>IF(RES_hh_tes_in!Q21=0,0,1000*11630*RES_hh_tes_in!Q21/RES_hh_num_in!Q21)</f>
        <v>1052.9314763901798</v>
      </c>
      <c r="R21" s="72">
        <f>IF(RES_hh_tes_in!R21=0,0,1000*11630*RES_hh_tes_in!R21/RES_hh_num_in!R21)</f>
        <v>1090.4398470958463</v>
      </c>
      <c r="S21" s="72">
        <f>IF(RES_hh_tes_in!S21=0,0,1000*11630*RES_hh_tes_in!S21/RES_hh_num_in!S21)</f>
        <v>1143.6250207361068</v>
      </c>
      <c r="T21" s="72">
        <f>IF(RES_hh_tes_in!T21=0,0,1000*11630*RES_hh_tes_in!T21/RES_hh_num_in!T21)</f>
        <v>1138.2416826854867</v>
      </c>
      <c r="U21" s="72">
        <f>IF(RES_hh_tes_in!U21=0,0,1000*11630*RES_hh_tes_in!U21/RES_hh_num_in!U21)</f>
        <v>1157.5202729965076</v>
      </c>
      <c r="V21" s="72">
        <f>IF(RES_hh_tes_in!V21=0,0,1000*11630*RES_hh_tes_in!V21/RES_hh_num_in!V21)</f>
        <v>1205.6103556132648</v>
      </c>
      <c r="W21" s="72">
        <f>IF(RES_hh_tes_in!W21=0,0,1000*11630*RES_hh_tes_in!W21/RES_hh_num_in!W21)</f>
        <v>1168.0619925210417</v>
      </c>
      <c r="X21" s="72">
        <f>IF(RES_hh_tes_in!X21=0,0,1000*11630*RES_hh_tes_in!X21/RES_hh_num_in!X21)</f>
        <v>877.24526134859445</v>
      </c>
      <c r="Y21" s="72">
        <f>IF(RES_hh_tes_in!Y21=0,0,1000*11630*RES_hh_tes_in!Y21/RES_hh_num_in!Y21)</f>
        <v>796.68893938824726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862.05595143991013</v>
      </c>
      <c r="D22" s="72">
        <f>IF(RES_hh_tes_in!D22=0,0,1000*11630*RES_hh_tes_in!D22/RES_hh_num_in!D22)</f>
        <v>865.6519625502616</v>
      </c>
      <c r="E22" s="72">
        <f>IF(RES_hh_tes_in!E22=0,0,1000*11630*RES_hh_tes_in!E22/RES_hh_num_in!E22)</f>
        <v>931.87795213801769</v>
      </c>
      <c r="F22" s="72">
        <f>IF(RES_hh_tes_in!F22=0,0,1000*11630*RES_hh_tes_in!F22/RES_hh_num_in!F22)</f>
        <v>912.55256236449134</v>
      </c>
      <c r="G22" s="72">
        <f>IF(RES_hh_tes_in!G22=0,0,1000*11630*RES_hh_tes_in!G22/RES_hh_num_in!G22)</f>
        <v>867.36677140928202</v>
      </c>
      <c r="H22" s="72">
        <f>IF(RES_hh_tes_in!H22=0,0,1000*11630*RES_hh_tes_in!H22/RES_hh_num_in!H22)</f>
        <v>876.68717369736203</v>
      </c>
      <c r="I22" s="72">
        <f>IF(RES_hh_tes_in!I22=0,0,1000*11630*RES_hh_tes_in!I22/RES_hh_num_in!I22)</f>
        <v>900.31375474958122</v>
      </c>
      <c r="J22" s="72">
        <f>IF(RES_hh_tes_in!J22=0,0,1000*11630*RES_hh_tes_in!J22/RES_hh_num_in!J22)</f>
        <v>888.20826869273083</v>
      </c>
      <c r="K22" s="72">
        <f>IF(RES_hh_tes_in!K22=0,0,1000*11630*RES_hh_tes_in!K22/RES_hh_num_in!K22)</f>
        <v>880.23860500109231</v>
      </c>
      <c r="L22" s="72">
        <f>IF(RES_hh_tes_in!L22=0,0,1000*11630*RES_hh_tes_in!L22/RES_hh_num_in!L22)</f>
        <v>1068.990061519645</v>
      </c>
      <c r="M22" s="72">
        <f>IF(RES_hh_tes_in!M22=0,0,1000*11630*RES_hh_tes_in!M22/RES_hh_num_in!M22)</f>
        <v>1060.7103680445307</v>
      </c>
      <c r="N22" s="72">
        <f>IF(RES_hh_tes_in!N22=0,0,1000*11630*RES_hh_tes_in!N22/RES_hh_num_in!N22)</f>
        <v>1028.9449124746895</v>
      </c>
      <c r="O22" s="72">
        <f>IF(RES_hh_tes_in!O22=0,0,1000*11630*RES_hh_tes_in!O22/RES_hh_num_in!O22)</f>
        <v>1063.2590644523302</v>
      </c>
      <c r="P22" s="72">
        <f>IF(RES_hh_tes_in!P22=0,0,1000*11630*RES_hh_tes_in!P22/RES_hh_num_in!P22)</f>
        <v>1063.6273696948965</v>
      </c>
      <c r="Q22" s="72">
        <f>IF(RES_hh_tes_in!Q22=0,0,1000*11630*RES_hh_tes_in!Q22/RES_hh_num_in!Q22)</f>
        <v>1055.1343936057824</v>
      </c>
      <c r="R22" s="72">
        <f>IF(RES_hh_tes_in!R22=0,0,1000*11630*RES_hh_tes_in!R22/RES_hh_num_in!R22)</f>
        <v>1064.8455904515436</v>
      </c>
      <c r="S22" s="72">
        <f>IF(RES_hh_tes_in!S22=0,0,1000*11630*RES_hh_tes_in!S22/RES_hh_num_in!S22)</f>
        <v>1117.8125635488561</v>
      </c>
      <c r="T22" s="72">
        <f>IF(RES_hh_tes_in!T22=0,0,1000*11630*RES_hh_tes_in!T22/RES_hh_num_in!T22)</f>
        <v>1137.0972767515291</v>
      </c>
      <c r="U22" s="72">
        <f>IF(RES_hh_tes_in!U22=0,0,1000*11630*RES_hh_tes_in!U22/RES_hh_num_in!U22)</f>
        <v>1111.8542651285195</v>
      </c>
      <c r="V22" s="72">
        <f>IF(RES_hh_tes_in!V22=0,0,1000*11630*RES_hh_tes_in!V22/RES_hh_num_in!V22)</f>
        <v>965.4065046101183</v>
      </c>
      <c r="W22" s="72">
        <f>IF(RES_hh_tes_in!W22=0,0,1000*11630*RES_hh_tes_in!W22/RES_hh_num_in!W22)</f>
        <v>1011.4639695590137</v>
      </c>
      <c r="X22" s="72">
        <f>IF(RES_hh_tes_in!X22=0,0,1000*11630*RES_hh_tes_in!X22/RES_hh_num_in!X22)</f>
        <v>940.41545141829772</v>
      </c>
      <c r="Y22" s="72">
        <f>IF(RES_hh_tes_in!Y22=0,0,1000*11630*RES_hh_tes_in!Y22/RES_hh_num_in!Y22)</f>
        <v>849.8485136308808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849.5296453609061</v>
      </c>
      <c r="D24" s="72">
        <f>IF(RES_hh_tes_in!D24=0,0,1000*11630*RES_hh_tes_in!D24/RES_hh_num_in!D24)</f>
        <v>941.64718207746864</v>
      </c>
      <c r="E24" s="72">
        <f>IF(RES_hh_tes_in!E24=0,0,1000*11630*RES_hh_tes_in!E24/RES_hh_num_in!E24)</f>
        <v>906.585050246641</v>
      </c>
      <c r="F24" s="72">
        <f>IF(RES_hh_tes_in!F24=0,0,1000*11630*RES_hh_tes_in!F24/RES_hh_num_in!F24)</f>
        <v>891.1840910502433</v>
      </c>
      <c r="G24" s="72">
        <f>IF(RES_hh_tes_in!G24=0,0,1000*11630*RES_hh_tes_in!G24/RES_hh_num_in!G24)</f>
        <v>934.98185115440117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927.25625028970137</v>
      </c>
      <c r="M24" s="72">
        <f>IF(RES_hh_tes_in!M24=0,0,1000*11630*RES_hh_tes_in!M24/RES_hh_num_in!M24)</f>
        <v>1017.6697923104364</v>
      </c>
      <c r="N24" s="72">
        <f>IF(RES_hh_tes_in!N24=0,0,1000*11630*RES_hh_tes_in!N24/RES_hh_num_in!N24)</f>
        <v>1044.3056546870396</v>
      </c>
      <c r="O24" s="72">
        <f>IF(RES_hh_tes_in!O24=0,0,1000*11630*RES_hh_tes_in!O24/RES_hh_num_in!O24)</f>
        <v>1075.7360578677735</v>
      </c>
      <c r="P24" s="72">
        <f>IF(RES_hh_tes_in!P24=0,0,1000*11630*RES_hh_tes_in!P24/RES_hh_num_in!P24)</f>
        <v>1003.5626297813727</v>
      </c>
      <c r="Q24" s="72">
        <f>IF(RES_hh_tes_in!Q24=0,0,1000*11630*RES_hh_tes_in!Q24/RES_hh_num_in!Q24)</f>
        <v>1073.3918727687037</v>
      </c>
      <c r="R24" s="72">
        <f>IF(RES_hh_tes_in!R24=0,0,1000*11630*RES_hh_tes_in!R24/RES_hh_num_in!R24)</f>
        <v>1096.0988360473168</v>
      </c>
      <c r="S24" s="72">
        <f>IF(RES_hh_tes_in!S24=0,0,1000*11630*RES_hh_tes_in!S24/RES_hh_num_in!S24)</f>
        <v>1134.984562156121</v>
      </c>
      <c r="T24" s="72">
        <f>IF(RES_hh_tes_in!T24=0,0,1000*11630*RES_hh_tes_in!T24/RES_hh_num_in!T24)</f>
        <v>1167.5334404520463</v>
      </c>
      <c r="U24" s="72">
        <f>IF(RES_hh_tes_in!U24=0,0,1000*11630*RES_hh_tes_in!U24/RES_hh_num_in!U24)</f>
        <v>1144.8373569987618</v>
      </c>
      <c r="V24" s="72">
        <f>IF(RES_hh_tes_in!V24=0,0,1000*11630*RES_hh_tes_in!V24/RES_hh_num_in!V24)</f>
        <v>1175.7032945267256</v>
      </c>
      <c r="W24" s="72">
        <f>IF(RES_hh_tes_in!W24=0,0,1000*11630*RES_hh_tes_in!W24/RES_hh_num_in!W24)</f>
        <v>1168.179518893159</v>
      </c>
      <c r="X24" s="72">
        <f>IF(RES_hh_tes_in!X24=0,0,1000*11630*RES_hh_tes_in!X24/RES_hh_num_in!X24)</f>
        <v>872.28031444151168</v>
      </c>
      <c r="Y24" s="72">
        <f>IF(RES_hh_tes_in!Y24=0,0,1000*11630*RES_hh_tes_in!Y24/RES_hh_num_in!Y24)</f>
        <v>818.53632701333891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853.97056333009243</v>
      </c>
      <c r="D25" s="74">
        <f>IF(RES_hh_tes_in!D25=0,0,1000*11630*RES_hh_tes_in!D25/RES_hh_num_in!D25)</f>
        <v>854.5970317004967</v>
      </c>
      <c r="E25" s="74">
        <f>IF(RES_hh_tes_in!E25=0,0,1000*11630*RES_hh_tes_in!E25/RES_hh_num_in!E25)</f>
        <v>895.45515857582529</v>
      </c>
      <c r="F25" s="74">
        <f>IF(RES_hh_tes_in!F25=0,0,1000*11630*RES_hh_tes_in!F25/RES_hh_num_in!F25)</f>
        <v>897.72222755774601</v>
      </c>
      <c r="G25" s="74">
        <f>IF(RES_hh_tes_in!G25=0,0,1000*11630*RES_hh_tes_in!G25/RES_hh_num_in!G25)</f>
        <v>824.04612664318233</v>
      </c>
      <c r="H25" s="74">
        <f>IF(RES_hh_tes_in!H25=0,0,1000*11630*RES_hh_tes_in!H25/RES_hh_num_in!H25)</f>
        <v>841.26582376968611</v>
      </c>
      <c r="I25" s="74">
        <f>IF(RES_hh_tes_in!I25=0,0,1000*11630*RES_hh_tes_in!I25/RES_hh_num_in!I25)</f>
        <v>828.75016774072867</v>
      </c>
      <c r="J25" s="74">
        <f>IF(RES_hh_tes_in!J25=0,0,1000*11630*RES_hh_tes_in!J25/RES_hh_num_in!J25)</f>
        <v>853.90992784916671</v>
      </c>
      <c r="K25" s="74">
        <f>IF(RES_hh_tes_in!K25=0,0,1000*11630*RES_hh_tes_in!K25/RES_hh_num_in!K25)</f>
        <v>775.6185325611915</v>
      </c>
      <c r="L25" s="74">
        <f>IF(RES_hh_tes_in!L25=0,0,1000*11630*RES_hh_tes_in!L25/RES_hh_num_in!L25)</f>
        <v>827.29621787129395</v>
      </c>
      <c r="M25" s="74">
        <f>IF(RES_hh_tes_in!M25=0,0,1000*11630*RES_hh_tes_in!M25/RES_hh_num_in!M25)</f>
        <v>871.45014533416077</v>
      </c>
      <c r="N25" s="74">
        <f>IF(RES_hh_tes_in!N25=0,0,1000*11630*RES_hh_tes_in!N25/RES_hh_num_in!N25)</f>
        <v>987.48733350901489</v>
      </c>
      <c r="O25" s="74">
        <f>IF(RES_hh_tes_in!O25=0,0,1000*11630*RES_hh_tes_in!O25/RES_hh_num_in!O25)</f>
        <v>1071.9222355352449</v>
      </c>
      <c r="P25" s="74">
        <f>IF(RES_hh_tes_in!P25=0,0,1000*11630*RES_hh_tes_in!P25/RES_hh_num_in!P25)</f>
        <v>914.40237165111</v>
      </c>
      <c r="Q25" s="74">
        <f>IF(RES_hh_tes_in!Q25=0,0,1000*11630*RES_hh_tes_in!Q25/RES_hh_num_in!Q25)</f>
        <v>964.41836984170209</v>
      </c>
      <c r="R25" s="74">
        <f>IF(RES_hh_tes_in!R25=0,0,1000*11630*RES_hh_tes_in!R25/RES_hh_num_in!R25)</f>
        <v>960.44066584035522</v>
      </c>
      <c r="S25" s="74">
        <f>IF(RES_hh_tes_in!S25=0,0,1000*11630*RES_hh_tes_in!S25/RES_hh_num_in!S25)</f>
        <v>1034.800393664721</v>
      </c>
      <c r="T25" s="74">
        <f>IF(RES_hh_tes_in!T25=0,0,1000*11630*RES_hh_tes_in!T25/RES_hh_num_in!T25)</f>
        <v>998.55938571752893</v>
      </c>
      <c r="U25" s="74">
        <f>IF(RES_hh_tes_in!U25=0,0,1000*11630*RES_hh_tes_in!U25/RES_hh_num_in!U25)</f>
        <v>1016.9933364813339</v>
      </c>
      <c r="V25" s="74">
        <f>IF(RES_hh_tes_in!V25=0,0,1000*11630*RES_hh_tes_in!V25/RES_hh_num_in!V25)</f>
        <v>1101.6759427863199</v>
      </c>
      <c r="W25" s="74">
        <f>IF(RES_hh_tes_in!W25=0,0,1000*11630*RES_hh_tes_in!W25/RES_hh_num_in!W25)</f>
        <v>1022.0983572673521</v>
      </c>
      <c r="X25" s="74">
        <f>IF(RES_hh_tes_in!X25=0,0,1000*11630*RES_hh_tes_in!X25/RES_hh_num_in!X25)</f>
        <v>674.70960091023517</v>
      </c>
      <c r="Y25" s="74">
        <f>IF(RES_hh_tes_in!Y25=0,0,1000*11630*RES_hh_tes_in!Y25/RES_hh_num_in!Y25)</f>
        <v>671.2784315176558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665.29560778431414</v>
      </c>
      <c r="D26" s="77">
        <f>IF(RES_hh_tes_in!D26=0,0,1000*11630*RES_hh_tes_in!D26/RES_hh_num_in!D26)</f>
        <v>682.59152690410394</v>
      </c>
      <c r="E26" s="77">
        <f>IF(RES_hh_tes_in!E26=0,0,1000*11630*RES_hh_tes_in!E26/RES_hh_num_in!E26)</f>
        <v>697.97922730285848</v>
      </c>
      <c r="F26" s="77">
        <f>IF(RES_hh_tes_in!F26=0,0,1000*11630*RES_hh_tes_in!F26/RES_hh_num_in!F26)</f>
        <v>708.5286544046777</v>
      </c>
      <c r="G26" s="77">
        <f>IF(RES_hh_tes_in!G26=0,0,1000*11630*RES_hh_tes_in!G26/RES_hh_num_in!G26)</f>
        <v>674.79835930619117</v>
      </c>
      <c r="H26" s="77">
        <f>IF(RES_hh_tes_in!H26=0,0,1000*11630*RES_hh_tes_in!H26/RES_hh_num_in!H26)</f>
        <v>710.36472359910692</v>
      </c>
      <c r="I26" s="77">
        <f>IF(RES_hh_tes_in!I26=0,0,1000*11630*RES_hh_tes_in!I26/RES_hh_num_in!I26)</f>
        <v>678.52935638928693</v>
      </c>
      <c r="J26" s="77">
        <f>IF(RES_hh_tes_in!J26=0,0,1000*11630*RES_hh_tes_in!J26/RES_hh_num_in!J26)</f>
        <v>708.13547500956179</v>
      </c>
      <c r="K26" s="77">
        <f>IF(RES_hh_tes_in!K26=0,0,1000*11630*RES_hh_tes_in!K26/RES_hh_num_in!K26)</f>
        <v>672.06021552615675</v>
      </c>
      <c r="L26" s="77">
        <f>IF(RES_hh_tes_in!L26=0,0,1000*11630*RES_hh_tes_in!L26/RES_hh_num_in!L26)</f>
        <v>512.07581059053848</v>
      </c>
      <c r="M26" s="77">
        <f>IF(RES_hh_tes_in!M26=0,0,1000*11630*RES_hh_tes_in!M26/RES_hh_num_in!M26)</f>
        <v>802.49486581441283</v>
      </c>
      <c r="N26" s="77">
        <f>IF(RES_hh_tes_in!N26=0,0,1000*11630*RES_hh_tes_in!N26/RES_hh_num_in!N26)</f>
        <v>796.58782203328349</v>
      </c>
      <c r="O26" s="77">
        <f>IF(RES_hh_tes_in!O26=0,0,1000*11630*RES_hh_tes_in!O26/RES_hh_num_in!O26)</f>
        <v>830.23865311243253</v>
      </c>
      <c r="P26" s="77">
        <f>IF(RES_hh_tes_in!P26=0,0,1000*11630*RES_hh_tes_in!P26/RES_hh_num_in!P26)</f>
        <v>822.01707749913908</v>
      </c>
      <c r="Q26" s="77">
        <f>IF(RES_hh_tes_in!Q26=0,0,1000*11630*RES_hh_tes_in!Q26/RES_hh_num_in!Q26)</f>
        <v>833.37777528195898</v>
      </c>
      <c r="R26" s="77">
        <f>IF(RES_hh_tes_in!R26=0,0,1000*11630*RES_hh_tes_in!R26/RES_hh_num_in!R26)</f>
        <v>857.29561359324862</v>
      </c>
      <c r="S26" s="77">
        <f>IF(RES_hh_tes_in!S26=0,0,1000*11630*RES_hh_tes_in!S26/RES_hh_num_in!S26)</f>
        <v>882.08848363716777</v>
      </c>
      <c r="T26" s="77">
        <f>IF(RES_hh_tes_in!T26=0,0,1000*11630*RES_hh_tes_in!T26/RES_hh_num_in!T26)</f>
        <v>894.38633459289326</v>
      </c>
      <c r="U26" s="77">
        <f>IF(RES_hh_tes_in!U26=0,0,1000*11630*RES_hh_tes_in!U26/RES_hh_num_in!U26)</f>
        <v>906.88368098740523</v>
      </c>
      <c r="V26" s="77">
        <f>IF(RES_hh_tes_in!V26=0,0,1000*11630*RES_hh_tes_in!V26/RES_hh_num_in!V26)</f>
        <v>938.51857090551027</v>
      </c>
      <c r="W26" s="77">
        <f>IF(RES_hh_tes_in!W26=0,0,1000*11630*RES_hh_tes_in!W26/RES_hh_num_in!W26)</f>
        <v>906.56209611445991</v>
      </c>
      <c r="X26" s="77">
        <f>IF(RES_hh_tes_in!X26=0,0,1000*11630*RES_hh_tes_in!X26/RES_hh_num_in!X26)</f>
        <v>802.30065805898869</v>
      </c>
      <c r="Y26" s="77">
        <f>IF(RES_hh_tes_in!Y26=0,0,1000*11630*RES_hh_tes_in!Y26/RES_hh_num_in!Y26)</f>
        <v>763.4303910751288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559.03358988951322</v>
      </c>
      <c r="D27" s="69">
        <f>IF(RES_hh_tes_in!D27=0,0,1000*11630*RES_hh_tes_in!D27/RES_hh_num_in!D27)</f>
        <v>577.19137311701081</v>
      </c>
      <c r="E27" s="69">
        <f>IF(RES_hh_tes_in!E27=0,0,1000*11630*RES_hh_tes_in!E27/RES_hh_num_in!E27)</f>
        <v>548.53467582029509</v>
      </c>
      <c r="F27" s="69">
        <f>IF(RES_hh_tes_in!F27=0,0,1000*11630*RES_hh_tes_in!F27/RES_hh_num_in!F27)</f>
        <v>501.12757443264388</v>
      </c>
      <c r="G27" s="69">
        <f>IF(RES_hh_tes_in!G27=0,0,1000*11630*RES_hh_tes_in!G27/RES_hh_num_in!G27)</f>
        <v>512.23341415454752</v>
      </c>
      <c r="H27" s="69">
        <f>IF(RES_hh_tes_in!H27=0,0,1000*11630*RES_hh_tes_in!H27/RES_hh_num_in!H27)</f>
        <v>527.58369707557608</v>
      </c>
      <c r="I27" s="69">
        <f>IF(RES_hh_tes_in!I27=0,0,1000*11630*RES_hh_tes_in!I27/RES_hh_num_in!I27)</f>
        <v>552.12498215915707</v>
      </c>
      <c r="J27" s="69">
        <f>IF(RES_hh_tes_in!J27=0,0,1000*11630*RES_hh_tes_in!J27/RES_hh_num_in!J27)</f>
        <v>558.69927668883304</v>
      </c>
      <c r="K27" s="69">
        <f>IF(RES_hh_tes_in!K27=0,0,1000*11630*RES_hh_tes_in!K27/RES_hh_num_in!K27)</f>
        <v>459.84651371401981</v>
      </c>
      <c r="L27" s="69">
        <f>IF(RES_hh_tes_in!L27=0,0,1000*11630*RES_hh_tes_in!L27/RES_hh_num_in!L27)</f>
        <v>566.05679238919799</v>
      </c>
      <c r="M27" s="69">
        <f>IF(RES_hh_tes_in!M27=0,0,1000*11630*RES_hh_tes_in!M27/RES_hh_num_in!M27)</f>
        <v>576.62704087616021</v>
      </c>
      <c r="N27" s="69">
        <f>IF(RES_hh_tes_in!N27=0,0,1000*11630*RES_hh_tes_in!N27/RES_hh_num_in!N27)</f>
        <v>606.75764521310975</v>
      </c>
      <c r="O27" s="69">
        <f>IF(RES_hh_tes_in!O27=0,0,1000*11630*RES_hh_tes_in!O27/RES_hh_num_in!O27)</f>
        <v>613.38499050060273</v>
      </c>
      <c r="P27" s="69">
        <f>IF(RES_hh_tes_in!P27=0,0,1000*11630*RES_hh_tes_in!P27/RES_hh_num_in!P27)</f>
        <v>549.89890398462353</v>
      </c>
      <c r="Q27" s="69">
        <f>IF(RES_hh_tes_in!Q27=0,0,1000*11630*RES_hh_tes_in!Q27/RES_hh_num_in!Q27)</f>
        <v>571.88601532425378</v>
      </c>
      <c r="R27" s="69">
        <f>IF(RES_hh_tes_in!R27=0,0,1000*11630*RES_hh_tes_in!R27/RES_hh_num_in!R27)</f>
        <v>563.33927199953723</v>
      </c>
      <c r="S27" s="69">
        <f>IF(RES_hh_tes_in!S27=0,0,1000*11630*RES_hh_tes_in!S27/RES_hh_num_in!S27)</f>
        <v>593.02468454108578</v>
      </c>
      <c r="T27" s="69">
        <f>IF(RES_hh_tes_in!T27=0,0,1000*11630*RES_hh_tes_in!T27/RES_hh_num_in!T27)</f>
        <v>589.11678590044414</v>
      </c>
      <c r="U27" s="69">
        <f>IF(RES_hh_tes_in!U27=0,0,1000*11630*RES_hh_tes_in!U27/RES_hh_num_in!U27)</f>
        <v>586.57554592511906</v>
      </c>
      <c r="V27" s="69">
        <f>IF(RES_hh_tes_in!V27=0,0,1000*11630*RES_hh_tes_in!V27/RES_hh_num_in!V27)</f>
        <v>615.437072596652</v>
      </c>
      <c r="W27" s="69">
        <f>IF(RES_hh_tes_in!W27=0,0,1000*11630*RES_hh_tes_in!W27/RES_hh_num_in!W27)</f>
        <v>580.86611777704536</v>
      </c>
      <c r="X27" s="69">
        <f>IF(RES_hh_tes_in!X27=0,0,1000*11630*RES_hh_tes_in!X27/RES_hh_num_in!X27)</f>
        <v>645.40805116106537</v>
      </c>
      <c r="Y27" s="69">
        <f>IF(RES_hh_tes_in!Y27=0,0,1000*11630*RES_hh_tes_in!Y27/RES_hh_num_in!Y27)</f>
        <v>594.37754787773201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554.29529157006402</v>
      </c>
      <c r="D29" s="72">
        <f>IF(RES_hh_tes_in!D29=0,0,1000*11630*RES_hh_tes_in!D29/RES_hh_num_in!D29)</f>
        <v>568.20331782171149</v>
      </c>
      <c r="E29" s="72">
        <f>IF(RES_hh_tes_in!E29=0,0,1000*11630*RES_hh_tes_in!E29/RES_hh_num_in!E29)</f>
        <v>536.35509541403542</v>
      </c>
      <c r="F29" s="72">
        <f>IF(RES_hh_tes_in!F29=0,0,1000*11630*RES_hh_tes_in!F29/RES_hh_num_in!F29)</f>
        <v>528.43232575790194</v>
      </c>
      <c r="G29" s="72">
        <f>IF(RES_hh_tes_in!G29=0,0,1000*11630*RES_hh_tes_in!G29/RES_hh_num_in!G29)</f>
        <v>516.27700261579571</v>
      </c>
      <c r="H29" s="72">
        <f>IF(RES_hh_tes_in!H29=0,0,1000*11630*RES_hh_tes_in!H29/RES_hh_num_in!H29)</f>
        <v>517.38564137901551</v>
      </c>
      <c r="I29" s="72">
        <f>IF(RES_hh_tes_in!I29=0,0,1000*11630*RES_hh_tes_in!I29/RES_hh_num_in!I29)</f>
        <v>551.11187835395663</v>
      </c>
      <c r="J29" s="72">
        <f>IF(RES_hh_tes_in!J29=0,0,1000*11630*RES_hh_tes_in!J29/RES_hh_num_in!J29)</f>
        <v>521.69196101744274</v>
      </c>
      <c r="K29" s="72">
        <f>IF(RES_hh_tes_in!K29=0,0,1000*11630*RES_hh_tes_in!K29/RES_hh_num_in!K29)</f>
        <v>531.39852729060783</v>
      </c>
      <c r="L29" s="72">
        <f>IF(RES_hh_tes_in!L29=0,0,1000*11630*RES_hh_tes_in!L29/RES_hh_num_in!L29)</f>
        <v>549.75457181350828</v>
      </c>
      <c r="M29" s="72">
        <f>IF(RES_hh_tes_in!M29=0,0,1000*11630*RES_hh_tes_in!M29/RES_hh_num_in!M29)</f>
        <v>578.54536828694461</v>
      </c>
      <c r="N29" s="72">
        <f>IF(RES_hh_tes_in!N29=0,0,1000*11630*RES_hh_tes_in!N29/RES_hh_num_in!N29)</f>
        <v>583.89448531332994</v>
      </c>
      <c r="O29" s="72">
        <f>IF(RES_hh_tes_in!O29=0,0,1000*11630*RES_hh_tes_in!O29/RES_hh_num_in!O29)</f>
        <v>585.74155215149426</v>
      </c>
      <c r="P29" s="72">
        <f>IF(RES_hh_tes_in!P29=0,0,1000*11630*RES_hh_tes_in!P29/RES_hh_num_in!P29)</f>
        <v>590.78683634607239</v>
      </c>
      <c r="Q29" s="72">
        <f>IF(RES_hh_tes_in!Q29=0,0,1000*11630*RES_hh_tes_in!Q29/RES_hh_num_in!Q29)</f>
        <v>588.87492357747396</v>
      </c>
      <c r="R29" s="72">
        <f>IF(RES_hh_tes_in!R29=0,0,1000*11630*RES_hh_tes_in!R29/RES_hh_num_in!R29)</f>
        <v>543.08880973373357</v>
      </c>
      <c r="S29" s="72">
        <f>IF(RES_hh_tes_in!S29=0,0,1000*11630*RES_hh_tes_in!S29/RES_hh_num_in!S29)</f>
        <v>592.19155028706359</v>
      </c>
      <c r="T29" s="72">
        <f>IF(RES_hh_tes_in!T29=0,0,1000*11630*RES_hh_tes_in!T29/RES_hh_num_in!T29)</f>
        <v>582.54137864837844</v>
      </c>
      <c r="U29" s="72">
        <f>IF(RES_hh_tes_in!U29=0,0,1000*11630*RES_hh_tes_in!U29/RES_hh_num_in!U29)</f>
        <v>585.76793624623713</v>
      </c>
      <c r="V29" s="72">
        <f>IF(RES_hh_tes_in!V29=0,0,1000*11630*RES_hh_tes_in!V29/RES_hh_num_in!V29)</f>
        <v>638.82951532023196</v>
      </c>
      <c r="W29" s="72">
        <f>IF(RES_hh_tes_in!W29=0,0,1000*11630*RES_hh_tes_in!W29/RES_hh_num_in!W29)</f>
        <v>612.70612374836321</v>
      </c>
      <c r="X29" s="72">
        <f>IF(RES_hh_tes_in!X29=0,0,1000*11630*RES_hh_tes_in!X29/RES_hh_num_in!X29)</f>
        <v>612.79854203371474</v>
      </c>
      <c r="Y29" s="72">
        <f>IF(RES_hh_tes_in!Y29=0,0,1000*11630*RES_hh_tes_in!Y29/RES_hh_num_in!Y29)</f>
        <v>574.8697602159732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544.69644284703224</v>
      </c>
      <c r="D30" s="72">
        <f>IF(RES_hh_tes_in!D30=0,0,1000*11630*RES_hh_tes_in!D30/RES_hh_num_in!D30)</f>
        <v>584.4334009392694</v>
      </c>
      <c r="E30" s="72">
        <f>IF(RES_hh_tes_in!E30=0,0,1000*11630*RES_hh_tes_in!E30/RES_hh_num_in!E30)</f>
        <v>534.76488058926429</v>
      </c>
      <c r="F30" s="72">
        <f>IF(RES_hh_tes_in!F30=0,0,1000*11630*RES_hh_tes_in!F30/RES_hh_num_in!F30)</f>
        <v>508.38284343746807</v>
      </c>
      <c r="G30" s="72">
        <f>IF(RES_hh_tes_in!G30=0,0,1000*11630*RES_hh_tes_in!G30/RES_hh_num_in!G30)</f>
        <v>510.52357770061212</v>
      </c>
      <c r="H30" s="72">
        <f>IF(RES_hh_tes_in!H30=0,0,1000*11630*RES_hh_tes_in!H30/RES_hh_num_in!H30)</f>
        <v>533.04631345932489</v>
      </c>
      <c r="I30" s="72">
        <f>IF(RES_hh_tes_in!I30=0,0,1000*11630*RES_hh_tes_in!I30/RES_hh_num_in!I30)</f>
        <v>558.0641479927433</v>
      </c>
      <c r="J30" s="72">
        <f>IF(RES_hh_tes_in!J30=0,0,1000*11630*RES_hh_tes_in!J30/RES_hh_num_in!J30)</f>
        <v>552.53180369173106</v>
      </c>
      <c r="K30" s="72">
        <f>IF(RES_hh_tes_in!K30=0,0,1000*11630*RES_hh_tes_in!K30/RES_hh_num_in!K30)</f>
        <v>472.51670069761428</v>
      </c>
      <c r="L30" s="72">
        <f>IF(RES_hh_tes_in!L30=0,0,1000*11630*RES_hh_tes_in!L30/RES_hh_num_in!L30)</f>
        <v>544.79920258525897</v>
      </c>
      <c r="M30" s="72">
        <f>IF(RES_hh_tes_in!M30=0,0,1000*11630*RES_hh_tes_in!M30/RES_hh_num_in!M30)</f>
        <v>599.45259184488941</v>
      </c>
      <c r="N30" s="72">
        <f>IF(RES_hh_tes_in!N30=0,0,1000*11630*RES_hh_tes_in!N30/RES_hh_num_in!N30)</f>
        <v>614.05023942492983</v>
      </c>
      <c r="O30" s="72">
        <f>IF(RES_hh_tes_in!O30=0,0,1000*11630*RES_hh_tes_in!O30/RES_hh_num_in!O30)</f>
        <v>583.23080679515647</v>
      </c>
      <c r="P30" s="72">
        <f>IF(RES_hh_tes_in!P30=0,0,1000*11630*RES_hh_tes_in!P30/RES_hh_num_in!P30)</f>
        <v>561.98912811538662</v>
      </c>
      <c r="Q30" s="72">
        <f>IF(RES_hh_tes_in!Q30=0,0,1000*11630*RES_hh_tes_in!Q30/RES_hh_num_in!Q30)</f>
        <v>565.24747605326843</v>
      </c>
      <c r="R30" s="72">
        <f>IF(RES_hh_tes_in!R30=0,0,1000*11630*RES_hh_tes_in!R30/RES_hh_num_in!R30)</f>
        <v>572.52501515120423</v>
      </c>
      <c r="S30" s="72">
        <f>IF(RES_hh_tes_in!S30=0,0,1000*11630*RES_hh_tes_in!S30/RES_hh_num_in!S30)</f>
        <v>591.16008772511213</v>
      </c>
      <c r="T30" s="72">
        <f>IF(RES_hh_tes_in!T30=0,0,1000*11630*RES_hh_tes_in!T30/RES_hh_num_in!T30)</f>
        <v>582.58937171018817</v>
      </c>
      <c r="U30" s="72">
        <f>IF(RES_hh_tes_in!U30=0,0,1000*11630*RES_hh_tes_in!U30/RES_hh_num_in!U30)</f>
        <v>588.73549178536098</v>
      </c>
      <c r="V30" s="72">
        <f>IF(RES_hh_tes_in!V30=0,0,1000*11630*RES_hh_tes_in!V30/RES_hh_num_in!V30)</f>
        <v>617.07111719635134</v>
      </c>
      <c r="W30" s="72">
        <f>IF(RES_hh_tes_in!W30=0,0,1000*11630*RES_hh_tes_in!W30/RES_hh_num_in!W30)</f>
        <v>589.84568936052153</v>
      </c>
      <c r="X30" s="72">
        <f>IF(RES_hh_tes_in!X30=0,0,1000*11630*RES_hh_tes_in!X30/RES_hh_num_in!X30)</f>
        <v>633.27026826464328</v>
      </c>
      <c r="Y30" s="72">
        <f>IF(RES_hh_tes_in!Y30=0,0,1000*11630*RES_hh_tes_in!Y30/RES_hh_num_in!Y30)</f>
        <v>592.05921488201159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X31" s="72">
        <f>IF(RES_hh_tes_in!X31=0,0,1000*11630*RES_hh_tes_in!X31/RES_hh_num_in!X31)</f>
        <v>0</v>
      </c>
      <c r="Y31" s="72">
        <f>IF(RES_hh_tes_in!Y31=0,0,1000*11630*RES_hh_tes_in!Y31/RES_hh_num_in!Y31)</f>
        <v>0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575.46362872823727</v>
      </c>
      <c r="D32" s="77">
        <f>IF(RES_hh_tes_in!D32=0,0,1000*11630*RES_hh_tes_in!D32/RES_hh_num_in!D32)</f>
        <v>576.00175731487343</v>
      </c>
      <c r="E32" s="77">
        <f>IF(RES_hh_tes_in!E32=0,0,1000*11630*RES_hh_tes_in!E32/RES_hh_num_in!E32)</f>
        <v>566.09172223688427</v>
      </c>
      <c r="F32" s="77">
        <f>IF(RES_hh_tes_in!F32=0,0,1000*11630*RES_hh_tes_in!F32/RES_hh_num_in!F32)</f>
        <v>470.89511801775183</v>
      </c>
      <c r="G32" s="77">
        <f>IF(RES_hh_tes_in!G32=0,0,1000*11630*RES_hh_tes_in!G32/RES_hh_num_in!G32)</f>
        <v>510.9842659243738</v>
      </c>
      <c r="H32" s="77">
        <f>IF(RES_hh_tes_in!H32=0,0,1000*11630*RES_hh_tes_in!H32/RES_hh_num_in!H32)</f>
        <v>527.800736382026</v>
      </c>
      <c r="I32" s="77">
        <f>IF(RES_hh_tes_in!I32=0,0,1000*11630*RES_hh_tes_in!I32/RES_hh_num_in!I32)</f>
        <v>549.38292273876652</v>
      </c>
      <c r="J32" s="77">
        <f>IF(RES_hh_tes_in!J32=0,0,1000*11630*RES_hh_tes_in!J32/RES_hh_num_in!J32)</f>
        <v>577.71928637682697</v>
      </c>
      <c r="K32" s="77">
        <f>IF(RES_hh_tes_in!K32=0,0,1000*11630*RES_hh_tes_in!K32/RES_hh_num_in!K32)</f>
        <v>416.05977525100747</v>
      </c>
      <c r="L32" s="77">
        <f>IF(RES_hh_tes_in!L32=0,0,1000*11630*RES_hh_tes_in!L32/RES_hh_num_in!L32)</f>
        <v>586.01146875831921</v>
      </c>
      <c r="M32" s="77">
        <f>IF(RES_hh_tes_in!M32=0,0,1000*11630*RES_hh_tes_in!M32/RES_hh_num_in!M32)</f>
        <v>558.55363552828919</v>
      </c>
      <c r="N32" s="77">
        <f>IF(RES_hh_tes_in!N32=0,0,1000*11630*RES_hh_tes_in!N32/RES_hh_num_in!N32)</f>
        <v>612.7315942823335</v>
      </c>
      <c r="O32" s="77">
        <f>IF(RES_hh_tes_in!O32=0,0,1000*11630*RES_hh_tes_in!O32/RES_hh_num_in!O32)</f>
        <v>637.29275200756922</v>
      </c>
      <c r="P32" s="77">
        <f>IF(RES_hh_tes_in!P32=0,0,1000*11630*RES_hh_tes_in!P32/RES_hh_num_in!P32)</f>
        <v>527.96687755053233</v>
      </c>
      <c r="Q32" s="77">
        <f>IF(RES_hh_tes_in!Q32=0,0,1000*11630*RES_hh_tes_in!Q32/RES_hh_num_in!Q32)</f>
        <v>569.57815329899688</v>
      </c>
      <c r="R32" s="77">
        <f>IF(RES_hh_tes_in!R32=0,0,1000*11630*RES_hh_tes_in!R32/RES_hh_num_in!R32)</f>
        <v>563.13397250063656</v>
      </c>
      <c r="S32" s="77">
        <f>IF(RES_hh_tes_in!S32=0,0,1000*11630*RES_hh_tes_in!S32/RES_hh_num_in!S32)</f>
        <v>594.11302747284253</v>
      </c>
      <c r="T32" s="77">
        <f>IF(RES_hh_tes_in!T32=0,0,1000*11630*RES_hh_tes_in!T32/RES_hh_num_in!T32)</f>
        <v>593.85042661641853</v>
      </c>
      <c r="U32" s="77">
        <f>IF(RES_hh_tes_in!U32=0,0,1000*11630*RES_hh_tes_in!U32/RES_hh_num_in!U32)</f>
        <v>585.89768687751734</v>
      </c>
      <c r="V32" s="77">
        <f>IF(RES_hh_tes_in!V32=0,0,1000*11630*RES_hh_tes_in!V32/RES_hh_num_in!V32)</f>
        <v>609.44182863681908</v>
      </c>
      <c r="W32" s="77">
        <f>IF(RES_hh_tes_in!W32=0,0,1000*11630*RES_hh_tes_in!W32/RES_hh_num_in!W32)</f>
        <v>573.62821398118297</v>
      </c>
      <c r="X32" s="77">
        <f>IF(RES_hh_tes_in!X32=0,0,1000*11630*RES_hh_tes_in!X32/RES_hh_num_in!X32)</f>
        <v>648.77132402656082</v>
      </c>
      <c r="Y32" s="77">
        <f>IF(RES_hh_tes_in!Y32=0,0,1000*11630*RES_hh_tes_in!Y32/RES_hh_num_in!Y32)</f>
        <v>597.02607665291578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2494.0639880228459</v>
      </c>
      <c r="D3" s="65">
        <f>IF(RES_hh_emi_in!D3=0,0,1000000*RES_hh_emi_in!D3/RES_hh_num_in!D3)</f>
        <v>2122.5858616088581</v>
      </c>
      <c r="E3" s="65">
        <f>IF(RES_hh_emi_in!E3=0,0,1000000*RES_hh_emi_in!E3/RES_hh_num_in!E3)</f>
        <v>2060.8839372350803</v>
      </c>
      <c r="F3" s="65">
        <f>IF(RES_hh_emi_in!F3=0,0,1000000*RES_hh_emi_in!F3/RES_hh_num_in!F3)</f>
        <v>2295.2472310677244</v>
      </c>
      <c r="G3" s="65">
        <f>IF(RES_hh_emi_in!G3=0,0,1000000*RES_hh_emi_in!G3/RES_hh_num_in!G3)</f>
        <v>2180.9118133203083</v>
      </c>
      <c r="H3" s="65">
        <f>IF(RES_hh_emi_in!H3=0,0,1000000*RES_hh_emi_in!H3/RES_hh_num_in!H3)</f>
        <v>2034.1200958046452</v>
      </c>
      <c r="I3" s="65">
        <f>IF(RES_hh_emi_in!I3=0,0,1000000*RES_hh_emi_in!I3/RES_hh_num_in!I3)</f>
        <v>1550.0890168522897</v>
      </c>
      <c r="J3" s="65">
        <f>IF(RES_hh_emi_in!J3=0,0,1000000*RES_hh_emi_in!J3/RES_hh_num_in!J3)</f>
        <v>1740.5668152879437</v>
      </c>
      <c r="K3" s="65">
        <f>IF(RES_hh_emi_in!K3=0,0,1000000*RES_hh_emi_in!K3/RES_hh_num_in!K3)</f>
        <v>1585.8703693656043</v>
      </c>
      <c r="L3" s="65">
        <f>IF(RES_hh_emi_in!L3=0,0,1000000*RES_hh_emi_in!L3/RES_hh_num_in!L3)</f>
        <v>1351.4992772666765</v>
      </c>
      <c r="M3" s="65">
        <f>IF(RES_hh_emi_in!M3=0,0,1000000*RES_hh_emi_in!M3/RES_hh_num_in!M3)</f>
        <v>1394.7543405634135</v>
      </c>
      <c r="N3" s="65">
        <f>IF(RES_hh_emi_in!N3=0,0,1000000*RES_hh_emi_in!N3/RES_hh_num_in!N3)</f>
        <v>1449.1154099567436</v>
      </c>
      <c r="O3" s="65">
        <f>IF(RES_hh_emi_in!O3=0,0,1000000*RES_hh_emi_in!O3/RES_hh_num_in!O3)</f>
        <v>1380.5528258733084</v>
      </c>
      <c r="P3" s="65">
        <f>IF(RES_hh_emi_in!P3=0,0,1000000*RES_hh_emi_in!P3/RES_hh_num_in!P3)</f>
        <v>609.99994840742443</v>
      </c>
      <c r="Q3" s="65">
        <f>IF(RES_hh_emi_in!Q3=0,0,1000000*RES_hh_emi_in!Q3/RES_hh_num_in!Q3)</f>
        <v>882.65640458753626</v>
      </c>
      <c r="R3" s="65">
        <f>IF(RES_hh_emi_in!R3=0,0,1000000*RES_hh_emi_in!R3/RES_hh_num_in!R3)</f>
        <v>1025.3928720417955</v>
      </c>
      <c r="S3" s="65">
        <f>IF(RES_hh_emi_in!S3=0,0,1000000*RES_hh_emi_in!S3/RES_hh_num_in!S3)</f>
        <v>1039.7493049779059</v>
      </c>
      <c r="T3" s="65">
        <f>IF(RES_hh_emi_in!T3=0,0,1000000*RES_hh_emi_in!T3/RES_hh_num_in!T3)</f>
        <v>874.47161346769349</v>
      </c>
      <c r="U3" s="65">
        <f>IF(RES_hh_emi_in!U3=0,0,1000000*RES_hh_emi_in!U3/RES_hh_num_in!U3)</f>
        <v>830.94338398663456</v>
      </c>
      <c r="V3" s="65">
        <f>IF(RES_hh_emi_in!V3=0,0,1000000*RES_hh_emi_in!V3/RES_hh_num_in!V3)</f>
        <v>699.31616624343258</v>
      </c>
      <c r="W3" s="65">
        <f>IF(RES_hh_emi_in!W3=0,0,1000000*RES_hh_emi_in!W3/RES_hh_num_in!W3)</f>
        <v>600.39097975591005</v>
      </c>
      <c r="X3" s="65">
        <f>IF(RES_hh_emi_in!X3=0,0,1000000*RES_hh_emi_in!X3/RES_hh_num_in!X3)</f>
        <v>316.19395496790065</v>
      </c>
      <c r="Y3" s="65">
        <f>IF(RES_hh_emi_in!Y3=0,0,1000000*RES_hh_emi_in!Y3/RES_hh_num_in!Y3)</f>
        <v>384.20470837141534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2229.4344274945429</v>
      </c>
      <c r="D4" s="69">
        <f>IF(RES_hh_emi_in!D4=0,0,1000000*RES_hh_emi_in!D4/RES_hh_num_in!D4)</f>
        <v>1844.6792967545014</v>
      </c>
      <c r="E4" s="69">
        <f>IF(RES_hh_emi_in!E4=0,0,1000000*RES_hh_emi_in!E4/RES_hh_num_in!E4)</f>
        <v>1802.2646366411111</v>
      </c>
      <c r="F4" s="69">
        <f>IF(RES_hh_emi_in!F4=0,0,1000000*RES_hh_emi_in!F4/RES_hh_num_in!F4)</f>
        <v>2015.9970568574336</v>
      </c>
      <c r="G4" s="69">
        <f>IF(RES_hh_emi_in!G4=0,0,1000000*RES_hh_emi_in!G4/RES_hh_num_in!G4)</f>
        <v>1924.623203109652</v>
      </c>
      <c r="H4" s="69">
        <f>IF(RES_hh_emi_in!H4=0,0,1000000*RES_hh_emi_in!H4/RES_hh_num_in!H4)</f>
        <v>1787.7837066207142</v>
      </c>
      <c r="I4" s="69">
        <f>IF(RES_hh_emi_in!I4=0,0,1000000*RES_hh_emi_in!I4/RES_hh_num_in!I4)</f>
        <v>1321.3295618016289</v>
      </c>
      <c r="J4" s="69">
        <f>IF(RES_hh_emi_in!J4=0,0,1000000*RES_hh_emi_in!J4/RES_hh_num_in!J4)</f>
        <v>1520.6840258572126</v>
      </c>
      <c r="K4" s="69">
        <f>IF(RES_hh_emi_in!K4=0,0,1000000*RES_hh_emi_in!K4/RES_hh_num_in!K4)</f>
        <v>1378.1451716965014</v>
      </c>
      <c r="L4" s="69">
        <f>IF(RES_hh_emi_in!L4=0,0,1000000*RES_hh_emi_in!L4/RES_hh_num_in!L4)</f>
        <v>1164.9473922628958</v>
      </c>
      <c r="M4" s="69">
        <f>IF(RES_hh_emi_in!M4=0,0,1000000*RES_hh_emi_in!M4/RES_hh_num_in!M4)</f>
        <v>1157.9478365750313</v>
      </c>
      <c r="N4" s="69">
        <f>IF(RES_hh_emi_in!N4=0,0,1000000*RES_hh_emi_in!N4/RES_hh_num_in!N4)</f>
        <v>1250.671211094367</v>
      </c>
      <c r="O4" s="69">
        <f>IF(RES_hh_emi_in!O4=0,0,1000000*RES_hh_emi_in!O4/RES_hh_num_in!O4)</f>
        <v>1195.716851846403</v>
      </c>
      <c r="P4" s="69">
        <f>IF(RES_hh_emi_in!P4=0,0,1000000*RES_hh_emi_in!P4/RES_hh_num_in!P4)</f>
        <v>454.43790507934892</v>
      </c>
      <c r="Q4" s="69">
        <f>IF(RES_hh_emi_in!Q4=0,0,1000000*RES_hh_emi_in!Q4/RES_hh_num_in!Q4)</f>
        <v>714.9155164945779</v>
      </c>
      <c r="R4" s="69">
        <f>IF(RES_hh_emi_in!R4=0,0,1000000*RES_hh_emi_in!R4/RES_hh_num_in!R4)</f>
        <v>842.53973830001758</v>
      </c>
      <c r="S4" s="69">
        <f>IF(RES_hh_emi_in!S4=0,0,1000000*RES_hh_emi_in!S4/RES_hh_num_in!S4)</f>
        <v>830.26883079101174</v>
      </c>
      <c r="T4" s="69">
        <f>IF(RES_hh_emi_in!T4=0,0,1000000*RES_hh_emi_in!T4/RES_hh_num_in!T4)</f>
        <v>679.85045602883451</v>
      </c>
      <c r="U4" s="69">
        <f>IF(RES_hh_emi_in!U4=0,0,1000000*RES_hh_emi_in!U4/RES_hh_num_in!U4)</f>
        <v>629.59745873710494</v>
      </c>
      <c r="V4" s="69">
        <f>IF(RES_hh_emi_in!V4=0,0,1000000*RES_hh_emi_in!V4/RES_hh_num_in!V4)</f>
        <v>523.83268477465708</v>
      </c>
      <c r="W4" s="69">
        <f>IF(RES_hh_emi_in!W4=0,0,1000000*RES_hh_emi_in!W4/RES_hh_num_in!W4)</f>
        <v>468.44739076274317</v>
      </c>
      <c r="X4" s="69">
        <f>IF(RES_hh_emi_in!X4=0,0,1000000*RES_hh_emi_in!X4/RES_hh_num_in!X4)</f>
        <v>249.08141585820286</v>
      </c>
      <c r="Y4" s="69">
        <f>IF(RES_hh_emi_in!Y4=0,0,1000000*RES_hh_emi_in!Y4/RES_hh_num_in!Y4)</f>
        <v>287.67720563269455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4144.8184548005238</v>
      </c>
      <c r="I5" s="72">
        <f>IF(RES_hh_emi_in!I5=0,0,1000000*RES_hh_emi_in!I5/RES_hh_num_in!I5)</f>
        <v>3977.0446608754896</v>
      </c>
      <c r="J5" s="72">
        <f>IF(RES_hh_emi_in!J5=0,0,1000000*RES_hh_emi_in!J5/RES_hh_num_in!J5)</f>
        <v>4508.3800923222752</v>
      </c>
      <c r="K5" s="72">
        <f>IF(RES_hh_emi_in!K5=0,0,1000000*RES_hh_emi_in!K5/RES_hh_num_in!K5)</f>
        <v>4158.3863729768482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4082.9618104299211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3234.3501692147265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2264.4310373398653</v>
      </c>
      <c r="X5" s="72">
        <f>IF(RES_hh_emi_in!X5=0,0,1000000*RES_hh_emi_in!X5/RES_hh_num_in!X5)</f>
        <v>2234.5384603839707</v>
      </c>
      <c r="Y5" s="72">
        <f>IF(RES_hh_emi_in!Y5=0,0,1000000*RES_hh_emi_in!Y5/RES_hh_num_in!Y5)</f>
        <v>1687.2100068264986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3600.2424481570642</v>
      </c>
      <c r="D6" s="72">
        <f>IF(RES_hh_emi_in!D6=0,0,1000000*RES_hh_emi_in!D6/RES_hh_num_in!D6)</f>
        <v>3495.3640666224846</v>
      </c>
      <c r="E6" s="72">
        <f>IF(RES_hh_emi_in!E6=0,0,1000000*RES_hh_emi_in!E6/RES_hh_num_in!E6)</f>
        <v>3470.6876587893034</v>
      </c>
      <c r="F6" s="72">
        <f>IF(RES_hh_emi_in!F6=0,0,1000000*RES_hh_emi_in!F6/RES_hh_num_in!F6)</f>
        <v>3668.6943695283312</v>
      </c>
      <c r="G6" s="72">
        <f>IF(RES_hh_emi_in!G6=0,0,1000000*RES_hh_emi_in!G6/RES_hh_num_in!G6)</f>
        <v>3548.7091691277083</v>
      </c>
      <c r="H6" s="72">
        <f>IF(RES_hh_emi_in!H6=0,0,1000000*RES_hh_emi_in!H6/RES_hh_num_in!H6)</f>
        <v>3277.4457450297273</v>
      </c>
      <c r="I6" s="72">
        <f>IF(RES_hh_emi_in!I6=0,0,1000000*RES_hh_emi_in!I6/RES_hh_num_in!I6)</f>
        <v>3041.6271321533663</v>
      </c>
      <c r="J6" s="72">
        <f>IF(RES_hh_emi_in!J6=0,0,1000000*RES_hh_emi_in!J6/RES_hh_num_in!J6)</f>
        <v>3134.2043403595153</v>
      </c>
      <c r="K6" s="72">
        <f>IF(RES_hh_emi_in!K6=0,0,1000000*RES_hh_emi_in!K6/RES_hh_num_in!K6)</f>
        <v>3146.5334299435581</v>
      </c>
      <c r="L6" s="72">
        <f>IF(RES_hh_emi_in!L6=0,0,1000000*RES_hh_emi_in!L6/RES_hh_num_in!L6)</f>
        <v>3344.6978402258169</v>
      </c>
      <c r="M6" s="72">
        <f>IF(RES_hh_emi_in!M6=0,0,1000000*RES_hh_emi_in!M6/RES_hh_num_in!M6)</f>
        <v>2505.6039822564398</v>
      </c>
      <c r="N6" s="72">
        <f>IF(RES_hh_emi_in!N6=0,0,1000000*RES_hh_emi_in!N6/RES_hh_num_in!N6)</f>
        <v>2790.7598763483279</v>
      </c>
      <c r="O6" s="72">
        <f>IF(RES_hh_emi_in!O6=0,0,1000000*RES_hh_emi_in!O6/RES_hh_num_in!O6)</f>
        <v>2872.2171320771604</v>
      </c>
      <c r="P6" s="72">
        <f>IF(RES_hh_emi_in!P6=0,0,1000000*RES_hh_emi_in!P6/RES_hh_num_in!P6)</f>
        <v>1878.8652350874358</v>
      </c>
      <c r="Q6" s="72">
        <f>IF(RES_hh_emi_in!Q6=0,0,1000000*RES_hh_emi_in!Q6/RES_hh_num_in!Q6)</f>
        <v>1944.5189209246071</v>
      </c>
      <c r="R6" s="72">
        <f>IF(RES_hh_emi_in!R6=0,0,1000000*RES_hh_emi_in!R6/RES_hh_num_in!R6)</f>
        <v>2216.9877212135139</v>
      </c>
      <c r="S6" s="72">
        <f>IF(RES_hh_emi_in!S6=0,0,1000000*RES_hh_emi_in!S6/RES_hh_num_in!S6)</f>
        <v>2055.9724202911289</v>
      </c>
      <c r="T6" s="72">
        <f>IF(RES_hh_emi_in!T6=0,0,1000000*RES_hh_emi_in!T6/RES_hh_num_in!T6)</f>
        <v>1950.5296877847054</v>
      </c>
      <c r="U6" s="72">
        <f>IF(RES_hh_emi_in!U6=0,0,1000000*RES_hh_emi_in!U6/RES_hh_num_in!U6)</f>
        <v>1731.8550197786249</v>
      </c>
      <c r="V6" s="72">
        <f>IF(RES_hh_emi_in!V6=0,0,1000000*RES_hh_emi_in!V6/RES_hh_num_in!V6)</f>
        <v>1471.9133032654954</v>
      </c>
      <c r="W6" s="72">
        <f>IF(RES_hh_emi_in!W6=0,0,1000000*RES_hh_emi_in!W6/RES_hh_num_in!W6)</f>
        <v>2242.3981009022127</v>
      </c>
      <c r="X6" s="72">
        <f>IF(RES_hh_emi_in!X6=0,0,1000000*RES_hh_emi_in!X6/RES_hh_num_in!X6)</f>
        <v>1649.6884666694825</v>
      </c>
      <c r="Y6" s="72">
        <f>IF(RES_hh_emi_in!Y6=0,0,1000000*RES_hh_emi_in!Y6/RES_hh_num_in!Y6)</f>
        <v>1329.5796573917876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4729.5056032495613</v>
      </c>
      <c r="D7" s="72">
        <f>IF(RES_hh_emi_in!D7=0,0,1000000*RES_hh_emi_in!D7/RES_hh_num_in!D7)</f>
        <v>4141.757077881457</v>
      </c>
      <c r="E7" s="72">
        <f>IF(RES_hh_emi_in!E7=0,0,1000000*RES_hh_emi_in!E7/RES_hh_num_in!E7)</f>
        <v>4400.0024960048968</v>
      </c>
      <c r="F7" s="72">
        <f>IF(RES_hh_emi_in!F7=0,0,1000000*RES_hh_emi_in!F7/RES_hh_num_in!F7)</f>
        <v>4433.6456340837167</v>
      </c>
      <c r="G7" s="72">
        <f>IF(RES_hh_emi_in!G7=0,0,1000000*RES_hh_emi_in!G7/RES_hh_num_in!G7)</f>
        <v>4450.7391166262732</v>
      </c>
      <c r="H7" s="72">
        <f>IF(RES_hh_emi_in!H7=0,0,1000000*RES_hh_emi_in!H7/RES_hh_num_in!H7)</f>
        <v>4121.6284830244858</v>
      </c>
      <c r="I7" s="72">
        <f>IF(RES_hh_emi_in!I7=0,0,1000000*RES_hh_emi_in!I7/RES_hh_num_in!I7)</f>
        <v>3443.8773763322333</v>
      </c>
      <c r="J7" s="72">
        <f>IF(RES_hh_emi_in!J7=0,0,1000000*RES_hh_emi_in!J7/RES_hh_num_in!J7)</f>
        <v>4035.4917672875281</v>
      </c>
      <c r="K7" s="72">
        <f>IF(RES_hh_emi_in!K7=0,0,1000000*RES_hh_emi_in!K7/RES_hh_num_in!K7)</f>
        <v>3992.0244354346014</v>
      </c>
      <c r="L7" s="72">
        <f>IF(RES_hh_emi_in!L7=0,0,1000000*RES_hh_emi_in!L7/RES_hh_num_in!L7)</f>
        <v>3814.751774645119</v>
      </c>
      <c r="M7" s="72">
        <f>IF(RES_hh_emi_in!M7=0,0,1000000*RES_hh_emi_in!M7/RES_hh_num_in!M7)</f>
        <v>3063.452935381893</v>
      </c>
      <c r="N7" s="72">
        <f>IF(RES_hh_emi_in!N7=0,0,1000000*RES_hh_emi_in!N7/RES_hh_num_in!N7)</f>
        <v>3483.152878311626</v>
      </c>
      <c r="O7" s="72">
        <f>IF(RES_hh_emi_in!O7=0,0,1000000*RES_hh_emi_in!O7/RES_hh_num_in!O7)</f>
        <v>3525.6202721007871</v>
      </c>
      <c r="P7" s="72">
        <f>IF(RES_hh_emi_in!P7=0,0,1000000*RES_hh_emi_in!P7/RES_hh_num_in!P7)</f>
        <v>2386.9268987725081</v>
      </c>
      <c r="Q7" s="72">
        <f>IF(RES_hh_emi_in!Q7=0,0,1000000*RES_hh_emi_in!Q7/RES_hh_num_in!Q7)</f>
        <v>2465.4722672886051</v>
      </c>
      <c r="R7" s="72">
        <f>IF(RES_hh_emi_in!R7=0,0,1000000*RES_hh_emi_in!R7/RES_hh_num_in!R7)</f>
        <v>2556.3742011814898</v>
      </c>
      <c r="S7" s="72">
        <f>IF(RES_hh_emi_in!S7=0,0,1000000*RES_hh_emi_in!S7/RES_hh_num_in!S7)</f>
        <v>2450.3085129263536</v>
      </c>
      <c r="T7" s="72">
        <f>IF(RES_hh_emi_in!T7=0,0,1000000*RES_hh_emi_in!T7/RES_hh_num_in!T7)</f>
        <v>2258.4954094159971</v>
      </c>
      <c r="U7" s="72">
        <f>IF(RES_hh_emi_in!U7=0,0,1000000*RES_hh_emi_in!U7/RES_hh_num_in!U7)</f>
        <v>2214.8354594585726</v>
      </c>
      <c r="V7" s="72">
        <f>IF(RES_hh_emi_in!V7=0,0,1000000*RES_hh_emi_in!V7/RES_hh_num_in!V7)</f>
        <v>1927.4899794488074</v>
      </c>
      <c r="W7" s="72">
        <f>IF(RES_hh_emi_in!W7=0,0,1000000*RES_hh_emi_in!W7/RES_hh_num_in!W7)</f>
        <v>2254.0113040878919</v>
      </c>
      <c r="X7" s="72">
        <f>IF(RES_hh_emi_in!X7=0,0,1000000*RES_hh_emi_in!X7/RES_hh_num_in!X7)</f>
        <v>1754.4865897907516</v>
      </c>
      <c r="Y7" s="72">
        <f>IF(RES_hh_emi_in!Y7=0,0,1000000*RES_hh_emi_in!Y7/RES_hh_num_in!Y7)</f>
        <v>1589.5965814250551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3055.3977556677014</v>
      </c>
      <c r="D8" s="72">
        <f>IF(RES_hh_emi_in!D8=0,0,1000000*RES_hh_emi_in!D8/RES_hh_num_in!D8)</f>
        <v>2985.192501745425</v>
      </c>
      <c r="E8" s="72">
        <f>IF(RES_hh_emi_in!E8=0,0,1000000*RES_hh_emi_in!E8/RES_hh_num_in!E8)</f>
        <v>2909.191567852044</v>
      </c>
      <c r="F8" s="72">
        <f>IF(RES_hh_emi_in!F8=0,0,1000000*RES_hh_emi_in!F8/RES_hh_num_in!F8)</f>
        <v>3160.5548325072523</v>
      </c>
      <c r="G8" s="72">
        <f>IF(RES_hh_emi_in!G8=0,0,1000000*RES_hh_emi_in!G8/RES_hh_num_in!G8)</f>
        <v>3025.7042339452091</v>
      </c>
      <c r="H8" s="72">
        <f>IF(RES_hh_emi_in!H8=0,0,1000000*RES_hh_emi_in!H8/RES_hh_num_in!H8)</f>
        <v>2910.2377347654465</v>
      </c>
      <c r="I8" s="72">
        <f>IF(RES_hh_emi_in!I8=0,0,1000000*RES_hh_emi_in!I8/RES_hh_num_in!I8)</f>
        <v>2488.9609008995303</v>
      </c>
      <c r="J8" s="72">
        <f>IF(RES_hh_emi_in!J8=0,0,1000000*RES_hh_emi_in!J8/RES_hh_num_in!J8)</f>
        <v>2671.8271715138658</v>
      </c>
      <c r="K8" s="72">
        <f>IF(RES_hh_emi_in!K8=0,0,1000000*RES_hh_emi_in!K8/RES_hh_num_in!K8)</f>
        <v>2732.5388953307543</v>
      </c>
      <c r="L8" s="72">
        <f>IF(RES_hh_emi_in!L8=0,0,1000000*RES_hh_emi_in!L8/RES_hh_num_in!L8)</f>
        <v>2618.8137324559093</v>
      </c>
      <c r="M8" s="72">
        <f>IF(RES_hh_emi_in!M8=0,0,1000000*RES_hh_emi_in!M8/RES_hh_num_in!M8)</f>
        <v>2223.8045939835633</v>
      </c>
      <c r="N8" s="72">
        <f>IF(RES_hh_emi_in!N8=0,0,1000000*RES_hh_emi_in!N8/RES_hh_num_in!N8)</f>
        <v>2431.7714743882862</v>
      </c>
      <c r="O8" s="72">
        <f>IF(RES_hh_emi_in!O8=0,0,1000000*RES_hh_emi_in!O8/RES_hh_num_in!O8)</f>
        <v>2449.9734647876166</v>
      </c>
      <c r="P8" s="72">
        <f>IF(RES_hh_emi_in!P8=0,0,1000000*RES_hh_emi_in!P8/RES_hh_num_in!P8)</f>
        <v>1634.4161032610562</v>
      </c>
      <c r="Q8" s="72">
        <f>IF(RES_hh_emi_in!Q8=0,0,1000000*RES_hh_emi_in!Q8/RES_hh_num_in!Q8)</f>
        <v>1686.9492235676009</v>
      </c>
      <c r="R8" s="72">
        <f>IF(RES_hh_emi_in!R8=0,0,1000000*RES_hh_emi_in!R8/RES_hh_num_in!R8)</f>
        <v>1782.1930315325626</v>
      </c>
      <c r="S8" s="72">
        <f>IF(RES_hh_emi_in!S8=0,0,1000000*RES_hh_emi_in!S8/RES_hh_num_in!S8)</f>
        <v>1678.6167334093227</v>
      </c>
      <c r="T8" s="72">
        <f>IF(RES_hh_emi_in!T8=0,0,1000000*RES_hh_emi_in!T8/RES_hh_num_in!T8)</f>
        <v>1517.2295315590773</v>
      </c>
      <c r="U8" s="72">
        <f>IF(RES_hh_emi_in!U8=0,0,1000000*RES_hh_emi_in!U8/RES_hh_num_in!U8)</f>
        <v>1435.3028682697907</v>
      </c>
      <c r="V8" s="72">
        <f>IF(RES_hh_emi_in!V8=0,0,1000000*RES_hh_emi_in!V8/RES_hh_num_in!V8)</f>
        <v>1362.6761567516423</v>
      </c>
      <c r="W8" s="72">
        <f>IF(RES_hh_emi_in!W8=0,0,1000000*RES_hh_emi_in!W8/RES_hh_num_in!W8)</f>
        <v>1423.3498970013889</v>
      </c>
      <c r="X8" s="72">
        <f>IF(RES_hh_emi_in!X8=0,0,1000000*RES_hh_emi_in!X8/RES_hh_num_in!X8)</f>
        <v>1145.6857451166738</v>
      </c>
      <c r="Y8" s="72">
        <f>IF(RES_hh_emi_in!Y8=0,0,1000000*RES_hh_emi_in!Y8/RES_hh_num_in!Y8)</f>
        <v>1026.9318497708002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150.87399593213794</v>
      </c>
      <c r="D17" s="69">
        <f>IF(RES_hh_emi_in!D17=0,0,1000000*RES_hh_emi_in!D17/RES_hh_num_in!D17)</f>
        <v>147.44268531457476</v>
      </c>
      <c r="E17" s="69">
        <f>IF(RES_hh_emi_in!E17=0,0,1000000*RES_hh_emi_in!E17/RES_hh_num_in!E17)</f>
        <v>151.67899493477336</v>
      </c>
      <c r="F17" s="69">
        <f>IF(RES_hh_emi_in!F17=0,0,1000000*RES_hh_emi_in!F17/RES_hh_num_in!F17)</f>
        <v>161.72517545029197</v>
      </c>
      <c r="G17" s="69">
        <f>IF(RES_hh_emi_in!G17=0,0,1000000*RES_hh_emi_in!G17/RES_hh_num_in!G17)</f>
        <v>148.40476363619874</v>
      </c>
      <c r="H17" s="69">
        <f>IF(RES_hh_emi_in!H17=0,0,1000000*RES_hh_emi_in!H17/RES_hh_num_in!H17)</f>
        <v>140.3394886469552</v>
      </c>
      <c r="I17" s="69">
        <f>IF(RES_hh_emi_in!I17=0,0,1000000*RES_hh_emi_in!I17/RES_hh_num_in!I17)</f>
        <v>129.35764784010695</v>
      </c>
      <c r="J17" s="69">
        <f>IF(RES_hh_emi_in!J17=0,0,1000000*RES_hh_emi_in!J17/RES_hh_num_in!J17)</f>
        <v>129.49068364741689</v>
      </c>
      <c r="K17" s="69">
        <f>IF(RES_hh_emi_in!K17=0,0,1000000*RES_hh_emi_in!K17/RES_hh_num_in!K17)</f>
        <v>117.49126749165737</v>
      </c>
      <c r="L17" s="69">
        <f>IF(RES_hh_emi_in!L17=0,0,1000000*RES_hh_emi_in!L17/RES_hh_num_in!L17)</f>
        <v>89.290265147762042</v>
      </c>
      <c r="M17" s="69">
        <f>IF(RES_hh_emi_in!M17=0,0,1000000*RES_hh_emi_in!M17/RES_hh_num_in!M17)</f>
        <v>122.86664659892108</v>
      </c>
      <c r="N17" s="69">
        <f>IF(RES_hh_emi_in!N17=0,0,1000000*RES_hh_emi_in!N17/RES_hh_num_in!N17)</f>
        <v>101.72743289295066</v>
      </c>
      <c r="O17" s="69">
        <f>IF(RES_hh_emi_in!O17=0,0,1000000*RES_hh_emi_in!O17/RES_hh_num_in!O17)</f>
        <v>93.203879404538597</v>
      </c>
      <c r="P17" s="69">
        <f>IF(RES_hh_emi_in!P17=0,0,1000000*RES_hh_emi_in!P17/RES_hh_num_in!P17)</f>
        <v>64.462033881717943</v>
      </c>
      <c r="Q17" s="69">
        <f>IF(RES_hh_emi_in!Q17=0,0,1000000*RES_hh_emi_in!Q17/RES_hh_num_in!Q17)</f>
        <v>83.714774574838515</v>
      </c>
      <c r="R17" s="69">
        <f>IF(RES_hh_emi_in!R17=0,0,1000000*RES_hh_emi_in!R17/RES_hh_num_in!R17)</f>
        <v>100.77046072166846</v>
      </c>
      <c r="S17" s="69">
        <f>IF(RES_hh_emi_in!S17=0,0,1000000*RES_hh_emi_in!S17/RES_hh_num_in!S17)</f>
        <v>124.8872101308649</v>
      </c>
      <c r="T17" s="69">
        <f>IF(RES_hh_emi_in!T17=0,0,1000000*RES_hh_emi_in!T17/RES_hh_num_in!T17)</f>
        <v>111.89363107837212</v>
      </c>
      <c r="U17" s="69">
        <f>IF(RES_hh_emi_in!U17=0,0,1000000*RES_hh_emi_in!U17/RES_hh_num_in!U17)</f>
        <v>117.62357627710735</v>
      </c>
      <c r="V17" s="69">
        <f>IF(RES_hh_emi_in!V17=0,0,1000000*RES_hh_emi_in!V17/RES_hh_num_in!V17)</f>
        <v>97.179046441526822</v>
      </c>
      <c r="W17" s="69">
        <f>IF(RES_hh_emi_in!W17=0,0,1000000*RES_hh_emi_in!W17/RES_hh_num_in!W17)</f>
        <v>73.081541252618763</v>
      </c>
      <c r="X17" s="69">
        <f>IF(RES_hh_emi_in!X17=0,0,1000000*RES_hh_emi_in!X17/RES_hh_num_in!X17)</f>
        <v>33.100341616143396</v>
      </c>
      <c r="Y17" s="69">
        <f>IF(RES_hh_emi_in!Y17=0,0,1000000*RES_hh_emi_in!Y17/RES_hh_num_in!Y17)</f>
        <v>45.775440115717871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533.45175905561564</v>
      </c>
      <c r="I18" s="72">
        <f>IF(RES_hh_emi_in!I18=0,0,1000000*RES_hh_emi_in!I18/RES_hh_num_in!I18)</f>
        <v>621.57358904351508</v>
      </c>
      <c r="J18" s="72">
        <f>IF(RES_hh_emi_in!J18=0,0,1000000*RES_hh_emi_in!J18/RES_hh_num_in!J18)</f>
        <v>731.76704067212142</v>
      </c>
      <c r="K18" s="72">
        <f>IF(RES_hh_emi_in!K18=0,0,1000000*RES_hh_emi_in!K18/RES_hh_num_in!K18)</f>
        <v>695.76064761267469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537.39770206082744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665.54258037811508</v>
      </c>
      <c r="X18" s="72">
        <f>IF(RES_hh_emi_in!X18=0,0,1000000*RES_hh_emi_in!X18/RES_hh_num_in!X18)</f>
        <v>418.2759406298951</v>
      </c>
      <c r="Y18" s="72">
        <f>IF(RES_hh_emi_in!Y18=0,0,1000000*RES_hh_emi_in!Y18/RES_hh_num_in!Y18)</f>
        <v>346.61118215438484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312.68695044878012</v>
      </c>
      <c r="D19" s="72">
        <f>IF(RES_hh_emi_in!D19=0,0,1000000*RES_hh_emi_in!D19/RES_hh_num_in!D19)</f>
        <v>324.2919948168194</v>
      </c>
      <c r="E19" s="72">
        <f>IF(RES_hh_emi_in!E19=0,0,1000000*RES_hh_emi_in!E19/RES_hh_num_in!E19)</f>
        <v>318.14270589376622</v>
      </c>
      <c r="F19" s="72">
        <f>IF(RES_hh_emi_in!F19=0,0,1000000*RES_hh_emi_in!F19/RES_hh_num_in!F19)</f>
        <v>325.72246274628014</v>
      </c>
      <c r="G19" s="72">
        <f>IF(RES_hh_emi_in!G19=0,0,1000000*RES_hh_emi_in!G19/RES_hh_num_in!G19)</f>
        <v>318.60019810266874</v>
      </c>
      <c r="H19" s="72">
        <f>IF(RES_hh_emi_in!H19=0,0,1000000*RES_hh_emi_in!H19/RES_hh_num_in!H19)</f>
        <v>312.31778247001478</v>
      </c>
      <c r="I19" s="72">
        <f>IF(RES_hh_emi_in!I19=0,0,1000000*RES_hh_emi_in!I19/RES_hh_num_in!I19)</f>
        <v>324.94371556975142</v>
      </c>
      <c r="J19" s="72">
        <f>IF(RES_hh_emi_in!J19=0,0,1000000*RES_hh_emi_in!J19/RES_hh_num_in!J19)</f>
        <v>307.00527743131801</v>
      </c>
      <c r="K19" s="72">
        <f>IF(RES_hh_emi_in!K19=0,0,1000000*RES_hh_emi_in!K19/RES_hh_num_in!K19)</f>
        <v>310.25588138318375</v>
      </c>
      <c r="L19" s="72">
        <f>IF(RES_hh_emi_in!L19=0,0,1000000*RES_hh_emi_in!L19/RES_hh_num_in!L19)</f>
        <v>327.60142466541299</v>
      </c>
      <c r="M19" s="72">
        <f>IF(RES_hh_emi_in!M19=0,0,1000000*RES_hh_emi_in!M19/RES_hh_num_in!M19)</f>
        <v>350.64673669731161</v>
      </c>
      <c r="N19" s="72">
        <f>IF(RES_hh_emi_in!N19=0,0,1000000*RES_hh_emi_in!N19/RES_hh_num_in!N19)</f>
        <v>345.41270486381399</v>
      </c>
      <c r="O19" s="72">
        <f>IF(RES_hh_emi_in!O19=0,0,1000000*RES_hh_emi_in!O19/RES_hh_num_in!O19)</f>
        <v>338.26366238308401</v>
      </c>
      <c r="P19" s="72">
        <f>IF(RES_hh_emi_in!P19=0,0,1000000*RES_hh_emi_in!P19/RES_hh_num_in!P19)</f>
        <v>328.89686341177816</v>
      </c>
      <c r="Q19" s="72">
        <f>IF(RES_hh_emi_in!Q19=0,0,1000000*RES_hh_emi_in!Q19/RES_hh_num_in!Q19)</f>
        <v>320.3013170463455</v>
      </c>
      <c r="R19" s="72">
        <f>IF(RES_hh_emi_in!R19=0,0,1000000*RES_hh_emi_in!R19/RES_hh_num_in!R19)</f>
        <v>320.55226414950124</v>
      </c>
      <c r="S19" s="72">
        <f>IF(RES_hh_emi_in!S19=0,0,1000000*RES_hh_emi_in!S19/RES_hh_num_in!S19)</f>
        <v>336.26850546717787</v>
      </c>
      <c r="T19" s="72">
        <f>IF(RES_hh_emi_in!T19=0,0,1000000*RES_hh_emi_in!T19/RES_hh_num_in!T19)</f>
        <v>335.32629793167462</v>
      </c>
      <c r="U19" s="72">
        <f>IF(RES_hh_emi_in!U19=0,0,1000000*RES_hh_emi_in!U19/RES_hh_num_in!U19)</f>
        <v>324.43102182943585</v>
      </c>
      <c r="V19" s="72">
        <f>IF(RES_hh_emi_in!V19=0,0,1000000*RES_hh_emi_in!V19/RES_hh_num_in!V19)</f>
        <v>332.38331194981885</v>
      </c>
      <c r="W19" s="72">
        <f>IF(RES_hh_emi_in!W19=0,0,1000000*RES_hh_emi_in!W19/RES_hh_num_in!W19)</f>
        <v>360.3362952451921</v>
      </c>
      <c r="X19" s="72">
        <f>IF(RES_hh_emi_in!X19=0,0,1000000*RES_hh_emi_in!X19/RES_hh_num_in!X19)</f>
        <v>244.42650435131631</v>
      </c>
      <c r="Y19" s="72">
        <f>IF(RES_hh_emi_in!Y19=0,0,1000000*RES_hh_emi_in!Y19/RES_hh_num_in!Y19)</f>
        <v>218.46764893021208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424.21850959572407</v>
      </c>
      <c r="D20" s="72">
        <f>IF(RES_hh_emi_in!D20=0,0,1000000*RES_hh_emi_in!D20/RES_hh_num_in!D20)</f>
        <v>406.03916766085865</v>
      </c>
      <c r="E20" s="72">
        <f>IF(RES_hh_emi_in!E20=0,0,1000000*RES_hh_emi_in!E20/RES_hh_num_in!E20)</f>
        <v>432.03287676794281</v>
      </c>
      <c r="F20" s="72">
        <f>IF(RES_hh_emi_in!F20=0,0,1000000*RES_hh_emi_in!F20/RES_hh_num_in!F20)</f>
        <v>418.11571195098702</v>
      </c>
      <c r="G20" s="72">
        <f>IF(RES_hh_emi_in!G20=0,0,1000000*RES_hh_emi_in!G20/RES_hh_num_in!G20)</f>
        <v>412.44549355817901</v>
      </c>
      <c r="H20" s="72">
        <f>IF(RES_hh_emi_in!H20=0,0,1000000*RES_hh_emi_in!H20/RES_hh_num_in!H20)</f>
        <v>418.59671022695284</v>
      </c>
      <c r="I20" s="72">
        <f>IF(RES_hh_emi_in!I20=0,0,1000000*RES_hh_emi_in!I20/RES_hh_num_in!I20)</f>
        <v>388.0463839926295</v>
      </c>
      <c r="J20" s="72">
        <f>IF(RES_hh_emi_in!J20=0,0,1000000*RES_hh_emi_in!J20/RES_hh_num_in!J20)</f>
        <v>427.85740218150482</v>
      </c>
      <c r="K20" s="72">
        <f>IF(RES_hh_emi_in!K20=0,0,1000000*RES_hh_emi_in!K20/RES_hh_num_in!K20)</f>
        <v>403.87571464036978</v>
      </c>
      <c r="L20" s="72">
        <f>IF(RES_hh_emi_in!L20=0,0,1000000*RES_hh_emi_in!L20/RES_hh_num_in!L20)</f>
        <v>403.78574318961552</v>
      </c>
      <c r="M20" s="72">
        <f>IF(RES_hh_emi_in!M20=0,0,1000000*RES_hh_emi_in!M20/RES_hh_num_in!M20)</f>
        <v>436.25895387273118</v>
      </c>
      <c r="N20" s="72">
        <f>IF(RES_hh_emi_in!N20=0,0,1000000*RES_hh_emi_in!N20/RES_hh_num_in!N20)</f>
        <v>460.04957930996312</v>
      </c>
      <c r="O20" s="72">
        <f>IF(RES_hh_emi_in!O20=0,0,1000000*RES_hh_emi_in!O20/RES_hh_num_in!O20)</f>
        <v>432.30432191993725</v>
      </c>
      <c r="P20" s="72">
        <f>IF(RES_hh_emi_in!P20=0,0,1000000*RES_hh_emi_in!P20/RES_hh_num_in!P20)</f>
        <v>393.15298958813759</v>
      </c>
      <c r="Q20" s="72">
        <f>IF(RES_hh_emi_in!Q20=0,0,1000000*RES_hh_emi_in!Q20/RES_hh_num_in!Q20)</f>
        <v>350.52191383898452</v>
      </c>
      <c r="R20" s="72">
        <f>IF(RES_hh_emi_in!R20=0,0,1000000*RES_hh_emi_in!R20/RES_hh_num_in!R20)</f>
        <v>433.20188215369592</v>
      </c>
      <c r="S20" s="72">
        <f>IF(RES_hh_emi_in!S20=0,0,1000000*RES_hh_emi_in!S20/RES_hh_num_in!S20)</f>
        <v>420.86794418346653</v>
      </c>
      <c r="T20" s="72">
        <f>IF(RES_hh_emi_in!T20=0,0,1000000*RES_hh_emi_in!T20/RES_hh_num_in!T20)</f>
        <v>404.57900674809213</v>
      </c>
      <c r="U20" s="72">
        <f>IF(RES_hh_emi_in!U20=0,0,1000000*RES_hh_emi_in!U20/RES_hh_num_in!U20)</f>
        <v>405.41568645175647</v>
      </c>
      <c r="V20" s="72">
        <f>IF(RES_hh_emi_in!V20=0,0,1000000*RES_hh_emi_in!V20/RES_hh_num_in!V20)</f>
        <v>402.84648086765662</v>
      </c>
      <c r="W20" s="72">
        <f>IF(RES_hh_emi_in!W20=0,0,1000000*RES_hh_emi_in!W20/RES_hh_num_in!W20)</f>
        <v>431.69577064088844</v>
      </c>
      <c r="X20" s="72">
        <f>IF(RES_hh_emi_in!X20=0,0,1000000*RES_hh_emi_in!X20/RES_hh_num_in!X20)</f>
        <v>269.90331501601872</v>
      </c>
      <c r="Y20" s="72">
        <f>IF(RES_hh_emi_in!Y20=0,0,1000000*RES_hh_emi_in!Y20/RES_hh_num_in!Y20)</f>
        <v>264.97370440508183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273.53617786189687</v>
      </c>
      <c r="D21" s="72">
        <f>IF(RES_hh_emi_in!D21=0,0,1000000*RES_hh_emi_in!D21/RES_hh_num_in!D21)</f>
        <v>289.99596333109389</v>
      </c>
      <c r="E21" s="72">
        <f>IF(RES_hh_emi_in!E21=0,0,1000000*RES_hh_emi_in!E21/RES_hh_num_in!E21)</f>
        <v>281.73268298042592</v>
      </c>
      <c r="F21" s="72">
        <f>IF(RES_hh_emi_in!F21=0,0,1000000*RES_hh_emi_in!F21/RES_hh_num_in!F21)</f>
        <v>294.47298083384459</v>
      </c>
      <c r="G21" s="72">
        <f>IF(RES_hh_emi_in!G21=0,0,1000000*RES_hh_emi_in!G21/RES_hh_num_in!G21)</f>
        <v>271.0461162609086</v>
      </c>
      <c r="H21" s="72">
        <f>IF(RES_hh_emi_in!H21=0,0,1000000*RES_hh_emi_in!H21/RES_hh_num_in!H21)</f>
        <v>286.14423423653261</v>
      </c>
      <c r="I21" s="72">
        <f>IF(RES_hh_emi_in!I21=0,0,1000000*RES_hh_emi_in!I21/RES_hh_num_in!I21)</f>
        <v>269.67309523638625</v>
      </c>
      <c r="J21" s="72">
        <f>IF(RES_hh_emi_in!J21=0,0,1000000*RES_hh_emi_in!J21/RES_hh_num_in!J21)</f>
        <v>274.04648709340489</v>
      </c>
      <c r="K21" s="72">
        <f>IF(RES_hh_emi_in!K21=0,0,1000000*RES_hh_emi_in!K21/RES_hh_num_in!K21)</f>
        <v>261.84189282235519</v>
      </c>
      <c r="L21" s="72">
        <f>IF(RES_hh_emi_in!L21=0,0,1000000*RES_hh_emi_in!L21/RES_hh_num_in!L21)</f>
        <v>259.74181004123284</v>
      </c>
      <c r="M21" s="72">
        <f>IF(RES_hh_emi_in!M21=0,0,1000000*RES_hh_emi_in!M21/RES_hh_num_in!M21)</f>
        <v>305.63893923577848</v>
      </c>
      <c r="N21" s="72">
        <f>IF(RES_hh_emi_in!N21=0,0,1000000*RES_hh_emi_in!N21/RES_hh_num_in!N21)</f>
        <v>301.00780416639617</v>
      </c>
      <c r="O21" s="72">
        <f>IF(RES_hh_emi_in!O21=0,0,1000000*RES_hh_emi_in!O21/RES_hh_num_in!O21)</f>
        <v>286.92897256982434</v>
      </c>
      <c r="P21" s="72">
        <f>IF(RES_hh_emi_in!P21=0,0,1000000*RES_hh_emi_in!P21/RES_hh_num_in!P21)</f>
        <v>270.01157539759129</v>
      </c>
      <c r="Q21" s="72">
        <f>IF(RES_hh_emi_in!Q21=0,0,1000000*RES_hh_emi_in!Q21/RES_hh_num_in!Q21)</f>
        <v>265.58157237628205</v>
      </c>
      <c r="R21" s="72">
        <f>IF(RES_hh_emi_in!R21=0,0,1000000*RES_hh_emi_in!R21/RES_hh_num_in!R21)</f>
        <v>269.5424265769895</v>
      </c>
      <c r="S21" s="72">
        <f>IF(RES_hh_emi_in!S21=0,0,1000000*RES_hh_emi_in!S21/RES_hh_num_in!S21)</f>
        <v>277.90464792578166</v>
      </c>
      <c r="T21" s="72">
        <f>IF(RES_hh_emi_in!T21=0,0,1000000*RES_hh_emi_in!T21/RES_hh_num_in!T21)</f>
        <v>272.60710827059324</v>
      </c>
      <c r="U21" s="72">
        <f>IF(RES_hh_emi_in!U21=0,0,1000000*RES_hh_emi_in!U21/RES_hh_num_in!U21)</f>
        <v>273.80986701695196</v>
      </c>
      <c r="V21" s="72">
        <f>IF(RES_hh_emi_in!V21=0,0,1000000*RES_hh_emi_in!V21/RES_hh_num_in!V21)</f>
        <v>281.91655046738703</v>
      </c>
      <c r="W21" s="72">
        <f>IF(RES_hh_emi_in!W21=0,0,1000000*RES_hh_emi_in!W21/RES_hh_num_in!W21)</f>
        <v>270.34051752217385</v>
      </c>
      <c r="X21" s="72">
        <f>IF(RES_hh_emi_in!X21=0,0,1000000*RES_hh_emi_in!X21/RES_hh_num_in!X21)</f>
        <v>201.06120585661998</v>
      </c>
      <c r="Y21" s="72">
        <f>IF(RES_hh_emi_in!Y21=0,0,1000000*RES_hh_emi_in!Y21/RES_hh_num_in!Y21)</f>
        <v>180.84740308639513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113.75556459616536</v>
      </c>
      <c r="D27" s="69">
        <f>IF(RES_hh_emi_in!D27=0,0,1000000*RES_hh_emi_in!D27/RES_hh_num_in!D27)</f>
        <v>130.463879539782</v>
      </c>
      <c r="E27" s="69">
        <f>IF(RES_hh_emi_in!E27=0,0,1000000*RES_hh_emi_in!E27/RES_hh_num_in!E27)</f>
        <v>106.94030565919581</v>
      </c>
      <c r="F27" s="69">
        <f>IF(RES_hh_emi_in!F27=0,0,1000000*RES_hh_emi_in!F27/RES_hh_num_in!F27)</f>
        <v>117.52499875999889</v>
      </c>
      <c r="G27" s="69">
        <f>IF(RES_hh_emi_in!G27=0,0,1000000*RES_hh_emi_in!G27/RES_hh_num_in!G27)</f>
        <v>107.88384657445776</v>
      </c>
      <c r="H27" s="69">
        <f>IF(RES_hh_emi_in!H27=0,0,1000000*RES_hh_emi_in!H27/RES_hh_num_in!H27)</f>
        <v>105.99690053697577</v>
      </c>
      <c r="I27" s="69">
        <f>IF(RES_hh_emi_in!I27=0,0,1000000*RES_hh_emi_in!I27/RES_hh_num_in!I27)</f>
        <v>99.401807210553955</v>
      </c>
      <c r="J27" s="69">
        <f>IF(RES_hh_emi_in!J27=0,0,1000000*RES_hh_emi_in!J27/RES_hh_num_in!J27)</f>
        <v>90.392105783314108</v>
      </c>
      <c r="K27" s="69">
        <f>IF(RES_hh_emi_in!K27=0,0,1000000*RES_hh_emi_in!K27/RES_hh_num_in!K27)</f>
        <v>90.233930177445473</v>
      </c>
      <c r="L27" s="69">
        <f>IF(RES_hh_emi_in!L27=0,0,1000000*RES_hh_emi_in!L27/RES_hh_num_in!L27)</f>
        <v>97.261619856018513</v>
      </c>
      <c r="M27" s="69">
        <f>IF(RES_hh_emi_in!M27=0,0,1000000*RES_hh_emi_in!M27/RES_hh_num_in!M27)</f>
        <v>113.9398573894611</v>
      </c>
      <c r="N27" s="69">
        <f>IF(RES_hh_emi_in!N27=0,0,1000000*RES_hh_emi_in!N27/RES_hh_num_in!N27)</f>
        <v>96.716765969425779</v>
      </c>
      <c r="O27" s="69">
        <f>IF(RES_hh_emi_in!O27=0,0,1000000*RES_hh_emi_in!O27/RES_hh_num_in!O27)</f>
        <v>91.632094622366878</v>
      </c>
      <c r="P27" s="69">
        <f>IF(RES_hh_emi_in!P27=0,0,1000000*RES_hh_emi_in!P27/RES_hh_num_in!P27)</f>
        <v>91.100009446357532</v>
      </c>
      <c r="Q27" s="69">
        <f>IF(RES_hh_emi_in!Q27=0,0,1000000*RES_hh_emi_in!Q27/RES_hh_num_in!Q27)</f>
        <v>84.026113518119871</v>
      </c>
      <c r="R27" s="69">
        <f>IF(RES_hh_emi_in!R27=0,0,1000000*RES_hh_emi_in!R27/RES_hh_num_in!R27)</f>
        <v>82.082673020109553</v>
      </c>
      <c r="S27" s="69">
        <f>IF(RES_hh_emi_in!S27=0,0,1000000*RES_hh_emi_in!S27/RES_hh_num_in!S27)</f>
        <v>84.593264056029199</v>
      </c>
      <c r="T27" s="69">
        <f>IF(RES_hh_emi_in!T27=0,0,1000000*RES_hh_emi_in!T27/RES_hh_num_in!T27)</f>
        <v>82.727526360486877</v>
      </c>
      <c r="U27" s="69">
        <f>IF(RES_hh_emi_in!U27=0,0,1000000*RES_hh_emi_in!U27/RES_hh_num_in!U27)</f>
        <v>83.722348972422324</v>
      </c>
      <c r="V27" s="69">
        <f>IF(RES_hh_emi_in!V27=0,0,1000000*RES_hh_emi_in!V27/RES_hh_num_in!V27)</f>
        <v>78.304435027248729</v>
      </c>
      <c r="W27" s="69">
        <f>IF(RES_hh_emi_in!W27=0,0,1000000*RES_hh_emi_in!W27/RES_hh_num_in!W27)</f>
        <v>58.862047740548057</v>
      </c>
      <c r="X27" s="69">
        <f>IF(RES_hh_emi_in!X27=0,0,1000000*RES_hh_emi_in!X27/RES_hh_num_in!X27)</f>
        <v>34.012197493554396</v>
      </c>
      <c r="Y27" s="69">
        <f>IF(RES_hh_emi_in!Y27=0,0,1000000*RES_hh_emi_in!Y27/RES_hh_num_in!Y27)</f>
        <v>50.752062623002899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203.69560771772711</v>
      </c>
      <c r="D29" s="72">
        <f>IF(RES_hh_emi_in!D29=0,0,1000000*RES_hh_emi_in!D29/RES_hh_num_in!D29)</f>
        <v>208.76967227420172</v>
      </c>
      <c r="E29" s="72">
        <f>IF(RES_hh_emi_in!E29=0,0,1000000*RES_hh_emi_in!E29/RES_hh_num_in!E29)</f>
        <v>197.03311840566806</v>
      </c>
      <c r="F29" s="72">
        <f>IF(RES_hh_emi_in!F29=0,0,1000000*RES_hh_emi_in!F29/RES_hh_num_in!F29)</f>
        <v>194.0883131260785</v>
      </c>
      <c r="G29" s="72">
        <f>IF(RES_hh_emi_in!G29=0,0,1000000*RES_hh_emi_in!G29/RES_hh_num_in!G29)</f>
        <v>189.59024352455205</v>
      </c>
      <c r="H29" s="72">
        <f>IF(RES_hh_emi_in!H29=0,0,1000000*RES_hh_emi_in!H29/RES_hh_num_in!H29)</f>
        <v>189.96377001405745</v>
      </c>
      <c r="I29" s="72">
        <f>IF(RES_hh_emi_in!I29=0,0,1000000*RES_hh_emi_in!I29/RES_hh_num_in!I29)</f>
        <v>202.31095024672427</v>
      </c>
      <c r="J29" s="72">
        <f>IF(RES_hh_emi_in!J29=0,0,1000000*RES_hh_emi_in!J29/RES_hh_num_in!J29)</f>
        <v>191.47715854791764</v>
      </c>
      <c r="K29" s="72">
        <f>IF(RES_hh_emi_in!K29=0,0,1000000*RES_hh_emi_in!K29/RES_hh_num_in!K29)</f>
        <v>195.00528589554071</v>
      </c>
      <c r="L29" s="72">
        <f>IF(RES_hh_emi_in!L29=0,0,1000000*RES_hh_emi_in!L29/RES_hh_num_in!L29)</f>
        <v>201.70566220350074</v>
      </c>
      <c r="M29" s="72">
        <f>IF(RES_hh_emi_in!M29=0,0,1000000*RES_hh_emi_in!M29/RES_hh_num_in!M29)</f>
        <v>212.24054252955543</v>
      </c>
      <c r="N29" s="72">
        <f>IF(RES_hh_emi_in!N29=0,0,1000000*RES_hh_emi_in!N29/RES_hh_num_in!N29)</f>
        <v>214.18680284423854</v>
      </c>
      <c r="O29" s="72">
        <f>IF(RES_hh_emi_in!O29=0,0,1000000*RES_hh_emi_in!O29/RES_hh_num_in!O29)</f>
        <v>214.85471589822885</v>
      </c>
      <c r="P29" s="72">
        <f>IF(RES_hh_emi_in!P29=0,0,1000000*RES_hh_emi_in!P29/RES_hh_num_in!P29)</f>
        <v>216.6782512078602</v>
      </c>
      <c r="Q29" s="72">
        <f>IF(RES_hh_emi_in!Q29=0,0,1000000*RES_hh_emi_in!Q29/RES_hh_num_in!Q29)</f>
        <v>215.8670943040558</v>
      </c>
      <c r="R29" s="72">
        <f>IF(RES_hh_emi_in!R29=0,0,1000000*RES_hh_emi_in!R29/RES_hh_num_in!R29)</f>
        <v>198.8171890981121</v>
      </c>
      <c r="S29" s="72">
        <f>IF(RES_hh_emi_in!S29=0,0,1000000*RES_hh_emi_in!S29/RES_hh_num_in!S29)</f>
        <v>216.38542479297033</v>
      </c>
      <c r="T29" s="72">
        <f>IF(RES_hh_emi_in!T29=0,0,1000000*RES_hh_emi_in!T29/RES_hh_num_in!T29)</f>
        <v>212.42108856846792</v>
      </c>
      <c r="U29" s="72">
        <f>IF(RES_hh_emi_in!U29=0,0,1000000*RES_hh_emi_in!U29/RES_hh_num_in!U29)</f>
        <v>213.19743537595616</v>
      </c>
      <c r="V29" s="72">
        <f>IF(RES_hh_emi_in!V29=0,0,1000000*RES_hh_emi_in!V29/RES_hh_num_in!V29)</f>
        <v>232.20115045398151</v>
      </c>
      <c r="W29" s="72">
        <f>IF(RES_hh_emi_in!W29=0,0,1000000*RES_hh_emi_in!W29/RES_hh_num_in!W29)</f>
        <v>222.5638283889169</v>
      </c>
      <c r="X29" s="72">
        <f>IF(RES_hh_emi_in!X29=0,0,1000000*RES_hh_emi_in!X29/RES_hh_num_in!X29)</f>
        <v>222.46017957366624</v>
      </c>
      <c r="Y29" s="72">
        <f>IF(RES_hh_emi_in!Y29=0,0,1000000*RES_hh_emi_in!Y29/RES_hh_num_in!Y29)</f>
        <v>208.67828222794844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178.20081276188489</v>
      </c>
      <c r="D30" s="72">
        <f>IF(RES_hh_emi_in!D30=0,0,1000000*RES_hh_emi_in!D30/RES_hh_num_in!D30)</f>
        <v>191.12525353207977</v>
      </c>
      <c r="E30" s="72">
        <f>IF(RES_hh_emi_in!E30=0,0,1000000*RES_hh_emi_in!E30/RES_hh_num_in!E30)</f>
        <v>174.81306282269398</v>
      </c>
      <c r="F30" s="72">
        <f>IF(RES_hh_emi_in!F30=0,0,1000000*RES_hh_emi_in!F30/RES_hh_num_in!F30)</f>
        <v>166.12305647908792</v>
      </c>
      <c r="G30" s="72">
        <f>IF(RES_hh_emi_in!G30=0,0,1000000*RES_hh_emi_in!G30/RES_hh_num_in!G30)</f>
        <v>166.75655272275728</v>
      </c>
      <c r="H30" s="72">
        <f>IF(RES_hh_emi_in!H30=0,0,1000000*RES_hh_emi_in!H30/RES_hh_num_in!H30)</f>
        <v>174.04445094076647</v>
      </c>
      <c r="I30" s="72">
        <f>IF(RES_hh_emi_in!I30=0,0,1000000*RES_hh_emi_in!I30/RES_hh_num_in!I30)</f>
        <v>182.1409279090127</v>
      </c>
      <c r="J30" s="72">
        <f>IF(RES_hh_emi_in!J30=0,0,1000000*RES_hh_emi_in!J30/RES_hh_num_in!J30)</f>
        <v>180.26396848055447</v>
      </c>
      <c r="K30" s="72">
        <f>IF(RES_hh_emi_in!K30=0,0,1000000*RES_hh_emi_in!K30/RES_hh_num_in!K30)</f>
        <v>154.09802191355513</v>
      </c>
      <c r="L30" s="72">
        <f>IF(RES_hh_emi_in!L30=0,0,1000000*RES_hh_emi_in!L30/RES_hh_num_in!L30)</f>
        <v>177.60068860200383</v>
      </c>
      <c r="M30" s="72">
        <f>IF(RES_hh_emi_in!M30=0,0,1000000*RES_hh_emi_in!M30/RES_hh_num_in!M30)</f>
        <v>195.35865607097816</v>
      </c>
      <c r="N30" s="72">
        <f>IF(RES_hh_emi_in!N30=0,0,1000000*RES_hh_emi_in!N30/RES_hh_num_in!N30)</f>
        <v>200.08009445604398</v>
      </c>
      <c r="O30" s="72">
        <f>IF(RES_hh_emi_in!O30=0,0,1000000*RES_hh_emi_in!O30/RES_hh_num_in!O30)</f>
        <v>190.01578935643857</v>
      </c>
      <c r="P30" s="72">
        <f>IF(RES_hh_emi_in!P30=0,0,1000000*RES_hh_emi_in!P30/RES_hh_num_in!P30)</f>
        <v>183.03527677969078</v>
      </c>
      <c r="Q30" s="72">
        <f>IF(RES_hh_emi_in!Q30=0,0,1000000*RES_hh_emi_in!Q30/RES_hh_num_in!Q30)</f>
        <v>183.86700790089381</v>
      </c>
      <c r="R30" s="72">
        <f>IF(RES_hh_emi_in!R30=0,0,1000000*RES_hh_emi_in!R30/RES_hh_num_in!R30)</f>
        <v>185.63210555411328</v>
      </c>
      <c r="S30" s="72">
        <f>IF(RES_hh_emi_in!S30=0,0,1000000*RES_hh_emi_in!S30/RES_hh_num_in!S30)</f>
        <v>190.79729747535563</v>
      </c>
      <c r="T30" s="72">
        <f>IF(RES_hh_emi_in!T30=0,0,1000000*RES_hh_emi_in!T30/RES_hh_num_in!T30)</f>
        <v>187.03953862018082</v>
      </c>
      <c r="U30" s="72">
        <f>IF(RES_hh_emi_in!U30=0,0,1000000*RES_hh_emi_in!U30/RES_hh_num_in!U30)</f>
        <v>188.02642577321666</v>
      </c>
      <c r="V30" s="72">
        <f>IF(RES_hh_emi_in!V30=0,0,1000000*RES_hh_emi_in!V30/RES_hh_num_in!V30)</f>
        <v>196.02262008167236</v>
      </c>
      <c r="W30" s="72">
        <f>IF(RES_hh_emi_in!W30=0,0,1000000*RES_hh_emi_in!W30/RES_hh_num_in!W30)</f>
        <v>186.30609095907792</v>
      </c>
      <c r="X30" s="72">
        <f>IF(RES_hh_emi_in!X30=0,0,1000000*RES_hh_emi_in!X30/RES_hh_num_in!X30)</f>
        <v>198.46878678212647</v>
      </c>
      <c r="Y30" s="72">
        <f>IF(RES_hh_emi_in!Y30=0,0,1000000*RES_hh_emi_in!Y30/RES_hh_num_in!Y30)</f>
        <v>184.04231055255528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168.89972872858175</v>
      </c>
      <c r="D3" s="65">
        <f>IF(RES_hh_fech_in!D3=0,0,RES_hh_fech_in!D3/RES_summary!D$21)</f>
        <v>157.72149446617459</v>
      </c>
      <c r="E3" s="65">
        <f>IF(RES_hh_fech_in!E3=0,0,RES_hh_fech_in!E3/RES_summary!E$21)</f>
        <v>157.0760277659929</v>
      </c>
      <c r="F3" s="65">
        <f>IF(RES_hh_fech_in!F3=0,0,RES_hh_fech_in!F3/RES_summary!F$21)</f>
        <v>159.36983681728316</v>
      </c>
      <c r="G3" s="65">
        <f>IF(RES_hh_fech_in!G3=0,0,RES_hh_fech_in!G3/RES_summary!G$21)</f>
        <v>148.38539120472166</v>
      </c>
      <c r="H3" s="65">
        <f>IF(RES_hh_fech_in!H3=0,0,RES_hh_fech_in!H3/RES_summary!H$21)</f>
        <v>136.4883810938843</v>
      </c>
      <c r="I3" s="65">
        <f>IF(RES_hh_fech_in!I3=0,0,RES_hh_fech_in!I3/RES_summary!I$21)</f>
        <v>116.15445133973628</v>
      </c>
      <c r="J3" s="65">
        <f>IF(RES_hh_fech_in!J3=0,0,RES_hh_fech_in!J3/RES_summary!J$21)</f>
        <v>122.98683483500839</v>
      </c>
      <c r="K3" s="65">
        <f>IF(RES_hh_fech_in!K3=0,0,RES_hh_fech_in!K3/RES_summary!K$21)</f>
        <v>117.52076385417183</v>
      </c>
      <c r="L3" s="65">
        <f>IF(RES_hh_fech_in!L3=0,0,RES_hh_fech_in!L3/RES_summary!L$21)</f>
        <v>119.35171393785707</v>
      </c>
      <c r="M3" s="65">
        <f>IF(RES_hh_fech_in!M3=0,0,RES_hh_fech_in!M3/RES_summary!M$21)</f>
        <v>104.38107457548981</v>
      </c>
      <c r="N3" s="65">
        <f>IF(RES_hh_fech_in!N3=0,0,RES_hh_fech_in!N3/RES_summary!N$21)</f>
        <v>114.15055267385301</v>
      </c>
      <c r="O3" s="65">
        <f>IF(RES_hh_fech_in!O3=0,0,RES_hh_fech_in!O3/RES_summary!O$21)</f>
        <v>114.76035833391938</v>
      </c>
      <c r="P3" s="65">
        <f>IF(RES_hh_fech_in!P3=0,0,RES_hh_fech_in!P3/RES_summary!P$21)</f>
        <v>76.280979655104815</v>
      </c>
      <c r="Q3" s="65">
        <f>IF(RES_hh_fech_in!Q3=0,0,RES_hh_fech_in!Q3/RES_summary!Q$21)</f>
        <v>80.014125612878587</v>
      </c>
      <c r="R3" s="65">
        <f>IF(RES_hh_fech_in!R3=0,0,RES_hh_fech_in!R3/RES_summary!R$21)</f>
        <v>84.379809059535802</v>
      </c>
      <c r="S3" s="65">
        <f>IF(RES_hh_fech_in!S3=0,0,RES_hh_fech_in!S3/RES_summary!S$21)</f>
        <v>81.219617916162406</v>
      </c>
      <c r="T3" s="65">
        <f>IF(RES_hh_fech_in!T3=0,0,RES_hh_fech_in!T3/RES_summary!T$21)</f>
        <v>73.230695351841916</v>
      </c>
      <c r="U3" s="65">
        <f>IF(RES_hh_fech_in!U3=0,0,RES_hh_fech_in!U3/RES_summary!U$21)</f>
        <v>68.827697700381634</v>
      </c>
      <c r="V3" s="65">
        <f>IF(RES_hh_fech_in!V3=0,0,RES_hh_fech_in!V3/RES_summary!V$21)</f>
        <v>61.223697881296673</v>
      </c>
      <c r="W3" s="65">
        <f>IF(RES_hh_fech_in!W3=0,0,RES_hh_fech_in!W3/RES_summary!W$21)</f>
        <v>61.667140794619172</v>
      </c>
      <c r="X3" s="65">
        <f>IF(RES_hh_fech_in!X3=0,0,RES_hh_fech_in!X3/RES_summary!X$21)</f>
        <v>47.317967659366055</v>
      </c>
      <c r="Y3" s="65">
        <f>IF(RES_hh_fech_in!Y3=0,0,RES_hh_fech_in!Y3/RES_summary!Y$21)</f>
        <v>46.577734451617452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147.54497889895035</v>
      </c>
      <c r="D4" s="69">
        <f>IF(RES_hh_fech_in!D4=0,0,RES_hh_fech_in!D4/RES_summary!D$21)</f>
        <v>135.86555662947262</v>
      </c>
      <c r="E4" s="69">
        <f>IF(RES_hh_fech_in!E4=0,0,RES_hh_fech_in!E4/RES_summary!E$21)</f>
        <v>135.89332006648303</v>
      </c>
      <c r="F4" s="69">
        <f>IF(RES_hh_fech_in!F4=0,0,RES_hh_fech_in!F4/RES_summary!F$21)</f>
        <v>138.8097090624986</v>
      </c>
      <c r="G4" s="69">
        <f>IF(RES_hh_fech_in!G4=0,0,RES_hh_fech_in!G4/RES_summary!G$21)</f>
        <v>128.7240457254191</v>
      </c>
      <c r="H4" s="69">
        <f>IF(RES_hh_fech_in!H4=0,0,RES_hh_fech_in!H4/RES_summary!H$21)</f>
        <v>116.52551710630814</v>
      </c>
      <c r="I4" s="69">
        <f>IF(RES_hh_fech_in!I4=0,0,RES_hh_fech_in!I4/RES_summary!I$21)</f>
        <v>96.674271195061493</v>
      </c>
      <c r="J4" s="69">
        <f>IF(RES_hh_fech_in!J4=0,0,RES_hh_fech_in!J4/RES_summary!J$21)</f>
        <v>103.38027463786979</v>
      </c>
      <c r="K4" s="69">
        <f>IF(RES_hh_fech_in!K4=0,0,RES_hh_fech_in!K4/RES_summary!K$21)</f>
        <v>99.812060268339906</v>
      </c>
      <c r="L4" s="69">
        <f>IF(RES_hh_fech_in!L4=0,0,RES_hh_fech_in!L4/RES_summary!L$21)</f>
        <v>100.52543621509668</v>
      </c>
      <c r="M4" s="69">
        <f>IF(RES_hh_fech_in!M4=0,0,RES_hh_fech_in!M4/RES_summary!M$21)</f>
        <v>84.387358680936813</v>
      </c>
      <c r="N4" s="69">
        <f>IF(RES_hh_fech_in!N4=0,0,RES_hh_fech_in!N4/RES_summary!N$21)</f>
        <v>93.570760271055349</v>
      </c>
      <c r="O4" s="69">
        <f>IF(RES_hh_fech_in!O4=0,0,RES_hh_fech_in!O4/RES_summary!O$21)</f>
        <v>93.954351306131315</v>
      </c>
      <c r="P4" s="69">
        <f>IF(RES_hh_fech_in!P4=0,0,RES_hh_fech_in!P4/RES_summary!P$21)</f>
        <v>57.795295300683364</v>
      </c>
      <c r="Q4" s="69">
        <f>IF(RES_hh_fech_in!Q4=0,0,RES_hh_fech_in!Q4/RES_summary!Q$21)</f>
        <v>61.203793415219664</v>
      </c>
      <c r="R4" s="69">
        <f>IF(RES_hh_fech_in!R4=0,0,RES_hh_fech_in!R4/RES_summary!R$21)</f>
        <v>65.136114017657547</v>
      </c>
      <c r="S4" s="69">
        <f>IF(RES_hh_fech_in!S4=0,0,RES_hh_fech_in!S4/RES_summary!S$21)</f>
        <v>61.214402973509813</v>
      </c>
      <c r="T4" s="69">
        <f>IF(RES_hh_fech_in!T4=0,0,RES_hh_fech_in!T4/RES_summary!T$21)</f>
        <v>53.570957308844953</v>
      </c>
      <c r="U4" s="69">
        <f>IF(RES_hh_fech_in!U4=0,0,RES_hh_fech_in!U4/RES_summary!U$21)</f>
        <v>49.000912532827954</v>
      </c>
      <c r="V4" s="69">
        <f>IF(RES_hh_fech_in!V4=0,0,RES_hh_fech_in!V4/RES_summary!V$21)</f>
        <v>41.090280563765667</v>
      </c>
      <c r="W4" s="69">
        <f>IF(RES_hh_fech_in!W4=0,0,RES_hh_fech_in!W4/RES_summary!W$21)</f>
        <v>42.051053253318315</v>
      </c>
      <c r="X4" s="69">
        <f>IF(RES_hh_fech_in!X4=0,0,RES_hh_fech_in!X4/RES_summary!X$21)</f>
        <v>31.871158374602178</v>
      </c>
      <c r="Y4" s="69">
        <f>IF(RES_hh_fech_in!Y4=0,0,RES_hh_fech_in!Y4/RES_summary!Y$21)</f>
        <v>32.241901670141168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112.29934006997388</v>
      </c>
      <c r="I5" s="72">
        <f>IF(RES_hh_fech_in!I5=0,0,RES_hh_fech_in!I5/RES_summary!I$21)</f>
        <v>106.36924004188381</v>
      </c>
      <c r="J5" s="72">
        <f>IF(RES_hh_fech_in!J5=0,0,RES_hh_fech_in!J5/RES_summary!J$21)</f>
        <v>117.47510527001423</v>
      </c>
      <c r="K5" s="72">
        <f>IF(RES_hh_fech_in!K5=0,0,RES_hh_fech_in!K5/RES_summary!K$21)</f>
        <v>107.28369491288467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99.773724688048688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77.717582810316927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54.656065852190281</v>
      </c>
      <c r="X5" s="72">
        <f>IF(RES_hh_fech_in!X5=0,0,RES_hh_fech_in!X5/RES_summary!X$21)</f>
        <v>52.909587552704998</v>
      </c>
      <c r="Y5" s="72">
        <f>IF(RES_hh_fech_in!Y5=0,0,RES_hh_fech_in!Y5/RES_summary!Y$21)</f>
        <v>40.864204806460847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158.57452882350844</v>
      </c>
      <c r="D6" s="72">
        <f>IF(RES_hh_fech_in!D6=0,0,RES_hh_fech_in!D6/RES_summary!D$21)</f>
        <v>152.13536610974697</v>
      </c>
      <c r="E6" s="72">
        <f>IF(RES_hh_fech_in!E6=0,0,RES_hh_fech_in!E6/RES_summary!E$21)</f>
        <v>149.40557379880562</v>
      </c>
      <c r="F6" s="72">
        <f>IF(RES_hh_fech_in!F6=0,0,RES_hh_fech_in!F6/RES_summary!F$21)</f>
        <v>155.64531450751622</v>
      </c>
      <c r="G6" s="72">
        <f>IF(RES_hh_fech_in!G6=0,0,RES_hh_fech_in!G6/RES_summary!G$21)</f>
        <v>149.50889489069775</v>
      </c>
      <c r="H6" s="72">
        <f>IF(RES_hh_fech_in!H6=0,0,RES_hh_fech_in!H6/RES_summary!H$21)</f>
        <v>135.95399980080839</v>
      </c>
      <c r="I6" s="72">
        <f>IF(RES_hh_fech_in!I6=0,0,RES_hh_fech_in!I6/RES_summary!I$21)</f>
        <v>124.21527114098919</v>
      </c>
      <c r="J6" s="72">
        <f>IF(RES_hh_fech_in!J6=0,0,RES_hh_fech_in!J6/RES_summary!J$21)</f>
        <v>126.03899766054062</v>
      </c>
      <c r="K6" s="72">
        <f>IF(RES_hh_fech_in!K6=0,0,RES_hh_fech_in!K6/RES_summary!K$21)</f>
        <v>124.97117352031184</v>
      </c>
      <c r="L6" s="72">
        <f>IF(RES_hh_fech_in!L6=0,0,RES_hh_fech_in!L6/RES_summary!L$21)</f>
        <v>130.81065860150417</v>
      </c>
      <c r="M6" s="72">
        <f>IF(RES_hh_fech_in!M6=0,0,RES_hh_fech_in!M6/RES_summary!M$21)</f>
        <v>97.31719673641723</v>
      </c>
      <c r="N6" s="72">
        <f>IF(RES_hh_fech_in!N6=0,0,RES_hh_fech_in!N6/RES_summary!N$21)</f>
        <v>108.13945108491266</v>
      </c>
      <c r="O6" s="72">
        <f>IF(RES_hh_fech_in!O6=0,0,RES_hh_fech_in!O6/RES_summary!O$21)</f>
        <v>110.55970776281787</v>
      </c>
      <c r="P6" s="72">
        <f>IF(RES_hh_fech_in!P6=0,0,RES_hh_fech_in!P6/RES_summary!P$21)</f>
        <v>71.901361435948075</v>
      </c>
      <c r="Q6" s="72">
        <f>IF(RES_hh_fech_in!Q6=0,0,RES_hh_fech_in!Q6/RES_summary!Q$21)</f>
        <v>74.007097388035533</v>
      </c>
      <c r="R6" s="72">
        <f>IF(RES_hh_fech_in!R6=0,0,RES_hh_fech_in!R6/RES_summary!R$21)</f>
        <v>84.101268569512612</v>
      </c>
      <c r="S6" s="72">
        <f>IF(RES_hh_fech_in!S6=0,0,RES_hh_fech_in!S6/RES_summary!S$21)</f>
        <v>77.747451667536595</v>
      </c>
      <c r="T6" s="72">
        <f>IF(RES_hh_fech_in!T6=0,0,RES_hh_fech_in!T6/RES_summary!T$21)</f>
        <v>73.569794669118906</v>
      </c>
      <c r="U6" s="72">
        <f>IF(RES_hh_fech_in!U6=0,0,RES_hh_fech_in!U6/RES_summary!U$21)</f>
        <v>65.097512745884842</v>
      </c>
      <c r="V6" s="72">
        <f>IF(RES_hh_fech_in!V6=0,0,RES_hh_fech_in!V6/RES_summary!V$21)</f>
        <v>55.210419786127311</v>
      </c>
      <c r="W6" s="72">
        <f>IF(RES_hh_fech_in!W6=0,0,RES_hh_fech_in!W6/RES_summary!W$21)</f>
        <v>83.576223562026726</v>
      </c>
      <c r="X6" s="72">
        <f>IF(RES_hh_fech_in!X6=0,0,RES_hh_fech_in!X6/RES_summary!X$21)</f>
        <v>61.205282137224962</v>
      </c>
      <c r="Y6" s="72">
        <f>IF(RES_hh_fech_in!Y6=0,0,RES_hh_fech_in!Y6/RES_summary!Y$21)</f>
        <v>49.214423855235083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176.99516919636804</v>
      </c>
      <c r="D7" s="72">
        <f>IF(RES_hh_fech_in!D7=0,0,RES_hh_fech_in!D7/RES_summary!D$21)</f>
        <v>153.29730790547666</v>
      </c>
      <c r="E7" s="72">
        <f>IF(RES_hh_fech_in!E7=0,0,RES_hh_fech_in!E7/RES_summary!E$21)</f>
        <v>161.02736890326864</v>
      </c>
      <c r="F7" s="72">
        <f>IF(RES_hh_fech_in!F7=0,0,RES_hh_fech_in!F7/RES_summary!F$21)</f>
        <v>160.02443978756475</v>
      </c>
      <c r="G7" s="72">
        <f>IF(RES_hh_fech_in!G7=0,0,RES_hh_fech_in!G7/RES_summary!G$21)</f>
        <v>159.57150774679167</v>
      </c>
      <c r="H7" s="72">
        <f>IF(RES_hh_fech_in!H7=0,0,RES_hh_fech_in!H7/RES_summary!H$21)</f>
        <v>145.41311084574201</v>
      </c>
      <c r="I7" s="72">
        <f>IF(RES_hh_fech_in!I7=0,0,RES_hh_fech_in!I7/RES_summary!I$21)</f>
        <v>119.71055656969375</v>
      </c>
      <c r="J7" s="72">
        <f>IF(RES_hh_fech_in!J7=0,0,RES_hh_fech_in!J7/RES_summary!J$21)</f>
        <v>138.00693396988669</v>
      </c>
      <c r="K7" s="72">
        <f>IF(RES_hh_fech_in!K7=0,0,RES_hh_fech_in!K7/RES_summary!K$21)</f>
        <v>135.01350602293292</v>
      </c>
      <c r="L7" s="72">
        <f>IF(RES_hh_fech_in!L7=0,0,RES_hh_fech_in!L7/RES_summary!L$21)</f>
        <v>127.14803193717333</v>
      </c>
      <c r="M7" s="72">
        <f>IF(RES_hh_fech_in!M7=0,0,RES_hh_fech_in!M7/RES_summary!M$21)</f>
        <v>101.44471887047141</v>
      </c>
      <c r="N7" s="72">
        <f>IF(RES_hh_fech_in!N7=0,0,RES_hh_fech_in!N7/RES_summary!N$21)</f>
        <v>115.05448283565887</v>
      </c>
      <c r="O7" s="72">
        <f>IF(RES_hh_fech_in!O7=0,0,RES_hh_fech_in!O7/RES_summary!O$21)</f>
        <v>115.6746611359671</v>
      </c>
      <c r="P7" s="72">
        <f>IF(RES_hh_fech_in!P7=0,0,RES_hh_fech_in!P7/RES_summary!P$21)</f>
        <v>77.862196495526945</v>
      </c>
      <c r="Q7" s="72">
        <f>IF(RES_hh_fech_in!Q7=0,0,RES_hh_fech_in!Q7/RES_summary!Q$21)</f>
        <v>79.992030725496832</v>
      </c>
      <c r="R7" s="72">
        <f>IF(RES_hh_fech_in!R7=0,0,RES_hh_fech_in!R7/RES_summary!R$21)</f>
        <v>82.673171416788804</v>
      </c>
      <c r="S7" s="72">
        <f>IF(RES_hh_fech_in!S7=0,0,RES_hh_fech_in!S7/RES_summary!S$21)</f>
        <v>79.002366917472699</v>
      </c>
      <c r="T7" s="72">
        <f>IF(RES_hh_fech_in!T7=0,0,RES_hh_fech_in!T7/RES_summary!T$21)</f>
        <v>72.630215517378218</v>
      </c>
      <c r="U7" s="72">
        <f>IF(RES_hh_fech_in!U7=0,0,RES_hh_fech_in!U7/RES_summary!U$21)</f>
        <v>70.988786031773628</v>
      </c>
      <c r="V7" s="72">
        <f>IF(RES_hh_fech_in!V7=0,0,RES_hh_fech_in!V7/RES_summary!V$21)</f>
        <v>61.653458642139817</v>
      </c>
      <c r="W7" s="72">
        <f>IF(RES_hh_fech_in!W7=0,0,RES_hh_fech_in!W7/RES_summary!W$21)</f>
        <v>71.636506792110708</v>
      </c>
      <c r="X7" s="72">
        <f>IF(RES_hh_fech_in!X7=0,0,RES_hh_fech_in!X7/RES_summary!X$21)</f>
        <v>55.535651231812217</v>
      </c>
      <c r="Y7" s="72">
        <f>IF(RES_hh_fech_in!Y7=0,0,RES_hh_fech_in!Y7/RES_summary!Y$21)</f>
        <v>50.178708780879525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151.36864901994295</v>
      </c>
      <c r="D8" s="72">
        <f>IF(RES_hh_fech_in!D8=0,0,RES_hh_fech_in!D8/RES_summary!D$21)</f>
        <v>146.14252503595458</v>
      </c>
      <c r="E8" s="72">
        <f>IF(RES_hh_fech_in!E8=0,0,RES_hh_fech_in!E8/RES_summary!E$21)</f>
        <v>140.86077917759158</v>
      </c>
      <c r="F8" s="72">
        <f>IF(RES_hh_fech_in!F8=0,0,RES_hh_fech_in!F8/RES_summary!F$21)</f>
        <v>150.81840567179324</v>
      </c>
      <c r="G8" s="72">
        <f>IF(RES_hh_fech_in!G8=0,0,RES_hh_fech_in!G8/RES_summary!G$21)</f>
        <v>143.38033597068684</v>
      </c>
      <c r="H8" s="72">
        <f>IF(RES_hh_fech_in!H8=0,0,RES_hh_fech_in!H8/RES_summary!H$21)</f>
        <v>135.78488963412249</v>
      </c>
      <c r="I8" s="72">
        <f>IF(RES_hh_fech_in!I8=0,0,RES_hh_fech_in!I8/RES_summary!I$21)</f>
        <v>114.32825909750878</v>
      </c>
      <c r="J8" s="72">
        <f>IF(RES_hh_fech_in!J8=0,0,RES_hh_fech_in!J8/RES_summary!J$21)</f>
        <v>120.8516246572589</v>
      </c>
      <c r="K8" s="72">
        <f>IF(RES_hh_fech_in!K8=0,0,RES_hh_fech_in!K8/RES_summary!K$21)</f>
        <v>122.07039454293309</v>
      </c>
      <c r="L8" s="72">
        <f>IF(RES_hh_fech_in!L8=0,0,RES_hh_fech_in!L8/RES_summary!L$21)</f>
        <v>115.2012920764098</v>
      </c>
      <c r="M8" s="72">
        <f>IF(RES_hh_fech_in!M8=0,0,RES_hh_fech_in!M8/RES_summary!M$21)</f>
        <v>97.14943537085945</v>
      </c>
      <c r="N8" s="72">
        <f>IF(RES_hh_fech_in!N8=0,0,RES_hh_fech_in!N8/RES_summary!N$21)</f>
        <v>105.98781402123817</v>
      </c>
      <c r="O8" s="72">
        <f>IF(RES_hh_fech_in!O8=0,0,RES_hh_fech_in!O8/RES_summary!O$21)</f>
        <v>106.07662371625214</v>
      </c>
      <c r="P8" s="72">
        <f>IF(RES_hh_fech_in!P8=0,0,RES_hh_fech_in!P8/RES_summary!P$21)</f>
        <v>70.356415096722372</v>
      </c>
      <c r="Q8" s="72">
        <f>IF(RES_hh_fech_in!Q8=0,0,RES_hh_fech_in!Q8/RES_summary!Q$21)</f>
        <v>72.228817408174265</v>
      </c>
      <c r="R8" s="72">
        <f>IF(RES_hh_fech_in!R8=0,0,RES_hh_fech_in!R8/RES_summary!R$21)</f>
        <v>76.076916728202036</v>
      </c>
      <c r="S8" s="72">
        <f>IF(RES_hh_fech_in!S8=0,0,RES_hh_fech_in!S8/RES_summary!S$21)</f>
        <v>71.457975869943994</v>
      </c>
      <c r="T8" s="72">
        <f>IF(RES_hh_fech_in!T8=0,0,RES_hh_fech_in!T8/RES_summary!T$21)</f>
        <v>64.466857056081579</v>
      </c>
      <c r="U8" s="72">
        <f>IF(RES_hh_fech_in!U8=0,0,RES_hh_fech_in!U8/RES_summary!U$21)</f>
        <v>60.841746087365415</v>
      </c>
      <c r="V8" s="72">
        <f>IF(RES_hh_fech_in!V8=0,0,RES_hh_fech_in!V8/RES_summary!V$21)</f>
        <v>57.781405253273313</v>
      </c>
      <c r="W8" s="72">
        <f>IF(RES_hh_fech_in!W8=0,0,RES_hh_fech_in!W8/RES_summary!W$21)</f>
        <v>60.229404435348009</v>
      </c>
      <c r="X8" s="72">
        <f>IF(RES_hh_fech_in!X8=0,0,RES_hh_fech_in!X8/RES_summary!X$21)</f>
        <v>48.605776474343706</v>
      </c>
      <c r="Y8" s="72">
        <f>IF(RES_hh_fech_in!Y8=0,0,RES_hh_fech_in!Y8/RES_summary!Y$21)</f>
        <v>43.820564929621973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149.66029861811333</v>
      </c>
      <c r="D9" s="72">
        <f>IF(RES_hh_fech_in!D9=0,0,RES_hh_fech_in!D9/RES_summary!D$21)</f>
        <v>135.18583371910162</v>
      </c>
      <c r="E9" s="72">
        <f>IF(RES_hh_fech_in!E9=0,0,RES_hh_fech_in!E9/RES_summary!E$21)</f>
        <v>141.62432689194034</v>
      </c>
      <c r="F9" s="72">
        <f>IF(RES_hh_fech_in!F9=0,0,RES_hh_fech_in!F9/RES_summary!F$21)</f>
        <v>139.98366886120374</v>
      </c>
      <c r="G9" s="72">
        <f>IF(RES_hh_fech_in!G9=0,0,RES_hh_fech_in!G9/RES_summary!G$21)</f>
        <v>132.60473994410344</v>
      </c>
      <c r="H9" s="72">
        <f>IF(RES_hh_fech_in!H9=0,0,RES_hh_fech_in!H9/RES_summary!H$21)</f>
        <v>118.70660528134911</v>
      </c>
      <c r="I9" s="72">
        <f>IF(RES_hh_fech_in!I9=0,0,RES_hh_fech_in!I9/RES_summary!I$21)</f>
        <v>106.71546294457498</v>
      </c>
      <c r="J9" s="72">
        <f>IF(RES_hh_fech_in!J9=0,0,RES_hh_fech_in!J9/RES_summary!J$21)</f>
        <v>108.68448391222744</v>
      </c>
      <c r="K9" s="72">
        <f>IF(RES_hh_fech_in!K9=0,0,RES_hh_fech_in!K9/RES_summary!K$21)</f>
        <v>105.11391981130434</v>
      </c>
      <c r="L9" s="72">
        <f>IF(RES_hh_fech_in!L9=0,0,RES_hh_fech_in!L9/RES_summary!L$21)</f>
        <v>110.70940785280955</v>
      </c>
      <c r="M9" s="72">
        <f>IF(RES_hh_fech_in!M9=0,0,RES_hh_fech_in!M9/RES_summary!M$21)</f>
        <v>86.219057129160333</v>
      </c>
      <c r="N9" s="72">
        <f>IF(RES_hh_fech_in!N9=0,0,RES_hh_fech_in!N9/RES_summary!N$21)</f>
        <v>95.162915392883605</v>
      </c>
      <c r="O9" s="72">
        <f>IF(RES_hh_fech_in!O9=0,0,RES_hh_fech_in!O9/RES_summary!O$21)</f>
        <v>99.180396723951333</v>
      </c>
      <c r="P9" s="72">
        <f>IF(RES_hh_fech_in!P9=0,0,RES_hh_fech_in!P9/RES_summary!P$21)</f>
        <v>75.213016484042754</v>
      </c>
      <c r="Q9" s="72">
        <f>IF(RES_hh_fech_in!Q9=0,0,RES_hh_fech_in!Q9/RES_summary!Q$21)</f>
        <v>76.291974751256163</v>
      </c>
      <c r="R9" s="72">
        <f>IF(RES_hh_fech_in!R9=0,0,RES_hh_fech_in!R9/RES_summary!R$21)</f>
        <v>78.450799553520866</v>
      </c>
      <c r="S9" s="72">
        <f>IF(RES_hh_fech_in!S9=0,0,RES_hh_fech_in!S9/RES_summary!S$21)</f>
        <v>72.416781689798071</v>
      </c>
      <c r="T9" s="72">
        <f>IF(RES_hh_fech_in!T9=0,0,RES_hh_fech_in!T9/RES_summary!T$21)</f>
        <v>67.247137819168074</v>
      </c>
      <c r="U9" s="72">
        <f>IF(RES_hh_fech_in!U9=0,0,RES_hh_fech_in!U9/RES_summary!U$21)</f>
        <v>64.820288503565436</v>
      </c>
      <c r="V9" s="72">
        <f>IF(RES_hh_fech_in!V9=0,0,RES_hh_fech_in!V9/RES_summary!V$21)</f>
        <v>55.369651072350464</v>
      </c>
      <c r="W9" s="72">
        <f>IF(RES_hh_fech_in!W9=0,0,RES_hh_fech_in!W9/RES_summary!W$21)</f>
        <v>59.87567217726955</v>
      </c>
      <c r="X9" s="72">
        <f>IF(RES_hh_fech_in!X9=0,0,RES_hh_fech_in!X9/RES_summary!X$21)</f>
        <v>49.821803814571254</v>
      </c>
      <c r="Y9" s="72">
        <f>IF(RES_hh_fech_in!Y9=0,0,RES_hh_fech_in!Y9/RES_summary!Y$21)</f>
        <v>46.259575195192724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105.74700934020751</v>
      </c>
      <c r="D11" s="72">
        <f>IF(RES_hh_fech_in!D11=0,0,RES_hh_fech_in!D11/RES_summary!D$21)</f>
        <v>108.06776987581343</v>
      </c>
      <c r="E11" s="72">
        <f>IF(RES_hh_fech_in!E11=0,0,RES_hh_fech_in!E11/RES_summary!E$21)</f>
        <v>102.96372234127578</v>
      </c>
      <c r="F11" s="72">
        <f>IF(RES_hh_fech_in!F11=0,0,RES_hh_fech_in!F11/RES_summary!F$21)</f>
        <v>104.10158363212518</v>
      </c>
      <c r="G11" s="72">
        <f>IF(RES_hh_fech_in!G11=0,0,RES_hh_fech_in!G11/RES_summary!G$21)</f>
        <v>110.82658019870861</v>
      </c>
      <c r="H11" s="72">
        <f>IF(RES_hh_fech_in!H11=0,0,RES_hh_fech_in!H11/RES_summary!H$21)</f>
        <v>0</v>
      </c>
      <c r="I11" s="72">
        <f>IF(RES_hh_fech_in!I11=0,0,RES_hh_fech_in!I11/RES_summary!I$21)</f>
        <v>0</v>
      </c>
      <c r="J11" s="72">
        <f>IF(RES_hh_fech_in!J11=0,0,RES_hh_fech_in!J11/RES_summary!J$21)</f>
        <v>0</v>
      </c>
      <c r="K11" s="72">
        <f>IF(RES_hh_fech_in!K11=0,0,RES_hh_fech_in!K11/RES_summary!K$21)</f>
        <v>0</v>
      </c>
      <c r="L11" s="72">
        <f>IF(RES_hh_fech_in!L11=0,0,RES_hh_fech_in!L11/RES_summary!L$21)</f>
        <v>92.290306194921357</v>
      </c>
      <c r="M11" s="72">
        <f>IF(RES_hh_fech_in!M11=0,0,RES_hh_fech_in!M11/RES_summary!M$21)</f>
        <v>73.765522897115588</v>
      </c>
      <c r="N11" s="72">
        <f>IF(RES_hh_fech_in!N11=0,0,RES_hh_fech_in!N11/RES_summary!N$21)</f>
        <v>81.213228265498017</v>
      </c>
      <c r="O11" s="72">
        <f>IF(RES_hh_fech_in!O11=0,0,RES_hh_fech_in!O11/RES_summary!O$21)</f>
        <v>84.393483056281752</v>
      </c>
      <c r="P11" s="72">
        <f>IF(RES_hh_fech_in!P11=0,0,RES_hh_fech_in!P11/RES_summary!P$21)</f>
        <v>62.798224110311544</v>
      </c>
      <c r="Q11" s="72">
        <f>IF(RES_hh_fech_in!Q11=0,0,RES_hh_fech_in!Q11/RES_summary!Q$21)</f>
        <v>67.330412304914731</v>
      </c>
      <c r="R11" s="72">
        <f>IF(RES_hh_fech_in!R11=0,0,RES_hh_fech_in!R11/RES_summary!R$21)</f>
        <v>69.141525339032825</v>
      </c>
      <c r="S11" s="72">
        <f>IF(RES_hh_fech_in!S11=0,0,RES_hh_fech_in!S11/RES_summary!S$21)</f>
        <v>64.51201515801128</v>
      </c>
      <c r="T11" s="72">
        <f>IF(RES_hh_fech_in!T11=0,0,RES_hh_fech_in!T11/RES_summary!T$21)</f>
        <v>61.128692950119323</v>
      </c>
      <c r="U11" s="72">
        <f>IF(RES_hh_fech_in!U11=0,0,RES_hh_fech_in!U11/RES_summary!U$21)</f>
        <v>58.217156554393235</v>
      </c>
      <c r="V11" s="72">
        <f>IF(RES_hh_fech_in!V11=0,0,RES_hh_fech_in!V11/RES_summary!V$21)</f>
        <v>52.312634445043493</v>
      </c>
      <c r="W11" s="72">
        <f>IF(RES_hh_fech_in!W11=0,0,RES_hh_fech_in!W11/RES_summary!W$21)</f>
        <v>57.601564930420928</v>
      </c>
      <c r="X11" s="72">
        <f>IF(RES_hh_fech_in!X11=0,0,RES_hh_fech_in!X11/RES_summary!X$21)</f>
        <v>45.616690353909902</v>
      </c>
      <c r="Y11" s="72">
        <f>IF(RES_hh_fech_in!Y11=0,0,RES_hh_fech_in!Y11/RES_summary!Y$21)</f>
        <v>43.01498752748892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52.017173595160088</v>
      </c>
      <c r="D12" s="72">
        <f>IF(RES_hh_fech_in!D12=0,0,RES_hh_fech_in!D12/RES_summary!D$21)</f>
        <v>45.001821256648967</v>
      </c>
      <c r="E12" s="72">
        <f>IF(RES_hh_fech_in!E12=0,0,RES_hh_fech_in!E12/RES_summary!E$21)</f>
        <v>40.22103210162026</v>
      </c>
      <c r="F12" s="72">
        <f>IF(RES_hh_fech_in!F12=0,0,RES_hh_fech_in!F12/RES_summary!F$21)</f>
        <v>28.444207661701615</v>
      </c>
      <c r="G12" s="72">
        <f>IF(RES_hh_fech_in!G12=0,0,RES_hh_fech_in!G12/RES_summary!G$21)</f>
        <v>32.364490306646935</v>
      </c>
      <c r="H12" s="72">
        <f>IF(RES_hh_fech_in!H12=0,0,RES_hh_fech_in!H12/RES_summary!H$21)</f>
        <v>32.830683628846465</v>
      </c>
      <c r="I12" s="72">
        <f>IF(RES_hh_fech_in!I12=0,0,RES_hh_fech_in!I12/RES_summary!I$21)</f>
        <v>30.486357486922053</v>
      </c>
      <c r="J12" s="72">
        <f>IF(RES_hh_fech_in!J12=0,0,RES_hh_fech_in!J12/RES_summary!J$21)</f>
        <v>31.405109149056926</v>
      </c>
      <c r="K12" s="72">
        <f>IF(RES_hh_fech_in!K12=0,0,RES_hh_fech_in!K12/RES_summary!K$21)</f>
        <v>30.106285235611072</v>
      </c>
      <c r="L12" s="72">
        <f>IF(RES_hh_fech_in!L12=0,0,RES_hh_fech_in!L12/RES_summary!L$21)</f>
        <v>31.105472893835778</v>
      </c>
      <c r="M12" s="72">
        <f>IF(RES_hh_fech_in!M12=0,0,RES_hh_fech_in!M12/RES_summary!M$21)</f>
        <v>22.53636832578443</v>
      </c>
      <c r="N12" s="72">
        <f>IF(RES_hh_fech_in!N12=0,0,RES_hh_fech_in!N12/RES_summary!N$21)</f>
        <v>23.838747592498198</v>
      </c>
      <c r="O12" s="72">
        <f>IF(RES_hh_fech_in!O12=0,0,RES_hh_fech_in!O12/RES_summary!O$21)</f>
        <v>23.19126052366979</v>
      </c>
      <c r="P12" s="72">
        <f>IF(RES_hh_fech_in!P12=0,0,RES_hh_fech_in!P12/RES_summary!P$21)</f>
        <v>16.724348936430037</v>
      </c>
      <c r="Q12" s="72">
        <f>IF(RES_hh_fech_in!Q12=0,0,RES_hh_fech_in!Q12/RES_summary!Q$21)</f>
        <v>16.51109096038752</v>
      </c>
      <c r="R12" s="72">
        <f>IF(RES_hh_fech_in!R12=0,0,RES_hh_fech_in!R12/RES_summary!R$21)</f>
        <v>17.378596564015076</v>
      </c>
      <c r="S12" s="72">
        <f>IF(RES_hh_fech_in!S12=0,0,RES_hh_fech_in!S12/RES_summary!S$21)</f>
        <v>16.251570563213228</v>
      </c>
      <c r="T12" s="72">
        <f>IF(RES_hh_fech_in!T12=0,0,RES_hh_fech_in!T12/RES_summary!T$21)</f>
        <v>15.141102153686457</v>
      </c>
      <c r="U12" s="72">
        <f>IF(RES_hh_fech_in!U12=0,0,RES_hh_fech_in!U12/RES_summary!U$21)</f>
        <v>14.87849705090869</v>
      </c>
      <c r="V12" s="72">
        <f>IF(RES_hh_fech_in!V12=0,0,RES_hh_fech_in!V12/RES_summary!V$21)</f>
        <v>13.115835923607387</v>
      </c>
      <c r="W12" s="72">
        <f>IF(RES_hh_fech_in!W12=0,0,RES_hh_fech_in!W12/RES_summary!W$21)</f>
        <v>14.06013827586056</v>
      </c>
      <c r="X12" s="72">
        <f>IF(RES_hh_fech_in!X12=0,0,RES_hh_fech_in!X12/RES_summary!X$21)</f>
        <v>11.884746929708134</v>
      </c>
      <c r="Y12" s="72">
        <f>IF(RES_hh_fech_in!Y12=0,0,RES_hh_fech_in!Y12/RES_summary!Y$21)</f>
        <v>11.008865908864093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119.66710995265043</v>
      </c>
      <c r="D13" s="74">
        <f>IF(RES_hh_fech_in!D13=0,0,RES_hh_fech_in!D13/RES_summary!D$21)</f>
        <v>109.24666458004694</v>
      </c>
      <c r="E13" s="74">
        <f>IF(RES_hh_fech_in!E13=0,0,RES_hh_fech_in!E13/RES_summary!E$21)</f>
        <v>115.73947840852945</v>
      </c>
      <c r="F13" s="74">
        <f>IF(RES_hh_fech_in!F13=0,0,RES_hh_fech_in!F13/RES_summary!F$21)</f>
        <v>121.71181582557224</v>
      </c>
      <c r="G13" s="74">
        <f>IF(RES_hh_fech_in!G13=0,0,RES_hh_fech_in!G13/RES_summary!G$21)</f>
        <v>106.4063037204637</v>
      </c>
      <c r="H13" s="74">
        <f>IF(RES_hh_fech_in!H13=0,0,RES_hh_fech_in!H13/RES_summary!H$21)</f>
        <v>103.77310367517579</v>
      </c>
      <c r="I13" s="74">
        <f>IF(RES_hh_fech_in!I13=0,0,RES_hh_fech_in!I13/RES_summary!I$21)</f>
        <v>90.680294147888361</v>
      </c>
      <c r="J13" s="74">
        <f>IF(RES_hh_fech_in!J13=0,0,RES_hh_fech_in!J13/RES_summary!J$21)</f>
        <v>100.18845185828806</v>
      </c>
      <c r="K13" s="74">
        <f>IF(RES_hh_fech_in!K13=0,0,RES_hh_fech_in!K13/RES_summary!K$21)</f>
        <v>92.130003264366465</v>
      </c>
      <c r="L13" s="74">
        <f>IF(RES_hh_fech_in!L13=0,0,RES_hh_fech_in!L13/RES_summary!L$21)</f>
        <v>100.8715138926637</v>
      </c>
      <c r="M13" s="74">
        <f>IF(RES_hh_fech_in!M13=0,0,RES_hh_fech_in!M13/RES_summary!M$21)</f>
        <v>74.327569905715322</v>
      </c>
      <c r="N13" s="74">
        <f>IF(RES_hh_fech_in!N13=0,0,RES_hh_fech_in!N13/RES_summary!N$21)</f>
        <v>87.87647619166853</v>
      </c>
      <c r="O13" s="74">
        <f>IF(RES_hh_fech_in!O13=0,0,RES_hh_fech_in!O13/RES_summary!O$21)</f>
        <v>94.096867193130251</v>
      </c>
      <c r="P13" s="74">
        <f>IF(RES_hh_fech_in!P13=0,0,RES_hh_fech_in!P13/RES_summary!P$21)</f>
        <v>66.319073054252371</v>
      </c>
      <c r="Q13" s="74">
        <f>IF(RES_hh_fech_in!Q13=0,0,RES_hh_fech_in!Q13/RES_summary!Q$21)</f>
        <v>69.29910557307015</v>
      </c>
      <c r="R13" s="74">
        <f>IF(RES_hh_fech_in!R13=0,0,RES_hh_fech_in!R13/RES_summary!R$21)</f>
        <v>74.091205873870777</v>
      </c>
      <c r="S13" s="74">
        <f>IF(RES_hh_fech_in!S13=0,0,RES_hh_fech_in!S13/RES_summary!S$21)</f>
        <v>68.39985143178086</v>
      </c>
      <c r="T13" s="74">
        <f>IF(RES_hh_fech_in!T13=0,0,RES_hh_fech_in!T13/RES_summary!T$21)</f>
        <v>60.844072834984516</v>
      </c>
      <c r="U13" s="74">
        <f>IF(RES_hh_fech_in!U13=0,0,RES_hh_fech_in!U13/RES_summary!U$21)</f>
        <v>57.333511717360778</v>
      </c>
      <c r="V13" s="74">
        <f>IF(RES_hh_fech_in!V13=0,0,RES_hh_fech_in!V13/RES_summary!V$21)</f>
        <v>46.881674471822457</v>
      </c>
      <c r="W13" s="74">
        <f>IF(RES_hh_fech_in!W13=0,0,RES_hh_fech_in!W13/RES_summary!W$21)</f>
        <v>54.9628310991584</v>
      </c>
      <c r="X13" s="74">
        <f>IF(RES_hh_fech_in!X13=0,0,RES_hh_fech_in!X13/RES_summary!X$21)</f>
        <v>43.733379942584122</v>
      </c>
      <c r="Y13" s="74">
        <f>IF(RES_hh_fech_in!Y13=0,0,RES_hh_fech_in!Y13/RES_summary!Y$21)</f>
        <v>39.273357309012411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1.785642910700421</v>
      </c>
      <c r="D14" s="76">
        <f>IF(RES_hh_fech_in!D14=0,0,RES_hh_fech_in!D14/RES_summary!D$21)</f>
        <v>1.6006757160232992</v>
      </c>
      <c r="E14" s="76">
        <f>IF(RES_hh_fech_in!E14=0,0,RES_hh_fech_in!E14/RES_summary!E$21)</f>
        <v>1.4893239036163777</v>
      </c>
      <c r="F14" s="76">
        <f>IF(RES_hh_fech_in!F14=0,0,RES_hh_fech_in!F14/RES_summary!F$21)</f>
        <v>1.6513639582207205</v>
      </c>
      <c r="G14" s="76">
        <f>IF(RES_hh_fech_in!G14=0,0,RES_hh_fech_in!G14/RES_summary!G$21)</f>
        <v>1.5542309773002103</v>
      </c>
      <c r="H14" s="76">
        <f>IF(RES_hh_fech_in!H14=0,0,RES_hh_fech_in!H14/RES_summary!H$21)</f>
        <v>1.5220358971040242</v>
      </c>
      <c r="I14" s="76">
        <f>IF(RES_hh_fech_in!I14=0,0,RES_hh_fech_in!I14/RES_summary!I$21)</f>
        <v>1.2094897992202487</v>
      </c>
      <c r="J14" s="76">
        <f>IF(RES_hh_fech_in!J14=0,0,RES_hh_fech_in!J14/RES_summary!J$21)</f>
        <v>1.3232520293911121</v>
      </c>
      <c r="K14" s="76">
        <f>IF(RES_hh_fech_in!K14=0,0,RES_hh_fech_in!K14/RES_summary!K$21)</f>
        <v>1.2085309198869003</v>
      </c>
      <c r="L14" s="76">
        <f>IF(RES_hh_fech_in!L14=0,0,RES_hh_fech_in!L14/RES_summary!L$21)</f>
        <v>1.1121096950773135</v>
      </c>
      <c r="M14" s="76">
        <f>IF(RES_hh_fech_in!M14=0,0,RES_hh_fech_in!M14/RES_summary!M$21)</f>
        <v>0.93080307591413813</v>
      </c>
      <c r="N14" s="76">
        <f>IF(RES_hh_fech_in!N14=0,0,RES_hh_fech_in!N14/RES_summary!N$21)</f>
        <v>1.0559098451940687</v>
      </c>
      <c r="O14" s="76">
        <f>IF(RES_hh_fech_in!O14=0,0,RES_hh_fech_in!O14/RES_summary!O$21)</f>
        <v>1.0808501859154165</v>
      </c>
      <c r="P14" s="76">
        <f>IF(RES_hh_fech_in!P14=0,0,RES_hh_fech_in!P14/RES_summary!P$21)</f>
        <v>0.68677632266953526</v>
      </c>
      <c r="Q14" s="76">
        <f>IF(RES_hh_fech_in!Q14=0,0,RES_hh_fech_in!Q14/RES_summary!Q$21)</f>
        <v>0.8366861134870246</v>
      </c>
      <c r="R14" s="76">
        <f>IF(RES_hh_fech_in!R14=0,0,RES_hh_fech_in!R14/RES_summary!R$21)</f>
        <v>0.9324680178090381</v>
      </c>
      <c r="S14" s="76">
        <f>IF(RES_hh_fech_in!S14=0,0,RES_hh_fech_in!S14/RES_summary!S$21)</f>
        <v>0.88063147875337777</v>
      </c>
      <c r="T14" s="76">
        <f>IF(RES_hh_fech_in!T14=0,0,RES_hh_fech_in!T14/RES_summary!T$21)</f>
        <v>0.7765993554890912</v>
      </c>
      <c r="U14" s="76">
        <f>IF(RES_hh_fech_in!U14=0,0,RES_hh_fech_in!U14/RES_summary!U$21)</f>
        <v>0.75209923378381605</v>
      </c>
      <c r="V14" s="76">
        <f>IF(RES_hh_fech_in!V14=0,0,RES_hh_fech_in!V14/RES_summary!V$21)</f>
        <v>0.69963676352768966</v>
      </c>
      <c r="W14" s="76">
        <f>IF(RES_hh_fech_in!W14=0,0,RES_hh_fech_in!W14/RES_summary!W$21)</f>
        <v>0.71332802429911746</v>
      </c>
      <c r="X14" s="76">
        <f>IF(RES_hh_fech_in!X14=0,0,RES_hh_fech_in!X14/RES_summary!X$21)</f>
        <v>0.50707661460645626</v>
      </c>
      <c r="Y14" s="76">
        <f>IF(RES_hh_fech_in!Y14=0,0,RES_hh_fech_in!Y14/RES_summary!Y$21)</f>
        <v>0.47262429317395549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6.2390017505956179E-2</v>
      </c>
      <c r="D15" s="69">
        <f>IF(RES_hh_fech_in!D15=0,0,RES_hh_fech_in!D15/RES_summary!D$21)</f>
        <v>0.16733863176603292</v>
      </c>
      <c r="E15" s="69">
        <f>IF(RES_hh_fech_in!E15=0,0,RES_hh_fech_in!E15/RES_summary!E$21)</f>
        <v>0.10992833606627626</v>
      </c>
      <c r="F15" s="69">
        <f>IF(RES_hh_fech_in!F15=0,0,RES_hh_fech_in!F15/RES_summary!F$21)</f>
        <v>4.4986567270724608E-2</v>
      </c>
      <c r="G15" s="69">
        <f>IF(RES_hh_fech_in!G15=0,0,RES_hh_fech_in!G15/RES_summary!G$21)</f>
        <v>6.1674794554152944E-2</v>
      </c>
      <c r="H15" s="69">
        <f>IF(RES_hh_fech_in!H15=0,0,RES_hh_fech_in!H15/RES_summary!H$21)</f>
        <v>0.1201812651811523</v>
      </c>
      <c r="I15" s="69">
        <f>IF(RES_hh_fech_in!I15=0,0,RES_hh_fech_in!I15/RES_summary!I$21)</f>
        <v>2.8648446055825852E-2</v>
      </c>
      <c r="J15" s="69">
        <f>IF(RES_hh_fech_in!J15=0,0,RES_hh_fech_in!J15/RES_summary!J$21)</f>
        <v>0.14608888010016266</v>
      </c>
      <c r="K15" s="69">
        <f>IF(RES_hh_fech_in!K15=0,0,RES_hh_fech_in!K15/RES_summary!K$21)</f>
        <v>0.50722563706142176</v>
      </c>
      <c r="L15" s="69">
        <f>IF(RES_hh_fech_in!L15=0,0,RES_hh_fech_in!L15/RES_summary!L$21)</f>
        <v>0.26971485902906001</v>
      </c>
      <c r="M15" s="69">
        <f>IF(RES_hh_fech_in!M15=0,0,RES_hh_fech_in!M15/RES_summary!M$21)</f>
        <v>0.14948824222513638</v>
      </c>
      <c r="N15" s="69">
        <f>IF(RES_hh_fech_in!N15=0,0,RES_hh_fech_in!N15/RES_summary!N$21)</f>
        <v>0.13587863327188365</v>
      </c>
      <c r="O15" s="69">
        <f>IF(RES_hh_fech_in!O15=0,0,RES_hh_fech_in!O15/RES_summary!O$21)</f>
        <v>0.27339463062822311</v>
      </c>
      <c r="P15" s="69">
        <f>IF(RES_hh_fech_in!P15=0,0,RES_hh_fech_in!P15/RES_summary!P$21)</f>
        <v>0.16987003418675178</v>
      </c>
      <c r="Q15" s="69">
        <f>IF(RES_hh_fech_in!Q15=0,0,RES_hh_fech_in!Q15/RES_summary!Q$21)</f>
        <v>0.24038930942188155</v>
      </c>
      <c r="R15" s="69">
        <f>IF(RES_hh_fech_in!R15=0,0,RES_hh_fech_in!R15/RES_summary!R$21)</f>
        <v>0.69048806072069469</v>
      </c>
      <c r="S15" s="69">
        <f>IF(RES_hh_fech_in!S15=0,0,RES_hh_fech_in!S15/RES_summary!S$21)</f>
        <v>0.7381873567841214</v>
      </c>
      <c r="T15" s="69">
        <f>IF(RES_hh_fech_in!T15=0,0,RES_hh_fech_in!T15/RES_summary!T$21)</f>
        <v>0.71063308958940397</v>
      </c>
      <c r="U15" s="69">
        <f>IF(RES_hh_fech_in!U15=0,0,RES_hh_fech_in!U15/RES_summary!U$21)</f>
        <v>1.1245583956972931</v>
      </c>
      <c r="V15" s="69">
        <f>IF(RES_hh_fech_in!V15=0,0,RES_hh_fech_in!V15/RES_summary!V$21)</f>
        <v>0.9257759674510766</v>
      </c>
      <c r="W15" s="69">
        <f>IF(RES_hh_fech_in!W15=0,0,RES_hh_fech_in!W15/RES_summary!W$21)</f>
        <v>1.5299162819451311</v>
      </c>
      <c r="X15" s="69">
        <f>IF(RES_hh_fech_in!X15=0,0,RES_hh_fech_in!X15/RES_summary!X$21)</f>
        <v>0.32966073179100941</v>
      </c>
      <c r="Y15" s="69">
        <f>IF(RES_hh_fech_in!Y15=0,0,RES_hh_fech_in!Y15/RES_summary!Y$21)</f>
        <v>0.1953584447174595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6.2390017505956179E-2</v>
      </c>
      <c r="D16" s="72">
        <f>IF(RES_hh_fech_in!D16=0,0,RES_hh_fech_in!D16/RES_summary!D$21)</f>
        <v>0.16733863176603292</v>
      </c>
      <c r="E16" s="72">
        <f>IF(RES_hh_fech_in!E16=0,0,RES_hh_fech_in!E16/RES_summary!E$21)</f>
        <v>0.10992833606627626</v>
      </c>
      <c r="F16" s="72">
        <f>IF(RES_hh_fech_in!F16=0,0,RES_hh_fech_in!F16/RES_summary!F$21)</f>
        <v>4.4986567270724608E-2</v>
      </c>
      <c r="G16" s="72">
        <f>IF(RES_hh_fech_in!G16=0,0,RES_hh_fech_in!G16/RES_summary!G$21)</f>
        <v>6.1674794554152944E-2</v>
      </c>
      <c r="H16" s="72">
        <f>IF(RES_hh_fech_in!H16=0,0,RES_hh_fech_in!H16/RES_summary!H$21)</f>
        <v>0.1201812651811523</v>
      </c>
      <c r="I16" s="72">
        <f>IF(RES_hh_fech_in!I16=0,0,RES_hh_fech_in!I16/RES_summary!I$21)</f>
        <v>2.8648446055825852E-2</v>
      </c>
      <c r="J16" s="72">
        <f>IF(RES_hh_fech_in!J16=0,0,RES_hh_fech_in!J16/RES_summary!J$21)</f>
        <v>0.14608888010016266</v>
      </c>
      <c r="K16" s="72">
        <f>IF(RES_hh_fech_in!K16=0,0,RES_hh_fech_in!K16/RES_summary!K$21)</f>
        <v>0.50722563706142176</v>
      </c>
      <c r="L16" s="72">
        <f>IF(RES_hh_fech_in!L16=0,0,RES_hh_fech_in!L16/RES_summary!L$21)</f>
        <v>0.26971485902906001</v>
      </c>
      <c r="M16" s="72">
        <f>IF(RES_hh_fech_in!M16=0,0,RES_hh_fech_in!M16/RES_summary!M$21)</f>
        <v>0.14948824222513638</v>
      </c>
      <c r="N16" s="72">
        <f>IF(RES_hh_fech_in!N16=0,0,RES_hh_fech_in!N16/RES_summary!N$21)</f>
        <v>0.13587863327188365</v>
      </c>
      <c r="O16" s="72">
        <f>IF(RES_hh_fech_in!O16=0,0,RES_hh_fech_in!O16/RES_summary!O$21)</f>
        <v>0.27339463062822311</v>
      </c>
      <c r="P16" s="72">
        <f>IF(RES_hh_fech_in!P16=0,0,RES_hh_fech_in!P16/RES_summary!P$21)</f>
        <v>0.16987003418675178</v>
      </c>
      <c r="Q16" s="72">
        <f>IF(RES_hh_fech_in!Q16=0,0,RES_hh_fech_in!Q16/RES_summary!Q$21)</f>
        <v>0.24038930942188155</v>
      </c>
      <c r="R16" s="72">
        <f>IF(RES_hh_fech_in!R16=0,0,RES_hh_fech_in!R16/RES_summary!R$21)</f>
        <v>0.69048806072069469</v>
      </c>
      <c r="S16" s="72">
        <f>IF(RES_hh_fech_in!S16=0,0,RES_hh_fech_in!S16/RES_summary!S$21)</f>
        <v>0.7381873567841214</v>
      </c>
      <c r="T16" s="72">
        <f>IF(RES_hh_fech_in!T16=0,0,RES_hh_fech_in!T16/RES_summary!T$21)</f>
        <v>0.71063308958940397</v>
      </c>
      <c r="U16" s="72">
        <f>IF(RES_hh_fech_in!U16=0,0,RES_hh_fech_in!U16/RES_summary!U$21)</f>
        <v>1.1245583956972931</v>
      </c>
      <c r="V16" s="72">
        <f>IF(RES_hh_fech_in!V16=0,0,RES_hh_fech_in!V16/RES_summary!V$21)</f>
        <v>0.9257759674510766</v>
      </c>
      <c r="W16" s="72">
        <f>IF(RES_hh_fech_in!W16=0,0,RES_hh_fech_in!W16/RES_summary!W$21)</f>
        <v>1.5299162819451311</v>
      </c>
      <c r="X16" s="72">
        <f>IF(RES_hh_fech_in!X16=0,0,RES_hh_fech_in!X16/RES_summary!X$21)</f>
        <v>0.32966073179100941</v>
      </c>
      <c r="Y16" s="72">
        <f>IF(RES_hh_fech_in!Y16=0,0,RES_hh_fech_in!Y16/RES_summary!Y$21)</f>
        <v>0.1953584447174595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12.968846005222423</v>
      </c>
      <c r="D17" s="69">
        <f>IF(RES_hh_fech_in!D17=0,0,RES_hh_fech_in!D17/RES_summary!D$21)</f>
        <v>13.083477970479596</v>
      </c>
      <c r="E17" s="69">
        <f>IF(RES_hh_fech_in!E17=0,0,RES_hh_fech_in!E17/RES_summary!E$21)</f>
        <v>13.160199265851988</v>
      </c>
      <c r="F17" s="69">
        <f>IF(RES_hh_fech_in!F17=0,0,RES_hh_fech_in!F17/RES_summary!F$21)</f>
        <v>13.205395895667108</v>
      </c>
      <c r="G17" s="69">
        <f>IF(RES_hh_fech_in!G17=0,0,RES_hh_fech_in!G17/RES_summary!G$21)</f>
        <v>12.29936936361948</v>
      </c>
      <c r="H17" s="69">
        <f>IF(RES_hh_fech_in!H17=0,0,RES_hh_fech_in!H17/RES_summary!H$21)</f>
        <v>12.481346306290266</v>
      </c>
      <c r="I17" s="69">
        <f>IF(RES_hh_fech_in!I17=0,0,RES_hh_fech_in!I17/RES_summary!I$21)</f>
        <v>11.99196562857554</v>
      </c>
      <c r="J17" s="69">
        <f>IF(RES_hh_fech_in!J17=0,0,RES_hh_fech_in!J17/RES_summary!J$21)</f>
        <v>12.120097712697378</v>
      </c>
      <c r="K17" s="69">
        <f>IF(RES_hh_fech_in!K17=0,0,RES_hh_fech_in!K17/RES_summary!K$21)</f>
        <v>11.10733903207581</v>
      </c>
      <c r="L17" s="69">
        <f>IF(RES_hh_fech_in!L17=0,0,RES_hh_fech_in!L17/RES_summary!L$21)</f>
        <v>11.296154579695845</v>
      </c>
      <c r="M17" s="69">
        <f>IF(RES_hh_fech_in!M17=0,0,RES_hh_fech_in!M17/RES_summary!M$21)</f>
        <v>12.372222917197567</v>
      </c>
      <c r="N17" s="69">
        <f>IF(RES_hh_fech_in!N17=0,0,RES_hh_fech_in!N17/RES_summary!N$21)</f>
        <v>12.825629985768007</v>
      </c>
      <c r="O17" s="69">
        <f>IF(RES_hh_fech_in!O17=0,0,RES_hh_fech_in!O17/RES_summary!O$21)</f>
        <v>12.965306570136994</v>
      </c>
      <c r="P17" s="69">
        <f>IF(RES_hh_fech_in!P17=0,0,RES_hh_fech_in!P17/RES_summary!P$21)</f>
        <v>11.51735131832648</v>
      </c>
      <c r="Q17" s="69">
        <f>IF(RES_hh_fech_in!Q17=0,0,RES_hh_fech_in!Q17/RES_summary!Q$21)</f>
        <v>11.669585715429752</v>
      </c>
      <c r="R17" s="69">
        <f>IF(RES_hh_fech_in!R17=0,0,RES_hh_fech_in!R17/RES_summary!R$21)</f>
        <v>11.827733025347545</v>
      </c>
      <c r="S17" s="69">
        <f>IF(RES_hh_fech_in!S17=0,0,RES_hh_fech_in!S17/RES_summary!S$21)</f>
        <v>12.305846062945369</v>
      </c>
      <c r="T17" s="69">
        <f>IF(RES_hh_fech_in!T17=0,0,RES_hh_fech_in!T17/RES_summary!T$21)</f>
        <v>12.141827839541142</v>
      </c>
      <c r="U17" s="69">
        <f>IF(RES_hh_fech_in!U17=0,0,RES_hh_fech_in!U17/RES_summary!U$21)</f>
        <v>12.00085736598337</v>
      </c>
      <c r="V17" s="69">
        <f>IF(RES_hh_fech_in!V17=0,0,RES_hh_fech_in!V17/RES_summary!V$21)</f>
        <v>12.353541903672806</v>
      </c>
      <c r="W17" s="69">
        <f>IF(RES_hh_fech_in!W17=0,0,RES_hh_fech_in!W17/RES_summary!W$21)</f>
        <v>11.869751077960515</v>
      </c>
      <c r="X17" s="69">
        <f>IF(RES_hh_fech_in!X17=0,0,RES_hh_fech_in!X17/RES_summary!X$21)</f>
        <v>8.6425517686215851</v>
      </c>
      <c r="Y17" s="69">
        <f>IF(RES_hh_fech_in!Y17=0,0,RES_hh_fech_in!Y17/RES_summary!Y$21)</f>
        <v>7.9862762920077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14.45329419234972</v>
      </c>
      <c r="I18" s="72">
        <f>IF(RES_hh_fech_in!I18=0,0,RES_hh_fech_in!I18/RES_summary!I$21)</f>
        <v>16.624482733897775</v>
      </c>
      <c r="J18" s="72">
        <f>IF(RES_hh_fech_in!J18=0,0,RES_hh_fech_in!J18/RES_summary!J$21)</f>
        <v>19.067693578560682</v>
      </c>
      <c r="K18" s="72">
        <f>IF(RES_hh_fech_in!K18=0,0,RES_hh_fech_in!K18/RES_summary!K$21)</f>
        <v>17.950177389946159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13.132175333219982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16.064052515070383</v>
      </c>
      <c r="X18" s="72">
        <f>IF(RES_hh_fech_in!X18=0,0,RES_hh_fech_in!X18/RES_summary!X$21)</f>
        <v>9.9039725179510416</v>
      </c>
      <c r="Y18" s="72">
        <f>IF(RES_hh_fech_in!Y18=0,0,RES_hh_fech_in!Y18/RES_summary!Y$21)</f>
        <v>8.3949184028416113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13.772457424931703</v>
      </c>
      <c r="D19" s="72">
        <f>IF(RES_hh_fech_in!D19=0,0,RES_hh_fech_in!D19/RES_summary!D$21)</f>
        <v>14.114776148508579</v>
      </c>
      <c r="E19" s="72">
        <f>IF(RES_hh_fech_in!E19=0,0,RES_hh_fech_in!E19/RES_summary!E$21)</f>
        <v>13.695353254733307</v>
      </c>
      <c r="F19" s="72">
        <f>IF(RES_hh_fech_in!F19=0,0,RES_hh_fech_in!F19/RES_summary!F$21)</f>
        <v>13.818860349172516</v>
      </c>
      <c r="G19" s="72">
        <f>IF(RES_hh_fech_in!G19=0,0,RES_hh_fech_in!G19/RES_summary!G$21)</f>
        <v>13.422785937117521</v>
      </c>
      <c r="H19" s="72">
        <f>IF(RES_hh_fech_in!H19=0,0,RES_hh_fech_in!H19/RES_summary!H$21)</f>
        <v>12.955470521551588</v>
      </c>
      <c r="I19" s="72">
        <f>IF(RES_hh_fech_in!I19=0,0,RES_hh_fech_in!I19/RES_summary!I$21)</f>
        <v>13.270190585945214</v>
      </c>
      <c r="J19" s="72">
        <f>IF(RES_hh_fech_in!J19=0,0,RES_hh_fech_in!J19/RES_summary!J$21)</f>
        <v>12.345920444836397</v>
      </c>
      <c r="K19" s="72">
        <f>IF(RES_hh_fech_in!K19=0,0,RES_hh_fech_in!K19/RES_summary!K$21)</f>
        <v>12.322462942569357</v>
      </c>
      <c r="L19" s="72">
        <f>IF(RES_hh_fech_in!L19=0,0,RES_hh_fech_in!L19/RES_summary!L$21)</f>
        <v>12.812445298909417</v>
      </c>
      <c r="M19" s="72">
        <f>IF(RES_hh_fech_in!M19=0,0,RES_hh_fech_in!M19/RES_summary!M$21)</f>
        <v>13.619054607913093</v>
      </c>
      <c r="N19" s="72">
        <f>IF(RES_hh_fech_in!N19=0,0,RES_hh_fech_in!N19/RES_summary!N$21)</f>
        <v>13.384433615479434</v>
      </c>
      <c r="O19" s="72">
        <f>IF(RES_hh_fech_in!O19=0,0,RES_hh_fech_in!O19/RES_summary!O$21)</f>
        <v>13.020718817594451</v>
      </c>
      <c r="P19" s="72">
        <f>IF(RES_hh_fech_in!P19=0,0,RES_hh_fech_in!P19/RES_summary!P$21)</f>
        <v>12.586390875564531</v>
      </c>
      <c r="Q19" s="72">
        <f>IF(RES_hh_fech_in!Q19=0,0,RES_hh_fech_in!Q19/RES_summary!Q$21)</f>
        <v>12.190455186156562</v>
      </c>
      <c r="R19" s="72">
        <f>IF(RES_hh_fech_in!R19=0,0,RES_hh_fech_in!R19/RES_summary!R$21)</f>
        <v>12.16012691448109</v>
      </c>
      <c r="S19" s="72">
        <f>IF(RES_hh_fech_in!S19=0,0,RES_hh_fech_in!S19/RES_summary!S$21)</f>
        <v>12.716133309036387</v>
      </c>
      <c r="T19" s="72">
        <f>IF(RES_hh_fech_in!T19=0,0,RES_hh_fech_in!T19/RES_summary!T$21)</f>
        <v>12.647788465095173</v>
      </c>
      <c r="U19" s="72">
        <f>IF(RES_hh_fech_in!U19=0,0,RES_hh_fech_in!U19/RES_summary!U$21)</f>
        <v>12.194815580695529</v>
      </c>
      <c r="V19" s="72">
        <f>IF(RES_hh_fech_in!V19=0,0,RES_hh_fech_in!V19/RES_summary!V$21)</f>
        <v>12.467461325297059</v>
      </c>
      <c r="W19" s="72">
        <f>IF(RES_hh_fech_in!W19=0,0,RES_hh_fech_in!W19/RES_summary!W$21)</f>
        <v>13.430062555265215</v>
      </c>
      <c r="X19" s="72">
        <f>IF(RES_hh_fech_in!X19=0,0,RES_hh_fech_in!X19/RES_summary!X$21)</f>
        <v>9.0684959390185629</v>
      </c>
      <c r="Y19" s="72">
        <f>IF(RES_hh_fech_in!Y19=0,0,RES_hh_fech_in!Y19/RES_summary!Y$21)</f>
        <v>8.0865854206882837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15.875787699783441</v>
      </c>
      <c r="D20" s="72">
        <f>IF(RES_hh_fech_in!D20=0,0,RES_hh_fech_in!D20/RES_summary!D$21)</f>
        <v>15.028576069562435</v>
      </c>
      <c r="E20" s="72">
        <f>IF(RES_hh_fech_in!E20=0,0,RES_hh_fech_in!E20/RES_summary!E$21)</f>
        <v>15.811154082030439</v>
      </c>
      <c r="F20" s="72">
        <f>IF(RES_hh_fech_in!F20=0,0,RES_hh_fech_in!F20/RES_summary!F$21)</f>
        <v>15.091132240469017</v>
      </c>
      <c r="G20" s="72">
        <f>IF(RES_hh_fech_in!G20=0,0,RES_hh_fech_in!G20/RES_summary!G$21)</f>
        <v>14.787330271637376</v>
      </c>
      <c r="H20" s="72">
        <f>IF(RES_hh_fech_in!H20=0,0,RES_hh_fech_in!H20/RES_summary!H$21)</f>
        <v>14.768300945753444</v>
      </c>
      <c r="I20" s="72">
        <f>IF(RES_hh_fech_in!I20=0,0,RES_hh_fech_in!I20/RES_summary!I$21)</f>
        <v>13.488647685849951</v>
      </c>
      <c r="J20" s="72">
        <f>IF(RES_hh_fech_in!J20=0,0,RES_hh_fech_in!J20/RES_summary!J$21)</f>
        <v>14.631993238107651</v>
      </c>
      <c r="K20" s="72">
        <f>IF(RES_hh_fech_in!K20=0,0,RES_hh_fech_in!K20/RES_summary!K$21)</f>
        <v>13.659404423254115</v>
      </c>
      <c r="L20" s="72">
        <f>IF(RES_hh_fech_in!L20=0,0,RES_hh_fech_in!L20/RES_summary!L$21)</f>
        <v>13.458428124232185</v>
      </c>
      <c r="M20" s="72">
        <f>IF(RES_hh_fech_in!M20=0,0,RES_hh_fech_in!M20/RES_summary!M$21)</f>
        <v>14.446498073856697</v>
      </c>
      <c r="N20" s="72">
        <f>IF(RES_hh_fech_in!N20=0,0,RES_hh_fech_in!N20/RES_summary!N$21)</f>
        <v>15.196222582089804</v>
      </c>
      <c r="O20" s="72">
        <f>IF(RES_hh_fech_in!O20=0,0,RES_hh_fech_in!O20/RES_summary!O$21)</f>
        <v>14.183789542345028</v>
      </c>
      <c r="P20" s="72">
        <f>IF(RES_hh_fech_in!P20=0,0,RES_hh_fech_in!P20/RES_summary!P$21)</f>
        <v>12.824756109564023</v>
      </c>
      <c r="Q20" s="72">
        <f>IF(RES_hh_fech_in!Q20=0,0,RES_hh_fech_in!Q20/RES_summary!Q$21)</f>
        <v>11.372652645005722</v>
      </c>
      <c r="R20" s="72">
        <f>IF(RES_hh_fech_in!R20=0,0,RES_hh_fech_in!R20/RES_summary!R$21)</f>
        <v>14.009753910368703</v>
      </c>
      <c r="S20" s="72">
        <f>IF(RES_hh_fech_in!S20=0,0,RES_hh_fech_in!S20/RES_summary!S$21)</f>
        <v>13.569541784138586</v>
      </c>
      <c r="T20" s="72">
        <f>IF(RES_hh_fech_in!T20=0,0,RES_hh_fech_in!T20/RES_summary!T$21)</f>
        <v>13.01072401184072</v>
      </c>
      <c r="U20" s="72">
        <f>IF(RES_hh_fech_in!U20=0,0,RES_hh_fech_in!U20/RES_summary!U$21)</f>
        <v>12.994178550168137</v>
      </c>
      <c r="V20" s="72">
        <f>IF(RES_hh_fech_in!V20=0,0,RES_hh_fech_in!V20/RES_summary!V$21)</f>
        <v>12.885607246792581</v>
      </c>
      <c r="W20" s="72">
        <f>IF(RES_hh_fech_in!W20=0,0,RES_hh_fech_in!W20/RES_summary!W$21)</f>
        <v>13.720062960445379</v>
      </c>
      <c r="X20" s="72">
        <f>IF(RES_hh_fech_in!X20=0,0,RES_hh_fech_in!X20/RES_summary!X$21)</f>
        <v>8.5433861143545418</v>
      </c>
      <c r="Y20" s="72">
        <f>IF(RES_hh_fech_in!Y20=0,0,RES_hh_fech_in!Y20/RES_summary!Y$21)</f>
        <v>8.3644105072330408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13.55136221600905</v>
      </c>
      <c r="D21" s="72">
        <f>IF(RES_hh_fech_in!D21=0,0,RES_hh_fech_in!D21/RES_summary!D$21)</f>
        <v>14.196988069164844</v>
      </c>
      <c r="E21" s="72">
        <f>IF(RES_hh_fech_in!E21=0,0,RES_hh_fech_in!E21/RES_summary!E$21)</f>
        <v>13.641276044848794</v>
      </c>
      <c r="F21" s="72">
        <f>IF(RES_hh_fech_in!F21=0,0,RES_hh_fech_in!F21/RES_summary!F$21)</f>
        <v>14.0519458881051</v>
      </c>
      <c r="G21" s="72">
        <f>IF(RES_hh_fech_in!G21=0,0,RES_hh_fech_in!G21/RES_summary!G$21)</f>
        <v>12.844177820502292</v>
      </c>
      <c r="H21" s="72">
        <f>IF(RES_hh_fech_in!H21=0,0,RES_hh_fech_in!H21/RES_summary!H$21)</f>
        <v>13.350821069049042</v>
      </c>
      <c r="I21" s="72">
        <f>IF(RES_hh_fech_in!I21=0,0,RES_hh_fech_in!I21/RES_summary!I$21)</f>
        <v>12.387199611159046</v>
      </c>
      <c r="J21" s="72">
        <f>IF(RES_hh_fech_in!J21=0,0,RES_hh_fech_in!J21/RES_summary!J$21)</f>
        <v>12.395623320982695</v>
      </c>
      <c r="K21" s="72">
        <f>IF(RES_hh_fech_in!K21=0,0,RES_hh_fech_in!K21/RES_summary!K$21)</f>
        <v>11.697232642986549</v>
      </c>
      <c r="L21" s="72">
        <f>IF(RES_hh_fech_in!L21=0,0,RES_hh_fech_in!L21/RES_summary!L$21)</f>
        <v>11.42601008700003</v>
      </c>
      <c r="M21" s="72">
        <f>IF(RES_hh_fech_in!M21=0,0,RES_hh_fech_in!M21/RES_summary!M$21)</f>
        <v>13.352185014113591</v>
      </c>
      <c r="N21" s="72">
        <f>IF(RES_hh_fech_in!N21=0,0,RES_hh_fech_in!N21/RES_summary!N$21)</f>
        <v>13.1193080858696</v>
      </c>
      <c r="O21" s="72">
        <f>IF(RES_hh_fech_in!O21=0,0,RES_hh_fech_in!O21/RES_summary!O$21)</f>
        <v>12.423178084999613</v>
      </c>
      <c r="P21" s="72">
        <f>IF(RES_hh_fech_in!P21=0,0,RES_hh_fech_in!P21/RES_summary!P$21)</f>
        <v>11.62313956751232</v>
      </c>
      <c r="Q21" s="72">
        <f>IF(RES_hh_fech_in!Q21=0,0,RES_hh_fech_in!Q21/RES_summary!Q$21)</f>
        <v>11.371203489797031</v>
      </c>
      <c r="R21" s="72">
        <f>IF(RES_hh_fech_in!R21=0,0,RES_hh_fech_in!R21/RES_summary!R$21)</f>
        <v>11.506024531911359</v>
      </c>
      <c r="S21" s="72">
        <f>IF(RES_hh_fech_in!S21=0,0,RES_hh_fech_in!S21/RES_summary!S$21)</f>
        <v>11.830278604034016</v>
      </c>
      <c r="T21" s="72">
        <f>IF(RES_hh_fech_in!T21=0,0,RES_hh_fech_in!T21/RES_summary!T$21)</f>
        <v>11.583035470772337</v>
      </c>
      <c r="U21" s="72">
        <f>IF(RES_hh_fech_in!U21=0,0,RES_hh_fech_in!U21/RES_summary!U$21)</f>
        <v>11.606658617872499</v>
      </c>
      <c r="V21" s="72">
        <f>IF(RES_hh_fech_in!V21=0,0,RES_hh_fech_in!V21/RES_summary!V$21)</f>
        <v>11.954076079963187</v>
      </c>
      <c r="W21" s="72">
        <f>IF(RES_hh_fech_in!W21=0,0,RES_hh_fech_in!W21/RES_summary!W$21)</f>
        <v>11.439526148424207</v>
      </c>
      <c r="X21" s="72">
        <f>IF(RES_hh_fech_in!X21=0,0,RES_hh_fech_in!X21/RES_summary!X$21)</f>
        <v>8.5300319666049873</v>
      </c>
      <c r="Y21" s="72">
        <f>IF(RES_hh_fech_in!Y21=0,0,RES_hh_fech_in!Y21/RES_summary!Y$21)</f>
        <v>7.7170022247042294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13.743596296647436</v>
      </c>
      <c r="D22" s="72">
        <f>IF(RES_hh_fech_in!D22=0,0,RES_hh_fech_in!D22/RES_summary!D$21)</f>
        <v>13.35840526537396</v>
      </c>
      <c r="E22" s="72">
        <f>IF(RES_hh_fech_in!E22=0,0,RES_hh_fech_in!E22/RES_summary!E$21)</f>
        <v>13.934565609805958</v>
      </c>
      <c r="F22" s="72">
        <f>IF(RES_hh_fech_in!F22=0,0,RES_hh_fech_in!F22/RES_summary!F$21)</f>
        <v>13.17894335150876</v>
      </c>
      <c r="G22" s="72">
        <f>IF(RES_hh_fech_in!G22=0,0,RES_hh_fech_in!G22/RES_summary!G$21)</f>
        <v>12.193370926633163</v>
      </c>
      <c r="H22" s="72">
        <f>IF(RES_hh_fech_in!H22=0,0,RES_hh_fech_in!H22/RES_summary!H$21)</f>
        <v>11.897876616419087</v>
      </c>
      <c r="I22" s="72">
        <f>IF(RES_hh_fech_in!I22=0,0,RES_hh_fech_in!I22/RES_summary!I$21)</f>
        <v>11.797825339077999</v>
      </c>
      <c r="J22" s="72">
        <f>IF(RES_hh_fech_in!J22=0,0,RES_hh_fech_in!J22/RES_summary!J$21)</f>
        <v>11.244795329758354</v>
      </c>
      <c r="K22" s="72">
        <f>IF(RES_hh_fech_in!K22=0,0,RES_hh_fech_in!K22/RES_summary!K$21)</f>
        <v>10.802781103936548</v>
      </c>
      <c r="L22" s="72">
        <f>IF(RES_hh_fech_in!L22=0,0,RES_hh_fech_in!L22/RES_summary!L$21)</f>
        <v>12.685797784720585</v>
      </c>
      <c r="M22" s="72">
        <f>IF(RES_hh_fech_in!M22=0,0,RES_hh_fech_in!M22/RES_summary!M$21)</f>
        <v>12.297015604786246</v>
      </c>
      <c r="N22" s="72">
        <f>IF(RES_hh_fech_in!N22=0,0,RES_hh_fech_in!N22/RES_summary!N$21)</f>
        <v>11.735185433655536</v>
      </c>
      <c r="O22" s="72">
        <f>IF(RES_hh_fech_in!O22=0,0,RES_hh_fech_in!O22/RES_summary!O$21)</f>
        <v>11.910854984717853</v>
      </c>
      <c r="P22" s="72">
        <f>IF(RES_hh_fech_in!P22=0,0,RES_hh_fech_in!P22/RES_summary!P$21)</f>
        <v>11.731755934609293</v>
      </c>
      <c r="Q22" s="72">
        <f>IF(RES_hh_fech_in!Q22=0,0,RES_hh_fech_in!Q22/RES_summary!Q$21)</f>
        <v>11.443300764890472</v>
      </c>
      <c r="R22" s="72">
        <f>IF(RES_hh_fech_in!R22=0,0,RES_hh_fech_in!R22/RES_summary!R$21)</f>
        <v>11.318742552730953</v>
      </c>
      <c r="S22" s="72">
        <f>IF(RES_hh_fech_in!S22=0,0,RES_hh_fech_in!S22/RES_summary!S$21)</f>
        <v>11.625919687493214</v>
      </c>
      <c r="T22" s="72">
        <f>IF(RES_hh_fech_in!T22=0,0,RES_hh_fech_in!T22/RES_summary!T$21)</f>
        <v>11.58058924861308</v>
      </c>
      <c r="U22" s="72">
        <f>IF(RES_hh_fech_in!U22=0,0,RES_hh_fech_in!U22/RES_summary!U$21)</f>
        <v>11.097431199579553</v>
      </c>
      <c r="V22" s="72">
        <f>IF(RES_hh_fech_in!V22=0,0,RES_hh_fech_in!V22/RES_summary!V$21)</f>
        <v>9.4835213147635997</v>
      </c>
      <c r="W22" s="72">
        <f>IF(RES_hh_fech_in!W22=0,0,RES_hh_fech_in!W22/RES_summary!W$21)</f>
        <v>9.7651631405698538</v>
      </c>
      <c r="X22" s="72">
        <f>IF(RES_hh_fech_in!X22=0,0,RES_hh_fech_in!X22/RES_summary!X$21)</f>
        <v>8.989108989517872</v>
      </c>
      <c r="Y22" s="72">
        <f>IF(RES_hh_fech_in!Y22=0,0,RES_hh_fech_in!Y22/RES_summary!Y$21)</f>
        <v>8.0635674386067748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10.011156084639103</v>
      </c>
      <c r="D24" s="72">
        <f>IF(RES_hh_fech_in!D24=0,0,RES_hh_fech_in!D24/RES_summary!D$21)</f>
        <v>10.93806329293565</v>
      </c>
      <c r="E24" s="72">
        <f>IF(RES_hh_fech_in!E24=0,0,RES_hh_fech_in!E24/RES_summary!E$21)</f>
        <v>10.388626691239137</v>
      </c>
      <c r="F24" s="72">
        <f>IF(RES_hh_fech_in!F24=0,0,RES_hh_fech_in!F24/RES_summary!F$21)</f>
        <v>10.038596599328535</v>
      </c>
      <c r="G24" s="72">
        <f>IF(RES_hh_fech_in!G24=0,0,RES_hh_fech_in!G24/RES_summary!G$21)</f>
        <v>10.431328511582448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9.4657040378433628</v>
      </c>
      <c r="M24" s="72">
        <f>IF(RES_hh_fech_in!M24=0,0,RES_hh_fech_in!M24/RES_summary!M$21)</f>
        <v>10.271869840626202</v>
      </c>
      <c r="N24" s="72">
        <f>IF(RES_hh_fech_in!N24=0,0,RES_hh_fech_in!N24/RES_summary!N$21)</f>
        <v>10.454312457373671</v>
      </c>
      <c r="O24" s="72">
        <f>IF(RES_hh_fech_in!O24=0,0,RES_hh_fech_in!O24/RES_summary!O$21)</f>
        <v>10.61604234441837</v>
      </c>
      <c r="P24" s="72">
        <f>IF(RES_hh_fech_in!P24=0,0,RES_hh_fech_in!P24/RES_summary!P$21)</f>
        <v>9.7592162608861805</v>
      </c>
      <c r="Q24" s="72">
        <f>IF(RES_hh_fech_in!Q24=0,0,RES_hh_fech_in!Q24/RES_summary!Q$21)</f>
        <v>10.295529144737992</v>
      </c>
      <c r="R24" s="72">
        <f>IF(RES_hh_fech_in!R24=0,0,RES_hh_fech_in!R24/RES_summary!R$21)</f>
        <v>10.413093974095688</v>
      </c>
      <c r="S24" s="72">
        <f>IF(RES_hh_fech_in!S24=0,0,RES_hh_fech_in!S24/RES_summary!S$21)</f>
        <v>10.68321936581183</v>
      </c>
      <c r="T24" s="72">
        <f>IF(RES_hh_fech_in!T24=0,0,RES_hh_fech_in!T24/RES_summary!T$21)</f>
        <v>10.897301467762846</v>
      </c>
      <c r="U24" s="72">
        <f>IF(RES_hh_fech_in!U24=0,0,RES_hh_fech_in!U24/RES_summary!U$21)</f>
        <v>10.589639203606064</v>
      </c>
      <c r="V24" s="72">
        <f>IF(RES_hh_fech_in!V24=0,0,RES_hh_fech_in!V24/RES_summary!V$21)</f>
        <v>10.795451431790609</v>
      </c>
      <c r="W24" s="72">
        <f>IF(RES_hh_fech_in!W24=0,0,RES_hh_fech_in!W24/RES_summary!W$21)</f>
        <v>10.60703143421517</v>
      </c>
      <c r="X24" s="72">
        <f>IF(RES_hh_fech_in!X24=0,0,RES_hh_fech_in!X24/RES_summary!X$21)</f>
        <v>7.8539730966982848</v>
      </c>
      <c r="Y24" s="72">
        <f>IF(RES_hh_fech_in!Y24=0,0,RES_hh_fech_in!Y24/RES_summary!Y$21)</f>
        <v>7.325978739427244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12.110128144972665</v>
      </c>
      <c r="D25" s="74">
        <f>IF(RES_hh_fech_in!D25=0,0,RES_hh_fech_in!D25/RES_summary!D$21)</f>
        <v>11.960174052589052</v>
      </c>
      <c r="E25" s="74">
        <f>IF(RES_hh_fech_in!E25=0,0,RES_hh_fech_in!E25/RES_summary!E$21)</f>
        <v>12.376985824904112</v>
      </c>
      <c r="F25" s="74">
        <f>IF(RES_hh_fech_in!F25=0,0,RES_hh_fech_in!F25/RES_summary!F$21)</f>
        <v>12.211278636073521</v>
      </c>
      <c r="G25" s="74">
        <f>IF(RES_hh_fech_in!G25=0,0,RES_hh_fech_in!G25/RES_summary!G$21)</f>
        <v>11.113964562902977</v>
      </c>
      <c r="H25" s="74">
        <f>IF(RES_hh_fech_in!H25=0,0,RES_hh_fech_in!H25/RES_summary!H$21)</f>
        <v>11.153036756358842</v>
      </c>
      <c r="I25" s="74">
        <f>IF(RES_hh_fech_in!I25=0,0,RES_hh_fech_in!I25/RES_summary!I$21)</f>
        <v>10.797526221757511</v>
      </c>
      <c r="J25" s="74">
        <f>IF(RES_hh_fech_in!J25=0,0,RES_hh_fech_in!J25/RES_summary!J$21)</f>
        <v>10.933316819354102</v>
      </c>
      <c r="K25" s="74">
        <f>IF(RES_hh_fech_in!K25=0,0,RES_hh_fech_in!K25/RES_summary!K$21)</f>
        <v>9.7855027027007129</v>
      </c>
      <c r="L25" s="74">
        <f>IF(RES_hh_fech_in!L25=0,0,RES_hh_fech_in!L25/RES_summary!L$21)</f>
        <v>10.250672725835766</v>
      </c>
      <c r="M25" s="74">
        <f>IF(RES_hh_fech_in!M25=0,0,RES_hh_fech_in!M25/RES_summary!M$21)</f>
        <v>10.66945848636097</v>
      </c>
      <c r="N25" s="74">
        <f>IF(RES_hh_fech_in!N25=0,0,RES_hh_fech_in!N25/RES_summary!N$21)</f>
        <v>11.963026634044621</v>
      </c>
      <c r="O25" s="74">
        <f>IF(RES_hh_fech_in!O25=0,0,RES_hh_fech_in!O25/RES_summary!O$21)</f>
        <v>12.740768312567079</v>
      </c>
      <c r="P25" s="74">
        <f>IF(RES_hh_fech_in!P25=0,0,RES_hh_fech_in!P25/RES_summary!P$21)</f>
        <v>10.634902926202955</v>
      </c>
      <c r="Q25" s="74">
        <f>IF(RES_hh_fech_in!Q25=0,0,RES_hh_fech_in!Q25/RES_summary!Q$21)</f>
        <v>10.988249501644319</v>
      </c>
      <c r="R25" s="74">
        <f>IF(RES_hh_fech_in!R25=0,0,RES_hh_fech_in!R25/RES_summary!R$21)</f>
        <v>10.797730890950037</v>
      </c>
      <c r="S25" s="74">
        <f>IF(RES_hh_fech_in!S25=0,0,RES_hh_fech_in!S25/RES_summary!S$21)</f>
        <v>11.485429339032416</v>
      </c>
      <c r="T25" s="74">
        <f>IF(RES_hh_fech_in!T25=0,0,RES_hh_fech_in!T25/RES_summary!T$21)</f>
        <v>10.949999530849809</v>
      </c>
      <c r="U25" s="74">
        <f>IF(RES_hh_fech_in!U25=0,0,RES_hh_fech_in!U25/RES_summary!U$21)</f>
        <v>11.009445376553822</v>
      </c>
      <c r="V25" s="74">
        <f>IF(RES_hh_fech_in!V25=0,0,RES_hh_fech_in!V25/RES_summary!V$21)</f>
        <v>11.792283885108629</v>
      </c>
      <c r="W25" s="74">
        <f>IF(RES_hh_fech_in!W25=0,0,RES_hh_fech_in!W25/RES_summary!W$21)</f>
        <v>10.780929599459588</v>
      </c>
      <c r="X25" s="74">
        <f>IF(RES_hh_fech_in!X25=0,0,RES_hh_fech_in!X25/RES_summary!X$21)</f>
        <v>6.9778949059221862</v>
      </c>
      <c r="Y25" s="74">
        <f>IF(RES_hh_fech_in!Y25=0,0,RES_hh_fech_in!Y25/RES_summary!Y$21)</f>
        <v>6.8305800380355333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6.6565346626048605</v>
      </c>
      <c r="D26" s="77">
        <f>IF(RES_hh_fech_in!D26=0,0,RES_hh_fech_in!D26/RES_summary!D$21)</f>
        <v>6.7488615634839277</v>
      </c>
      <c r="E26" s="77">
        <f>IF(RES_hh_fech_in!E26=0,0,RES_hh_fech_in!E26/RES_summary!E$21)</f>
        <v>6.8253609905429391</v>
      </c>
      <c r="F26" s="77">
        <f>IF(RES_hh_fech_in!F26=0,0,RES_hh_fech_in!F26/RES_summary!F$21)</f>
        <v>6.8283189209780515</v>
      </c>
      <c r="G26" s="77">
        <f>IF(RES_hh_fech_in!G26=0,0,RES_hh_fech_in!G26/RES_summary!G$21)</f>
        <v>6.4580663215718088</v>
      </c>
      <c r="H26" s="77">
        <f>IF(RES_hh_fech_in!H26=0,0,RES_hh_fech_in!H26/RES_summary!H$21)</f>
        <v>6.6937536426761302</v>
      </c>
      <c r="I26" s="77">
        <f>IF(RES_hh_fech_in!I26=0,0,RES_hh_fech_in!I26/RES_summary!I$21)</f>
        <v>6.294620041547633</v>
      </c>
      <c r="J26" s="77">
        <f>IF(RES_hh_fech_in!J26=0,0,RES_hh_fech_in!J26/RES_summary!J$21)</f>
        <v>6.4688315857778758</v>
      </c>
      <c r="K26" s="77">
        <f>IF(RES_hh_fech_in!K26=0,0,RES_hh_fech_in!K26/RES_summary!K$21)</f>
        <v>6.0634185030610359</v>
      </c>
      <c r="L26" s="77">
        <f>IF(RES_hh_fech_in!L26=0,0,RES_hh_fech_in!L26/RES_summary!L$21)</f>
        <v>4.549381567237119</v>
      </c>
      <c r="M26" s="77">
        <f>IF(RES_hh_fech_in!M26=0,0,RES_hh_fech_in!M26/RES_summary!M$21)</f>
        <v>7.0802938496730308</v>
      </c>
      <c r="N26" s="77">
        <f>IF(RES_hh_fech_in!N26=0,0,RES_hh_fech_in!N26/RES_summary!N$21)</f>
        <v>7.0117627550664006</v>
      </c>
      <c r="O26" s="77">
        <f>IF(RES_hh_fech_in!O26=0,0,RES_hh_fech_in!O26/RES_summary!O$21)</f>
        <v>7.259628928311666</v>
      </c>
      <c r="P26" s="77">
        <f>IF(RES_hh_fech_in!P26=0,0,RES_hh_fech_in!P26/RES_summary!P$21)</f>
        <v>7.1458547323316948</v>
      </c>
      <c r="Q26" s="77">
        <f>IF(RES_hh_fech_in!Q26=0,0,RES_hh_fech_in!Q26/RES_summary!Q$21)</f>
        <v>7.2050163762820132</v>
      </c>
      <c r="R26" s="77">
        <f>IF(RES_hh_fech_in!R26=0,0,RES_hh_fech_in!R26/RES_summary!R$21)</f>
        <v>7.3875718971566249</v>
      </c>
      <c r="S26" s="77">
        <f>IF(RES_hh_fech_in!S26=0,0,RES_hh_fech_in!S26/RES_summary!S$21)</f>
        <v>7.5772722309601424</v>
      </c>
      <c r="T26" s="77">
        <f>IF(RES_hh_fech_in!T26=0,0,RES_hh_fech_in!T26/RES_summary!T$21)</f>
        <v>7.6630911980329346</v>
      </c>
      <c r="U26" s="77">
        <f>IF(RES_hh_fech_in!U26=0,0,RES_hh_fech_in!U26/RES_summary!U$21)</f>
        <v>7.7434822928601186</v>
      </c>
      <c r="V26" s="77">
        <f>IF(RES_hh_fech_in!V26=0,0,RES_hh_fech_in!V26/RES_summary!V$21)</f>
        <v>7.9967505595591879</v>
      </c>
      <c r="W26" s="77">
        <f>IF(RES_hh_fech_in!W26=0,0,RES_hh_fech_in!W26/RES_summary!W$21)</f>
        <v>7.6753721766553564</v>
      </c>
      <c r="X26" s="77">
        <f>IF(RES_hh_fech_in!X26=0,0,RES_hh_fech_in!X26/RES_summary!X$21)</f>
        <v>6.7617011867417984</v>
      </c>
      <c r="Y26" s="77">
        <f>IF(RES_hh_fech_in!Y26=0,0,RES_hh_fech_in!Y26/RES_summary!Y$21)</f>
        <v>6.4191769582769078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8.3235138069030228</v>
      </c>
      <c r="D27" s="69">
        <f>IF(RES_hh_fech_in!D27=0,0,RES_hh_fech_in!D27/RES_summary!D$21)</f>
        <v>8.6051212344562913</v>
      </c>
      <c r="E27" s="69">
        <f>IF(RES_hh_fech_in!E27=0,0,RES_hh_fech_in!E27/RES_summary!E$21)</f>
        <v>7.9125800975916079</v>
      </c>
      <c r="F27" s="69">
        <f>IF(RES_hh_fech_in!F27=0,0,RES_hh_fech_in!F27/RES_summary!F$21)</f>
        <v>7.3097452918466868</v>
      </c>
      <c r="G27" s="69">
        <f>IF(RES_hh_fech_in!G27=0,0,RES_hh_fech_in!G27/RES_summary!G$21)</f>
        <v>7.3003013211289431</v>
      </c>
      <c r="H27" s="69">
        <f>IF(RES_hh_fech_in!H27=0,0,RES_hh_fech_in!H27/RES_summary!H$21)</f>
        <v>7.3613364161047254</v>
      </c>
      <c r="I27" s="69">
        <f>IF(RES_hh_fech_in!I27=0,0,RES_hh_fech_in!I27/RES_summary!I$21)</f>
        <v>7.4595660700434374</v>
      </c>
      <c r="J27" s="69">
        <f>IF(RES_hh_fech_in!J27=0,0,RES_hh_fech_in!J27/RES_summary!J$21)</f>
        <v>7.3403736043410861</v>
      </c>
      <c r="K27" s="69">
        <f>IF(RES_hh_fech_in!K27=0,0,RES_hh_fech_in!K27/RES_summary!K$21)</f>
        <v>6.094138916694698</v>
      </c>
      <c r="L27" s="69">
        <f>IF(RES_hh_fech_in!L27=0,0,RES_hh_fech_in!L27/RES_summary!L$21)</f>
        <v>7.2604082840354955</v>
      </c>
      <c r="M27" s="69">
        <f>IF(RES_hh_fech_in!M27=0,0,RES_hh_fech_in!M27/RES_summary!M$21)</f>
        <v>7.4720047351302723</v>
      </c>
      <c r="N27" s="69">
        <f>IF(RES_hh_fech_in!N27=0,0,RES_hh_fech_in!N27/RES_summary!N$21)</f>
        <v>7.6182837837577662</v>
      </c>
      <c r="O27" s="69">
        <f>IF(RES_hh_fech_in!O27=0,0,RES_hh_fech_in!O27/RES_summary!O$21)</f>
        <v>7.5673058270228557</v>
      </c>
      <c r="P27" s="69">
        <f>IF(RES_hh_fech_in!P27=0,0,RES_hh_fech_in!P27/RES_summary!P$21)</f>
        <v>6.7984630019082077</v>
      </c>
      <c r="Q27" s="69">
        <f>IF(RES_hh_fech_in!Q27=0,0,RES_hh_fech_in!Q27/RES_summary!Q$21)</f>
        <v>6.900357172807289</v>
      </c>
      <c r="R27" s="69">
        <f>IF(RES_hh_fech_in!R27=0,0,RES_hh_fech_in!R27/RES_summary!R$21)</f>
        <v>6.7254739558100063</v>
      </c>
      <c r="S27" s="69">
        <f>IF(RES_hh_fech_in!S27=0,0,RES_hh_fech_in!S27/RES_summary!S$21)</f>
        <v>6.96118152292311</v>
      </c>
      <c r="T27" s="69">
        <f>IF(RES_hh_fech_in!T27=0,0,RES_hh_fech_in!T27/RES_summary!T$21)</f>
        <v>6.8072771138664283</v>
      </c>
      <c r="U27" s="69">
        <f>IF(RES_hh_fech_in!U27=0,0,RES_hh_fech_in!U27/RES_summary!U$21)</f>
        <v>6.7013694058730024</v>
      </c>
      <c r="V27" s="69">
        <f>IF(RES_hh_fech_in!V27=0,0,RES_hh_fech_in!V27/RES_summary!V$21)</f>
        <v>6.8540994464071296</v>
      </c>
      <c r="W27" s="69">
        <f>IF(RES_hh_fech_in!W27=0,0,RES_hh_fech_in!W27/RES_summary!W$21)</f>
        <v>6.216420181395212</v>
      </c>
      <c r="X27" s="69">
        <f>IF(RES_hh_fech_in!X27=0,0,RES_hh_fech_in!X27/RES_summary!X$21)</f>
        <v>6.474596784351287</v>
      </c>
      <c r="Y27" s="69">
        <f>IF(RES_hh_fech_in!Y27=0,0,RES_hh_fech_in!Y27/RES_summary!Y$21)</f>
        <v>6.1541980447511326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8.971877722788193</v>
      </c>
      <c r="D29" s="72">
        <f>IF(RES_hh_fech_in!D29=0,0,RES_hh_fech_in!D29/RES_summary!D$21)</f>
        <v>9.0866787890103744</v>
      </c>
      <c r="E29" s="72">
        <f>IF(RES_hh_fech_in!E29=0,0,RES_hh_fech_in!E29/RES_summary!E$21)</f>
        <v>8.4818482695258695</v>
      </c>
      <c r="F29" s="72">
        <f>IF(RES_hh_fech_in!F29=0,0,RES_hh_fech_in!F29/RES_summary!F$21)</f>
        <v>8.234247254187494</v>
      </c>
      <c r="G29" s="72">
        <f>IF(RES_hh_fech_in!G29=0,0,RES_hh_fech_in!G29/RES_summary!G$21)</f>
        <v>7.9875319279493144</v>
      </c>
      <c r="H29" s="72">
        <f>IF(RES_hh_fech_in!H29=0,0,RES_hh_fech_in!H29/RES_summary!H$21)</f>
        <v>7.8800188805010185</v>
      </c>
      <c r="I29" s="72">
        <f>IF(RES_hh_fech_in!I29=0,0,RES_hh_fech_in!I29/RES_summary!I$21)</f>
        <v>8.2620612086323639</v>
      </c>
      <c r="J29" s="72">
        <f>IF(RES_hh_fech_in!J29=0,0,RES_hh_fech_in!J29/RES_summary!J$21)</f>
        <v>7.7000688268779793</v>
      </c>
      <c r="K29" s="72">
        <f>IF(RES_hh_fech_in!K29=0,0,RES_hh_fech_in!K29/RES_summary!K$21)</f>
        <v>7.7450438597332116</v>
      </c>
      <c r="L29" s="72">
        <f>IF(RES_hh_fech_in!L29=0,0,RES_hh_fech_in!L29/RES_summary!L$21)</f>
        <v>7.8886798679282384</v>
      </c>
      <c r="M29" s="72">
        <f>IF(RES_hh_fech_in!M29=0,0,RES_hh_fech_in!M29/RES_summary!M$21)</f>
        <v>8.2433835430737066</v>
      </c>
      <c r="N29" s="72">
        <f>IF(RES_hh_fech_in!N29=0,0,RES_hh_fech_in!N29/RES_summary!N$21)</f>
        <v>8.2995471898197088</v>
      </c>
      <c r="O29" s="72">
        <f>IF(RES_hh_fech_in!O29=0,0,RES_hh_fech_in!O29/RES_summary!O$21)</f>
        <v>8.2703617132151077</v>
      </c>
      <c r="P29" s="72">
        <f>IF(RES_hh_fech_in!P29=0,0,RES_hh_fech_in!P29/RES_summary!P$21)</f>
        <v>8.2919524851820974</v>
      </c>
      <c r="Q29" s="72">
        <f>IF(RES_hh_fech_in!Q29=0,0,RES_hh_fech_in!Q29/RES_summary!Q$21)</f>
        <v>8.2157580978621514</v>
      </c>
      <c r="R29" s="72">
        <f>IF(RES_hh_fech_in!R29=0,0,RES_hh_fech_in!R29/RES_summary!R$21)</f>
        <v>7.5421156628794659</v>
      </c>
      <c r="S29" s="72">
        <f>IF(RES_hh_fech_in!S29=0,0,RES_hh_fech_in!S29/RES_summary!S$21)</f>
        <v>8.1827047822307915</v>
      </c>
      <c r="T29" s="72">
        <f>IF(RES_hh_fech_in!T29=0,0,RES_hh_fech_in!T29/RES_summary!T$21)</f>
        <v>8.0120676794835131</v>
      </c>
      <c r="U29" s="72">
        <f>IF(RES_hh_fech_in!U29=0,0,RES_hh_fech_in!U29/RES_summary!U$21)</f>
        <v>8.0137324477370537</v>
      </c>
      <c r="V29" s="72">
        <f>IF(RES_hh_fech_in!V29=0,0,RES_hh_fech_in!V29/RES_summary!V$21)</f>
        <v>8.7096997920628478</v>
      </c>
      <c r="W29" s="72">
        <f>IF(RES_hh_fech_in!W29=0,0,RES_hh_fech_in!W29/RES_summary!W$21)</f>
        <v>8.2951569887473031</v>
      </c>
      <c r="X29" s="72">
        <f>IF(RES_hh_fech_in!X29=0,0,RES_hh_fech_in!X29/RES_summary!X$21)</f>
        <v>8.2535207890447762</v>
      </c>
      <c r="Y29" s="72">
        <f>IF(RES_hh_fech_in!Y29=0,0,RES_hh_fech_in!Y29/RES_summary!Y$21)</f>
        <v>7.7242317704341685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8.82831580012326</v>
      </c>
      <c r="D30" s="72">
        <f>IF(RES_hh_fech_in!D30=0,0,RES_hh_fech_in!D30/RES_summary!D$21)</f>
        <v>9.3566921171695725</v>
      </c>
      <c r="E30" s="72">
        <f>IF(RES_hh_fech_in!E30=0,0,RES_hh_fech_in!E30/RES_summary!E$21)</f>
        <v>8.4643117049204513</v>
      </c>
      <c r="F30" s="72">
        <f>IF(RES_hh_fech_in!F30=0,0,RES_hh_fech_in!F30/RES_summary!F$21)</f>
        <v>7.9272203303702105</v>
      </c>
      <c r="G30" s="72">
        <f>IF(RES_hh_fech_in!G30=0,0,RES_hh_fech_in!G30/RES_summary!G$21)</f>
        <v>7.9021638289895932</v>
      </c>
      <c r="H30" s="72">
        <f>IF(RES_hh_fech_in!H30=0,0,RES_hh_fech_in!H30/RES_summary!H$21)</f>
        <v>8.1205072287086253</v>
      </c>
      <c r="I30" s="72">
        <f>IF(RES_hh_fech_in!I30=0,0,RES_hh_fech_in!I30/RES_summary!I$21)</f>
        <v>8.3664854641615189</v>
      </c>
      <c r="J30" s="72">
        <f>IF(RES_hh_fech_in!J30=0,0,RES_hh_fech_in!J30/RES_summary!J$21)</f>
        <v>8.1536686542851324</v>
      </c>
      <c r="K30" s="72">
        <f>IF(RES_hh_fech_in!K30=0,0,RES_hh_fech_in!K30/RES_summary!K$21)</f>
        <v>6.8840031391378638</v>
      </c>
      <c r="L30" s="72">
        <f>IF(RES_hh_fech_in!L30=0,0,RES_hh_fech_in!L30/RES_summary!L$21)</f>
        <v>7.8126323178486743</v>
      </c>
      <c r="M30" s="72">
        <f>IF(RES_hh_fech_in!M30=0,0,RES_hh_fech_in!M30/RES_summary!M$21)</f>
        <v>8.5344652958504152</v>
      </c>
      <c r="N30" s="72">
        <f>IF(RES_hh_fech_in!N30=0,0,RES_hh_fech_in!N30/RES_summary!N$21)</f>
        <v>8.7204131078531333</v>
      </c>
      <c r="O30" s="72">
        <f>IF(RES_hh_fech_in!O30=0,0,RES_hh_fech_in!O30/RES_summary!O$21)</f>
        <v>8.2271231412936441</v>
      </c>
      <c r="P30" s="72">
        <f>IF(RES_hh_fech_in!P30=0,0,RES_hh_fech_in!P30/RES_summary!P$21)</f>
        <v>7.8790865341826049</v>
      </c>
      <c r="Q30" s="72">
        <f>IF(RES_hh_fech_in!Q30=0,0,RES_hh_fech_in!Q30/RES_summary!Q$21)</f>
        <v>7.872493348065972</v>
      </c>
      <c r="R30" s="72">
        <f>IF(RES_hh_fech_in!R30=0,0,RES_hh_fech_in!R30/RES_summary!R$21)</f>
        <v>7.9241238106384415</v>
      </c>
      <c r="S30" s="72">
        <f>IF(RES_hh_fech_in!S30=0,0,RES_hh_fech_in!S30/RES_summary!S$21)</f>
        <v>8.1221570163627739</v>
      </c>
      <c r="T30" s="72">
        <f>IF(RES_hh_fech_in!T30=0,0,RES_hh_fech_in!T30/RES_summary!T$21)</f>
        <v>7.9472821674333103</v>
      </c>
      <c r="U30" s="72">
        <f>IF(RES_hh_fech_in!U30=0,0,RES_hh_fech_in!U30/RES_summary!U$21)</f>
        <v>7.9703429203059208</v>
      </c>
      <c r="V30" s="72">
        <f>IF(RES_hh_fech_in!V30=0,0,RES_hh_fech_in!V30/RES_summary!V$21)</f>
        <v>8.3119253196208067</v>
      </c>
      <c r="W30" s="72">
        <f>IF(RES_hh_fech_in!W30=0,0,RES_hh_fech_in!W30/RES_summary!W$21)</f>
        <v>7.8835885152223319</v>
      </c>
      <c r="X30" s="72">
        <f>IF(RES_hh_fech_in!X30=0,0,RES_hh_fech_in!X30/RES_summary!X$21)</f>
        <v>8.4200484544597547</v>
      </c>
      <c r="Y30" s="72">
        <f>IF(RES_hh_fech_in!Y30=0,0,RES_hh_fech_in!Y30/RES_summary!Y$21)</f>
        <v>7.853333228651814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X31" s="72">
        <f>IF(RES_hh_fech_in!X31=0,0,RES_hh_fech_in!X31/RES_summary!X$21)</f>
        <v>0</v>
      </c>
      <c r="Y31" s="72">
        <f>IF(RES_hh_fech_in!Y31=0,0,RES_hh_fech_in!Y31/RES_summary!Y$21)</f>
        <v>0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7.4650975676907247</v>
      </c>
      <c r="D32" s="77">
        <f>IF(RES_hh_fech_in!D32=0,0,RES_hh_fech_in!D32/RES_summary!D$21)</f>
        <v>7.3720667097064467</v>
      </c>
      <c r="E32" s="77">
        <f>IF(RES_hh_fech_in!E32=0,0,RES_hh_fech_in!E32/RES_summary!E$21)</f>
        <v>7.1539553434787209</v>
      </c>
      <c r="F32" s="77">
        <f>IF(RES_hh_fech_in!F32=0,0,RES_hh_fech_in!F32/RES_summary!F$21)</f>
        <v>5.8550972419411282</v>
      </c>
      <c r="G32" s="77">
        <f>IF(RES_hh_fech_in!G32=0,0,RES_hh_fech_in!G32/RES_summary!G$21)</f>
        <v>6.2985169002489796</v>
      </c>
      <c r="H32" s="77">
        <f>IF(RES_hh_fech_in!H32=0,0,RES_hh_fech_in!H32/RES_summary!H$21)</f>
        <v>6.3941687187201151</v>
      </c>
      <c r="I32" s="77">
        <f>IF(RES_hh_fech_in!I32=0,0,RES_hh_fech_in!I32/RES_summary!I$21)</f>
        <v>6.5402435683842892</v>
      </c>
      <c r="J32" s="77">
        <f>IF(RES_hh_fech_in!J32=0,0,RES_hh_fech_in!J32/RES_summary!J$21)</f>
        <v>6.7589587983378419</v>
      </c>
      <c r="K32" s="77">
        <f>IF(RES_hh_fech_in!K32=0,0,RES_hh_fech_in!K32/RES_summary!K$21)</f>
        <v>4.7970725554520648</v>
      </c>
      <c r="L32" s="77">
        <f>IF(RES_hh_fech_in!L32=0,0,RES_hh_fech_in!L32/RES_summary!L$21)</f>
        <v>6.637585687797225</v>
      </c>
      <c r="M32" s="77">
        <f>IF(RES_hh_fech_in!M32=0,0,RES_hh_fech_in!M32/RES_summary!M$21)</f>
        <v>6.2617842181463965</v>
      </c>
      <c r="N32" s="77">
        <f>IF(RES_hh_fech_in!N32=0,0,RES_hh_fech_in!N32/RES_summary!N$21)</f>
        <v>6.8217209382068811</v>
      </c>
      <c r="O32" s="77">
        <f>IF(RES_hh_fech_in!O32=0,0,RES_hh_fech_in!O32/RES_summary!O$21)</f>
        <v>7.0036611619786937</v>
      </c>
      <c r="P32" s="77">
        <f>IF(RES_hh_fech_in!P32=0,0,RES_hh_fech_in!P32/RES_summary!P$21)</f>
        <v>5.7205444852898575</v>
      </c>
      <c r="Q32" s="77">
        <f>IF(RES_hh_fech_in!Q32=0,0,RES_hh_fech_in!Q32/RES_summary!Q$21)</f>
        <v>6.0724947720235054</v>
      </c>
      <c r="R32" s="77">
        <f>IF(RES_hh_fech_in!R32=0,0,RES_hh_fech_in!R32/RES_summary!R$21)</f>
        <v>5.8989241525753213</v>
      </c>
      <c r="S32" s="77">
        <f>IF(RES_hh_fech_in!S32=0,0,RES_hh_fech_in!S32/RES_summary!S$21)</f>
        <v>6.0951844897498084</v>
      </c>
      <c r="T32" s="77">
        <f>IF(RES_hh_fech_in!T32=0,0,RES_hh_fech_in!T32/RES_summary!T$21)</f>
        <v>5.9643263324253279</v>
      </c>
      <c r="U32" s="77">
        <f>IF(RES_hh_fech_in!U32=0,0,RES_hh_fech_in!U32/RES_summary!U$21)</f>
        <v>5.7623441029683979</v>
      </c>
      <c r="V32" s="77">
        <f>IF(RES_hh_fech_in!V32=0,0,RES_hh_fech_in!V32/RES_summary!V$21)</f>
        <v>5.895980736860837</v>
      </c>
      <c r="W32" s="77">
        <f>IF(RES_hh_fech_in!W32=0,0,RES_hh_fech_in!W32/RES_summary!W$21)</f>
        <v>5.455961125752645</v>
      </c>
      <c r="X32" s="77">
        <f>IF(RES_hh_fech_in!X32=0,0,RES_hh_fech_in!X32/RES_summary!X$21)</f>
        <v>6.0927875782963881</v>
      </c>
      <c r="Y32" s="77">
        <f>IF(RES_hh_fech_in!Y32=0,0,RES_hh_fech_in!Y32/RES_summary!Y$21)</f>
        <v>5.5539160758574315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104.87426739507805</v>
      </c>
      <c r="D3" s="65">
        <f>IF(RES_hh_tesh_in!D3=0,0,RES_hh_tesh_in!D3/RES_summary!D$21)</f>
        <v>100.27207599489337</v>
      </c>
      <c r="E3" s="65">
        <f>IF(RES_hh_tesh_in!E3=0,0,RES_hh_tesh_in!E3/RES_summary!E$21)</f>
        <v>101.11176412131465</v>
      </c>
      <c r="F3" s="65">
        <f>IF(RES_hh_tesh_in!F3=0,0,RES_hh_tesh_in!F3/RES_summary!F$21)</f>
        <v>102.91880154706027</v>
      </c>
      <c r="G3" s="65">
        <f>IF(RES_hh_tesh_in!G3=0,0,RES_hh_tesh_in!G3/RES_summary!G$21)</f>
        <v>98.64727279318781</v>
      </c>
      <c r="H3" s="65">
        <f>IF(RES_hh_tesh_in!H3=0,0,RES_hh_tesh_in!H3/RES_summary!H$21)</f>
        <v>94.288136434285491</v>
      </c>
      <c r="I3" s="65">
        <f>IF(RES_hh_tesh_in!I3=0,0,RES_hh_tesh_in!I3/RES_summary!I$21)</f>
        <v>84.331143633361435</v>
      </c>
      <c r="J3" s="65">
        <f>IF(RES_hh_tesh_in!J3=0,0,RES_hh_tesh_in!J3/RES_summary!J$21)</f>
        <v>90.458610041006295</v>
      </c>
      <c r="K3" s="65">
        <f>IF(RES_hh_tesh_in!K3=0,0,RES_hh_tesh_in!K3/RES_summary!K$21)</f>
        <v>89.26848176612377</v>
      </c>
      <c r="L3" s="65">
        <f>IF(RES_hh_tesh_in!L3=0,0,RES_hh_tesh_in!L3/RES_summary!L$21)</f>
        <v>91.688815539782183</v>
      </c>
      <c r="M3" s="65">
        <f>IF(RES_hh_tesh_in!M3=0,0,RES_hh_tesh_in!M3/RES_summary!M$21)</f>
        <v>77.078507707457504</v>
      </c>
      <c r="N3" s="65">
        <f>IF(RES_hh_tesh_in!N3=0,0,RES_hh_tesh_in!N3/RES_summary!N$21)</f>
        <v>86.079407302757758</v>
      </c>
      <c r="O3" s="65">
        <f>IF(RES_hh_tesh_in!O3=0,0,RES_hh_tesh_in!O3/RES_summary!O$21)</f>
        <v>90.596201134183147</v>
      </c>
      <c r="P3" s="65">
        <f>IF(RES_hh_tesh_in!P3=0,0,RES_hh_tesh_in!P3/RES_summary!P$21)</f>
        <v>69.252680665206356</v>
      </c>
      <c r="Q3" s="65">
        <f>IF(RES_hh_tesh_in!Q3=0,0,RES_hh_tesh_in!Q3/RES_summary!Q$21)</f>
        <v>72.369345599597224</v>
      </c>
      <c r="R3" s="65">
        <f>IF(RES_hh_tesh_in!R3=0,0,RES_hh_tesh_in!R3/RES_summary!R$21)</f>
        <v>77.977787716840353</v>
      </c>
      <c r="S3" s="65">
        <f>IF(RES_hh_tesh_in!S3=0,0,RES_hh_tesh_in!S3/RES_summary!S$21)</f>
        <v>75.612419048878309</v>
      </c>
      <c r="T3" s="65">
        <f>IF(RES_hh_tesh_in!T3=0,0,RES_hh_tesh_in!T3/RES_summary!T$21)</f>
        <v>71.220838371977095</v>
      </c>
      <c r="U3" s="65">
        <f>IF(RES_hh_tesh_in!U3=0,0,RES_hh_tesh_in!U3/RES_summary!U$21)</f>
        <v>71.156948824900979</v>
      </c>
      <c r="V3" s="65">
        <f>IF(RES_hh_tesh_in!V3=0,0,RES_hh_tesh_in!V3/RES_summary!V$21)</f>
        <v>65.693146900779738</v>
      </c>
      <c r="W3" s="65">
        <f>IF(RES_hh_tesh_in!W3=0,0,RES_hh_tesh_in!W3/RES_summary!W$21)</f>
        <v>71.870623538654357</v>
      </c>
      <c r="X3" s="65">
        <f>IF(RES_hh_tesh_in!X3=0,0,RES_hh_tesh_in!X3/RES_summary!X$21)</f>
        <v>56.658904667852653</v>
      </c>
      <c r="Y3" s="65">
        <f>IF(RES_hh_tesh_in!Y3=0,0,RES_hh_tesh_in!Y3/RES_summary!Y$21)</f>
        <v>51.975658307664482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90.495865170160798</v>
      </c>
      <c r="D4" s="69">
        <f>IF(RES_hh_tesh_in!D4=0,0,RES_hh_tesh_in!D4/RES_summary!D$21)</f>
        <v>85.349003276016006</v>
      </c>
      <c r="E4" s="69">
        <f>IF(RES_hh_tesh_in!E4=0,0,RES_hh_tesh_in!E4/RES_summary!E$21)</f>
        <v>86.596333683182721</v>
      </c>
      <c r="F4" s="69">
        <f>IF(RES_hh_tesh_in!F4=0,0,RES_hh_tesh_in!F4/RES_summary!F$21)</f>
        <v>89.0426867590554</v>
      </c>
      <c r="G4" s="69">
        <f>IF(RES_hh_tesh_in!G4=0,0,RES_hh_tesh_in!G4/RES_summary!G$21)</f>
        <v>85.255284890051158</v>
      </c>
      <c r="H4" s="69">
        <f>IF(RES_hh_tesh_in!H4=0,0,RES_hh_tesh_in!H4/RES_summary!H$21)</f>
        <v>80.449681144299632</v>
      </c>
      <c r="I4" s="69">
        <f>IF(RES_hh_tesh_in!I4=0,0,RES_hh_tesh_in!I4/RES_summary!I$21)</f>
        <v>70.866211293808476</v>
      </c>
      <c r="J4" s="69">
        <f>IF(RES_hh_tesh_in!J4=0,0,RES_hh_tesh_in!J4/RES_summary!J$21)</f>
        <v>76.552469849315713</v>
      </c>
      <c r="K4" s="69">
        <f>IF(RES_hh_tesh_in!K4=0,0,RES_hh_tesh_in!K4/RES_summary!K$21)</f>
        <v>75.767595046592859</v>
      </c>
      <c r="L4" s="69">
        <f>IF(RES_hh_tesh_in!L4=0,0,RES_hh_tesh_in!L4/RES_summary!L$21)</f>
        <v>77.650079659148162</v>
      </c>
      <c r="M4" s="69">
        <f>IF(RES_hh_tesh_in!M4=0,0,RES_hh_tesh_in!M4/RES_summary!M$21)</f>
        <v>62.48951613896137</v>
      </c>
      <c r="N4" s="69">
        <f>IF(RES_hh_tesh_in!N4=0,0,RES_hh_tesh_in!N4/RES_summary!N$21)</f>
        <v>70.859653371112017</v>
      </c>
      <c r="O4" s="69">
        <f>IF(RES_hh_tesh_in!O4=0,0,RES_hh_tesh_in!O4/RES_summary!O$21)</f>
        <v>74.551045842955077</v>
      </c>
      <c r="P4" s="69">
        <f>IF(RES_hh_tesh_in!P4=0,0,RES_hh_tesh_in!P4/RES_summary!P$21)</f>
        <v>54.942252996629989</v>
      </c>
      <c r="Q4" s="69">
        <f>IF(RES_hh_tesh_in!Q4=0,0,RES_hh_tesh_in!Q4/RES_summary!Q$21)</f>
        <v>57.306045077039165</v>
      </c>
      <c r="R4" s="69">
        <f>IF(RES_hh_tesh_in!R4=0,0,RES_hh_tesh_in!R4/RES_summary!R$21)</f>
        <v>60.943301896593795</v>
      </c>
      <c r="S4" s="69">
        <f>IF(RES_hh_tesh_in!S4=0,0,RES_hh_tesh_in!S4/RES_summary!S$21)</f>
        <v>57.669544779885769</v>
      </c>
      <c r="T4" s="69">
        <f>IF(RES_hh_tesh_in!T4=0,0,RES_hh_tesh_in!T4/RES_summary!T$21)</f>
        <v>53.40465240640988</v>
      </c>
      <c r="U4" s="69">
        <f>IF(RES_hh_tesh_in!U4=0,0,RES_hh_tesh_in!U4/RES_summary!U$21)</f>
        <v>51.765904864310755</v>
      </c>
      <c r="V4" s="69">
        <f>IF(RES_hh_tesh_in!V4=0,0,RES_hh_tesh_in!V4/RES_summary!V$21)</f>
        <v>46.51598282061498</v>
      </c>
      <c r="W4" s="69">
        <f>IF(RES_hh_tesh_in!W4=0,0,RES_hh_tesh_in!W4/RES_summary!W$21)</f>
        <v>50.833415445130534</v>
      </c>
      <c r="X4" s="69">
        <f>IF(RES_hh_tesh_in!X4=0,0,RES_hh_tesh_in!X4/RES_summary!X$21)</f>
        <v>42.46956655025128</v>
      </c>
      <c r="Y4" s="69">
        <f>IF(RES_hh_tesh_in!Y4=0,0,RES_hh_tesh_in!Y4/RES_summary!Y$21)</f>
        <v>39.318510773694427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79.113310756058354</v>
      </c>
      <c r="I5" s="72">
        <f>IF(RES_hh_tesh_in!I5=0,0,RES_hh_tesh_in!I5/RES_summary!I$21)</f>
        <v>75.556888768709669</v>
      </c>
      <c r="J5" s="72">
        <f>IF(RES_hh_tesh_in!J5=0,0,RES_hh_tesh_in!J5/RES_summary!J$21)</f>
        <v>84.152835663196782</v>
      </c>
      <c r="K5" s="72">
        <f>IF(RES_hh_tesh_in!K5=0,0,RES_hh_tesh_in!K5/RES_summary!K$21)</f>
        <v>77.515770533234914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74.460128282522618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60.362369613910317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47.586161890797499</v>
      </c>
      <c r="X5" s="72">
        <f>IF(RES_hh_tesh_in!X5=0,0,RES_hh_tesh_in!X5/RES_summary!X$21)</f>
        <v>46.322730141052958</v>
      </c>
      <c r="Y5" s="72">
        <f>IF(RES_hh_tesh_in!Y5=0,0,RES_hh_tesh_in!Y5/RES_summary!Y$21)</f>
        <v>35.942682705980765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87.718855348183368</v>
      </c>
      <c r="D6" s="72">
        <f>IF(RES_hh_tesh_in!D6=0,0,RES_hh_tesh_in!D6/RES_summary!D$21)</f>
        <v>84.84198537218532</v>
      </c>
      <c r="E6" s="72">
        <f>IF(RES_hh_tesh_in!E6=0,0,RES_hh_tesh_in!E6/RES_summary!E$21)</f>
        <v>84.028263312475261</v>
      </c>
      <c r="F6" s="72">
        <f>IF(RES_hh_tesh_in!F6=0,0,RES_hh_tesh_in!F6/RES_summary!F$21)</f>
        <v>88.271774895689589</v>
      </c>
      <c r="G6" s="72">
        <f>IF(RES_hh_tesh_in!G6=0,0,RES_hh_tesh_in!G6/RES_summary!G$21)</f>
        <v>85.528371437142141</v>
      </c>
      <c r="H6" s="72">
        <f>IF(RES_hh_tesh_in!H6=0,0,RES_hh_tesh_in!H6/RES_summary!H$21)</f>
        <v>78.468416170688627</v>
      </c>
      <c r="I6" s="72">
        <f>IF(RES_hh_tesh_in!I6=0,0,RES_hh_tesh_in!I6/RES_summary!I$21)</f>
        <v>72.35658972144023</v>
      </c>
      <c r="J6" s="72">
        <f>IF(RES_hh_tesh_in!J6=0,0,RES_hh_tesh_in!J6/RES_summary!J$21)</f>
        <v>74.150940685864597</v>
      </c>
      <c r="K6" s="72">
        <f>IF(RES_hh_tesh_in!K6=0,0,RES_hh_tesh_in!K6/RES_summary!K$21)</f>
        <v>74.331122252642729</v>
      </c>
      <c r="L6" s="72">
        <f>IF(RES_hh_tesh_in!L6=0,0,RES_hh_tesh_in!L6/RES_summary!L$21)</f>
        <v>78.742736738142668</v>
      </c>
      <c r="M6" s="72">
        <f>IF(RES_hh_tesh_in!M6=0,0,RES_hh_tesh_in!M6/RES_summary!M$21)</f>
        <v>59.844162615777961</v>
      </c>
      <c r="N6" s="72">
        <f>IF(RES_hh_tesh_in!N6=0,0,RES_hh_tesh_in!N6/RES_summary!N$21)</f>
        <v>68.695762397468741</v>
      </c>
      <c r="O6" s="72">
        <f>IF(RES_hh_tesh_in!O6=0,0,RES_hh_tesh_in!O6/RES_summary!O$21)</f>
        <v>73.375590354633928</v>
      </c>
      <c r="P6" s="72">
        <f>IF(RES_hh_tesh_in!P6=0,0,RES_hh_tesh_in!P6/RES_summary!P$21)</f>
        <v>50.074209348438394</v>
      </c>
      <c r="Q6" s="72">
        <f>IF(RES_hh_tesh_in!Q6=0,0,RES_hh_tesh_in!Q6/RES_summary!Q$21)</f>
        <v>53.476400227528835</v>
      </c>
      <c r="R6" s="72">
        <f>IF(RES_hh_tesh_in!R6=0,0,RES_hh_tesh_in!R6/RES_summary!R$21)</f>
        <v>61.60254127492356</v>
      </c>
      <c r="S6" s="72">
        <f>IF(RES_hh_tesh_in!S6=0,0,RES_hh_tesh_in!S6/RES_summary!S$21)</f>
        <v>57.302109801262652</v>
      </c>
      <c r="T6" s="72">
        <f>IF(RES_hh_tesh_in!T6=0,0,RES_hh_tesh_in!T6/RES_summary!T$21)</f>
        <v>54.329164347972579</v>
      </c>
      <c r="U6" s="72">
        <f>IF(RES_hh_tesh_in!U6=0,0,RES_hh_tesh_in!U6/RES_summary!U$21)</f>
        <v>48.104169587664536</v>
      </c>
      <c r="V6" s="72">
        <f>IF(RES_hh_tesh_in!V6=0,0,RES_hh_tesh_in!V6/RES_summary!V$21)</f>
        <v>40.886813737316892</v>
      </c>
      <c r="W6" s="72">
        <f>IF(RES_hh_tesh_in!W6=0,0,RES_hh_tesh_in!W6/RES_summary!W$21)</f>
        <v>62.100382698202985</v>
      </c>
      <c r="X6" s="72">
        <f>IF(RES_hh_tesh_in!X6=0,0,RES_hh_tesh_in!X6/RES_summary!X$21)</f>
        <v>45.609244149523384</v>
      </c>
      <c r="Y6" s="72">
        <f>IF(RES_hh_tesh_in!Y6=0,0,RES_hh_tesh_in!Y6/RES_summary!Y$21)</f>
        <v>36.765004994939183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93.133070572261531</v>
      </c>
      <c r="D7" s="72">
        <f>IF(RES_hh_tesh_in!D7=0,0,RES_hh_tesh_in!D7/RES_summary!D$21)</f>
        <v>81.379328753459802</v>
      </c>
      <c r="E7" s="72">
        <f>IF(RES_hh_tesh_in!E7=0,0,RES_hh_tesh_in!E7/RES_summary!E$21)</f>
        <v>86.2748637144459</v>
      </c>
      <c r="F7" s="72">
        <f>IF(RES_hh_tesh_in!F7=0,0,RES_hh_tesh_in!F7/RES_summary!F$21)</f>
        <v>86.520243044308401</v>
      </c>
      <c r="G7" s="72">
        <f>IF(RES_hh_tesh_in!G7=0,0,RES_hh_tesh_in!G7/RES_summary!G$21)</f>
        <v>87.090775506210264</v>
      </c>
      <c r="H7" s="72">
        <f>IF(RES_hh_tesh_in!H7=0,0,RES_hh_tesh_in!H7/RES_summary!H$21)</f>
        <v>80.133455665488384</v>
      </c>
      <c r="I7" s="72">
        <f>IF(RES_hh_tesh_in!I7=0,0,RES_hh_tesh_in!I7/RES_summary!I$21)</f>
        <v>66.632405458211338</v>
      </c>
      <c r="J7" s="72">
        <f>IF(RES_hh_tesh_in!J7=0,0,RES_hh_tesh_in!J7/RES_summary!J$21)</f>
        <v>77.647541796540466</v>
      </c>
      <c r="K7" s="72">
        <f>IF(RES_hh_tesh_in!K7=0,0,RES_hh_tesh_in!K7/RES_summary!K$21)</f>
        <v>76.868972737401862</v>
      </c>
      <c r="L7" s="72">
        <f>IF(RES_hh_tesh_in!L7=0,0,RES_hh_tesh_in!L7/RES_summary!L$21)</f>
        <v>73.336625235735042</v>
      </c>
      <c r="M7" s="72">
        <f>IF(RES_hh_tesh_in!M7=0,0,RES_hh_tesh_in!M7/RES_summary!M$21)</f>
        <v>59.876804137287721</v>
      </c>
      <c r="N7" s="72">
        <f>IF(RES_hh_tesh_in!N7=0,0,RES_hh_tesh_in!N7/RES_summary!N$21)</f>
        <v>70.333241689892603</v>
      </c>
      <c r="O7" s="72">
        <f>IF(RES_hh_tesh_in!O7=0,0,RES_hh_tesh_in!O7/RES_summary!O$21)</f>
        <v>74.121597112682409</v>
      </c>
      <c r="P7" s="72">
        <f>IF(RES_hh_tesh_in!P7=0,0,RES_hh_tesh_in!P7/RES_summary!P$21)</f>
        <v>52.536918037687748</v>
      </c>
      <c r="Q7" s="72">
        <f>IF(RES_hh_tesh_in!Q7=0,0,RES_hh_tesh_in!Q7/RES_summary!Q$21)</f>
        <v>56.143563157663444</v>
      </c>
      <c r="R7" s="72">
        <f>IF(RES_hh_tesh_in!R7=0,0,RES_hh_tesh_in!R7/RES_summary!R$21)</f>
        <v>58.87961393373935</v>
      </c>
      <c r="S7" s="72">
        <f>IF(RES_hh_tesh_in!S7=0,0,RES_hh_tesh_in!S7/RES_summary!S$21)</f>
        <v>56.649513363651025</v>
      </c>
      <c r="T7" s="72">
        <f>IF(RES_hh_tesh_in!T7=0,0,RES_hh_tesh_in!T7/RES_summary!T$21)</f>
        <v>52.19755120910677</v>
      </c>
      <c r="U7" s="72">
        <f>IF(RES_hh_tesh_in!U7=0,0,RES_hh_tesh_in!U7/RES_summary!U$21)</f>
        <v>51.051486867601177</v>
      </c>
      <c r="V7" s="72">
        <f>IF(RES_hh_tesh_in!V7=0,0,RES_hh_tesh_in!V7/RES_summary!V$21)</f>
        <v>44.421778553647101</v>
      </c>
      <c r="W7" s="72">
        <f>IF(RES_hh_tesh_in!W7=0,0,RES_hh_tesh_in!W7/RES_summary!W$21)</f>
        <v>51.749337467568104</v>
      </c>
      <c r="X7" s="72">
        <f>IF(RES_hh_tesh_in!X7=0,0,RES_hh_tesh_in!X7/RES_summary!X$21)</f>
        <v>40.182830725018185</v>
      </c>
      <c r="Y7" s="72">
        <f>IF(RES_hh_tesh_in!Y7=0,0,RES_hh_tesh_in!Y7/RES_summary!Y$21)</f>
        <v>36.344194120416191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86.886030314558653</v>
      </c>
      <c r="D8" s="72">
        <f>IF(RES_hh_tesh_in!D8=0,0,RES_hh_tesh_in!D8/RES_summary!D$21)</f>
        <v>84.566801267974057</v>
      </c>
      <c r="E8" s="72">
        <f>IF(RES_hh_tesh_in!E8=0,0,RES_hh_tesh_in!E8/RES_summary!E$21)</f>
        <v>82.207819704105205</v>
      </c>
      <c r="F8" s="72">
        <f>IF(RES_hh_tesh_in!F8=0,0,RES_hh_tesh_in!F8/RES_summary!F$21)</f>
        <v>88.763127203183217</v>
      </c>
      <c r="G8" s="72">
        <f>IF(RES_hh_tesh_in!G8=0,0,RES_hh_tesh_in!G8/RES_summary!G$21)</f>
        <v>85.130460140486505</v>
      </c>
      <c r="H8" s="72">
        <f>IF(RES_hh_tesh_in!H8=0,0,RES_hh_tesh_in!H8/RES_summary!H$21)</f>
        <v>81.357083503723885</v>
      </c>
      <c r="I8" s="72">
        <f>IF(RES_hh_tesh_in!I8=0,0,RES_hh_tesh_in!I8/RES_summary!I$21)</f>
        <v>69.154777653864713</v>
      </c>
      <c r="J8" s="72">
        <f>IF(RES_hh_tesh_in!J8=0,0,RES_hh_tesh_in!J8/RES_summary!J$21)</f>
        <v>73.861154433055816</v>
      </c>
      <c r="K8" s="72">
        <f>IF(RES_hh_tesh_in!K8=0,0,RES_hh_tesh_in!K8/RES_summary!K$21)</f>
        <v>75.473338114131067</v>
      </c>
      <c r="L8" s="72">
        <f>IF(RES_hh_tesh_in!L8=0,0,RES_hh_tesh_in!L8/RES_summary!L$21)</f>
        <v>72.145164954664182</v>
      </c>
      <c r="M8" s="72">
        <f>IF(RES_hh_tesh_in!M8=0,0,RES_hh_tesh_in!M8/RES_summary!M$21)</f>
        <v>62.273882405937066</v>
      </c>
      <c r="N8" s="72">
        <f>IF(RES_hh_tesh_in!N8=0,0,RES_hh_tesh_in!N8/RES_summary!N$21)</f>
        <v>70.41738109532902</v>
      </c>
      <c r="O8" s="72">
        <f>IF(RES_hh_tesh_in!O8=0,0,RES_hh_tesh_in!O8/RES_summary!O$21)</f>
        <v>74.001261246896078</v>
      </c>
      <c r="P8" s="72">
        <f>IF(RES_hh_tesh_in!P8=0,0,RES_hh_tesh_in!P8/RES_summary!P$21)</f>
        <v>51.836289223554481</v>
      </c>
      <c r="Q8" s="72">
        <f>IF(RES_hh_tesh_in!Q8=0,0,RES_hh_tesh_in!Q8/RES_summary!Q$21)</f>
        <v>55.601132826123887</v>
      </c>
      <c r="R8" s="72">
        <f>IF(RES_hh_tesh_in!R8=0,0,RES_hh_tesh_in!R8/RES_summary!R$21)</f>
        <v>59.84064547146771</v>
      </c>
      <c r="S8" s="72">
        <f>IF(RES_hh_tesh_in!S8=0,0,RES_hh_tesh_in!S8/RES_summary!S$21)</f>
        <v>57.12672762203723</v>
      </c>
      <c r="T8" s="72">
        <f>IF(RES_hh_tesh_in!T8=0,0,RES_hh_tesh_in!T8/RES_summary!T$21)</f>
        <v>52.212767239300426</v>
      </c>
      <c r="U8" s="72">
        <f>IF(RES_hh_tesh_in!U8=0,0,RES_hh_tesh_in!U8/RES_summary!U$21)</f>
        <v>49.832726136482925</v>
      </c>
      <c r="V8" s="72">
        <f>IF(RES_hh_tesh_in!V8=0,0,RES_hh_tesh_in!V8/RES_summary!V$21)</f>
        <v>47.807564688431349</v>
      </c>
      <c r="W8" s="72">
        <f>IF(RES_hh_tesh_in!W8=0,0,RES_hh_tesh_in!W8/RES_summary!W$21)</f>
        <v>50.2114882820605</v>
      </c>
      <c r="X8" s="72">
        <f>IF(RES_hh_tesh_in!X8=0,0,RES_hh_tesh_in!X8/RES_summary!X$21)</f>
        <v>40.722242267031604</v>
      </c>
      <c r="Y8" s="72">
        <f>IF(RES_hh_tesh_in!Y8=0,0,RES_hh_tesh_in!Y8/RES_summary!Y$21)</f>
        <v>36.841136906649865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89.535457970733873</v>
      </c>
      <c r="D9" s="72">
        <f>IF(RES_hh_tesh_in!D9=0,0,RES_hh_tesh_in!D9/RES_summary!D$21)</f>
        <v>82.501721951977501</v>
      </c>
      <c r="E9" s="72">
        <f>IF(RES_hh_tesh_in!E9=0,0,RES_hh_tesh_in!E9/RES_summary!E$21)</f>
        <v>88.150399386848562</v>
      </c>
      <c r="F9" s="72">
        <f>IF(RES_hh_tesh_in!F9=0,0,RES_hh_tesh_in!F9/RES_summary!F$21)</f>
        <v>88.84302938933881</v>
      </c>
      <c r="G9" s="72">
        <f>IF(RES_hh_tesh_in!G9=0,0,RES_hh_tesh_in!G9/RES_summary!G$21)</f>
        <v>85.795346051052391</v>
      </c>
      <c r="H9" s="72">
        <f>IF(RES_hh_tesh_in!H9=0,0,RES_hh_tesh_in!H9/RES_summary!H$21)</f>
        <v>78.276370132074689</v>
      </c>
      <c r="I9" s="72">
        <f>IF(RES_hh_tesh_in!I9=0,0,RES_hh_tesh_in!I9/RES_summary!I$21)</f>
        <v>71.699744489522104</v>
      </c>
      <c r="J9" s="72">
        <f>IF(RES_hh_tesh_in!J9=0,0,RES_hh_tesh_in!J9/RES_summary!J$21)</f>
        <v>74.379540957515886</v>
      </c>
      <c r="K9" s="72">
        <f>IF(RES_hh_tesh_in!K9=0,0,RES_hh_tesh_in!K9/RES_summary!K$21)</f>
        <v>73.244414757034036</v>
      </c>
      <c r="L9" s="72">
        <f>IF(RES_hh_tesh_in!L9=0,0,RES_hh_tesh_in!L9/RES_summary!L$21)</f>
        <v>78.512171912774733</v>
      </c>
      <c r="M9" s="72">
        <f>IF(RES_hh_tesh_in!M9=0,0,RES_hh_tesh_in!M9/RES_summary!M$21)</f>
        <v>62.123453372137853</v>
      </c>
      <c r="N9" s="72">
        <f>IF(RES_hh_tesh_in!N9=0,0,RES_hh_tesh_in!N9/RES_summary!N$21)</f>
        <v>69.504712562311056</v>
      </c>
      <c r="O9" s="72">
        <f>IF(RES_hh_tesh_in!O9=0,0,RES_hh_tesh_in!O9/RES_summary!O$21)</f>
        <v>73.236665841981463</v>
      </c>
      <c r="P9" s="72">
        <f>IF(RES_hh_tesh_in!P9=0,0,RES_hh_tesh_in!P9/RES_summary!P$21)</f>
        <v>56.060424477880325</v>
      </c>
      <c r="Q9" s="72">
        <f>IF(RES_hh_tesh_in!Q9=0,0,RES_hh_tesh_in!Q9/RES_summary!Q$21)</f>
        <v>57.496073727797835</v>
      </c>
      <c r="R9" s="72">
        <f>IF(RES_hh_tesh_in!R9=0,0,RES_hh_tesh_in!R9/RES_summary!R$21)</f>
        <v>60.095615242670526</v>
      </c>
      <c r="S9" s="72">
        <f>IF(RES_hh_tesh_in!S9=0,0,RES_hh_tesh_in!S9/RES_summary!S$21)</f>
        <v>56.483816853882743</v>
      </c>
      <c r="T9" s="72">
        <f>IF(RES_hh_tesh_in!T9=0,0,RES_hh_tesh_in!T9/RES_summary!T$21)</f>
        <v>53.398034415379144</v>
      </c>
      <c r="U9" s="72">
        <f>IF(RES_hh_tesh_in!U9=0,0,RES_hh_tesh_in!U9/RES_summary!U$21)</f>
        <v>52.313708362879645</v>
      </c>
      <c r="V9" s="72">
        <f>IF(RES_hh_tesh_in!V9=0,0,RES_hh_tesh_in!V9/RES_summary!V$21)</f>
        <v>45.290335501664899</v>
      </c>
      <c r="W9" s="72">
        <f>IF(RES_hh_tesh_in!W9=0,0,RES_hh_tesh_in!W9/RES_summary!W$21)</f>
        <v>49.500648148836895</v>
      </c>
      <c r="X9" s="72">
        <f>IF(RES_hh_tesh_in!X9=0,0,RES_hh_tesh_in!X9/RES_summary!X$21)</f>
        <v>41.516718809550923</v>
      </c>
      <c r="Y9" s="72">
        <f>IF(RES_hh_tesh_in!Y9=0,0,RES_hh_tesh_in!Y9/RES_summary!Y$21)</f>
        <v>38.835169270368567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87.860849088916964</v>
      </c>
      <c r="D11" s="72">
        <f>IF(RES_hh_tesh_in!D11=0,0,RES_hh_tesh_in!D11/RES_summary!D$21)</f>
        <v>89.967606439351485</v>
      </c>
      <c r="E11" s="72">
        <f>IF(RES_hh_tesh_in!E11=0,0,RES_hh_tesh_in!E11/RES_summary!E$21)</f>
        <v>85.893123608329802</v>
      </c>
      <c r="F11" s="72">
        <f>IF(RES_hh_tesh_in!F11=0,0,RES_hh_tesh_in!F11/RES_summary!F$21)</f>
        <v>87.019592725308655</v>
      </c>
      <c r="G11" s="72">
        <f>IF(RES_hh_tesh_in!G11=0,0,RES_hh_tesh_in!G11/RES_summary!G$21)</f>
        <v>92.834346602274863</v>
      </c>
      <c r="H11" s="72">
        <f>IF(RES_hh_tesh_in!H11=0,0,RES_hh_tesh_in!H11/RES_summary!H$21)</f>
        <v>0</v>
      </c>
      <c r="I11" s="72">
        <f>IF(RES_hh_tesh_in!I11=0,0,RES_hh_tesh_in!I11/RES_summary!I$21)</f>
        <v>0</v>
      </c>
      <c r="J11" s="72">
        <f>IF(RES_hh_tesh_in!J11=0,0,RES_hh_tesh_in!J11/RES_summary!J$21)</f>
        <v>0</v>
      </c>
      <c r="K11" s="72">
        <f>IF(RES_hh_tesh_in!K11=0,0,RES_hh_tesh_in!K11/RES_summary!K$21)</f>
        <v>0</v>
      </c>
      <c r="L11" s="72">
        <f>IF(RES_hh_tesh_in!L11=0,0,RES_hh_tesh_in!L11/RES_summary!L$21)</f>
        <v>78.19954639313049</v>
      </c>
      <c r="M11" s="72">
        <f>IF(RES_hh_tesh_in!M11=0,0,RES_hh_tesh_in!M11/RES_summary!M$21)</f>
        <v>62.721300552783099</v>
      </c>
      <c r="N11" s="72">
        <f>IF(RES_hh_tesh_in!N11=0,0,RES_hh_tesh_in!N11/RES_summary!N$21)</f>
        <v>69.378938954118127</v>
      </c>
      <c r="O11" s="72">
        <f>IF(RES_hh_tesh_in!O11=0,0,RES_hh_tesh_in!O11/RES_summary!O$21)</f>
        <v>72.538046936464156</v>
      </c>
      <c r="P11" s="72">
        <f>IF(RES_hh_tesh_in!P11=0,0,RES_hh_tesh_in!P11/RES_summary!P$21)</f>
        <v>54.360065737872738</v>
      </c>
      <c r="Q11" s="72">
        <f>IF(RES_hh_tesh_in!Q11=0,0,RES_hh_tesh_in!Q11/RES_summary!Q$21)</f>
        <v>58.671321262660278</v>
      </c>
      <c r="R11" s="72">
        <f>IF(RES_hh_tesh_in!R11=0,0,RES_hh_tesh_in!R11/RES_summary!R$21)</f>
        <v>60.554866194755341</v>
      </c>
      <c r="S11" s="72">
        <f>IF(RES_hh_tesh_in!S11=0,0,RES_hh_tesh_in!S11/RES_summary!S$21)</f>
        <v>56.777459333500566</v>
      </c>
      <c r="T11" s="72">
        <f>IF(RES_hh_tesh_in!T11=0,0,RES_hh_tesh_in!T11/RES_summary!T$21)</f>
        <v>54.053316013517282</v>
      </c>
      <c r="U11" s="72">
        <f>IF(RES_hh_tesh_in!U11=0,0,RES_hh_tesh_in!U11/RES_summary!U$21)</f>
        <v>51.709915155918182</v>
      </c>
      <c r="V11" s="72">
        <f>IF(RES_hh_tesh_in!V11=0,0,RES_hh_tesh_in!V11/RES_summary!V$21)</f>
        <v>46.66228681806215</v>
      </c>
      <c r="W11" s="72">
        <f>IF(RES_hh_tesh_in!W11=0,0,RES_hh_tesh_in!W11/RES_summary!W$21)</f>
        <v>51.579689055294573</v>
      </c>
      <c r="X11" s="72">
        <f>IF(RES_hh_tesh_in!X11=0,0,RES_hh_tesh_in!X11/RES_summary!X$21)</f>
        <v>41.065179168424628</v>
      </c>
      <c r="Y11" s="72">
        <f>IF(RES_hh_tesh_in!Y11=0,0,RES_hh_tesh_in!Y11/RES_summary!Y$21)</f>
        <v>38.920082327496196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90.396639060201508</v>
      </c>
      <c r="D12" s="72">
        <f>IF(RES_hh_tesh_in!D12=0,0,RES_hh_tesh_in!D12/RES_summary!D$21)</f>
        <v>82.372539090691234</v>
      </c>
      <c r="E12" s="72">
        <f>IF(RES_hh_tesh_in!E12=0,0,RES_hh_tesh_in!E12/RES_summary!E$21)</f>
        <v>77.40898459551039</v>
      </c>
      <c r="F12" s="72">
        <f>IF(RES_hh_tesh_in!F12=0,0,RES_hh_tesh_in!F12/RES_summary!F$21)</f>
        <v>57.440345144030388</v>
      </c>
      <c r="G12" s="72">
        <f>IF(RES_hh_tesh_in!G12=0,0,RES_hh_tesh_in!G12/RES_summary!G$21)</f>
        <v>68.473442286374819</v>
      </c>
      <c r="H12" s="72">
        <f>IF(RES_hh_tesh_in!H12=0,0,RES_hh_tesh_in!H12/RES_summary!H$21)</f>
        <v>72.666390953846573</v>
      </c>
      <c r="I12" s="72">
        <f>IF(RES_hh_tesh_in!I12=0,0,RES_hh_tesh_in!I12/RES_summary!I$21)</f>
        <v>70.503491853836266</v>
      </c>
      <c r="J12" s="72">
        <f>IF(RES_hh_tesh_in!J12=0,0,RES_hh_tesh_in!J12/RES_summary!J$21)</f>
        <v>75.821458726861408</v>
      </c>
      <c r="K12" s="72">
        <f>IF(RES_hh_tesh_in!K12=0,0,RES_hh_tesh_in!K12/RES_summary!K$21)</f>
        <v>75.841360574345615</v>
      </c>
      <c r="L12" s="72">
        <f>IF(RES_hh_tesh_in!L12=0,0,RES_hh_tesh_in!L12/RES_summary!L$21)</f>
        <v>81.72253968715718</v>
      </c>
      <c r="M12" s="72">
        <f>IF(RES_hh_tesh_in!M12=0,0,RES_hh_tesh_in!M12/RES_summary!M$21)</f>
        <v>62.189536842350243</v>
      </c>
      <c r="N12" s="72">
        <f>IF(RES_hh_tesh_in!N12=0,0,RES_hh_tesh_in!N12/RES_summary!N$21)</f>
        <v>69.681150561125207</v>
      </c>
      <c r="O12" s="72">
        <f>IF(RES_hh_tesh_in!O12=0,0,RES_hh_tesh_in!O12/RES_summary!O$21)</f>
        <v>72.362216093864518</v>
      </c>
      <c r="P12" s="72">
        <f>IF(RES_hh_tesh_in!P12=0,0,RES_hh_tesh_in!P12/RES_summary!P$21)</f>
        <v>55.713504326768472</v>
      </c>
      <c r="Q12" s="72">
        <f>IF(RES_hh_tesh_in!Q12=0,0,RES_hh_tesh_in!Q12/RES_summary!Q$21)</f>
        <v>57.71292425200469</v>
      </c>
      <c r="R12" s="72">
        <f>IF(RES_hh_tesh_in!R12=0,0,RES_hh_tesh_in!R12/RES_summary!R$21)</f>
        <v>60.759680468438425</v>
      </c>
      <c r="S12" s="72">
        <f>IF(RES_hh_tesh_in!S12=0,0,RES_hh_tesh_in!S12/RES_summary!S$21)</f>
        <v>56.820835174030982</v>
      </c>
      <c r="T12" s="72">
        <f>IF(RES_hh_tesh_in!T12=0,0,RES_hh_tesh_in!T12/RES_summary!T$21)</f>
        <v>52.939829289573041</v>
      </c>
      <c r="U12" s="72">
        <f>IF(RES_hh_tesh_in!U12=0,0,RES_hh_tesh_in!U12/RES_summary!U$21)</f>
        <v>52.023348334070867</v>
      </c>
      <c r="V12" s="72">
        <f>IF(RES_hh_tesh_in!V12=0,0,RES_hh_tesh_in!V12/RES_summary!V$21)</f>
        <v>45.994984557698523</v>
      </c>
      <c r="W12" s="72">
        <f>IF(RES_hh_tesh_in!W12=0,0,RES_hh_tesh_in!W12/RES_summary!W$21)</f>
        <v>50.076535752059009</v>
      </c>
      <c r="X12" s="72">
        <f>IF(RES_hh_tesh_in!X12=0,0,RES_hh_tesh_in!X12/RES_summary!X$21)</f>
        <v>43.200419333870244</v>
      </c>
      <c r="Y12" s="72">
        <f>IF(RES_hh_tesh_in!Y12=0,0,RES_hh_tesh_in!Y12/RES_summary!Y$21)</f>
        <v>40.94328333445948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91.037957705977504</v>
      </c>
      <c r="D13" s="74">
        <f>IF(RES_hh_tesh_in!D13=0,0,RES_hh_tesh_in!D13/RES_summary!D$21)</f>
        <v>83.56688088938941</v>
      </c>
      <c r="E13" s="74">
        <f>IF(RES_hh_tesh_in!E13=0,0,RES_hh_tesh_in!E13/RES_summary!E$21)</f>
        <v>89.015637352016626</v>
      </c>
      <c r="F13" s="74">
        <f>IF(RES_hh_tesh_in!F13=0,0,RES_hh_tesh_in!F13/RES_summary!F$21)</f>
        <v>94.11577967078351</v>
      </c>
      <c r="G13" s="74">
        <f>IF(RES_hh_tesh_in!G13=0,0,RES_hh_tesh_in!G13/RES_summary!G$21)</f>
        <v>82.722452664480741</v>
      </c>
      <c r="H13" s="74">
        <f>IF(RES_hh_tesh_in!H13=0,0,RES_hh_tesh_in!H13/RES_summary!H$21)</f>
        <v>81.105341976987745</v>
      </c>
      <c r="I13" s="74">
        <f>IF(RES_hh_tesh_in!I13=0,0,RES_hh_tesh_in!I13/RES_summary!I$21)</f>
        <v>71.247150097957089</v>
      </c>
      <c r="J13" s="74">
        <f>IF(RES_hh_tesh_in!J13=0,0,RES_hh_tesh_in!J13/RES_summary!J$21)</f>
        <v>79.129589155081106</v>
      </c>
      <c r="K13" s="74">
        <f>IF(RES_hh_tesh_in!K13=0,0,RES_hh_tesh_in!K13/RES_summary!K$21)</f>
        <v>73.141189054617357</v>
      </c>
      <c r="L13" s="74">
        <f>IF(RES_hh_tesh_in!L13=0,0,RES_hh_tesh_in!L13/RES_summary!L$21)</f>
        <v>80.489922901932871</v>
      </c>
      <c r="M13" s="74">
        <f>IF(RES_hh_tesh_in!M13=0,0,RES_hh_tesh_in!M13/RES_summary!M$21)</f>
        <v>59.552991923114966</v>
      </c>
      <c r="N13" s="74">
        <f>IF(RES_hh_tesh_in!N13=0,0,RES_hh_tesh_in!N13/RES_summary!N$21)</f>
        <v>70.604959850012591</v>
      </c>
      <c r="O13" s="74">
        <f>IF(RES_hh_tesh_in!O13=0,0,RES_hh_tesh_in!O13/RES_summary!O$21)</f>
        <v>75.748137985994063</v>
      </c>
      <c r="P13" s="74">
        <f>IF(RES_hh_tesh_in!P13=0,0,RES_hh_tesh_in!P13/RES_summary!P$21)</f>
        <v>53.547413880923472</v>
      </c>
      <c r="Q13" s="74">
        <f>IF(RES_hh_tesh_in!Q13=0,0,RES_hh_tesh_in!Q13/RES_summary!Q$21)</f>
        <v>56.476055499272618</v>
      </c>
      <c r="R13" s="74">
        <f>IF(RES_hh_tesh_in!R13=0,0,RES_hh_tesh_in!R13/RES_summary!R$21)</f>
        <v>61.689807522834663</v>
      </c>
      <c r="S13" s="74">
        <f>IF(RES_hh_tesh_in!S13=0,0,RES_hh_tesh_in!S13/RES_summary!S$21)</f>
        <v>58.578312573583744</v>
      </c>
      <c r="T13" s="74">
        <f>IF(RES_hh_tesh_in!T13=0,0,RES_hh_tesh_in!T13/RES_summary!T$21)</f>
        <v>53.729094533955255</v>
      </c>
      <c r="U13" s="74">
        <f>IF(RES_hh_tesh_in!U13=0,0,RES_hh_tesh_in!U13/RES_summary!U$21)</f>
        <v>52.135499172278479</v>
      </c>
      <c r="V13" s="74">
        <f>IF(RES_hh_tesh_in!V13=0,0,RES_hh_tesh_in!V13/RES_summary!V$21)</f>
        <v>43.693403757497229</v>
      </c>
      <c r="W13" s="74">
        <f>IF(RES_hh_tesh_in!W13=0,0,RES_hh_tesh_in!W13/RES_summary!W$21)</f>
        <v>52.236056161390501</v>
      </c>
      <c r="X13" s="74">
        <f>IF(RES_hh_tesh_in!X13=0,0,RES_hh_tesh_in!X13/RES_summary!X$21)</f>
        <v>41.890090244153136</v>
      </c>
      <c r="Y13" s="74">
        <f>IF(RES_hh_tesh_in!Y13=0,0,RES_hh_tesh_in!Y13/RES_summary!Y$21)</f>
        <v>37.894503990133515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1.785642910700421</v>
      </c>
      <c r="D14" s="76">
        <f>IF(RES_hh_tesh_in!D14=0,0,RES_hh_tesh_in!D14/RES_summary!D$21)</f>
        <v>1.6006757160232992</v>
      </c>
      <c r="E14" s="76">
        <f>IF(RES_hh_tesh_in!E14=0,0,RES_hh_tesh_in!E14/RES_summary!E$21)</f>
        <v>1.4893239036163777</v>
      </c>
      <c r="F14" s="76">
        <f>IF(RES_hh_tesh_in!F14=0,0,RES_hh_tesh_in!F14/RES_summary!F$21)</f>
        <v>1.6513639582207205</v>
      </c>
      <c r="G14" s="76">
        <f>IF(RES_hh_tesh_in!G14=0,0,RES_hh_tesh_in!G14/RES_summary!G$21)</f>
        <v>1.5542309773002103</v>
      </c>
      <c r="H14" s="76">
        <f>IF(RES_hh_tesh_in!H14=0,0,RES_hh_tesh_in!H14/RES_summary!H$21)</f>
        <v>1.5220358971040242</v>
      </c>
      <c r="I14" s="76">
        <f>IF(RES_hh_tesh_in!I14=0,0,RES_hh_tesh_in!I14/RES_summary!I$21)</f>
        <v>1.2094897992202487</v>
      </c>
      <c r="J14" s="76">
        <f>IF(RES_hh_tesh_in!J14=0,0,RES_hh_tesh_in!J14/RES_summary!J$21)</f>
        <v>1.3232520293911121</v>
      </c>
      <c r="K14" s="76">
        <f>IF(RES_hh_tesh_in!K14=0,0,RES_hh_tesh_in!K14/RES_summary!K$21)</f>
        <v>1.2085309198869003</v>
      </c>
      <c r="L14" s="76">
        <f>IF(RES_hh_tesh_in!L14=0,0,RES_hh_tesh_in!L14/RES_summary!L$21)</f>
        <v>1.1121096950773135</v>
      </c>
      <c r="M14" s="76">
        <f>IF(RES_hh_tesh_in!M14=0,0,RES_hh_tesh_in!M14/RES_summary!M$21)</f>
        <v>0.93080307591413813</v>
      </c>
      <c r="N14" s="76">
        <f>IF(RES_hh_tesh_in!N14=0,0,RES_hh_tesh_in!N14/RES_summary!N$21)</f>
        <v>1.0559098451940687</v>
      </c>
      <c r="O14" s="76">
        <f>IF(RES_hh_tesh_in!O14=0,0,RES_hh_tesh_in!O14/RES_summary!O$21)</f>
        <v>1.0808501859154165</v>
      </c>
      <c r="P14" s="76">
        <f>IF(RES_hh_tesh_in!P14=0,0,RES_hh_tesh_in!P14/RES_summary!P$21)</f>
        <v>0.68677632266953526</v>
      </c>
      <c r="Q14" s="76">
        <f>IF(RES_hh_tesh_in!Q14=0,0,RES_hh_tesh_in!Q14/RES_summary!Q$21)</f>
        <v>0.8366861134870246</v>
      </c>
      <c r="R14" s="76">
        <f>IF(RES_hh_tesh_in!R14=0,0,RES_hh_tesh_in!R14/RES_summary!R$21)</f>
        <v>0.9324680178090381</v>
      </c>
      <c r="S14" s="76">
        <f>IF(RES_hh_tesh_in!S14=0,0,RES_hh_tesh_in!S14/RES_summary!S$21)</f>
        <v>0.88063147875337777</v>
      </c>
      <c r="T14" s="76">
        <f>IF(RES_hh_tesh_in!T14=0,0,RES_hh_tesh_in!T14/RES_summary!T$21)</f>
        <v>0.7765993554890912</v>
      </c>
      <c r="U14" s="76">
        <f>IF(RES_hh_tesh_in!U14=0,0,RES_hh_tesh_in!U14/RES_summary!U$21)</f>
        <v>0.75209923378381605</v>
      </c>
      <c r="V14" s="76">
        <f>IF(RES_hh_tesh_in!V14=0,0,RES_hh_tesh_in!V14/RES_summary!V$21)</f>
        <v>0.69963676352768966</v>
      </c>
      <c r="W14" s="76">
        <f>IF(RES_hh_tesh_in!W14=0,0,RES_hh_tesh_in!W14/RES_summary!W$21)</f>
        <v>0.71332802429911746</v>
      </c>
      <c r="X14" s="76">
        <f>IF(RES_hh_tesh_in!X14=0,0,RES_hh_tesh_in!X14/RES_summary!X$21)</f>
        <v>0.50707661460645626</v>
      </c>
      <c r="Y14" s="76">
        <f>IF(RES_hh_tesh_in!Y14=0,0,RES_hh_tesh_in!Y14/RES_summary!Y$21)</f>
        <v>0.47262429317395549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0.14420824323731579</v>
      </c>
      <c r="D15" s="69">
        <f>IF(RES_hh_tesh_in!D15=0,0,RES_hh_tesh_in!D15/RES_summary!D$21)</f>
        <v>0.40315522171091261</v>
      </c>
      <c r="E15" s="69">
        <f>IF(RES_hh_tesh_in!E15=0,0,RES_hh_tesh_in!E15/RES_summary!E$21)</f>
        <v>0.27575555177126854</v>
      </c>
      <c r="F15" s="69">
        <f>IF(RES_hh_tesh_in!F15=0,0,RES_hh_tesh_in!F15/RES_summary!F$21)</f>
        <v>0.11735130172399312</v>
      </c>
      <c r="G15" s="69">
        <f>IF(RES_hh_tesh_in!G15=0,0,RES_hh_tesh_in!G15/RES_summary!G$21)</f>
        <v>0.16714147280946515</v>
      </c>
      <c r="H15" s="69">
        <f>IF(RES_hh_tesh_in!H15=0,0,RES_hh_tesh_in!H15/RES_summary!H$21)</f>
        <v>0.33804476367663389</v>
      </c>
      <c r="I15" s="69">
        <f>IF(RES_hh_tesh_in!I15=0,0,RES_hh_tesh_in!I15/RES_summary!I$21)</f>
        <v>8.356592090122919E-2</v>
      </c>
      <c r="J15" s="69">
        <f>IF(RES_hh_tesh_in!J15=0,0,RES_hh_tesh_in!J15/RES_summary!J$21)</f>
        <v>0.44163400024273181</v>
      </c>
      <c r="K15" s="69">
        <f>IF(RES_hh_tesh_in!K15=0,0,RES_hh_tesh_in!K15/RES_summary!K$21)</f>
        <v>1.5883972257971484</v>
      </c>
      <c r="L15" s="69">
        <f>IF(RES_hh_tesh_in!L15=0,0,RES_hh_tesh_in!L15/RES_summary!L$21)</f>
        <v>0.8745424486233121</v>
      </c>
      <c r="M15" s="69">
        <f>IF(RES_hh_tesh_in!M15=0,0,RES_hh_tesh_in!M15/RES_summary!M$21)</f>
        <v>0.50371390748775957</v>
      </c>
      <c r="N15" s="69">
        <f>IF(RES_hh_tesh_in!N15=0,0,RES_hh_tesh_in!N15/RES_summary!N$21)</f>
        <v>0.4778818454341931</v>
      </c>
      <c r="O15" s="69">
        <f>IF(RES_hh_tesh_in!O15=0,0,RES_hh_tesh_in!O15/RES_summary!O$21)</f>
        <v>1.0072864385543421</v>
      </c>
      <c r="P15" s="69">
        <f>IF(RES_hh_tesh_in!P15=0,0,RES_hh_tesh_in!P15/RES_summary!P$21)</f>
        <v>0.65492972437972308</v>
      </c>
      <c r="Q15" s="69">
        <f>IF(RES_hh_tesh_in!Q15=0,0,RES_hh_tesh_in!Q15/RES_summary!Q$21)</f>
        <v>0.95838350647054915</v>
      </c>
      <c r="R15" s="69">
        <f>IF(RES_hh_tesh_in!R15=0,0,RES_hh_tesh_in!R15/RES_summary!R$21)</f>
        <v>2.7724836957085497</v>
      </c>
      <c r="S15" s="69">
        <f>IF(RES_hh_tesh_in!S15=0,0,RES_hh_tesh_in!S15/RES_summary!S$21)</f>
        <v>2.9663422722474491</v>
      </c>
      <c r="T15" s="69">
        <f>IF(RES_hh_tesh_in!T15=0,0,RES_hh_tesh_in!T15/RES_summary!T$21)</f>
        <v>2.8581142213867601</v>
      </c>
      <c r="U15" s="69">
        <f>IF(RES_hh_tesh_in!U15=0,0,RES_hh_tesh_in!U15/RES_summary!U$21)</f>
        <v>4.52728090219781</v>
      </c>
      <c r="V15" s="69">
        <f>IF(RES_hh_tesh_in!V15=0,0,RES_hh_tesh_in!V15/RES_summary!V$21)</f>
        <v>3.7373424364059566</v>
      </c>
      <c r="W15" s="69">
        <f>IF(RES_hh_tesh_in!W15=0,0,RES_hh_tesh_in!W15/RES_summary!W$21)</f>
        <v>6.2322549198299582</v>
      </c>
      <c r="X15" s="69">
        <f>IF(RES_hh_tesh_in!X15=0,0,RES_hh_tesh_in!X15/RES_summary!X$21)</f>
        <v>1.3574985737947116</v>
      </c>
      <c r="Y15" s="69">
        <f>IF(RES_hh_tesh_in!Y15=0,0,RES_hh_tesh_in!Y15/RES_summary!Y$21)</f>
        <v>0.8142089848387758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0.14420824323731579</v>
      </c>
      <c r="D16" s="72">
        <f>IF(RES_hh_tesh_in!D16=0,0,RES_hh_tesh_in!D16/RES_summary!D$21)</f>
        <v>0.40315522171091261</v>
      </c>
      <c r="E16" s="72">
        <f>IF(RES_hh_tesh_in!E16=0,0,RES_hh_tesh_in!E16/RES_summary!E$21)</f>
        <v>0.27575555177126854</v>
      </c>
      <c r="F16" s="72">
        <f>IF(RES_hh_tesh_in!F16=0,0,RES_hh_tesh_in!F16/RES_summary!F$21)</f>
        <v>0.11735130172399312</v>
      </c>
      <c r="G16" s="72">
        <f>IF(RES_hh_tesh_in!G16=0,0,RES_hh_tesh_in!G16/RES_summary!G$21)</f>
        <v>0.16714147280946515</v>
      </c>
      <c r="H16" s="72">
        <f>IF(RES_hh_tesh_in!H16=0,0,RES_hh_tesh_in!H16/RES_summary!H$21)</f>
        <v>0.33804476367663389</v>
      </c>
      <c r="I16" s="72">
        <f>IF(RES_hh_tesh_in!I16=0,0,RES_hh_tesh_in!I16/RES_summary!I$21)</f>
        <v>8.356592090122919E-2</v>
      </c>
      <c r="J16" s="72">
        <f>IF(RES_hh_tesh_in!J16=0,0,RES_hh_tesh_in!J16/RES_summary!J$21)</f>
        <v>0.44163400024273181</v>
      </c>
      <c r="K16" s="72">
        <f>IF(RES_hh_tesh_in!K16=0,0,RES_hh_tesh_in!K16/RES_summary!K$21)</f>
        <v>1.5883972257971484</v>
      </c>
      <c r="L16" s="72">
        <f>IF(RES_hh_tesh_in!L16=0,0,RES_hh_tesh_in!L16/RES_summary!L$21)</f>
        <v>0.8745424486233121</v>
      </c>
      <c r="M16" s="72">
        <f>IF(RES_hh_tesh_in!M16=0,0,RES_hh_tesh_in!M16/RES_summary!M$21)</f>
        <v>0.50371390748775957</v>
      </c>
      <c r="N16" s="72">
        <f>IF(RES_hh_tesh_in!N16=0,0,RES_hh_tesh_in!N16/RES_summary!N$21)</f>
        <v>0.4778818454341931</v>
      </c>
      <c r="O16" s="72">
        <f>IF(RES_hh_tesh_in!O16=0,0,RES_hh_tesh_in!O16/RES_summary!O$21)</f>
        <v>1.0072864385543421</v>
      </c>
      <c r="P16" s="72">
        <f>IF(RES_hh_tesh_in!P16=0,0,RES_hh_tesh_in!P16/RES_summary!P$21)</f>
        <v>0.65492972437972308</v>
      </c>
      <c r="Q16" s="72">
        <f>IF(RES_hh_tesh_in!Q16=0,0,RES_hh_tesh_in!Q16/RES_summary!Q$21)</f>
        <v>0.95838350647054915</v>
      </c>
      <c r="R16" s="72">
        <f>IF(RES_hh_tesh_in!R16=0,0,RES_hh_tesh_in!R16/RES_summary!R$21)</f>
        <v>2.7724836957085497</v>
      </c>
      <c r="S16" s="72">
        <f>IF(RES_hh_tesh_in!S16=0,0,RES_hh_tesh_in!S16/RES_summary!S$21)</f>
        <v>2.9663422722474491</v>
      </c>
      <c r="T16" s="72">
        <f>IF(RES_hh_tesh_in!T16=0,0,RES_hh_tesh_in!T16/RES_summary!T$21)</f>
        <v>2.8581142213867601</v>
      </c>
      <c r="U16" s="72">
        <f>IF(RES_hh_tesh_in!U16=0,0,RES_hh_tesh_in!U16/RES_summary!U$21)</f>
        <v>4.52728090219781</v>
      </c>
      <c r="V16" s="72">
        <f>IF(RES_hh_tesh_in!V16=0,0,RES_hh_tesh_in!V16/RES_summary!V$21)</f>
        <v>3.7373424364059566</v>
      </c>
      <c r="W16" s="72">
        <f>IF(RES_hh_tesh_in!W16=0,0,RES_hh_tesh_in!W16/RES_summary!W$21)</f>
        <v>6.2322549198299582</v>
      </c>
      <c r="X16" s="72">
        <f>IF(RES_hh_tesh_in!X16=0,0,RES_hh_tesh_in!X16/RES_summary!X$21)</f>
        <v>1.3574985737947116</v>
      </c>
      <c r="Y16" s="72">
        <f>IF(RES_hh_tesh_in!Y16=0,0,RES_hh_tesh_in!Y16/RES_summary!Y$21)</f>
        <v>0.8142089848387758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8.6408510749785457</v>
      </c>
      <c r="D17" s="69">
        <f>IF(RES_hh_tesh_in!D17=0,0,RES_hh_tesh_in!D17/RES_summary!D$21)</f>
        <v>8.8131594738557251</v>
      </c>
      <c r="E17" s="69">
        <f>IF(RES_hh_tesh_in!E17=0,0,RES_hh_tesh_in!E17/RES_summary!E$21)</f>
        <v>8.8756940802679249</v>
      </c>
      <c r="F17" s="69">
        <f>IF(RES_hh_tesh_in!F17=0,0,RES_hh_tesh_in!F17/RES_summary!F$21)</f>
        <v>8.9292355948543953</v>
      </c>
      <c r="G17" s="69">
        <f>IF(RES_hh_tesh_in!G17=0,0,RES_hh_tesh_in!G17/RES_summary!G$21)</f>
        <v>8.3225859029950513</v>
      </c>
      <c r="H17" s="69">
        <f>IF(RES_hh_tesh_in!H17=0,0,RES_hh_tesh_in!H17/RES_summary!H$21)</f>
        <v>8.5289991135583989</v>
      </c>
      <c r="I17" s="69">
        <f>IF(RES_hh_tesh_in!I17=0,0,RES_hh_tesh_in!I17/RES_summary!I$21)</f>
        <v>8.2593817242352863</v>
      </c>
      <c r="J17" s="69">
        <f>IF(RES_hh_tesh_in!J17=0,0,RES_hh_tesh_in!J17/RES_summary!J$21)</f>
        <v>8.36077723626852</v>
      </c>
      <c r="K17" s="69">
        <f>IF(RES_hh_tesh_in!K17=0,0,RES_hh_tesh_in!K17/RES_summary!K$21)</f>
        <v>7.7636918184558281</v>
      </c>
      <c r="L17" s="69">
        <f>IF(RES_hh_tesh_in!L17=0,0,RES_hh_tesh_in!L17/RES_summary!L$21)</f>
        <v>8.1352342739223875</v>
      </c>
      <c r="M17" s="69">
        <f>IF(RES_hh_tesh_in!M17=0,0,RES_hh_tesh_in!M17/RES_summary!M$21)</f>
        <v>8.9977823199293905</v>
      </c>
      <c r="N17" s="69">
        <f>IF(RES_hh_tesh_in!N17=0,0,RES_hh_tesh_in!N17/RES_summary!N$21)</f>
        <v>9.4010414327907448</v>
      </c>
      <c r="O17" s="69">
        <f>IF(RES_hh_tesh_in!O17=0,0,RES_hh_tesh_in!O17/RES_summary!O$21)</f>
        <v>9.6744141345189547</v>
      </c>
      <c r="P17" s="69">
        <f>IF(RES_hh_tesh_in!P17=0,0,RES_hh_tesh_in!P17/RES_summary!P$21)</f>
        <v>8.875186448360779</v>
      </c>
      <c r="Q17" s="69">
        <f>IF(RES_hh_tesh_in!Q17=0,0,RES_hh_tesh_in!Q17/RES_summary!Q$21)</f>
        <v>9.1606429689618398</v>
      </c>
      <c r="R17" s="69">
        <f>IF(RES_hh_tesh_in!R17=0,0,RES_hh_tesh_in!R17/RES_summary!R$21)</f>
        <v>9.4075396632813089</v>
      </c>
      <c r="S17" s="69">
        <f>IF(RES_hh_tesh_in!S17=0,0,RES_hh_tesh_in!S17/RES_summary!S$21)</f>
        <v>9.8823611082207243</v>
      </c>
      <c r="T17" s="69">
        <f>IF(RES_hh_tesh_in!T17=0,0,RES_hh_tesh_in!T17/RES_summary!T$21)</f>
        <v>9.9105263132654802</v>
      </c>
      <c r="U17" s="69">
        <f>IF(RES_hh_tesh_in!U17=0,0,RES_hh_tesh_in!U17/RES_summary!U$21)</f>
        <v>9.855251549672257</v>
      </c>
      <c r="V17" s="69">
        <f>IF(RES_hh_tesh_in!V17=0,0,RES_hh_tesh_in!V17/RES_summary!V$21)</f>
        <v>10.195922474121343</v>
      </c>
      <c r="W17" s="69">
        <f>IF(RES_hh_tesh_in!W17=0,0,RES_hh_tesh_in!W17/RES_summary!W$21)</f>
        <v>9.8870731323195677</v>
      </c>
      <c r="X17" s="69">
        <f>IF(RES_hh_tesh_in!X17=0,0,RES_hh_tesh_in!X17/RES_summary!X$21)</f>
        <v>7.392411890803765</v>
      </c>
      <c r="Y17" s="69">
        <f>IF(RES_hh_tesh_in!Y17=0,0,RES_hh_tesh_in!Y17/RES_summary!Y$21)</f>
        <v>6.8452141927814267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8.9575763296473223</v>
      </c>
      <c r="I18" s="72">
        <f>IF(RES_hh_tesh_in!I18=0,0,RES_hh_tesh_in!I18/RES_summary!I$21)</f>
        <v>10.392986882336638</v>
      </c>
      <c r="J18" s="72">
        <f>IF(RES_hh_tesh_in!J18=0,0,RES_hh_tesh_in!J18/RES_summary!J$21)</f>
        <v>12.026537833613913</v>
      </c>
      <c r="K18" s="72">
        <f>IF(RES_hh_tesh_in!K18=0,0,RES_hh_tesh_in!K18/RES_summary!K$21)</f>
        <v>11.424356279669462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8.646496248206164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12.424373791737461</v>
      </c>
      <c r="X18" s="72">
        <f>IF(RES_hh_tesh_in!X18=0,0,RES_hh_tesh_in!X18/RES_summary!X$21)</f>
        <v>7.7333685646125758</v>
      </c>
      <c r="Y18" s="72">
        <f>IF(RES_hh_tesh_in!Y18=0,0,RES_hh_tesh_in!Y18/RES_summary!Y$21)</f>
        <v>6.6069568462320438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8.6780122770466459</v>
      </c>
      <c r="D19" s="72">
        <f>IF(RES_hh_tesh_in!D19=0,0,RES_hh_tesh_in!D19/RES_summary!D$21)</f>
        <v>8.9180046642743775</v>
      </c>
      <c r="E19" s="72">
        <f>IF(RES_hh_tesh_in!E19=0,0,RES_hh_tesh_in!E19/RES_summary!E$21)</f>
        <v>8.6798574894234992</v>
      </c>
      <c r="F19" s="72">
        <f>IF(RES_hh_tesh_in!F19=0,0,RES_hh_tesh_in!F19/RES_summary!F$21)</f>
        <v>8.7856798382320029</v>
      </c>
      <c r="G19" s="72">
        <f>IF(RES_hh_tesh_in!G19=0,0,RES_hh_tesh_in!G19/RES_summary!G$21)</f>
        <v>8.56358013345959</v>
      </c>
      <c r="H19" s="72">
        <f>IF(RES_hh_tesh_in!H19=0,0,RES_hh_tesh_in!H19/RES_summary!H$21)</f>
        <v>8.2966755109700063</v>
      </c>
      <c r="I19" s="72">
        <f>IF(RES_hh_tesh_in!I19=0,0,RES_hh_tesh_in!I19/RES_summary!I$21)</f>
        <v>8.5334513159809848</v>
      </c>
      <c r="J19" s="72">
        <f>IF(RES_hh_tesh_in!J19=0,0,RES_hh_tesh_in!J19/RES_summary!J$21)</f>
        <v>7.9772188347507349</v>
      </c>
      <c r="K19" s="72">
        <f>IF(RES_hh_tesh_in!K19=0,0,RES_hh_tesh_in!K19/RES_summary!K$21)</f>
        <v>8.0074359054001487</v>
      </c>
      <c r="L19" s="72">
        <f>IF(RES_hh_tesh_in!L19=0,0,RES_hh_tesh_in!L19/RES_summary!L$21)</f>
        <v>8.3811831460239627</v>
      </c>
      <c r="M19" s="72">
        <f>IF(RES_hh_tesh_in!M19=0,0,RES_hh_tesh_in!M19/RES_summary!M$21)</f>
        <v>9.0287484394830866</v>
      </c>
      <c r="N19" s="72">
        <f>IF(RES_hh_tesh_in!N19=0,0,RES_hh_tesh_in!N19/RES_summary!N$21)</f>
        <v>9.0674866342297857</v>
      </c>
      <c r="O19" s="72">
        <f>IF(RES_hh_tesh_in!O19=0,0,RES_hh_tesh_in!O19/RES_summary!O$21)</f>
        <v>9.0973903561048193</v>
      </c>
      <c r="P19" s="72">
        <f>IF(RES_hh_tesh_in!P19=0,0,RES_hh_tesh_in!P19/RES_summary!P$21)</f>
        <v>9.1178083859801351</v>
      </c>
      <c r="Q19" s="72">
        <f>IF(RES_hh_tesh_in!Q19=0,0,RES_hh_tesh_in!Q19/RES_summary!Q$21)</f>
        <v>9.1134184454657188</v>
      </c>
      <c r="R19" s="72">
        <f>IF(RES_hh_tesh_in!R19=0,0,RES_hh_tesh_in!R19/RES_summary!R$21)</f>
        <v>9.2735258775480514</v>
      </c>
      <c r="S19" s="72">
        <f>IF(RES_hh_tesh_in!S19=0,0,RES_hh_tesh_in!S19/RES_summary!S$21)</f>
        <v>9.8755136420943614</v>
      </c>
      <c r="T19" s="72">
        <f>IF(RES_hh_tesh_in!T19=0,0,RES_hh_tesh_in!T19/RES_summary!T$21)</f>
        <v>9.981128367088596</v>
      </c>
      <c r="U19" s="72">
        <f>IF(RES_hh_tesh_in!U19=0,0,RES_hh_tesh_in!U19/RES_summary!U$21)</f>
        <v>9.7539739302641753</v>
      </c>
      <c r="V19" s="72">
        <f>IF(RES_hh_tesh_in!V19=0,0,RES_hh_tesh_in!V19/RES_summary!V$21)</f>
        <v>10.076928229793239</v>
      </c>
      <c r="W19" s="72">
        <f>IF(RES_hh_tesh_in!W19=0,0,RES_hh_tesh_in!W19/RES_summary!W$21)</f>
        <v>10.924400474956503</v>
      </c>
      <c r="X19" s="72">
        <f>IF(RES_hh_tesh_in!X19=0,0,RES_hh_tesh_in!X19/RES_summary!X$21)</f>
        <v>7.4086659209538919</v>
      </c>
      <c r="Y19" s="72">
        <f>IF(RES_hh_tesh_in!Y19=0,0,RES_hh_tesh_in!Y19/RES_summary!Y$21)</f>
        <v>6.6209669518400815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9.02290667344292</v>
      </c>
      <c r="D20" s="72">
        <f>IF(RES_hh_tesh_in!D20=0,0,RES_hh_tesh_in!D20/RES_summary!D$21)</f>
        <v>8.5722710842153607</v>
      </c>
      <c r="E20" s="72">
        <f>IF(RES_hh_tesh_in!E20=0,0,RES_hh_tesh_in!E20/RES_summary!E$21)</f>
        <v>9.0556464218059709</v>
      </c>
      <c r="F20" s="72">
        <f>IF(RES_hh_tesh_in!F20=0,0,RES_hh_tesh_in!F20/RES_summary!F$21)</f>
        <v>8.6791599318039179</v>
      </c>
      <c r="G20" s="72">
        <f>IF(RES_hh_tesh_in!G20=0,0,RES_hh_tesh_in!G20/RES_summary!G$21)</f>
        <v>8.5435016393417982</v>
      </c>
      <c r="H20" s="72">
        <f>IF(RES_hh_tesh_in!H20=0,0,RES_hh_tesh_in!H20/RES_summary!H$21)</f>
        <v>8.5749989661099946</v>
      </c>
      <c r="I20" s="72">
        <f>IF(RES_hh_tesh_in!I20=0,0,RES_hh_tesh_in!I20/RES_summary!I$21)</f>
        <v>7.8747186258956949</v>
      </c>
      <c r="J20" s="72">
        <f>IF(RES_hh_tesh_in!J20=0,0,RES_hh_tesh_in!J20/RES_summary!J$21)</f>
        <v>8.5961246531208282</v>
      </c>
      <c r="K20" s="72">
        <f>IF(RES_hh_tesh_in!K20=0,0,RES_hh_tesh_in!K20/RES_summary!K$21)</f>
        <v>8.0847601360940846</v>
      </c>
      <c r="L20" s="72">
        <f>IF(RES_hh_tesh_in!L20=0,0,RES_hh_tesh_in!L20/RES_summary!L$21)</f>
        <v>8.0351794456855608</v>
      </c>
      <c r="M20" s="72">
        <f>IF(RES_hh_tesh_in!M20=0,0,RES_hh_tesh_in!M20/RES_summary!M$21)</f>
        <v>8.7768990404721041</v>
      </c>
      <c r="N20" s="72">
        <f>IF(RES_hh_tesh_in!N20=0,0,RES_hh_tesh_in!N20/RES_summary!N$21)</f>
        <v>9.495610744627685</v>
      </c>
      <c r="O20" s="72">
        <f>IF(RES_hh_tesh_in!O20=0,0,RES_hh_tesh_in!O20/RES_summary!O$21)</f>
        <v>9.2221499632075226</v>
      </c>
      <c r="P20" s="72">
        <f>IF(RES_hh_tesh_in!P20=0,0,RES_hh_tesh_in!P20/RES_summary!P$21)</f>
        <v>8.7323274021839126</v>
      </c>
      <c r="Q20" s="72">
        <f>IF(RES_hh_tesh_in!Q20=0,0,RES_hh_tesh_in!Q20/RES_summary!Q$21)</f>
        <v>8.0580174770129656</v>
      </c>
      <c r="R20" s="72">
        <f>IF(RES_hh_tesh_in!R20=0,0,RES_hh_tesh_in!R20/RES_summary!R$21)</f>
        <v>10.177809335601031</v>
      </c>
      <c r="S20" s="72">
        <f>IF(RES_hh_tesh_in!S20=0,0,RES_hh_tesh_in!S20/RES_summary!S$21)</f>
        <v>10.084628095451215</v>
      </c>
      <c r="T20" s="72">
        <f>IF(RES_hh_tesh_in!T20=0,0,RES_hh_tesh_in!T20/RES_summary!T$21)</f>
        <v>9.864129211464622</v>
      </c>
      <c r="U20" s="72">
        <f>IF(RES_hh_tesh_in!U20=0,0,RES_hh_tesh_in!U20/RES_summary!U$21)</f>
        <v>10.017283771970908</v>
      </c>
      <c r="V20" s="72">
        <f>IF(RES_hh_tesh_in!V20=0,0,RES_hh_tesh_in!V20/RES_summary!V$21)</f>
        <v>10.062937695997025</v>
      </c>
      <c r="W20" s="72">
        <f>IF(RES_hh_tesh_in!W20=0,0,RES_hh_tesh_in!W20/RES_summary!W$21)</f>
        <v>10.799256313649625</v>
      </c>
      <c r="X20" s="72">
        <f>IF(RES_hh_tesh_in!X20=0,0,RES_hh_tesh_in!X20/RES_summary!X$21)</f>
        <v>6.7538739510591546</v>
      </c>
      <c r="Y20" s="72">
        <f>IF(RES_hh_tesh_in!Y20=0,0,RES_hh_tesh_in!Y20/RES_summary!Y$21)</f>
        <v>6.6268897949733558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8.4562543495966054</v>
      </c>
      <c r="D21" s="72">
        <f>IF(RES_hh_tesh_in!D21=0,0,RES_hh_tesh_in!D21/RES_summary!D$21)</f>
        <v>8.9419166729558093</v>
      </c>
      <c r="E21" s="72">
        <f>IF(RES_hh_tesh_in!E21=0,0,RES_hh_tesh_in!E21/RES_summary!E$21)</f>
        <v>8.6750481507275836</v>
      </c>
      <c r="F21" s="72">
        <f>IF(RES_hh_tesh_in!F21=0,0,RES_hh_tesh_in!F21/RES_summary!F$21)</f>
        <v>9.0225173840916639</v>
      </c>
      <c r="G21" s="72">
        <f>IF(RES_hh_tesh_in!G21=0,0,RES_hh_tesh_in!G21/RES_summary!G$21)</f>
        <v>8.3290189544577604</v>
      </c>
      <c r="H21" s="72">
        <f>IF(RES_hh_tesh_in!H21=0,0,RES_hh_tesh_in!H21/RES_summary!H$21)</f>
        <v>8.7456608223854104</v>
      </c>
      <c r="I21" s="72">
        <f>IF(RES_hh_tesh_in!I21=0,0,RES_hh_tesh_in!I21/RES_summary!I$21)</f>
        <v>8.1994051699857344</v>
      </c>
      <c r="J21" s="72">
        <f>IF(RES_hh_tesh_in!J21=0,0,RES_hh_tesh_in!J21/RES_summary!J$21)</f>
        <v>8.2956432282502384</v>
      </c>
      <c r="K21" s="72">
        <f>IF(RES_hh_tesh_in!K21=0,0,RES_hh_tesh_in!K21/RES_summary!K$21)</f>
        <v>7.9209967615384915</v>
      </c>
      <c r="L21" s="72">
        <f>IF(RES_hh_tesh_in!L21=0,0,RES_hh_tesh_in!L21/RES_summary!L$21)</f>
        <v>7.8353875274485594</v>
      </c>
      <c r="M21" s="72">
        <f>IF(RES_hh_tesh_in!M21=0,0,RES_hh_tesh_in!M21/RES_summary!M$21)</f>
        <v>9.3330448270248887</v>
      </c>
      <c r="N21" s="72">
        <f>IF(RES_hh_tesh_in!N21=0,0,RES_hh_tesh_in!N21/RES_summary!N$21)</f>
        <v>9.4213044735449678</v>
      </c>
      <c r="O21" s="72">
        <f>IF(RES_hh_tesh_in!O21=0,0,RES_hh_tesh_in!O21/RES_summary!O$21)</f>
        <v>9.2433150528440002</v>
      </c>
      <c r="P21" s="72">
        <f>IF(RES_hh_tesh_in!P21=0,0,RES_hh_tesh_in!P21/RES_summary!P$21)</f>
        <v>8.9982574673030147</v>
      </c>
      <c r="Q21" s="72">
        <f>IF(RES_hh_tesh_in!Q21=0,0,RES_hh_tesh_in!Q21/RES_summary!Q$21)</f>
        <v>9.1031807608828057</v>
      </c>
      <c r="R21" s="72">
        <f>IF(RES_hh_tesh_in!R21=0,0,RES_hh_tesh_in!R21/RES_summary!R$21)</f>
        <v>9.3966452670631995</v>
      </c>
      <c r="S21" s="72">
        <f>IF(RES_hh_tesh_in!S21=0,0,RES_hh_tesh_in!S21/RES_summary!S$21)</f>
        <v>9.8239102686430151</v>
      </c>
      <c r="T21" s="72">
        <f>IF(RES_hh_tesh_in!T21=0,0,RES_hh_tesh_in!T21/RES_summary!T$21)</f>
        <v>9.7524408440247843</v>
      </c>
      <c r="U21" s="72">
        <f>IF(RES_hh_tesh_in!U21=0,0,RES_hh_tesh_in!U21/RES_summary!U$21)</f>
        <v>9.8835583057531604</v>
      </c>
      <c r="V21" s="72">
        <f>IF(RES_hh_tesh_in!V21=0,0,RES_hh_tesh_in!V21/RES_summary!V$21)</f>
        <v>10.272535445472156</v>
      </c>
      <c r="W21" s="72">
        <f>IF(RES_hh_tesh_in!W21=0,0,RES_hh_tesh_in!W21/RES_summary!W$21)</f>
        <v>9.8893507200776316</v>
      </c>
      <c r="X21" s="72">
        <f>IF(RES_hh_tesh_in!X21=0,0,RES_hh_tesh_in!X21/RES_summary!X$21)</f>
        <v>7.3933260120650273</v>
      </c>
      <c r="Y21" s="72">
        <f>IF(RES_hh_tesh_in!Y21=0,0,RES_hh_tesh_in!Y21/RES_summary!Y$21)</f>
        <v>6.6988259079298693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8.6251964611269578</v>
      </c>
      <c r="D22" s="72">
        <f>IF(RES_hh_tesh_in!D22=0,0,RES_hh_tesh_in!D22/RES_summary!D$21)</f>
        <v>8.5588013140260433</v>
      </c>
      <c r="E22" s="72">
        <f>IF(RES_hh_tesh_in!E22=0,0,RES_hh_tesh_in!E22/RES_summary!E$21)</f>
        <v>9.1125970138793804</v>
      </c>
      <c r="F22" s="72">
        <f>IF(RES_hh_tesh_in!F22=0,0,RES_hh_tesh_in!F22/RES_summary!F$21)</f>
        <v>8.794563055768096</v>
      </c>
      <c r="G22" s="72">
        <f>IF(RES_hh_tesh_in!G22=0,0,RES_hh_tesh_in!G22/RES_summary!G$21)</f>
        <v>8.3010162334242725</v>
      </c>
      <c r="H22" s="72">
        <f>IF(RES_hh_tesh_in!H22=0,0,RES_hh_tesh_in!H22/RES_summary!H$21)</f>
        <v>8.2610070115699319</v>
      </c>
      <c r="I22" s="72">
        <f>IF(RES_hh_tesh_in!I22=0,0,RES_hh_tesh_in!I22/RES_summary!I$21)</f>
        <v>8.3520822658059881</v>
      </c>
      <c r="J22" s="72">
        <f>IF(RES_hh_tesh_in!J22=0,0,RES_hh_tesh_in!J22/RES_summary!J$21)</f>
        <v>8.1138001216377944</v>
      </c>
      <c r="K22" s="72">
        <f>IF(RES_hh_tesh_in!K22=0,0,RES_hh_tesh_in!K22/RES_summary!K$21)</f>
        <v>7.9416321951057833</v>
      </c>
      <c r="L22" s="72">
        <f>IF(RES_hh_tesh_in!L22=0,0,RES_hh_tesh_in!L22/RES_summary!L$21)</f>
        <v>9.4971166004282335</v>
      </c>
      <c r="M22" s="72">
        <f>IF(RES_hh_tesh_in!M22=0,0,RES_hh_tesh_in!M22/RES_summary!M$21)</f>
        <v>9.3584911443993253</v>
      </c>
      <c r="N22" s="72">
        <f>IF(RES_hh_tesh_in!N22=0,0,RES_hh_tesh_in!N22/RES_summary!N$21)</f>
        <v>9.0570272539311247</v>
      </c>
      <c r="O22" s="72">
        <f>IF(RES_hh_tesh_in!O22=0,0,RES_hh_tesh_in!O22/RES_summary!O$21)</f>
        <v>9.2971656205729918</v>
      </c>
      <c r="P22" s="72">
        <f>IF(RES_hh_tesh_in!P22=0,0,RES_hh_tesh_in!P22/RES_summary!P$21)</f>
        <v>9.2461907194133079</v>
      </c>
      <c r="Q22" s="72">
        <f>IF(RES_hh_tesh_in!Q22=0,0,RES_hh_tesh_in!Q22/RES_summary!Q$21)</f>
        <v>9.1222262107193348</v>
      </c>
      <c r="R22" s="72">
        <f>IF(RES_hh_tesh_in!R22=0,0,RES_hh_tesh_in!R22/RES_summary!R$21)</f>
        <v>9.1760919268663894</v>
      </c>
      <c r="S22" s="72">
        <f>IF(RES_hh_tesh_in!S22=0,0,RES_hh_tesh_in!S22/RES_summary!S$21)</f>
        <v>9.6021773941230784</v>
      </c>
      <c r="T22" s="72">
        <f>IF(RES_hh_tesh_in!T22=0,0,RES_hh_tesh_in!T22/RES_summary!T$21)</f>
        <v>9.7426355879511011</v>
      </c>
      <c r="U22" s="72">
        <f>IF(RES_hh_tesh_in!U22=0,0,RES_hh_tesh_in!U22/RES_summary!U$21)</f>
        <v>9.4936362785684096</v>
      </c>
      <c r="V22" s="72">
        <f>IF(RES_hh_tesh_in!V22=0,0,RES_hh_tesh_in!V22/RES_summary!V$21)</f>
        <v>8.2258521517527878</v>
      </c>
      <c r="W22" s="72">
        <f>IF(RES_hh_tesh_in!W22=0,0,RES_hh_tesh_in!W22/RES_summary!W$21)</f>
        <v>8.5635197444461149</v>
      </c>
      <c r="X22" s="72">
        <f>IF(RES_hh_tesh_in!X22=0,0,RES_hh_tesh_in!X22/RES_summary!X$21)</f>
        <v>7.9257173853868386</v>
      </c>
      <c r="Y22" s="72">
        <f>IF(RES_hh_tesh_in!Y22=0,0,RES_hh_tesh_in!Y22/RES_summary!Y$21)</f>
        <v>7.14580931084308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8.4998660220955298</v>
      </c>
      <c r="D24" s="72">
        <f>IF(RES_hh_tesh_in!D24=0,0,RES_hh_tesh_in!D24/RES_summary!D$21)</f>
        <v>9.3101748600790764</v>
      </c>
      <c r="E24" s="72">
        <f>IF(RES_hh_tesh_in!E24=0,0,RES_hh_tesh_in!E24/RES_summary!E$21)</f>
        <v>8.8652641719348946</v>
      </c>
      <c r="F24" s="72">
        <f>IF(RES_hh_tesh_in!F24=0,0,RES_hh_tesh_in!F24/RES_summary!F$21)</f>
        <v>8.5886282130763014</v>
      </c>
      <c r="G24" s="72">
        <f>IF(RES_hh_tesh_in!G24=0,0,RES_hh_tesh_in!G24/RES_summary!G$21)</f>
        <v>8.9481171981944154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8.2379257249206201</v>
      </c>
      <c r="M24" s="72">
        <f>IF(RES_hh_tesh_in!M24=0,0,RES_hh_tesh_in!M24/RES_summary!M$21)</f>
        <v>8.9787504922928107</v>
      </c>
      <c r="N24" s="72">
        <f>IF(RES_hh_tesh_in!N24=0,0,RES_hh_tesh_in!N24/RES_summary!N$21)</f>
        <v>9.192236300762664</v>
      </c>
      <c r="O24" s="72">
        <f>IF(RES_hh_tesh_in!O24=0,0,RES_hh_tesh_in!O24/RES_summary!O$21)</f>
        <v>9.4062647838046036</v>
      </c>
      <c r="P24" s="72">
        <f>IF(RES_hh_tesh_in!P24=0,0,RES_hh_tesh_in!P24/RES_summary!P$21)</f>
        <v>8.7240435308620139</v>
      </c>
      <c r="Q24" s="72">
        <f>IF(RES_hh_tesh_in!Q24=0,0,RES_hh_tesh_in!Q24/RES_summary!Q$21)</f>
        <v>9.2800723163632846</v>
      </c>
      <c r="R24" s="72">
        <f>IF(RES_hh_tesh_in!R24=0,0,RES_hh_tesh_in!R24/RES_summary!R$21)</f>
        <v>9.445410462033669</v>
      </c>
      <c r="S24" s="72">
        <f>IF(RES_hh_tesh_in!S24=0,0,RES_hh_tesh_in!S24/RES_summary!S$21)</f>
        <v>9.7496874349076439</v>
      </c>
      <c r="T24" s="72">
        <f>IF(RES_hh_tesh_in!T24=0,0,RES_hh_tesh_in!T24/RES_summary!T$21)</f>
        <v>10.003412267037422</v>
      </c>
      <c r="U24" s="72">
        <f>IF(RES_hh_tesh_in!U24=0,0,RES_hh_tesh_in!U24/RES_summary!U$21)</f>
        <v>9.775264444578541</v>
      </c>
      <c r="V24" s="72">
        <f>IF(RES_hh_tesh_in!V24=0,0,RES_hh_tesh_in!V24/RES_summary!V$21)</f>
        <v>10.017709046834348</v>
      </c>
      <c r="W24" s="72">
        <f>IF(RES_hh_tesh_in!W24=0,0,RES_hh_tesh_in!W24/RES_summary!W$21)</f>
        <v>9.8903457524647536</v>
      </c>
      <c r="X24" s="72">
        <f>IF(RES_hh_tesh_in!X24=0,0,RES_hh_tesh_in!X24/RES_summary!X$21)</f>
        <v>7.3514819888095175</v>
      </c>
      <c r="Y24" s="72">
        <f>IF(RES_hh_tesh_in!Y24=0,0,RES_hh_tesh_in!Y24/RES_summary!Y$21)</f>
        <v>6.8825260184848487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8.5442990892160591</v>
      </c>
      <c r="D25" s="74">
        <f>IF(RES_hh_tesh_in!D25=0,0,RES_hh_tesh_in!D25/RES_summary!D$21)</f>
        <v>8.4494999310491163</v>
      </c>
      <c r="E25" s="74">
        <f>IF(RES_hh_tesh_in!E25=0,0,RES_hh_tesh_in!E25/RES_summary!E$21)</f>
        <v>8.7564277976311757</v>
      </c>
      <c r="F25" s="74">
        <f>IF(RES_hh_tesh_in!F25=0,0,RES_hh_tesh_in!F25/RES_summary!F$21)</f>
        <v>8.6516383410994635</v>
      </c>
      <c r="G25" s="74">
        <f>IF(RES_hh_tesh_in!G25=0,0,RES_hh_tesh_in!G25/RES_summary!G$21)</f>
        <v>7.8864218688493883</v>
      </c>
      <c r="H25" s="74">
        <f>IF(RES_hh_tesh_in!H25=0,0,RES_hh_tesh_in!H25/RES_summary!H$21)</f>
        <v>7.9272322867981329</v>
      </c>
      <c r="I25" s="74">
        <f>IF(RES_hh_tesh_in!I25=0,0,RES_hh_tesh_in!I25/RES_summary!I$21)</f>
        <v>7.688197078246735</v>
      </c>
      <c r="J25" s="74">
        <f>IF(RES_hh_tesh_in!J25=0,0,RES_hh_tesh_in!J25/RES_summary!J$21)</f>
        <v>7.8004840989012871</v>
      </c>
      <c r="K25" s="74">
        <f>IF(RES_hh_tesh_in!K25=0,0,RES_hh_tesh_in!K25/RES_summary!K$21)</f>
        <v>6.9977356983803478</v>
      </c>
      <c r="L25" s="74">
        <f>IF(RES_hh_tesh_in!L25=0,0,RES_hh_tesh_in!L25/RES_summary!L$21)</f>
        <v>7.3498612634880605</v>
      </c>
      <c r="M25" s="74">
        <f>IF(RES_hh_tesh_in!M25=0,0,RES_hh_tesh_in!M25/RES_summary!M$21)</f>
        <v>7.6886761113971369</v>
      </c>
      <c r="N25" s="74">
        <f>IF(RES_hh_tesh_in!N25=0,0,RES_hh_tesh_in!N25/RES_summary!N$21)</f>
        <v>8.69210740446022</v>
      </c>
      <c r="O25" s="74">
        <f>IF(RES_hh_tesh_in!O25=0,0,RES_hh_tesh_in!O25/RES_summary!O$21)</f>
        <v>9.3729166196004048</v>
      </c>
      <c r="P25" s="74">
        <f>IF(RES_hh_tesh_in!P25=0,0,RES_hh_tesh_in!P25/RES_summary!P$21)</f>
        <v>7.9489668689094275</v>
      </c>
      <c r="Q25" s="74">
        <f>IF(RES_hh_tesh_in!Q25=0,0,RES_hh_tesh_in!Q25/RES_summary!Q$21)</f>
        <v>8.3379355130339441</v>
      </c>
      <c r="R25" s="74">
        <f>IF(RES_hh_tesh_in!R25=0,0,RES_hh_tesh_in!R25/RES_summary!R$21)</f>
        <v>8.276403564121166</v>
      </c>
      <c r="S25" s="74">
        <f>IF(RES_hh_tesh_in!S25=0,0,RES_hh_tesh_in!S25/RES_summary!S$21)</f>
        <v>8.8890904177449421</v>
      </c>
      <c r="T25" s="74">
        <f>IF(RES_hh_tesh_in!T25=0,0,RES_hh_tesh_in!T25/RES_summary!T$21)</f>
        <v>8.5556446285466006</v>
      </c>
      <c r="U25" s="74">
        <f>IF(RES_hh_tesh_in!U25=0,0,RES_hh_tesh_in!U25/RES_summary!U$21)</f>
        <v>8.6836603834635664</v>
      </c>
      <c r="V25" s="74">
        <f>IF(RES_hh_tesh_in!V25=0,0,RES_hh_tesh_in!V25/RES_summary!V$21)</f>
        <v>9.3869508660115475</v>
      </c>
      <c r="W25" s="74">
        <f>IF(RES_hh_tesh_in!W25=0,0,RES_hh_tesh_in!W25/RES_summary!W$21)</f>
        <v>8.6535553679099504</v>
      </c>
      <c r="X25" s="74">
        <f>IF(RES_hh_tesh_in!X25=0,0,RES_hh_tesh_in!X25/RES_summary!X$21)</f>
        <v>5.6863778726271343</v>
      </c>
      <c r="Y25" s="74">
        <f>IF(RES_hh_tesh_in!Y25=0,0,RES_hh_tesh_in!Y25/RES_summary!Y$21)</f>
        <v>5.6443325947739842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6.6565346626048605</v>
      </c>
      <c r="D26" s="77">
        <f>IF(RES_hh_tesh_in!D26=0,0,RES_hh_tesh_in!D26/RES_summary!D$21)</f>
        <v>6.7488615634839277</v>
      </c>
      <c r="E26" s="77">
        <f>IF(RES_hh_tesh_in!E26=0,0,RES_hh_tesh_in!E26/RES_summary!E$21)</f>
        <v>6.8253609905429391</v>
      </c>
      <c r="F26" s="77">
        <f>IF(RES_hh_tesh_in!F26=0,0,RES_hh_tesh_in!F26/RES_summary!F$21)</f>
        <v>6.8283189209780515</v>
      </c>
      <c r="G26" s="77">
        <f>IF(RES_hh_tesh_in!G26=0,0,RES_hh_tesh_in!G26/RES_summary!G$21)</f>
        <v>6.4580663215718088</v>
      </c>
      <c r="H26" s="77">
        <f>IF(RES_hh_tesh_in!H26=0,0,RES_hh_tesh_in!H26/RES_summary!H$21)</f>
        <v>6.6937536426761302</v>
      </c>
      <c r="I26" s="77">
        <f>IF(RES_hh_tesh_in!I26=0,0,RES_hh_tesh_in!I26/RES_summary!I$21)</f>
        <v>6.294620041547633</v>
      </c>
      <c r="J26" s="77">
        <f>IF(RES_hh_tesh_in!J26=0,0,RES_hh_tesh_in!J26/RES_summary!J$21)</f>
        <v>6.4688315857778758</v>
      </c>
      <c r="K26" s="77">
        <f>IF(RES_hh_tesh_in!K26=0,0,RES_hh_tesh_in!K26/RES_summary!K$21)</f>
        <v>6.0634185030610359</v>
      </c>
      <c r="L26" s="77">
        <f>IF(RES_hh_tesh_in!L26=0,0,RES_hh_tesh_in!L26/RES_summary!L$21)</f>
        <v>4.549381567237119</v>
      </c>
      <c r="M26" s="77">
        <f>IF(RES_hh_tesh_in!M26=0,0,RES_hh_tesh_in!M26/RES_summary!M$21)</f>
        <v>7.0802938496730308</v>
      </c>
      <c r="N26" s="77">
        <f>IF(RES_hh_tesh_in!N26=0,0,RES_hh_tesh_in!N26/RES_summary!N$21)</f>
        <v>7.0117627550664006</v>
      </c>
      <c r="O26" s="77">
        <f>IF(RES_hh_tesh_in!O26=0,0,RES_hh_tesh_in!O26/RES_summary!O$21)</f>
        <v>7.259628928311666</v>
      </c>
      <c r="P26" s="77">
        <f>IF(RES_hh_tesh_in!P26=0,0,RES_hh_tesh_in!P26/RES_summary!P$21)</f>
        <v>7.1458547323316948</v>
      </c>
      <c r="Q26" s="77">
        <f>IF(RES_hh_tesh_in!Q26=0,0,RES_hh_tesh_in!Q26/RES_summary!Q$21)</f>
        <v>7.2050163762820132</v>
      </c>
      <c r="R26" s="77">
        <f>IF(RES_hh_tesh_in!R26=0,0,RES_hh_tesh_in!R26/RES_summary!R$21)</f>
        <v>7.3875718971566249</v>
      </c>
      <c r="S26" s="77">
        <f>IF(RES_hh_tesh_in!S26=0,0,RES_hh_tesh_in!S26/RES_summary!S$21)</f>
        <v>7.5772722309601424</v>
      </c>
      <c r="T26" s="77">
        <f>IF(RES_hh_tesh_in!T26=0,0,RES_hh_tesh_in!T26/RES_summary!T$21)</f>
        <v>7.6630911980329346</v>
      </c>
      <c r="U26" s="77">
        <f>IF(RES_hh_tesh_in!U26=0,0,RES_hh_tesh_in!U26/RES_summary!U$21)</f>
        <v>7.7434822928601186</v>
      </c>
      <c r="V26" s="77">
        <f>IF(RES_hh_tesh_in!V26=0,0,RES_hh_tesh_in!V26/RES_summary!V$21)</f>
        <v>7.9967505595591879</v>
      </c>
      <c r="W26" s="77">
        <f>IF(RES_hh_tesh_in!W26=0,0,RES_hh_tesh_in!W26/RES_summary!W$21)</f>
        <v>7.6753721766553564</v>
      </c>
      <c r="X26" s="77">
        <f>IF(RES_hh_tesh_in!X26=0,0,RES_hh_tesh_in!X26/RES_summary!X$21)</f>
        <v>6.7617011867417984</v>
      </c>
      <c r="Y26" s="77">
        <f>IF(RES_hh_tesh_in!Y26=0,0,RES_hh_tesh_in!Y26/RES_summary!Y$21)</f>
        <v>6.4191769582769078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5.5933429067013769</v>
      </c>
      <c r="D27" s="69">
        <f>IF(RES_hh_tesh_in!D27=0,0,RES_hh_tesh_in!D27/RES_summary!D$21)</f>
        <v>5.7067580233107114</v>
      </c>
      <c r="E27" s="69">
        <f>IF(RES_hh_tesh_in!E27=0,0,RES_hh_tesh_in!E27/RES_summary!E$21)</f>
        <v>5.3639808060927177</v>
      </c>
      <c r="F27" s="69">
        <f>IF(RES_hh_tesh_in!F27=0,0,RES_hh_tesh_in!F27/RES_summary!F$21)</f>
        <v>4.8295278914264728</v>
      </c>
      <c r="G27" s="69">
        <f>IF(RES_hh_tesh_in!G27=0,0,RES_hh_tesh_in!G27/RES_summary!G$21)</f>
        <v>4.9022605273321336</v>
      </c>
      <c r="H27" s="69">
        <f>IF(RES_hh_tesh_in!H27=0,0,RES_hh_tesh_in!H27/RES_summary!H$21)</f>
        <v>4.9714114127508138</v>
      </c>
      <c r="I27" s="69">
        <f>IF(RES_hh_tesh_in!I27=0,0,RES_hh_tesh_in!I27/RES_summary!I$21)</f>
        <v>5.1219846944164313</v>
      </c>
      <c r="J27" s="69">
        <f>IF(RES_hh_tesh_in!J27=0,0,RES_hh_tesh_in!J27/RES_summary!J$21)</f>
        <v>5.1037289551793394</v>
      </c>
      <c r="K27" s="69">
        <f>IF(RES_hh_tesh_in!K27=0,0,RES_hh_tesh_in!K27/RES_summary!K$21)</f>
        <v>4.1487976752779216</v>
      </c>
      <c r="L27" s="69">
        <f>IF(RES_hh_tesh_in!L27=0,0,RES_hh_tesh_in!L27/RES_summary!L$21)</f>
        <v>5.0289591580883153</v>
      </c>
      <c r="M27" s="69">
        <f>IF(RES_hh_tesh_in!M27=0,0,RES_hh_tesh_in!M27/RES_summary!M$21)</f>
        <v>5.0874953410789923</v>
      </c>
      <c r="N27" s="69">
        <f>IF(RES_hh_tesh_in!N27=0,0,RES_hh_tesh_in!N27/RES_summary!N$21)</f>
        <v>5.3408306534208032</v>
      </c>
      <c r="O27" s="69">
        <f>IF(RES_hh_tesh_in!O27=0,0,RES_hh_tesh_in!O27/RES_summary!O$21)</f>
        <v>5.3634547181547871</v>
      </c>
      <c r="P27" s="69">
        <f>IF(RES_hh_tesh_in!P27=0,0,RES_hh_tesh_in!P27/RES_summary!P$21)</f>
        <v>4.7803114958358632</v>
      </c>
      <c r="Q27" s="69">
        <f>IF(RES_hh_tesh_in!Q27=0,0,RES_hh_tesh_in!Q27/RES_summary!Q$21)</f>
        <v>4.9442740471256661</v>
      </c>
      <c r="R27" s="69">
        <f>IF(RES_hh_tesh_in!R27=0,0,RES_hh_tesh_in!R27/RES_summary!R$21)</f>
        <v>4.8544624612566984</v>
      </c>
      <c r="S27" s="69">
        <f>IF(RES_hh_tesh_in!S27=0,0,RES_hh_tesh_in!S27/RES_summary!S$21)</f>
        <v>5.0941708885243733</v>
      </c>
      <c r="T27" s="69">
        <f>IF(RES_hh_tesh_in!T27=0,0,RES_hh_tesh_in!T27/RES_summary!T$21)</f>
        <v>5.0475454309149708</v>
      </c>
      <c r="U27" s="69">
        <f>IF(RES_hh_tesh_in!U27=0,0,RES_hh_tesh_in!U27/RES_summary!U$21)</f>
        <v>5.0085115087201553</v>
      </c>
      <c r="V27" s="69">
        <f>IF(RES_hh_tesh_in!V27=0,0,RES_hh_tesh_in!V27/RES_summary!V$21)</f>
        <v>5.2438991696374648</v>
      </c>
      <c r="W27" s="69">
        <f>IF(RES_hh_tesh_in!W27=0,0,RES_hh_tesh_in!W27/RES_summary!W$21)</f>
        <v>4.9178800413742945</v>
      </c>
      <c r="X27" s="69">
        <f>IF(RES_hh_tesh_in!X27=0,0,RES_hh_tesh_in!X27/RES_summary!X$21)</f>
        <v>5.4394276530029</v>
      </c>
      <c r="Y27" s="69">
        <f>IF(RES_hh_tesh_in!Y27=0,0,RES_hh_tesh_in!Y27/RES_summary!Y$21)</f>
        <v>4.9977243563498561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5.5459344364873342</v>
      </c>
      <c r="D29" s="72">
        <f>IF(RES_hh_tesh_in!D29=0,0,RES_hh_tesh_in!D29/RES_summary!D$21)</f>
        <v>5.6178920785662267</v>
      </c>
      <c r="E29" s="72">
        <f>IF(RES_hh_tesh_in!E29=0,0,RES_hh_tesh_in!E29/RES_summary!E$21)</f>
        <v>5.244879793148109</v>
      </c>
      <c r="F29" s="72">
        <f>IF(RES_hh_tesh_in!F29=0,0,RES_hh_tesh_in!F29/RES_summary!F$21)</f>
        <v>5.0926725771745973</v>
      </c>
      <c r="G29" s="72">
        <f>IF(RES_hh_tesh_in!G29=0,0,RES_hh_tesh_in!G29/RES_summary!G$21)</f>
        <v>4.9409591431478761</v>
      </c>
      <c r="H29" s="72">
        <f>IF(RES_hh_tesh_in!H29=0,0,RES_hh_tesh_in!H29/RES_summary!H$21)</f>
        <v>4.8753153226730204</v>
      </c>
      <c r="I29" s="72">
        <f>IF(RES_hh_tesh_in!I29=0,0,RES_hh_tesh_in!I29/RES_summary!I$21)</f>
        <v>5.1125862749430011</v>
      </c>
      <c r="J29" s="72">
        <f>IF(RES_hh_tesh_in!J29=0,0,RES_hh_tesh_in!J29/RES_summary!J$21)</f>
        <v>4.7656663937510899</v>
      </c>
      <c r="K29" s="72">
        <f>IF(RES_hh_tesh_in!K29=0,0,RES_hh_tesh_in!K29/RES_summary!K$21)</f>
        <v>4.7943496556341714</v>
      </c>
      <c r="L29" s="72">
        <f>IF(RES_hh_tesh_in!L29=0,0,RES_hh_tesh_in!L29/RES_summary!L$21)</f>
        <v>4.884127044838233</v>
      </c>
      <c r="M29" s="72">
        <f>IF(RES_hh_tesh_in!M29=0,0,RES_hh_tesh_in!M29/RES_summary!M$21)</f>
        <v>5.1044204609106956</v>
      </c>
      <c r="N29" s="72">
        <f>IF(RES_hh_tesh_in!N29=0,0,RES_hh_tesh_in!N29/RES_summary!N$21)</f>
        <v>5.1395834731171783</v>
      </c>
      <c r="O29" s="72">
        <f>IF(RES_hh_tesh_in!O29=0,0,RES_hh_tesh_in!O29/RES_summary!O$21)</f>
        <v>5.1217397558787399</v>
      </c>
      <c r="P29" s="72">
        <f>IF(RES_hh_tesh_in!P29=0,0,RES_hh_tesh_in!P29/RES_summary!P$21)</f>
        <v>5.1357532901222154</v>
      </c>
      <c r="Q29" s="72">
        <f>IF(RES_hh_tesh_in!Q29=0,0,RES_hh_tesh_in!Q29/RES_summary!Q$21)</f>
        <v>5.0911526486556751</v>
      </c>
      <c r="R29" s="72">
        <f>IF(RES_hh_tesh_in!R29=0,0,RES_hh_tesh_in!R29/RES_summary!R$21)</f>
        <v>4.6799581904226919</v>
      </c>
      <c r="S29" s="72">
        <f>IF(RES_hh_tesh_in!S29=0,0,RES_hh_tesh_in!S29/RES_summary!S$21)</f>
        <v>5.0870141404602407</v>
      </c>
      <c r="T29" s="72">
        <f>IF(RES_hh_tesh_in!T29=0,0,RES_hh_tesh_in!T29/RES_summary!T$21)</f>
        <v>4.9912074218378057</v>
      </c>
      <c r="U29" s="72">
        <f>IF(RES_hh_tesh_in!U29=0,0,RES_hh_tesh_in!U29/RES_summary!U$21)</f>
        <v>5.0016156836225463</v>
      </c>
      <c r="V29" s="72">
        <f>IF(RES_hh_tesh_in!V29=0,0,RES_hh_tesh_in!V29/RES_summary!V$21)</f>
        <v>5.4432170470224159</v>
      </c>
      <c r="W29" s="72">
        <f>IF(RES_hh_tesh_in!W29=0,0,RES_hh_tesh_in!W29/RES_summary!W$21)</f>
        <v>5.1874521942187899</v>
      </c>
      <c r="X29" s="72">
        <f>IF(RES_hh_tesh_in!X29=0,0,RES_hh_tesh_in!X29/RES_summary!X$21)</f>
        <v>5.1645983177024393</v>
      </c>
      <c r="Y29" s="72">
        <f>IF(RES_hh_tesh_in!Y29=0,0,RES_hh_tesh_in!Y29/RES_summary!Y$21)</f>
        <v>4.833696381397262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5.4498943176313626</v>
      </c>
      <c r="D30" s="72">
        <f>IF(RES_hh_tesh_in!D30=0,0,RES_hh_tesh_in!D30/RES_summary!D$21)</f>
        <v>5.7783607920016689</v>
      </c>
      <c r="E30" s="72">
        <f>IF(RES_hh_tesh_in!E30=0,0,RES_hh_tesh_in!E30/RES_summary!E$21)</f>
        <v>5.2293294876275311</v>
      </c>
      <c r="F30" s="72">
        <f>IF(RES_hh_tesh_in!F30=0,0,RES_hh_tesh_in!F30/RES_summary!F$21)</f>
        <v>4.8994492563768466</v>
      </c>
      <c r="G30" s="72">
        <f>IF(RES_hh_tesh_in!G30=0,0,RES_hh_tesh_in!G30/RES_summary!G$21)</f>
        <v>4.8858967690830637</v>
      </c>
      <c r="H30" s="72">
        <f>IF(RES_hh_tesh_in!H30=0,0,RES_hh_tesh_in!H30/RES_summary!H$21)</f>
        <v>5.0228855458299453</v>
      </c>
      <c r="I30" s="72">
        <f>IF(RES_hh_tesh_in!I30=0,0,RES_hh_tesh_in!I30/RES_summary!I$21)</f>
        <v>5.1770814885847862</v>
      </c>
      <c r="J30" s="72">
        <f>IF(RES_hh_tesh_in!J30=0,0,RES_hh_tesh_in!J30/RES_summary!J$21)</f>
        <v>5.0473889672306393</v>
      </c>
      <c r="K30" s="72">
        <f>IF(RES_hh_tesh_in!K30=0,0,RES_hh_tesh_in!K30/RES_summary!K$21)</f>
        <v>4.2631098223426367</v>
      </c>
      <c r="L30" s="72">
        <f>IF(RES_hh_tesh_in!L30=0,0,RES_hh_tesh_in!L30/RES_summary!L$21)</f>
        <v>4.840102576273992</v>
      </c>
      <c r="M30" s="72">
        <f>IF(RES_hh_tesh_in!M30=0,0,RES_hh_tesh_in!M30/RES_summary!M$21)</f>
        <v>5.2888818109790581</v>
      </c>
      <c r="N30" s="72">
        <f>IF(RES_hh_tesh_in!N30=0,0,RES_hh_tesh_in!N30/RES_summary!N$21)</f>
        <v>5.4050218688372453</v>
      </c>
      <c r="O30" s="72">
        <f>IF(RES_hh_tesh_in!O30=0,0,RES_hh_tesh_in!O30/RES_summary!O$21)</f>
        <v>5.0997857315121751</v>
      </c>
      <c r="P30" s="72">
        <f>IF(RES_hh_tesh_in!P30=0,0,RES_hh_tesh_in!P30/RES_summary!P$21)</f>
        <v>4.8854127007677706</v>
      </c>
      <c r="Q30" s="72">
        <f>IF(RES_hh_tesh_in!Q30=0,0,RES_hh_tesh_in!Q30/RES_summary!Q$21)</f>
        <v>4.8868801669662654</v>
      </c>
      <c r="R30" s="72">
        <f>IF(RES_hh_tesh_in!R30=0,0,RES_hh_tesh_in!R30/RES_summary!R$21)</f>
        <v>4.9336187486396765</v>
      </c>
      <c r="S30" s="72">
        <f>IF(RES_hh_tesh_in!S30=0,0,RES_hh_tesh_in!S30/RES_summary!S$21)</f>
        <v>5.0781537225169942</v>
      </c>
      <c r="T30" s="72">
        <f>IF(RES_hh_tesh_in!T30=0,0,RES_hh_tesh_in!T30/RES_summary!T$21)</f>
        <v>4.9916186258055948</v>
      </c>
      <c r="U30" s="72">
        <f>IF(RES_hh_tesh_in!U30=0,0,RES_hh_tesh_in!U30/RES_summary!U$21)</f>
        <v>5.0269543397832406</v>
      </c>
      <c r="V30" s="72">
        <f>IF(RES_hh_tesh_in!V30=0,0,RES_hh_tesh_in!V30/RES_summary!V$21)</f>
        <v>5.257822226113996</v>
      </c>
      <c r="W30" s="72">
        <f>IF(RES_hh_tesh_in!W30=0,0,RES_hh_tesh_in!W30/RES_summary!W$21)</f>
        <v>4.993905229483854</v>
      </c>
      <c r="X30" s="72">
        <f>IF(RES_hh_tesh_in!X30=0,0,RES_hh_tesh_in!X30/RES_summary!X$21)</f>
        <v>5.3371317615677505</v>
      </c>
      <c r="Y30" s="72">
        <f>IF(RES_hh_tesh_in!Y30=0,0,RES_hh_tesh_in!Y30/RES_summary!Y$21)</f>
        <v>4.9782310404932737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X31" s="72">
        <f>IF(RES_hh_tesh_in!X31=0,0,RES_hh_tesh_in!X31/RES_summary!X$21)</f>
        <v>0</v>
      </c>
      <c r="Y31" s="72">
        <f>IF(RES_hh_tesh_in!Y31=0,0,RES_hh_tesh_in!Y31/RES_summary!Y$21)</f>
        <v>0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5.7577316712719782</v>
      </c>
      <c r="D32" s="77">
        <f>IF(RES_hh_tesh_in!D32=0,0,RES_hh_tesh_in!D32/RES_summary!D$21)</f>
        <v>5.6949961539555911</v>
      </c>
      <c r="E32" s="77">
        <f>IF(RES_hh_tesh_in!E32=0,0,RES_hh_tesh_in!E32/RES_summary!E$21)</f>
        <v>5.5356666887571642</v>
      </c>
      <c r="F32" s="77">
        <f>IF(RES_hh_tesh_in!F32=0,0,RES_hh_tesh_in!F32/RES_summary!F$21)</f>
        <v>4.538167968462024</v>
      </c>
      <c r="G32" s="77">
        <f>IF(RES_hh_tesh_in!G32=0,0,RES_hh_tesh_in!G32/RES_summary!G$21)</f>
        <v>4.8903057233456062</v>
      </c>
      <c r="H32" s="77">
        <f>IF(RES_hh_tesh_in!H32=0,0,RES_hh_tesh_in!H32/RES_summary!H$21)</f>
        <v>4.9734565701184152</v>
      </c>
      <c r="I32" s="77">
        <f>IF(RES_hh_tesh_in!I32=0,0,RES_hh_tesh_in!I32/RES_summary!I$21)</f>
        <v>5.0965470003503217</v>
      </c>
      <c r="J32" s="77">
        <f>IF(RES_hh_tesh_in!J32=0,0,RES_hh_tesh_in!J32/RES_summary!J$21)</f>
        <v>5.2774771202883315</v>
      </c>
      <c r="K32" s="77">
        <f>IF(RES_hh_tesh_in!K32=0,0,RES_hh_tesh_in!K32/RES_summary!K$21)</f>
        <v>3.7537477763972609</v>
      </c>
      <c r="L32" s="77">
        <f>IF(RES_hh_tesh_in!L32=0,0,RES_hh_tesh_in!L32/RES_summary!L$21)</f>
        <v>5.2062404023423072</v>
      </c>
      <c r="M32" s="77">
        <f>IF(RES_hh_tesh_in!M32=0,0,RES_hh_tesh_in!M32/RES_summary!M$21)</f>
        <v>4.9280363511484913</v>
      </c>
      <c r="N32" s="77">
        <f>IF(RES_hh_tesh_in!N32=0,0,RES_hh_tesh_in!N32/RES_summary!N$21)</f>
        <v>5.3934148286060681</v>
      </c>
      <c r="O32" s="77">
        <f>IF(RES_hh_tesh_in!O32=0,0,RES_hh_tesh_in!O32/RES_summary!O$21)</f>
        <v>5.5725048224790026</v>
      </c>
      <c r="P32" s="77">
        <f>IF(RES_hh_tesh_in!P32=0,0,RES_hh_tesh_in!P32/RES_summary!P$21)</f>
        <v>4.5896547817923059</v>
      </c>
      <c r="Q32" s="77">
        <f>IF(RES_hh_tesh_in!Q32=0,0,RES_hh_tesh_in!Q32/RES_summary!Q$21)</f>
        <v>4.9243212907895018</v>
      </c>
      <c r="R32" s="77">
        <f>IF(RES_hh_tesh_in!R32=0,0,RES_hh_tesh_in!R32/RES_summary!R$21)</f>
        <v>4.8526933342665091</v>
      </c>
      <c r="S32" s="77">
        <f>IF(RES_hh_tesh_in!S32=0,0,RES_hh_tesh_in!S32/RES_summary!S$21)</f>
        <v>5.103519917366194</v>
      </c>
      <c r="T32" s="77">
        <f>IF(RES_hh_tesh_in!T32=0,0,RES_hh_tesh_in!T32/RES_summary!T$21)</f>
        <v>5.088103206791259</v>
      </c>
      <c r="U32" s="77">
        <f>IF(RES_hh_tesh_in!U32=0,0,RES_hh_tesh_in!U32/RES_summary!U$21)</f>
        <v>5.0027235673973562</v>
      </c>
      <c r="V32" s="77">
        <f>IF(RES_hh_tesh_in!V32=0,0,RES_hh_tesh_in!V32/RES_summary!V$21)</f>
        <v>5.1928160350285975</v>
      </c>
      <c r="W32" s="77">
        <f>IF(RES_hh_tesh_in!W32=0,0,RES_hh_tesh_in!W32/RES_summary!W$21)</f>
        <v>4.8566006147909704</v>
      </c>
      <c r="X32" s="77">
        <f>IF(RES_hh_tesh_in!X32=0,0,RES_hh_tesh_in!X32/RES_summary!X$21)</f>
        <v>5.4677729446308234</v>
      </c>
      <c r="Y32" s="77">
        <f>IF(RES_hh_tesh_in!Y32=0,0,RES_hh_tesh_in!Y32/RES_summary!Y$21)</f>
        <v>5.0199940682787334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24.954055299296105</v>
      </c>
      <c r="D3" s="65">
        <f>IF(RES_hh_emih_in!D3=0,0,RES_hh_emih_in!D3/RES_summary!D$21)</f>
        <v>20.986252498002273</v>
      </c>
      <c r="E3" s="65">
        <f>IF(RES_hh_emih_in!E3=0,0,RES_hh_emih_in!E3/RES_summary!E$21)</f>
        <v>20.152858825893677</v>
      </c>
      <c r="F3" s="65">
        <f>IF(RES_hh_emih_in!F3=0,0,RES_hh_emih_in!F3/RES_summary!F$21)</f>
        <v>22.12003706383728</v>
      </c>
      <c r="G3" s="65">
        <f>IF(RES_hh_emih_in!G3=0,0,RES_hh_emih_in!G3/RES_summary!G$21)</f>
        <v>20.872121186547115</v>
      </c>
      <c r="H3" s="65">
        <f>IF(RES_hh_emih_in!H3=0,0,RES_hh_emih_in!H3/RES_summary!H$21)</f>
        <v>19.167476014218817</v>
      </c>
      <c r="I3" s="65">
        <f>IF(RES_hh_emih_in!I3=0,0,RES_hh_emih_in!I3/RES_summary!I$21)</f>
        <v>14.379954676660093</v>
      </c>
      <c r="J3" s="65">
        <f>IF(RES_hh_emih_in!J3=0,0,RES_hh_emih_in!J3/RES_summary!J$21)</f>
        <v>15.900112322065805</v>
      </c>
      <c r="K3" s="65">
        <f>IF(RES_hh_emih_in!K3=0,0,RES_hh_emih_in!K3/RES_summary!K$21)</f>
        <v>14.307937769444404</v>
      </c>
      <c r="L3" s="65">
        <f>IF(RES_hh_emih_in!L3=0,0,RES_hh_emih_in!L3/RES_summary!L$21)</f>
        <v>12.006983678921916</v>
      </c>
      <c r="M3" s="65">
        <f>IF(RES_hh_emih_in!M3=0,0,RES_hh_emih_in!M3/RES_summary!M$21)</f>
        <v>12.305711849351173</v>
      </c>
      <c r="N3" s="65">
        <f>IF(RES_hh_emih_in!N3=0,0,RES_hh_emih_in!N3/RES_summary!N$21)</f>
        <v>12.755471748729454</v>
      </c>
      <c r="O3" s="65">
        <f>IF(RES_hh_emih_in!O3=0,0,RES_hh_emih_in!O3/RES_summary!O$21)</f>
        <v>12.071590733821264</v>
      </c>
      <c r="P3" s="65">
        <f>IF(RES_hh_emih_in!P3=0,0,RES_hh_emih_in!P3/RES_summary!P$21)</f>
        <v>5.3027742821484738</v>
      </c>
      <c r="Q3" s="65">
        <f>IF(RES_hh_emih_in!Q3=0,0,RES_hh_emih_in!Q3/RES_summary!Q$21)</f>
        <v>7.631057652733487</v>
      </c>
      <c r="R3" s="65">
        <f>IF(RES_hh_emih_in!R3=0,0,RES_hh_emih_in!R3/RES_summary!R$21)</f>
        <v>8.836116089863479</v>
      </c>
      <c r="S3" s="65">
        <f>IF(RES_hh_emih_in!S3=0,0,RES_hh_emih_in!S3/RES_summary!S$21)</f>
        <v>8.9316023073824287</v>
      </c>
      <c r="T3" s="65">
        <f>IF(RES_hh_emih_in!T3=0,0,RES_hh_emih_in!T3/RES_summary!T$21)</f>
        <v>7.4924621105086233</v>
      </c>
      <c r="U3" s="65">
        <f>IF(RES_hh_emih_in!U3=0,0,RES_hh_emih_in!U3/RES_summary!U$21)</f>
        <v>7.0950613790558794</v>
      </c>
      <c r="V3" s="65">
        <f>IF(RES_hh_emih_in!V3=0,0,RES_hh_emih_in!V3/RES_summary!V$21)</f>
        <v>5.9586001993763231</v>
      </c>
      <c r="W3" s="65">
        <f>IF(RES_hh_emih_in!W3=0,0,RES_hh_emih_in!W3/RES_summary!W$21)</f>
        <v>5.0831865140670303</v>
      </c>
      <c r="X3" s="65">
        <f>IF(RES_hh_emih_in!X3=0,0,RES_hh_emih_in!X3/RES_summary!X$21)</f>
        <v>2.6648476715942575</v>
      </c>
      <c r="Y3" s="65">
        <f>IF(RES_hh_emih_in!Y3=0,0,RES_hh_emih_in!Y3/RES_summary!Y$21)</f>
        <v>3.230521132078672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22.306336267641811</v>
      </c>
      <c r="D4" s="69">
        <f>IF(RES_hh_emih_in!D4=0,0,RES_hh_emih_in!D4/RES_summary!D$21)</f>
        <v>18.238558071890662</v>
      </c>
      <c r="E4" s="69">
        <f>IF(RES_hh_emih_in!E4=0,0,RES_hh_emih_in!E4/RES_summary!E$21)</f>
        <v>17.623886592011342</v>
      </c>
      <c r="F4" s="69">
        <f>IF(RES_hh_emih_in!F4=0,0,RES_hh_emih_in!F4/RES_summary!F$21)</f>
        <v>19.42881316429197</v>
      </c>
      <c r="G4" s="69">
        <f>IF(RES_hh_emih_in!G4=0,0,RES_hh_emih_in!G4/RES_summary!G$21)</f>
        <v>18.419345747220852</v>
      </c>
      <c r="H4" s="69">
        <f>IF(RES_hh_emih_in!H4=0,0,RES_hh_emih_in!H4/RES_summary!H$21)</f>
        <v>16.846252778260123</v>
      </c>
      <c r="I4" s="69">
        <f>IF(RES_hh_emih_in!I4=0,0,RES_hh_emih_in!I4/RES_summary!I$21)</f>
        <v>12.257785846533203</v>
      </c>
      <c r="J4" s="69">
        <f>IF(RES_hh_emih_in!J4=0,0,RES_hh_emih_in!J4/RES_summary!J$21)</f>
        <v>13.891478686786831</v>
      </c>
      <c r="K4" s="69">
        <f>IF(RES_hh_emih_in!K4=0,0,RES_hh_emih_in!K4/RES_summary!K$21)</f>
        <v>12.43381283539699</v>
      </c>
      <c r="L4" s="69">
        <f>IF(RES_hh_emih_in!L4=0,0,RES_hh_emih_in!L4/RES_summary!L$21)</f>
        <v>10.349620278001257</v>
      </c>
      <c r="M4" s="69">
        <f>IF(RES_hh_emih_in!M4=0,0,RES_hh_emih_in!M4/RES_summary!M$21)</f>
        <v>10.216402988726932</v>
      </c>
      <c r="N4" s="69">
        <f>IF(RES_hh_emih_in!N4=0,0,RES_hh_emih_in!N4/RES_summary!N$21)</f>
        <v>11.008716897531057</v>
      </c>
      <c r="O4" s="69">
        <f>IF(RES_hh_emih_in!O4=0,0,RES_hh_emih_in!O4/RES_summary!O$21)</f>
        <v>10.455380046679634</v>
      </c>
      <c r="P4" s="69">
        <f>IF(RES_hh_emih_in!P4=0,0,RES_hh_emih_in!P4/RES_summary!P$21)</f>
        <v>3.9504620322995274</v>
      </c>
      <c r="Q4" s="69">
        <f>IF(RES_hh_emih_in!Q4=0,0,RES_hh_emih_in!Q4/RES_summary!Q$21)</f>
        <v>6.1808439783012012</v>
      </c>
      <c r="R4" s="69">
        <f>IF(RES_hh_emih_in!R4=0,0,RES_hh_emih_in!R4/RES_summary!R$21)</f>
        <v>7.2604161204259832</v>
      </c>
      <c r="S4" s="69">
        <f>IF(RES_hh_emih_in!S4=0,0,RES_hh_emih_in!S4/RES_summary!S$21)</f>
        <v>7.13213364927259</v>
      </c>
      <c r="T4" s="69">
        <f>IF(RES_hh_emih_in!T4=0,0,RES_hh_emih_in!T4/RES_summary!T$21)</f>
        <v>5.8249504090920787</v>
      </c>
      <c r="U4" s="69">
        <f>IF(RES_hh_emih_in!U4=0,0,RES_hh_emih_in!U4/RES_summary!U$21)</f>
        <v>5.3758567670468524</v>
      </c>
      <c r="V4" s="69">
        <f>IF(RES_hh_emih_in!V4=0,0,RES_hh_emih_in!V4/RES_summary!V$21)</f>
        <v>4.4633739224206295</v>
      </c>
      <c r="W4" s="69">
        <f>IF(RES_hh_emih_in!W4=0,0,RES_hh_emih_in!W4/RES_summary!W$21)</f>
        <v>3.9660913297583975</v>
      </c>
      <c r="X4" s="69">
        <f>IF(RES_hh_emih_in!X4=0,0,RES_hh_emih_in!X4/RES_summary!X$21)</f>
        <v>2.099230616709661</v>
      </c>
      <c r="Y4" s="69">
        <f>IF(RES_hh_emih_in!Y4=0,0,RES_hh_emih_in!Y4/RES_summary!Y$21)</f>
        <v>2.41888574440725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39.056547585138468</v>
      </c>
      <c r="I5" s="72">
        <f>IF(RES_hh_emih_in!I5=0,0,RES_hh_emih_in!I5/RES_summary!I$21)</f>
        <v>36.894475961500376</v>
      </c>
      <c r="J5" s="72">
        <f>IF(RES_hh_emih_in!J5=0,0,RES_hh_emih_in!J5/RES_summary!J$21)</f>
        <v>41.184141412365641</v>
      </c>
      <c r="K5" s="72">
        <f>IF(RES_hh_emih_in!K5=0,0,RES_hh_emih_in!K5/RES_summary!K$21)</f>
        <v>37.51752639760798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35.701526977899945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27.871359699958994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19.171715930376639</v>
      </c>
      <c r="X5" s="72">
        <f>IF(RES_hh_emih_in!X5=0,0,RES_hh_emih_in!X5/RES_summary!X$21)</f>
        <v>18.832442934737795</v>
      </c>
      <c r="Y5" s="72">
        <f>IF(RES_hh_emih_in!Y5=0,0,RES_hh_emih_in!Y5/RES_summary!Y$21)</f>
        <v>14.186623595561132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36.021789967548187</v>
      </c>
      <c r="D6" s="72">
        <f>IF(RES_hh_emih_in!D6=0,0,RES_hh_emih_in!D6/RES_summary!D$21)</f>
        <v>34.559069765490129</v>
      </c>
      <c r="E6" s="72">
        <f>IF(RES_hh_emih_in!E6=0,0,RES_hh_emih_in!E6/RES_summary!E$21)</f>
        <v>33.938970144136697</v>
      </c>
      <c r="F6" s="72">
        <f>IF(RES_hh_emih_in!F6=0,0,RES_hh_emih_in!F6/RES_summary!F$21)</f>
        <v>35.356389643527393</v>
      </c>
      <c r="G6" s="72">
        <f>IF(RES_hh_emih_in!G6=0,0,RES_hh_emih_in!G6/RES_summary!G$21)</f>
        <v>33.962440563370912</v>
      </c>
      <c r="H6" s="72">
        <f>IF(RES_hh_emih_in!H6=0,0,RES_hh_emih_in!H6/RES_summary!H$21)</f>
        <v>30.883310594751642</v>
      </c>
      <c r="I6" s="72">
        <f>IF(RES_hh_emih_in!I6=0,0,RES_hh_emih_in!I6/RES_summary!I$21)</f>
        <v>28.216740992387106</v>
      </c>
      <c r="J6" s="72">
        <f>IF(RES_hh_emih_in!J6=0,0,RES_hh_emih_in!J6/RES_summary!J$21)</f>
        <v>28.631018708568412</v>
      </c>
      <c r="K6" s="72">
        <f>IF(RES_hh_emih_in!K6=0,0,RES_hh_emih_in!K6/RES_summary!K$21)</f>
        <v>28.388451776874042</v>
      </c>
      <c r="L6" s="72">
        <f>IF(RES_hh_emih_in!L6=0,0,RES_hh_emih_in!L6/RES_summary!L$21)</f>
        <v>29.714949207917694</v>
      </c>
      <c r="M6" s="72">
        <f>IF(RES_hh_emih_in!M6=0,0,RES_hh_emih_in!M6/RES_summary!M$21)</f>
        <v>22.106574410644541</v>
      </c>
      <c r="N6" s="72">
        <f>IF(RES_hh_emih_in!N6=0,0,RES_hh_emih_in!N6/RES_summary!N$21)</f>
        <v>24.564957708448762</v>
      </c>
      <c r="O6" s="72">
        <f>IF(RES_hh_emih_in!O6=0,0,RES_hh_emih_in!O6/RES_summary!O$21)</f>
        <v>25.114743215401713</v>
      </c>
      <c r="P6" s="72">
        <f>IF(RES_hh_emih_in!P6=0,0,RES_hh_emih_in!P6/RES_summary!P$21)</f>
        <v>16.333113263789969</v>
      </c>
      <c r="Q6" s="72">
        <f>IF(RES_hh_emih_in!Q6=0,0,RES_hh_emih_in!Q6/RES_summary!Q$21)</f>
        <v>16.81145224266616</v>
      </c>
      <c r="R6" s="72">
        <f>IF(RES_hh_emih_in!R6=0,0,RES_hh_emih_in!R6/RES_summary!R$21)</f>
        <v>19.104444168250485</v>
      </c>
      <c r="S6" s="72">
        <f>IF(RES_hh_emih_in!S6=0,0,RES_hh_emih_in!S6/RES_summary!S$21)</f>
        <v>17.66111112079761</v>
      </c>
      <c r="T6" s="72">
        <f>IF(RES_hh_emih_in!T6=0,0,RES_hh_emih_in!T6/RES_summary!T$21)</f>
        <v>16.712114557037054</v>
      </c>
      <c r="U6" s="72">
        <f>IF(RES_hh_emih_in!U6=0,0,RES_hh_emih_in!U6/RES_summary!U$21)</f>
        <v>14.7875509953552</v>
      </c>
      <c r="V6" s="72">
        <f>IF(RES_hh_emih_in!V6=0,0,RES_hh_emih_in!V6/RES_summary!V$21)</f>
        <v>12.541598958616682</v>
      </c>
      <c r="W6" s="72">
        <f>IF(RES_hh_emih_in!W6=0,0,RES_hh_emih_in!W6/RES_summary!W$21)</f>
        <v>18.985174944349993</v>
      </c>
      <c r="X6" s="72">
        <f>IF(RES_hh_emih_in!X6=0,0,RES_hh_emih_in!X6/RES_summary!X$21)</f>
        <v>13.903391890292024</v>
      </c>
      <c r="Y6" s="72">
        <f>IF(RES_hh_emih_in!Y6=0,0,RES_hh_emih_in!Y6/RES_summary!Y$21)</f>
        <v>11.179548522955201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47.320495756558458</v>
      </c>
      <c r="D7" s="72">
        <f>IF(RES_hh_emih_in!D7=0,0,RES_hh_emih_in!D7/RES_summary!D$21)</f>
        <v>40.950032408076787</v>
      </c>
      <c r="E7" s="72">
        <f>IF(RES_hh_emih_in!E7=0,0,RES_hh_emih_in!E7/RES_summary!E$21)</f>
        <v>43.026503110374719</v>
      </c>
      <c r="F7" s="72">
        <f>IF(RES_hh_emih_in!F7=0,0,RES_hh_emih_in!F7/RES_summary!F$21)</f>
        <v>42.728471437140094</v>
      </c>
      <c r="G7" s="72">
        <f>IF(RES_hh_emih_in!G7=0,0,RES_hh_emih_in!G7/RES_summary!G$21)</f>
        <v>42.595196029728527</v>
      </c>
      <c r="H7" s="72">
        <f>IF(RES_hh_emih_in!H7=0,0,RES_hh_emih_in!H7/RES_summary!H$21)</f>
        <v>38.838028910304871</v>
      </c>
      <c r="I7" s="72">
        <f>IF(RES_hh_emih_in!I7=0,0,RES_hh_emih_in!I7/RES_summary!I$21)</f>
        <v>31.948359123398454</v>
      </c>
      <c r="J7" s="72">
        <f>IF(RES_hh_emih_in!J7=0,0,RES_hh_emih_in!J7/RES_summary!J$21)</f>
        <v>36.864297199661763</v>
      </c>
      <c r="K7" s="72">
        <f>IF(RES_hh_emih_in!K7=0,0,RES_hh_emih_in!K7/RES_summary!K$21)</f>
        <v>36.016586411882123</v>
      </c>
      <c r="L7" s="72">
        <f>IF(RES_hh_emih_in!L7=0,0,RES_hh_emih_in!L7/RES_summary!L$21)</f>
        <v>33.891000215654891</v>
      </c>
      <c r="M7" s="72">
        <f>IF(RES_hh_emih_in!M7=0,0,RES_hh_emih_in!M7/RES_summary!M$21)</f>
        <v>27.028393452878902</v>
      </c>
      <c r="N7" s="72">
        <f>IF(RES_hh_emih_in!N7=0,0,RES_hh_emih_in!N7/RES_summary!N$21)</f>
        <v>30.659571922664078</v>
      </c>
      <c r="O7" s="72">
        <f>IF(RES_hh_emih_in!O7=0,0,RES_hh_emih_in!O7/RES_summary!O$21)</f>
        <v>30.828117700415998</v>
      </c>
      <c r="P7" s="72">
        <f>IF(RES_hh_emih_in!P7=0,0,RES_hh_emih_in!P7/RES_summary!P$21)</f>
        <v>20.749730561821824</v>
      </c>
      <c r="Q7" s="72">
        <f>IF(RES_hh_emih_in!Q7=0,0,RES_hh_emih_in!Q7/RES_summary!Q$21)</f>
        <v>21.315384916610576</v>
      </c>
      <c r="R7" s="72">
        <f>IF(RES_hh_emih_in!R7=0,0,RES_hh_emih_in!R7/RES_summary!R$21)</f>
        <v>22.029038651100496</v>
      </c>
      <c r="S7" s="72">
        <f>IF(RES_hh_emih_in!S7=0,0,RES_hh_emih_in!S7/RES_summary!S$21)</f>
        <v>21.04851723687074</v>
      </c>
      <c r="T7" s="72">
        <f>IF(RES_hh_emih_in!T7=0,0,RES_hh_emih_in!T7/RES_summary!T$21)</f>
        <v>19.350761100985896</v>
      </c>
      <c r="U7" s="72">
        <f>IF(RES_hh_emih_in!U7=0,0,RES_hh_emih_in!U7/RES_summary!U$21)</f>
        <v>18.911509294381435</v>
      </c>
      <c r="V7" s="72">
        <f>IF(RES_hh_emih_in!V7=0,0,RES_hh_emih_in!V7/RES_summary!V$21)</f>
        <v>16.423390063374484</v>
      </c>
      <c r="W7" s="72">
        <f>IF(RES_hh_emih_in!W7=0,0,RES_hh_emih_in!W7/RES_summary!W$21)</f>
        <v>19.083497670388557</v>
      </c>
      <c r="X7" s="72">
        <f>IF(RES_hh_emih_in!X7=0,0,RES_hh_emih_in!X7/RES_summary!X$21)</f>
        <v>14.786618878029703</v>
      </c>
      <c r="Y7" s="72">
        <f>IF(RES_hh_emih_in!Y7=0,0,RES_hh_emih_in!Y7/RES_summary!Y$21)</f>
        <v>13.365857408518199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30.570412356067674</v>
      </c>
      <c r="D8" s="72">
        <f>IF(RES_hh_emih_in!D8=0,0,RES_hh_emih_in!D8/RES_summary!D$21)</f>
        <v>29.514944356261388</v>
      </c>
      <c r="E8" s="72">
        <f>IF(RES_hh_emih_in!E8=0,0,RES_hh_emih_in!E8/RES_summary!E$21)</f>
        <v>28.448242962706399</v>
      </c>
      <c r="F8" s="72">
        <f>IF(RES_hh_emih_in!F8=0,0,RES_hh_emih_in!F8/RES_summary!F$21)</f>
        <v>30.459285209475375</v>
      </c>
      <c r="G8" s="72">
        <f>IF(RES_hh_emih_in!G8=0,0,RES_hh_emih_in!G8/RES_summary!G$21)</f>
        <v>28.957092652639922</v>
      </c>
      <c r="H8" s="72">
        <f>IF(RES_hh_emih_in!H8=0,0,RES_hh_emih_in!H8/RES_summary!H$21)</f>
        <v>27.423116310507382</v>
      </c>
      <c r="I8" s="72">
        <f>IF(RES_hh_emih_in!I8=0,0,RES_hh_emih_in!I8/RES_summary!I$21)</f>
        <v>23.089735207332879</v>
      </c>
      <c r="J8" s="72">
        <f>IF(RES_hh_emih_in!J8=0,0,RES_hh_emih_in!J8/RES_summary!J$21)</f>
        <v>24.407194115780005</v>
      </c>
      <c r="K8" s="72">
        <f>IF(RES_hh_emih_in!K8=0,0,RES_hh_emih_in!K8/RES_summary!K$21)</f>
        <v>24.65333688189077</v>
      </c>
      <c r="L8" s="72">
        <f>IF(RES_hh_emih_in!L8=0,0,RES_hh_emih_in!L8/RES_summary!L$21)</f>
        <v>23.266052947751728</v>
      </c>
      <c r="M8" s="72">
        <f>IF(RES_hh_emih_in!M8=0,0,RES_hh_emih_in!M8/RES_summary!M$21)</f>
        <v>19.62029996749877</v>
      </c>
      <c r="N8" s="72">
        <f>IF(RES_hh_emih_in!N8=0,0,RES_hh_emih_in!N8/RES_summary!N$21)</f>
        <v>21.405053129517032</v>
      </c>
      <c r="O8" s="72">
        <f>IF(RES_hh_emih_in!O8=0,0,RES_hh_emih_in!O8/RES_summary!O$21)</f>
        <v>21.422633325841481</v>
      </c>
      <c r="P8" s="72">
        <f>IF(RES_hh_emih_in!P8=0,0,RES_hh_emih_in!P8/RES_summary!P$21)</f>
        <v>14.208099035630289</v>
      </c>
      <c r="Q8" s="72">
        <f>IF(RES_hh_emih_in!Q8=0,0,RES_hh_emih_in!Q8/RES_summary!Q$21)</f>
        <v>14.584618335482402</v>
      </c>
      <c r="R8" s="72">
        <f>IF(RES_hh_emih_in!R8=0,0,RES_hh_emih_in!R8/RES_summary!R$21)</f>
        <v>15.35768869722118</v>
      </c>
      <c r="S8" s="72">
        <f>IF(RES_hh_emih_in!S8=0,0,RES_hh_emih_in!S8/RES_summary!S$21)</f>
        <v>14.419569234189629</v>
      </c>
      <c r="T8" s="72">
        <f>IF(RES_hh_emih_in!T8=0,0,RES_hh_emih_in!T8/RES_summary!T$21)</f>
        <v>12.99960410729914</v>
      </c>
      <c r="U8" s="72">
        <f>IF(RES_hh_emih_in!U8=0,0,RES_hh_emih_in!U8/RES_summary!U$21)</f>
        <v>12.25542214326472</v>
      </c>
      <c r="V8" s="72">
        <f>IF(RES_hh_emih_in!V8=0,0,RES_hh_emih_in!V8/RES_summary!V$21)</f>
        <v>11.610831854385079</v>
      </c>
      <c r="W8" s="72">
        <f>IF(RES_hh_emih_in!W8=0,0,RES_hh_emih_in!W8/RES_summary!W$21)</f>
        <v>12.050735679236253</v>
      </c>
      <c r="X8" s="72">
        <f>IF(RES_hh_emih_in!X8=0,0,RES_hh_emih_in!X8/RES_summary!X$21)</f>
        <v>9.6557127114047532</v>
      </c>
      <c r="Y8" s="72">
        <f>IF(RES_hh_emih_in!Y8=0,0,RES_hh_emih_in!Y8/RES_summary!Y$21)</f>
        <v>8.6347849716670275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1.5095515014035232</v>
      </c>
      <c r="D17" s="69">
        <f>IF(RES_hh_emih_in!D17=0,0,RES_hh_emih_in!D17/RES_summary!D$21)</f>
        <v>1.4577829236315518</v>
      </c>
      <c r="E17" s="69">
        <f>IF(RES_hh_emih_in!E17=0,0,RES_hh_emih_in!E17/RES_summary!E$21)</f>
        <v>1.4832302375430912</v>
      </c>
      <c r="F17" s="69">
        <f>IF(RES_hh_emih_in!F17=0,0,RES_hh_emih_in!F17/RES_summary!F$21)</f>
        <v>1.5585976215084649</v>
      </c>
      <c r="G17" s="69">
        <f>IF(RES_hh_emih_in!G17=0,0,RES_hh_emih_in!G17/RES_summary!G$21)</f>
        <v>1.4202876945124285</v>
      </c>
      <c r="H17" s="69">
        <f>IF(RES_hh_emih_in!H17=0,0,RES_hh_emih_in!H17/RES_summary!H$21)</f>
        <v>1.3224164040443109</v>
      </c>
      <c r="I17" s="69">
        <f>IF(RES_hh_emih_in!I17=0,0,RES_hh_emih_in!I17/RES_summary!I$21)</f>
        <v>1.2000324451027011</v>
      </c>
      <c r="J17" s="69">
        <f>IF(RES_hh_emih_in!J17=0,0,RES_hh_emih_in!J17/RES_summary!J$21)</f>
        <v>1.182899959123034</v>
      </c>
      <c r="K17" s="69">
        <f>IF(RES_hh_emih_in!K17=0,0,RES_hh_emih_in!K17/RES_summary!K$21)</f>
        <v>1.060022165869871</v>
      </c>
      <c r="L17" s="69">
        <f>IF(RES_hh_emih_in!L17=0,0,RES_hh_emih_in!L17/RES_summary!L$21)</f>
        <v>0.79327216399557288</v>
      </c>
      <c r="M17" s="69">
        <f>IF(RES_hh_emih_in!M17=0,0,RES_hh_emih_in!M17/RES_summary!M$21)</f>
        <v>1.0840343026511943</v>
      </c>
      <c r="N17" s="69">
        <f>IF(RES_hh_emih_in!N17=0,0,RES_hh_emih_in!N17/RES_summary!N$21)</f>
        <v>0.89542998951031549</v>
      </c>
      <c r="O17" s="69">
        <f>IF(RES_hh_emih_in!O17=0,0,RES_hh_emih_in!O17/RES_summary!O$21)</f>
        <v>0.81497720760108994</v>
      </c>
      <c r="P17" s="69">
        <f>IF(RES_hh_emih_in!P17=0,0,RES_hh_emih_in!P17/RES_summary!P$21)</f>
        <v>0.56037318746566145</v>
      </c>
      <c r="Q17" s="69">
        <f>IF(RES_hh_emih_in!Q17=0,0,RES_hh_emih_in!Q17/RES_summary!Q$21)</f>
        <v>0.72376098767980435</v>
      </c>
      <c r="R17" s="69">
        <f>IF(RES_hh_emih_in!R17=0,0,RES_hh_emih_in!R17/RES_summary!R$21)</f>
        <v>0.86836910382715859</v>
      </c>
      <c r="S17" s="69">
        <f>IF(RES_hh_emih_in!S17=0,0,RES_hh_emih_in!S17/RES_summary!S$21)</f>
        <v>1.0727998459119812</v>
      </c>
      <c r="T17" s="69">
        <f>IF(RES_hh_emih_in!T17=0,0,RES_hh_emih_in!T17/RES_summary!T$21)</f>
        <v>0.95870326532092243</v>
      </c>
      <c r="U17" s="69">
        <f>IF(RES_hh_emih_in!U17=0,0,RES_hh_emih_in!U17/RES_summary!U$21)</f>
        <v>1.0043361670517386</v>
      </c>
      <c r="V17" s="69">
        <f>IF(RES_hh_emih_in!V17=0,0,RES_hh_emih_in!V17/RES_summary!V$21)</f>
        <v>0.82802473824137868</v>
      </c>
      <c r="W17" s="69">
        <f>IF(RES_hh_emih_in!W17=0,0,RES_hh_emih_in!W17/RES_summary!W$21)</f>
        <v>0.61874198222227417</v>
      </c>
      <c r="X17" s="69">
        <f>IF(RES_hh_emih_in!X17=0,0,RES_hh_emih_in!X17/RES_summary!X$21)</f>
        <v>0.2789660172146835</v>
      </c>
      <c r="Y17" s="69">
        <f>IF(RES_hh_emih_in!Y17=0,0,RES_hh_emih_in!Y17/RES_summary!Y$21)</f>
        <v>0.38489514418202392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5.0267060521795957</v>
      </c>
      <c r="I18" s="72">
        <f>IF(RES_hh_emih_in!I18=0,0,RES_hh_emih_in!I18/RES_summary!I$21)</f>
        <v>5.7662495130796918</v>
      </c>
      <c r="J18" s="72">
        <f>IF(RES_hh_emih_in!J18=0,0,RES_hh_emih_in!J18/RES_summary!J$21)</f>
        <v>6.6847064060264803</v>
      </c>
      <c r="K18" s="72">
        <f>IF(RES_hh_emih_in!K18=0,0,RES_hh_emih_in!K18/RES_summary!K$21)</f>
        <v>6.2772470189053005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4.6990198411789361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5.6347899671823898</v>
      </c>
      <c r="X18" s="72">
        <f>IF(RES_hh_emih_in!X18=0,0,RES_hh_emih_in!X18/RES_summary!X$21)</f>
        <v>3.5251833533143602</v>
      </c>
      <c r="Y18" s="72">
        <f>IF(RES_hh_emih_in!Y18=0,0,RES_hh_emih_in!Y18/RES_summary!Y$21)</f>
        <v>2.9144222446177026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3.1285514286474858</v>
      </c>
      <c r="D19" s="72">
        <f>IF(RES_hh_emih_in!D19=0,0,RES_hh_emih_in!D19/RES_summary!D$21)</f>
        <v>3.2063125498952085</v>
      </c>
      <c r="E19" s="72">
        <f>IF(RES_hh_emih_in!E19=0,0,RES_hh_emih_in!E19/RES_summary!E$21)</f>
        <v>3.1110364453452184</v>
      </c>
      <c r="F19" s="72">
        <f>IF(RES_hh_emih_in!F19=0,0,RES_hh_emih_in!F19/RES_summary!F$21)</f>
        <v>3.1390923169180294</v>
      </c>
      <c r="G19" s="72">
        <f>IF(RES_hh_emih_in!G19=0,0,RES_hh_emih_in!G19/RES_summary!G$21)</f>
        <v>3.0491200534756158</v>
      </c>
      <c r="H19" s="72">
        <f>IF(RES_hh_emih_in!H19=0,0,RES_hh_emih_in!H19/RES_summary!H$21)</f>
        <v>2.9429646836756591</v>
      </c>
      <c r="I19" s="72">
        <f>IF(RES_hh_emih_in!I19=0,0,RES_hh_emih_in!I19/RES_summary!I$21)</f>
        <v>3.0144564935033151</v>
      </c>
      <c r="J19" s="72">
        <f>IF(RES_hh_emih_in!J19=0,0,RES_hh_emih_in!J19/RES_summary!J$21)</f>
        <v>2.8044992882490365</v>
      </c>
      <c r="K19" s="72">
        <f>IF(RES_hh_emih_in!K19=0,0,RES_hh_emih_in!K19/RES_summary!K$21)</f>
        <v>2.7991706820340552</v>
      </c>
      <c r="L19" s="72">
        <f>IF(RES_hh_emih_in!L19=0,0,RES_hh_emih_in!L19/RES_summary!L$21)</f>
        <v>2.9104750741002623</v>
      </c>
      <c r="M19" s="72">
        <f>IF(RES_hh_emih_in!M19=0,0,RES_hh_emih_in!M19/RES_summary!M$21)</f>
        <v>3.0937044447335391</v>
      </c>
      <c r="N19" s="72">
        <f>IF(RES_hh_emih_in!N19=0,0,RES_hh_emih_in!N19/RES_summary!N$21)</f>
        <v>3.0404079400923085</v>
      </c>
      <c r="O19" s="72">
        <f>IF(RES_hh_emih_in!O19=0,0,RES_hh_emih_in!O19/RES_summary!O$21)</f>
        <v>2.957786486604757</v>
      </c>
      <c r="P19" s="72">
        <f>IF(RES_hh_emih_in!P19=0,0,RES_hh_emih_in!P19/RES_summary!P$21)</f>
        <v>2.8591245512932395</v>
      </c>
      <c r="Q19" s="72">
        <f>IF(RES_hh_emih_in!Q19=0,0,RES_hh_emih_in!Q19/RES_summary!Q$21)</f>
        <v>2.7691838000873257</v>
      </c>
      <c r="R19" s="72">
        <f>IF(RES_hh_emih_in!R19=0,0,RES_hh_emih_in!R19/RES_summary!R$21)</f>
        <v>2.762294429893525</v>
      </c>
      <c r="S19" s="72">
        <f>IF(RES_hh_emih_in!S19=0,0,RES_hh_emih_in!S19/RES_summary!S$21)</f>
        <v>2.8885968424807049</v>
      </c>
      <c r="T19" s="72">
        <f>IF(RES_hh_emih_in!T19=0,0,RES_hh_emih_in!T19/RES_summary!T$21)</f>
        <v>2.8730716277310209</v>
      </c>
      <c r="U19" s="72">
        <f>IF(RES_hh_emih_in!U19=0,0,RES_hh_emih_in!U19/RES_summary!U$21)</f>
        <v>2.7701743073107972</v>
      </c>
      <c r="V19" s="72">
        <f>IF(RES_hh_emih_in!V19=0,0,RES_hh_emih_in!V19/RES_summary!V$21)</f>
        <v>2.8321085146544802</v>
      </c>
      <c r="W19" s="72">
        <f>IF(RES_hh_emih_in!W19=0,0,RES_hh_emih_in!W19/RES_summary!W$21)</f>
        <v>3.0507730100540473</v>
      </c>
      <c r="X19" s="72">
        <f>IF(RES_hh_emih_in!X19=0,0,RES_hh_emih_in!X19/RES_summary!X$21)</f>
        <v>2.0599995375074567</v>
      </c>
      <c r="Y19" s="72">
        <f>IF(RES_hh_emih_in!Y19=0,0,RES_hh_emih_in!Y19/RES_summary!Y$21)</f>
        <v>1.8369487441635506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4.244466941615495</v>
      </c>
      <c r="D20" s="72">
        <f>IF(RES_hh_emih_in!D20=0,0,RES_hh_emih_in!D20/RES_summary!D$21)</f>
        <v>4.0145563252506582</v>
      </c>
      <c r="E20" s="72">
        <f>IF(RES_hh_emih_in!E20=0,0,RES_hh_emih_in!E20/RES_summary!E$21)</f>
        <v>4.224739402515862</v>
      </c>
      <c r="F20" s="72">
        <f>IF(RES_hh_emih_in!F20=0,0,RES_hh_emih_in!F20/RES_summary!F$21)</f>
        <v>4.0295158273760912</v>
      </c>
      <c r="G20" s="72">
        <f>IF(RES_hh_emih_in!G20=0,0,RES_hh_emih_in!G20/RES_summary!G$21)</f>
        <v>3.9472537458016017</v>
      </c>
      <c r="H20" s="72">
        <f>IF(RES_hh_emih_in!H20=0,0,RES_hh_emih_in!H20/RES_summary!H$21)</f>
        <v>3.9444290528638417</v>
      </c>
      <c r="I20" s="72">
        <f>IF(RES_hh_emih_in!I20=0,0,RES_hh_emih_in!I20/RES_summary!I$21)</f>
        <v>3.5998509463586412</v>
      </c>
      <c r="J20" s="72">
        <f>IF(RES_hh_emih_in!J20=0,0,RES_hh_emih_in!J20/RES_summary!J$21)</f>
        <v>3.9084858407965144</v>
      </c>
      <c r="K20" s="72">
        <f>IF(RES_hh_emih_in!K20=0,0,RES_hh_emih_in!K20/RES_summary!K$21)</f>
        <v>3.6438215274656538</v>
      </c>
      <c r="L20" s="72">
        <f>IF(RES_hh_emih_in!L20=0,0,RES_hh_emih_in!L20/RES_summary!L$21)</f>
        <v>3.587311447227965</v>
      </c>
      <c r="M20" s="72">
        <f>IF(RES_hh_emih_in!M20=0,0,RES_hh_emih_in!M20/RES_summary!M$21)</f>
        <v>3.8490484108395817</v>
      </c>
      <c r="N20" s="72">
        <f>IF(RES_hh_emih_in!N20=0,0,RES_hh_emih_in!N20/RES_summary!N$21)</f>
        <v>4.0494700225969371</v>
      </c>
      <c r="O20" s="72">
        <f>IF(RES_hh_emih_in!O20=0,0,RES_hh_emih_in!O20/RES_summary!O$21)</f>
        <v>3.7800805220027875</v>
      </c>
      <c r="P20" s="72">
        <f>IF(RES_hh_emih_in!P20=0,0,RES_hh_emih_in!P20/RES_summary!P$21)</f>
        <v>3.4177077679772276</v>
      </c>
      <c r="Q20" s="72">
        <f>IF(RES_hh_emih_in!Q20=0,0,RES_hh_emih_in!Q20/RES_summary!Q$21)</f>
        <v>3.0304577400100832</v>
      </c>
      <c r="R20" s="72">
        <f>IF(RES_hh_emih_in!R20=0,0,RES_hh_emih_in!R20/RES_summary!R$21)</f>
        <v>3.7330297736859936</v>
      </c>
      <c r="S20" s="72">
        <f>IF(RES_hh_emih_in!S20=0,0,RES_hh_emih_in!S20/RES_summary!S$21)</f>
        <v>3.6153186959352919</v>
      </c>
      <c r="T20" s="72">
        <f>IF(RES_hh_emih_in!T20=0,0,RES_hh_emih_in!T20/RES_summary!T$21)</f>
        <v>3.4664279915808622</v>
      </c>
      <c r="U20" s="72">
        <f>IF(RES_hh_emih_in!U20=0,0,RES_hh_emih_in!U20/RES_summary!U$21)</f>
        <v>3.4616668654450131</v>
      </c>
      <c r="V20" s="72">
        <f>IF(RES_hh_emih_in!V20=0,0,RES_hh_emih_in!V20/RES_summary!V$21)</f>
        <v>3.4324976842884642</v>
      </c>
      <c r="W20" s="72">
        <f>IF(RES_hh_emih_in!W20=0,0,RES_hh_emih_in!W20/RES_summary!W$21)</f>
        <v>3.6549351897219888</v>
      </c>
      <c r="X20" s="72">
        <f>IF(RES_hh_emih_in!X20=0,0,RES_hh_emih_in!X20/RES_summary!X$21)</f>
        <v>2.2747152792627734</v>
      </c>
      <c r="Y20" s="72">
        <f>IF(RES_hh_emih_in!Y20=0,0,RES_hh_emih_in!Y20/RES_summary!Y$21)</f>
        <v>2.2279871455876998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2.7368331131451886</v>
      </c>
      <c r="D21" s="72">
        <f>IF(RES_hh_emih_in!D21=0,0,RES_hh_emih_in!D21/RES_summary!D$21)</f>
        <v>2.8672237104485321</v>
      </c>
      <c r="E21" s="72">
        <f>IF(RES_hh_emih_in!E21=0,0,RES_hh_emih_in!E21/RES_summary!E$21)</f>
        <v>2.7549921100176622</v>
      </c>
      <c r="F21" s="72">
        <f>IF(RES_hh_emih_in!F21=0,0,RES_hh_emih_in!F21/RES_summary!F$21)</f>
        <v>2.8379309915617057</v>
      </c>
      <c r="G21" s="72">
        <f>IF(RES_hh_emih_in!G21=0,0,RES_hh_emih_in!G21/RES_summary!G$21)</f>
        <v>2.594010152628643</v>
      </c>
      <c r="H21" s="72">
        <f>IF(RES_hh_emih_in!H21=0,0,RES_hh_emih_in!H21/RES_summary!H$21)</f>
        <v>2.6963318231051443</v>
      </c>
      <c r="I21" s="72">
        <f>IF(RES_hh_emih_in!I21=0,0,RES_hh_emih_in!I21/RES_summary!I$21)</f>
        <v>2.5017188334696812</v>
      </c>
      <c r="J21" s="72">
        <f>IF(RES_hh_emih_in!J21=0,0,RES_hh_emih_in!J21/RES_summary!J$21)</f>
        <v>2.5034200859056654</v>
      </c>
      <c r="K21" s="72">
        <f>IF(RES_hh_emih_in!K21=0,0,RES_hh_emih_in!K21/RES_summary!K$21)</f>
        <v>2.3623731045775633</v>
      </c>
      <c r="L21" s="72">
        <f>IF(RES_hh_emih_in!L21=0,0,RES_hh_emih_in!L21/RES_summary!L$21)</f>
        <v>2.3075969971705264</v>
      </c>
      <c r="M21" s="72">
        <f>IF(RES_hh_emih_in!M21=0,0,RES_hh_emih_in!M21/RES_summary!M$21)</f>
        <v>2.6966072854503809</v>
      </c>
      <c r="N21" s="72">
        <f>IF(RES_hh_emih_in!N21=0,0,RES_hh_emih_in!N21/RES_summary!N$21)</f>
        <v>2.6495450367932833</v>
      </c>
      <c r="O21" s="72">
        <f>IF(RES_hh_emih_in!O21=0,0,RES_hh_emih_in!O21/RES_summary!O$21)</f>
        <v>2.5089145895939846</v>
      </c>
      <c r="P21" s="72">
        <f>IF(RES_hh_emih_in!P21=0,0,RES_hh_emih_in!P21/RES_summary!P$21)</f>
        <v>2.3472304245908258</v>
      </c>
      <c r="Q21" s="72">
        <f>IF(RES_hh_emih_in!Q21=0,0,RES_hh_emih_in!Q21/RES_summary!Q$21)</f>
        <v>2.2961010420063492</v>
      </c>
      <c r="R21" s="72">
        <f>IF(RES_hh_emih_in!R21=0,0,RES_hh_emih_in!R21/RES_summary!R$21)</f>
        <v>2.3227274514160094</v>
      </c>
      <c r="S21" s="72">
        <f>IF(RES_hh_emih_in!S21=0,0,RES_hh_emih_in!S21/RES_summary!S$21)</f>
        <v>2.3872425619933035</v>
      </c>
      <c r="T21" s="72">
        <f>IF(RES_hh_emih_in!T21=0,0,RES_hh_emih_in!T21/RES_summary!T$21)</f>
        <v>2.3356943762568458</v>
      </c>
      <c r="U21" s="72">
        <f>IF(RES_hh_emih_in!U21=0,0,RES_hh_emih_in!U21/RES_summary!U$21)</f>
        <v>2.3379424520547714</v>
      </c>
      <c r="V21" s="72">
        <f>IF(RES_hh_emih_in!V21=0,0,RES_hh_emih_in!V21/RES_summary!V$21)</f>
        <v>2.402100930750839</v>
      </c>
      <c r="W21" s="72">
        <f>IF(RES_hh_emih_in!W21=0,0,RES_hh_emih_in!W21/RES_summary!W$21)</f>
        <v>2.2888273128841736</v>
      </c>
      <c r="X21" s="72">
        <f>IF(RES_hh_emih_in!X21=0,0,RES_hh_emih_in!X21/RES_summary!X$21)</f>
        <v>1.6945215993434806</v>
      </c>
      <c r="Y21" s="72">
        <f>IF(RES_hh_emih_in!Y21=0,0,RES_hh_emih_in!Y21/RES_summary!Y$21)</f>
        <v>1.5206251891826521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1.1381675302507748</v>
      </c>
      <c r="D27" s="69">
        <f>IF(RES_hh_emih_in!D27=0,0,RES_hh_emih_in!D27/RES_summary!D$21)</f>
        <v>1.2899115024800614</v>
      </c>
      <c r="E27" s="69">
        <f>IF(RES_hh_emih_in!E27=0,0,RES_hh_emih_in!E27/RES_summary!E$21)</f>
        <v>1.0457419963392429</v>
      </c>
      <c r="F27" s="69">
        <f>IF(RES_hh_emih_in!F27=0,0,RES_hh_emih_in!F27/RES_summary!F$21)</f>
        <v>1.1326262780368428</v>
      </c>
      <c r="G27" s="69">
        <f>IF(RES_hh_emih_in!G27=0,0,RES_hh_emih_in!G27/RES_summary!G$21)</f>
        <v>1.0324877448138359</v>
      </c>
      <c r="H27" s="69">
        <f>IF(RES_hh_emih_in!H27=0,0,RES_hh_emih_in!H27/RES_summary!H$21)</f>
        <v>0.99880683191438402</v>
      </c>
      <c r="I27" s="69">
        <f>IF(RES_hh_emih_in!I27=0,0,RES_hh_emih_in!I27/RES_summary!I$21)</f>
        <v>0.92213638502418949</v>
      </c>
      <c r="J27" s="69">
        <f>IF(RES_hh_emih_in!J27=0,0,RES_hh_emih_in!J27/RES_summary!J$21)</f>
        <v>0.82573367615593862</v>
      </c>
      <c r="K27" s="69">
        <f>IF(RES_hh_emih_in!K27=0,0,RES_hh_emih_in!K27/RES_summary!K$21)</f>
        <v>0.81410276817754312</v>
      </c>
      <c r="L27" s="69">
        <f>IF(RES_hh_emih_in!L27=0,0,RES_hh_emih_in!L27/RES_summary!L$21)</f>
        <v>0.86409123692508583</v>
      </c>
      <c r="M27" s="69">
        <f>IF(RES_hh_emih_in!M27=0,0,RES_hh_emih_in!M27/RES_summary!M$21)</f>
        <v>1.0052745579730471</v>
      </c>
      <c r="N27" s="69">
        <f>IF(RES_hh_emih_in!N27=0,0,RES_hh_emih_in!N27/RES_summary!N$21)</f>
        <v>0.85132486168807897</v>
      </c>
      <c r="O27" s="69">
        <f>IF(RES_hh_emih_in!O27=0,0,RES_hh_emih_in!O27/RES_summary!O$21)</f>
        <v>0.8012334795405408</v>
      </c>
      <c r="P27" s="69">
        <f>IF(RES_hh_emih_in!P27=0,0,RES_hh_emih_in!P27/RES_summary!P$21)</f>
        <v>0.79193906238328471</v>
      </c>
      <c r="Q27" s="69">
        <f>IF(RES_hh_emih_in!Q27=0,0,RES_hh_emih_in!Q27/RES_summary!Q$21)</f>
        <v>0.72645268675248187</v>
      </c>
      <c r="R27" s="69">
        <f>IF(RES_hh_emih_in!R27=0,0,RES_hh_emih_in!R27/RES_summary!R$21)</f>
        <v>0.70733086561033709</v>
      </c>
      <c r="S27" s="69">
        <f>IF(RES_hh_emih_in!S27=0,0,RES_hh_emih_in!S27/RES_summary!S$21)</f>
        <v>0.72666881219785617</v>
      </c>
      <c r="T27" s="69">
        <f>IF(RES_hh_emih_in!T27=0,0,RES_hh_emih_in!T27/RES_summary!T$21)</f>
        <v>0.70880843609562216</v>
      </c>
      <c r="U27" s="69">
        <f>IF(RES_hh_emih_in!U27=0,0,RES_hh_emih_in!U27/RES_summary!U$21)</f>
        <v>0.7148684449572883</v>
      </c>
      <c r="V27" s="69">
        <f>IF(RES_hh_emih_in!V27=0,0,RES_hh_emih_in!V27/RES_summary!V$21)</f>
        <v>0.66720153871431598</v>
      </c>
      <c r="W27" s="69">
        <f>IF(RES_hh_emih_in!W27=0,0,RES_hh_emih_in!W27/RES_summary!W$21)</f>
        <v>0.49835320208635814</v>
      </c>
      <c r="X27" s="69">
        <f>IF(RES_hh_emih_in!X27=0,0,RES_hh_emih_in!X27/RES_summary!X$21)</f>
        <v>0.28665103766991301</v>
      </c>
      <c r="Y27" s="69">
        <f>IF(RES_hh_emih_in!Y27=0,0,RES_hh_emih_in!Y27/RES_summary!Y$21)</f>
        <v>0.42674024348939815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2.0380517435085661</v>
      </c>
      <c r="D29" s="72">
        <f>IF(RES_hh_emih_in!D29=0,0,RES_hh_emih_in!D29/RES_summary!D$21)</f>
        <v>2.0641299537115967</v>
      </c>
      <c r="E29" s="72">
        <f>IF(RES_hh_emih_in!E29=0,0,RES_hh_emih_in!E29/RES_summary!E$21)</f>
        <v>1.926736652905497</v>
      </c>
      <c r="F29" s="72">
        <f>IF(RES_hh_emih_in!F29=0,0,RES_hh_emih_in!F29/RES_summary!F$21)</f>
        <v>1.8704916062612316</v>
      </c>
      <c r="G29" s="72">
        <f>IF(RES_hh_emih_in!G29=0,0,RES_hh_emih_in!G29/RES_summary!G$21)</f>
        <v>1.8144477527529663</v>
      </c>
      <c r="H29" s="72">
        <f>IF(RES_hh_emih_in!H29=0,0,RES_hh_emih_in!H29/RES_summary!H$21)</f>
        <v>1.7900250888946116</v>
      </c>
      <c r="I29" s="72">
        <f>IF(RES_hh_emih_in!I29=0,0,RES_hh_emih_in!I29/RES_summary!I$21)</f>
        <v>1.8768098241529276</v>
      </c>
      <c r="J29" s="72">
        <f>IF(RES_hh_emih_in!J29=0,0,RES_hh_emih_in!J29/RES_summary!J$21)</f>
        <v>1.7491476347136017</v>
      </c>
      <c r="K29" s="72">
        <f>IF(RES_hh_emih_in!K29=0,0,RES_hh_emih_in!K29/RES_summary!K$21)</f>
        <v>1.7593641631769967</v>
      </c>
      <c r="L29" s="72">
        <f>IF(RES_hh_emih_in!L29=0,0,RES_hh_emih_in!L29/RES_summary!L$21)</f>
        <v>1.7919925187985788</v>
      </c>
      <c r="M29" s="72">
        <f>IF(RES_hh_emih_in!M29=0,0,RES_hh_emih_in!M29/RES_summary!M$21)</f>
        <v>1.8725670056446231</v>
      </c>
      <c r="N29" s="72">
        <f>IF(RES_hh_emih_in!N29=0,0,RES_hh_emih_in!N29/RES_summary!N$21)</f>
        <v>1.8853251396394455</v>
      </c>
      <c r="O29" s="72">
        <f>IF(RES_hh_emih_in!O29=0,0,RES_hh_emih_in!O29/RES_summary!O$21)</f>
        <v>1.8786953667739437</v>
      </c>
      <c r="P29" s="72">
        <f>IF(RES_hh_emih_in!P29=0,0,RES_hh_emih_in!P29/RES_summary!P$21)</f>
        <v>1.8835999265339658</v>
      </c>
      <c r="Q29" s="72">
        <f>IF(RES_hh_emih_in!Q29=0,0,RES_hh_emih_in!Q29/RES_summary!Q$21)</f>
        <v>1.8662916095103665</v>
      </c>
      <c r="R29" s="72">
        <f>IF(RES_hh_emih_in!R29=0,0,RES_hh_emih_in!R29/RES_summary!R$21)</f>
        <v>1.7132669939796998</v>
      </c>
      <c r="S29" s="72">
        <f>IF(RES_hh_emih_in!S29=0,0,RES_hh_emih_in!S29/RES_summary!S$21)</f>
        <v>1.8587832183315465</v>
      </c>
      <c r="T29" s="72">
        <f>IF(RES_hh_emih_in!T29=0,0,RES_hh_emih_in!T29/RES_summary!T$21)</f>
        <v>1.8200212940714751</v>
      </c>
      <c r="U29" s="72">
        <f>IF(RES_hh_emih_in!U29=0,0,RES_hh_emih_in!U29/RES_summary!U$21)</f>
        <v>1.8203994628279496</v>
      </c>
      <c r="V29" s="72">
        <f>IF(RES_hh_emih_in!V29=0,0,RES_hh_emih_in!V29/RES_summary!V$21)</f>
        <v>1.9784954047649967</v>
      </c>
      <c r="W29" s="72">
        <f>IF(RES_hh_emih_in!W29=0,0,RES_hh_emih_in!W29/RES_summary!W$21)</f>
        <v>1.8843278615638375</v>
      </c>
      <c r="X29" s="72">
        <f>IF(RES_hh_emih_in!X29=0,0,RES_hh_emih_in!X29/RES_summary!X$21)</f>
        <v>1.8748697824394112</v>
      </c>
      <c r="Y29" s="72">
        <f>IF(RES_hh_emih_in!Y29=0,0,RES_hh_emih_in!Y29/RES_summary!Y$21)</f>
        <v>1.7546364889718262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1.7829666589928941</v>
      </c>
      <c r="D30" s="72">
        <f>IF(RES_hh_emih_in!D30=0,0,RES_hh_emih_in!D30/RES_summary!D$21)</f>
        <v>1.889677539983567</v>
      </c>
      <c r="E30" s="72">
        <f>IF(RES_hh_emih_in!E30=0,0,RES_hh_emih_in!E30/RES_summary!E$21)</f>
        <v>1.7094523919257347</v>
      </c>
      <c r="F30" s="72">
        <f>IF(RES_hh_emih_in!F30=0,0,RES_hh_emih_in!F30/RES_summary!F$21)</f>
        <v>1.600981417921568</v>
      </c>
      <c r="G30" s="72">
        <f>IF(RES_hh_emih_in!G30=0,0,RES_hh_emih_in!G30/RES_summary!G$21)</f>
        <v>1.5959210069027383</v>
      </c>
      <c r="H30" s="72">
        <f>IF(RES_hh_emih_in!H30=0,0,RES_hh_emih_in!H30/RES_summary!H$21)</f>
        <v>1.6400176399099939</v>
      </c>
      <c r="I30" s="72">
        <f>IF(RES_hh_emih_in!I30=0,0,RES_hh_emih_in!I30/RES_summary!I$21)</f>
        <v>1.6896954043420602</v>
      </c>
      <c r="J30" s="72">
        <f>IF(RES_hh_emih_in!J30=0,0,RES_hh_emih_in!J30/RES_summary!J$21)</f>
        <v>1.6467149214194254</v>
      </c>
      <c r="K30" s="72">
        <f>IF(RES_hh_emih_in!K30=0,0,RES_hh_emih_in!K30/RES_summary!K$21)</f>
        <v>1.3902932739802831</v>
      </c>
      <c r="L30" s="72">
        <f>IF(RES_hh_emih_in!L30=0,0,RES_hh_emih_in!L30/RES_summary!L$21)</f>
        <v>1.5778392229127185</v>
      </c>
      <c r="M30" s="72">
        <f>IF(RES_hh_emih_in!M30=0,0,RES_hh_emih_in!M30/RES_summary!M$21)</f>
        <v>1.7236206111499501</v>
      </c>
      <c r="N30" s="72">
        <f>IF(RES_hh_emih_in!N30=0,0,RES_hh_emih_in!N30/RES_summary!N$21)</f>
        <v>1.7611544082561172</v>
      </c>
      <c r="O30" s="72">
        <f>IF(RES_hh_emih_in!O30=0,0,RES_hh_emih_in!O30/RES_summary!O$21)</f>
        <v>1.6615031305476575</v>
      </c>
      <c r="P30" s="72">
        <f>IF(RES_hh_emih_in!P30=0,0,RES_hh_emih_in!P30/RES_summary!P$21)</f>
        <v>1.5911390828266152</v>
      </c>
      <c r="Q30" s="72">
        <f>IF(RES_hh_emih_in!Q30=0,0,RES_hh_emih_in!Q30/RES_summary!Q$21)</f>
        <v>1.5896329879155979</v>
      </c>
      <c r="R30" s="72">
        <f>IF(RES_hh_emih_in!R30=0,0,RES_hh_emih_in!R30/RES_summary!R$21)</f>
        <v>1.5996471980693443</v>
      </c>
      <c r="S30" s="72">
        <f>IF(RES_hh_emih_in!S30=0,0,RES_hh_emih_in!S30/RES_summary!S$21)</f>
        <v>1.6389773710013968</v>
      </c>
      <c r="T30" s="72">
        <f>IF(RES_hh_emih_in!T30=0,0,RES_hh_emih_in!T30/RES_summary!T$21)</f>
        <v>1.6025524839183267</v>
      </c>
      <c r="U30" s="72">
        <f>IF(RES_hh_emih_in!U30=0,0,RES_hh_emih_in!U30/RES_summary!U$21)</f>
        <v>1.6054752435057891</v>
      </c>
      <c r="V30" s="72">
        <f>IF(RES_hh_emih_in!V30=0,0,RES_hh_emih_in!V30/RES_summary!V$21)</f>
        <v>1.6702322632912412</v>
      </c>
      <c r="W30" s="72">
        <f>IF(RES_hh_emih_in!W30=0,0,RES_hh_emih_in!W30/RES_summary!W$21)</f>
        <v>1.5773531598305264</v>
      </c>
      <c r="X30" s="72">
        <f>IF(RES_hh_emih_in!X30=0,0,RES_hh_emih_in!X30/RES_summary!X$21)</f>
        <v>1.6726729781857423</v>
      </c>
      <c r="Y30" s="72">
        <f>IF(RES_hh_emih_in!Y30=0,0,RES_hh_emih_in!Y30/RES_summary!Y$21)</f>
        <v>1.5474890350949428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5638.3171283793545</v>
      </c>
      <c r="C3" s="19">
        <f t="shared" ref="C3:V3" si="0">SUM(C4,C9,C12)</f>
        <v>5739.8699780591342</v>
      </c>
      <c r="D3" s="19">
        <f t="shared" si="0"/>
        <v>5847.9845798657352</v>
      </c>
      <c r="E3" s="19">
        <f t="shared" si="0"/>
        <v>5995.3149268100415</v>
      </c>
      <c r="F3" s="19">
        <f t="shared" si="0"/>
        <v>6124.7429198021209</v>
      </c>
      <c r="G3" s="19">
        <f t="shared" si="0"/>
        <v>6208.9289976208875</v>
      </c>
      <c r="H3" s="19">
        <f t="shared" si="0"/>
        <v>6382.3765722342014</v>
      </c>
      <c r="I3" s="19">
        <f t="shared" si="0"/>
        <v>6482.316483592318</v>
      </c>
      <c r="J3" s="19">
        <f t="shared" si="0"/>
        <v>6626.5136602321199</v>
      </c>
      <c r="K3" s="19">
        <f t="shared" si="0"/>
        <v>6726.349241236845</v>
      </c>
      <c r="L3" s="19">
        <f t="shared" si="0"/>
        <v>6809.3482679333356</v>
      </c>
      <c r="M3" s="19">
        <f t="shared" si="0"/>
        <v>6755.0819731846523</v>
      </c>
      <c r="N3" s="19">
        <f t="shared" si="0"/>
        <v>6755.828428544256</v>
      </c>
      <c r="O3" s="19">
        <f t="shared" si="0"/>
        <v>6773.0051763224092</v>
      </c>
      <c r="P3" s="19">
        <f t="shared" si="0"/>
        <v>6750.5029811283084</v>
      </c>
      <c r="Q3" s="19">
        <f t="shared" si="0"/>
        <v>6734.6903591418404</v>
      </c>
      <c r="R3" s="19">
        <f t="shared" si="0"/>
        <v>6672.5307839756124</v>
      </c>
      <c r="S3" s="19">
        <f t="shared" si="0"/>
        <v>6352.5436132607229</v>
      </c>
      <c r="T3" s="19">
        <f t="shared" si="0"/>
        <v>6430.5893283653368</v>
      </c>
      <c r="U3" s="19">
        <f t="shared" si="0"/>
        <v>6348.8281264927882</v>
      </c>
      <c r="V3" s="19">
        <f t="shared" si="0"/>
        <v>6696.871620330563</v>
      </c>
      <c r="W3" s="19">
        <f t="shared" ref="W3:Y3" si="1">SUM(W4,W9,W12)</f>
        <v>6581.0470287570461</v>
      </c>
      <c r="X3" s="19">
        <f t="shared" si="1"/>
        <v>6279.4298838409759</v>
      </c>
      <c r="Y3" s="19">
        <f t="shared" si="1"/>
        <v>6079.2793952471075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3037.8454621591977</v>
      </c>
      <c r="C4" s="22">
        <f t="shared" ref="C4:V4" si="2">SUM(C5:C8)</f>
        <v>3028.1907912434363</v>
      </c>
      <c r="D4" s="22">
        <f t="shared" si="2"/>
        <v>3035.8405755987651</v>
      </c>
      <c r="E4" s="22">
        <f t="shared" si="2"/>
        <v>3051.2231220398639</v>
      </c>
      <c r="F4" s="22">
        <f t="shared" si="2"/>
        <v>3041.8758758578856</v>
      </c>
      <c r="G4" s="22">
        <f t="shared" si="2"/>
        <v>3024.716031579771</v>
      </c>
      <c r="H4" s="22">
        <f t="shared" si="2"/>
        <v>3029.0413506903683</v>
      </c>
      <c r="I4" s="22">
        <f t="shared" si="2"/>
        <v>3008.3126213640926</v>
      </c>
      <c r="J4" s="22">
        <f t="shared" si="2"/>
        <v>3014.9610352255891</v>
      </c>
      <c r="K4" s="22">
        <f t="shared" si="2"/>
        <v>3000.2071129867991</v>
      </c>
      <c r="L4" s="22">
        <f t="shared" si="2"/>
        <v>2983.181156564588</v>
      </c>
      <c r="M4" s="22">
        <f t="shared" si="2"/>
        <v>2923.818677606539</v>
      </c>
      <c r="N4" s="22">
        <f t="shared" si="2"/>
        <v>2875.3529412360094</v>
      </c>
      <c r="O4" s="22">
        <f t="shared" si="2"/>
        <v>2831.4277167081918</v>
      </c>
      <c r="P4" s="22">
        <f t="shared" si="2"/>
        <v>2776.814727376604</v>
      </c>
      <c r="Q4" s="22">
        <f t="shared" si="2"/>
        <v>2717.8037926197858</v>
      </c>
      <c r="R4" s="22">
        <f t="shared" si="2"/>
        <v>2668.633084452365</v>
      </c>
      <c r="S4" s="22">
        <f t="shared" si="2"/>
        <v>2584.9823337905223</v>
      </c>
      <c r="T4" s="22">
        <f t="shared" si="2"/>
        <v>2492.4396170544014</v>
      </c>
      <c r="U4" s="22">
        <f t="shared" si="2"/>
        <v>2422.8079030465465</v>
      </c>
      <c r="V4" s="22">
        <f t="shared" si="2"/>
        <v>2370.3612623241129</v>
      </c>
      <c r="W4" s="22">
        <f t="shared" ref="W4:Y4" si="3">SUM(W5:W8)</f>
        <v>2328.482982616446</v>
      </c>
      <c r="X4" s="22">
        <f t="shared" si="3"/>
        <v>2247.0655783833572</v>
      </c>
      <c r="Y4" s="22">
        <f t="shared" si="3"/>
        <v>2182.4114820555164</v>
      </c>
      <c r="DA4" s="57"/>
    </row>
    <row r="5" spans="1:105" ht="12" customHeight="1" x14ac:dyDescent="0.25">
      <c r="A5" s="28" t="s">
        <v>32</v>
      </c>
      <c r="B5" s="29">
        <f>B18*B70/11630</f>
        <v>1786.2663374115407</v>
      </c>
      <c r="C5" s="29">
        <f t="shared" ref="C5:V5" si="4">C18*C70/11630</f>
        <v>1782.4363646864026</v>
      </c>
      <c r="D5" s="29">
        <f t="shared" si="4"/>
        <v>1774.818515180511</v>
      </c>
      <c r="E5" s="29">
        <f t="shared" si="4"/>
        <v>1764.253305104394</v>
      </c>
      <c r="F5" s="29">
        <f t="shared" si="4"/>
        <v>1757.3496765707919</v>
      </c>
      <c r="G5" s="29">
        <f t="shared" si="4"/>
        <v>1731.5270518614736</v>
      </c>
      <c r="H5" s="29">
        <f t="shared" si="4"/>
        <v>1716.7873914352886</v>
      </c>
      <c r="I5" s="29">
        <f t="shared" si="4"/>
        <v>1701.7448404096947</v>
      </c>
      <c r="J5" s="29">
        <f t="shared" si="4"/>
        <v>1696.33926703867</v>
      </c>
      <c r="K5" s="29">
        <f t="shared" si="4"/>
        <v>1674.2206635332927</v>
      </c>
      <c r="L5" s="29">
        <f t="shared" si="4"/>
        <v>1665.8355518356966</v>
      </c>
      <c r="M5" s="29">
        <f t="shared" si="4"/>
        <v>1625.2185815609364</v>
      </c>
      <c r="N5" s="29">
        <f t="shared" si="4"/>
        <v>1591.8272873094625</v>
      </c>
      <c r="O5" s="29">
        <f t="shared" si="4"/>
        <v>1559.9171325714883</v>
      </c>
      <c r="P5" s="29">
        <f t="shared" si="4"/>
        <v>1523.388470267718</v>
      </c>
      <c r="Q5" s="29">
        <f t="shared" si="4"/>
        <v>1483.8250108866107</v>
      </c>
      <c r="R5" s="29">
        <f t="shared" si="4"/>
        <v>1437.8608344886045</v>
      </c>
      <c r="S5" s="29">
        <f t="shared" si="4"/>
        <v>1380.0430435703947</v>
      </c>
      <c r="T5" s="29">
        <f t="shared" si="4"/>
        <v>1321.5755512904718</v>
      </c>
      <c r="U5" s="29">
        <f t="shared" si="4"/>
        <v>1280.5756302744305</v>
      </c>
      <c r="V5" s="29">
        <f t="shared" si="4"/>
        <v>1241.8746623236329</v>
      </c>
      <c r="W5" s="29">
        <f t="shared" ref="W5:Y5" si="5">W18*W70/11630</f>
        <v>1205.4153926335032</v>
      </c>
      <c r="X5" s="29">
        <f t="shared" si="5"/>
        <v>1168.8404152235316</v>
      </c>
      <c r="Y5" s="29">
        <f t="shared" si="5"/>
        <v>1140.5644504940005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695.63765156881266</v>
      </c>
      <c r="C6" s="29">
        <f t="shared" ref="C6:V6" si="6">C19*C71/11630</f>
        <v>680.50724722524637</v>
      </c>
      <c r="D6" s="29">
        <f t="shared" si="6"/>
        <v>676.16462601470539</v>
      </c>
      <c r="E6" s="29">
        <f t="shared" si="6"/>
        <v>673.67214347111292</v>
      </c>
      <c r="F6" s="29">
        <f t="shared" si="6"/>
        <v>661.55505143139294</v>
      </c>
      <c r="G6" s="29">
        <f t="shared" si="6"/>
        <v>651.04777328228988</v>
      </c>
      <c r="H6" s="29">
        <f t="shared" si="6"/>
        <v>647.87207399207625</v>
      </c>
      <c r="I6" s="29">
        <f t="shared" si="6"/>
        <v>632.36371182491359</v>
      </c>
      <c r="J6" s="29">
        <f t="shared" si="6"/>
        <v>622.22533191720106</v>
      </c>
      <c r="K6" s="29">
        <f t="shared" si="6"/>
        <v>608.19055399782712</v>
      </c>
      <c r="L6" s="29">
        <f t="shared" si="6"/>
        <v>591.89534884725856</v>
      </c>
      <c r="M6" s="29">
        <f t="shared" si="6"/>
        <v>568.64191911174885</v>
      </c>
      <c r="N6" s="29">
        <f t="shared" si="6"/>
        <v>548.70424769095871</v>
      </c>
      <c r="O6" s="29">
        <f t="shared" si="6"/>
        <v>526.93906507751149</v>
      </c>
      <c r="P6" s="29">
        <f t="shared" si="6"/>
        <v>505.39331215429775</v>
      </c>
      <c r="Q6" s="29">
        <f t="shared" si="6"/>
        <v>483.81869583472621</v>
      </c>
      <c r="R6" s="29">
        <f t="shared" si="6"/>
        <v>475.01239113542385</v>
      </c>
      <c r="S6" s="29">
        <f t="shared" si="6"/>
        <v>459.27953677610884</v>
      </c>
      <c r="T6" s="29">
        <f t="shared" si="6"/>
        <v>442.47810103437018</v>
      </c>
      <c r="U6" s="29">
        <f t="shared" si="6"/>
        <v>427.97959977044451</v>
      </c>
      <c r="V6" s="29">
        <f t="shared" si="6"/>
        <v>419.31733830494011</v>
      </c>
      <c r="W6" s="29">
        <f t="shared" ref="W6:Y6" si="7">W19*W71/11630</f>
        <v>407.61822869558705</v>
      </c>
      <c r="X6" s="29">
        <f t="shared" si="7"/>
        <v>397.1760615632424</v>
      </c>
      <c r="Y6" s="29">
        <f t="shared" si="7"/>
        <v>386.39535266420648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281.94013807524664</v>
      </c>
      <c r="C7" s="29">
        <f t="shared" ref="C7:V7" si="8">C20*C72/11630</f>
        <v>287.86913541441203</v>
      </c>
      <c r="D7" s="29">
        <f t="shared" si="8"/>
        <v>295.70125527333545</v>
      </c>
      <c r="E7" s="29">
        <f t="shared" si="8"/>
        <v>309.92795420040255</v>
      </c>
      <c r="F7" s="29">
        <f t="shared" si="8"/>
        <v>315.72417844188232</v>
      </c>
      <c r="G7" s="29">
        <f t="shared" si="8"/>
        <v>323.11096260362552</v>
      </c>
      <c r="H7" s="29">
        <f t="shared" si="8"/>
        <v>333.82413477681769</v>
      </c>
      <c r="I7" s="29">
        <f t="shared" si="8"/>
        <v>342.12860267431068</v>
      </c>
      <c r="J7" s="29">
        <f t="shared" si="8"/>
        <v>352.7391699129065</v>
      </c>
      <c r="K7" s="29">
        <f t="shared" si="8"/>
        <v>359.27489031230522</v>
      </c>
      <c r="L7" s="29">
        <f t="shared" si="8"/>
        <v>367.69736582423087</v>
      </c>
      <c r="M7" s="29">
        <f t="shared" si="8"/>
        <v>363.24995647934168</v>
      </c>
      <c r="N7" s="29">
        <f t="shared" si="8"/>
        <v>363.97300912151871</v>
      </c>
      <c r="O7" s="29">
        <f t="shared" si="8"/>
        <v>371.52744142880323</v>
      </c>
      <c r="P7" s="29">
        <f t="shared" si="8"/>
        <v>372.37394798532415</v>
      </c>
      <c r="Q7" s="29">
        <f t="shared" si="8"/>
        <v>374.15092098364642</v>
      </c>
      <c r="R7" s="29">
        <f t="shared" si="8"/>
        <v>376.14763789600062</v>
      </c>
      <c r="S7" s="29">
        <f t="shared" si="8"/>
        <v>368.841752956937</v>
      </c>
      <c r="T7" s="29">
        <f t="shared" si="8"/>
        <v>355.08705003646446</v>
      </c>
      <c r="U7" s="29">
        <f t="shared" si="8"/>
        <v>341.07875563096519</v>
      </c>
      <c r="V7" s="29">
        <f t="shared" si="8"/>
        <v>323.85732002124547</v>
      </c>
      <c r="W7" s="29">
        <f t="shared" ref="W7:Y7" si="9">W20*W72/11630</f>
        <v>309.61851374544307</v>
      </c>
      <c r="X7" s="29">
        <f t="shared" si="9"/>
        <v>285.82167532794557</v>
      </c>
      <c r="Y7" s="29">
        <f t="shared" si="9"/>
        <v>270.48908885484713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274.00133510359768</v>
      </c>
      <c r="C8" s="29">
        <f t="shared" ref="C8:V8" si="10">C21*C73/11630</f>
        <v>277.37804391737501</v>
      </c>
      <c r="D8" s="29">
        <f t="shared" si="10"/>
        <v>289.15617913021316</v>
      </c>
      <c r="E8" s="29">
        <f t="shared" si="10"/>
        <v>303.36971926395489</v>
      </c>
      <c r="F8" s="29">
        <f t="shared" si="10"/>
        <v>307.24696941381802</v>
      </c>
      <c r="G8" s="29">
        <f t="shared" si="10"/>
        <v>319.0302438323821</v>
      </c>
      <c r="H8" s="29">
        <f t="shared" si="10"/>
        <v>330.55775048618574</v>
      </c>
      <c r="I8" s="29">
        <f t="shared" si="10"/>
        <v>332.07546645517368</v>
      </c>
      <c r="J8" s="29">
        <f t="shared" si="10"/>
        <v>343.65726635681114</v>
      </c>
      <c r="K8" s="29">
        <f t="shared" si="10"/>
        <v>358.5210051433744</v>
      </c>
      <c r="L8" s="29">
        <f t="shared" si="10"/>
        <v>357.75289005740206</v>
      </c>
      <c r="M8" s="29">
        <f t="shared" si="10"/>
        <v>366.7082204545124</v>
      </c>
      <c r="N8" s="29">
        <f t="shared" si="10"/>
        <v>370.84839711406966</v>
      </c>
      <c r="O8" s="29">
        <f t="shared" si="10"/>
        <v>373.04407763038847</v>
      </c>
      <c r="P8" s="29">
        <f t="shared" si="10"/>
        <v>375.65899696926397</v>
      </c>
      <c r="Q8" s="29">
        <f t="shared" si="10"/>
        <v>376.0091649148028</v>
      </c>
      <c r="R8" s="29">
        <f t="shared" si="10"/>
        <v>379.61222093233619</v>
      </c>
      <c r="S8" s="29">
        <f t="shared" si="10"/>
        <v>376.81800048708146</v>
      </c>
      <c r="T8" s="29">
        <f t="shared" si="10"/>
        <v>373.29891469309518</v>
      </c>
      <c r="U8" s="29">
        <f t="shared" si="10"/>
        <v>373.17391737070614</v>
      </c>
      <c r="V8" s="29">
        <f t="shared" si="10"/>
        <v>385.3119416742943</v>
      </c>
      <c r="W8" s="29">
        <f t="shared" ref="W8:Y8" si="11">W21*W73/11630</f>
        <v>405.83084754191248</v>
      </c>
      <c r="X8" s="29">
        <f t="shared" si="11"/>
        <v>395.22742626863743</v>
      </c>
      <c r="Y8" s="29">
        <f t="shared" si="11"/>
        <v>384.96259004246252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1108.9091152435396</v>
      </c>
      <c r="C9" s="22">
        <f t="shared" ref="C9:V9" si="12">SUM(C10:C11)</f>
        <v>1180.1474972296041</v>
      </c>
      <c r="D9" s="22">
        <f t="shared" si="12"/>
        <v>1259.4779065393132</v>
      </c>
      <c r="E9" s="22">
        <f t="shared" si="12"/>
        <v>1376.6476991593183</v>
      </c>
      <c r="F9" s="22">
        <f t="shared" si="12"/>
        <v>1486.4848377206558</v>
      </c>
      <c r="G9" s="22">
        <f t="shared" si="12"/>
        <v>1589.6706876393071</v>
      </c>
      <c r="H9" s="22">
        <f t="shared" si="12"/>
        <v>1739.3980808311405</v>
      </c>
      <c r="I9" s="22">
        <f t="shared" si="12"/>
        <v>1850.5223849064005</v>
      </c>
      <c r="J9" s="22">
        <f t="shared" si="12"/>
        <v>1962.8165046580214</v>
      </c>
      <c r="K9" s="22">
        <f t="shared" si="12"/>
        <v>2065.021337043851</v>
      </c>
      <c r="L9" s="22">
        <f t="shared" si="12"/>
        <v>2159.2705413903736</v>
      </c>
      <c r="M9" s="22">
        <f t="shared" si="12"/>
        <v>2191.8600477951936</v>
      </c>
      <c r="N9" s="22">
        <f t="shared" si="12"/>
        <v>2266.4898377484574</v>
      </c>
      <c r="O9" s="22">
        <f t="shared" si="12"/>
        <v>2345.2013798451071</v>
      </c>
      <c r="P9" s="22">
        <f t="shared" si="12"/>
        <v>2402.0784420419914</v>
      </c>
      <c r="Q9" s="22">
        <f t="shared" si="12"/>
        <v>2465.9929836950341</v>
      </c>
      <c r="R9" s="22">
        <f t="shared" si="12"/>
        <v>2483.2058339487776</v>
      </c>
      <c r="S9" s="22">
        <f t="shared" si="12"/>
        <v>2327.3779041521357</v>
      </c>
      <c r="T9" s="22">
        <f t="shared" si="12"/>
        <v>2508.7998998054932</v>
      </c>
      <c r="U9" s="22">
        <f t="shared" si="12"/>
        <v>2532.5553359955488</v>
      </c>
      <c r="V9" s="22">
        <f t="shared" si="12"/>
        <v>2858.9584849857283</v>
      </c>
      <c r="W9" s="22">
        <f t="shared" ref="W9:Y9" si="13">SUM(W10:W11)</f>
        <v>2780.1026313145385</v>
      </c>
      <c r="X9" s="22">
        <f t="shared" si="13"/>
        <v>2635.7827867447822</v>
      </c>
      <c r="Y9" s="22">
        <f t="shared" si="13"/>
        <v>2559.8553935890423</v>
      </c>
      <c r="DA9" s="57"/>
    </row>
    <row r="10" spans="1:105" ht="12" customHeight="1" x14ac:dyDescent="0.25">
      <c r="A10" s="28" t="s">
        <v>28</v>
      </c>
      <c r="B10" s="29">
        <f>B23*B75/11630</f>
        <v>921.17491020675982</v>
      </c>
      <c r="C10" s="29">
        <f t="shared" ref="C10:V10" si="14">C23*C75/11630</f>
        <v>978.50177176178738</v>
      </c>
      <c r="D10" s="29">
        <f t="shared" si="14"/>
        <v>1038.2901122573378</v>
      </c>
      <c r="E10" s="29">
        <f t="shared" si="14"/>
        <v>1124.7822437293878</v>
      </c>
      <c r="F10" s="29">
        <f t="shared" si="14"/>
        <v>1203.8645244086895</v>
      </c>
      <c r="G10" s="29">
        <f t="shared" si="14"/>
        <v>1281.2414207744728</v>
      </c>
      <c r="H10" s="29">
        <f t="shared" si="14"/>
        <v>1404.7356484617815</v>
      </c>
      <c r="I10" s="29">
        <f t="shared" si="14"/>
        <v>1489.7825258843736</v>
      </c>
      <c r="J10" s="29">
        <f t="shared" si="14"/>
        <v>1578.9412340522642</v>
      </c>
      <c r="K10" s="29">
        <f t="shared" si="14"/>
        <v>1661.0987223843249</v>
      </c>
      <c r="L10" s="29">
        <f t="shared" si="14"/>
        <v>1736.6112080568805</v>
      </c>
      <c r="M10" s="29">
        <f t="shared" si="14"/>
        <v>1757.5991075338068</v>
      </c>
      <c r="N10" s="29">
        <f t="shared" si="14"/>
        <v>1813.21465715717</v>
      </c>
      <c r="O10" s="29">
        <f t="shared" si="14"/>
        <v>1866.2426882652949</v>
      </c>
      <c r="P10" s="29">
        <f t="shared" si="14"/>
        <v>1895.556942134132</v>
      </c>
      <c r="Q10" s="29">
        <f t="shared" si="14"/>
        <v>1908.2909258727607</v>
      </c>
      <c r="R10" s="29">
        <f t="shared" si="14"/>
        <v>1887.2409516582507</v>
      </c>
      <c r="S10" s="29">
        <f t="shared" si="14"/>
        <v>1729.3848985090005</v>
      </c>
      <c r="T10" s="29">
        <f t="shared" si="14"/>
        <v>1839.2684429232713</v>
      </c>
      <c r="U10" s="29">
        <f t="shared" si="14"/>
        <v>1811.7750937811902</v>
      </c>
      <c r="V10" s="29">
        <f t="shared" si="14"/>
        <v>2020.7136628318274</v>
      </c>
      <c r="W10" s="29">
        <f t="shared" ref="W10:Y10" si="15">W23*W75/11630</f>
        <v>1931.5194244727909</v>
      </c>
      <c r="X10" s="29">
        <f t="shared" si="15"/>
        <v>1790.1409683132879</v>
      </c>
      <c r="Y10" s="29">
        <f t="shared" si="15"/>
        <v>1718.3312926512019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187.73420503677974</v>
      </c>
      <c r="C11" s="29">
        <f t="shared" ref="C11:V11" si="16">C24*C76/11630</f>
        <v>201.64572546781679</v>
      </c>
      <c r="D11" s="29">
        <f t="shared" si="16"/>
        <v>221.18779428197544</v>
      </c>
      <c r="E11" s="29">
        <f t="shared" si="16"/>
        <v>251.86545542993056</v>
      </c>
      <c r="F11" s="29">
        <f t="shared" si="16"/>
        <v>282.62031331196647</v>
      </c>
      <c r="G11" s="29">
        <f t="shared" si="16"/>
        <v>308.42926686483429</v>
      </c>
      <c r="H11" s="29">
        <f t="shared" si="16"/>
        <v>334.66243236935912</v>
      </c>
      <c r="I11" s="29">
        <f t="shared" si="16"/>
        <v>360.73985902202691</v>
      </c>
      <c r="J11" s="29">
        <f t="shared" si="16"/>
        <v>383.87527060575707</v>
      </c>
      <c r="K11" s="29">
        <f t="shared" si="16"/>
        <v>403.92261465952595</v>
      </c>
      <c r="L11" s="29">
        <f t="shared" si="16"/>
        <v>422.65933333349301</v>
      </c>
      <c r="M11" s="29">
        <f t="shared" si="16"/>
        <v>434.26094026138696</v>
      </c>
      <c r="N11" s="29">
        <f t="shared" si="16"/>
        <v>453.27518059128738</v>
      </c>
      <c r="O11" s="29">
        <f t="shared" si="16"/>
        <v>478.95869157981247</v>
      </c>
      <c r="P11" s="29">
        <f t="shared" si="16"/>
        <v>506.52149990785944</v>
      </c>
      <c r="Q11" s="29">
        <f t="shared" si="16"/>
        <v>557.70205782227345</v>
      </c>
      <c r="R11" s="29">
        <f t="shared" si="16"/>
        <v>595.96488229052682</v>
      </c>
      <c r="S11" s="29">
        <f t="shared" si="16"/>
        <v>597.99300564313489</v>
      </c>
      <c r="T11" s="29">
        <f t="shared" si="16"/>
        <v>669.53145688222173</v>
      </c>
      <c r="U11" s="29">
        <f t="shared" si="16"/>
        <v>720.78024221435851</v>
      </c>
      <c r="V11" s="29">
        <f t="shared" si="16"/>
        <v>838.24482215390071</v>
      </c>
      <c r="W11" s="29">
        <f t="shared" ref="W11:Y11" si="17">W24*W76/11630</f>
        <v>848.5832068417476</v>
      </c>
      <c r="X11" s="29">
        <f t="shared" si="17"/>
        <v>845.64181843149413</v>
      </c>
      <c r="Y11" s="29">
        <f t="shared" si="17"/>
        <v>841.52410093784022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1491.5625509766173</v>
      </c>
      <c r="C12" s="22">
        <f t="shared" ref="C12:V12" si="18">SUM(C13:C14)</f>
        <v>1531.5316895860947</v>
      </c>
      <c r="D12" s="22">
        <f t="shared" si="18"/>
        <v>1552.6660977276574</v>
      </c>
      <c r="E12" s="22">
        <f t="shared" si="18"/>
        <v>1567.4441056108592</v>
      </c>
      <c r="F12" s="22">
        <f t="shared" si="18"/>
        <v>1596.3822062235793</v>
      </c>
      <c r="G12" s="22">
        <f t="shared" si="18"/>
        <v>1594.5422784018087</v>
      </c>
      <c r="H12" s="22">
        <f t="shared" si="18"/>
        <v>1613.9371407126923</v>
      </c>
      <c r="I12" s="22">
        <f t="shared" si="18"/>
        <v>1623.4814773218254</v>
      </c>
      <c r="J12" s="22">
        <f t="shared" si="18"/>
        <v>1648.7361203485102</v>
      </c>
      <c r="K12" s="22">
        <f t="shared" si="18"/>
        <v>1661.120791206195</v>
      </c>
      <c r="L12" s="22">
        <f t="shared" si="18"/>
        <v>1666.8965699783735</v>
      </c>
      <c r="M12" s="22">
        <f t="shared" si="18"/>
        <v>1639.4032477829196</v>
      </c>
      <c r="N12" s="22">
        <f t="shared" si="18"/>
        <v>1613.9856495597896</v>
      </c>
      <c r="O12" s="22">
        <f t="shared" si="18"/>
        <v>1596.37607976911</v>
      </c>
      <c r="P12" s="22">
        <f t="shared" si="18"/>
        <v>1571.6098117097126</v>
      </c>
      <c r="Q12" s="22">
        <f t="shared" si="18"/>
        <v>1550.8935828270205</v>
      </c>
      <c r="R12" s="22">
        <f t="shared" si="18"/>
        <v>1520.6918655744694</v>
      </c>
      <c r="S12" s="22">
        <f t="shared" si="18"/>
        <v>1440.1833753180649</v>
      </c>
      <c r="T12" s="22">
        <f t="shared" si="18"/>
        <v>1429.3498115054424</v>
      </c>
      <c r="U12" s="22">
        <f t="shared" si="18"/>
        <v>1393.4648874506925</v>
      </c>
      <c r="V12" s="22">
        <f t="shared" si="18"/>
        <v>1467.5518730207223</v>
      </c>
      <c r="W12" s="22">
        <f t="shared" ref="W12:Y12" si="19">SUM(W13:W14)</f>
        <v>1472.4614148260616</v>
      </c>
      <c r="X12" s="22">
        <f t="shared" si="19"/>
        <v>1396.5815187128369</v>
      </c>
      <c r="Y12" s="22">
        <f t="shared" si="19"/>
        <v>1337.0125196025488</v>
      </c>
      <c r="DA12" s="57"/>
    </row>
    <row r="13" spans="1:105" ht="12" customHeight="1" x14ac:dyDescent="0.25">
      <c r="A13" s="30" t="s">
        <v>44</v>
      </c>
      <c r="B13" s="31">
        <f>B26*B78/11630</f>
        <v>1037.2571530686857</v>
      </c>
      <c r="C13" s="31">
        <f t="shared" ref="C13:V13" si="20">C26*C78/11630</f>
        <v>1061.4116442153925</v>
      </c>
      <c r="D13" s="31">
        <f t="shared" si="20"/>
        <v>1079.246187876284</v>
      </c>
      <c r="E13" s="31">
        <f t="shared" si="20"/>
        <v>1091.7480156874128</v>
      </c>
      <c r="F13" s="31">
        <f t="shared" si="20"/>
        <v>1099.8691611377926</v>
      </c>
      <c r="G13" s="31">
        <f t="shared" si="20"/>
        <v>1098.7484213848807</v>
      </c>
      <c r="H13" s="31">
        <f t="shared" si="20"/>
        <v>1113.1351872311948</v>
      </c>
      <c r="I13" s="31">
        <f t="shared" si="20"/>
        <v>1119.7785097708288</v>
      </c>
      <c r="J13" s="31">
        <f t="shared" si="20"/>
        <v>1127.9137372266496</v>
      </c>
      <c r="K13" s="31">
        <f t="shared" si="20"/>
        <v>1119.0470045309494</v>
      </c>
      <c r="L13" s="31">
        <f t="shared" si="20"/>
        <v>1102.7789204951757</v>
      </c>
      <c r="M13" s="31">
        <f t="shared" si="20"/>
        <v>1062.0310778833848</v>
      </c>
      <c r="N13" s="31">
        <f t="shared" si="20"/>
        <v>1019.0706668565192</v>
      </c>
      <c r="O13" s="31">
        <f t="shared" si="20"/>
        <v>989.75286099770312</v>
      </c>
      <c r="P13" s="31">
        <f t="shared" si="20"/>
        <v>954.966783201716</v>
      </c>
      <c r="Q13" s="31">
        <f t="shared" si="20"/>
        <v>918.68994971874918</v>
      </c>
      <c r="R13" s="31">
        <f t="shared" si="20"/>
        <v>875.9820885331485</v>
      </c>
      <c r="S13" s="31">
        <f t="shared" si="20"/>
        <v>828.77556804750043</v>
      </c>
      <c r="T13" s="31">
        <f t="shared" si="20"/>
        <v>780.60760301884375</v>
      </c>
      <c r="U13" s="31">
        <f t="shared" si="20"/>
        <v>728.20764448949319</v>
      </c>
      <c r="V13" s="31">
        <f t="shared" si="20"/>
        <v>723.51022200379055</v>
      </c>
      <c r="W13" s="31">
        <f t="shared" ref="W13:Y13" si="21">W26*W78/11630</f>
        <v>734.40813738875499</v>
      </c>
      <c r="X13" s="31">
        <f t="shared" si="21"/>
        <v>686.86840191389808</v>
      </c>
      <c r="Y13" s="31">
        <f t="shared" si="21"/>
        <v>646.45545667837689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454.30539790793165</v>
      </c>
      <c r="C14" s="33">
        <f t="shared" ref="C14:V14" si="22">C27*C79/11630</f>
        <v>470.12004537070209</v>
      </c>
      <c r="D14" s="33">
        <f t="shared" si="22"/>
        <v>473.4199098513734</v>
      </c>
      <c r="E14" s="33">
        <f t="shared" si="22"/>
        <v>475.69608992344632</v>
      </c>
      <c r="F14" s="33">
        <f t="shared" si="22"/>
        <v>496.51304508578659</v>
      </c>
      <c r="G14" s="33">
        <f t="shared" si="22"/>
        <v>495.79385701692809</v>
      </c>
      <c r="H14" s="33">
        <f t="shared" si="22"/>
        <v>500.80195348149755</v>
      </c>
      <c r="I14" s="33">
        <f t="shared" si="22"/>
        <v>503.7029675509965</v>
      </c>
      <c r="J14" s="33">
        <f t="shared" si="22"/>
        <v>520.82238312186064</v>
      </c>
      <c r="K14" s="33">
        <f t="shared" si="22"/>
        <v>542.07378667524574</v>
      </c>
      <c r="L14" s="33">
        <f t="shared" si="22"/>
        <v>564.11764948319762</v>
      </c>
      <c r="M14" s="33">
        <f t="shared" si="22"/>
        <v>577.37216989953492</v>
      </c>
      <c r="N14" s="33">
        <f t="shared" si="22"/>
        <v>594.91498270327054</v>
      </c>
      <c r="O14" s="33">
        <f t="shared" si="22"/>
        <v>606.62321877140687</v>
      </c>
      <c r="P14" s="33">
        <f t="shared" si="22"/>
        <v>616.64302850799652</v>
      </c>
      <c r="Q14" s="33">
        <f t="shared" si="22"/>
        <v>632.20363310827122</v>
      </c>
      <c r="R14" s="33">
        <f t="shared" si="22"/>
        <v>644.70977704132088</v>
      </c>
      <c r="S14" s="33">
        <f t="shared" si="22"/>
        <v>611.4078072705646</v>
      </c>
      <c r="T14" s="33">
        <f t="shared" si="22"/>
        <v>648.74220848659866</v>
      </c>
      <c r="U14" s="33">
        <f t="shared" si="22"/>
        <v>665.25724296119927</v>
      </c>
      <c r="V14" s="33">
        <f t="shared" si="22"/>
        <v>744.04165101693161</v>
      </c>
      <c r="W14" s="33">
        <f t="shared" ref="W14:Y14" si="23">W27*W79/11630</f>
        <v>738.05327743730652</v>
      </c>
      <c r="X14" s="33">
        <f t="shared" si="23"/>
        <v>709.71311679893881</v>
      </c>
      <c r="Y14" s="33">
        <f t="shared" si="23"/>
        <v>690.55706292417187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217755.68910660574</v>
      </c>
      <c r="C16" s="19">
        <f t="shared" ref="C16:Q16" si="24">SUM(C17,C22,C25)</f>
        <v>222863.48604150451</v>
      </c>
      <c r="D16" s="19">
        <f t="shared" si="24"/>
        <v>224632.05081355228</v>
      </c>
      <c r="E16" s="19">
        <f t="shared" si="24"/>
        <v>226694.74526636905</v>
      </c>
      <c r="F16" s="19">
        <f t="shared" si="24"/>
        <v>233743.04775370582</v>
      </c>
      <c r="G16" s="19">
        <f t="shared" si="24"/>
        <v>234071.97503429948</v>
      </c>
      <c r="H16" s="19">
        <f t="shared" si="24"/>
        <v>237700.90410645516</v>
      </c>
      <c r="I16" s="19">
        <f t="shared" si="24"/>
        <v>239804.45810469729</v>
      </c>
      <c r="J16" s="19">
        <f t="shared" si="24"/>
        <v>247629.65902068443</v>
      </c>
      <c r="K16" s="19">
        <f t="shared" si="24"/>
        <v>256446.56974975858</v>
      </c>
      <c r="L16" s="19">
        <f t="shared" si="24"/>
        <v>264764.70611350541</v>
      </c>
      <c r="M16" s="19">
        <f t="shared" si="24"/>
        <v>268074.46020120906</v>
      </c>
      <c r="N16" s="19">
        <f t="shared" si="24"/>
        <v>273254.29425518616</v>
      </c>
      <c r="O16" s="19">
        <f t="shared" si="24"/>
        <v>276715.41969859513</v>
      </c>
      <c r="P16" s="19">
        <f t="shared" si="24"/>
        <v>279224.2484491014</v>
      </c>
      <c r="Q16" s="19">
        <f t="shared" si="24"/>
        <v>283188.83816866053</v>
      </c>
      <c r="R16" s="19">
        <f t="shared" ref="R16" si="25">SUM(R17,R22,R25)</f>
        <v>280859.25906390289</v>
      </c>
      <c r="S16" s="19">
        <f t="shared" ref="S16" si="26">SUM(S17,S22,S25)</f>
        <v>278908.95018129598</v>
      </c>
      <c r="T16" s="19">
        <f t="shared" ref="T16" si="27">SUM(T17,T22,T25)</f>
        <v>279077.34046796634</v>
      </c>
      <c r="U16" s="19">
        <f t="shared" ref="U16" si="28">SUM(U17,U22,U25)</f>
        <v>279219.9645937063</v>
      </c>
      <c r="V16" s="19">
        <f t="shared" ref="V16:W16" si="29">SUM(V17,V22,V25)</f>
        <v>278155.42773844593</v>
      </c>
      <c r="W16" s="19">
        <f t="shared" si="29"/>
        <v>274278.20325382764</v>
      </c>
      <c r="X16" s="19">
        <f t="shared" ref="X16:Y16" si="30">SUM(X17,X22,X25)</f>
        <v>271138.39029707207</v>
      </c>
      <c r="Y16" s="19">
        <f t="shared" si="30"/>
        <v>268411.06206141389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39217.405749576421</v>
      </c>
      <c r="C17" s="22">
        <f t="shared" ref="C17:Q17" si="31">SUM(C18:C21)</f>
        <v>39579.284153200591</v>
      </c>
      <c r="D17" s="22">
        <f t="shared" si="31"/>
        <v>40212.45051721378</v>
      </c>
      <c r="E17" s="22">
        <f t="shared" si="31"/>
        <v>40935.983995219038</v>
      </c>
      <c r="F17" s="22">
        <f t="shared" si="31"/>
        <v>40971.146046370603</v>
      </c>
      <c r="G17" s="22">
        <f t="shared" si="31"/>
        <v>41227.647743456386</v>
      </c>
      <c r="H17" s="22">
        <f t="shared" si="31"/>
        <v>41912.738756094936</v>
      </c>
      <c r="I17" s="22">
        <f t="shared" si="31"/>
        <v>42114.238584520383</v>
      </c>
      <c r="J17" s="22">
        <f t="shared" si="31"/>
        <v>42880.745873226348</v>
      </c>
      <c r="K17" s="22">
        <f t="shared" si="31"/>
        <v>43496.687640135875</v>
      </c>
      <c r="L17" s="22">
        <f t="shared" si="31"/>
        <v>43791.227309088383</v>
      </c>
      <c r="M17" s="22">
        <f t="shared" si="31"/>
        <v>43735.274995311775</v>
      </c>
      <c r="N17" s="22">
        <f t="shared" si="31"/>
        <v>43434.656945798357</v>
      </c>
      <c r="O17" s="22">
        <f t="shared" si="31"/>
        <v>42913.053895783545</v>
      </c>
      <c r="P17" s="22">
        <f t="shared" si="31"/>
        <v>42316.197395036026</v>
      </c>
      <c r="Q17" s="22">
        <f t="shared" si="31"/>
        <v>41417.506174186245</v>
      </c>
      <c r="R17" s="22">
        <f t="shared" ref="R17" si="32">SUM(R18:R21)</f>
        <v>40685.337521741087</v>
      </c>
      <c r="S17" s="22">
        <f t="shared" ref="S17" si="33">SUM(S18:S21)</f>
        <v>39581.12838843705</v>
      </c>
      <c r="T17" s="22">
        <f t="shared" ref="T17" si="34">SUM(T18:T21)</f>
        <v>38451.184637578102</v>
      </c>
      <c r="U17" s="22">
        <f t="shared" ref="U17" si="35">SUM(U18:U21)</f>
        <v>37475.59318624415</v>
      </c>
      <c r="V17" s="22">
        <f t="shared" ref="V17:W17" si="36">SUM(V18:V21)</f>
        <v>36320.381111860384</v>
      </c>
      <c r="W17" s="22">
        <f t="shared" si="36"/>
        <v>35111.301373775634</v>
      </c>
      <c r="X17" s="22">
        <f t="shared" ref="X17:Y17" si="37">SUM(X18:X21)</f>
        <v>34007.027612005542</v>
      </c>
      <c r="Y17" s="22">
        <f t="shared" si="37"/>
        <v>33058.433261998369</v>
      </c>
      <c r="DA17" s="57"/>
    </row>
    <row r="18" spans="1:105" ht="12" customHeight="1" x14ac:dyDescent="0.25">
      <c r="A18" s="28" t="s">
        <v>32</v>
      </c>
      <c r="B18" s="29">
        <f>B31*B83/1000000</f>
        <v>2371.4928657644091</v>
      </c>
      <c r="C18" s="29">
        <f t="shared" ref="C18:Q18" si="38">C31*C83/1000000</f>
        <v>2366.4080960391402</v>
      </c>
      <c r="D18" s="29">
        <f t="shared" si="38"/>
        <v>2356.2944442407934</v>
      </c>
      <c r="E18" s="29">
        <f t="shared" si="38"/>
        <v>2342.2678011831172</v>
      </c>
      <c r="F18" s="29">
        <f t="shared" si="38"/>
        <v>2333.1023674107682</v>
      </c>
      <c r="G18" s="29">
        <f t="shared" si="38"/>
        <v>2298.8195905421171</v>
      </c>
      <c r="H18" s="29">
        <f t="shared" si="38"/>
        <v>2279.2508404557548</v>
      </c>
      <c r="I18" s="29">
        <f t="shared" si="38"/>
        <v>2259.2799650644702</v>
      </c>
      <c r="J18" s="29">
        <f t="shared" si="38"/>
        <v>2252.1033876323913</v>
      </c>
      <c r="K18" s="29">
        <f t="shared" si="38"/>
        <v>2222.7381640287913</v>
      </c>
      <c r="L18" s="29">
        <f t="shared" si="38"/>
        <v>2211.6058753252469</v>
      </c>
      <c r="M18" s="29">
        <f t="shared" si="38"/>
        <v>2157.6817469810162</v>
      </c>
      <c r="N18" s="29">
        <f t="shared" si="38"/>
        <v>2113.3506108914448</v>
      </c>
      <c r="O18" s="29">
        <f t="shared" si="38"/>
        <v>2070.9858734938834</v>
      </c>
      <c r="P18" s="29">
        <f t="shared" si="38"/>
        <v>2022.4894873531473</v>
      </c>
      <c r="Q18" s="29">
        <f t="shared" si="38"/>
        <v>1969.9640270104212</v>
      </c>
      <c r="R18" s="29">
        <f t="shared" ref="R18:V18" si="39">R31*R83/1000000</f>
        <v>1908.940811084758</v>
      </c>
      <c r="S18" s="29">
        <f t="shared" si="39"/>
        <v>1832.1804334159467</v>
      </c>
      <c r="T18" s="29">
        <f t="shared" si="39"/>
        <v>1754.5574956059581</v>
      </c>
      <c r="U18" s="29">
        <f t="shared" si="39"/>
        <v>1700.1249520652545</v>
      </c>
      <c r="V18" s="29">
        <f t="shared" si="39"/>
        <v>1648.7445573999833</v>
      </c>
      <c r="W18" s="29">
        <f t="shared" ref="W18:Y18" si="40">W31*W83/1000000</f>
        <v>1600.3402986675394</v>
      </c>
      <c r="X18" s="29">
        <f t="shared" si="40"/>
        <v>1551.7824234074972</v>
      </c>
      <c r="Y18" s="29">
        <f t="shared" si="40"/>
        <v>1514.2425295942041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18395.686986267967</v>
      </c>
      <c r="C19" s="29">
        <f t="shared" ref="C19:Q19" si="41">C32*C84/1000000</f>
        <v>18395.693922616912</v>
      </c>
      <c r="D19" s="29">
        <f t="shared" si="41"/>
        <v>18319.491070465305</v>
      </c>
      <c r="E19" s="29">
        <f t="shared" si="41"/>
        <v>18193.421447780776</v>
      </c>
      <c r="F19" s="29">
        <f t="shared" si="41"/>
        <v>17813.903872624047</v>
      </c>
      <c r="G19" s="29">
        <f t="shared" si="41"/>
        <v>17400.457995679477</v>
      </c>
      <c r="H19" s="29">
        <f t="shared" si="41"/>
        <v>17257.611702916234</v>
      </c>
      <c r="I19" s="29">
        <f t="shared" si="41"/>
        <v>16946.068166388995</v>
      </c>
      <c r="J19" s="29">
        <f t="shared" si="41"/>
        <v>16748.669641196342</v>
      </c>
      <c r="K19" s="29">
        <f t="shared" si="41"/>
        <v>16413.001699931712</v>
      </c>
      <c r="L19" s="29">
        <f t="shared" si="41"/>
        <v>16010.62908099649</v>
      </c>
      <c r="M19" s="29">
        <f t="shared" si="41"/>
        <v>15474.231663695942</v>
      </c>
      <c r="N19" s="29">
        <f t="shared" si="41"/>
        <v>14937.944698818414</v>
      </c>
      <c r="O19" s="29">
        <f t="shared" si="41"/>
        <v>14448.241044121054</v>
      </c>
      <c r="P19" s="29">
        <f t="shared" si="41"/>
        <v>13936.149216848578</v>
      </c>
      <c r="Q19" s="29">
        <f t="shared" si="41"/>
        <v>13315.53015218974</v>
      </c>
      <c r="R19" s="29">
        <f t="shared" ref="R19:V19" si="42">R32*R84/1000000</f>
        <v>12925.562200995755</v>
      </c>
      <c r="S19" s="29">
        <f t="shared" si="42"/>
        <v>12499.902405499734</v>
      </c>
      <c r="T19" s="29">
        <f t="shared" si="42"/>
        <v>12142.61567460787</v>
      </c>
      <c r="U19" s="29">
        <f t="shared" si="42"/>
        <v>11854.075915657098</v>
      </c>
      <c r="V19" s="29">
        <f t="shared" si="42"/>
        <v>11569.673382661655</v>
      </c>
      <c r="W19" s="29">
        <f t="shared" ref="W19:Y19" si="43">W32*W84/1000000</f>
        <v>11202.218341432215</v>
      </c>
      <c r="X19" s="29">
        <f t="shared" si="43"/>
        <v>10925.853843269881</v>
      </c>
      <c r="Y19" s="29">
        <f t="shared" si="43"/>
        <v>10634.456831148544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11576.466223701225</v>
      </c>
      <c r="C20" s="29">
        <f t="shared" ref="C20:Q20" si="45">C33*C85/1000000</f>
        <v>11833.273372990423</v>
      </c>
      <c r="D20" s="29">
        <f t="shared" si="45"/>
        <v>12216.647273715156</v>
      </c>
      <c r="E20" s="29">
        <f t="shared" si="45"/>
        <v>12757.603544932754</v>
      </c>
      <c r="F20" s="29">
        <f t="shared" si="45"/>
        <v>13117.336382166277</v>
      </c>
      <c r="G20" s="29">
        <f t="shared" si="45"/>
        <v>13638.20519735529</v>
      </c>
      <c r="H20" s="29">
        <f t="shared" si="45"/>
        <v>14300.210379879574</v>
      </c>
      <c r="I20" s="29">
        <f t="shared" si="45"/>
        <v>14882.281966714898</v>
      </c>
      <c r="J20" s="29">
        <f t="shared" si="45"/>
        <v>15628.018740788317</v>
      </c>
      <c r="K20" s="29">
        <f t="shared" si="45"/>
        <v>16292.864388192869</v>
      </c>
      <c r="L20" s="29">
        <f t="shared" si="45"/>
        <v>17080.250600068557</v>
      </c>
      <c r="M20" s="29">
        <f t="shared" si="45"/>
        <v>17426.872372594175</v>
      </c>
      <c r="N20" s="29">
        <f t="shared" si="45"/>
        <v>17637.088908405491</v>
      </c>
      <c r="O20" s="29">
        <f t="shared" si="45"/>
        <v>17634.896869840039</v>
      </c>
      <c r="P20" s="29">
        <f t="shared" si="45"/>
        <v>17565.367951069962</v>
      </c>
      <c r="Q20" s="29">
        <f t="shared" si="45"/>
        <v>17370.016795751588</v>
      </c>
      <c r="R20" s="29">
        <f t="shared" ref="R20:V20" si="46">R33*R85/1000000</f>
        <v>17019.00677665132</v>
      </c>
      <c r="S20" s="29">
        <f t="shared" si="46"/>
        <v>16512.770984468487</v>
      </c>
      <c r="T20" s="29">
        <f t="shared" si="46"/>
        <v>15906.703030141609</v>
      </c>
      <c r="U20" s="29">
        <f t="shared" si="46"/>
        <v>15290.174955673945</v>
      </c>
      <c r="V20" s="29">
        <f t="shared" si="46"/>
        <v>14534.815467002494</v>
      </c>
      <c r="W20" s="29">
        <f t="shared" ref="W20:Y20" si="47">W33*W85/1000000</f>
        <v>13798.659156275691</v>
      </c>
      <c r="X20" s="29">
        <f t="shared" si="47"/>
        <v>12992.299831441811</v>
      </c>
      <c r="Y20" s="29">
        <f t="shared" si="47"/>
        <v>12419.253935973822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6873.759673842821</v>
      </c>
      <c r="C21" s="29">
        <f t="shared" ref="C21:Q21" si="49">C34*C86/1000000</f>
        <v>6983.9087615541157</v>
      </c>
      <c r="D21" s="29">
        <f t="shared" si="49"/>
        <v>7320.0177287925235</v>
      </c>
      <c r="E21" s="29">
        <f t="shared" si="49"/>
        <v>7642.6912013223919</v>
      </c>
      <c r="F21" s="29">
        <f t="shared" si="49"/>
        <v>7706.8034241695095</v>
      </c>
      <c r="G21" s="29">
        <f t="shared" si="49"/>
        <v>7890.1649598795084</v>
      </c>
      <c r="H21" s="29">
        <f t="shared" si="49"/>
        <v>8075.6658328433705</v>
      </c>
      <c r="I21" s="29">
        <f t="shared" si="49"/>
        <v>8026.6084863520209</v>
      </c>
      <c r="J21" s="29">
        <f t="shared" si="49"/>
        <v>8251.9541036093015</v>
      </c>
      <c r="K21" s="29">
        <f t="shared" si="49"/>
        <v>8568.0833879825095</v>
      </c>
      <c r="L21" s="29">
        <f t="shared" si="49"/>
        <v>8488.7417526980898</v>
      </c>
      <c r="M21" s="29">
        <f t="shared" si="49"/>
        <v>8676.4892120406475</v>
      </c>
      <c r="N21" s="29">
        <f t="shared" si="49"/>
        <v>8746.2727276830101</v>
      </c>
      <c r="O21" s="29">
        <f t="shared" si="49"/>
        <v>8758.9301083285682</v>
      </c>
      <c r="P21" s="29">
        <f t="shared" si="49"/>
        <v>8792.190739764339</v>
      </c>
      <c r="Q21" s="29">
        <f t="shared" si="49"/>
        <v>8761.9951992344977</v>
      </c>
      <c r="R21" s="29">
        <f t="shared" ref="R21:V21" si="50">R34*R86/1000000</f>
        <v>8831.8277330092551</v>
      </c>
      <c r="S21" s="29">
        <f t="shared" si="50"/>
        <v>8736.2745650528777</v>
      </c>
      <c r="T21" s="29">
        <f t="shared" si="50"/>
        <v>8647.308437222664</v>
      </c>
      <c r="U21" s="29">
        <f t="shared" si="50"/>
        <v>8631.217362847854</v>
      </c>
      <c r="V21" s="29">
        <f t="shared" si="50"/>
        <v>8567.1477047962544</v>
      </c>
      <c r="W21" s="29">
        <f t="shared" ref="W21:Y21" si="51">W34*W86/1000000</f>
        <v>8510.083577400188</v>
      </c>
      <c r="X21" s="29">
        <f t="shared" si="51"/>
        <v>8537.0915138863529</v>
      </c>
      <c r="Y21" s="29">
        <f t="shared" si="51"/>
        <v>8490.4799652817983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10946.85611521654</v>
      </c>
      <c r="C22" s="22">
        <f t="shared" ref="C22:Q22" si="52">SUM(C23:C24)</f>
        <v>11497.374831841475</v>
      </c>
      <c r="D22" s="22">
        <f t="shared" si="52"/>
        <v>12175.181371377075</v>
      </c>
      <c r="E22" s="22">
        <f t="shared" si="52"/>
        <v>13256.653574911972</v>
      </c>
      <c r="F22" s="22">
        <f t="shared" si="52"/>
        <v>14272.046239492807</v>
      </c>
      <c r="G22" s="22">
        <f t="shared" si="52"/>
        <v>15185.057070759922</v>
      </c>
      <c r="H22" s="22">
        <f t="shared" si="52"/>
        <v>16485.948119486104</v>
      </c>
      <c r="I22" s="22">
        <f t="shared" si="52"/>
        <v>17480.759828014619</v>
      </c>
      <c r="J22" s="22">
        <f t="shared" si="52"/>
        <v>18519.395625644538</v>
      </c>
      <c r="K22" s="22">
        <f t="shared" si="52"/>
        <v>19488.163041794429</v>
      </c>
      <c r="L22" s="22">
        <f t="shared" si="52"/>
        <v>20359.916698052155</v>
      </c>
      <c r="M22" s="22">
        <f t="shared" si="52"/>
        <v>20649.03356567688</v>
      </c>
      <c r="N22" s="22">
        <f t="shared" si="52"/>
        <v>21361.717749667874</v>
      </c>
      <c r="O22" s="22">
        <f t="shared" si="52"/>
        <v>22140.204733517738</v>
      </c>
      <c r="P22" s="22">
        <f t="shared" si="52"/>
        <v>22743.74638919569</v>
      </c>
      <c r="Q22" s="22">
        <f t="shared" si="52"/>
        <v>23538.196611780535</v>
      </c>
      <c r="R22" s="22">
        <f t="shared" ref="R22" si="53">SUM(R23:R24)</f>
        <v>23574.929163759531</v>
      </c>
      <c r="S22" s="22">
        <f t="shared" ref="S22" si="54">SUM(S23:S24)</f>
        <v>23695.123969210865</v>
      </c>
      <c r="T22" s="22">
        <f t="shared" ref="T22" si="55">SUM(T23:T24)</f>
        <v>24526.646025434173</v>
      </c>
      <c r="U22" s="22">
        <f t="shared" ref="U22" si="56">SUM(U23:U24)</f>
        <v>24816.496163116892</v>
      </c>
      <c r="V22" s="22">
        <f t="shared" ref="V22:W22" si="57">SUM(V23:V24)</f>
        <v>25379.865028077802</v>
      </c>
      <c r="W22" s="22">
        <f t="shared" si="57"/>
        <v>25060.378634656474</v>
      </c>
      <c r="X22" s="22">
        <f t="shared" ref="X22:Y22" si="58">SUM(X23:X24)</f>
        <v>24723.724452908566</v>
      </c>
      <c r="Y22" s="22">
        <f t="shared" si="58"/>
        <v>24631.236916156042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7605.2086541547769</v>
      </c>
      <c r="C23" s="29">
        <f t="shared" ref="C23:Q23" si="60">C36*C88/1000000</f>
        <v>7993.2549201979373</v>
      </c>
      <c r="D23" s="29">
        <f t="shared" si="60"/>
        <v>8413.9620502477646</v>
      </c>
      <c r="E23" s="29">
        <f t="shared" si="60"/>
        <v>9059.243669276706</v>
      </c>
      <c r="F23" s="29">
        <f t="shared" si="60"/>
        <v>9650.4034461001665</v>
      </c>
      <c r="G23" s="29">
        <f t="shared" si="60"/>
        <v>10232.390422280727</v>
      </c>
      <c r="H23" s="29">
        <f t="shared" si="60"/>
        <v>11198.551093621603</v>
      </c>
      <c r="I23" s="29">
        <f t="shared" si="60"/>
        <v>11869.128569445538</v>
      </c>
      <c r="J23" s="29">
        <f t="shared" si="60"/>
        <v>12618.034780717986</v>
      </c>
      <c r="K23" s="29">
        <f t="shared" si="60"/>
        <v>13341.790793020768</v>
      </c>
      <c r="L23" s="29">
        <f t="shared" si="60"/>
        <v>14001.859335115449</v>
      </c>
      <c r="M23" s="29">
        <f t="shared" si="60"/>
        <v>14156.495755067121</v>
      </c>
      <c r="N23" s="29">
        <f t="shared" si="60"/>
        <v>14615.306109752752</v>
      </c>
      <c r="O23" s="29">
        <f t="shared" si="60"/>
        <v>15048.01031114167</v>
      </c>
      <c r="P23" s="29">
        <f t="shared" si="60"/>
        <v>15285.269316046726</v>
      </c>
      <c r="Q23" s="29">
        <f t="shared" si="60"/>
        <v>15379.280566093892</v>
      </c>
      <c r="R23" s="29">
        <f t="shared" ref="R23:V23" si="61">R36*R88/1000000</f>
        <v>14966.218425795149</v>
      </c>
      <c r="S23" s="29">
        <f t="shared" si="61"/>
        <v>14511.987283743914</v>
      </c>
      <c r="T23" s="29">
        <f t="shared" si="61"/>
        <v>14691.366941507937</v>
      </c>
      <c r="U23" s="29">
        <f t="shared" si="61"/>
        <v>14298.011376570148</v>
      </c>
      <c r="V23" s="29">
        <f t="shared" si="61"/>
        <v>14313.069708462237</v>
      </c>
      <c r="W23" s="29">
        <f t="shared" ref="W23:Y23" si="62">W36*W88/1000000</f>
        <v>13673.429929049755</v>
      </c>
      <c r="X23" s="29">
        <f t="shared" si="62"/>
        <v>13110.621007546719</v>
      </c>
      <c r="Y23" s="29">
        <f t="shared" si="62"/>
        <v>12863.413375600452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3341.6474610617629</v>
      </c>
      <c r="C24" s="29">
        <f t="shared" ref="C24:Q24" si="64">C37*C89/1000000</f>
        <v>3504.1199116435369</v>
      </c>
      <c r="D24" s="29">
        <f t="shared" si="64"/>
        <v>3761.2193211293111</v>
      </c>
      <c r="E24" s="29">
        <f t="shared" si="64"/>
        <v>4197.4099056352661</v>
      </c>
      <c r="F24" s="29">
        <f t="shared" si="64"/>
        <v>4621.6427933926398</v>
      </c>
      <c r="G24" s="29">
        <f t="shared" si="64"/>
        <v>4952.666648479194</v>
      </c>
      <c r="H24" s="29">
        <f t="shared" si="64"/>
        <v>5287.3970258645004</v>
      </c>
      <c r="I24" s="29">
        <f t="shared" si="64"/>
        <v>5611.6312585690803</v>
      </c>
      <c r="J24" s="29">
        <f t="shared" si="64"/>
        <v>5901.3608449265521</v>
      </c>
      <c r="K24" s="29">
        <f t="shared" si="64"/>
        <v>6146.3722487736622</v>
      </c>
      <c r="L24" s="29">
        <f t="shared" si="64"/>
        <v>6358.0573629367063</v>
      </c>
      <c r="M24" s="29">
        <f t="shared" si="64"/>
        <v>6492.5378106097596</v>
      </c>
      <c r="N24" s="29">
        <f t="shared" si="64"/>
        <v>6746.4116399151235</v>
      </c>
      <c r="O24" s="29">
        <f t="shared" si="64"/>
        <v>7092.1944223760684</v>
      </c>
      <c r="P24" s="29">
        <f t="shared" si="64"/>
        <v>7458.4770731489652</v>
      </c>
      <c r="Q24" s="29">
        <f t="shared" si="64"/>
        <v>8158.9160456866439</v>
      </c>
      <c r="R24" s="29">
        <f t="shared" ref="R24:V24" si="65">R37*R89/1000000</f>
        <v>8608.7107379643803</v>
      </c>
      <c r="S24" s="29">
        <f t="shared" si="65"/>
        <v>9183.1366854669486</v>
      </c>
      <c r="T24" s="29">
        <f t="shared" si="65"/>
        <v>9835.2790839262343</v>
      </c>
      <c r="U24" s="29">
        <f t="shared" si="65"/>
        <v>10518.484786546744</v>
      </c>
      <c r="V24" s="29">
        <f t="shared" si="65"/>
        <v>11066.795319615563</v>
      </c>
      <c r="W24" s="29">
        <f t="shared" ref="W24:Y24" si="66">W37*W89/1000000</f>
        <v>11386.948705606719</v>
      </c>
      <c r="X24" s="29">
        <f t="shared" si="66"/>
        <v>11613.103445361847</v>
      </c>
      <c r="Y24" s="29">
        <f t="shared" si="66"/>
        <v>11767.823540555588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167591.42724181278</v>
      </c>
      <c r="C25" s="22">
        <f t="shared" ref="C25:Q25" si="67">SUM(C26:C27)</f>
        <v>171786.82705646244</v>
      </c>
      <c r="D25" s="22">
        <f t="shared" si="67"/>
        <v>172244.41892496141</v>
      </c>
      <c r="E25" s="22">
        <f t="shared" si="67"/>
        <v>172502.10769623803</v>
      </c>
      <c r="F25" s="22">
        <f t="shared" si="67"/>
        <v>178499.85546784243</v>
      </c>
      <c r="G25" s="22">
        <f t="shared" si="67"/>
        <v>177659.27022008316</v>
      </c>
      <c r="H25" s="22">
        <f t="shared" si="67"/>
        <v>179302.21723087411</v>
      </c>
      <c r="I25" s="22">
        <f t="shared" si="67"/>
        <v>180209.45969216229</v>
      </c>
      <c r="J25" s="22">
        <f t="shared" si="67"/>
        <v>186229.51752181354</v>
      </c>
      <c r="K25" s="22">
        <f t="shared" si="67"/>
        <v>193461.71906782829</v>
      </c>
      <c r="L25" s="22">
        <f t="shared" si="67"/>
        <v>200613.56210636487</v>
      </c>
      <c r="M25" s="22">
        <f t="shared" si="67"/>
        <v>203690.1516402204</v>
      </c>
      <c r="N25" s="22">
        <f t="shared" si="67"/>
        <v>208457.91955971994</v>
      </c>
      <c r="O25" s="22">
        <f t="shared" si="67"/>
        <v>211662.16106929386</v>
      </c>
      <c r="P25" s="22">
        <f t="shared" si="67"/>
        <v>214164.30466486971</v>
      </c>
      <c r="Q25" s="22">
        <f t="shared" si="67"/>
        <v>218233.13538269373</v>
      </c>
      <c r="R25" s="22">
        <f t="shared" ref="R25" si="68">SUM(R26:R27)</f>
        <v>216598.9923784023</v>
      </c>
      <c r="S25" s="22">
        <f t="shared" ref="S25" si="69">SUM(S26:S27)</f>
        <v>215632.69782364805</v>
      </c>
      <c r="T25" s="22">
        <f t="shared" ref="T25" si="70">SUM(T26:T27)</f>
        <v>216099.50980495408</v>
      </c>
      <c r="U25" s="22">
        <f t="shared" ref="U25" si="71">SUM(U26:U27)</f>
        <v>216927.87524434528</v>
      </c>
      <c r="V25" s="22">
        <f t="shared" ref="V25:W25" si="72">SUM(V26:V27)</f>
        <v>216455.18159850777</v>
      </c>
      <c r="W25" s="22">
        <f t="shared" si="72"/>
        <v>214106.52324539551</v>
      </c>
      <c r="X25" s="22">
        <f t="shared" ref="X25:Y25" si="73">SUM(X26:X27)</f>
        <v>212407.63823215794</v>
      </c>
      <c r="Y25" s="22">
        <f t="shared" si="73"/>
        <v>210721.39188325946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24010.469427332904</v>
      </c>
      <c r="C26" s="31">
        <f t="shared" ref="C26:Q26" si="75">C39*C91/1000000</f>
        <v>24444.002333324395</v>
      </c>
      <c r="D26" s="31">
        <f t="shared" si="75"/>
        <v>24752.018888075912</v>
      </c>
      <c r="E26" s="31">
        <f t="shared" si="75"/>
        <v>24945.785399461958</v>
      </c>
      <c r="F26" s="31">
        <f t="shared" si="75"/>
        <v>25032.239997645855</v>
      </c>
      <c r="G26" s="31">
        <f t="shared" si="75"/>
        <v>24895.181407887023</v>
      </c>
      <c r="H26" s="31">
        <f t="shared" si="75"/>
        <v>25142.749880921045</v>
      </c>
      <c r="I26" s="31">
        <f t="shared" si="75"/>
        <v>25210.612347472954</v>
      </c>
      <c r="J26" s="31">
        <f t="shared" si="75"/>
        <v>25392.542155282343</v>
      </c>
      <c r="K26" s="31">
        <f t="shared" si="75"/>
        <v>25213.528984326327</v>
      </c>
      <c r="L26" s="31">
        <f t="shared" si="75"/>
        <v>24825.693519896933</v>
      </c>
      <c r="M26" s="31">
        <f t="shared" si="75"/>
        <v>23849.870154024742</v>
      </c>
      <c r="N26" s="31">
        <f t="shared" si="75"/>
        <v>22864.84905214579</v>
      </c>
      <c r="O26" s="31">
        <f t="shared" si="75"/>
        <v>22172.653048789434</v>
      </c>
      <c r="P26" s="31">
        <f t="shared" si="75"/>
        <v>21346.767391888017</v>
      </c>
      <c r="Q26" s="31">
        <f t="shared" si="75"/>
        <v>20471.07548604043</v>
      </c>
      <c r="R26" s="31">
        <f t="shared" ref="R26:V26" si="76">R39*R91/1000000</f>
        <v>19485.447875570939</v>
      </c>
      <c r="S26" s="31">
        <f t="shared" si="76"/>
        <v>18348.598742097387</v>
      </c>
      <c r="T26" s="31">
        <f t="shared" si="76"/>
        <v>17319.472971714033</v>
      </c>
      <c r="U26" s="31">
        <f t="shared" si="76"/>
        <v>16166.470291922555</v>
      </c>
      <c r="V26" s="31">
        <f t="shared" si="76"/>
        <v>15347.419622758687</v>
      </c>
      <c r="W26" s="31">
        <f t="shared" ref="W26:Y26" si="77">W39*W91/1000000</f>
        <v>14758.313690411662</v>
      </c>
      <c r="X26" s="31">
        <f t="shared" si="77"/>
        <v>14243.991696660391</v>
      </c>
      <c r="Y26" s="31">
        <f t="shared" si="77"/>
        <v>13690.646250552834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143580.95781447989</v>
      </c>
      <c r="C27" s="33">
        <f t="shared" ref="C27:Q27" si="79">C40*C92/1000000</f>
        <v>147342.82472313804</v>
      </c>
      <c r="D27" s="33">
        <f t="shared" si="79"/>
        <v>147492.40003688549</v>
      </c>
      <c r="E27" s="33">
        <f t="shared" si="79"/>
        <v>147556.32229677608</v>
      </c>
      <c r="F27" s="33">
        <f t="shared" si="79"/>
        <v>153467.61547019656</v>
      </c>
      <c r="G27" s="33">
        <f t="shared" si="79"/>
        <v>152764.08881219613</v>
      </c>
      <c r="H27" s="33">
        <f t="shared" si="79"/>
        <v>154159.46734995308</v>
      </c>
      <c r="I27" s="33">
        <f t="shared" si="79"/>
        <v>154998.84734468933</v>
      </c>
      <c r="J27" s="33">
        <f t="shared" si="79"/>
        <v>160836.9753665312</v>
      </c>
      <c r="K27" s="33">
        <f t="shared" si="79"/>
        <v>168248.19008350198</v>
      </c>
      <c r="L27" s="33">
        <f t="shared" si="79"/>
        <v>175787.86858646793</v>
      </c>
      <c r="M27" s="33">
        <f t="shared" si="79"/>
        <v>179840.28148619566</v>
      </c>
      <c r="N27" s="33">
        <f t="shared" si="79"/>
        <v>185593.07050757416</v>
      </c>
      <c r="O27" s="33">
        <f t="shared" si="79"/>
        <v>189489.50802050444</v>
      </c>
      <c r="P27" s="33">
        <f t="shared" si="79"/>
        <v>192817.53727298169</v>
      </c>
      <c r="Q27" s="33">
        <f t="shared" si="79"/>
        <v>197762.05989665329</v>
      </c>
      <c r="R27" s="33">
        <f t="shared" ref="R27:V27" si="80">R40*R92/1000000</f>
        <v>197113.54450283136</v>
      </c>
      <c r="S27" s="33">
        <f t="shared" si="80"/>
        <v>197284.09908155067</v>
      </c>
      <c r="T27" s="33">
        <f t="shared" si="80"/>
        <v>198780.03683324004</v>
      </c>
      <c r="U27" s="33">
        <f t="shared" si="80"/>
        <v>200761.40495242272</v>
      </c>
      <c r="V27" s="33">
        <f t="shared" si="80"/>
        <v>201107.76197574908</v>
      </c>
      <c r="W27" s="33">
        <f t="shared" ref="W27:Y27" si="81">W40*W92/1000000</f>
        <v>199348.20955498386</v>
      </c>
      <c r="X27" s="33">
        <f t="shared" si="81"/>
        <v>198163.64653549757</v>
      </c>
      <c r="Y27" s="33">
        <f t="shared" si="81"/>
        <v>197030.74563270662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47768184</v>
      </c>
      <c r="C31" s="34">
        <v>48270179</v>
      </c>
      <c r="D31" s="34">
        <v>48783258</v>
      </c>
      <c r="E31" s="34">
        <v>49295488</v>
      </c>
      <c r="F31" s="34">
        <v>50073797</v>
      </c>
      <c r="G31" s="34">
        <v>50229228</v>
      </c>
      <c r="H31" s="34">
        <v>50916495</v>
      </c>
      <c r="I31" s="34">
        <v>51688866</v>
      </c>
      <c r="J31" s="34">
        <v>52978349</v>
      </c>
      <c r="K31" s="34">
        <v>53701728</v>
      </c>
      <c r="L31" s="34">
        <v>55206247</v>
      </c>
      <c r="M31" s="34">
        <v>55318323</v>
      </c>
      <c r="N31" s="34">
        <v>55877059</v>
      </c>
      <c r="O31" s="34">
        <v>56654642</v>
      </c>
      <c r="P31" s="34">
        <v>57364609</v>
      </c>
      <c r="Q31" s="34">
        <v>58188071</v>
      </c>
      <c r="R31" s="34">
        <v>58760091</v>
      </c>
      <c r="S31" s="34">
        <v>58717349</v>
      </c>
      <c r="T31" s="34">
        <v>58728581</v>
      </c>
      <c r="U31" s="34">
        <v>58799996</v>
      </c>
      <c r="V31" s="34">
        <v>58824073</v>
      </c>
      <c r="W31" s="34">
        <v>58940758</v>
      </c>
      <c r="X31" s="34">
        <v>59182949</v>
      </c>
      <c r="Y31" s="34">
        <v>59463004</v>
      </c>
      <c r="DA31" s="58" t="s">
        <v>985</v>
      </c>
    </row>
    <row r="32" spans="1:105" ht="12" customHeight="1" x14ac:dyDescent="0.25">
      <c r="A32" s="28" t="s">
        <v>47</v>
      </c>
      <c r="B32" s="34">
        <v>24884748</v>
      </c>
      <c r="C32" s="34">
        <v>25175586</v>
      </c>
      <c r="D32" s="34">
        <v>25472723</v>
      </c>
      <c r="E32" s="34">
        <v>25769940</v>
      </c>
      <c r="F32" s="34">
        <v>25664185</v>
      </c>
      <c r="G32" s="34">
        <v>25551865</v>
      </c>
      <c r="H32" s="34">
        <v>26040626</v>
      </c>
      <c r="I32" s="34">
        <v>26264440</v>
      </c>
      <c r="J32" s="34">
        <v>26845403</v>
      </c>
      <c r="K32" s="34">
        <v>27238343</v>
      </c>
      <c r="L32" s="34">
        <v>27594750</v>
      </c>
      <c r="M32" s="34">
        <v>27710656</v>
      </c>
      <c r="N32" s="34">
        <v>27912954</v>
      </c>
      <c r="O32" s="34">
        <v>28321377</v>
      </c>
      <c r="P32" s="34">
        <v>28767817</v>
      </c>
      <c r="Q32" s="34">
        <v>29052745</v>
      </c>
      <c r="R32" s="34">
        <v>29380055</v>
      </c>
      <c r="S32" s="34">
        <v>29426495</v>
      </c>
      <c r="T32" s="34">
        <v>29592736</v>
      </c>
      <c r="U32" s="34">
        <v>29667340</v>
      </c>
      <c r="V32" s="34">
        <v>29718467</v>
      </c>
      <c r="W32" s="34">
        <v>29816823</v>
      </c>
      <c r="X32" s="34">
        <v>29979264</v>
      </c>
      <c r="Y32" s="34">
        <v>30161600</v>
      </c>
      <c r="DA32" s="58" t="s">
        <v>986</v>
      </c>
    </row>
    <row r="33" spans="1:105" ht="12" customHeight="1" x14ac:dyDescent="0.25">
      <c r="A33" s="28" t="s">
        <v>46</v>
      </c>
      <c r="B33" s="34">
        <v>7321801</v>
      </c>
      <c r="C33" s="34">
        <v>7499375</v>
      </c>
      <c r="D33" s="34">
        <v>7763520</v>
      </c>
      <c r="E33" s="34">
        <v>8137057</v>
      </c>
      <c r="F33" s="34">
        <v>8399658</v>
      </c>
      <c r="G33" s="34">
        <v>8771309</v>
      </c>
      <c r="H33" s="34">
        <v>9237696</v>
      </c>
      <c r="I33" s="34">
        <v>9652416</v>
      </c>
      <c r="J33" s="34">
        <v>10182292</v>
      </c>
      <c r="K33" s="34">
        <v>10680982</v>
      </c>
      <c r="L33" s="34">
        <v>11287897</v>
      </c>
      <c r="M33" s="34">
        <v>11665603</v>
      </c>
      <c r="N33" s="34">
        <v>12014524</v>
      </c>
      <c r="O33" s="34">
        <v>12230259</v>
      </c>
      <c r="P33" s="34">
        <v>12560732</v>
      </c>
      <c r="Q33" s="34">
        <v>12998859</v>
      </c>
      <c r="R33" s="34">
        <v>13239625</v>
      </c>
      <c r="S33" s="34">
        <v>13432538</v>
      </c>
      <c r="T33" s="34">
        <v>13631883</v>
      </c>
      <c r="U33" s="34">
        <v>13831108</v>
      </c>
      <c r="V33" s="34">
        <v>13999355</v>
      </c>
      <c r="W33" s="34">
        <v>14162556</v>
      </c>
      <c r="X33" s="34">
        <v>14337436</v>
      </c>
      <c r="Y33" s="34">
        <v>14509999</v>
      </c>
      <c r="DA33" s="58" t="s">
        <v>987</v>
      </c>
    </row>
    <row r="34" spans="1:105" ht="12" customHeight="1" x14ac:dyDescent="0.25">
      <c r="A34" s="28" t="s">
        <v>45</v>
      </c>
      <c r="B34" s="34">
        <v>10240271</v>
      </c>
      <c r="C34" s="34">
        <v>10500159</v>
      </c>
      <c r="D34" s="34">
        <v>11186644</v>
      </c>
      <c r="E34" s="34">
        <v>11883106</v>
      </c>
      <c r="F34" s="34">
        <v>12128986</v>
      </c>
      <c r="G34" s="34">
        <v>12625627</v>
      </c>
      <c r="H34" s="34">
        <v>13145108</v>
      </c>
      <c r="I34" s="34">
        <v>13244222</v>
      </c>
      <c r="J34" s="34">
        <v>13907173</v>
      </c>
      <c r="K34" s="34">
        <v>14810311</v>
      </c>
      <c r="L34" s="34">
        <v>14959259</v>
      </c>
      <c r="M34" s="34">
        <v>15763896</v>
      </c>
      <c r="N34" s="34">
        <v>16348597</v>
      </c>
      <c r="O34" s="34">
        <v>16880487</v>
      </c>
      <c r="P34" s="34">
        <v>17500422</v>
      </c>
      <c r="Q34" s="34">
        <v>18036912</v>
      </c>
      <c r="R34" s="34">
        <v>18530159</v>
      </c>
      <c r="S34" s="34">
        <v>18781567</v>
      </c>
      <c r="T34" s="34">
        <v>19052436</v>
      </c>
      <c r="U34" s="34">
        <v>19345578</v>
      </c>
      <c r="V34" s="34">
        <v>19625988</v>
      </c>
      <c r="W34" s="34">
        <v>19940391</v>
      </c>
      <c r="X34" s="34">
        <v>20301415</v>
      </c>
      <c r="Y34" s="34">
        <v>20680422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21809146.771196246</v>
      </c>
      <c r="C36" s="34">
        <v>23143170.578865528</v>
      </c>
      <c r="D36" s="34">
        <v>24662869.047679078</v>
      </c>
      <c r="E36" s="34">
        <v>27015917.623896547</v>
      </c>
      <c r="F36" s="34">
        <v>29278701.116154131</v>
      </c>
      <c r="G36" s="34">
        <v>31643064.364576377</v>
      </c>
      <c r="H36" s="34">
        <v>35498803.622240655</v>
      </c>
      <c r="I36" s="34">
        <v>38779695.799505271</v>
      </c>
      <c r="J36" s="34">
        <v>42878978.545180164</v>
      </c>
      <c r="K36" s="34">
        <v>47003682.295316614</v>
      </c>
      <c r="L36" s="34">
        <v>51438400.523311436</v>
      </c>
      <c r="M36" s="34">
        <v>54553000.393136561</v>
      </c>
      <c r="N36" s="34">
        <v>59677877.711002171</v>
      </c>
      <c r="O36" s="34">
        <v>65440540.275022775</v>
      </c>
      <c r="P36" s="34">
        <v>72950492.444529831</v>
      </c>
      <c r="Q36" s="34">
        <v>80735512.115477934</v>
      </c>
      <c r="R36" s="34">
        <v>86222472.701616824</v>
      </c>
      <c r="S36" s="34">
        <v>90593123.307086051</v>
      </c>
      <c r="T36" s="34">
        <v>100531325.99206793</v>
      </c>
      <c r="U36" s="34">
        <v>104125238.69171599</v>
      </c>
      <c r="V36" s="34">
        <v>112661052.97388583</v>
      </c>
      <c r="W36" s="34">
        <v>114681091.39821984</v>
      </c>
      <c r="X36" s="34">
        <v>116854870.01280288</v>
      </c>
      <c r="Y36" s="34">
        <v>119024725.63438368</v>
      </c>
      <c r="DA36" s="58" t="s">
        <v>989</v>
      </c>
    </row>
    <row r="37" spans="1:105" ht="12" customHeight="1" x14ac:dyDescent="0.25">
      <c r="A37" s="28" t="s">
        <v>27</v>
      </c>
      <c r="B37" s="34">
        <v>8957357.5515476409</v>
      </c>
      <c r="C37" s="34">
        <v>9575570.110657569</v>
      </c>
      <c r="D37" s="34">
        <v>10574804.308921877</v>
      </c>
      <c r="E37" s="34">
        <v>12241906.438981898</v>
      </c>
      <c r="F37" s="34">
        <v>14048847.844257424</v>
      </c>
      <c r="G37" s="34">
        <v>15743986.533275651</v>
      </c>
      <c r="H37" s="34">
        <v>17564328.483628731</v>
      </c>
      <c r="I37" s="34">
        <v>19619497.504566986</v>
      </c>
      <c r="J37" s="34">
        <v>21962312.190060165</v>
      </c>
      <c r="K37" s="34">
        <v>24433157.994142916</v>
      </c>
      <c r="L37" s="34">
        <v>27084493.198424522</v>
      </c>
      <c r="M37" s="34">
        <v>29816918.197539993</v>
      </c>
      <c r="N37" s="34">
        <v>33769810.108537197</v>
      </c>
      <c r="O37" s="34">
        <v>39131428.022538267</v>
      </c>
      <c r="P37" s="34">
        <v>44863092.819058143</v>
      </c>
      <c r="Q37" s="34">
        <v>52187497.53340292</v>
      </c>
      <c r="R37" s="34">
        <v>57220447.947493002</v>
      </c>
      <c r="S37" s="34">
        <v>62900857.048088141</v>
      </c>
      <c r="T37" s="34">
        <v>68807030.698674798</v>
      </c>
      <c r="U37" s="34">
        <v>74553282.027357608</v>
      </c>
      <c r="V37" s="34">
        <v>79695241.898497075</v>
      </c>
      <c r="W37" s="34">
        <v>83105969.672480613</v>
      </c>
      <c r="X37" s="34">
        <v>86081665.36802268</v>
      </c>
      <c r="Y37" s="34">
        <v>88629741.499011889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375566861.3456828</v>
      </c>
      <c r="C39" s="35">
        <v>384585450.40652567</v>
      </c>
      <c r="D39" s="35">
        <v>394408699.46981514</v>
      </c>
      <c r="E39" s="35">
        <v>404559892.07940882</v>
      </c>
      <c r="F39" s="35">
        <v>415115278.39611524</v>
      </c>
      <c r="G39" s="35">
        <v>422595212.08194953</v>
      </c>
      <c r="H39" s="35">
        <v>437198508.61133158</v>
      </c>
      <c r="I39" s="35">
        <v>449349709.61317819</v>
      </c>
      <c r="J39" s="35">
        <v>465998678.35554236</v>
      </c>
      <c r="K39" s="35">
        <v>477972587.56323969</v>
      </c>
      <c r="L39" s="35">
        <v>493166562.45460218</v>
      </c>
      <c r="M39" s="35">
        <v>498399096.78897601</v>
      </c>
      <c r="N39" s="35">
        <v>507328277.22699636</v>
      </c>
      <c r="O39" s="35">
        <v>515873622.24841404</v>
      </c>
      <c r="P39" s="35">
        <v>525867648.57630396</v>
      </c>
      <c r="Q39" s="35">
        <v>538738073.35243642</v>
      </c>
      <c r="R39" s="35">
        <v>551001510.82592869</v>
      </c>
      <c r="S39" s="35">
        <v>556259657.67585337</v>
      </c>
      <c r="T39" s="35">
        <v>575963043.22279894</v>
      </c>
      <c r="U39" s="35">
        <v>584357953.05385077</v>
      </c>
      <c r="V39" s="35">
        <v>604476730.06093156</v>
      </c>
      <c r="W39" s="35">
        <v>629287230.76445842</v>
      </c>
      <c r="X39" s="35">
        <v>654217977.97415531</v>
      </c>
      <c r="Y39" s="35">
        <v>678345390.98430765</v>
      </c>
      <c r="DA39" s="59" t="s">
        <v>991</v>
      </c>
    </row>
    <row r="40" spans="1:105" ht="12" customHeight="1" x14ac:dyDescent="0.25">
      <c r="A40" s="32" t="s">
        <v>25</v>
      </c>
      <c r="B40" s="36">
        <v>16837363.767576244</v>
      </c>
      <c r="C40" s="36">
        <v>17468656.264079757</v>
      </c>
      <c r="D40" s="36">
        <v>17645887.19657677</v>
      </c>
      <c r="E40" s="36">
        <v>17815066.852407474</v>
      </c>
      <c r="F40" s="36">
        <v>18727020.863297533</v>
      </c>
      <c r="G40" s="36">
        <v>18805777.023850057</v>
      </c>
      <c r="H40" s="36">
        <v>19154630.841255907</v>
      </c>
      <c r="I40" s="36">
        <v>19437850.680403907</v>
      </c>
      <c r="J40" s="36">
        <v>20365248.390797976</v>
      </c>
      <c r="K40" s="36">
        <v>21396122.227892827</v>
      </c>
      <c r="L40" s="36">
        <v>22527198.800408825</v>
      </c>
      <c r="M40" s="36">
        <v>23278664.223118506</v>
      </c>
      <c r="N40" s="36">
        <v>24473081.141560081</v>
      </c>
      <c r="O40" s="36">
        <v>25367395.63765005</v>
      </c>
      <c r="P40" s="36">
        <v>26356642.066959094</v>
      </c>
      <c r="Q40" s="36">
        <v>27655233.109087013</v>
      </c>
      <c r="R40" s="36">
        <v>28289611.939502984</v>
      </c>
      <c r="S40" s="36">
        <v>29156415.061127741</v>
      </c>
      <c r="T40" s="36">
        <v>30147954.855456624</v>
      </c>
      <c r="U40" s="36">
        <v>31157525.035139848</v>
      </c>
      <c r="V40" s="36">
        <v>32136098.238661069</v>
      </c>
      <c r="W40" s="36">
        <v>32463879.68068793</v>
      </c>
      <c r="X40" s="36">
        <v>32853054.600363579</v>
      </c>
      <c r="Y40" s="36">
        <v>33257104.139965534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3013634.4958010241</v>
      </c>
      <c r="D44" s="37">
        <v>3040874.01532612</v>
      </c>
      <c r="E44" s="37">
        <v>3056284.4513613582</v>
      </c>
      <c r="F44" s="37">
        <v>3338727.4723247886</v>
      </c>
      <c r="G44" s="37">
        <v>2732318.7509339228</v>
      </c>
      <c r="H44" s="37">
        <v>3280729.9642333612</v>
      </c>
      <c r="I44" s="37">
        <v>3382515.7936226204</v>
      </c>
      <c r="J44" s="37">
        <v>3916416.9248841703</v>
      </c>
      <c r="K44" s="37">
        <v>3367210.0482116044</v>
      </c>
      <c r="L44" s="37">
        <v>4165355.8582380265</v>
      </c>
      <c r="M44" s="37">
        <v>2790028.0540645868</v>
      </c>
      <c r="N44" s="37">
        <v>3253913.339289248</v>
      </c>
      <c r="O44" s="37">
        <v>3490096.422035709</v>
      </c>
      <c r="P44" s="37">
        <v>3439928.0149824843</v>
      </c>
      <c r="Q44" s="37">
        <v>3570982.8353922367</v>
      </c>
      <c r="R44" s="37">
        <v>3337213.6051412374</v>
      </c>
      <c r="S44" s="37">
        <v>2740238.050749056</v>
      </c>
      <c r="T44" s="37">
        <v>2812112.9034084454</v>
      </c>
      <c r="U44" s="37">
        <v>3085049.4958010241</v>
      </c>
      <c r="V44" s="37">
        <v>3064951.01532612</v>
      </c>
      <c r="W44" s="37">
        <v>3172969.4513613582</v>
      </c>
      <c r="X44" s="37">
        <v>3580918.4723247886</v>
      </c>
      <c r="Y44" s="37">
        <v>3012373.7509339228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1805017.828501489</v>
      </c>
      <c r="D45" s="37">
        <v>1830865.754392419</v>
      </c>
      <c r="E45" s="37">
        <v>1850747.0680752695</v>
      </c>
      <c r="F45" s="37">
        <v>1467832.0280205011</v>
      </c>
      <c r="G45" s="37">
        <v>1481582.9347672835</v>
      </c>
      <c r="H45" s="37">
        <v>2103242.1314666383</v>
      </c>
      <c r="I45" s="37">
        <v>1859139.0044315681</v>
      </c>
      <c r="J45" s="37">
        <v>2237400.9836943112</v>
      </c>
      <c r="K45" s="37">
        <v>2070763.5435707793</v>
      </c>
      <c r="L45" s="37">
        <v>2055892.2032322884</v>
      </c>
      <c r="M45" s="37">
        <v>1837332.5272846594</v>
      </c>
      <c r="N45" s="37">
        <v>1945949.1263548173</v>
      </c>
      <c r="O45" s="37">
        <v>2174585.6576849371</v>
      </c>
      <c r="P45" s="37">
        <v>2235404.8257342726</v>
      </c>
      <c r="Q45" s="37">
        <v>2096989.3827887699</v>
      </c>
      <c r="R45" s="37">
        <v>2132327.828501489</v>
      </c>
      <c r="S45" s="37">
        <v>1877305.754392419</v>
      </c>
      <c r="T45" s="37">
        <v>2016988.0680752695</v>
      </c>
      <c r="U45" s="37">
        <v>1542436.0280205011</v>
      </c>
      <c r="V45" s="37">
        <v>1532709.9347672835</v>
      </c>
      <c r="W45" s="37">
        <v>2201598.1314666383</v>
      </c>
      <c r="X45" s="37">
        <v>2021580.0044315681</v>
      </c>
      <c r="Y45" s="37">
        <v>2419736.9836943112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649304.64145690575</v>
      </c>
      <c r="D46" s="37">
        <v>757405.21687659342</v>
      </c>
      <c r="E46" s="37">
        <v>889309.39248591475</v>
      </c>
      <c r="F46" s="37">
        <v>801913.01371790282</v>
      </c>
      <c r="G46" s="37">
        <v>935576.97273108643</v>
      </c>
      <c r="H46" s="37">
        <v>1056050.3018211322</v>
      </c>
      <c r="I46" s="37">
        <v>1031295.2710957415</v>
      </c>
      <c r="J46" s="37">
        <v>1174591.4906073939</v>
      </c>
      <c r="K46" s="37">
        <v>1172830.017147379</v>
      </c>
      <c r="L46" s="37">
        <v>1311822.4659138583</v>
      </c>
      <c r="M46" s="37">
        <v>1114785.127276415</v>
      </c>
      <c r="N46" s="37">
        <v>1119640.088869676</v>
      </c>
      <c r="O46" s="37">
        <v>865039.64145690575</v>
      </c>
      <c r="P46" s="37">
        <v>1087878.2168765925</v>
      </c>
      <c r="Q46" s="37">
        <v>1327436.3924859148</v>
      </c>
      <c r="R46" s="37">
        <v>1042679.0137179028</v>
      </c>
      <c r="S46" s="37">
        <v>1128489.9727310874</v>
      </c>
      <c r="T46" s="37">
        <v>1255395.3018211313</v>
      </c>
      <c r="U46" s="37">
        <v>1230520.2710957415</v>
      </c>
      <c r="V46" s="37">
        <v>1342838.4906073939</v>
      </c>
      <c r="W46" s="37">
        <v>1336031.017147379</v>
      </c>
      <c r="X46" s="37">
        <v>1486702.4659138583</v>
      </c>
      <c r="Y46" s="37">
        <v>1287348.127276415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727918.74999530241</v>
      </c>
      <c r="D47" s="37">
        <v>1178777.5167717803</v>
      </c>
      <c r="E47" s="37">
        <v>1214273.9644316658</v>
      </c>
      <c r="F47" s="37">
        <v>790534.28860638477</v>
      </c>
      <c r="G47" s="37">
        <v>1069529.0645369384</v>
      </c>
      <c r="H47" s="37">
        <v>1122066.4222660232</v>
      </c>
      <c r="I47" s="37">
        <v>732936.2309117578</v>
      </c>
      <c r="J47" s="37">
        <v>1329629.2924937848</v>
      </c>
      <c r="K47" s="37">
        <v>1604375.5458069202</v>
      </c>
      <c r="L47" s="37">
        <v>886536.28086321242</v>
      </c>
      <c r="M47" s="37">
        <v>1580460.3644502331</v>
      </c>
      <c r="N47" s="37">
        <v>1400741.4773818571</v>
      </c>
      <c r="O47" s="37">
        <v>1390232.3640476409</v>
      </c>
      <c r="P47" s="37">
        <v>1522772.0948983449</v>
      </c>
      <c r="Q47" s="37">
        <v>1486128.3425381556</v>
      </c>
      <c r="R47" s="37">
        <v>1221165.7499953024</v>
      </c>
      <c r="S47" s="37">
        <v>1430185.5167717785</v>
      </c>
      <c r="T47" s="37">
        <v>1485142.9644316658</v>
      </c>
      <c r="U47" s="37">
        <v>1083676.2886063829</v>
      </c>
      <c r="V47" s="37">
        <v>1349939.0645369366</v>
      </c>
      <c r="W47" s="37">
        <v>1436469.4222660214</v>
      </c>
      <c r="X47" s="37">
        <v>1093960.2309117578</v>
      </c>
      <c r="Y47" s="37">
        <v>1708636.2924937829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3405111.8255650364</v>
      </c>
      <c r="D49" s="37">
        <v>3750710.4047455415</v>
      </c>
      <c r="E49" s="37">
        <v>4756333.3305410072</v>
      </c>
      <c r="F49" s="37">
        <v>4851643.5146272741</v>
      </c>
      <c r="G49" s="37">
        <v>5153128.1683372371</v>
      </c>
      <c r="H49" s="37">
        <v>6859845.2005687021</v>
      </c>
      <c r="I49" s="37">
        <v>6516967.2052267306</v>
      </c>
      <c r="J49" s="37">
        <v>7585238.8955686316</v>
      </c>
      <c r="K49" s="37">
        <v>7529815.5757014826</v>
      </c>
      <c r="L49" s="37">
        <v>8185428.6327403635</v>
      </c>
      <c r="M49" s="37">
        <v>7870933.200366132</v>
      </c>
      <c r="N49" s="37">
        <v>9976520.832492888</v>
      </c>
      <c r="O49" s="37">
        <v>10915790.732357845</v>
      </c>
      <c r="P49" s="37">
        <v>14369797.370075762</v>
      </c>
      <c r="Q49" s="37">
        <v>14301986.876174837</v>
      </c>
      <c r="R49" s="37">
        <v>13072199.481707513</v>
      </c>
      <c r="S49" s="37">
        <v>11900466.181170702</v>
      </c>
      <c r="T49" s="37">
        <v>18123631.317722246</v>
      </c>
      <c r="U49" s="37">
        <v>11464845.900014192</v>
      </c>
      <c r="V49" s="37">
        <v>18512335.114662737</v>
      </c>
      <c r="W49" s="37">
        <v>12935829.156691849</v>
      </c>
      <c r="X49" s="37">
        <v>16543575.984658808</v>
      </c>
      <c r="Y49" s="37">
        <v>16471842.497755632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2289304.4800290735</v>
      </c>
      <c r="D50" s="37">
        <v>2728458.2574956995</v>
      </c>
      <c r="E50" s="37">
        <v>3456480.5655562505</v>
      </c>
      <c r="F50" s="37">
        <v>3658566.8024158534</v>
      </c>
      <c r="G50" s="37">
        <v>3611176.427778773</v>
      </c>
      <c r="H50" s="37">
        <v>4109646.4303821549</v>
      </c>
      <c r="I50" s="37">
        <v>4783627.2784339543</v>
      </c>
      <c r="J50" s="37">
        <v>5799295.2510494292</v>
      </c>
      <c r="K50" s="37">
        <v>6129412.6064986028</v>
      </c>
      <c r="L50" s="37">
        <v>6262511.6320603788</v>
      </c>
      <c r="M50" s="37">
        <v>6842071.4294976257</v>
      </c>
      <c r="N50" s="37">
        <v>8736519.1894311607</v>
      </c>
      <c r="O50" s="37">
        <v>11160913.165050499</v>
      </c>
      <c r="P50" s="37">
        <v>11861077.403018478</v>
      </c>
      <c r="Q50" s="37">
        <v>13586916.346405156</v>
      </c>
      <c r="R50" s="37">
        <v>11875021.843587711</v>
      </c>
      <c r="S50" s="37">
        <v>14416928.2900263</v>
      </c>
      <c r="T50" s="37">
        <v>17067086.815637156</v>
      </c>
      <c r="U50" s="37">
        <v>17607328.731701285</v>
      </c>
      <c r="V50" s="37">
        <v>18728876.217544623</v>
      </c>
      <c r="W50" s="37">
        <v>15285749.61757125</v>
      </c>
      <c r="X50" s="37">
        <v>17392623.985568374</v>
      </c>
      <c r="Y50" s="37">
        <v>19615162.946626365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99422625.234377444</v>
      </c>
      <c r="D52" s="38">
        <v>101087591.34470361</v>
      </c>
      <c r="E52" s="38">
        <v>103318942.77272493</v>
      </c>
      <c r="F52" s="38">
        <v>103697497.09280151</v>
      </c>
      <c r="G52" s="38">
        <v>102550308.17940992</v>
      </c>
      <c r="H52" s="38">
        <v>110860000.00969899</v>
      </c>
      <c r="I52" s="38">
        <v>114573279.72074074</v>
      </c>
      <c r="J52" s="38">
        <v>120117813.03878987</v>
      </c>
      <c r="K52" s="38">
        <v>116802296.58339548</v>
      </c>
      <c r="L52" s="38">
        <v>123926193.23574239</v>
      </c>
      <c r="M52" s="38">
        <v>116715378.33365512</v>
      </c>
      <c r="N52" s="38">
        <v>110239094.80805147</v>
      </c>
      <c r="O52" s="38">
        <v>84846847.238827944</v>
      </c>
      <c r="P52" s="38">
        <v>85538331.354538918</v>
      </c>
      <c r="Q52" s="38">
        <v>102137967.32686675</v>
      </c>
      <c r="R52" s="38">
        <v>86199961.001058221</v>
      </c>
      <c r="S52" s="38">
        <v>64086025.12041539</v>
      </c>
      <c r="T52" s="38">
        <v>75288213.043675065</v>
      </c>
      <c r="U52" s="38">
        <v>56403477.409065068</v>
      </c>
      <c r="V52" s="38">
        <v>60265024.822782278</v>
      </c>
      <c r="W52" s="38">
        <v>58391939.769243002</v>
      </c>
      <c r="X52" s="38">
        <v>55790088.455579281</v>
      </c>
      <c r="Y52" s="38">
        <v>56032397.317694783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2612188.9134895746</v>
      </c>
      <c r="D53" s="39">
        <v>2192287.4490045831</v>
      </c>
      <c r="E53" s="39">
        <v>2218985.3548574131</v>
      </c>
      <c r="F53" s="39">
        <v>2997108.1340332814</v>
      </c>
      <c r="G53" s="39">
        <v>2199868.2831920702</v>
      </c>
      <c r="H53" s="39">
        <v>2506544.0269076489</v>
      </c>
      <c r="I53" s="39">
        <v>2478118.9161408655</v>
      </c>
      <c r="J53" s="39">
        <v>3160147.3131725378</v>
      </c>
      <c r="K53" s="39">
        <v>3643062.7505844273</v>
      </c>
      <c r="L53" s="39">
        <v>3323364.0215205811</v>
      </c>
      <c r="M53" s="39">
        <v>2970450.7775670961</v>
      </c>
      <c r="N53" s="39">
        <v>4191525.0524748564</v>
      </c>
      <c r="O53" s="39">
        <v>3094182.7792820409</v>
      </c>
      <c r="P53" s="39">
        <v>3495790.4562166929</v>
      </c>
      <c r="Q53" s="39">
        <v>3776709.958268784</v>
      </c>
      <c r="R53" s="39">
        <v>3794526.1435885094</v>
      </c>
      <c r="S53" s="39">
        <v>4509865.8722091839</v>
      </c>
      <c r="T53" s="39">
        <v>4314903.8158494644</v>
      </c>
      <c r="U53" s="39">
        <v>3980020.9572503194</v>
      </c>
      <c r="V53" s="39">
        <v>5170098.2559960783</v>
      </c>
      <c r="W53" s="39">
        <v>3421964.2213089019</v>
      </c>
      <c r="X53" s="39">
        <v>3884965.3758923411</v>
      </c>
      <c r="Y53" s="39">
        <v>4180759.4978707395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2511639.4958010241</v>
      </c>
      <c r="D57" s="37">
        <v>2527795.01532612</v>
      </c>
      <c r="E57" s="37">
        <v>2544054.4513613582</v>
      </c>
      <c r="F57" s="37">
        <v>2560418.4723247886</v>
      </c>
      <c r="G57" s="37">
        <v>2576887.7509339228</v>
      </c>
      <c r="H57" s="37">
        <v>2593462.9642333612</v>
      </c>
      <c r="I57" s="37">
        <v>2610144.7936226204</v>
      </c>
      <c r="J57" s="37">
        <v>2626933.9248841703</v>
      </c>
      <c r="K57" s="37">
        <v>2643831.0482116044</v>
      </c>
      <c r="L57" s="37">
        <v>2660836.8582380265</v>
      </c>
      <c r="M57" s="37">
        <v>2677952.0540645868</v>
      </c>
      <c r="N57" s="37">
        <v>2695177.339289248</v>
      </c>
      <c r="O57" s="37">
        <v>2712513.422035709</v>
      </c>
      <c r="P57" s="37">
        <v>2729961.0149824843</v>
      </c>
      <c r="Q57" s="37">
        <v>2747520.8353922367</v>
      </c>
      <c r="R57" s="37">
        <v>2765193.6051412374</v>
      </c>
      <c r="S57" s="37">
        <v>2782980.050749056</v>
      </c>
      <c r="T57" s="37">
        <v>2800880.9034084454</v>
      </c>
      <c r="U57" s="37">
        <v>3013634.4958010241</v>
      </c>
      <c r="V57" s="37">
        <v>3040874.01532612</v>
      </c>
      <c r="W57" s="37">
        <v>3056284.4513613582</v>
      </c>
      <c r="X57" s="37">
        <v>3338727.4723247886</v>
      </c>
      <c r="Y57" s="37">
        <v>2732318.7509339228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1514179.828501489</v>
      </c>
      <c r="D58" s="37">
        <v>1533728.754392419</v>
      </c>
      <c r="E58" s="37">
        <v>1553530.0680752695</v>
      </c>
      <c r="F58" s="37">
        <v>1573587.0280205011</v>
      </c>
      <c r="G58" s="37">
        <v>1593902.9347672835</v>
      </c>
      <c r="H58" s="37">
        <v>1614481.1314666383</v>
      </c>
      <c r="I58" s="37">
        <v>1635325.0044315681</v>
      </c>
      <c r="J58" s="37">
        <v>1656437.9836943112</v>
      </c>
      <c r="K58" s="37">
        <v>1677823.5435707793</v>
      </c>
      <c r="L58" s="37">
        <v>1699485.2032322884</v>
      </c>
      <c r="M58" s="37">
        <v>1721426.5272846594</v>
      </c>
      <c r="N58" s="37">
        <v>1743651.1263548173</v>
      </c>
      <c r="O58" s="37">
        <v>1766162.6576849371</v>
      </c>
      <c r="P58" s="37">
        <v>1788964.8257342726</v>
      </c>
      <c r="Q58" s="37">
        <v>1812061.3827887699</v>
      </c>
      <c r="R58" s="37">
        <v>1805017.828501489</v>
      </c>
      <c r="S58" s="37">
        <v>1830865.754392419</v>
      </c>
      <c r="T58" s="37">
        <v>1850747.0680752695</v>
      </c>
      <c r="U58" s="37">
        <v>1467832.0280205011</v>
      </c>
      <c r="V58" s="37">
        <v>1481582.9347672835</v>
      </c>
      <c r="W58" s="37">
        <v>2103242.1314666383</v>
      </c>
      <c r="X58" s="37">
        <v>1859139.0044315681</v>
      </c>
      <c r="Y58" s="37">
        <v>2237400.9836943112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471730.64145690575</v>
      </c>
      <c r="D59" s="37">
        <v>493260.21687659342</v>
      </c>
      <c r="E59" s="37">
        <v>515772.39248591475</v>
      </c>
      <c r="F59" s="37">
        <v>539312.01371790282</v>
      </c>
      <c r="G59" s="37">
        <v>563925.97273108736</v>
      </c>
      <c r="H59" s="37">
        <v>589663.30182113126</v>
      </c>
      <c r="I59" s="37">
        <v>616575.27109574154</v>
      </c>
      <c r="J59" s="37">
        <v>644715.49060739391</v>
      </c>
      <c r="K59" s="37">
        <v>674140.017147379</v>
      </c>
      <c r="L59" s="37">
        <v>704907.46591385826</v>
      </c>
      <c r="M59" s="37">
        <v>737079.12727641501</v>
      </c>
      <c r="N59" s="37">
        <v>770719.08886967599</v>
      </c>
      <c r="O59" s="37">
        <v>649304.64145690575</v>
      </c>
      <c r="P59" s="37">
        <v>757405.21687659249</v>
      </c>
      <c r="Q59" s="37">
        <v>889309.39248591475</v>
      </c>
      <c r="R59" s="37">
        <v>801913.01371790282</v>
      </c>
      <c r="S59" s="37">
        <v>935576.97273108736</v>
      </c>
      <c r="T59" s="37">
        <v>1056050.3018211313</v>
      </c>
      <c r="U59" s="37">
        <v>1031295.2710957415</v>
      </c>
      <c r="V59" s="37">
        <v>1174591.4906073939</v>
      </c>
      <c r="W59" s="37">
        <v>1172830.017147379</v>
      </c>
      <c r="X59" s="37">
        <v>1311822.4659138583</v>
      </c>
      <c r="Y59" s="37">
        <v>1114785.127276415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468030.74999530241</v>
      </c>
      <c r="D60" s="37">
        <v>492292.51677178033</v>
      </c>
      <c r="E60" s="37">
        <v>517811.96443166584</v>
      </c>
      <c r="F60" s="37">
        <v>544654.28860638477</v>
      </c>
      <c r="G60" s="37">
        <v>572888.06453693844</v>
      </c>
      <c r="H60" s="37">
        <v>602585.42226602323</v>
      </c>
      <c r="I60" s="37">
        <v>633822.2309117578</v>
      </c>
      <c r="J60" s="37">
        <v>666678.2924937848</v>
      </c>
      <c r="K60" s="37">
        <v>701237.54580692016</v>
      </c>
      <c r="L60" s="37">
        <v>737588.28086321242</v>
      </c>
      <c r="M60" s="37">
        <v>775823.36445023306</v>
      </c>
      <c r="N60" s="37">
        <v>816040.47738185525</v>
      </c>
      <c r="O60" s="37">
        <v>858342.36404763907</v>
      </c>
      <c r="P60" s="37">
        <v>902837.09489834309</v>
      </c>
      <c r="Q60" s="37">
        <v>949638.34253815562</v>
      </c>
      <c r="R60" s="37">
        <v>727918.74999530241</v>
      </c>
      <c r="S60" s="37">
        <v>1178777.5167717785</v>
      </c>
      <c r="T60" s="37">
        <v>1214273.9644316658</v>
      </c>
      <c r="U60" s="37">
        <v>790534.28860638291</v>
      </c>
      <c r="V60" s="37">
        <v>1069529.0645369366</v>
      </c>
      <c r="W60" s="37">
        <v>1122066.4222660214</v>
      </c>
      <c r="X60" s="37">
        <v>732936.2309117578</v>
      </c>
      <c r="Y60" s="37">
        <v>1329629.2924937829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2071088.0178957544</v>
      </c>
      <c r="D62" s="37">
        <v>2231011.9359319918</v>
      </c>
      <c r="E62" s="37">
        <v>2403284.7543235384</v>
      </c>
      <c r="F62" s="37">
        <v>2588860.0223696902</v>
      </c>
      <c r="G62" s="37">
        <v>2788764.9199149907</v>
      </c>
      <c r="H62" s="37">
        <v>3004105.9429044202</v>
      </c>
      <c r="I62" s="37">
        <v>3236075.0279621109</v>
      </c>
      <c r="J62" s="37">
        <v>3485956.1498937383</v>
      </c>
      <c r="K62" s="37">
        <v>3405111.8255650327</v>
      </c>
      <c r="L62" s="37">
        <v>3750710.4047455415</v>
      </c>
      <c r="M62" s="37">
        <v>4756333.3305410072</v>
      </c>
      <c r="N62" s="37">
        <v>4851643.5146272779</v>
      </c>
      <c r="O62" s="37">
        <v>5153128.1683372408</v>
      </c>
      <c r="P62" s="37">
        <v>6859845.2005687058</v>
      </c>
      <c r="Q62" s="37">
        <v>6516967.2052267343</v>
      </c>
      <c r="R62" s="37">
        <v>7585238.8955686241</v>
      </c>
      <c r="S62" s="37">
        <v>7529815.5757014751</v>
      </c>
      <c r="T62" s="37">
        <v>8185428.6327403635</v>
      </c>
      <c r="U62" s="37">
        <v>7870933.2003661394</v>
      </c>
      <c r="V62" s="37">
        <v>9976520.832492888</v>
      </c>
      <c r="W62" s="37">
        <v>10915790.732357845</v>
      </c>
      <c r="X62" s="37">
        <v>14369797.370075762</v>
      </c>
      <c r="Y62" s="37">
        <v>14301986.876174837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1671091.9209191464</v>
      </c>
      <c r="D63" s="37">
        <v>1729224.0592313912</v>
      </c>
      <c r="E63" s="37">
        <v>1789378.4354962297</v>
      </c>
      <c r="F63" s="37">
        <v>1851625.3971403278</v>
      </c>
      <c r="G63" s="37">
        <v>1916037.738760544</v>
      </c>
      <c r="H63" s="37">
        <v>2289304.4800290726</v>
      </c>
      <c r="I63" s="37">
        <v>2728458.2574956976</v>
      </c>
      <c r="J63" s="37">
        <v>3456480.5655562505</v>
      </c>
      <c r="K63" s="37">
        <v>3658566.8024158515</v>
      </c>
      <c r="L63" s="37">
        <v>3611176.427778773</v>
      </c>
      <c r="M63" s="37">
        <v>4109646.4303821549</v>
      </c>
      <c r="N63" s="37">
        <v>4783627.2784339562</v>
      </c>
      <c r="O63" s="37">
        <v>5799295.2510494292</v>
      </c>
      <c r="P63" s="37">
        <v>6129412.6064986065</v>
      </c>
      <c r="Q63" s="37">
        <v>6262511.6320603788</v>
      </c>
      <c r="R63" s="37">
        <v>6842071.4294976294</v>
      </c>
      <c r="S63" s="37">
        <v>8736519.1894311532</v>
      </c>
      <c r="T63" s="37">
        <v>11160913.165050507</v>
      </c>
      <c r="U63" s="37">
        <v>11861077.403018475</v>
      </c>
      <c r="V63" s="37">
        <v>13586916.346405149</v>
      </c>
      <c r="W63" s="37">
        <v>11875021.843587711</v>
      </c>
      <c r="X63" s="37">
        <v>14416928.290026307</v>
      </c>
      <c r="Y63" s="37">
        <v>17067086.815637156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90404036.173534572</v>
      </c>
      <c r="D65" s="38">
        <v>91264342.281414151</v>
      </c>
      <c r="E65" s="38">
        <v>93167750.163131237</v>
      </c>
      <c r="F65" s="38">
        <v>93142110.776095092</v>
      </c>
      <c r="G65" s="38">
        <v>95070374.493575633</v>
      </c>
      <c r="H65" s="38">
        <v>96256703.480316937</v>
      </c>
      <c r="I65" s="38">
        <v>102422078.71889406</v>
      </c>
      <c r="J65" s="38">
        <v>103468844.29642564</v>
      </c>
      <c r="K65" s="38">
        <v>104828387.37569821</v>
      </c>
      <c r="L65" s="38">
        <v>108732218.34437996</v>
      </c>
      <c r="M65" s="38">
        <v>111482843.99928135</v>
      </c>
      <c r="N65" s="38">
        <v>101309914.37003118</v>
      </c>
      <c r="O65" s="38">
        <v>76301502.217410326</v>
      </c>
      <c r="P65" s="38">
        <v>75544305.026648998</v>
      </c>
      <c r="Q65" s="38">
        <v>89267542.550734282</v>
      </c>
      <c r="R65" s="38">
        <v>73936523.527565956</v>
      </c>
      <c r="S65" s="38">
        <v>58827878.270490766</v>
      </c>
      <c r="T65" s="38">
        <v>55584827.496729493</v>
      </c>
      <c r="U65" s="38">
        <v>48008567.578013301</v>
      </c>
      <c r="V65" s="38">
        <v>40146247.815701485</v>
      </c>
      <c r="W65" s="38">
        <v>33581439.065716147</v>
      </c>
      <c r="X65" s="38">
        <v>30859341.245882392</v>
      </c>
      <c r="Y65" s="38">
        <v>31904984.307542443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1980896.4169860631</v>
      </c>
      <c r="D66" s="39">
        <v>2015056.5165075697</v>
      </c>
      <c r="E66" s="39">
        <v>2049805.6990267076</v>
      </c>
      <c r="F66" s="39">
        <v>2085154.1231432222</v>
      </c>
      <c r="G66" s="39">
        <v>2121112.122639548</v>
      </c>
      <c r="H66" s="39">
        <v>2157690.2095017992</v>
      </c>
      <c r="I66" s="39">
        <v>2194899.0769928657</v>
      </c>
      <c r="J66" s="39">
        <v>2232749.6027784683</v>
      </c>
      <c r="K66" s="39">
        <v>2612188.9134895764</v>
      </c>
      <c r="L66" s="39">
        <v>2192287.4490045831</v>
      </c>
      <c r="M66" s="39">
        <v>2218985.354857415</v>
      </c>
      <c r="N66" s="39">
        <v>2997108.1340332814</v>
      </c>
      <c r="O66" s="39">
        <v>2199868.2831920721</v>
      </c>
      <c r="P66" s="39">
        <v>2506544.0269076489</v>
      </c>
      <c r="Q66" s="39">
        <v>2478118.9161408655</v>
      </c>
      <c r="R66" s="39">
        <v>3160147.3131725378</v>
      </c>
      <c r="S66" s="39">
        <v>3643062.7505844273</v>
      </c>
      <c r="T66" s="39">
        <v>3323364.0215205811</v>
      </c>
      <c r="U66" s="39">
        <v>2970450.7775670998</v>
      </c>
      <c r="V66" s="39">
        <v>4191525.0524748527</v>
      </c>
      <c r="W66" s="39">
        <v>3094182.7792820372</v>
      </c>
      <c r="X66" s="39">
        <v>3495790.4562166966</v>
      </c>
      <c r="Y66" s="39">
        <v>3776709.958268784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8759.9999999999982</v>
      </c>
      <c r="C70" s="40">
        <v>8759.9999999999982</v>
      </c>
      <c r="D70" s="40">
        <v>8759.9999999999964</v>
      </c>
      <c r="E70" s="40">
        <v>8759.9999999999982</v>
      </c>
      <c r="F70" s="40">
        <v>8759.9999999999909</v>
      </c>
      <c r="G70" s="40">
        <v>8759.9999999999964</v>
      </c>
      <c r="H70" s="40">
        <v>8759.9999999999982</v>
      </c>
      <c r="I70" s="40">
        <v>8759.9999999999964</v>
      </c>
      <c r="J70" s="40">
        <v>8759.9999999999927</v>
      </c>
      <c r="K70" s="40">
        <v>8759.9999999999927</v>
      </c>
      <c r="L70" s="40">
        <v>8759.9999999999945</v>
      </c>
      <c r="M70" s="40">
        <v>8759.9999999999945</v>
      </c>
      <c r="N70" s="40">
        <v>8759.9999999999964</v>
      </c>
      <c r="O70" s="40">
        <v>8759.9999999999945</v>
      </c>
      <c r="P70" s="40">
        <v>8759.9999999999964</v>
      </c>
      <c r="Q70" s="40">
        <v>8759.9999999999964</v>
      </c>
      <c r="R70" s="40">
        <v>8759.9999999999945</v>
      </c>
      <c r="S70" s="40">
        <v>8759.9999999999982</v>
      </c>
      <c r="T70" s="40">
        <v>8759.9999999999964</v>
      </c>
      <c r="U70" s="40">
        <v>8759.9999999999982</v>
      </c>
      <c r="V70" s="40">
        <v>8759.9999999999982</v>
      </c>
      <c r="W70" s="40">
        <v>8759.9999999999982</v>
      </c>
      <c r="X70" s="40">
        <v>8759.9999999999982</v>
      </c>
      <c r="Y70" s="40">
        <v>8759.9999999999982</v>
      </c>
      <c r="DA70" s="58" t="s">
        <v>1009</v>
      </c>
    </row>
    <row r="71" spans="1:105" ht="12" customHeight="1" x14ac:dyDescent="0.25">
      <c r="A71" s="28" t="s">
        <v>47</v>
      </c>
      <c r="B71" s="40">
        <v>439.79145186502257</v>
      </c>
      <c r="C71" s="40">
        <v>430.22564511683032</v>
      </c>
      <c r="D71" s="40">
        <v>429.25835495665262</v>
      </c>
      <c r="E71" s="40">
        <v>430.63956117636843</v>
      </c>
      <c r="F71" s="40">
        <v>431.90337744950256</v>
      </c>
      <c r="G71" s="40">
        <v>435.14289136257656</v>
      </c>
      <c r="H71" s="40">
        <v>436.60457485288106</v>
      </c>
      <c r="I71" s="40">
        <v>433.98798448778331</v>
      </c>
      <c r="J71" s="40">
        <v>432.0630094940575</v>
      </c>
      <c r="K71" s="40">
        <v>430.95445137400782</v>
      </c>
      <c r="L71" s="40">
        <v>429.94830948049031</v>
      </c>
      <c r="M71" s="40">
        <v>427.37537236081965</v>
      </c>
      <c r="N71" s="40">
        <v>427.19601185500562</v>
      </c>
      <c r="O71" s="40">
        <v>424.15552925351051</v>
      </c>
      <c r="P71" s="40">
        <v>421.76099931883692</v>
      </c>
      <c r="Q71" s="40">
        <v>422.575096015425</v>
      </c>
      <c r="R71" s="40">
        <v>427.40068269366208</v>
      </c>
      <c r="S71" s="40">
        <v>427.31701731975249</v>
      </c>
      <c r="T71" s="40">
        <v>423.7983357894517</v>
      </c>
      <c r="U71" s="40">
        <v>419.88956210040948</v>
      </c>
      <c r="V71" s="40">
        <v>421.5037437266493</v>
      </c>
      <c r="W71" s="40">
        <v>423.18403866457635</v>
      </c>
      <c r="X71" s="40">
        <v>422.77314544398956</v>
      </c>
      <c r="Y71" s="40">
        <v>422.56769883369617</v>
      </c>
      <c r="DA71" s="58" t="s">
        <v>1010</v>
      </c>
    </row>
    <row r="72" spans="1:105" ht="12" customHeight="1" x14ac:dyDescent="0.25">
      <c r="A72" s="28" t="s">
        <v>46</v>
      </c>
      <c r="B72" s="40">
        <v>283.24393147728364</v>
      </c>
      <c r="C72" s="40">
        <v>282.92408527561543</v>
      </c>
      <c r="D72" s="40">
        <v>281.50158728312607</v>
      </c>
      <c r="E72" s="40">
        <v>282.53441915291006</v>
      </c>
      <c r="F72" s="40">
        <v>279.92513787106952</v>
      </c>
      <c r="G72" s="40">
        <v>275.53335946352166</v>
      </c>
      <c r="H72" s="40">
        <v>271.49073924932594</v>
      </c>
      <c r="I72" s="40">
        <v>267.36193132218585</v>
      </c>
      <c r="J72" s="40">
        <v>262.50010408422185</v>
      </c>
      <c r="K72" s="40">
        <v>256.45379933071149</v>
      </c>
      <c r="L72" s="40">
        <v>250.36637135280913</v>
      </c>
      <c r="M72" s="40">
        <v>242.418542095851</v>
      </c>
      <c r="N72" s="40">
        <v>240.00593964607705</v>
      </c>
      <c r="O72" s="40">
        <v>245.01782889395341</v>
      </c>
      <c r="P72" s="40">
        <v>246.54815242885493</v>
      </c>
      <c r="Q72" s="40">
        <v>250.51070832033281</v>
      </c>
      <c r="R72" s="40">
        <v>257.04185245005459</v>
      </c>
      <c r="S72" s="40">
        <v>259.77648396649477</v>
      </c>
      <c r="T72" s="40">
        <v>259.61774631102276</v>
      </c>
      <c r="U72" s="40">
        <v>259.43103590950921</v>
      </c>
      <c r="V72" s="40">
        <v>259.13370832934555</v>
      </c>
      <c r="W72" s="40">
        <v>260.95747956944166</v>
      </c>
      <c r="X72" s="40">
        <v>255.85201443854896</v>
      </c>
      <c r="Y72" s="40">
        <v>253.29928187310261</v>
      </c>
      <c r="DA72" s="58" t="s">
        <v>1011</v>
      </c>
    </row>
    <row r="73" spans="1:105" ht="12" customHeight="1" x14ac:dyDescent="0.25">
      <c r="A73" s="28" t="s">
        <v>45</v>
      </c>
      <c r="B73" s="40">
        <v>463.59425968602869</v>
      </c>
      <c r="C73" s="40">
        <v>461.90561201449839</v>
      </c>
      <c r="D73" s="40">
        <v>459.40959269221685</v>
      </c>
      <c r="E73" s="40">
        <v>461.64233803261908</v>
      </c>
      <c r="F73" s="40">
        <v>463.652964480246</v>
      </c>
      <c r="G73" s="40">
        <v>470.2464086159315</v>
      </c>
      <c r="H73" s="40">
        <v>476.04577972003159</v>
      </c>
      <c r="I73" s="40">
        <v>481.15436070420708</v>
      </c>
      <c r="J73" s="40">
        <v>484.33788622037923</v>
      </c>
      <c r="K73" s="40">
        <v>486.64317339227506</v>
      </c>
      <c r="L73" s="40">
        <v>490.13932012304957</v>
      </c>
      <c r="M73" s="40">
        <v>491.53712978373261</v>
      </c>
      <c r="N73" s="40">
        <v>493.1205546318684</v>
      </c>
      <c r="O73" s="40">
        <v>495.32335218842354</v>
      </c>
      <c r="P73" s="40">
        <v>496.90847981644691</v>
      </c>
      <c r="Q73" s="40">
        <v>499.08570919340468</v>
      </c>
      <c r="R73" s="40">
        <v>499.88408548122703</v>
      </c>
      <c r="S73" s="40">
        <v>501.63182407239651</v>
      </c>
      <c r="T73" s="40">
        <v>502.05985011390277</v>
      </c>
      <c r="U73" s="40">
        <v>502.82740853016048</v>
      </c>
      <c r="V73" s="40">
        <v>523.06532303199208</v>
      </c>
      <c r="W73" s="40">
        <v>554.61414849633411</v>
      </c>
      <c r="X73" s="40">
        <v>538.41462985697626</v>
      </c>
      <c r="Y73" s="40">
        <v>527.30999195582513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1408.6745930174957</v>
      </c>
      <c r="C75" s="40">
        <v>1423.6973197031209</v>
      </c>
      <c r="D75" s="40">
        <v>1435.1519454734478</v>
      </c>
      <c r="E75" s="40">
        <v>1443.9635329532084</v>
      </c>
      <c r="F75" s="40">
        <v>1450.8144138296097</v>
      </c>
      <c r="G75" s="40">
        <v>1456.2421006885143</v>
      </c>
      <c r="H75" s="40">
        <v>1458.8561908616628</v>
      </c>
      <c r="I75" s="40">
        <v>1459.7677221761403</v>
      </c>
      <c r="J75" s="40">
        <v>1455.3047975496977</v>
      </c>
      <c r="K75" s="40">
        <v>1447.9748964011228</v>
      </c>
      <c r="L75" s="40">
        <v>1442.4361698199416</v>
      </c>
      <c r="M75" s="40">
        <v>1443.9221382383168</v>
      </c>
      <c r="N75" s="40">
        <v>1442.8494555215739</v>
      </c>
      <c r="O75" s="40">
        <v>1442.3436730672136</v>
      </c>
      <c r="P75" s="40">
        <v>1442.2596541283319</v>
      </c>
      <c r="Q75" s="40">
        <v>1443.0729300061794</v>
      </c>
      <c r="R75" s="40">
        <v>1466.5436280119864</v>
      </c>
      <c r="S75" s="40">
        <v>1385.9401869921455</v>
      </c>
      <c r="T75" s="40">
        <v>1456.0042014036089</v>
      </c>
      <c r="U75" s="40">
        <v>1473.697550360308</v>
      </c>
      <c r="V75" s="40">
        <v>1641.9189158870543</v>
      </c>
      <c r="W75" s="40">
        <v>1642.8629117331996</v>
      </c>
      <c r="X75" s="40">
        <v>1587.9750813862697</v>
      </c>
      <c r="Y75" s="40">
        <v>1553.5684308676457</v>
      </c>
      <c r="DA75" s="58" t="s">
        <v>1013</v>
      </c>
    </row>
    <row r="76" spans="1:105" ht="12" customHeight="1" x14ac:dyDescent="0.25">
      <c r="A76" s="28" t="s">
        <v>27</v>
      </c>
      <c r="B76" s="40">
        <v>653.37496849054776</v>
      </c>
      <c r="C76" s="40">
        <v>669.25215070358956</v>
      </c>
      <c r="D76" s="40">
        <v>683.93088194787958</v>
      </c>
      <c r="E76" s="40">
        <v>697.85780100186969</v>
      </c>
      <c r="F76" s="40">
        <v>711.19175383205084</v>
      </c>
      <c r="G76" s="40">
        <v>724.26283217334765</v>
      </c>
      <c r="H76" s="40">
        <v>736.11345420373004</v>
      </c>
      <c r="I76" s="40">
        <v>747.62655761098006</v>
      </c>
      <c r="J76" s="40">
        <v>756.51523681746994</v>
      </c>
      <c r="K76" s="40">
        <v>764.29149071268273</v>
      </c>
      <c r="L76" s="40">
        <v>773.1179141797021</v>
      </c>
      <c r="M76" s="40">
        <v>777.88607206672657</v>
      </c>
      <c r="N76" s="40">
        <v>781.39174299524279</v>
      </c>
      <c r="O76" s="40">
        <v>785.41129181382883</v>
      </c>
      <c r="P76" s="40">
        <v>789.8187506851574</v>
      </c>
      <c r="Q76" s="40">
        <v>794.96772563336026</v>
      </c>
      <c r="R76" s="40">
        <v>805.12306569586883</v>
      </c>
      <c r="S76" s="40">
        <v>757.32931936382533</v>
      </c>
      <c r="T76" s="40">
        <v>791.70614042523073</v>
      </c>
      <c r="U76" s="40">
        <v>796.946935520078</v>
      </c>
      <c r="V76" s="40">
        <v>880.9042726551952</v>
      </c>
      <c r="W76" s="40">
        <v>866.69598245491375</v>
      </c>
      <c r="X76" s="40">
        <v>846.87219007647775</v>
      </c>
      <c r="Y76" s="40">
        <v>831.66825710619185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502.41836073626536</v>
      </c>
      <c r="C78" s="41">
        <v>504.99984633842882</v>
      </c>
      <c r="D78" s="41">
        <v>507.09532914294249</v>
      </c>
      <c r="E78" s="41">
        <v>508.98495353521588</v>
      </c>
      <c r="F78" s="41">
        <v>511.00014801853513</v>
      </c>
      <c r="G78" s="41">
        <v>513.2898584405508</v>
      </c>
      <c r="H78" s="41">
        <v>514.89046698596667</v>
      </c>
      <c r="I78" s="41">
        <v>516.56912926750601</v>
      </c>
      <c r="J78" s="41">
        <v>516.59407253232052</v>
      </c>
      <c r="K78" s="41">
        <v>516.17195953748683</v>
      </c>
      <c r="L78" s="41">
        <v>516.61472558983473</v>
      </c>
      <c r="M78" s="41">
        <v>517.88212497666041</v>
      </c>
      <c r="N78" s="41">
        <v>518.34113702268542</v>
      </c>
      <c r="O78" s="41">
        <v>519.14517167045767</v>
      </c>
      <c r="P78" s="41">
        <v>520.27847986278459</v>
      </c>
      <c r="Q78" s="41">
        <v>521.92490436151729</v>
      </c>
      <c r="R78" s="41">
        <v>522.83487424545581</v>
      </c>
      <c r="S78" s="41">
        <v>525.30768108620464</v>
      </c>
      <c r="T78" s="41">
        <v>524.17682904878234</v>
      </c>
      <c r="U78" s="41">
        <v>523.86542965067031</v>
      </c>
      <c r="V78" s="41">
        <v>548.26310146797164</v>
      </c>
      <c r="W78" s="41">
        <v>578.73594619284563</v>
      </c>
      <c r="X78" s="41">
        <v>560.81747900285188</v>
      </c>
      <c r="Y78" s="41">
        <v>549.15427829901978</v>
      </c>
      <c r="DA78" s="59" t="s">
        <v>1015</v>
      </c>
    </row>
    <row r="79" spans="1:105" ht="12" customHeight="1" x14ac:dyDescent="0.25">
      <c r="A79" s="32" t="s">
        <v>25</v>
      </c>
      <c r="B79" s="42">
        <v>36.798555031901358</v>
      </c>
      <c r="C79" s="42">
        <v>37.107311726477818</v>
      </c>
      <c r="D79" s="42">
        <v>37.329879710375188</v>
      </c>
      <c r="E79" s="42">
        <v>37.493110696284653</v>
      </c>
      <c r="F79" s="42">
        <v>37.626483585190627</v>
      </c>
      <c r="G79" s="42">
        <v>37.745013255016588</v>
      </c>
      <c r="H79" s="42">
        <v>37.781180871416581</v>
      </c>
      <c r="I79" s="42">
        <v>37.794252105570912</v>
      </c>
      <c r="J79" s="42">
        <v>37.660272470951249</v>
      </c>
      <c r="K79" s="42">
        <v>37.470347442693203</v>
      </c>
      <c r="L79" s="42">
        <v>37.321621316902565</v>
      </c>
      <c r="M79" s="42">
        <v>37.337788177600331</v>
      </c>
      <c r="N79" s="42">
        <v>37.279739108344963</v>
      </c>
      <c r="O79" s="42">
        <v>37.231760787241292</v>
      </c>
      <c r="P79" s="42">
        <v>37.193496623675138</v>
      </c>
      <c r="Q79" s="42">
        <v>37.178659328748331</v>
      </c>
      <c r="R79" s="42">
        <v>38.038860931156663</v>
      </c>
      <c r="S79" s="42">
        <v>36.042807462234208</v>
      </c>
      <c r="T79" s="42">
        <v>37.955883321566461</v>
      </c>
      <c r="U79" s="42">
        <v>38.537993582343582</v>
      </c>
      <c r="V79" s="42">
        <v>43.027699758154419</v>
      </c>
      <c r="W79" s="42">
        <v>43.058122446935613</v>
      </c>
      <c r="X79" s="42">
        <v>41.652259093310057</v>
      </c>
      <c r="Y79" s="42">
        <v>40.761042729744219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49.64586608032679</v>
      </c>
      <c r="C83" s="29">
        <v>49.02422458468903</v>
      </c>
      <c r="D83" s="29">
        <v>48.301293124800999</v>
      </c>
      <c r="E83" s="29">
        <v>47.514851687503679</v>
      </c>
      <c r="F83" s="29">
        <v>46.593278464798026</v>
      </c>
      <c r="G83" s="29">
        <v>45.766572214530491</v>
      </c>
      <c r="H83" s="29">
        <v>44.764488216554476</v>
      </c>
      <c r="I83" s="29">
        <v>43.709219023386396</v>
      </c>
      <c r="J83" s="29">
        <v>42.509882435792619</v>
      </c>
      <c r="K83" s="29">
        <v>41.39044024856689</v>
      </c>
      <c r="L83" s="29">
        <v>40.060790137124279</v>
      </c>
      <c r="M83" s="29">
        <v>39.004829321760461</v>
      </c>
      <c r="N83" s="29">
        <v>37.821436000979304</v>
      </c>
      <c r="O83" s="29">
        <v>36.554566411237467</v>
      </c>
      <c r="P83" s="29">
        <v>35.256746670288422</v>
      </c>
      <c r="Q83" s="29">
        <v>33.855118294098823</v>
      </c>
      <c r="R83" s="29">
        <v>32.487029522890936</v>
      </c>
      <c r="S83" s="29">
        <v>31.203391580501133</v>
      </c>
      <c r="T83" s="29">
        <v>29.875700480588119</v>
      </c>
      <c r="U83" s="29">
        <v>28.913691627891513</v>
      </c>
      <c r="V83" s="29">
        <v>28.028398465369495</v>
      </c>
      <c r="W83" s="29">
        <v>27.151674884594112</v>
      </c>
      <c r="X83" s="29">
        <v>26.220092942774738</v>
      </c>
      <c r="Y83" s="29">
        <v>25.465288124263015</v>
      </c>
      <c r="DA83" s="58" t="s">
        <v>1017</v>
      </c>
    </row>
    <row r="84" spans="1:105" ht="12" customHeight="1" x14ac:dyDescent="0.25">
      <c r="A84" s="28" t="s">
        <v>47</v>
      </c>
      <c r="B84" s="29">
        <v>739.23541384738826</v>
      </c>
      <c r="C84" s="29">
        <v>730.69575908250613</v>
      </c>
      <c r="D84" s="29">
        <v>719.18071226485313</v>
      </c>
      <c r="E84" s="29">
        <v>705.99393897621712</v>
      </c>
      <c r="F84" s="29">
        <v>694.11531566749716</v>
      </c>
      <c r="G84" s="29">
        <v>680.98583002373709</v>
      </c>
      <c r="H84" s="29">
        <v>662.71877269449021</v>
      </c>
      <c r="I84" s="29">
        <v>645.2095748620186</v>
      </c>
      <c r="J84" s="29">
        <v>623.89339587103018</v>
      </c>
      <c r="K84" s="29">
        <v>602.56975616805005</v>
      </c>
      <c r="L84" s="29">
        <v>580.20562175763473</v>
      </c>
      <c r="M84" s="29">
        <v>558.42170115698241</v>
      </c>
      <c r="N84" s="29">
        <v>535.16172809292823</v>
      </c>
      <c r="O84" s="29">
        <v>510.15319785196368</v>
      </c>
      <c r="P84" s="29">
        <v>484.43540977921884</v>
      </c>
      <c r="Q84" s="29">
        <v>458.32261812746918</v>
      </c>
      <c r="R84" s="29">
        <v>439.94343104516838</v>
      </c>
      <c r="S84" s="29">
        <v>424.78393724769916</v>
      </c>
      <c r="T84" s="29">
        <v>410.32419829676684</v>
      </c>
      <c r="U84" s="29">
        <v>399.56652384936092</v>
      </c>
      <c r="V84" s="29">
        <v>389.30922589855174</v>
      </c>
      <c r="W84" s="29">
        <v>375.70127244717571</v>
      </c>
      <c r="X84" s="29">
        <v>364.44703389882687</v>
      </c>
      <c r="Y84" s="29">
        <v>352.58264916809929</v>
      </c>
      <c r="DA84" s="58" t="s">
        <v>1018</v>
      </c>
    </row>
    <row r="85" spans="1:105" ht="12" customHeight="1" x14ac:dyDescent="0.25">
      <c r="A85" s="28" t="s">
        <v>46</v>
      </c>
      <c r="B85" s="29">
        <v>1581.0954468308037</v>
      </c>
      <c r="C85" s="29">
        <v>1577.9012748382929</v>
      </c>
      <c r="D85" s="29">
        <v>1573.5964193710013</v>
      </c>
      <c r="E85" s="29">
        <v>1567.8400120501497</v>
      </c>
      <c r="F85" s="29">
        <v>1561.6512460586225</v>
      </c>
      <c r="G85" s="29">
        <v>1554.865436544909</v>
      </c>
      <c r="H85" s="29">
        <v>1548.0278177458506</v>
      </c>
      <c r="I85" s="29">
        <v>1541.8193710999294</v>
      </c>
      <c r="J85" s="29">
        <v>1534.8232736586533</v>
      </c>
      <c r="K85" s="29">
        <v>1525.4088423885435</v>
      </c>
      <c r="L85" s="29">
        <v>1513.1472762436224</v>
      </c>
      <c r="M85" s="29">
        <v>1493.8681157411386</v>
      </c>
      <c r="N85" s="29">
        <v>1467.9806631045467</v>
      </c>
      <c r="O85" s="29">
        <v>1441.9070658961546</v>
      </c>
      <c r="P85" s="29">
        <v>1398.4350554625289</v>
      </c>
      <c r="Q85" s="29">
        <v>1336.2724217372916</v>
      </c>
      <c r="R85" s="29">
        <v>1285.4598809748252</v>
      </c>
      <c r="S85" s="29">
        <v>1229.3113173749061</v>
      </c>
      <c r="T85" s="29">
        <v>1166.8749673204802</v>
      </c>
      <c r="U85" s="29">
        <v>1105.4916898685156</v>
      </c>
      <c r="V85" s="29">
        <v>1038.2489383976972</v>
      </c>
      <c r="W85" s="29">
        <v>974.30570839583561</v>
      </c>
      <c r="X85" s="29">
        <v>906.1801448628479</v>
      </c>
      <c r="Y85" s="29">
        <v>855.91004768324387</v>
      </c>
      <c r="DA85" s="58" t="s">
        <v>1019</v>
      </c>
    </row>
    <row r="86" spans="1:105" ht="12" customHeight="1" x14ac:dyDescent="0.25">
      <c r="A86" s="28" t="s">
        <v>45</v>
      </c>
      <c r="B86" s="29">
        <v>671.24782867980946</v>
      </c>
      <c r="C86" s="29">
        <v>665.12409588789228</v>
      </c>
      <c r="D86" s="29">
        <v>654.35332784278501</v>
      </c>
      <c r="E86" s="29">
        <v>643.15602346073422</v>
      </c>
      <c r="F86" s="29">
        <v>635.40376946345805</v>
      </c>
      <c r="G86" s="29">
        <v>624.93252492565387</v>
      </c>
      <c r="H86" s="29">
        <v>614.34762139979148</v>
      </c>
      <c r="I86" s="29">
        <v>606.04605437390137</v>
      </c>
      <c r="J86" s="29">
        <v>593.35956370207668</v>
      </c>
      <c r="K86" s="29">
        <v>578.52150356481434</v>
      </c>
      <c r="L86" s="29">
        <v>567.45736889093837</v>
      </c>
      <c r="M86" s="29">
        <v>550.40259159541824</v>
      </c>
      <c r="N86" s="29">
        <v>534.98613536580604</v>
      </c>
      <c r="O86" s="29">
        <v>518.87899373570008</v>
      </c>
      <c r="P86" s="29">
        <v>502.3987844272749</v>
      </c>
      <c r="Q86" s="29">
        <v>485.78133547663242</v>
      </c>
      <c r="R86" s="29">
        <v>476.61910148797182</v>
      </c>
      <c r="S86" s="29">
        <v>465.15152676306923</v>
      </c>
      <c r="T86" s="29">
        <v>453.86891404451711</v>
      </c>
      <c r="U86" s="29">
        <v>446.15970444759284</v>
      </c>
      <c r="V86" s="29">
        <v>436.5205820362396</v>
      </c>
      <c r="W86" s="29">
        <v>426.77616388766842</v>
      </c>
      <c r="X86" s="29">
        <v>420.51706809039433</v>
      </c>
      <c r="Y86" s="29">
        <v>410.55641733431736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348.71646900919205</v>
      </c>
      <c r="C88" s="29">
        <v>345.38288057632957</v>
      </c>
      <c r="D88" s="29">
        <v>341.15909361484319</v>
      </c>
      <c r="E88" s="29">
        <v>335.32985240018206</v>
      </c>
      <c r="F88" s="29">
        <v>329.60490316203561</v>
      </c>
      <c r="G88" s="29">
        <v>323.36913721085858</v>
      </c>
      <c r="H88" s="29">
        <v>315.46277482448744</v>
      </c>
      <c r="I88" s="29">
        <v>306.06554086473665</v>
      </c>
      <c r="J88" s="29">
        <v>294.27088071659119</v>
      </c>
      <c r="K88" s="29">
        <v>283.84565084063905</v>
      </c>
      <c r="L88" s="29">
        <v>272.2063515324495</v>
      </c>
      <c r="M88" s="29">
        <v>259.49985615911572</v>
      </c>
      <c r="N88" s="29">
        <v>244.90324841190332</v>
      </c>
      <c r="O88" s="29">
        <v>229.94935934056105</v>
      </c>
      <c r="P88" s="29">
        <v>209.52935071232528</v>
      </c>
      <c r="Q88" s="29">
        <v>190.48966388045619</v>
      </c>
      <c r="R88" s="29">
        <v>173.57677130865335</v>
      </c>
      <c r="S88" s="29">
        <v>160.18861867199593</v>
      </c>
      <c r="T88" s="29">
        <v>146.13720446368237</v>
      </c>
      <c r="U88" s="29">
        <v>137.3155207730407</v>
      </c>
      <c r="V88" s="29">
        <v>127.0454103760234</v>
      </c>
      <c r="W88" s="29">
        <v>119.23002966173379</v>
      </c>
      <c r="X88" s="29">
        <v>112.19576048572293</v>
      </c>
      <c r="Y88" s="29">
        <v>108.07345538534466</v>
      </c>
      <c r="DA88" s="58" t="s">
        <v>1021</v>
      </c>
    </row>
    <row r="89" spans="1:105" ht="12" customHeight="1" x14ac:dyDescent="0.25">
      <c r="A89" s="28" t="s">
        <v>27</v>
      </c>
      <c r="B89" s="29">
        <v>373.06174748873315</v>
      </c>
      <c r="C89" s="29">
        <v>365.9437371508007</v>
      </c>
      <c r="D89" s="29">
        <v>355.67743962467472</v>
      </c>
      <c r="E89" s="29">
        <v>342.87224188133433</v>
      </c>
      <c r="F89" s="29">
        <v>328.96952437859682</v>
      </c>
      <c r="G89" s="29">
        <v>314.5751324171614</v>
      </c>
      <c r="H89" s="29">
        <v>301.03041119919556</v>
      </c>
      <c r="I89" s="29">
        <v>286.02318980202301</v>
      </c>
      <c r="J89" s="29">
        <v>268.70398680506077</v>
      </c>
      <c r="K89" s="29">
        <v>251.55865034913057</v>
      </c>
      <c r="L89" s="29">
        <v>234.74898778266777</v>
      </c>
      <c r="M89" s="29">
        <v>217.74677609523769</v>
      </c>
      <c r="N89" s="29">
        <v>199.77641622004836</v>
      </c>
      <c r="O89" s="29">
        <v>181.24036818414152</v>
      </c>
      <c r="P89" s="29">
        <v>166.24973011179813</v>
      </c>
      <c r="Q89" s="29">
        <v>156.33851844427835</v>
      </c>
      <c r="R89" s="29">
        <v>150.44815353182767</v>
      </c>
      <c r="S89" s="29">
        <v>145.99382451095028</v>
      </c>
      <c r="T89" s="29">
        <v>142.94003075060263</v>
      </c>
      <c r="U89" s="29">
        <v>141.08681067437038</v>
      </c>
      <c r="V89" s="29">
        <v>138.86394038066487</v>
      </c>
      <c r="W89" s="29">
        <v>137.01721730078495</v>
      </c>
      <c r="X89" s="29">
        <v>134.90797832166294</v>
      </c>
      <c r="Y89" s="29">
        <v>132.77510846273634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63.931278018783885</v>
      </c>
      <c r="C91" s="31">
        <v>63.559352823893583</v>
      </c>
      <c r="D91" s="31">
        <v>62.757284312817831</v>
      </c>
      <c r="E91" s="31">
        <v>61.661538595045627</v>
      </c>
      <c r="F91" s="31">
        <v>60.30189997911701</v>
      </c>
      <c r="G91" s="31">
        <v>58.910230632379616</v>
      </c>
      <c r="H91" s="31">
        <v>57.508773213297687</v>
      </c>
      <c r="I91" s="31">
        <v>56.104659262327019</v>
      </c>
      <c r="J91" s="31">
        <v>54.490588352932257</v>
      </c>
      <c r="K91" s="31">
        <v>52.750993760683755</v>
      </c>
      <c r="L91" s="31">
        <v>50.339368906792487</v>
      </c>
      <c r="M91" s="31">
        <v>47.852956210558432</v>
      </c>
      <c r="N91" s="31">
        <v>45.069139802580452</v>
      </c>
      <c r="O91" s="31">
        <v>42.98078461959507</v>
      </c>
      <c r="P91" s="31">
        <v>40.593422032484241</v>
      </c>
      <c r="Q91" s="31">
        <v>37.998197080547683</v>
      </c>
      <c r="R91" s="31">
        <v>35.363692281647374</v>
      </c>
      <c r="S91" s="31">
        <v>32.985672228615186</v>
      </c>
      <c r="T91" s="31">
        <v>30.070458817640432</v>
      </c>
      <c r="U91" s="31">
        <v>27.665355125974905</v>
      </c>
      <c r="V91" s="31">
        <v>25.389595429441361</v>
      </c>
      <c r="W91" s="31">
        <v>23.45242834894847</v>
      </c>
      <c r="X91" s="31">
        <v>21.772547035115405</v>
      </c>
      <c r="Y91" s="31">
        <v>20.182412134749129</v>
      </c>
      <c r="DA91" s="59" t="s">
        <v>1023</v>
      </c>
    </row>
    <row r="92" spans="1:105" ht="12" customHeight="1" x14ac:dyDescent="0.25">
      <c r="A92" s="32" t="s">
        <v>25</v>
      </c>
      <c r="B92" s="33">
        <v>8527.5200914156248</v>
      </c>
      <c r="C92" s="33">
        <v>8434.6971224177323</v>
      </c>
      <c r="D92" s="33">
        <v>8358.457605095562</v>
      </c>
      <c r="E92" s="33">
        <v>8282.6701420340596</v>
      </c>
      <c r="F92" s="33">
        <v>8194.9828854504376</v>
      </c>
      <c r="G92" s="33">
        <v>8123.2532225845325</v>
      </c>
      <c r="H92" s="33">
        <v>8048.1565334017851</v>
      </c>
      <c r="I92" s="33">
        <v>7974.0733630056129</v>
      </c>
      <c r="J92" s="33">
        <v>7897.6191343291084</v>
      </c>
      <c r="K92" s="33">
        <v>7863.489855379823</v>
      </c>
      <c r="L92" s="33">
        <v>7803.3611788109984</v>
      </c>
      <c r="M92" s="33">
        <v>7725.5412837474014</v>
      </c>
      <c r="N92" s="33">
        <v>7583.5596439224319</v>
      </c>
      <c r="O92" s="33">
        <v>7469.8053646179542</v>
      </c>
      <c r="P92" s="33">
        <v>7315.7095195635475</v>
      </c>
      <c r="Q92" s="33">
        <v>7150.9814839229193</v>
      </c>
      <c r="R92" s="33">
        <v>6967.7005440851026</v>
      </c>
      <c r="S92" s="33">
        <v>6766.4045345744889</v>
      </c>
      <c r="T92" s="33">
        <v>6593.4832988268818</v>
      </c>
      <c r="U92" s="33">
        <v>6443.4323562606942</v>
      </c>
      <c r="V92" s="33">
        <v>6258.0018421093837</v>
      </c>
      <c r="W92" s="33">
        <v>6140.6157093901456</v>
      </c>
      <c r="X92" s="33">
        <v>6031.8180134551176</v>
      </c>
      <c r="Y92" s="33">
        <v>5924.4708981120202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39.688870197092847</v>
      </c>
      <c r="D96" s="29">
        <v>37.943341430630475</v>
      </c>
      <c r="E96" s="29">
        <v>36.735829181625633</v>
      </c>
      <c r="F96" s="29">
        <v>35.327459276618725</v>
      </c>
      <c r="G96" s="29">
        <v>34.274568911932143</v>
      </c>
      <c r="H96" s="29">
        <v>33.280997250795942</v>
      </c>
      <c r="I96" s="29">
        <v>32.405472781480796</v>
      </c>
      <c r="J96" s="29">
        <v>31.467495613540397</v>
      </c>
      <c r="K96" s="29">
        <v>30.259489932634018</v>
      </c>
      <c r="L96" s="29">
        <v>29.041279002103717</v>
      </c>
      <c r="M96" s="29">
        <v>28.324131216627038</v>
      </c>
      <c r="N96" s="29">
        <v>27.497129711222581</v>
      </c>
      <c r="O96" s="29">
        <v>26.446358361662686</v>
      </c>
      <c r="P96" s="29">
        <v>25.301370387554577</v>
      </c>
      <c r="Q96" s="29">
        <v>23.488657036586236</v>
      </c>
      <c r="R96" s="29">
        <v>22.850564723778653</v>
      </c>
      <c r="S96" s="29">
        <v>22.407935404777213</v>
      </c>
      <c r="T96" s="29">
        <v>21.844507150874364</v>
      </c>
      <c r="U96" s="29">
        <v>21.126145584805847</v>
      </c>
      <c r="V96" s="29">
        <v>20.881418993565873</v>
      </c>
      <c r="W96" s="29">
        <v>20.1296879097975</v>
      </c>
      <c r="X96" s="29">
        <v>19.377956826029131</v>
      </c>
      <c r="Y96" s="29">
        <v>18.626225742260758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620.12810667908036</v>
      </c>
      <c r="D97" s="29">
        <v>577.64134579177448</v>
      </c>
      <c r="E97" s="29">
        <v>552.40115613241312</v>
      </c>
      <c r="F97" s="29">
        <v>533.93962508354412</v>
      </c>
      <c r="G97" s="29">
        <v>516.22059131696506</v>
      </c>
      <c r="H97" s="29">
        <v>499.53132779470553</v>
      </c>
      <c r="I97" s="29">
        <v>482.66784665360694</v>
      </c>
      <c r="J97" s="29">
        <v>459.0590156531693</v>
      </c>
      <c r="K97" s="29">
        <v>436.86235598385423</v>
      </c>
      <c r="L97" s="29">
        <v>415.36566326830302</v>
      </c>
      <c r="M97" s="29">
        <v>400.658031724132</v>
      </c>
      <c r="N97" s="29">
        <v>386.7941288520617</v>
      </c>
      <c r="O97" s="29">
        <v>375.20082301415562</v>
      </c>
      <c r="P97" s="29">
        <v>362.51792816606871</v>
      </c>
      <c r="Q97" s="29">
        <v>342.83477420748972</v>
      </c>
      <c r="R97" s="29">
        <v>342.05544174190237</v>
      </c>
      <c r="S97" s="29">
        <v>336.6121695183358</v>
      </c>
      <c r="T97" s="29">
        <v>329.7332789163388</v>
      </c>
      <c r="U97" s="29">
        <v>321.0466526846015</v>
      </c>
      <c r="V97" s="29">
        <v>313.44553511241656</v>
      </c>
      <c r="W97" s="29">
        <v>310.31107976129238</v>
      </c>
      <c r="X97" s="29">
        <v>307.17662441016824</v>
      </c>
      <c r="Y97" s="29">
        <v>304.04216905904406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1544.2032208140824</v>
      </c>
      <c r="D98" s="29">
        <v>1535.8560487980192</v>
      </c>
      <c r="E98" s="29">
        <v>1525.275302430354</v>
      </c>
      <c r="F98" s="29">
        <v>1511.9303288555445</v>
      </c>
      <c r="G98" s="29">
        <v>1509.7524246460462</v>
      </c>
      <c r="H98" s="29">
        <v>1509.7000033497754</v>
      </c>
      <c r="I98" s="29">
        <v>1509.6897893646285</v>
      </c>
      <c r="J98" s="29">
        <v>1502.7296850765631</v>
      </c>
      <c r="K98" s="29">
        <v>1475.6830348291037</v>
      </c>
      <c r="L98" s="29">
        <v>1449.8243825578897</v>
      </c>
      <c r="M98" s="29">
        <v>1356.3279484275595</v>
      </c>
      <c r="N98" s="29">
        <v>1276.1216682149882</v>
      </c>
      <c r="O98" s="29">
        <v>1156.5554133182179</v>
      </c>
      <c r="P98" s="29">
        <v>1005.3850219569974</v>
      </c>
      <c r="Q98" s="29">
        <v>874.68635320848568</v>
      </c>
      <c r="R98" s="29">
        <v>826.16661130655814</v>
      </c>
      <c r="S98" s="29">
        <v>803.06766806946632</v>
      </c>
      <c r="T98" s="29">
        <v>787.20319284006939</v>
      </c>
      <c r="U98" s="29">
        <v>764.23598067848013</v>
      </c>
      <c r="V98" s="29">
        <v>751.94002790751347</v>
      </c>
      <c r="W98" s="29">
        <v>744.4206276284383</v>
      </c>
      <c r="X98" s="29">
        <v>736.90122734936324</v>
      </c>
      <c r="Y98" s="29">
        <v>729.38182707028807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582.91356336646368</v>
      </c>
      <c r="D99" s="29">
        <v>565.46654539376982</v>
      </c>
      <c r="E99" s="29">
        <v>551.97891822769759</v>
      </c>
      <c r="F99" s="29">
        <v>543.56937788597054</v>
      </c>
      <c r="G99" s="29">
        <v>530.99202624556756</v>
      </c>
      <c r="H99" s="29">
        <v>525.80223197710188</v>
      </c>
      <c r="I99" s="29">
        <v>513.5432441495426</v>
      </c>
      <c r="J99" s="29">
        <v>506.04478806249</v>
      </c>
      <c r="K99" s="29">
        <v>490.42972914993192</v>
      </c>
      <c r="L99" s="29">
        <v>468.97448607502093</v>
      </c>
      <c r="M99" s="29">
        <v>448.29799222159005</v>
      </c>
      <c r="N99" s="29">
        <v>440.87286924210764</v>
      </c>
      <c r="O99" s="29">
        <v>423.53914640722081</v>
      </c>
      <c r="P99" s="29">
        <v>419.81861447267357</v>
      </c>
      <c r="Q99" s="29">
        <v>408.61015670616393</v>
      </c>
      <c r="R99" s="29">
        <v>404.65124916718548</v>
      </c>
      <c r="S99" s="29">
        <v>399.2531567018558</v>
      </c>
      <c r="T99" s="29">
        <v>391.40171378132811</v>
      </c>
      <c r="U99" s="29">
        <v>381.68146837687976</v>
      </c>
      <c r="V99" s="29">
        <v>373.23295568768918</v>
      </c>
      <c r="W99" s="29">
        <v>370.99355795356303</v>
      </c>
      <c r="X99" s="29">
        <v>368.75416021943693</v>
      </c>
      <c r="Y99" s="29">
        <v>366.51476248531077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326.05941405956014</v>
      </c>
      <c r="D101" s="29">
        <v>319.5921852960858</v>
      </c>
      <c r="E101" s="29">
        <v>311.86766979839638</v>
      </c>
      <c r="F101" s="29">
        <v>307.92408759612829</v>
      </c>
      <c r="G101" s="29">
        <v>301.65662121530426</v>
      </c>
      <c r="H101" s="29">
        <v>293.55500443553586</v>
      </c>
      <c r="I101" s="29">
        <v>276.05634283088534</v>
      </c>
      <c r="J101" s="29">
        <v>258.99204468457276</v>
      </c>
      <c r="K101" s="29">
        <v>243.56835310444347</v>
      </c>
      <c r="L101" s="29">
        <v>227.08233864813326</v>
      </c>
      <c r="M101" s="29">
        <v>208.10531239875667</v>
      </c>
      <c r="N101" s="29">
        <v>195.73439378875781</v>
      </c>
      <c r="O101" s="29">
        <v>182.04631089604095</v>
      </c>
      <c r="P101" s="29">
        <v>156.64806087472493</v>
      </c>
      <c r="Q101" s="29">
        <v>132.36352399570802</v>
      </c>
      <c r="R101" s="29">
        <v>118.68350026761361</v>
      </c>
      <c r="S101" s="29">
        <v>115.94450300490858</v>
      </c>
      <c r="T101" s="29">
        <v>112.45792296222052</v>
      </c>
      <c r="U101" s="29">
        <v>108.5603294146856</v>
      </c>
      <c r="V101" s="29">
        <v>106.29704880409139</v>
      </c>
      <c r="W101" s="29">
        <v>104.17110782800955</v>
      </c>
      <c r="X101" s="29">
        <v>102.04516685192773</v>
      </c>
      <c r="Y101" s="29">
        <v>99.919225875845896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343.28894634591995</v>
      </c>
      <c r="D102" s="29">
        <v>330.66540649600512</v>
      </c>
      <c r="E102" s="29">
        <v>319.32458743427333</v>
      </c>
      <c r="F102" s="29">
        <v>304.76510456848763</v>
      </c>
      <c r="G102" s="29">
        <v>289.60762872674371</v>
      </c>
      <c r="H102" s="29">
        <v>272.68119513027671</v>
      </c>
      <c r="I102" s="29">
        <v>256.3830583239511</v>
      </c>
      <c r="J102" s="29">
        <v>240.28244064244629</v>
      </c>
      <c r="K102" s="29">
        <v>221.88339817656322</v>
      </c>
      <c r="L102" s="29">
        <v>200.799524249705</v>
      </c>
      <c r="M102" s="29">
        <v>183.43914716550827</v>
      </c>
      <c r="N102" s="29">
        <v>169.43988661101142</v>
      </c>
      <c r="O102" s="29">
        <v>155.83416640455332</v>
      </c>
      <c r="P102" s="29">
        <v>145.54306409717501</v>
      </c>
      <c r="Q102" s="29">
        <v>144.10542311034996</v>
      </c>
      <c r="R102" s="29">
        <v>143.57013086850745</v>
      </c>
      <c r="S102" s="29">
        <v>142.52278481236459</v>
      </c>
      <c r="T102" s="29">
        <v>140.11729263939171</v>
      </c>
      <c r="U102" s="29">
        <v>136.84661018518767</v>
      </c>
      <c r="V102" s="29">
        <v>133.81789877946224</v>
      </c>
      <c r="W102" s="29">
        <v>132.47971979166761</v>
      </c>
      <c r="X102" s="29">
        <v>131.141540803873</v>
      </c>
      <c r="Y102" s="29">
        <v>129.80336181607836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62.492601276370124</v>
      </c>
      <c r="D104" s="31">
        <v>60.764361839378111</v>
      </c>
      <c r="E104" s="31">
        <v>59.481117734834505</v>
      </c>
      <c r="F104" s="31">
        <v>57.912171822468025</v>
      </c>
      <c r="G104" s="31">
        <v>56.641724536656724</v>
      </c>
      <c r="H104" s="31">
        <v>55.191061212707368</v>
      </c>
      <c r="I104" s="31">
        <v>53.914250939148921</v>
      </c>
      <c r="J104" s="31">
        <v>51.672373665064534</v>
      </c>
      <c r="K104" s="31">
        <v>49.450211457687345</v>
      </c>
      <c r="L104" s="31">
        <v>45.47157159639535</v>
      </c>
      <c r="M104" s="31">
        <v>43.175805125988532</v>
      </c>
      <c r="N104" s="31">
        <v>39.244426538191213</v>
      </c>
      <c r="O104" s="31">
        <v>37.19529426582325</v>
      </c>
      <c r="P104" s="31">
        <v>32.734421450618854</v>
      </c>
      <c r="Q104" s="31">
        <v>32.137341617544791</v>
      </c>
      <c r="R104" s="31">
        <v>26.957998553954859</v>
      </c>
      <c r="S104" s="31">
        <v>21.423494714713961</v>
      </c>
      <c r="T104" s="31">
        <v>16.771313947558859</v>
      </c>
      <c r="U104" s="31">
        <v>13.396888695308482</v>
      </c>
      <c r="V104" s="31">
        <v>11.954315071951719</v>
      </c>
      <c r="W104" s="31">
        <v>11.237056167634615</v>
      </c>
      <c r="X104" s="31">
        <v>10.519797263317511</v>
      </c>
      <c r="Y104" s="31">
        <v>9.8025383590004065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7906.7791754497221</v>
      </c>
      <c r="D105" s="33">
        <v>7906.358379907665</v>
      </c>
      <c r="E105" s="33">
        <v>7906.1727484751254</v>
      </c>
      <c r="F105" s="33">
        <v>7905.1157958518106</v>
      </c>
      <c r="G105" s="33">
        <v>7902.4274847621546</v>
      </c>
      <c r="H105" s="33">
        <v>7897.3777990070967</v>
      </c>
      <c r="I105" s="33">
        <v>7891.6414563662129</v>
      </c>
      <c r="J105" s="33">
        <v>7872.4004463133797</v>
      </c>
      <c r="K105" s="33">
        <v>7703.7420274983024</v>
      </c>
      <c r="L105" s="33">
        <v>7484.1902919769291</v>
      </c>
      <c r="M105" s="33">
        <v>7270.3088045292434</v>
      </c>
      <c r="N105" s="33">
        <v>7024.9552382408419</v>
      </c>
      <c r="O105" s="33">
        <v>6877.6599880830918</v>
      </c>
      <c r="P105" s="33">
        <v>6614.5710655199082</v>
      </c>
      <c r="Q105" s="33">
        <v>6487.3789268491246</v>
      </c>
      <c r="R105" s="33">
        <v>6385.3637603085981</v>
      </c>
      <c r="S105" s="33">
        <v>6260.889126039272</v>
      </c>
      <c r="T105" s="33">
        <v>6111.0577717635661</v>
      </c>
      <c r="U105" s="33">
        <v>5923.9543746117479</v>
      </c>
      <c r="V105" s="33">
        <v>5762.2953030682056</v>
      </c>
      <c r="W105" s="33">
        <v>5704.6723500375238</v>
      </c>
      <c r="X105" s="33">
        <v>5647.049397006841</v>
      </c>
      <c r="Y105" s="33">
        <v>5589.4264439761591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1.8140000175444813</v>
      </c>
      <c r="C109" s="43">
        <f>C31/RES_summary!C$6</f>
        <v>1.8170000179930141</v>
      </c>
      <c r="D109" s="43">
        <f>D31/RES_summary!D$6</f>
        <v>1.819999994030739</v>
      </c>
      <c r="E109" s="43">
        <f>E31/RES_summary!E$6</f>
        <v>1.823000008135836</v>
      </c>
      <c r="F109" s="43">
        <f>F31/RES_summary!F$6</f>
        <v>1.8359999941334586</v>
      </c>
      <c r="G109" s="43">
        <f>G31/RES_summary!G$6</f>
        <v>1.8380000027810104</v>
      </c>
      <c r="H109" s="43">
        <f>H31/RES_summary!H$6</f>
        <v>1.8359999835570773</v>
      </c>
      <c r="I109" s="43">
        <f>I31/RES_summary!I$6</f>
        <v>1.8460000080712933</v>
      </c>
      <c r="J109" s="43">
        <f>J31/RES_summary!J$6</f>
        <v>1.859000000175449</v>
      </c>
      <c r="K109" s="43">
        <f>K31/RES_summary!K$6</f>
        <v>1.8709999908369244</v>
      </c>
      <c r="L109" s="43">
        <f>L31/RES_summary!L$6</f>
        <v>1.9005765634819718</v>
      </c>
      <c r="M109" s="43">
        <f>M31/RES_summary!M$6</f>
        <v>1.8984654978097661</v>
      </c>
      <c r="N109" s="43">
        <f>N31/RES_summary!N$6</f>
        <v>1.9037427173664443</v>
      </c>
      <c r="O109" s="43">
        <f>O31/RES_summary!O$6</f>
        <v>1.91640212449173</v>
      </c>
      <c r="P109" s="43">
        <f>P31/RES_summary!P$6</f>
        <v>1.9142927917183188</v>
      </c>
      <c r="Q109" s="43">
        <f>Q31/RES_summary!Q$6</f>
        <v>1.9227287554724743</v>
      </c>
      <c r="R109" s="43">
        <f>R31/RES_summary!R$6</f>
        <v>1.9279994067703321</v>
      </c>
      <c r="S109" s="43">
        <f>S31/RES_summary!S$6</f>
        <v>1.9195656838866109</v>
      </c>
      <c r="T109" s="43">
        <f>T31/RES_summary!T$6</f>
        <v>1.9111319732782606</v>
      </c>
      <c r="U109" s="43">
        <f>U31/RES_summary!U$6</f>
        <v>1.9026982690201319</v>
      </c>
      <c r="V109" s="43">
        <f>V31/RES_summary!V$6</f>
        <v>1.8942645595565035</v>
      </c>
      <c r="W109" s="43">
        <f>W31/RES_summary!W$6</f>
        <v>1.885830825616932</v>
      </c>
      <c r="X109" s="43">
        <f>X31/RES_summary!X$6</f>
        <v>1.8773971347550911</v>
      </c>
      <c r="Y109" s="43">
        <f>Y31/RES_summary!Y$6</f>
        <v>1.8689634289427777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0.94499998803785368</v>
      </c>
      <c r="C110" s="43">
        <f>C32/RES_summary!C$6</f>
        <v>0.94766667873729393</v>
      </c>
      <c r="D110" s="43">
        <f>D32/RES_summary!D$6</f>
        <v>0.95033332353379651</v>
      </c>
      <c r="E110" s="43">
        <f>E32/RES_summary!E$6</f>
        <v>0.95300001553205038</v>
      </c>
      <c r="F110" s="43">
        <f>F32/RES_summary!F$6</f>
        <v>0.94100001063310612</v>
      </c>
      <c r="G110" s="43">
        <f>G32/RES_summary!G$6</f>
        <v>0.9349999952430087</v>
      </c>
      <c r="H110" s="43">
        <f>H32/RES_summary!H$6</f>
        <v>0.93900000201930633</v>
      </c>
      <c r="I110" s="43">
        <f>I32/RES_summary!I$6</f>
        <v>0.93800000278566764</v>
      </c>
      <c r="J110" s="43">
        <f>J32/RES_summary!J$6</f>
        <v>0.9419999891221601</v>
      </c>
      <c r="K110" s="43">
        <f>K32/RES_summary!K$6</f>
        <v>0.94899999313640337</v>
      </c>
      <c r="L110" s="43">
        <f>L32/RES_summary!L$6</f>
        <v>0.95000000860670963</v>
      </c>
      <c r="M110" s="43">
        <f>M32/RES_summary!M$6</f>
        <v>0.95099998489967208</v>
      </c>
      <c r="N110" s="43">
        <f>N32/RES_summary!N$6</f>
        <v>0.95099999621820752</v>
      </c>
      <c r="O110" s="43">
        <f>O32/RES_summary!O$6</f>
        <v>0.95800000027060828</v>
      </c>
      <c r="P110" s="43">
        <f>P32/RES_summary!P$6</f>
        <v>0.96000000133482499</v>
      </c>
      <c r="Q110" s="43">
        <f>Q32/RES_summary!Q$6</f>
        <v>0.96000000132173402</v>
      </c>
      <c r="R110" s="43">
        <f>R32/RES_summary!R$6</f>
        <v>0.96400001509323274</v>
      </c>
      <c r="S110" s="43">
        <f>S32/RES_summary!S$6</f>
        <v>0.96200000444606126</v>
      </c>
      <c r="T110" s="43">
        <f>T32/RES_summary!T$6</f>
        <v>0.96300000754969062</v>
      </c>
      <c r="U110" s="43">
        <f>U32/RES_summary!U$6</f>
        <v>0.96000000517741058</v>
      </c>
      <c r="V110" s="43">
        <f>V32/RES_summary!V$6</f>
        <v>0.95700001600449336</v>
      </c>
      <c r="W110" s="43">
        <f>W32/RES_summary!W$6</f>
        <v>0.95400001363002374</v>
      </c>
      <c r="X110" s="43">
        <f>X32/RES_summary!X$6</f>
        <v>0.95099999724019246</v>
      </c>
      <c r="Y110" s="43">
        <f>Y32/RES_summary!Y$6</f>
        <v>0.94799999270807922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0.27804588808436176</v>
      </c>
      <c r="C111" s="43">
        <f>C33/RES_summary!C$6</f>
        <v>0.2822936395147066</v>
      </c>
      <c r="D111" s="43">
        <f>D33/RES_summary!D$6</f>
        <v>0.28964048185665509</v>
      </c>
      <c r="E111" s="43">
        <f>E33/RES_summary!E$6</f>
        <v>0.30091709361314695</v>
      </c>
      <c r="F111" s="43">
        <f>F33/RES_summary!F$6</f>
        <v>0.30798087947520852</v>
      </c>
      <c r="G111" s="43">
        <f>G33/RES_summary!G$6</f>
        <v>0.32096185046668646</v>
      </c>
      <c r="H111" s="43">
        <f>H33/RES_summary!H$6</f>
        <v>0.33310245931314164</v>
      </c>
      <c r="I111" s="43">
        <f>I33/RES_summary!I$6</f>
        <v>0.34472336874071646</v>
      </c>
      <c r="J111" s="43">
        <f>J33/RES_summary!J$6</f>
        <v>0.35729465313814279</v>
      </c>
      <c r="K111" s="43">
        <f>K33/RES_summary!K$6</f>
        <v>0.37213173520467263</v>
      </c>
      <c r="L111" s="43">
        <f>L33/RES_summary!L$6</f>
        <v>0.38860660984975953</v>
      </c>
      <c r="M111" s="43">
        <f>M33/RES_summary!M$6</f>
        <v>0.4003509796680948</v>
      </c>
      <c r="N111" s="43">
        <f>N33/RES_summary!N$6</f>
        <v>0.40933726607952581</v>
      </c>
      <c r="O111" s="43">
        <f>O33/RES_summary!O$6</f>
        <v>0.4137012167632107</v>
      </c>
      <c r="P111" s="43">
        <f>P33/RES_summary!P$6</f>
        <v>0.41915946339502852</v>
      </c>
      <c r="Q111" s="43">
        <f>Q33/RES_summary!Q$6</f>
        <v>0.4295258385113363</v>
      </c>
      <c r="R111" s="43">
        <f>R33/RES_summary!R$6</f>
        <v>0.43441030657800817</v>
      </c>
      <c r="S111" s="43">
        <f>S33/RES_summary!S$6</f>
        <v>0.43913152469303218</v>
      </c>
      <c r="T111" s="43">
        <f>T33/RES_summary!T$6</f>
        <v>0.44360560077704542</v>
      </c>
      <c r="U111" s="43">
        <f>U33/RES_summary!U$6</f>
        <v>0.44755828300108219</v>
      </c>
      <c r="V111" s="43">
        <f>V33/RES_summary!V$6</f>
        <v>0.45081002862807779</v>
      </c>
      <c r="W111" s="43">
        <f>W33/RES_summary!W$6</f>
        <v>0.45313609089190943</v>
      </c>
      <c r="X111" s="43">
        <f>X33/RES_summary!X$6</f>
        <v>0.45481108530320941</v>
      </c>
      <c r="Y111" s="43">
        <f>Y33/RES_summary!Y$6</f>
        <v>0.45605932530748489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0.38887498368496159</v>
      </c>
      <c r="C112" s="43">
        <f>C34/RES_summary!C$6</f>
        <v>0.39525001744720084</v>
      </c>
      <c r="D112" s="43">
        <f>D34/RES_summary!D$6</f>
        <v>0.41734998538277213</v>
      </c>
      <c r="E112" s="43">
        <f>E34/RES_summary!E$6</f>
        <v>0.43945000269961826</v>
      </c>
      <c r="F112" s="43">
        <f>F34/RES_summary!F$6</f>
        <v>0.44471998448299821</v>
      </c>
      <c r="G112" s="43">
        <f>G34/RES_summary!G$6</f>
        <v>0.4619999825820934</v>
      </c>
      <c r="H112" s="43">
        <f>H34/RES_summary!H$6</f>
        <v>0.47399998903805152</v>
      </c>
      <c r="I112" s="43">
        <f>I34/RES_summary!I$6</f>
        <v>0.47300000582133106</v>
      </c>
      <c r="J112" s="43">
        <f>J34/RES_summary!J$6</f>
        <v>0.48800000561436901</v>
      </c>
      <c r="K112" s="43">
        <f>K34/RES_summary!K$6</f>
        <v>0.5160000018117108</v>
      </c>
      <c r="L112" s="43">
        <f>L34/RES_summary!L$6</f>
        <v>0.51499999741798708</v>
      </c>
      <c r="M112" s="43">
        <f>M34/RES_summary!M$6</f>
        <v>0.54099999862724291</v>
      </c>
      <c r="N112" s="43">
        <f>N34/RES_summary!N$6</f>
        <v>0.55700001100467544</v>
      </c>
      <c r="O112" s="43">
        <f>O34/RES_summary!O$6</f>
        <v>0.57100001001250755</v>
      </c>
      <c r="P112" s="43">
        <f>P34/RES_summary!P$6</f>
        <v>0.58400000053392997</v>
      </c>
      <c r="Q112" s="43">
        <f>Q34/RES_summary!Q$6</f>
        <v>0.59599998361049877</v>
      </c>
      <c r="R112" s="43">
        <f>R34/RES_summary!R$6</f>
        <v>0.60800000393736509</v>
      </c>
      <c r="S112" s="43">
        <f>S34/RES_summary!S$6</f>
        <v>0.6139999866618161</v>
      </c>
      <c r="T112" s="43">
        <f>T34/RES_summary!T$6</f>
        <v>0.6199999895866336</v>
      </c>
      <c r="U112" s="43">
        <f>U34/RES_summary!U$6</f>
        <v>0.62600000472438722</v>
      </c>
      <c r="V112" s="43">
        <f>V34/RES_summary!V$6</f>
        <v>0.63199998943767843</v>
      </c>
      <c r="W112" s="43">
        <f>W34/RES_summary!W$6</f>
        <v>0.63800000710297011</v>
      </c>
      <c r="X112" s="43">
        <f>X34/RES_summary!X$6</f>
        <v>0.64399998642301559</v>
      </c>
      <c r="Y112" s="43">
        <f>Y34/RES_summary!Y$6</f>
        <v>0.64999999685693066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0.82820382339802068</v>
      </c>
      <c r="C114" s="43">
        <f>C36/RES_summary!C$6</f>
        <v>0.87116191050822611</v>
      </c>
      <c r="D114" s="43">
        <f>D36/RES_summary!D$6</f>
        <v>0.92011938849096175</v>
      </c>
      <c r="E114" s="43">
        <f>E36/RES_summary!E$6</f>
        <v>0.99907760418479841</v>
      </c>
      <c r="F114" s="43">
        <f>F36/RES_summary!F$6</f>
        <v>1.0735294365133579</v>
      </c>
      <c r="G114" s="43">
        <f>G36/RES_summary!G$6</f>
        <v>1.157890628740921</v>
      </c>
      <c r="H114" s="43">
        <f>H36/RES_summary!H$6</f>
        <v>1.2800528172005901</v>
      </c>
      <c r="I114" s="43">
        <f>I36/RES_summary!I$6</f>
        <v>1.3849659375171635</v>
      </c>
      <c r="J114" s="43">
        <f>J36/RES_summary!J$6</f>
        <v>1.5046150479890001</v>
      </c>
      <c r="K114" s="43">
        <f>K36/RES_summary!K$6</f>
        <v>1.6376361137548328</v>
      </c>
      <c r="L114" s="43">
        <f>L36/RES_summary!L$6</f>
        <v>1.7708615203928735</v>
      </c>
      <c r="M114" s="43">
        <f>M36/RES_summary!M$6</f>
        <v>1.872200447008713</v>
      </c>
      <c r="N114" s="43">
        <f>N36/RES_summary!N$6</f>
        <v>2.0332373806610979</v>
      </c>
      <c r="O114" s="43">
        <f>O36/RES_summary!O$6</f>
        <v>2.2135942613659134</v>
      </c>
      <c r="P114" s="43">
        <f>P36/RES_summary!P$6</f>
        <v>2.4344034461886621</v>
      </c>
      <c r="Q114" s="43">
        <f>Q36/RES_summary!Q$6</f>
        <v>2.6677717281988222</v>
      </c>
      <c r="R114" s="43">
        <f>R36/RES_summary!R$6</f>
        <v>2.8290779232964152</v>
      </c>
      <c r="S114" s="43">
        <f>S36/RES_summary!S$6</f>
        <v>2.9616366143572099</v>
      </c>
      <c r="T114" s="43">
        <f>T36/RES_summary!T$6</f>
        <v>3.2714672847195283</v>
      </c>
      <c r="U114" s="43">
        <f>U36/RES_summary!U$6</f>
        <v>3.3693694710461557</v>
      </c>
      <c r="V114" s="43">
        <f>V36/RES_summary!V$6</f>
        <v>3.6279337524069399</v>
      </c>
      <c r="W114" s="43">
        <f>W36/RES_summary!W$6</f>
        <v>3.6692629109750468</v>
      </c>
      <c r="X114" s="43">
        <f>X36/RES_summary!X$6</f>
        <v>3.706861551360253</v>
      </c>
      <c r="Y114" s="43">
        <f>Y36/RES_summary!Y$6</f>
        <v>3.7410296215544552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0.34015625872776767</v>
      </c>
      <c r="C115" s="43">
        <f>C37/RES_summary!C$6</f>
        <v>0.36044637546005726</v>
      </c>
      <c r="D115" s="43">
        <f>D37/RES_summary!D$6</f>
        <v>0.39452354287436175</v>
      </c>
      <c r="E115" s="43">
        <f>E37/RES_summary!E$6</f>
        <v>0.45271882769194094</v>
      </c>
      <c r="F115" s="43">
        <f>F37/RES_summary!F$6</f>
        <v>0.51511341469947813</v>
      </c>
      <c r="G115" s="43">
        <f>G37/RES_summary!G$6</f>
        <v>0.57610774531403974</v>
      </c>
      <c r="H115" s="43">
        <f>H37/RES_summary!H$6</f>
        <v>0.63335284188617957</v>
      </c>
      <c r="I115" s="43">
        <f>I37/RES_summary!I$6</f>
        <v>0.70068460298172097</v>
      </c>
      <c r="J115" s="43">
        <f>J37/RES_summary!J$6</f>
        <v>0.77065327885501134</v>
      </c>
      <c r="K115" s="43">
        <f>K37/RES_summary!K$6</f>
        <v>0.85126568707730443</v>
      </c>
      <c r="L115" s="43">
        <f>L37/RES_summary!L$6</f>
        <v>0.93243347997759229</v>
      </c>
      <c r="M115" s="43">
        <f>M37/RES_summary!M$6</f>
        <v>1.0232846438429783</v>
      </c>
      <c r="N115" s="43">
        <f>N37/RES_summary!N$6</f>
        <v>1.1505442700729009</v>
      </c>
      <c r="O115" s="43">
        <f>O37/RES_summary!O$6</f>
        <v>1.3236612067337314</v>
      </c>
      <c r="P115" s="43">
        <f>P37/RES_summary!P$6</f>
        <v>1.4971093971496061</v>
      </c>
      <c r="Q115" s="43">
        <f>Q37/RES_summary!Q$6</f>
        <v>1.7244497103817484</v>
      </c>
      <c r="R115" s="43">
        <f>R37/RES_summary!R$6</f>
        <v>1.8774816005288211</v>
      </c>
      <c r="S115" s="43">
        <f>S37/RES_summary!S$6</f>
        <v>2.0563313693976077</v>
      </c>
      <c r="T115" s="43">
        <f>T37/RES_summary!T$6</f>
        <v>2.2391025649772844</v>
      </c>
      <c r="U115" s="43">
        <f>U37/RES_summary!U$6</f>
        <v>2.4124559577048785</v>
      </c>
      <c r="V115" s="43">
        <f>V37/RES_summary!V$6</f>
        <v>2.5663621132390064</v>
      </c>
      <c r="W115" s="43">
        <f>W37/RES_summary!W$6</f>
        <v>2.6590054949946493</v>
      </c>
      <c r="X115" s="43">
        <f>X37/RES_summary!X$6</f>
        <v>2.7306762276559136</v>
      </c>
      <c r="Y115" s="43">
        <f>Y37/RES_summary!Y$6</f>
        <v>2.7856942037153938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14.262176955904255</v>
      </c>
      <c r="C117" s="44">
        <f>C39/RES_summary!C$6</f>
        <v>14.476676589670582</v>
      </c>
      <c r="D117" s="44">
        <f>D39/RES_summary!D$6</f>
        <v>14.714552904210192</v>
      </c>
      <c r="E117" s="44">
        <f>E39/RES_summary!E$6</f>
        <v>14.961058637906074</v>
      </c>
      <c r="F117" s="44">
        <f>F39/RES_summary!F$6</f>
        <v>15.220568328380942</v>
      </c>
      <c r="G117" s="44">
        <f>G39/RES_summary!G$6</f>
        <v>15.463705732882554</v>
      </c>
      <c r="H117" s="44">
        <f>H39/RES_summary!H$6</f>
        <v>15.764958970989332</v>
      </c>
      <c r="I117" s="44">
        <f>I39/RES_summary!I$6</f>
        <v>16.047935111843241</v>
      </c>
      <c r="J117" s="44">
        <f>J39/RES_summary!J$6</f>
        <v>16.351803321479728</v>
      </c>
      <c r="K117" s="44">
        <f>K39/RES_summary!K$6</f>
        <v>16.652847873929169</v>
      </c>
      <c r="L117" s="44">
        <f>L39/RES_summary!L$6</f>
        <v>16.978165722697742</v>
      </c>
      <c r="M117" s="44">
        <f>M39/RES_summary!M$6</f>
        <v>17.104522300746918</v>
      </c>
      <c r="N117" s="44">
        <f>N39/RES_summary!N$6</f>
        <v>17.284777158457082</v>
      </c>
      <c r="O117" s="44">
        <f>O39/RES_summary!O$6</f>
        <v>17.449961216701446</v>
      </c>
      <c r="P117" s="44">
        <f>P39/RES_summary!P$6</f>
        <v>17.548531518230703</v>
      </c>
      <c r="Q117" s="44">
        <f>Q39/RES_summary!Q$6</f>
        <v>17.80171034201441</v>
      </c>
      <c r="R117" s="44">
        <f>R39/RES_summary!R$6</f>
        <v>18.079117440474135</v>
      </c>
      <c r="S117" s="44">
        <f>S39/RES_summary!S$6</f>
        <v>18.185033357093172</v>
      </c>
      <c r="T117" s="44">
        <f>T39/RES_summary!T$6</f>
        <v>18.742856860950546</v>
      </c>
      <c r="U117" s="44">
        <f>U39/RES_summary!U$6</f>
        <v>18.909131656466599</v>
      </c>
      <c r="V117" s="44">
        <f>V39/RES_summary!V$6</f>
        <v>19.465480515621998</v>
      </c>
      <c r="W117" s="44">
        <f>W39/RES_summary!W$6</f>
        <v>20.134272076085814</v>
      </c>
      <c r="X117" s="44">
        <f>X39/RES_summary!X$6</f>
        <v>20.753054352765496</v>
      </c>
      <c r="Y117" s="44">
        <f>Y39/RES_summary!Y$6</f>
        <v>21.320865793150322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0.63940002763735204</v>
      </c>
      <c r="C118" s="45">
        <f>C40/RES_summary!C$6</f>
        <v>0.65756020391278636</v>
      </c>
      <c r="D118" s="45">
        <f>D40/RES_summary!D$6</f>
        <v>0.65833066320492195</v>
      </c>
      <c r="E118" s="45">
        <f>E40/RES_summary!E$6</f>
        <v>0.65882027614533978</v>
      </c>
      <c r="F118" s="45">
        <f>F40/RES_summary!F$6</f>
        <v>0.68664276038726257</v>
      </c>
      <c r="G118" s="45">
        <f>G40/RES_summary!G$6</f>
        <v>0.6881455200174581</v>
      </c>
      <c r="H118" s="45">
        <f>H40/RES_summary!H$6</f>
        <v>0.69069761988895206</v>
      </c>
      <c r="I118" s="45">
        <f>I40/RES_summary!I$6</f>
        <v>0.69419732506637322</v>
      </c>
      <c r="J118" s="45">
        <f>J40/RES_summary!J$6</f>
        <v>0.71461261962063982</v>
      </c>
      <c r="K118" s="45">
        <f>K40/RES_summary!K$6</f>
        <v>0.74545356328819057</v>
      </c>
      <c r="L118" s="45">
        <f>L40/RES_summary!L$6</f>
        <v>0.77554024059915183</v>
      </c>
      <c r="M118" s="45">
        <f>M40/RES_summary!M$6</f>
        <v>0.79889878192238517</v>
      </c>
      <c r="N118" s="45">
        <f>N40/RES_summary!N$6</f>
        <v>0.83380283122565679</v>
      </c>
      <c r="O118" s="45">
        <f>O40/RES_summary!O$6</f>
        <v>0.85807851178046102</v>
      </c>
      <c r="P118" s="45">
        <f>P40/RES_summary!P$6</f>
        <v>0.87953758950365379</v>
      </c>
      <c r="Q118" s="45">
        <f>Q40/RES_summary!Q$6</f>
        <v>0.91382152775155645</v>
      </c>
      <c r="R118" s="45">
        <f>R40/RES_summary!R$6</f>
        <v>0.92822107843782364</v>
      </c>
      <c r="S118" s="45">
        <f>S40/RES_summary!S$6</f>
        <v>0.9531706517693016</v>
      </c>
      <c r="T118" s="45">
        <f>T40/RES_summary!T$6</f>
        <v>0.98106781182424163</v>
      </c>
      <c r="U118" s="45">
        <f>U40/RES_summary!U$6</f>
        <v>1.0082206289829001</v>
      </c>
      <c r="V118" s="45">
        <f>V40/RES_summary!V$6</f>
        <v>1.0348530605135391</v>
      </c>
      <c r="W118" s="45">
        <f>W40/RES_summary!W$6</f>
        <v>1.0386935475271708</v>
      </c>
      <c r="X118" s="45">
        <f>X40/RES_summary!X$6</f>
        <v>1.0421621703013675</v>
      </c>
      <c r="Y118" s="45">
        <f>Y40/RES_summary!Y$6</f>
        <v>1.0452938332906463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90.057601940723771</v>
      </c>
      <c r="C122" s="29">
        <f t="shared" si="82"/>
        <v>89.077016952473528</v>
      </c>
      <c r="D122" s="29">
        <f t="shared" si="82"/>
        <v>87.908353198814794</v>
      </c>
      <c r="E122" s="29">
        <f t="shared" si="82"/>
        <v>86.619575012892241</v>
      </c>
      <c r="F122" s="29">
        <f t="shared" si="82"/>
        <v>85.545258988027783</v>
      </c>
      <c r="G122" s="29">
        <f t="shared" si="82"/>
        <v>84.118959857584358</v>
      </c>
      <c r="H122" s="29">
        <f t="shared" si="82"/>
        <v>82.187599629535001</v>
      </c>
      <c r="I122" s="29">
        <f t="shared" si="82"/>
        <v>80.687218669961212</v>
      </c>
      <c r="J122" s="29">
        <f t="shared" si="82"/>
        <v>79.0258714555968</v>
      </c>
      <c r="K122" s="29">
        <f t="shared" si="82"/>
        <v>77.44151332580492</v>
      </c>
      <c r="L122" s="29">
        <f t="shared" si="82"/>
        <v>76.138598849188128</v>
      </c>
      <c r="M122" s="29">
        <f t="shared" si="82"/>
        <v>74.04932271532094</v>
      </c>
      <c r="N122" s="29">
        <f t="shared" si="82"/>
        <v>72.002283347205406</v>
      </c>
      <c r="O122" s="29">
        <f t="shared" si="82"/>
        <v>70.053248730369518</v>
      </c>
      <c r="P122" s="29">
        <f t="shared" si="82"/>
        <v>67.491736010371966</v>
      </c>
      <c r="Q122" s="29">
        <f t="shared" si="82"/>
        <v>65.094209463986033</v>
      </c>
      <c r="R122" s="29">
        <f t="shared" ref="R122:V122" si="83">R83*R109</f>
        <v>62.634973647863987</v>
      </c>
      <c r="S122" s="29">
        <f t="shared" si="83"/>
        <v>59.89695969880637</v>
      </c>
      <c r="T122" s="29">
        <f t="shared" si="83"/>
        <v>57.096406412536652</v>
      </c>
      <c r="U122" s="29">
        <f t="shared" si="83"/>
        <v>55.01403101137106</v>
      </c>
      <c r="V122" s="29">
        <f t="shared" si="83"/>
        <v>53.093201874077323</v>
      </c>
      <c r="W122" s="29">
        <f t="shared" ref="W122:Y122" si="84">W83*W109</f>
        <v>51.203465464496631</v>
      </c>
      <c r="X122" s="29">
        <f t="shared" si="84"/>
        <v>49.225527363777474</v>
      </c>
      <c r="Y122" s="29">
        <f t="shared" si="84"/>
        <v>47.5936922117384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698.57745724293977</v>
      </c>
      <c r="C123" s="29">
        <f t="shared" si="85"/>
        <v>692.45602317714452</v>
      </c>
      <c r="D123" s="29">
        <f t="shared" si="85"/>
        <v>683.46139650806094</v>
      </c>
      <c r="E123" s="29">
        <f t="shared" si="85"/>
        <v>672.8122348098683</v>
      </c>
      <c r="F123" s="29">
        <f t="shared" si="85"/>
        <v>653.16251942371662</v>
      </c>
      <c r="G123" s="29">
        <f t="shared" si="85"/>
        <v>636.72174783275057</v>
      </c>
      <c r="H123" s="29">
        <f t="shared" si="85"/>
        <v>622.29292889835847</v>
      </c>
      <c r="I123" s="29">
        <f t="shared" si="85"/>
        <v>605.20658301791286</v>
      </c>
      <c r="J123" s="29">
        <f t="shared" si="85"/>
        <v>587.70757212389799</v>
      </c>
      <c r="K123" s="29">
        <f t="shared" si="85"/>
        <v>571.83869446768369</v>
      </c>
      <c r="L123" s="29">
        <f t="shared" si="85"/>
        <v>551.19534566341429</v>
      </c>
      <c r="M123" s="29">
        <f t="shared" si="85"/>
        <v>531.0590293679395</v>
      </c>
      <c r="N123" s="29">
        <f t="shared" si="85"/>
        <v>508.93880139250416</v>
      </c>
      <c r="O123" s="29">
        <f t="shared" si="85"/>
        <v>488.72676368023286</v>
      </c>
      <c r="P123" s="29">
        <f t="shared" si="85"/>
        <v>465.0579940346866</v>
      </c>
      <c r="Q123" s="29">
        <f t="shared" si="85"/>
        <v>439.989714008151</v>
      </c>
      <c r="R123" s="29">
        <f t="shared" ref="R123:V123" si="86">R84*R110</f>
        <v>424.1054741677109</v>
      </c>
      <c r="S123" s="29">
        <f t="shared" si="86"/>
        <v>408.64214952090202</v>
      </c>
      <c r="T123" s="29">
        <f t="shared" si="86"/>
        <v>395.14220605760721</v>
      </c>
      <c r="U123" s="29">
        <f t="shared" si="86"/>
        <v>383.58386496410645</v>
      </c>
      <c r="V123" s="29">
        <f t="shared" si="86"/>
        <v>372.56893541561095</v>
      </c>
      <c r="W123" s="29">
        <f t="shared" ref="W123:Y123" si="87">W84*W110</f>
        <v>358.41901903542288</v>
      </c>
      <c r="X123" s="29">
        <f t="shared" si="87"/>
        <v>346.58912823198068</v>
      </c>
      <c r="Y123" s="29">
        <f t="shared" si="87"/>
        <v>334.2483488403534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439.61708766021161</v>
      </c>
      <c r="C124" s="29">
        <f t="shared" si="88"/>
        <v>445.43149366899706</v>
      </c>
      <c r="D124" s="29">
        <f t="shared" si="88"/>
        <v>455.77722515452388</v>
      </c>
      <c r="E124" s="29">
        <f t="shared" si="88"/>
        <v>471.78985967653233</v>
      </c>
      <c r="F124" s="29">
        <f t="shared" si="88"/>
        <v>480.95872419468981</v>
      </c>
      <c r="G124" s="29">
        <f t="shared" si="88"/>
        <v>499.05248774014626</v>
      </c>
      <c r="H124" s="29">
        <f t="shared" si="88"/>
        <v>515.65187317629864</v>
      </c>
      <c r="I124" s="29">
        <f t="shared" si="88"/>
        <v>531.50116759526054</v>
      </c>
      <c r="J124" s="29">
        <f t="shared" si="88"/>
        <v>548.38414919021739</v>
      </c>
      <c r="K124" s="29">
        <f t="shared" si="88"/>
        <v>567.65303941459968</v>
      </c>
      <c r="L124" s="29">
        <f t="shared" si="88"/>
        <v>588.01903322443172</v>
      </c>
      <c r="M124" s="29">
        <f t="shared" si="88"/>
        <v>598.07156363189563</v>
      </c>
      <c r="N124" s="29">
        <f t="shared" si="88"/>
        <v>600.89919129282453</v>
      </c>
      <c r="O124" s="29">
        <f t="shared" si="88"/>
        <v>596.51870762071019</v>
      </c>
      <c r="P124" s="29">
        <f t="shared" si="88"/>
        <v>586.16728744047055</v>
      </c>
      <c r="Q124" s="29">
        <f t="shared" si="88"/>
        <v>573.96353242628413</v>
      </c>
      <c r="R124" s="29">
        <f t="shared" ref="R124:V124" si="89">R85*R111</f>
        <v>558.41702098800374</v>
      </c>
      <c r="S124" s="29">
        <f t="shared" si="89"/>
        <v>539.82935312124255</v>
      </c>
      <c r="T124" s="29">
        <f t="shared" si="89"/>
        <v>517.63227090989687</v>
      </c>
      <c r="U124" s="29">
        <f t="shared" si="89"/>
        <v>494.77196258951767</v>
      </c>
      <c r="V124" s="29">
        <f t="shared" si="89"/>
        <v>468.05303364213722</v>
      </c>
      <c r="W124" s="29">
        <f t="shared" ref="W124:Y124" si="90">W85*W111</f>
        <v>441.49308003616159</v>
      </c>
      <c r="X124" s="29">
        <f t="shared" si="90"/>
        <v>412.14077516529136</v>
      </c>
      <c r="Y124" s="29">
        <f t="shared" si="90"/>
        <v>390.34575887031741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261.03148842642679</v>
      </c>
      <c r="C125" s="29">
        <f t="shared" si="91"/>
        <v>262.89031050424313</v>
      </c>
      <c r="D125" s="29">
        <f t="shared" si="91"/>
        <v>273.09435181035462</v>
      </c>
      <c r="E125" s="29">
        <f t="shared" si="91"/>
        <v>282.63491624609537</v>
      </c>
      <c r="F125" s="29">
        <f t="shared" si="91"/>
        <v>282.57675449622764</v>
      </c>
      <c r="G125" s="29">
        <f t="shared" si="91"/>
        <v>288.71881563063573</v>
      </c>
      <c r="H125" s="29">
        <f t="shared" si="91"/>
        <v>291.20076580905419</v>
      </c>
      <c r="I125" s="29">
        <f t="shared" si="91"/>
        <v>286.65978724685004</v>
      </c>
      <c r="J125" s="29">
        <f t="shared" si="91"/>
        <v>289.55947041795298</v>
      </c>
      <c r="K125" s="29">
        <f t="shared" si="91"/>
        <v>298.51709688755784</v>
      </c>
      <c r="L125" s="29">
        <f t="shared" si="91"/>
        <v>292.24054351365101</v>
      </c>
      <c r="M125" s="29">
        <f t="shared" si="91"/>
        <v>297.76780129755218</v>
      </c>
      <c r="N125" s="29">
        <f t="shared" si="91"/>
        <v>297.98728328610275</v>
      </c>
      <c r="O125" s="29">
        <f t="shared" si="91"/>
        <v>296.27991061836457</v>
      </c>
      <c r="P125" s="29">
        <f t="shared" si="91"/>
        <v>293.4008903737743</v>
      </c>
      <c r="Q125" s="29">
        <f t="shared" si="91"/>
        <v>289.52566798235915</v>
      </c>
      <c r="R125" s="29">
        <f t="shared" ref="R125:V125" si="92">R86*R112</f>
        <v>289.78441558131027</v>
      </c>
      <c r="S125" s="29">
        <f t="shared" si="92"/>
        <v>285.60303122824791</v>
      </c>
      <c r="T125" s="29">
        <f t="shared" si="92"/>
        <v>281.39872198129729</v>
      </c>
      <c r="U125" s="29">
        <f t="shared" si="92"/>
        <v>279.29597709202432</v>
      </c>
      <c r="V125" s="29">
        <f t="shared" si="92"/>
        <v>275.88100323623269</v>
      </c>
      <c r="W125" s="29">
        <f t="shared" ref="W125:Y125" si="93">W86*W112</f>
        <v>272.28319559171081</v>
      </c>
      <c r="X125" s="29">
        <f t="shared" si="93"/>
        <v>270.81298614086029</v>
      </c>
      <c r="Y125" s="29">
        <f t="shared" si="93"/>
        <v>266.86166997689901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288.80831291527022</v>
      </c>
      <c r="C127" s="29">
        <f t="shared" si="94"/>
        <v>300.88441009970978</v>
      </c>
      <c r="D127" s="29">
        <f t="shared" si="94"/>
        <v>313.90709659502028</v>
      </c>
      <c r="E127" s="29">
        <f t="shared" si="94"/>
        <v>335.02054554761594</v>
      </c>
      <c r="F127" s="29">
        <f t="shared" si="94"/>
        <v>353.84056596357999</v>
      </c>
      <c r="G127" s="29">
        <f t="shared" si="94"/>
        <v>374.42609360049016</v>
      </c>
      <c r="H127" s="29">
        <f t="shared" si="94"/>
        <v>403.80901363600054</v>
      </c>
      <c r="I127" s="29">
        <f t="shared" si="94"/>
        <v>423.89034874542767</v>
      </c>
      <c r="J127" s="29">
        <f t="shared" si="94"/>
        <v>442.76439531115921</v>
      </c>
      <c r="K127" s="29">
        <f t="shared" si="94"/>
        <v>464.83588854887529</v>
      </c>
      <c r="L127" s="29">
        <f t="shared" si="94"/>
        <v>482.03975353535048</v>
      </c>
      <c r="M127" s="29">
        <f t="shared" si="94"/>
        <v>485.83574669979316</v>
      </c>
      <c r="N127" s="29">
        <f t="shared" si="94"/>
        <v>497.94643931641252</v>
      </c>
      <c r="O127" s="29">
        <f t="shared" si="94"/>
        <v>509.01458224103425</v>
      </c>
      <c r="P127" s="29">
        <f t="shared" si="94"/>
        <v>510.07897345175746</v>
      </c>
      <c r="Q127" s="29">
        <f t="shared" si="94"/>
        <v>508.18293981437739</v>
      </c>
      <c r="R127" s="29">
        <f t="shared" ref="R127:V127" si="95">R88*R114</f>
        <v>491.06221170638179</v>
      </c>
      <c r="S127" s="29">
        <f t="shared" si="95"/>
        <v>474.42047826228816</v>
      </c>
      <c r="T127" s="29">
        <f t="shared" si="95"/>
        <v>478.08308348330547</v>
      </c>
      <c r="U127" s="29">
        <f t="shared" si="95"/>
        <v>462.66672359348757</v>
      </c>
      <c r="V127" s="29">
        <f t="shared" si="95"/>
        <v>460.91233239156617</v>
      </c>
      <c r="W127" s="29">
        <f t="shared" ref="W127:Y127" si="96">W88*W114</f>
        <v>437.48632571225454</v>
      </c>
      <c r="X127" s="29">
        <f t="shared" si="96"/>
        <v>415.89415077015025</v>
      </c>
      <c r="Y127" s="29">
        <f t="shared" si="96"/>
        <v>404.30599790031823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126.89928830021064</v>
      </c>
      <c r="C128" s="29">
        <f t="shared" si="97"/>
        <v>131.90309367831401</v>
      </c>
      <c r="D128" s="29">
        <f t="shared" si="97"/>
        <v>140.32312360120858</v>
      </c>
      <c r="E128" s="29">
        <f t="shared" si="97"/>
        <v>155.2247193926253</v>
      </c>
      <c r="F128" s="29">
        <f t="shared" si="97"/>
        <v>169.45661503472223</v>
      </c>
      <c r="G128" s="29">
        <f t="shared" si="97"/>
        <v>181.22917026871636</v>
      </c>
      <c r="H128" s="29">
        <f t="shared" si="97"/>
        <v>190.65846642717571</v>
      </c>
      <c r="I128" s="29">
        <f t="shared" si="97"/>
        <v>200.41204518999592</v>
      </c>
      <c r="J128" s="29">
        <f t="shared" si="97"/>
        <v>207.07760847273377</v>
      </c>
      <c r="K128" s="29">
        <f t="shared" si="97"/>
        <v>214.14324732969203</v>
      </c>
      <c r="L128" s="29">
        <f t="shared" si="97"/>
        <v>218.8878155994102</v>
      </c>
      <c r="M128" s="29">
        <f t="shared" si="97"/>
        <v>222.81693222457204</v>
      </c>
      <c r="N128" s="29">
        <f t="shared" si="97"/>
        <v>229.85161097767559</v>
      </c>
      <c r="O128" s="29">
        <f t="shared" si="97"/>
        <v>239.90084445948654</v>
      </c>
      <c r="P128" s="29">
        <f t="shared" si="97"/>
        <v>248.89403322395881</v>
      </c>
      <c r="Q128" s="29">
        <f t="shared" si="97"/>
        <v>269.59791285274741</v>
      </c>
      <c r="R128" s="29">
        <f t="shared" ref="R128:V128" si="98">R89*R115</f>
        <v>282.46364008954163</v>
      </c>
      <c r="S128" s="29">
        <f t="shared" si="98"/>
        <v>300.2116810801964</v>
      </c>
      <c r="T128" s="29">
        <f t="shared" si="98"/>
        <v>320.05738949160627</v>
      </c>
      <c r="U128" s="29">
        <f t="shared" si="98"/>
        <v>340.36571696496509</v>
      </c>
      <c r="V128" s="29">
        <f t="shared" si="98"/>
        <v>356.37515548801849</v>
      </c>
      <c r="W128" s="29">
        <f t="shared" ref="W128:Y128" si="99">W89*W115</f>
        <v>364.32953371166309</v>
      </c>
      <c r="X128" s="29">
        <f t="shared" si="99"/>
        <v>368.3900093240843</v>
      </c>
      <c r="Y128" s="29">
        <f t="shared" si="99"/>
        <v>369.87085004232733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911.79920012100774</v>
      </c>
      <c r="C130" s="31">
        <f t="shared" si="100"/>
        <v>920.12819508027303</v>
      </c>
      <c r="D130" s="31">
        <f t="shared" si="100"/>
        <v>923.44538014551836</v>
      </c>
      <c r="E130" s="31">
        <f t="shared" si="100"/>
        <v>922.5218946239861</v>
      </c>
      <c r="F130" s="31">
        <f t="shared" si="100"/>
        <v>917.82918896334377</v>
      </c>
      <c r="G130" s="31">
        <f t="shared" si="100"/>
        <v>910.97047115536213</v>
      </c>
      <c r="H130" s="31">
        <f t="shared" si="100"/>
        <v>906.62345017956829</v>
      </c>
      <c r="I130" s="31">
        <f t="shared" si="100"/>
        <v>900.36393131389889</v>
      </c>
      <c r="J130" s="31">
        <f t="shared" si="100"/>
        <v>891.01938361886232</v>
      </c>
      <c r="K130" s="31">
        <f t="shared" si="100"/>
        <v>878.4542742952533</v>
      </c>
      <c r="L130" s="31">
        <f t="shared" si="100"/>
        <v>854.67014767554076</v>
      </c>
      <c r="M130" s="31">
        <f t="shared" si="100"/>
        <v>818.50195666016248</v>
      </c>
      <c r="N130" s="31">
        <f t="shared" si="100"/>
        <v>779.01003821095151</v>
      </c>
      <c r="O130" s="31">
        <f t="shared" si="100"/>
        <v>750.01302467533196</v>
      </c>
      <c r="P130" s="31">
        <f t="shared" si="100"/>
        <v>712.35494596989042</v>
      </c>
      <c r="Q130" s="31">
        <f t="shared" si="100"/>
        <v>676.43289794668749</v>
      </c>
      <c r="R130" s="31">
        <f t="shared" ref="R130:V130" si="101">R91*R117</f>
        <v>639.34434588869158</v>
      </c>
      <c r="S130" s="31">
        <f t="shared" si="101"/>
        <v>599.845549783509</v>
      </c>
      <c r="T130" s="31">
        <f t="shared" si="101"/>
        <v>563.60630536214285</v>
      </c>
      <c r="U130" s="31">
        <f t="shared" si="101"/>
        <v>523.12784239996256</v>
      </c>
      <c r="V130" s="31">
        <f t="shared" si="101"/>
        <v>494.22067513131611</v>
      </c>
      <c r="W130" s="31">
        <f t="shared" ref="W130:Y130" si="102">W91*W117</f>
        <v>472.19757322263649</v>
      </c>
      <c r="X130" s="31">
        <f t="shared" si="102"/>
        <v>451.84685201789324</v>
      </c>
      <c r="Y130" s="31">
        <f t="shared" si="102"/>
        <v>430.30650050703468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5452.4965821292253</v>
      </c>
      <c r="C131" s="33">
        <f t="shared" si="103"/>
        <v>5546.3211597595964</v>
      </c>
      <c r="D131" s="33">
        <f t="shared" si="103"/>
        <v>5502.6289385327846</v>
      </c>
      <c r="E131" s="33">
        <f t="shared" si="103"/>
        <v>5456.7910301956399</v>
      </c>
      <c r="F131" s="33">
        <f t="shared" si="103"/>
        <v>5627.0256697920622</v>
      </c>
      <c r="G131" s="33">
        <f t="shared" si="103"/>
        <v>5589.9803130889259</v>
      </c>
      <c r="H131" s="33">
        <f t="shared" si="103"/>
        <v>5558.8425621143324</v>
      </c>
      <c r="I131" s="33">
        <f t="shared" si="103"/>
        <v>5535.5803984815157</v>
      </c>
      <c r="J131" s="33">
        <f t="shared" si="103"/>
        <v>5643.7382983490143</v>
      </c>
      <c r="K131" s="33">
        <f t="shared" si="103"/>
        <v>5861.8665325734273</v>
      </c>
      <c r="L131" s="33">
        <f t="shared" si="103"/>
        <v>6051.8206060971625</v>
      </c>
      <c r="M131" s="33">
        <f t="shared" si="103"/>
        <v>6171.9255212768985</v>
      </c>
      <c r="N131" s="33">
        <f t="shared" si="103"/>
        <v>6323.1935018711574</v>
      </c>
      <c r="O131" s="33">
        <f t="shared" si="103"/>
        <v>6409.6794705610782</v>
      </c>
      <c r="P131" s="33">
        <f t="shared" si="103"/>
        <v>6434.4415163458561</v>
      </c>
      <c r="Q131" s="33">
        <f t="shared" si="103"/>
        <v>6534.7208245615348</v>
      </c>
      <c r="R131" s="33">
        <f t="shared" ref="R131:V131" si="104">R92*R118</f>
        <v>6467.5665132624845</v>
      </c>
      <c r="S131" s="33">
        <f t="shared" si="104"/>
        <v>6449.5382203551235</v>
      </c>
      <c r="T131" s="33">
        <f t="shared" si="104"/>
        <v>6468.6542322797713</v>
      </c>
      <c r="U131" s="33">
        <f t="shared" si="104"/>
        <v>6496.4014230379271</v>
      </c>
      <c r="V131" s="33">
        <f t="shared" si="104"/>
        <v>6476.1123590062607</v>
      </c>
      <c r="W131" s="33">
        <f t="shared" ref="W131:Y131" si="105">W92*W118</f>
        <v>6378.2179151875253</v>
      </c>
      <c r="X131" s="33">
        <f t="shared" si="105"/>
        <v>6286.1325517652685</v>
      </c>
      <c r="Y131" s="33">
        <f t="shared" si="105"/>
        <v>6192.8128953063915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2490.1629651818339</v>
      </c>
      <c r="C133" s="19">
        <f t="shared" ref="C133:Q133" si="107">SUM(C134,C139,C142)</f>
        <v>2512.7992381211193</v>
      </c>
      <c r="D133" s="19">
        <f t="shared" si="107"/>
        <v>2537.3858794384814</v>
      </c>
      <c r="E133" s="19">
        <f t="shared" si="107"/>
        <v>2578.5242258863359</v>
      </c>
      <c r="F133" s="19">
        <f t="shared" si="107"/>
        <v>2611.7387349499809</v>
      </c>
      <c r="G133" s="19">
        <f t="shared" si="107"/>
        <v>2642.3200037679367</v>
      </c>
      <c r="H133" s="19">
        <f t="shared" si="107"/>
        <v>2676.5558659507947</v>
      </c>
      <c r="I133" s="19">
        <f t="shared" si="107"/>
        <v>2692.431355495462</v>
      </c>
      <c r="J133" s="19">
        <f t="shared" si="107"/>
        <v>2704.2434231965572</v>
      </c>
      <c r="K133" s="19">
        <f t="shared" si="107"/>
        <v>2725.4903726415405</v>
      </c>
      <c r="L133" s="19">
        <f t="shared" si="107"/>
        <v>2726.3550139012023</v>
      </c>
      <c r="M133" s="19">
        <f t="shared" si="107"/>
        <v>2696.1499431039379</v>
      </c>
      <c r="N133" s="19">
        <f t="shared" si="107"/>
        <v>2676.9055106191445</v>
      </c>
      <c r="O133" s="19">
        <f t="shared" si="107"/>
        <v>2664.4787827060459</v>
      </c>
      <c r="P133" s="19">
        <f t="shared" si="107"/>
        <v>2619.8726093292457</v>
      </c>
      <c r="Q133" s="19">
        <f t="shared" si="107"/>
        <v>2588.1021234059262</v>
      </c>
      <c r="R133" s="19">
        <f t="shared" ref="R133:V133" si="108">SUM(R134,R139,R142)</f>
        <v>2546.2130346678882</v>
      </c>
      <c r="S133" s="19">
        <f t="shared" si="108"/>
        <v>2415.260105773832</v>
      </c>
      <c r="T133" s="19">
        <f t="shared" si="108"/>
        <v>2433.725883258121</v>
      </c>
      <c r="U133" s="19">
        <f t="shared" si="108"/>
        <v>2389.2737484705563</v>
      </c>
      <c r="V133" s="19">
        <f t="shared" si="108"/>
        <v>2508.0560064668603</v>
      </c>
      <c r="W133" s="19">
        <f t="shared" ref="W133:Y133" si="109">SUM(W134,W139,W142)</f>
        <v>2448.8473989401555</v>
      </c>
      <c r="X133" s="19">
        <f t="shared" si="109"/>
        <v>2316.6449529787651</v>
      </c>
      <c r="Y133" s="19">
        <f t="shared" si="109"/>
        <v>2222.2134715698335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1341.6645590470519</v>
      </c>
      <c r="C134" s="22">
        <f t="shared" ref="C134:Q134" si="111">SUM(C135:C138)</f>
        <v>1325.680815455486</v>
      </c>
      <c r="D134" s="22">
        <f t="shared" si="111"/>
        <v>1317.2228660232813</v>
      </c>
      <c r="E134" s="22">
        <f t="shared" si="111"/>
        <v>1312.3001601769922</v>
      </c>
      <c r="F134" s="22">
        <f t="shared" si="111"/>
        <v>1297.1295539935272</v>
      </c>
      <c r="G134" s="22">
        <f t="shared" si="111"/>
        <v>1287.2216253436372</v>
      </c>
      <c r="H134" s="22">
        <f t="shared" si="111"/>
        <v>1270.2789162689228</v>
      </c>
      <c r="I134" s="22">
        <f t="shared" si="111"/>
        <v>1249.5032060521701</v>
      </c>
      <c r="J134" s="22">
        <f t="shared" si="111"/>
        <v>1230.3888543432181</v>
      </c>
      <c r="K134" s="22">
        <f t="shared" si="111"/>
        <v>1215.6721735835104</v>
      </c>
      <c r="L134" s="22">
        <f t="shared" si="111"/>
        <v>1194.4184059253464</v>
      </c>
      <c r="M134" s="22">
        <f t="shared" si="111"/>
        <v>1166.9811843243513</v>
      </c>
      <c r="N134" s="22">
        <f t="shared" si="111"/>
        <v>1139.3196578007526</v>
      </c>
      <c r="O134" s="22">
        <f t="shared" si="111"/>
        <v>1113.8746951366095</v>
      </c>
      <c r="P134" s="22">
        <f t="shared" si="111"/>
        <v>1077.6827839012469</v>
      </c>
      <c r="Q134" s="22">
        <f t="shared" si="111"/>
        <v>1044.43610494013</v>
      </c>
      <c r="R134" s="22">
        <f t="shared" ref="R134:V134" si="112">SUM(R135:R138)</f>
        <v>1018.3405014326598</v>
      </c>
      <c r="S134" s="22">
        <f t="shared" si="112"/>
        <v>982.81965225732324</v>
      </c>
      <c r="T134" s="22">
        <f t="shared" si="112"/>
        <v>943.29065327286548</v>
      </c>
      <c r="U134" s="22">
        <f t="shared" si="112"/>
        <v>911.78264791583285</v>
      </c>
      <c r="V134" s="22">
        <f t="shared" si="112"/>
        <v>887.72775386948661</v>
      </c>
      <c r="W134" s="22">
        <f t="shared" ref="W134:Y134" si="113">SUM(W135:W138)</f>
        <v>866.44259956514043</v>
      </c>
      <c r="X134" s="22">
        <f t="shared" si="113"/>
        <v>829.00091687781401</v>
      </c>
      <c r="Y134" s="22">
        <f t="shared" si="113"/>
        <v>797.75642483615843</v>
      </c>
      <c r="DA134" s="57"/>
    </row>
    <row r="135" spans="1:105" ht="12" customHeight="1" x14ac:dyDescent="0.25">
      <c r="A135" s="28" t="s">
        <v>32</v>
      </c>
      <c r="B135" s="29">
        <f>B5*1000*11630/RES_summary!B$6</f>
        <v>788.90459300074008</v>
      </c>
      <c r="C135" s="29">
        <f>C5*1000*11630/RES_summary!C$6</f>
        <v>780.31466850366803</v>
      </c>
      <c r="D135" s="29">
        <f>D5*1000*11630/RES_summary!D$6</f>
        <v>770.07717402161734</v>
      </c>
      <c r="E135" s="29">
        <f>E5*1000*11630/RES_summary!E$6</f>
        <v>758.78747711293579</v>
      </c>
      <c r="F135" s="29">
        <f>F5*1000*11630/RES_summary!F$6</f>
        <v>749.37646873512278</v>
      </c>
      <c r="G135" s="29">
        <f>G5*1000*11630/RES_summary!G$6</f>
        <v>736.8820883524387</v>
      </c>
      <c r="H135" s="29">
        <f>H5*1000*11630/RES_summary!H$6</f>
        <v>719.96337275472638</v>
      </c>
      <c r="I135" s="29">
        <f>I5*1000*11630/RES_summary!I$6</f>
        <v>706.82003554885989</v>
      </c>
      <c r="J135" s="29">
        <f>J5*1000*11630/RES_summary!J$6</f>
        <v>692.26663395102742</v>
      </c>
      <c r="K135" s="29">
        <f>K5*1000*11630/RES_summary!K$6</f>
        <v>678.38765673405032</v>
      </c>
      <c r="L135" s="29">
        <f>L5*1000*11630/RES_summary!L$6</f>
        <v>666.97412591888769</v>
      </c>
      <c r="M135" s="29">
        <f>M5*1000*11630/RES_summary!M$6</f>
        <v>648.67206698621089</v>
      </c>
      <c r="N135" s="29">
        <f>N5*1000*11630/RES_summary!N$6</f>
        <v>630.74000212151918</v>
      </c>
      <c r="O135" s="29">
        <f>O5*1000*11630/RES_summary!O$6</f>
        <v>613.66645887803668</v>
      </c>
      <c r="P135" s="29">
        <f>P5*1000*11630/RES_summary!P$6</f>
        <v>591.22760745085805</v>
      </c>
      <c r="Q135" s="29">
        <f>Q5*1000*11630/RES_summary!Q$6</f>
        <v>570.22527490451739</v>
      </c>
      <c r="R135" s="29">
        <f>R5*1000*11630/RES_summary!R$6</f>
        <v>548.68236915528826</v>
      </c>
      <c r="S135" s="29">
        <f>S5*1000*11630/RES_summary!S$6</f>
        <v>524.69736696154371</v>
      </c>
      <c r="T135" s="29">
        <f>T5*1000*11630/RES_summary!T$6</f>
        <v>500.16452017382079</v>
      </c>
      <c r="U135" s="29">
        <f>U5*1000*11630/RES_summary!U$6</f>
        <v>481.92291165961046</v>
      </c>
      <c r="V135" s="29">
        <f>V5*1000*11630/RES_summary!V$6</f>
        <v>465.09644841691733</v>
      </c>
      <c r="W135" s="29">
        <f>W5*1000*11630/RES_summary!W$6</f>
        <v>448.54235746899047</v>
      </c>
      <c r="X135" s="29">
        <f>X5*1000*11630/RES_summary!X$6</f>
        <v>431.21561970669063</v>
      </c>
      <c r="Y135" s="29">
        <f>Y5*1000*11630/RES_summary!Y$6</f>
        <v>416.92074377482834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307.22839416104824</v>
      </c>
      <c r="C136" s="29">
        <f>C6*1000*11630/RES_summary!C$6</f>
        <v>297.91233928642174</v>
      </c>
      <c r="D136" s="29">
        <f>D6*1000*11630/RES_summary!D$6</f>
        <v>293.38151474142666</v>
      </c>
      <c r="E136" s="29">
        <f>E6*1000*11630/RES_summary!E$6</f>
        <v>289.73956555261344</v>
      </c>
      <c r="F136" s="29">
        <f>F6*1000*11630/RES_summary!F$6</f>
        <v>282.10309816252959</v>
      </c>
      <c r="G136" s="29">
        <f>G6*1000*11630/RES_summary!G$6</f>
        <v>277.06494234537644</v>
      </c>
      <c r="H136" s="29">
        <f>H6*1000*11630/RES_summary!H$6</f>
        <v>271.69593965562194</v>
      </c>
      <c r="I136" s="29">
        <f>I6*1000*11630/RES_summary!I$6</f>
        <v>262.65238516268232</v>
      </c>
      <c r="J136" s="29">
        <f>J6*1000*11630/RES_summary!J$6</f>
        <v>253.92670231429722</v>
      </c>
      <c r="K136" s="29">
        <f>K6*1000*11630/RES_summary!K$6</f>
        <v>246.43643084874952</v>
      </c>
      <c r="L136" s="29">
        <f>L6*1000*11630/RES_summary!L$6</f>
        <v>236.9855070614995</v>
      </c>
      <c r="M136" s="29">
        <f>M6*1000*11630/RES_summary!M$6</f>
        <v>226.96155042169858</v>
      </c>
      <c r="N136" s="29">
        <f>N6*1000*11630/RES_summary!N$6</f>
        <v>217.41662623314454</v>
      </c>
      <c r="O136" s="29">
        <f>O6*1000*11630/RES_summary!O$6</f>
        <v>207.29615910914453</v>
      </c>
      <c r="P136" s="29">
        <f>P6*1000*11630/RES_summary!P$6</f>
        <v>196.1433243052831</v>
      </c>
      <c r="Q136" s="29">
        <f>Q6*1000*11630/RES_summary!Q$6</f>
        <v>185.9286956427938</v>
      </c>
      <c r="R136" s="29">
        <f>R6*1000*11630/RES_summary!R$6</f>
        <v>181.26296919339893</v>
      </c>
      <c r="S136" s="29">
        <f>S6*1000*11630/RES_summary!S$6</f>
        <v>174.61974448440421</v>
      </c>
      <c r="T136" s="29">
        <f>T6*1000*11630/RES_summary!T$6</f>
        <v>167.46060932738652</v>
      </c>
      <c r="U136" s="29">
        <f>U6*1000*11630/RES_summary!U$6</f>
        <v>161.06286108856125</v>
      </c>
      <c r="V136" s="29">
        <f>V6*1000*11630/RES_summary!V$6</f>
        <v>157.03920107393219</v>
      </c>
      <c r="W136" s="29">
        <f>W6*1000*11630/RES_summary!W$6</f>
        <v>151.67720800960595</v>
      </c>
      <c r="X136" s="29">
        <f>X6*1000*11630/RES_summary!X$6</f>
        <v>146.52857591932471</v>
      </c>
      <c r="Y136" s="29">
        <f>Y6*1000*11630/RES_summary!Y$6</f>
        <v>141.24255560843068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124.51887225347197</v>
      </c>
      <c r="C137" s="29">
        <f>C7*1000*11630/RES_summary!C$6</f>
        <v>126.02329789925206</v>
      </c>
      <c r="D137" s="29">
        <f>D7*1000*11630/RES_summary!D$6</f>
        <v>128.3020123284972</v>
      </c>
      <c r="E137" s="29">
        <f>E7*1000*11630/RES_summary!E$6</f>
        <v>133.29687396594198</v>
      </c>
      <c r="F137" s="29">
        <f>F7*1000*11630/RES_summary!F$6</f>
        <v>134.63243718049225</v>
      </c>
      <c r="G137" s="29">
        <f>G7*1000*11630/RES_summary!G$6</f>
        <v>137.50560849567049</v>
      </c>
      <c r="H137" s="29">
        <f>H7*1000*11630/RES_summary!H$6</f>
        <v>139.99470824393299</v>
      </c>
      <c r="I137" s="29">
        <f>I7*1000*11630/RES_summary!I$6</f>
        <v>142.10317866826566</v>
      </c>
      <c r="J137" s="29">
        <f>J7*1000*11630/RES_summary!J$6</f>
        <v>143.95089624056948</v>
      </c>
      <c r="K137" s="29">
        <f>K7*1000*11630/RES_summary!K$6</f>
        <v>145.57677865950021</v>
      </c>
      <c r="L137" s="29">
        <f>L7*1000*11630/RES_summary!L$6</f>
        <v>147.22019163478788</v>
      </c>
      <c r="M137" s="29">
        <f>M7*1000*11630/RES_summary!M$6</f>
        <v>144.98363652463013</v>
      </c>
      <c r="N137" s="29">
        <f>N7*1000*11630/RES_summary!N$6</f>
        <v>144.21937503880213</v>
      </c>
      <c r="O137" s="29">
        <f>O7*1000*11630/RES_summary!O$6</f>
        <v>146.15771863585343</v>
      </c>
      <c r="P137" s="29">
        <f>P7*1000*11630/RES_summary!P$6</f>
        <v>144.51846173268154</v>
      </c>
      <c r="Q137" s="29">
        <f>Q7*1000*11630/RES_summary!Q$6</f>
        <v>143.78401105814876</v>
      </c>
      <c r="R137" s="29">
        <f>R7*1000*11630/RES_summary!R$6</f>
        <v>143.53654551439749</v>
      </c>
      <c r="S137" s="29">
        <f>S7*1000*11630/RES_summary!S$6</f>
        <v>140.23497129574366</v>
      </c>
      <c r="T137" s="29">
        <f>T7*1000*11630/RES_summary!T$6</f>
        <v>134.38652359148421</v>
      </c>
      <c r="U137" s="29">
        <f>U7*1000*11630/RES_summary!U$6</f>
        <v>128.35920279357947</v>
      </c>
      <c r="V137" s="29">
        <f>V7*1000*11630/RES_summary!V$6</f>
        <v>121.28831830248694</v>
      </c>
      <c r="W137" s="29">
        <f>W7*1000*11630/RES_summary!W$6</f>
        <v>115.21092141358649</v>
      </c>
      <c r="X137" s="29">
        <f>X7*1000*11630/RES_summary!X$6</f>
        <v>105.44704755830487</v>
      </c>
      <c r="Y137" s="29">
        <f>Y7*1000*11630/RES_summary!Y$6</f>
        <v>98.87430040406268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121.01269963179149</v>
      </c>
      <c r="C138" s="29">
        <f>C8*1000*11630/RES_summary!C$6</f>
        <v>121.43050976614396</v>
      </c>
      <c r="D138" s="29">
        <f>D8*1000*11630/RES_summary!D$6</f>
        <v>125.46216493173998</v>
      </c>
      <c r="E138" s="29">
        <f>E8*1000*11630/RES_summary!E$6</f>
        <v>130.47624354550098</v>
      </c>
      <c r="F138" s="29">
        <f>F8*1000*11630/RES_summary!F$6</f>
        <v>131.01754991538263</v>
      </c>
      <c r="G138" s="29">
        <f>G8*1000*11630/RES_summary!G$6</f>
        <v>135.7689861501517</v>
      </c>
      <c r="H138" s="29">
        <f>H8*1000*11630/RES_summary!H$6</f>
        <v>138.6248956146415</v>
      </c>
      <c r="I138" s="29">
        <f>I8*1000*11630/RES_summary!I$6</f>
        <v>137.92760667236217</v>
      </c>
      <c r="J138" s="29">
        <f>J8*1000*11630/RES_summary!J$6</f>
        <v>140.24462183732379</v>
      </c>
      <c r="K138" s="29">
        <f>K8*1000*11630/RES_summary!K$6</f>
        <v>145.27130734121039</v>
      </c>
      <c r="L138" s="29">
        <f>L8*1000*11630/RES_summary!L$6</f>
        <v>143.23858131017138</v>
      </c>
      <c r="M138" s="29">
        <f>M8*1000*11630/RES_summary!M$6</f>
        <v>146.36393039181161</v>
      </c>
      <c r="N138" s="29">
        <f>N8*1000*11630/RES_summary!N$6</f>
        <v>146.94365440728666</v>
      </c>
      <c r="O138" s="29">
        <f>O8*1000*11630/RES_summary!O$6</f>
        <v>146.75435851357489</v>
      </c>
      <c r="P138" s="29">
        <f>P8*1000*11630/RES_summary!P$6</f>
        <v>145.7933904124242</v>
      </c>
      <c r="Q138" s="29">
        <f>Q8*1000*11630/RES_summary!Q$6</f>
        <v>144.49812333466994</v>
      </c>
      <c r="R138" s="29">
        <f>R8*1000*11630/RES_summary!R$6</f>
        <v>144.8586175695751</v>
      </c>
      <c r="S138" s="29">
        <f>S8*1000*11630/RES_summary!S$6</f>
        <v>143.26756951563164</v>
      </c>
      <c r="T138" s="29">
        <f>T8*1000*11630/RES_summary!T$6</f>
        <v>141.27900018017394</v>
      </c>
      <c r="U138" s="29">
        <f>U8*1000*11630/RES_summary!U$6</f>
        <v>140.43767237408167</v>
      </c>
      <c r="V138" s="29">
        <f>V8*1000*11630/RES_summary!V$6</f>
        <v>144.30378607615012</v>
      </c>
      <c r="W138" s="29">
        <f>W8*1000*11630/RES_summary!W$6</f>
        <v>151.01211267295747</v>
      </c>
      <c r="X138" s="29">
        <f>X8*1000*11630/RES_summary!X$6</f>
        <v>145.80967369349372</v>
      </c>
      <c r="Y138" s="29">
        <f>Y8*1000*11630/RES_summary!Y$6</f>
        <v>140.71882504883666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489.74975115061096</v>
      </c>
      <c r="C139" s="22">
        <f t="shared" ref="C139:Q139" si="115">SUM(C140:C141)</f>
        <v>516.64475732808012</v>
      </c>
      <c r="D139" s="22">
        <f t="shared" si="115"/>
        <v>546.47569805852072</v>
      </c>
      <c r="E139" s="22">
        <f t="shared" si="115"/>
        <v>592.08223189731666</v>
      </c>
      <c r="F139" s="22">
        <f t="shared" si="115"/>
        <v>633.87314054257547</v>
      </c>
      <c r="G139" s="22">
        <f t="shared" si="115"/>
        <v>676.51259322861847</v>
      </c>
      <c r="H139" s="22">
        <f t="shared" si="115"/>
        <v>729.44554176351517</v>
      </c>
      <c r="I139" s="22">
        <f t="shared" si="115"/>
        <v>768.61481628973547</v>
      </c>
      <c r="J139" s="22">
        <f t="shared" si="115"/>
        <v>801.01451469386643</v>
      </c>
      <c r="K139" s="22">
        <f t="shared" si="115"/>
        <v>836.73855929274669</v>
      </c>
      <c r="L139" s="22">
        <f t="shared" si="115"/>
        <v>864.53766722604701</v>
      </c>
      <c r="M139" s="22">
        <f t="shared" si="115"/>
        <v>874.83517840550496</v>
      </c>
      <c r="N139" s="22">
        <f t="shared" si="115"/>
        <v>898.06589977870237</v>
      </c>
      <c r="O139" s="22">
        <f t="shared" si="115"/>
        <v>922.59479434846025</v>
      </c>
      <c r="P139" s="22">
        <f t="shared" si="115"/>
        <v>932.24749820260342</v>
      </c>
      <c r="Q139" s="22">
        <f t="shared" si="115"/>
        <v>947.66668355313709</v>
      </c>
      <c r="R139" s="22">
        <f t="shared" ref="R139:V139" si="116">SUM(R140:R141)</f>
        <v>947.58214939197353</v>
      </c>
      <c r="S139" s="22">
        <f t="shared" si="116"/>
        <v>884.87751445327376</v>
      </c>
      <c r="T139" s="22">
        <f t="shared" si="116"/>
        <v>949.48237872065954</v>
      </c>
      <c r="U139" s="22">
        <f t="shared" si="116"/>
        <v>953.08423228427557</v>
      </c>
      <c r="V139" s="22">
        <f t="shared" si="116"/>
        <v>1070.7130742568888</v>
      </c>
      <c r="W139" s="22">
        <f t="shared" ref="W139:Y139" si="117">SUM(W140:W141)</f>
        <v>1034.4930020606639</v>
      </c>
      <c r="X139" s="22">
        <f t="shared" si="117"/>
        <v>972.4088019158844</v>
      </c>
      <c r="Y139" s="22">
        <f t="shared" si="117"/>
        <v>935.72687995746287</v>
      </c>
      <c r="DA139" s="57"/>
    </row>
    <row r="140" spans="1:105" ht="12" customHeight="1" x14ac:dyDescent="0.25">
      <c r="A140" s="28" t="s">
        <v>28</v>
      </c>
      <c r="B140" s="29">
        <f>B10*1000*11630/RES_summary!B$6</f>
        <v>406.83693265598788</v>
      </c>
      <c r="C140" s="29">
        <f>C10*1000*11630/RES_summary!C$6</f>
        <v>428.36832819941145</v>
      </c>
      <c r="D140" s="29">
        <f>D10*1000*11630/RES_summary!D$6</f>
        <v>450.50438037626486</v>
      </c>
      <c r="E140" s="29">
        <f>E10*1000*11630/RES_summary!E$6</f>
        <v>483.75745056084685</v>
      </c>
      <c r="F140" s="29">
        <f>F10*1000*11630/RES_summary!F$6</f>
        <v>513.3569932975887</v>
      </c>
      <c r="G140" s="29">
        <f>G10*1000*11630/RES_summary!G$6</f>
        <v>545.2550410973721</v>
      </c>
      <c r="H140" s="29">
        <f>H10*1000*11630/RES_summary!H$6</f>
        <v>589.09927946862092</v>
      </c>
      <c r="I140" s="29">
        <f>I10*1000*11630/RES_summary!I$6</f>
        <v>618.78144884056269</v>
      </c>
      <c r="J140" s="29">
        <f>J10*1000*11630/RES_summary!J$6</f>
        <v>644.35714868052094</v>
      </c>
      <c r="K140" s="29">
        <f>K10*1000*11630/RES_summary!K$6</f>
        <v>673.07069756508167</v>
      </c>
      <c r="L140" s="29">
        <f>L10*1000*11630/RES_summary!L$6</f>
        <v>695.31157579047976</v>
      </c>
      <c r="M140" s="29">
        <f>M10*1000*11630/RES_summary!M$6</f>
        <v>701.50899020737461</v>
      </c>
      <c r="N140" s="29">
        <f>N10*1000*11630/RES_summary!N$6</f>
        <v>718.46174884659195</v>
      </c>
      <c r="O140" s="29">
        <f>O10*1000*11630/RES_summary!O$6</f>
        <v>734.17396219430657</v>
      </c>
      <c r="P140" s="29">
        <f>P10*1000*11630/RES_summary!P$6</f>
        <v>735.66632382866624</v>
      </c>
      <c r="Q140" s="29">
        <f>Q10*1000*11630/RES_summary!Q$6</f>
        <v>733.34504393708755</v>
      </c>
      <c r="R140" s="29">
        <f>R10*1000*11630/RES_summary!R$6</f>
        <v>720.16415753546733</v>
      </c>
      <c r="S140" s="29">
        <f>S10*1000*11630/RES_summary!S$6</f>
        <v>657.51840635573876</v>
      </c>
      <c r="T140" s="29">
        <f>T10*1000*11630/RES_summary!T$6</f>
        <v>696.09097817168515</v>
      </c>
      <c r="U140" s="29">
        <f>U10*1000*11630/RES_summary!U$6</f>
        <v>681.8308171929524</v>
      </c>
      <c r="V140" s="29">
        <f>V10*1000*11630/RES_summary!V$6</f>
        <v>756.78067711933386</v>
      </c>
      <c r="W140" s="29">
        <f>W10*1000*11630/RES_summary!W$6</f>
        <v>718.73005890309332</v>
      </c>
      <c r="X140" s="29">
        <f>X10*1000*11630/RES_summary!X$6</f>
        <v>660.42954791730301</v>
      </c>
      <c r="Y140" s="29">
        <f>Y10*1000*11630/RES_summary!Y$6</f>
        <v>628.11703474837486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82.912818494623068</v>
      </c>
      <c r="C141" s="29">
        <f>C11*1000*11630/RES_summary!C$6</f>
        <v>88.276429128668681</v>
      </c>
      <c r="D141" s="29">
        <f>D11*1000*11630/RES_summary!D$6</f>
        <v>95.971317682255872</v>
      </c>
      <c r="E141" s="29">
        <f>E11*1000*11630/RES_summary!E$6</f>
        <v>108.3247813364698</v>
      </c>
      <c r="F141" s="29">
        <f>F11*1000*11630/RES_summary!F$6</f>
        <v>120.51614724498677</v>
      </c>
      <c r="G141" s="29">
        <f>G11*1000*11630/RES_summary!G$6</f>
        <v>131.25755213124637</v>
      </c>
      <c r="H141" s="29">
        <f>H11*1000*11630/RES_summary!H$6</f>
        <v>140.34626229489425</v>
      </c>
      <c r="I141" s="29">
        <f>I11*1000*11630/RES_summary!I$6</f>
        <v>149.83336744917281</v>
      </c>
      <c r="J141" s="29">
        <f>J11*1000*11630/RES_summary!J$6</f>
        <v>156.65736601334552</v>
      </c>
      <c r="K141" s="29">
        <f>K11*1000*11630/RES_summary!K$6</f>
        <v>163.66786172766507</v>
      </c>
      <c r="L141" s="29">
        <f>L11*1000*11630/RES_summary!L$6</f>
        <v>169.2260914355673</v>
      </c>
      <c r="M141" s="29">
        <f>M11*1000*11630/RES_summary!M$6</f>
        <v>173.32618819813038</v>
      </c>
      <c r="N141" s="29">
        <f>N11*1000*11630/RES_summary!N$6</f>
        <v>179.6041509321104</v>
      </c>
      <c r="O141" s="29">
        <f>O11*1000*11630/RES_summary!O$6</f>
        <v>188.42083215415371</v>
      </c>
      <c r="P141" s="29">
        <f>P11*1000*11630/RES_summary!P$6</f>
        <v>196.58117437393722</v>
      </c>
      <c r="Q141" s="29">
        <f>Q11*1000*11630/RES_summary!Q$6</f>
        <v>214.32163961604951</v>
      </c>
      <c r="R141" s="29">
        <f>R11*1000*11630/RES_summary!R$6</f>
        <v>227.41799185650621</v>
      </c>
      <c r="S141" s="29">
        <f>S11*1000*11630/RES_summary!S$6</f>
        <v>227.35910809753494</v>
      </c>
      <c r="T141" s="29">
        <f>T11*1000*11630/RES_summary!T$6</f>
        <v>253.39140054897439</v>
      </c>
      <c r="U141" s="29">
        <f>U11*1000*11630/RES_summary!U$6</f>
        <v>271.25341509132318</v>
      </c>
      <c r="V141" s="29">
        <f>V11*1000*11630/RES_summary!V$6</f>
        <v>313.93239713755503</v>
      </c>
      <c r="W141" s="29">
        <f>W11*1000*11630/RES_summary!W$6</f>
        <v>315.76294315757048</v>
      </c>
      <c r="X141" s="29">
        <f>X11*1000*11630/RES_summary!X$6</f>
        <v>311.97925399858133</v>
      </c>
      <c r="Y141" s="29">
        <f>Y11*1000*11630/RES_summary!Y$6</f>
        <v>307.60984520908801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658.74865498417103</v>
      </c>
      <c r="C142" s="22">
        <f t="shared" ref="C142:Q142" si="119">SUM(C143:C144)</f>
        <v>670.47366533755303</v>
      </c>
      <c r="D142" s="22">
        <f t="shared" si="119"/>
        <v>673.68731535667962</v>
      </c>
      <c r="E142" s="22">
        <f t="shared" si="119"/>
        <v>674.14183381202713</v>
      </c>
      <c r="F142" s="22">
        <f t="shared" si="119"/>
        <v>680.73604041387807</v>
      </c>
      <c r="G142" s="22">
        <f t="shared" si="119"/>
        <v>678.58578519568084</v>
      </c>
      <c r="H142" s="22">
        <f t="shared" si="119"/>
        <v>676.83140791835672</v>
      </c>
      <c r="I142" s="22">
        <f t="shared" si="119"/>
        <v>674.31333315355641</v>
      </c>
      <c r="J142" s="22">
        <f t="shared" si="119"/>
        <v>672.84005415947286</v>
      </c>
      <c r="K142" s="22">
        <f t="shared" si="119"/>
        <v>673.07963976528345</v>
      </c>
      <c r="L142" s="22">
        <f t="shared" si="119"/>
        <v>667.39894074980907</v>
      </c>
      <c r="M142" s="22">
        <f t="shared" si="119"/>
        <v>654.33358037408163</v>
      </c>
      <c r="N142" s="22">
        <f t="shared" si="119"/>
        <v>639.5199530396892</v>
      </c>
      <c r="O142" s="22">
        <f t="shared" si="119"/>
        <v>628.00929322097602</v>
      </c>
      <c r="P142" s="22">
        <f t="shared" si="119"/>
        <v>609.94232722539539</v>
      </c>
      <c r="Q142" s="22">
        <f t="shared" si="119"/>
        <v>595.99933491265938</v>
      </c>
      <c r="R142" s="22">
        <f t="shared" ref="R142:V142" si="120">SUM(R143:R144)</f>
        <v>580.29038384325486</v>
      </c>
      <c r="S142" s="22">
        <f t="shared" si="120"/>
        <v>547.56293906323504</v>
      </c>
      <c r="T142" s="22">
        <f t="shared" si="120"/>
        <v>540.95285126459589</v>
      </c>
      <c r="U142" s="22">
        <f t="shared" si="120"/>
        <v>524.40686827044794</v>
      </c>
      <c r="V142" s="22">
        <f t="shared" si="120"/>
        <v>549.61517834048482</v>
      </c>
      <c r="W142" s="22">
        <f t="shared" ref="W142:Y142" si="121">SUM(W143:W144)</f>
        <v>547.91179731435091</v>
      </c>
      <c r="X142" s="22">
        <f t="shared" si="121"/>
        <v>515.23523418506682</v>
      </c>
      <c r="Y142" s="22">
        <f t="shared" si="121"/>
        <v>488.73016677621234</v>
      </c>
      <c r="DA142" s="57"/>
    </row>
    <row r="143" spans="1:105" ht="12" customHeight="1" x14ac:dyDescent="0.25">
      <c r="A143" s="30" t="s">
        <v>44</v>
      </c>
      <c r="B143" s="31">
        <f>B13*1000*11630/RES_summary!B$6</f>
        <v>458.10465944543472</v>
      </c>
      <c r="C143" s="31">
        <f>C13*1000*11630/RES_summary!C$6</f>
        <v>464.66459712719376</v>
      </c>
      <c r="D143" s="31">
        <f>D13*1000*11630/RES_summary!D$6</f>
        <v>468.2748389904213</v>
      </c>
      <c r="E143" s="31">
        <f>E13*1000*11630/RES_summary!E$6</f>
        <v>469.54976367040882</v>
      </c>
      <c r="F143" s="31">
        <f>F13*1000*11630/RES_summary!F$6</f>
        <v>469.01085141600072</v>
      </c>
      <c r="G143" s="31">
        <f>G13*1000*11630/RES_summary!G$6</f>
        <v>467.5919041828576</v>
      </c>
      <c r="H143" s="31">
        <f>H13*1000*11630/RES_summary!H$6</f>
        <v>466.81177164338629</v>
      </c>
      <c r="I143" s="31">
        <f>I13*1000*11630/RES_summary!I$6</f>
        <v>465.10021202268928</v>
      </c>
      <c r="J143" s="31">
        <f>J13*1000*11630/RES_summary!J$6</f>
        <v>460.29533208890621</v>
      </c>
      <c r="K143" s="31">
        <f>K13*1000*11630/RES_summary!K$6</f>
        <v>453.43346412706182</v>
      </c>
      <c r="L143" s="31">
        <f>L13*1000*11630/RES_summary!L$6</f>
        <v>441.53518381122296</v>
      </c>
      <c r="M143" s="31">
        <f>M13*1000*11630/RES_summary!M$6</f>
        <v>423.88753261271933</v>
      </c>
      <c r="N143" s="31">
        <f>N13*1000*11630/RES_summary!N$6</f>
        <v>403.79294895835022</v>
      </c>
      <c r="O143" s="31">
        <f>O13*1000*11630/RES_summary!O$6</f>
        <v>389.3656404501545</v>
      </c>
      <c r="P143" s="31">
        <f>P13*1000*11630/RES_summary!P$6</f>
        <v>370.62294841195069</v>
      </c>
      <c r="Q143" s="31">
        <f>Q13*1000*11630/RES_summary!Q$6</f>
        <v>353.04717556780878</v>
      </c>
      <c r="R143" s="31">
        <f>R13*1000*11630/RES_summary!R$6</f>
        <v>334.27152068225735</v>
      </c>
      <c r="S143" s="31">
        <f>S13*1000*11630/RES_summary!S$6</f>
        <v>315.10347476665464</v>
      </c>
      <c r="T143" s="31">
        <f>T13*1000*11630/RES_summary!T$6</f>
        <v>295.42936597662776</v>
      </c>
      <c r="U143" s="31">
        <f>U13*1000*11630/RES_summary!U$6</f>
        <v>274.04859192108455</v>
      </c>
      <c r="V143" s="31">
        <f>V13*1000*11630/RES_summary!V$6</f>
        <v>270.96296015709021</v>
      </c>
      <c r="W143" s="31">
        <f>W13*1000*11630/RES_summary!W$6</f>
        <v>273.27770932896806</v>
      </c>
      <c r="X143" s="31">
        <f>X13*1000*11630/RES_summary!X$6</f>
        <v>253.40361244404957</v>
      </c>
      <c r="Y143" s="31">
        <f>Y13*1000*11630/RES_summary!Y$6</f>
        <v>236.30465573331745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200.64399553873633</v>
      </c>
      <c r="C144" s="33">
        <f>C14*1000*11630/RES_summary!C$6</f>
        <v>205.80906821035933</v>
      </c>
      <c r="D144" s="33">
        <f>D14*1000*11630/RES_summary!D$6</f>
        <v>205.41247636625837</v>
      </c>
      <c r="E144" s="33">
        <f>E14*1000*11630/RES_summary!E$6</f>
        <v>204.59207014161831</v>
      </c>
      <c r="F144" s="33">
        <f>F14*1000*11630/RES_summary!F$6</f>
        <v>211.72518899787735</v>
      </c>
      <c r="G144" s="33">
        <f>G14*1000*11630/RES_summary!G$6</f>
        <v>210.99388101282321</v>
      </c>
      <c r="H144" s="33">
        <f>H14*1000*11630/RES_summary!H$6</f>
        <v>210.0196362749704</v>
      </c>
      <c r="I144" s="33">
        <f>I14*1000*11630/RES_summary!I$6</f>
        <v>209.21312113086711</v>
      </c>
      <c r="J144" s="33">
        <f>J14*1000*11630/RES_summary!J$6</f>
        <v>212.54472207056662</v>
      </c>
      <c r="K144" s="33">
        <f>K14*1000*11630/RES_summary!K$6</f>
        <v>219.64617563822156</v>
      </c>
      <c r="L144" s="33">
        <f>L14*1000*11630/RES_summary!L$6</f>
        <v>225.86375693858605</v>
      </c>
      <c r="M144" s="33">
        <f>M14*1000*11630/RES_summary!M$6</f>
        <v>230.44604776136234</v>
      </c>
      <c r="N144" s="33">
        <f>N14*1000*11630/RES_summary!N$6</f>
        <v>235.72700408133892</v>
      </c>
      <c r="O144" s="33">
        <f>O14*1000*11630/RES_summary!O$6</f>
        <v>238.64365277082149</v>
      </c>
      <c r="P144" s="33">
        <f>P14*1000*11630/RES_summary!P$6</f>
        <v>239.3193788134447</v>
      </c>
      <c r="Q144" s="33">
        <f>Q14*1000*11630/RES_summary!Q$6</f>
        <v>242.95215934485063</v>
      </c>
      <c r="R144" s="33">
        <f>R14*1000*11630/RES_summary!R$6</f>
        <v>246.01886316099745</v>
      </c>
      <c r="S144" s="33">
        <f>S14*1000*11630/RES_summary!S$6</f>
        <v>232.45946429658036</v>
      </c>
      <c r="T144" s="33">
        <f>T14*1000*11630/RES_summary!T$6</f>
        <v>245.52348528796807</v>
      </c>
      <c r="U144" s="33">
        <f>U14*1000*11630/RES_summary!U$6</f>
        <v>250.35827634936336</v>
      </c>
      <c r="V144" s="33">
        <f>V14*1000*11630/RES_summary!V$6</f>
        <v>278.65221818339455</v>
      </c>
      <c r="W144" s="33">
        <f>W14*1000*11630/RES_summary!W$6</f>
        <v>274.63408798538279</v>
      </c>
      <c r="X144" s="33">
        <f>X14*1000*11630/RES_summary!X$6</f>
        <v>261.83162174101727</v>
      </c>
      <c r="Y144" s="33">
        <f>Y14*1000*11630/RES_summary!Y$6</f>
        <v>252.4255110428949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1786.2663374115407</v>
      </c>
      <c r="C3" s="49">
        <f t="shared" ref="C3:W3" si="0">C5*C11/11630</f>
        <v>1782.4363646864026</v>
      </c>
      <c r="D3" s="49">
        <f t="shared" si="0"/>
        <v>1774.818515180511</v>
      </c>
      <c r="E3" s="49">
        <f t="shared" si="0"/>
        <v>1764.253305104394</v>
      </c>
      <c r="F3" s="49">
        <f t="shared" si="0"/>
        <v>1757.3496765707919</v>
      </c>
      <c r="G3" s="49">
        <f t="shared" si="0"/>
        <v>1731.5270518614736</v>
      </c>
      <c r="H3" s="49">
        <f t="shared" si="0"/>
        <v>1716.7873914352886</v>
      </c>
      <c r="I3" s="49">
        <f t="shared" si="0"/>
        <v>1701.7448404096947</v>
      </c>
      <c r="J3" s="49">
        <f t="shared" si="0"/>
        <v>1696.33926703867</v>
      </c>
      <c r="K3" s="49">
        <f t="shared" si="0"/>
        <v>1674.2206635332927</v>
      </c>
      <c r="L3" s="49">
        <f t="shared" si="0"/>
        <v>1665.8355518356966</v>
      </c>
      <c r="M3" s="49">
        <f t="shared" si="0"/>
        <v>1625.2185815609364</v>
      </c>
      <c r="N3" s="49">
        <f t="shared" si="0"/>
        <v>1591.8272873094625</v>
      </c>
      <c r="O3" s="49">
        <f t="shared" si="0"/>
        <v>1559.9171325714883</v>
      </c>
      <c r="P3" s="49">
        <f t="shared" si="0"/>
        <v>1523.388470267718</v>
      </c>
      <c r="Q3" s="49">
        <f t="shared" si="0"/>
        <v>1483.8250108866107</v>
      </c>
      <c r="R3" s="49">
        <f t="shared" si="0"/>
        <v>1437.8608344886045</v>
      </c>
      <c r="S3" s="49">
        <f t="shared" si="0"/>
        <v>1380.0430435703947</v>
      </c>
      <c r="T3" s="49">
        <f t="shared" si="0"/>
        <v>1321.5755512904718</v>
      </c>
      <c r="U3" s="49">
        <f t="shared" si="0"/>
        <v>1280.5756302744305</v>
      </c>
      <c r="V3" s="49">
        <f t="shared" si="0"/>
        <v>1241.8746623236329</v>
      </c>
      <c r="W3" s="49">
        <f t="shared" si="0"/>
        <v>1205.4153926335032</v>
      </c>
      <c r="X3" s="49">
        <f t="shared" ref="X3:Y3" si="1">X5*X11/11630</f>
        <v>1168.8404152235316</v>
      </c>
      <c r="Y3" s="49">
        <f t="shared" si="1"/>
        <v>1140.5644504940005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2371.4928657644091</v>
      </c>
      <c r="C5" s="49">
        <f t="shared" ref="C5:W5" si="2">C7*C13/1000000</f>
        <v>2366.4080960391402</v>
      </c>
      <c r="D5" s="49">
        <f t="shared" si="2"/>
        <v>2356.2944442407934</v>
      </c>
      <c r="E5" s="49">
        <f t="shared" si="2"/>
        <v>2342.2678011831172</v>
      </c>
      <c r="F5" s="49">
        <f t="shared" si="2"/>
        <v>2333.1023674107682</v>
      </c>
      <c r="G5" s="49">
        <f t="shared" si="2"/>
        <v>2298.8195905421171</v>
      </c>
      <c r="H5" s="49">
        <f t="shared" si="2"/>
        <v>2279.2508404557548</v>
      </c>
      <c r="I5" s="49">
        <f t="shared" si="2"/>
        <v>2259.2799650644702</v>
      </c>
      <c r="J5" s="49">
        <f t="shared" si="2"/>
        <v>2252.1033876323913</v>
      </c>
      <c r="K5" s="49">
        <f t="shared" si="2"/>
        <v>2222.7381640287913</v>
      </c>
      <c r="L5" s="49">
        <f t="shared" si="2"/>
        <v>2211.6058753252469</v>
      </c>
      <c r="M5" s="49">
        <f t="shared" si="2"/>
        <v>2157.6817469810162</v>
      </c>
      <c r="N5" s="49">
        <f t="shared" si="2"/>
        <v>2113.3506108914448</v>
      </c>
      <c r="O5" s="49">
        <f t="shared" si="2"/>
        <v>2070.9858734938834</v>
      </c>
      <c r="P5" s="49">
        <f t="shared" si="2"/>
        <v>2022.4894873531473</v>
      </c>
      <c r="Q5" s="49">
        <f t="shared" si="2"/>
        <v>1969.9640270104212</v>
      </c>
      <c r="R5" s="49">
        <f t="shared" si="2"/>
        <v>1908.940811084758</v>
      </c>
      <c r="S5" s="49">
        <f t="shared" si="2"/>
        <v>1832.1804334159467</v>
      </c>
      <c r="T5" s="49">
        <f t="shared" si="2"/>
        <v>1754.5574956059581</v>
      </c>
      <c r="U5" s="49">
        <f t="shared" si="2"/>
        <v>1700.1249520652545</v>
      </c>
      <c r="V5" s="49">
        <f t="shared" si="2"/>
        <v>1648.7445573999833</v>
      </c>
      <c r="W5" s="49">
        <f t="shared" si="2"/>
        <v>1600.3402986675394</v>
      </c>
      <c r="X5" s="49">
        <f t="shared" ref="X5:Y5" si="3">X7*X13/1000000</f>
        <v>1551.7824234074972</v>
      </c>
      <c r="Y5" s="49">
        <f t="shared" si="3"/>
        <v>1514.2425295942041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47768184</v>
      </c>
      <c r="C7" s="35">
        <v>48270179</v>
      </c>
      <c r="D7" s="35">
        <v>48783258</v>
      </c>
      <c r="E7" s="35">
        <v>49295488</v>
      </c>
      <c r="F7" s="35">
        <v>50073797</v>
      </c>
      <c r="G7" s="35">
        <v>50229228</v>
      </c>
      <c r="H7" s="35">
        <v>50916495</v>
      </c>
      <c r="I7" s="35">
        <v>51688866</v>
      </c>
      <c r="J7" s="35">
        <v>52978349</v>
      </c>
      <c r="K7" s="35">
        <v>53701728</v>
      </c>
      <c r="L7" s="35">
        <v>55206247</v>
      </c>
      <c r="M7" s="35">
        <v>55318323</v>
      </c>
      <c r="N7" s="35">
        <v>55877059</v>
      </c>
      <c r="O7" s="35">
        <v>56654642</v>
      </c>
      <c r="P7" s="35">
        <v>57364609</v>
      </c>
      <c r="Q7" s="35">
        <v>58188071</v>
      </c>
      <c r="R7" s="35">
        <v>58760091</v>
      </c>
      <c r="S7" s="35">
        <v>58717349</v>
      </c>
      <c r="T7" s="35">
        <v>58728581</v>
      </c>
      <c r="U7" s="35">
        <v>58799996</v>
      </c>
      <c r="V7" s="35">
        <v>58824073</v>
      </c>
      <c r="W7" s="35">
        <v>58940758</v>
      </c>
      <c r="X7" s="35">
        <v>59182949</v>
      </c>
      <c r="Y7" s="35">
        <v>59463004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3013634.4958010241</v>
      </c>
      <c r="D8" s="52">
        <v>3040874.01532612</v>
      </c>
      <c r="E8" s="52">
        <v>3056284.4513613582</v>
      </c>
      <c r="F8" s="52">
        <v>3338727.4723247886</v>
      </c>
      <c r="G8" s="52">
        <v>2732318.7509339228</v>
      </c>
      <c r="H8" s="52">
        <v>3280729.9642333612</v>
      </c>
      <c r="I8" s="52">
        <v>3382515.7936226204</v>
      </c>
      <c r="J8" s="52">
        <v>3916416.9248841703</v>
      </c>
      <c r="K8" s="52">
        <v>3367210.0482116044</v>
      </c>
      <c r="L8" s="52">
        <v>4165355.8582380265</v>
      </c>
      <c r="M8" s="52">
        <v>2790028.0540645868</v>
      </c>
      <c r="N8" s="52">
        <v>3253913.339289248</v>
      </c>
      <c r="O8" s="52">
        <v>3490096.422035709</v>
      </c>
      <c r="P8" s="52">
        <v>3439928.0149824843</v>
      </c>
      <c r="Q8" s="52">
        <v>3570982.8353922367</v>
      </c>
      <c r="R8" s="52">
        <v>3337213.6051412374</v>
      </c>
      <c r="S8" s="52">
        <v>2740238.050749056</v>
      </c>
      <c r="T8" s="52">
        <v>2812112.9034084454</v>
      </c>
      <c r="U8" s="52">
        <v>3085049.4958010241</v>
      </c>
      <c r="V8" s="52">
        <v>3064951.01532612</v>
      </c>
      <c r="W8" s="52">
        <v>3172969.4513613582</v>
      </c>
      <c r="X8" s="52">
        <v>3580918.4723247886</v>
      </c>
      <c r="Y8" s="52">
        <v>3012373.7509339228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2511639.4958010241</v>
      </c>
      <c r="D9" s="36">
        <v>2527795.01532612</v>
      </c>
      <c r="E9" s="36">
        <v>2544054.4513613582</v>
      </c>
      <c r="F9" s="36">
        <v>2560418.4723247886</v>
      </c>
      <c r="G9" s="36">
        <v>2576887.7509339228</v>
      </c>
      <c r="H9" s="36">
        <v>2593462.9642333612</v>
      </c>
      <c r="I9" s="36">
        <v>2610144.7936226204</v>
      </c>
      <c r="J9" s="36">
        <v>2626933.9248841703</v>
      </c>
      <c r="K9" s="36">
        <v>2643831.0482116044</v>
      </c>
      <c r="L9" s="36">
        <v>2660836.8582380265</v>
      </c>
      <c r="M9" s="36">
        <v>2677952.0540645868</v>
      </c>
      <c r="N9" s="36">
        <v>2695177.339289248</v>
      </c>
      <c r="O9" s="36">
        <v>2712513.422035709</v>
      </c>
      <c r="P9" s="36">
        <v>2729961.0149824843</v>
      </c>
      <c r="Q9" s="36">
        <v>2747520.8353922367</v>
      </c>
      <c r="R9" s="36">
        <v>2765193.6051412374</v>
      </c>
      <c r="S9" s="36">
        <v>2782980.050749056</v>
      </c>
      <c r="T9" s="36">
        <v>2800880.9034084454</v>
      </c>
      <c r="U9" s="36">
        <v>3013634.4958010241</v>
      </c>
      <c r="V9" s="36">
        <v>3040874.01532612</v>
      </c>
      <c r="W9" s="36">
        <v>3056284.4513613582</v>
      </c>
      <c r="X9" s="36">
        <v>3338727.4723247886</v>
      </c>
      <c r="Y9" s="36">
        <v>2732318.7509339228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8759.9999999999982</v>
      </c>
      <c r="C11" s="54">
        <v>8759.9999999999982</v>
      </c>
      <c r="D11" s="54">
        <v>8759.9999999999964</v>
      </c>
      <c r="E11" s="54">
        <v>8759.9999999999982</v>
      </c>
      <c r="F11" s="54">
        <v>8759.9999999999909</v>
      </c>
      <c r="G11" s="54">
        <v>8759.9999999999964</v>
      </c>
      <c r="H11" s="54">
        <v>8759.9999999999982</v>
      </c>
      <c r="I11" s="54">
        <v>8759.9999999999964</v>
      </c>
      <c r="J11" s="54">
        <v>8759.9999999999927</v>
      </c>
      <c r="K11" s="54">
        <v>8759.9999999999927</v>
      </c>
      <c r="L11" s="54">
        <v>8759.9999999999945</v>
      </c>
      <c r="M11" s="54">
        <v>8759.9999999999945</v>
      </c>
      <c r="N11" s="54">
        <v>8759.9999999999964</v>
      </c>
      <c r="O11" s="54">
        <v>8759.9999999999945</v>
      </c>
      <c r="P11" s="54">
        <v>8759.9999999999964</v>
      </c>
      <c r="Q11" s="54">
        <v>8759.9999999999964</v>
      </c>
      <c r="R11" s="54">
        <v>8759.9999999999945</v>
      </c>
      <c r="S11" s="54">
        <v>8759.9999999999982</v>
      </c>
      <c r="T11" s="54">
        <v>8759.9999999999964</v>
      </c>
      <c r="U11" s="54">
        <v>8759.9999999999982</v>
      </c>
      <c r="V11" s="54">
        <v>8759.9999999999982</v>
      </c>
      <c r="W11" s="54">
        <v>8759.9999999999982</v>
      </c>
      <c r="X11" s="54">
        <v>8759.9999999999982</v>
      </c>
      <c r="Y11" s="54">
        <v>8759.9999999999982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49.64586608032679</v>
      </c>
      <c r="C13" s="35">
        <v>49.02422458468903</v>
      </c>
      <c r="D13" s="35">
        <v>48.301293124800999</v>
      </c>
      <c r="E13" s="35">
        <v>47.514851687503679</v>
      </c>
      <c r="F13" s="35">
        <v>46.593278464798026</v>
      </c>
      <c r="G13" s="35">
        <v>45.766572214530491</v>
      </c>
      <c r="H13" s="35">
        <v>44.764488216554476</v>
      </c>
      <c r="I13" s="35">
        <v>43.709219023386396</v>
      </c>
      <c r="J13" s="35">
        <v>42.509882435792619</v>
      </c>
      <c r="K13" s="35">
        <v>41.39044024856689</v>
      </c>
      <c r="L13" s="35">
        <v>40.060790137124279</v>
      </c>
      <c r="M13" s="35">
        <v>39.004829321760461</v>
      </c>
      <c r="N13" s="35">
        <v>37.821436000979304</v>
      </c>
      <c r="O13" s="35">
        <v>36.554566411237467</v>
      </c>
      <c r="P13" s="35">
        <v>35.256746670288422</v>
      </c>
      <c r="Q13" s="35">
        <v>33.855118294098823</v>
      </c>
      <c r="R13" s="35">
        <v>32.487029522890936</v>
      </c>
      <c r="S13" s="35">
        <v>31.203391580501133</v>
      </c>
      <c r="T13" s="35">
        <v>29.875700480588119</v>
      </c>
      <c r="U13" s="35">
        <v>28.913691627891513</v>
      </c>
      <c r="V13" s="35">
        <v>28.028398465369495</v>
      </c>
      <c r="W13" s="35">
        <v>27.151674884594112</v>
      </c>
      <c r="X13" s="35">
        <v>26.220092942774738</v>
      </c>
      <c r="Y13" s="35">
        <v>25.465288124263015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39.688870197092847</v>
      </c>
      <c r="D14" s="36">
        <v>37.943341430630475</v>
      </c>
      <c r="E14" s="36">
        <v>36.735829181625633</v>
      </c>
      <c r="F14" s="36">
        <v>35.327459276618725</v>
      </c>
      <c r="G14" s="36">
        <v>34.274568911932143</v>
      </c>
      <c r="H14" s="36">
        <v>33.280997250795942</v>
      </c>
      <c r="I14" s="36">
        <v>32.405472781480796</v>
      </c>
      <c r="J14" s="36">
        <v>31.467495613540397</v>
      </c>
      <c r="K14" s="36">
        <v>30.259489932634018</v>
      </c>
      <c r="L14" s="36">
        <v>29.041279002103717</v>
      </c>
      <c r="M14" s="36">
        <v>28.324131216627038</v>
      </c>
      <c r="N14" s="36">
        <v>27.497129711222581</v>
      </c>
      <c r="O14" s="36">
        <v>26.446358361662686</v>
      </c>
      <c r="P14" s="36">
        <v>25.301370387554577</v>
      </c>
      <c r="Q14" s="36">
        <v>23.488657036586236</v>
      </c>
      <c r="R14" s="36">
        <v>22.850564723778653</v>
      </c>
      <c r="S14" s="36">
        <v>22.407935404777213</v>
      </c>
      <c r="T14" s="36">
        <v>21.844507150874364</v>
      </c>
      <c r="U14" s="36">
        <v>21.126145584805847</v>
      </c>
      <c r="V14" s="36">
        <v>20.881418993565873</v>
      </c>
      <c r="W14" s="36">
        <v>20.1296879097975</v>
      </c>
      <c r="X14" s="36">
        <v>19.377956826029131</v>
      </c>
      <c r="Y14" s="36">
        <v>18.626225742260758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1.8140000175444813</v>
      </c>
      <c r="C16" s="44">
        <f>C7/RES_summary!C$6</f>
        <v>1.8170000179930141</v>
      </c>
      <c r="D16" s="44">
        <f>D7/RES_summary!D$6</f>
        <v>1.819999994030739</v>
      </c>
      <c r="E16" s="44">
        <f>E7/RES_summary!E$6</f>
        <v>1.823000008135836</v>
      </c>
      <c r="F16" s="44">
        <f>F7/RES_summary!F$6</f>
        <v>1.8359999941334586</v>
      </c>
      <c r="G16" s="44">
        <f>G7/RES_summary!G$6</f>
        <v>1.8380000027810104</v>
      </c>
      <c r="H16" s="44">
        <f>H7/RES_summary!H$6</f>
        <v>1.8359999835570773</v>
      </c>
      <c r="I16" s="44">
        <f>I7/RES_summary!I$6</f>
        <v>1.8460000080712933</v>
      </c>
      <c r="J16" s="44">
        <f>J7/RES_summary!J$6</f>
        <v>1.859000000175449</v>
      </c>
      <c r="K16" s="44">
        <f>K7/RES_summary!K$6</f>
        <v>1.8709999908369244</v>
      </c>
      <c r="L16" s="44">
        <f>L7/RES_summary!L$6</f>
        <v>1.9005765634819718</v>
      </c>
      <c r="M16" s="44">
        <f>M7/RES_summary!M$6</f>
        <v>1.8984654978097661</v>
      </c>
      <c r="N16" s="44">
        <f>N7/RES_summary!N$6</f>
        <v>1.9037427173664443</v>
      </c>
      <c r="O16" s="44">
        <f>O7/RES_summary!O$6</f>
        <v>1.91640212449173</v>
      </c>
      <c r="P16" s="44">
        <f>P7/RES_summary!P$6</f>
        <v>1.9142927917183188</v>
      </c>
      <c r="Q16" s="44">
        <f>Q7/RES_summary!Q$6</f>
        <v>1.9227287554724743</v>
      </c>
      <c r="R16" s="44">
        <f>R7/RES_summary!R$6</f>
        <v>1.9279994067703321</v>
      </c>
      <c r="S16" s="44">
        <f>S7/RES_summary!S$6</f>
        <v>1.9195656838866109</v>
      </c>
      <c r="T16" s="44">
        <f>T7/RES_summary!T$6</f>
        <v>1.9111319732782606</v>
      </c>
      <c r="U16" s="44">
        <f>U7/RES_summary!U$6</f>
        <v>1.9026982690201319</v>
      </c>
      <c r="V16" s="44">
        <f>V7/RES_summary!V$6</f>
        <v>1.8942645595565035</v>
      </c>
      <c r="W16" s="44">
        <f>W7/RES_summary!W$6</f>
        <v>1.885830825616932</v>
      </c>
      <c r="X16" s="44">
        <f>X7/RES_summary!X$6</f>
        <v>1.8773971347550911</v>
      </c>
      <c r="Y16" s="44">
        <f>Y7/RES_summary!Y$6</f>
        <v>1.8689634289427777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90.057601940723771</v>
      </c>
      <c r="C17" s="52">
        <f t="shared" si="4"/>
        <v>89.077016952473528</v>
      </c>
      <c r="D17" s="52">
        <f t="shared" si="4"/>
        <v>87.908353198814794</v>
      </c>
      <c r="E17" s="52">
        <f t="shared" si="4"/>
        <v>86.619575012892241</v>
      </c>
      <c r="F17" s="52">
        <f t="shared" si="4"/>
        <v>85.545258988027783</v>
      </c>
      <c r="G17" s="52">
        <f t="shared" si="4"/>
        <v>84.118959857584358</v>
      </c>
      <c r="H17" s="52">
        <f t="shared" si="4"/>
        <v>82.187599629535001</v>
      </c>
      <c r="I17" s="52">
        <f t="shared" si="4"/>
        <v>80.687218669961212</v>
      </c>
      <c r="J17" s="52">
        <f t="shared" si="4"/>
        <v>79.0258714555968</v>
      </c>
      <c r="K17" s="52">
        <f t="shared" si="4"/>
        <v>77.44151332580492</v>
      </c>
      <c r="L17" s="52">
        <f t="shared" si="4"/>
        <v>76.138598849188128</v>
      </c>
      <c r="M17" s="52">
        <f t="shared" si="4"/>
        <v>74.04932271532094</v>
      </c>
      <c r="N17" s="52">
        <f t="shared" si="4"/>
        <v>72.002283347205406</v>
      </c>
      <c r="O17" s="52">
        <f t="shared" si="4"/>
        <v>70.053248730369518</v>
      </c>
      <c r="P17" s="52">
        <f t="shared" si="4"/>
        <v>67.491736010371966</v>
      </c>
      <c r="Q17" s="52">
        <f t="shared" si="4"/>
        <v>65.094209463986033</v>
      </c>
      <c r="R17" s="52">
        <f t="shared" ref="R17:V17" si="5">R13*R16</f>
        <v>62.634973647863987</v>
      </c>
      <c r="S17" s="52">
        <f t="shared" si="5"/>
        <v>59.89695969880637</v>
      </c>
      <c r="T17" s="52">
        <f t="shared" si="5"/>
        <v>57.096406412536652</v>
      </c>
      <c r="U17" s="52">
        <f t="shared" si="5"/>
        <v>55.01403101137106</v>
      </c>
      <c r="V17" s="52">
        <f t="shared" si="5"/>
        <v>53.093201874077323</v>
      </c>
      <c r="W17" s="52">
        <f t="shared" ref="W17:Y17" si="6">W13*W16</f>
        <v>51.203465464496631</v>
      </c>
      <c r="X17" s="52">
        <f t="shared" si="6"/>
        <v>49.225527363777474</v>
      </c>
      <c r="Y17" s="52">
        <f t="shared" si="6"/>
        <v>47.5936922117384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788.90459300074008</v>
      </c>
      <c r="C18" s="36">
        <f>C3*11630*1000/RES_summary!C$6</f>
        <v>780.31466850366803</v>
      </c>
      <c r="D18" s="36">
        <f>D3*11630*1000/RES_summary!D$6</f>
        <v>770.07717402161734</v>
      </c>
      <c r="E18" s="36">
        <f>E3*11630*1000/RES_summary!E$6</f>
        <v>758.7874771129359</v>
      </c>
      <c r="F18" s="36">
        <f>F3*11630*1000/RES_summary!F$6</f>
        <v>749.37646873512278</v>
      </c>
      <c r="G18" s="36">
        <f>G3*11630*1000/RES_summary!G$6</f>
        <v>736.8820883524387</v>
      </c>
      <c r="H18" s="36">
        <f>H3*11630*1000/RES_summary!H$6</f>
        <v>719.96337275472638</v>
      </c>
      <c r="I18" s="36">
        <f>I3*11630*1000/RES_summary!I$6</f>
        <v>706.82003554886001</v>
      </c>
      <c r="J18" s="36">
        <f>J3*11630*1000/RES_summary!J$6</f>
        <v>692.26663395102742</v>
      </c>
      <c r="K18" s="36">
        <f>K3*11630*1000/RES_summary!K$6</f>
        <v>678.38765673405044</v>
      </c>
      <c r="L18" s="36">
        <f>L3*11630*1000/RES_summary!L$6</f>
        <v>666.97412591888769</v>
      </c>
      <c r="M18" s="36">
        <f>M3*11630*1000/RES_summary!M$6</f>
        <v>648.67206698621101</v>
      </c>
      <c r="N18" s="36">
        <f>N3*11630*1000/RES_summary!N$6</f>
        <v>630.74000212151907</v>
      </c>
      <c r="O18" s="36">
        <f>O3*11630*1000/RES_summary!O$6</f>
        <v>613.66645887803656</v>
      </c>
      <c r="P18" s="36">
        <f>P3*11630*1000/RES_summary!P$6</f>
        <v>591.22760745085816</v>
      </c>
      <c r="Q18" s="36">
        <f>Q3*11630*1000/RES_summary!Q$6</f>
        <v>570.22527490451739</v>
      </c>
      <c r="R18" s="36">
        <f>R3*11630*1000/RES_summary!R$6</f>
        <v>548.68236915528826</v>
      </c>
      <c r="S18" s="36">
        <f>S3*11630*1000/RES_summary!S$6</f>
        <v>524.69736696154371</v>
      </c>
      <c r="T18" s="36">
        <f>T3*11630*1000/RES_summary!T$6</f>
        <v>500.16452017382085</v>
      </c>
      <c r="U18" s="36">
        <f>U3*11630*1000/RES_summary!U$6</f>
        <v>481.92291165961046</v>
      </c>
      <c r="V18" s="36">
        <f>V3*11630*1000/RES_summary!V$6</f>
        <v>465.09644841691733</v>
      </c>
      <c r="W18" s="36">
        <f>W3*11630*1000/RES_summary!W$6</f>
        <v>448.54235746899042</v>
      </c>
      <c r="X18" s="36">
        <f>X3*11630*1000/RES_summary!X$6</f>
        <v>431.21561970669063</v>
      </c>
      <c r="Y18" s="36">
        <f>Y3*11630*1000/RES_summary!Y$6</f>
        <v>416.9207437748284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695.63765156881266</v>
      </c>
      <c r="C3" s="49">
        <f t="shared" ref="C3:W3" si="0">C5*C11/11630</f>
        <v>680.50724722524637</v>
      </c>
      <c r="D3" s="49">
        <f t="shared" si="0"/>
        <v>676.16462601470539</v>
      </c>
      <c r="E3" s="49">
        <f t="shared" si="0"/>
        <v>673.67214347111292</v>
      </c>
      <c r="F3" s="49">
        <f t="shared" si="0"/>
        <v>661.55505143139294</v>
      </c>
      <c r="G3" s="49">
        <f t="shared" si="0"/>
        <v>651.04777328228988</v>
      </c>
      <c r="H3" s="49">
        <f t="shared" si="0"/>
        <v>647.87207399207625</v>
      </c>
      <c r="I3" s="49">
        <f t="shared" si="0"/>
        <v>632.36371182491359</v>
      </c>
      <c r="J3" s="49">
        <f t="shared" si="0"/>
        <v>622.22533191720106</v>
      </c>
      <c r="K3" s="49">
        <f t="shared" si="0"/>
        <v>608.19055399782712</v>
      </c>
      <c r="L3" s="49">
        <f t="shared" si="0"/>
        <v>591.89534884725856</v>
      </c>
      <c r="M3" s="49">
        <f t="shared" si="0"/>
        <v>568.64191911174885</v>
      </c>
      <c r="N3" s="49">
        <f t="shared" si="0"/>
        <v>548.70424769095871</v>
      </c>
      <c r="O3" s="49">
        <f t="shared" si="0"/>
        <v>526.93906507751149</v>
      </c>
      <c r="P3" s="49">
        <f t="shared" si="0"/>
        <v>505.39331215429775</v>
      </c>
      <c r="Q3" s="49">
        <f t="shared" si="0"/>
        <v>483.81869583472621</v>
      </c>
      <c r="R3" s="49">
        <f t="shared" si="0"/>
        <v>475.01239113542385</v>
      </c>
      <c r="S3" s="49">
        <f t="shared" si="0"/>
        <v>459.27953677610884</v>
      </c>
      <c r="T3" s="49">
        <f t="shared" si="0"/>
        <v>442.47810103437018</v>
      </c>
      <c r="U3" s="49">
        <f t="shared" si="0"/>
        <v>427.97959977044451</v>
      </c>
      <c r="V3" s="49">
        <f t="shared" si="0"/>
        <v>419.31733830494011</v>
      </c>
      <c r="W3" s="49">
        <f t="shared" si="0"/>
        <v>407.61822869558705</v>
      </c>
      <c r="X3" s="49">
        <f t="shared" ref="X3:Y3" si="1">X5*X11/11630</f>
        <v>397.1760615632424</v>
      </c>
      <c r="Y3" s="49">
        <f t="shared" si="1"/>
        <v>386.39535266420648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18395.686986267967</v>
      </c>
      <c r="C5" s="49">
        <f t="shared" ref="C5:W5" si="2">C7*C13/1000000</f>
        <v>18395.693922616912</v>
      </c>
      <c r="D5" s="49">
        <f t="shared" si="2"/>
        <v>18319.491070465305</v>
      </c>
      <c r="E5" s="49">
        <f t="shared" si="2"/>
        <v>18193.421447780776</v>
      </c>
      <c r="F5" s="49">
        <f t="shared" si="2"/>
        <v>17813.903872624047</v>
      </c>
      <c r="G5" s="49">
        <f t="shared" si="2"/>
        <v>17400.457995679477</v>
      </c>
      <c r="H5" s="49">
        <f t="shared" si="2"/>
        <v>17257.611702916234</v>
      </c>
      <c r="I5" s="49">
        <f t="shared" si="2"/>
        <v>16946.068166388995</v>
      </c>
      <c r="J5" s="49">
        <f t="shared" si="2"/>
        <v>16748.669641196342</v>
      </c>
      <c r="K5" s="49">
        <f t="shared" si="2"/>
        <v>16413.001699931712</v>
      </c>
      <c r="L5" s="49">
        <f t="shared" si="2"/>
        <v>16010.62908099649</v>
      </c>
      <c r="M5" s="49">
        <f t="shared" si="2"/>
        <v>15474.231663695942</v>
      </c>
      <c r="N5" s="49">
        <f t="shared" si="2"/>
        <v>14937.944698818414</v>
      </c>
      <c r="O5" s="49">
        <f t="shared" si="2"/>
        <v>14448.241044121054</v>
      </c>
      <c r="P5" s="49">
        <f t="shared" si="2"/>
        <v>13936.149216848578</v>
      </c>
      <c r="Q5" s="49">
        <f t="shared" si="2"/>
        <v>13315.53015218974</v>
      </c>
      <c r="R5" s="49">
        <f t="shared" si="2"/>
        <v>12925.562200995755</v>
      </c>
      <c r="S5" s="49">
        <f t="shared" si="2"/>
        <v>12499.902405499734</v>
      </c>
      <c r="T5" s="49">
        <f t="shared" si="2"/>
        <v>12142.61567460787</v>
      </c>
      <c r="U5" s="49">
        <f t="shared" si="2"/>
        <v>11854.075915657098</v>
      </c>
      <c r="V5" s="49">
        <f t="shared" si="2"/>
        <v>11569.673382661655</v>
      </c>
      <c r="W5" s="49">
        <f t="shared" si="2"/>
        <v>11202.218341432215</v>
      </c>
      <c r="X5" s="49">
        <f t="shared" ref="X5:Y5" si="3">X7*X13/1000000</f>
        <v>10925.853843269881</v>
      </c>
      <c r="Y5" s="49">
        <f t="shared" si="3"/>
        <v>10634.456831148544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24884748</v>
      </c>
      <c r="C7" s="35">
        <v>25175586</v>
      </c>
      <c r="D7" s="35">
        <v>25472723</v>
      </c>
      <c r="E7" s="35">
        <v>25769940</v>
      </c>
      <c r="F7" s="35">
        <v>25664185</v>
      </c>
      <c r="G7" s="35">
        <v>25551865</v>
      </c>
      <c r="H7" s="35">
        <v>26040626</v>
      </c>
      <c r="I7" s="35">
        <v>26264440</v>
      </c>
      <c r="J7" s="35">
        <v>26845403</v>
      </c>
      <c r="K7" s="35">
        <v>27238343</v>
      </c>
      <c r="L7" s="35">
        <v>27594750</v>
      </c>
      <c r="M7" s="35">
        <v>27710656</v>
      </c>
      <c r="N7" s="35">
        <v>27912954</v>
      </c>
      <c r="O7" s="35">
        <v>28321377</v>
      </c>
      <c r="P7" s="35">
        <v>28767817</v>
      </c>
      <c r="Q7" s="35">
        <v>29052745</v>
      </c>
      <c r="R7" s="35">
        <v>29380055</v>
      </c>
      <c r="S7" s="35">
        <v>29426495</v>
      </c>
      <c r="T7" s="35">
        <v>29592736</v>
      </c>
      <c r="U7" s="35">
        <v>29667340</v>
      </c>
      <c r="V7" s="35">
        <v>29718467</v>
      </c>
      <c r="W7" s="35">
        <v>29816823</v>
      </c>
      <c r="X7" s="35">
        <v>29979264</v>
      </c>
      <c r="Y7" s="35">
        <v>30161600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1805017.828501489</v>
      </c>
      <c r="D8" s="52">
        <v>1830865.754392419</v>
      </c>
      <c r="E8" s="52">
        <v>1850747.0680752695</v>
      </c>
      <c r="F8" s="52">
        <v>1467832.0280205011</v>
      </c>
      <c r="G8" s="52">
        <v>1481582.9347672835</v>
      </c>
      <c r="H8" s="52">
        <v>2103242.1314666383</v>
      </c>
      <c r="I8" s="52">
        <v>1859139.0044315681</v>
      </c>
      <c r="J8" s="52">
        <v>2237400.9836943112</v>
      </c>
      <c r="K8" s="52">
        <v>2070763.5435707793</v>
      </c>
      <c r="L8" s="52">
        <v>2055892.2032322884</v>
      </c>
      <c r="M8" s="52">
        <v>1837332.5272846594</v>
      </c>
      <c r="N8" s="52">
        <v>1945949.1263548173</v>
      </c>
      <c r="O8" s="52">
        <v>2174585.6576849371</v>
      </c>
      <c r="P8" s="52">
        <v>2235404.8257342726</v>
      </c>
      <c r="Q8" s="52">
        <v>2096989.3827887699</v>
      </c>
      <c r="R8" s="52">
        <v>2132327.828501489</v>
      </c>
      <c r="S8" s="52">
        <v>1877305.754392419</v>
      </c>
      <c r="T8" s="52">
        <v>2016988.0680752695</v>
      </c>
      <c r="U8" s="52">
        <v>1542436.0280205011</v>
      </c>
      <c r="V8" s="52">
        <v>1532709.9347672835</v>
      </c>
      <c r="W8" s="52">
        <v>2201598.1314666383</v>
      </c>
      <c r="X8" s="52">
        <v>2021580.0044315681</v>
      </c>
      <c r="Y8" s="52">
        <v>2419736.9836943112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1514179.828501489</v>
      </c>
      <c r="D9" s="36">
        <v>1533728.754392419</v>
      </c>
      <c r="E9" s="36">
        <v>1553530.0680752695</v>
      </c>
      <c r="F9" s="36">
        <v>1573587.0280205011</v>
      </c>
      <c r="G9" s="36">
        <v>1593902.9347672835</v>
      </c>
      <c r="H9" s="36">
        <v>1614481.1314666383</v>
      </c>
      <c r="I9" s="36">
        <v>1635325.0044315681</v>
      </c>
      <c r="J9" s="36">
        <v>1656437.9836943112</v>
      </c>
      <c r="K9" s="36">
        <v>1677823.5435707793</v>
      </c>
      <c r="L9" s="36">
        <v>1699485.2032322884</v>
      </c>
      <c r="M9" s="36">
        <v>1721426.5272846594</v>
      </c>
      <c r="N9" s="36">
        <v>1743651.1263548173</v>
      </c>
      <c r="O9" s="36">
        <v>1766162.6576849371</v>
      </c>
      <c r="P9" s="36">
        <v>1788964.8257342726</v>
      </c>
      <c r="Q9" s="36">
        <v>1812061.3827887699</v>
      </c>
      <c r="R9" s="36">
        <v>1805017.828501489</v>
      </c>
      <c r="S9" s="36">
        <v>1830865.754392419</v>
      </c>
      <c r="T9" s="36">
        <v>1850747.0680752695</v>
      </c>
      <c r="U9" s="36">
        <v>1467832.0280205011</v>
      </c>
      <c r="V9" s="36">
        <v>1481582.9347672835</v>
      </c>
      <c r="W9" s="36">
        <v>2103242.1314666383</v>
      </c>
      <c r="X9" s="36">
        <v>1859139.0044315681</v>
      </c>
      <c r="Y9" s="36">
        <v>2237400.9836943112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439.79145186502257</v>
      </c>
      <c r="C11" s="54">
        <v>430.22564511683032</v>
      </c>
      <c r="D11" s="54">
        <v>429.25835495665262</v>
      </c>
      <c r="E11" s="54">
        <v>430.63956117636843</v>
      </c>
      <c r="F11" s="54">
        <v>431.90337744950256</v>
      </c>
      <c r="G11" s="54">
        <v>435.14289136257656</v>
      </c>
      <c r="H11" s="54">
        <v>436.60457485288106</v>
      </c>
      <c r="I11" s="54">
        <v>433.98798448778331</v>
      </c>
      <c r="J11" s="54">
        <v>432.0630094940575</v>
      </c>
      <c r="K11" s="54">
        <v>430.95445137400782</v>
      </c>
      <c r="L11" s="54">
        <v>429.94830948049031</v>
      </c>
      <c r="M11" s="54">
        <v>427.37537236081965</v>
      </c>
      <c r="N11" s="54">
        <v>427.19601185500562</v>
      </c>
      <c r="O11" s="54">
        <v>424.15552925351051</v>
      </c>
      <c r="P11" s="54">
        <v>421.76099931883692</v>
      </c>
      <c r="Q11" s="54">
        <v>422.575096015425</v>
      </c>
      <c r="R11" s="54">
        <v>427.40068269366208</v>
      </c>
      <c r="S11" s="54">
        <v>427.31701731975249</v>
      </c>
      <c r="T11" s="54">
        <v>423.7983357894517</v>
      </c>
      <c r="U11" s="54">
        <v>419.88956210040948</v>
      </c>
      <c r="V11" s="54">
        <v>421.5037437266493</v>
      </c>
      <c r="W11" s="54">
        <v>423.18403866457635</v>
      </c>
      <c r="X11" s="54">
        <v>422.77314544398956</v>
      </c>
      <c r="Y11" s="54">
        <v>422.56769883369617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739.23541384738826</v>
      </c>
      <c r="C13" s="35">
        <v>730.69575908250613</v>
      </c>
      <c r="D13" s="35">
        <v>719.18071226485313</v>
      </c>
      <c r="E13" s="35">
        <v>705.99393897621712</v>
      </c>
      <c r="F13" s="35">
        <v>694.11531566749716</v>
      </c>
      <c r="G13" s="35">
        <v>680.98583002373709</v>
      </c>
      <c r="H13" s="35">
        <v>662.71877269449021</v>
      </c>
      <c r="I13" s="35">
        <v>645.2095748620186</v>
      </c>
      <c r="J13" s="35">
        <v>623.89339587103018</v>
      </c>
      <c r="K13" s="35">
        <v>602.56975616805005</v>
      </c>
      <c r="L13" s="35">
        <v>580.20562175763473</v>
      </c>
      <c r="M13" s="35">
        <v>558.42170115698241</v>
      </c>
      <c r="N13" s="35">
        <v>535.16172809292823</v>
      </c>
      <c r="O13" s="35">
        <v>510.15319785196368</v>
      </c>
      <c r="P13" s="35">
        <v>484.43540977921884</v>
      </c>
      <c r="Q13" s="35">
        <v>458.32261812746918</v>
      </c>
      <c r="R13" s="35">
        <v>439.94343104516838</v>
      </c>
      <c r="S13" s="35">
        <v>424.78393724769916</v>
      </c>
      <c r="T13" s="35">
        <v>410.32419829676684</v>
      </c>
      <c r="U13" s="35">
        <v>399.56652384936092</v>
      </c>
      <c r="V13" s="35">
        <v>389.30922589855174</v>
      </c>
      <c r="W13" s="35">
        <v>375.70127244717571</v>
      </c>
      <c r="X13" s="35">
        <v>364.44703389882687</v>
      </c>
      <c r="Y13" s="35">
        <v>352.58264916809929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620.12810667908036</v>
      </c>
      <c r="D14" s="36">
        <v>577.64134579177448</v>
      </c>
      <c r="E14" s="36">
        <v>552.40115613241312</v>
      </c>
      <c r="F14" s="36">
        <v>533.93962508354412</v>
      </c>
      <c r="G14" s="36">
        <v>516.22059131696506</v>
      </c>
      <c r="H14" s="36">
        <v>499.53132779470553</v>
      </c>
      <c r="I14" s="36">
        <v>482.66784665360694</v>
      </c>
      <c r="J14" s="36">
        <v>459.0590156531693</v>
      </c>
      <c r="K14" s="36">
        <v>436.86235598385423</v>
      </c>
      <c r="L14" s="36">
        <v>415.36566326830302</v>
      </c>
      <c r="M14" s="36">
        <v>400.658031724132</v>
      </c>
      <c r="N14" s="36">
        <v>386.7941288520617</v>
      </c>
      <c r="O14" s="36">
        <v>375.20082301415562</v>
      </c>
      <c r="P14" s="36">
        <v>362.51792816606871</v>
      </c>
      <c r="Q14" s="36">
        <v>342.83477420748972</v>
      </c>
      <c r="R14" s="36">
        <v>342.05544174190237</v>
      </c>
      <c r="S14" s="36">
        <v>336.6121695183358</v>
      </c>
      <c r="T14" s="36">
        <v>329.7332789163388</v>
      </c>
      <c r="U14" s="36">
        <v>321.0466526846015</v>
      </c>
      <c r="V14" s="36">
        <v>313.44553511241656</v>
      </c>
      <c r="W14" s="36">
        <v>310.31107976129238</v>
      </c>
      <c r="X14" s="36">
        <v>307.17662441016824</v>
      </c>
      <c r="Y14" s="36">
        <v>304.04216905904406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0.94499998803785368</v>
      </c>
      <c r="C16" s="44">
        <f>C7/RES_summary!C$6</f>
        <v>0.94766667873729393</v>
      </c>
      <c r="D16" s="44">
        <f>D7/RES_summary!D$6</f>
        <v>0.95033332353379651</v>
      </c>
      <c r="E16" s="44">
        <f>E7/RES_summary!E$6</f>
        <v>0.95300001553205038</v>
      </c>
      <c r="F16" s="44">
        <f>F7/RES_summary!F$6</f>
        <v>0.94100001063310612</v>
      </c>
      <c r="G16" s="44">
        <f>G7/RES_summary!G$6</f>
        <v>0.9349999952430087</v>
      </c>
      <c r="H16" s="44">
        <f>H7/RES_summary!H$6</f>
        <v>0.93900000201930633</v>
      </c>
      <c r="I16" s="44">
        <f>I7/RES_summary!I$6</f>
        <v>0.93800000278566764</v>
      </c>
      <c r="J16" s="44">
        <f>J7/RES_summary!J$6</f>
        <v>0.9419999891221601</v>
      </c>
      <c r="K16" s="44">
        <f>K7/RES_summary!K$6</f>
        <v>0.94899999313640337</v>
      </c>
      <c r="L16" s="44">
        <f>L7/RES_summary!L$6</f>
        <v>0.95000000860670963</v>
      </c>
      <c r="M16" s="44">
        <f>M7/RES_summary!M$6</f>
        <v>0.95099998489967208</v>
      </c>
      <c r="N16" s="44">
        <f>N7/RES_summary!N$6</f>
        <v>0.95099999621820752</v>
      </c>
      <c r="O16" s="44">
        <f>O7/RES_summary!O$6</f>
        <v>0.95800000027060828</v>
      </c>
      <c r="P16" s="44">
        <f>P7/RES_summary!P$6</f>
        <v>0.96000000133482499</v>
      </c>
      <c r="Q16" s="44">
        <f>Q7/RES_summary!Q$6</f>
        <v>0.96000000132173402</v>
      </c>
      <c r="R16" s="44">
        <f>R7/RES_summary!R$6</f>
        <v>0.96400001509323274</v>
      </c>
      <c r="S16" s="44">
        <f>S7/RES_summary!S$6</f>
        <v>0.96200000444606126</v>
      </c>
      <c r="T16" s="44">
        <f>T7/RES_summary!T$6</f>
        <v>0.96300000754969062</v>
      </c>
      <c r="U16" s="44">
        <f>U7/RES_summary!U$6</f>
        <v>0.96000000517741058</v>
      </c>
      <c r="V16" s="44">
        <f>V7/RES_summary!V$6</f>
        <v>0.95700001600449336</v>
      </c>
      <c r="W16" s="44">
        <f>W7/RES_summary!W$6</f>
        <v>0.95400001363002374</v>
      </c>
      <c r="X16" s="44">
        <f>X7/RES_summary!X$6</f>
        <v>0.95099999724019246</v>
      </c>
      <c r="Y16" s="44">
        <f>Y7/RES_summary!Y$6</f>
        <v>0.94799999270807922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698.57745724293977</v>
      </c>
      <c r="C17" s="52">
        <f t="shared" si="4"/>
        <v>692.45602317714452</v>
      </c>
      <c r="D17" s="52">
        <f t="shared" si="4"/>
        <v>683.46139650806094</v>
      </c>
      <c r="E17" s="52">
        <f t="shared" si="4"/>
        <v>672.8122348098683</v>
      </c>
      <c r="F17" s="52">
        <f t="shared" si="4"/>
        <v>653.16251942371662</v>
      </c>
      <c r="G17" s="52">
        <f t="shared" si="4"/>
        <v>636.72174783275057</v>
      </c>
      <c r="H17" s="52">
        <f t="shared" si="4"/>
        <v>622.29292889835847</v>
      </c>
      <c r="I17" s="52">
        <f t="shared" si="4"/>
        <v>605.20658301791286</v>
      </c>
      <c r="J17" s="52">
        <f t="shared" si="4"/>
        <v>587.70757212389799</v>
      </c>
      <c r="K17" s="52">
        <f t="shared" si="4"/>
        <v>571.83869446768369</v>
      </c>
      <c r="L17" s="52">
        <f t="shared" si="4"/>
        <v>551.19534566341429</v>
      </c>
      <c r="M17" s="52">
        <f t="shared" si="4"/>
        <v>531.0590293679395</v>
      </c>
      <c r="N17" s="52">
        <f t="shared" si="4"/>
        <v>508.93880139250416</v>
      </c>
      <c r="O17" s="52">
        <f t="shared" si="4"/>
        <v>488.72676368023286</v>
      </c>
      <c r="P17" s="52">
        <f t="shared" si="4"/>
        <v>465.0579940346866</v>
      </c>
      <c r="Q17" s="52">
        <f t="shared" si="4"/>
        <v>439.989714008151</v>
      </c>
      <c r="R17" s="52">
        <f t="shared" ref="R17:V17" si="5">R13*R16</f>
        <v>424.1054741677109</v>
      </c>
      <c r="S17" s="52">
        <f t="shared" si="5"/>
        <v>408.64214952090202</v>
      </c>
      <c r="T17" s="52">
        <f t="shared" si="5"/>
        <v>395.14220605760721</v>
      </c>
      <c r="U17" s="52">
        <f t="shared" si="5"/>
        <v>383.58386496410645</v>
      </c>
      <c r="V17" s="52">
        <f t="shared" si="5"/>
        <v>372.56893541561095</v>
      </c>
      <c r="W17" s="52">
        <f t="shared" ref="W17:Y17" si="6">W13*W16</f>
        <v>358.41901903542288</v>
      </c>
      <c r="X17" s="52">
        <f t="shared" si="6"/>
        <v>346.58912823198068</v>
      </c>
      <c r="Y17" s="52">
        <f t="shared" si="6"/>
        <v>334.2483488403534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307.22839416104819</v>
      </c>
      <c r="C18" s="36">
        <f>C3*11630*1000/RES_summary!C$6</f>
        <v>297.91233928642174</v>
      </c>
      <c r="D18" s="36">
        <f>D3*11630*1000/RES_summary!D$6</f>
        <v>293.38151474142671</v>
      </c>
      <c r="E18" s="36">
        <f>E3*11630*1000/RES_summary!E$6</f>
        <v>289.73956555261344</v>
      </c>
      <c r="F18" s="36">
        <f>F3*11630*1000/RES_summary!F$6</f>
        <v>282.10309816252959</v>
      </c>
      <c r="G18" s="36">
        <f>G3*11630*1000/RES_summary!G$6</f>
        <v>277.06494234537644</v>
      </c>
      <c r="H18" s="36">
        <f>H3*11630*1000/RES_summary!H$6</f>
        <v>271.69593965562194</v>
      </c>
      <c r="I18" s="36">
        <f>I3*11630*1000/RES_summary!I$6</f>
        <v>262.65238516268232</v>
      </c>
      <c r="J18" s="36">
        <f>J3*11630*1000/RES_summary!J$6</f>
        <v>253.92670231429722</v>
      </c>
      <c r="K18" s="36">
        <f>K3*11630*1000/RES_summary!K$6</f>
        <v>246.43643084874958</v>
      </c>
      <c r="L18" s="36">
        <f>L3*11630*1000/RES_summary!L$6</f>
        <v>236.9855070614995</v>
      </c>
      <c r="M18" s="36">
        <f>M3*11630*1000/RES_summary!M$6</f>
        <v>226.96155042169858</v>
      </c>
      <c r="N18" s="36">
        <f>N3*11630*1000/RES_summary!N$6</f>
        <v>217.41662623314457</v>
      </c>
      <c r="O18" s="36">
        <f>O3*11630*1000/RES_summary!O$6</f>
        <v>207.29615910914453</v>
      </c>
      <c r="P18" s="36">
        <f>P3*11630*1000/RES_summary!P$6</f>
        <v>196.1433243052831</v>
      </c>
      <c r="Q18" s="36">
        <f>Q3*11630*1000/RES_summary!Q$6</f>
        <v>185.9286956427938</v>
      </c>
      <c r="R18" s="36">
        <f>R3*11630*1000/RES_summary!R$6</f>
        <v>181.2629691933989</v>
      </c>
      <c r="S18" s="36">
        <f>S3*11630*1000/RES_summary!S$6</f>
        <v>174.61974448440418</v>
      </c>
      <c r="T18" s="36">
        <f>T3*11630*1000/RES_summary!T$6</f>
        <v>167.46060932738652</v>
      </c>
      <c r="U18" s="36">
        <f>U3*11630*1000/RES_summary!U$6</f>
        <v>161.06286108856125</v>
      </c>
      <c r="V18" s="36">
        <f>V3*11630*1000/RES_summary!V$6</f>
        <v>157.03920107393219</v>
      </c>
      <c r="W18" s="36">
        <f>W3*11630*1000/RES_summary!W$6</f>
        <v>151.67720800960595</v>
      </c>
      <c r="X18" s="36">
        <f>X3*11630*1000/RES_summary!X$6</f>
        <v>146.52857591932471</v>
      </c>
      <c r="Y18" s="36">
        <f>Y3*11630*1000/RES_summary!Y$6</f>
        <v>141.24255560843068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281.94013807524664</v>
      </c>
      <c r="C3" s="49">
        <f t="shared" ref="C3:W3" si="0">C5*C11/11630</f>
        <v>287.86913541441203</v>
      </c>
      <c r="D3" s="49">
        <f t="shared" si="0"/>
        <v>295.70125527333545</v>
      </c>
      <c r="E3" s="49">
        <f t="shared" si="0"/>
        <v>309.92795420040255</v>
      </c>
      <c r="F3" s="49">
        <f t="shared" si="0"/>
        <v>315.72417844188232</v>
      </c>
      <c r="G3" s="49">
        <f t="shared" si="0"/>
        <v>323.11096260362552</v>
      </c>
      <c r="H3" s="49">
        <f t="shared" si="0"/>
        <v>333.82413477681769</v>
      </c>
      <c r="I3" s="49">
        <f t="shared" si="0"/>
        <v>342.12860267431068</v>
      </c>
      <c r="J3" s="49">
        <f t="shared" si="0"/>
        <v>352.7391699129065</v>
      </c>
      <c r="K3" s="49">
        <f t="shared" si="0"/>
        <v>359.27489031230522</v>
      </c>
      <c r="L3" s="49">
        <f t="shared" si="0"/>
        <v>367.69736582423087</v>
      </c>
      <c r="M3" s="49">
        <f t="shared" si="0"/>
        <v>363.24995647934168</v>
      </c>
      <c r="N3" s="49">
        <f t="shared" si="0"/>
        <v>363.97300912151871</v>
      </c>
      <c r="O3" s="49">
        <f t="shared" si="0"/>
        <v>371.52744142880323</v>
      </c>
      <c r="P3" s="49">
        <f t="shared" si="0"/>
        <v>372.37394798532415</v>
      </c>
      <c r="Q3" s="49">
        <f t="shared" si="0"/>
        <v>374.15092098364642</v>
      </c>
      <c r="R3" s="49">
        <f t="shared" si="0"/>
        <v>376.14763789600062</v>
      </c>
      <c r="S3" s="49">
        <f t="shared" si="0"/>
        <v>368.841752956937</v>
      </c>
      <c r="T3" s="49">
        <f t="shared" si="0"/>
        <v>355.08705003646446</v>
      </c>
      <c r="U3" s="49">
        <f t="shared" si="0"/>
        <v>341.07875563096519</v>
      </c>
      <c r="V3" s="49">
        <f t="shared" si="0"/>
        <v>323.85732002124547</v>
      </c>
      <c r="W3" s="49">
        <f t="shared" si="0"/>
        <v>309.61851374544307</v>
      </c>
      <c r="X3" s="49">
        <f t="shared" ref="X3:Y3" si="1">X5*X11/11630</f>
        <v>285.82167532794557</v>
      </c>
      <c r="Y3" s="49">
        <f t="shared" si="1"/>
        <v>270.48908885484713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11576.466223701225</v>
      </c>
      <c r="C5" s="49">
        <f t="shared" ref="C5:W5" si="2">C7*C13/1000000</f>
        <v>11833.273372990423</v>
      </c>
      <c r="D5" s="49">
        <f t="shared" si="2"/>
        <v>12216.647273715156</v>
      </c>
      <c r="E5" s="49">
        <f t="shared" si="2"/>
        <v>12757.603544932754</v>
      </c>
      <c r="F5" s="49">
        <f t="shared" si="2"/>
        <v>13117.336382166277</v>
      </c>
      <c r="G5" s="49">
        <f t="shared" si="2"/>
        <v>13638.20519735529</v>
      </c>
      <c r="H5" s="49">
        <f t="shared" si="2"/>
        <v>14300.210379879574</v>
      </c>
      <c r="I5" s="49">
        <f t="shared" si="2"/>
        <v>14882.281966714898</v>
      </c>
      <c r="J5" s="49">
        <f t="shared" si="2"/>
        <v>15628.018740788317</v>
      </c>
      <c r="K5" s="49">
        <f t="shared" si="2"/>
        <v>16292.864388192869</v>
      </c>
      <c r="L5" s="49">
        <f t="shared" si="2"/>
        <v>17080.250600068557</v>
      </c>
      <c r="M5" s="49">
        <f t="shared" si="2"/>
        <v>17426.872372594175</v>
      </c>
      <c r="N5" s="49">
        <f t="shared" si="2"/>
        <v>17637.088908405491</v>
      </c>
      <c r="O5" s="49">
        <f t="shared" si="2"/>
        <v>17634.896869840039</v>
      </c>
      <c r="P5" s="49">
        <f t="shared" si="2"/>
        <v>17565.367951069962</v>
      </c>
      <c r="Q5" s="49">
        <f t="shared" si="2"/>
        <v>17370.016795751588</v>
      </c>
      <c r="R5" s="49">
        <f t="shared" si="2"/>
        <v>17019.00677665132</v>
      </c>
      <c r="S5" s="49">
        <f t="shared" si="2"/>
        <v>16512.770984468487</v>
      </c>
      <c r="T5" s="49">
        <f t="shared" si="2"/>
        <v>15906.703030141609</v>
      </c>
      <c r="U5" s="49">
        <f t="shared" si="2"/>
        <v>15290.174955673945</v>
      </c>
      <c r="V5" s="49">
        <f t="shared" si="2"/>
        <v>14534.815467002494</v>
      </c>
      <c r="W5" s="49">
        <f t="shared" si="2"/>
        <v>13798.659156275691</v>
      </c>
      <c r="X5" s="49">
        <f t="shared" ref="X5:Y5" si="3">X7*X13/1000000</f>
        <v>12992.299831441811</v>
      </c>
      <c r="Y5" s="49">
        <f t="shared" si="3"/>
        <v>12419.253935973822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7321801</v>
      </c>
      <c r="C7" s="35">
        <v>7499375</v>
      </c>
      <c r="D7" s="35">
        <v>7763520</v>
      </c>
      <c r="E7" s="35">
        <v>8137057</v>
      </c>
      <c r="F7" s="35">
        <v>8399658</v>
      </c>
      <c r="G7" s="35">
        <v>8771309</v>
      </c>
      <c r="H7" s="35">
        <v>9237696</v>
      </c>
      <c r="I7" s="35">
        <v>9652416</v>
      </c>
      <c r="J7" s="35">
        <v>10182292</v>
      </c>
      <c r="K7" s="35">
        <v>10680982</v>
      </c>
      <c r="L7" s="35">
        <v>11287897</v>
      </c>
      <c r="M7" s="35">
        <v>11665603</v>
      </c>
      <c r="N7" s="35">
        <v>12014524</v>
      </c>
      <c r="O7" s="35">
        <v>12230259</v>
      </c>
      <c r="P7" s="35">
        <v>12560732</v>
      </c>
      <c r="Q7" s="35">
        <v>12998859</v>
      </c>
      <c r="R7" s="35">
        <v>13239625</v>
      </c>
      <c r="S7" s="35">
        <v>13432538</v>
      </c>
      <c r="T7" s="35">
        <v>13631883</v>
      </c>
      <c r="U7" s="35">
        <v>13831108</v>
      </c>
      <c r="V7" s="35">
        <v>13999355</v>
      </c>
      <c r="W7" s="35">
        <v>14162556</v>
      </c>
      <c r="X7" s="35">
        <v>14337436</v>
      </c>
      <c r="Y7" s="35">
        <v>14509999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649304.64145690575</v>
      </c>
      <c r="D8" s="52">
        <v>757405.21687659342</v>
      </c>
      <c r="E8" s="52">
        <v>889309.39248591475</v>
      </c>
      <c r="F8" s="52">
        <v>801913.01371790282</v>
      </c>
      <c r="G8" s="52">
        <v>935576.97273108643</v>
      </c>
      <c r="H8" s="52">
        <v>1056050.3018211322</v>
      </c>
      <c r="I8" s="52">
        <v>1031295.2710957415</v>
      </c>
      <c r="J8" s="52">
        <v>1174591.4906073939</v>
      </c>
      <c r="K8" s="52">
        <v>1172830.017147379</v>
      </c>
      <c r="L8" s="52">
        <v>1311822.4659138583</v>
      </c>
      <c r="M8" s="52">
        <v>1114785.127276415</v>
      </c>
      <c r="N8" s="52">
        <v>1119640.088869676</v>
      </c>
      <c r="O8" s="52">
        <v>865039.64145690575</v>
      </c>
      <c r="P8" s="52">
        <v>1087878.2168765925</v>
      </c>
      <c r="Q8" s="52">
        <v>1327436.3924859148</v>
      </c>
      <c r="R8" s="52">
        <v>1042679.0137179028</v>
      </c>
      <c r="S8" s="52">
        <v>1128489.9727310874</v>
      </c>
      <c r="T8" s="52">
        <v>1255395.3018211313</v>
      </c>
      <c r="U8" s="52">
        <v>1230520.2710957415</v>
      </c>
      <c r="V8" s="52">
        <v>1342838.4906073939</v>
      </c>
      <c r="W8" s="52">
        <v>1336031.017147379</v>
      </c>
      <c r="X8" s="52">
        <v>1486702.4659138583</v>
      </c>
      <c r="Y8" s="52">
        <v>1287348.127276415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471730.64145690575</v>
      </c>
      <c r="D9" s="36">
        <v>493260.21687659342</v>
      </c>
      <c r="E9" s="36">
        <v>515772.39248591475</v>
      </c>
      <c r="F9" s="36">
        <v>539312.01371790282</v>
      </c>
      <c r="G9" s="36">
        <v>563925.97273108736</v>
      </c>
      <c r="H9" s="36">
        <v>589663.30182113126</v>
      </c>
      <c r="I9" s="36">
        <v>616575.27109574154</v>
      </c>
      <c r="J9" s="36">
        <v>644715.49060739391</v>
      </c>
      <c r="K9" s="36">
        <v>674140.017147379</v>
      </c>
      <c r="L9" s="36">
        <v>704907.46591385826</v>
      </c>
      <c r="M9" s="36">
        <v>737079.12727641501</v>
      </c>
      <c r="N9" s="36">
        <v>770719.08886967599</v>
      </c>
      <c r="O9" s="36">
        <v>649304.64145690575</v>
      </c>
      <c r="P9" s="36">
        <v>757405.21687659249</v>
      </c>
      <c r="Q9" s="36">
        <v>889309.39248591475</v>
      </c>
      <c r="R9" s="36">
        <v>801913.01371790282</v>
      </c>
      <c r="S9" s="36">
        <v>935576.97273108736</v>
      </c>
      <c r="T9" s="36">
        <v>1056050.3018211313</v>
      </c>
      <c r="U9" s="36">
        <v>1031295.2710957415</v>
      </c>
      <c r="V9" s="36">
        <v>1174591.4906073939</v>
      </c>
      <c r="W9" s="36">
        <v>1172830.017147379</v>
      </c>
      <c r="X9" s="36">
        <v>1311822.4659138583</v>
      </c>
      <c r="Y9" s="36">
        <v>1114785.127276415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283.24393147728364</v>
      </c>
      <c r="C11" s="54">
        <v>282.92408527561543</v>
      </c>
      <c r="D11" s="54">
        <v>281.50158728312607</v>
      </c>
      <c r="E11" s="54">
        <v>282.53441915291006</v>
      </c>
      <c r="F11" s="54">
        <v>279.92513787106952</v>
      </c>
      <c r="G11" s="54">
        <v>275.53335946352166</v>
      </c>
      <c r="H11" s="54">
        <v>271.49073924932594</v>
      </c>
      <c r="I11" s="54">
        <v>267.36193132218585</v>
      </c>
      <c r="J11" s="54">
        <v>262.50010408422185</v>
      </c>
      <c r="K11" s="54">
        <v>256.45379933071149</v>
      </c>
      <c r="L11" s="54">
        <v>250.36637135280913</v>
      </c>
      <c r="M11" s="54">
        <v>242.418542095851</v>
      </c>
      <c r="N11" s="54">
        <v>240.00593964607705</v>
      </c>
      <c r="O11" s="54">
        <v>245.01782889395341</v>
      </c>
      <c r="P11" s="54">
        <v>246.54815242885493</v>
      </c>
      <c r="Q11" s="54">
        <v>250.51070832033281</v>
      </c>
      <c r="R11" s="54">
        <v>257.04185245005459</v>
      </c>
      <c r="S11" s="54">
        <v>259.77648396649477</v>
      </c>
      <c r="T11" s="54">
        <v>259.61774631102276</v>
      </c>
      <c r="U11" s="54">
        <v>259.43103590950921</v>
      </c>
      <c r="V11" s="54">
        <v>259.13370832934555</v>
      </c>
      <c r="W11" s="54">
        <v>260.95747956944166</v>
      </c>
      <c r="X11" s="54">
        <v>255.85201443854896</v>
      </c>
      <c r="Y11" s="54">
        <v>253.29928187310261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1581.0954468308037</v>
      </c>
      <c r="C13" s="35">
        <v>1577.9012748382929</v>
      </c>
      <c r="D13" s="35">
        <v>1573.5964193710013</v>
      </c>
      <c r="E13" s="35">
        <v>1567.8400120501497</v>
      </c>
      <c r="F13" s="35">
        <v>1561.6512460586225</v>
      </c>
      <c r="G13" s="35">
        <v>1554.865436544909</v>
      </c>
      <c r="H13" s="35">
        <v>1548.0278177458506</v>
      </c>
      <c r="I13" s="35">
        <v>1541.8193710999294</v>
      </c>
      <c r="J13" s="35">
        <v>1534.8232736586533</v>
      </c>
      <c r="K13" s="35">
        <v>1525.4088423885435</v>
      </c>
      <c r="L13" s="35">
        <v>1513.1472762436224</v>
      </c>
      <c r="M13" s="35">
        <v>1493.8681157411386</v>
      </c>
      <c r="N13" s="35">
        <v>1467.9806631045467</v>
      </c>
      <c r="O13" s="35">
        <v>1441.9070658961546</v>
      </c>
      <c r="P13" s="35">
        <v>1398.4350554625289</v>
      </c>
      <c r="Q13" s="35">
        <v>1336.2724217372916</v>
      </c>
      <c r="R13" s="35">
        <v>1285.4598809748252</v>
      </c>
      <c r="S13" s="35">
        <v>1229.3113173749061</v>
      </c>
      <c r="T13" s="35">
        <v>1166.8749673204802</v>
      </c>
      <c r="U13" s="35">
        <v>1105.4916898685156</v>
      </c>
      <c r="V13" s="35">
        <v>1038.2489383976972</v>
      </c>
      <c r="W13" s="35">
        <v>974.30570839583561</v>
      </c>
      <c r="X13" s="35">
        <v>906.1801448628479</v>
      </c>
      <c r="Y13" s="35">
        <v>855.91004768324387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1544.2032208140824</v>
      </c>
      <c r="D14" s="36">
        <v>1535.8560487980192</v>
      </c>
      <c r="E14" s="36">
        <v>1525.275302430354</v>
      </c>
      <c r="F14" s="36">
        <v>1511.9303288555445</v>
      </c>
      <c r="G14" s="36">
        <v>1509.7524246460462</v>
      </c>
      <c r="H14" s="36">
        <v>1509.7000033497754</v>
      </c>
      <c r="I14" s="36">
        <v>1509.6897893646285</v>
      </c>
      <c r="J14" s="36">
        <v>1502.7296850765631</v>
      </c>
      <c r="K14" s="36">
        <v>1475.6830348291037</v>
      </c>
      <c r="L14" s="36">
        <v>1449.8243825578897</v>
      </c>
      <c r="M14" s="36">
        <v>1356.3279484275595</v>
      </c>
      <c r="N14" s="36">
        <v>1276.1216682149882</v>
      </c>
      <c r="O14" s="36">
        <v>1156.5554133182179</v>
      </c>
      <c r="P14" s="36">
        <v>1005.3850219569974</v>
      </c>
      <c r="Q14" s="36">
        <v>874.68635320848568</v>
      </c>
      <c r="R14" s="36">
        <v>826.16661130655814</v>
      </c>
      <c r="S14" s="36">
        <v>803.06766806946632</v>
      </c>
      <c r="T14" s="36">
        <v>787.20319284006939</v>
      </c>
      <c r="U14" s="36">
        <v>764.23598067848013</v>
      </c>
      <c r="V14" s="36">
        <v>751.94002790751347</v>
      </c>
      <c r="W14" s="36">
        <v>744.4206276284383</v>
      </c>
      <c r="X14" s="36">
        <v>736.90122734936324</v>
      </c>
      <c r="Y14" s="36">
        <v>729.38182707028807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0.27804588808436176</v>
      </c>
      <c r="C16" s="44">
        <f>C7/RES_summary!C$6</f>
        <v>0.2822936395147066</v>
      </c>
      <c r="D16" s="44">
        <f>D7/RES_summary!D$6</f>
        <v>0.28964048185665509</v>
      </c>
      <c r="E16" s="44">
        <f>E7/RES_summary!E$6</f>
        <v>0.30091709361314695</v>
      </c>
      <c r="F16" s="44">
        <f>F7/RES_summary!F$6</f>
        <v>0.30798087947520852</v>
      </c>
      <c r="G16" s="44">
        <f>G7/RES_summary!G$6</f>
        <v>0.32096185046668646</v>
      </c>
      <c r="H16" s="44">
        <f>H7/RES_summary!H$6</f>
        <v>0.33310245931314164</v>
      </c>
      <c r="I16" s="44">
        <f>I7/RES_summary!I$6</f>
        <v>0.34472336874071646</v>
      </c>
      <c r="J16" s="44">
        <f>J7/RES_summary!J$6</f>
        <v>0.35729465313814279</v>
      </c>
      <c r="K16" s="44">
        <f>K7/RES_summary!K$6</f>
        <v>0.37213173520467263</v>
      </c>
      <c r="L16" s="44">
        <f>L7/RES_summary!L$6</f>
        <v>0.38860660984975953</v>
      </c>
      <c r="M16" s="44">
        <f>M7/RES_summary!M$6</f>
        <v>0.4003509796680948</v>
      </c>
      <c r="N16" s="44">
        <f>N7/RES_summary!N$6</f>
        <v>0.40933726607952581</v>
      </c>
      <c r="O16" s="44">
        <f>O7/RES_summary!O$6</f>
        <v>0.4137012167632107</v>
      </c>
      <c r="P16" s="44">
        <f>P7/RES_summary!P$6</f>
        <v>0.41915946339502852</v>
      </c>
      <c r="Q16" s="44">
        <f>Q7/RES_summary!Q$6</f>
        <v>0.4295258385113363</v>
      </c>
      <c r="R16" s="44">
        <f>R7/RES_summary!R$6</f>
        <v>0.43441030657800817</v>
      </c>
      <c r="S16" s="44">
        <f>S7/RES_summary!S$6</f>
        <v>0.43913152469303218</v>
      </c>
      <c r="T16" s="44">
        <f>T7/RES_summary!T$6</f>
        <v>0.44360560077704542</v>
      </c>
      <c r="U16" s="44">
        <f>U7/RES_summary!U$6</f>
        <v>0.44755828300108219</v>
      </c>
      <c r="V16" s="44">
        <f>V7/RES_summary!V$6</f>
        <v>0.45081002862807779</v>
      </c>
      <c r="W16" s="44">
        <f>W7/RES_summary!W$6</f>
        <v>0.45313609089190943</v>
      </c>
      <c r="X16" s="44">
        <f>X7/RES_summary!X$6</f>
        <v>0.45481108530320941</v>
      </c>
      <c r="Y16" s="44">
        <f>Y7/RES_summary!Y$6</f>
        <v>0.45605932530748489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439.61708766021161</v>
      </c>
      <c r="C17" s="52">
        <f t="shared" si="4"/>
        <v>445.43149366899706</v>
      </c>
      <c r="D17" s="52">
        <f t="shared" si="4"/>
        <v>455.77722515452388</v>
      </c>
      <c r="E17" s="52">
        <f t="shared" si="4"/>
        <v>471.78985967653233</v>
      </c>
      <c r="F17" s="52">
        <f t="shared" si="4"/>
        <v>480.95872419468981</v>
      </c>
      <c r="G17" s="52">
        <f t="shared" si="4"/>
        <v>499.05248774014626</v>
      </c>
      <c r="H17" s="52">
        <f t="shared" si="4"/>
        <v>515.65187317629864</v>
      </c>
      <c r="I17" s="52">
        <f t="shared" si="4"/>
        <v>531.50116759526054</v>
      </c>
      <c r="J17" s="52">
        <f t="shared" si="4"/>
        <v>548.38414919021739</v>
      </c>
      <c r="K17" s="52">
        <f t="shared" si="4"/>
        <v>567.65303941459968</v>
      </c>
      <c r="L17" s="52">
        <f t="shared" si="4"/>
        <v>588.01903322443172</v>
      </c>
      <c r="M17" s="52">
        <f t="shared" si="4"/>
        <v>598.07156363189563</v>
      </c>
      <c r="N17" s="52">
        <f t="shared" si="4"/>
        <v>600.89919129282453</v>
      </c>
      <c r="O17" s="52">
        <f t="shared" si="4"/>
        <v>596.51870762071019</v>
      </c>
      <c r="P17" s="52">
        <f t="shared" si="4"/>
        <v>586.16728744047055</v>
      </c>
      <c r="Q17" s="52">
        <f t="shared" si="4"/>
        <v>573.96353242628413</v>
      </c>
      <c r="R17" s="52">
        <f t="shared" ref="R17:V17" si="5">R13*R16</f>
        <v>558.41702098800374</v>
      </c>
      <c r="S17" s="52">
        <f t="shared" si="5"/>
        <v>539.82935312124255</v>
      </c>
      <c r="T17" s="52">
        <f t="shared" si="5"/>
        <v>517.63227090989687</v>
      </c>
      <c r="U17" s="52">
        <f t="shared" si="5"/>
        <v>494.77196258951767</v>
      </c>
      <c r="V17" s="52">
        <f t="shared" si="5"/>
        <v>468.05303364213722</v>
      </c>
      <c r="W17" s="52">
        <f t="shared" ref="W17:Y17" si="6">W13*W16</f>
        <v>441.49308003616159</v>
      </c>
      <c r="X17" s="52">
        <f t="shared" si="6"/>
        <v>412.14077516529136</v>
      </c>
      <c r="Y17" s="52">
        <f t="shared" si="6"/>
        <v>390.34575887031741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124.51887225347197</v>
      </c>
      <c r="C18" s="36">
        <f>C3*11630*1000/RES_summary!C$6</f>
        <v>126.02329789925206</v>
      </c>
      <c r="D18" s="36">
        <f>D3*11630*1000/RES_summary!D$6</f>
        <v>128.3020123284972</v>
      </c>
      <c r="E18" s="36">
        <f>E3*11630*1000/RES_summary!E$6</f>
        <v>133.29687396594198</v>
      </c>
      <c r="F18" s="36">
        <f>F3*11630*1000/RES_summary!F$6</f>
        <v>134.63243718049225</v>
      </c>
      <c r="G18" s="36">
        <f>G3*11630*1000/RES_summary!G$6</f>
        <v>137.50560849567046</v>
      </c>
      <c r="H18" s="36">
        <f>H3*11630*1000/RES_summary!H$6</f>
        <v>139.99470824393299</v>
      </c>
      <c r="I18" s="36">
        <f>I3*11630*1000/RES_summary!I$6</f>
        <v>142.10317866826566</v>
      </c>
      <c r="J18" s="36">
        <f>J3*11630*1000/RES_summary!J$6</f>
        <v>143.95089624056948</v>
      </c>
      <c r="K18" s="36">
        <f>K3*11630*1000/RES_summary!K$6</f>
        <v>145.57677865950021</v>
      </c>
      <c r="L18" s="36">
        <f>L3*11630*1000/RES_summary!L$6</f>
        <v>147.22019163478785</v>
      </c>
      <c r="M18" s="36">
        <f>M3*11630*1000/RES_summary!M$6</f>
        <v>144.98363652463013</v>
      </c>
      <c r="N18" s="36">
        <f>N3*11630*1000/RES_summary!N$6</f>
        <v>144.21937503880216</v>
      </c>
      <c r="O18" s="36">
        <f>O3*11630*1000/RES_summary!O$6</f>
        <v>146.1577186358534</v>
      </c>
      <c r="P18" s="36">
        <f>P3*11630*1000/RES_summary!P$6</f>
        <v>144.51846173268154</v>
      </c>
      <c r="Q18" s="36">
        <f>Q3*11630*1000/RES_summary!Q$6</f>
        <v>143.78401105814874</v>
      </c>
      <c r="R18" s="36">
        <f>R3*11630*1000/RES_summary!R$6</f>
        <v>143.53654551439749</v>
      </c>
      <c r="S18" s="36">
        <f>S3*11630*1000/RES_summary!S$6</f>
        <v>140.23497129574366</v>
      </c>
      <c r="T18" s="36">
        <f>T3*11630*1000/RES_summary!T$6</f>
        <v>134.38652359148421</v>
      </c>
      <c r="U18" s="36">
        <f>U3*11630*1000/RES_summary!U$6</f>
        <v>128.35920279357947</v>
      </c>
      <c r="V18" s="36">
        <f>V3*11630*1000/RES_summary!V$6</f>
        <v>121.28831830248696</v>
      </c>
      <c r="W18" s="36">
        <f>W3*11630*1000/RES_summary!W$6</f>
        <v>115.21092141358649</v>
      </c>
      <c r="X18" s="36">
        <f>X3*11630*1000/RES_summary!X$6</f>
        <v>105.44704755830487</v>
      </c>
      <c r="Y18" s="36">
        <f>Y3*11630*1000/RES_summary!Y$6</f>
        <v>98.87430040406268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274.00133510359768</v>
      </c>
      <c r="C3" s="49">
        <f t="shared" ref="C3:W3" si="0">C5*C11/11630</f>
        <v>277.37804391737501</v>
      </c>
      <c r="D3" s="49">
        <f t="shared" si="0"/>
        <v>289.15617913021316</v>
      </c>
      <c r="E3" s="49">
        <f t="shared" si="0"/>
        <v>303.36971926395489</v>
      </c>
      <c r="F3" s="49">
        <f t="shared" si="0"/>
        <v>307.24696941381802</v>
      </c>
      <c r="G3" s="49">
        <f t="shared" si="0"/>
        <v>319.0302438323821</v>
      </c>
      <c r="H3" s="49">
        <f t="shared" si="0"/>
        <v>330.55775048618574</v>
      </c>
      <c r="I3" s="49">
        <f t="shared" si="0"/>
        <v>332.07546645517368</v>
      </c>
      <c r="J3" s="49">
        <f t="shared" si="0"/>
        <v>343.65726635681114</v>
      </c>
      <c r="K3" s="49">
        <f t="shared" si="0"/>
        <v>358.5210051433744</v>
      </c>
      <c r="L3" s="49">
        <f t="shared" si="0"/>
        <v>357.75289005740206</v>
      </c>
      <c r="M3" s="49">
        <f t="shared" si="0"/>
        <v>366.7082204545124</v>
      </c>
      <c r="N3" s="49">
        <f t="shared" si="0"/>
        <v>370.84839711406966</v>
      </c>
      <c r="O3" s="49">
        <f t="shared" si="0"/>
        <v>373.04407763038847</v>
      </c>
      <c r="P3" s="49">
        <f t="shared" si="0"/>
        <v>375.65899696926397</v>
      </c>
      <c r="Q3" s="49">
        <f t="shared" si="0"/>
        <v>376.0091649148028</v>
      </c>
      <c r="R3" s="49">
        <f t="shared" si="0"/>
        <v>379.61222093233619</v>
      </c>
      <c r="S3" s="49">
        <f t="shared" si="0"/>
        <v>376.81800048708146</v>
      </c>
      <c r="T3" s="49">
        <f t="shared" si="0"/>
        <v>373.29891469309518</v>
      </c>
      <c r="U3" s="49">
        <f t="shared" si="0"/>
        <v>373.17391737070614</v>
      </c>
      <c r="V3" s="49">
        <f t="shared" si="0"/>
        <v>385.3119416742943</v>
      </c>
      <c r="W3" s="49">
        <f t="shared" si="0"/>
        <v>405.83084754191248</v>
      </c>
      <c r="X3" s="49">
        <f t="shared" ref="X3:Y3" si="1">X5*X11/11630</f>
        <v>395.22742626863743</v>
      </c>
      <c r="Y3" s="49">
        <f t="shared" si="1"/>
        <v>384.96259004246252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6873.759673842821</v>
      </c>
      <c r="C5" s="49">
        <f t="shared" ref="C5:W5" si="2">C7*C13/1000000</f>
        <v>6983.9087615541157</v>
      </c>
      <c r="D5" s="49">
        <f t="shared" si="2"/>
        <v>7320.0177287925235</v>
      </c>
      <c r="E5" s="49">
        <f t="shared" si="2"/>
        <v>7642.6912013223919</v>
      </c>
      <c r="F5" s="49">
        <f t="shared" si="2"/>
        <v>7706.8034241695095</v>
      </c>
      <c r="G5" s="49">
        <f t="shared" si="2"/>
        <v>7890.1649598795084</v>
      </c>
      <c r="H5" s="49">
        <f t="shared" si="2"/>
        <v>8075.6658328433705</v>
      </c>
      <c r="I5" s="49">
        <f t="shared" si="2"/>
        <v>8026.6084863520209</v>
      </c>
      <c r="J5" s="49">
        <f t="shared" si="2"/>
        <v>8251.9541036093015</v>
      </c>
      <c r="K5" s="49">
        <f t="shared" si="2"/>
        <v>8568.0833879825095</v>
      </c>
      <c r="L5" s="49">
        <f t="shared" si="2"/>
        <v>8488.7417526980898</v>
      </c>
      <c r="M5" s="49">
        <f t="shared" si="2"/>
        <v>8676.4892120406475</v>
      </c>
      <c r="N5" s="49">
        <f t="shared" si="2"/>
        <v>8746.2727276830101</v>
      </c>
      <c r="O5" s="49">
        <f t="shared" si="2"/>
        <v>8758.9301083285682</v>
      </c>
      <c r="P5" s="49">
        <f t="shared" si="2"/>
        <v>8792.190739764339</v>
      </c>
      <c r="Q5" s="49">
        <f t="shared" si="2"/>
        <v>8761.9951992344977</v>
      </c>
      <c r="R5" s="49">
        <f t="shared" si="2"/>
        <v>8831.8277330092551</v>
      </c>
      <c r="S5" s="49">
        <f t="shared" si="2"/>
        <v>8736.2745650528777</v>
      </c>
      <c r="T5" s="49">
        <f t="shared" si="2"/>
        <v>8647.308437222664</v>
      </c>
      <c r="U5" s="49">
        <f t="shared" si="2"/>
        <v>8631.217362847854</v>
      </c>
      <c r="V5" s="49">
        <f t="shared" si="2"/>
        <v>8567.1477047962544</v>
      </c>
      <c r="W5" s="49">
        <f t="shared" si="2"/>
        <v>8510.083577400188</v>
      </c>
      <c r="X5" s="49">
        <f t="shared" ref="X5:Y5" si="3">X7*X13/1000000</f>
        <v>8537.0915138863529</v>
      </c>
      <c r="Y5" s="49">
        <f t="shared" si="3"/>
        <v>8490.4799652817983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10240271</v>
      </c>
      <c r="C7" s="35">
        <v>10500159</v>
      </c>
      <c r="D7" s="35">
        <v>11186644</v>
      </c>
      <c r="E7" s="35">
        <v>11883106</v>
      </c>
      <c r="F7" s="35">
        <v>12128986</v>
      </c>
      <c r="G7" s="35">
        <v>12625627</v>
      </c>
      <c r="H7" s="35">
        <v>13145108</v>
      </c>
      <c r="I7" s="35">
        <v>13244222</v>
      </c>
      <c r="J7" s="35">
        <v>13907173</v>
      </c>
      <c r="K7" s="35">
        <v>14810311</v>
      </c>
      <c r="L7" s="35">
        <v>14959259</v>
      </c>
      <c r="M7" s="35">
        <v>15763896</v>
      </c>
      <c r="N7" s="35">
        <v>16348597</v>
      </c>
      <c r="O7" s="35">
        <v>16880487</v>
      </c>
      <c r="P7" s="35">
        <v>17500422</v>
      </c>
      <c r="Q7" s="35">
        <v>18036912</v>
      </c>
      <c r="R7" s="35">
        <v>18530159</v>
      </c>
      <c r="S7" s="35">
        <v>18781567</v>
      </c>
      <c r="T7" s="35">
        <v>19052436</v>
      </c>
      <c r="U7" s="35">
        <v>19345578</v>
      </c>
      <c r="V7" s="35">
        <v>19625988</v>
      </c>
      <c r="W7" s="35">
        <v>19940391</v>
      </c>
      <c r="X7" s="35">
        <v>20301415</v>
      </c>
      <c r="Y7" s="35">
        <v>20680422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727918.74999530241</v>
      </c>
      <c r="D8" s="52">
        <v>1178777.5167717803</v>
      </c>
      <c r="E8" s="52">
        <v>1214273.9644316658</v>
      </c>
      <c r="F8" s="52">
        <v>790534.28860638477</v>
      </c>
      <c r="G8" s="52">
        <v>1069529.0645369384</v>
      </c>
      <c r="H8" s="52">
        <v>1122066.4222660232</v>
      </c>
      <c r="I8" s="52">
        <v>732936.2309117578</v>
      </c>
      <c r="J8" s="52">
        <v>1329629.2924937848</v>
      </c>
      <c r="K8" s="52">
        <v>1604375.5458069202</v>
      </c>
      <c r="L8" s="52">
        <v>886536.28086321242</v>
      </c>
      <c r="M8" s="52">
        <v>1580460.3644502331</v>
      </c>
      <c r="N8" s="52">
        <v>1400741.4773818571</v>
      </c>
      <c r="O8" s="52">
        <v>1390232.3640476409</v>
      </c>
      <c r="P8" s="52">
        <v>1522772.0948983449</v>
      </c>
      <c r="Q8" s="52">
        <v>1486128.3425381556</v>
      </c>
      <c r="R8" s="52">
        <v>1221165.7499953024</v>
      </c>
      <c r="S8" s="52">
        <v>1430185.5167717785</v>
      </c>
      <c r="T8" s="52">
        <v>1485142.9644316658</v>
      </c>
      <c r="U8" s="52">
        <v>1083676.2886063829</v>
      </c>
      <c r="V8" s="52">
        <v>1349939.0645369366</v>
      </c>
      <c r="W8" s="52">
        <v>1436469.4222660214</v>
      </c>
      <c r="X8" s="52">
        <v>1093960.2309117578</v>
      </c>
      <c r="Y8" s="52">
        <v>1708636.2924937829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468030.74999530241</v>
      </c>
      <c r="D9" s="36">
        <v>492292.51677178033</v>
      </c>
      <c r="E9" s="36">
        <v>517811.96443166584</v>
      </c>
      <c r="F9" s="36">
        <v>544654.28860638477</v>
      </c>
      <c r="G9" s="36">
        <v>572888.06453693844</v>
      </c>
      <c r="H9" s="36">
        <v>602585.42226602323</v>
      </c>
      <c r="I9" s="36">
        <v>633822.2309117578</v>
      </c>
      <c r="J9" s="36">
        <v>666678.2924937848</v>
      </c>
      <c r="K9" s="36">
        <v>701237.54580692016</v>
      </c>
      <c r="L9" s="36">
        <v>737588.28086321242</v>
      </c>
      <c r="M9" s="36">
        <v>775823.36445023306</v>
      </c>
      <c r="N9" s="36">
        <v>816040.47738185525</v>
      </c>
      <c r="O9" s="36">
        <v>858342.36404763907</v>
      </c>
      <c r="P9" s="36">
        <v>902837.09489834309</v>
      </c>
      <c r="Q9" s="36">
        <v>949638.34253815562</v>
      </c>
      <c r="R9" s="36">
        <v>727918.74999530241</v>
      </c>
      <c r="S9" s="36">
        <v>1178777.5167717785</v>
      </c>
      <c r="T9" s="36">
        <v>1214273.9644316658</v>
      </c>
      <c r="U9" s="36">
        <v>790534.28860638291</v>
      </c>
      <c r="V9" s="36">
        <v>1069529.0645369366</v>
      </c>
      <c r="W9" s="36">
        <v>1122066.4222660214</v>
      </c>
      <c r="X9" s="36">
        <v>732936.2309117578</v>
      </c>
      <c r="Y9" s="36">
        <v>1329629.2924937829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463.59425968602869</v>
      </c>
      <c r="C11" s="54">
        <v>461.90561201449839</v>
      </c>
      <c r="D11" s="54">
        <v>459.40959269221685</v>
      </c>
      <c r="E11" s="54">
        <v>461.64233803261908</v>
      </c>
      <c r="F11" s="54">
        <v>463.652964480246</v>
      </c>
      <c r="G11" s="54">
        <v>470.2464086159315</v>
      </c>
      <c r="H11" s="54">
        <v>476.04577972003159</v>
      </c>
      <c r="I11" s="54">
        <v>481.15436070420708</v>
      </c>
      <c r="J11" s="54">
        <v>484.33788622037923</v>
      </c>
      <c r="K11" s="54">
        <v>486.64317339227506</v>
      </c>
      <c r="L11" s="54">
        <v>490.13932012304957</v>
      </c>
      <c r="M11" s="54">
        <v>491.53712978373261</v>
      </c>
      <c r="N11" s="54">
        <v>493.1205546318684</v>
      </c>
      <c r="O11" s="54">
        <v>495.32335218842354</v>
      </c>
      <c r="P11" s="54">
        <v>496.90847981644691</v>
      </c>
      <c r="Q11" s="54">
        <v>499.08570919340468</v>
      </c>
      <c r="R11" s="54">
        <v>499.88408548122703</v>
      </c>
      <c r="S11" s="54">
        <v>501.63182407239651</v>
      </c>
      <c r="T11" s="54">
        <v>502.05985011390277</v>
      </c>
      <c r="U11" s="54">
        <v>502.82740853016048</v>
      </c>
      <c r="V11" s="54">
        <v>523.06532303199208</v>
      </c>
      <c r="W11" s="54">
        <v>554.61414849633411</v>
      </c>
      <c r="X11" s="54">
        <v>538.41462985697626</v>
      </c>
      <c r="Y11" s="54">
        <v>527.30999195582513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671.24782867980946</v>
      </c>
      <c r="C13" s="35">
        <v>665.12409588789228</v>
      </c>
      <c r="D13" s="35">
        <v>654.35332784278501</v>
      </c>
      <c r="E13" s="35">
        <v>643.15602346073422</v>
      </c>
      <c r="F13" s="35">
        <v>635.40376946345805</v>
      </c>
      <c r="G13" s="35">
        <v>624.93252492565387</v>
      </c>
      <c r="H13" s="35">
        <v>614.34762139979148</v>
      </c>
      <c r="I13" s="35">
        <v>606.04605437390137</v>
      </c>
      <c r="J13" s="35">
        <v>593.35956370207668</v>
      </c>
      <c r="K13" s="35">
        <v>578.52150356481434</v>
      </c>
      <c r="L13" s="35">
        <v>567.45736889093837</v>
      </c>
      <c r="M13" s="35">
        <v>550.40259159541824</v>
      </c>
      <c r="N13" s="35">
        <v>534.98613536580604</v>
      </c>
      <c r="O13" s="35">
        <v>518.87899373570008</v>
      </c>
      <c r="P13" s="35">
        <v>502.3987844272749</v>
      </c>
      <c r="Q13" s="35">
        <v>485.78133547663242</v>
      </c>
      <c r="R13" s="35">
        <v>476.61910148797182</v>
      </c>
      <c r="S13" s="35">
        <v>465.15152676306923</v>
      </c>
      <c r="T13" s="35">
        <v>453.86891404451711</v>
      </c>
      <c r="U13" s="35">
        <v>446.15970444759284</v>
      </c>
      <c r="V13" s="35">
        <v>436.5205820362396</v>
      </c>
      <c r="W13" s="35">
        <v>426.77616388766842</v>
      </c>
      <c r="X13" s="35">
        <v>420.51706809039433</v>
      </c>
      <c r="Y13" s="35">
        <v>410.55641733431736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582.91356336646368</v>
      </c>
      <c r="D14" s="36">
        <v>565.46654539376982</v>
      </c>
      <c r="E14" s="36">
        <v>551.97891822769759</v>
      </c>
      <c r="F14" s="36">
        <v>543.56937788597054</v>
      </c>
      <c r="G14" s="36">
        <v>530.99202624556756</v>
      </c>
      <c r="H14" s="36">
        <v>525.80223197710188</v>
      </c>
      <c r="I14" s="36">
        <v>513.5432441495426</v>
      </c>
      <c r="J14" s="36">
        <v>506.04478806249</v>
      </c>
      <c r="K14" s="36">
        <v>490.42972914993192</v>
      </c>
      <c r="L14" s="36">
        <v>468.97448607502093</v>
      </c>
      <c r="M14" s="36">
        <v>448.29799222159005</v>
      </c>
      <c r="N14" s="36">
        <v>440.87286924210764</v>
      </c>
      <c r="O14" s="36">
        <v>423.53914640722081</v>
      </c>
      <c r="P14" s="36">
        <v>419.81861447267357</v>
      </c>
      <c r="Q14" s="36">
        <v>408.61015670616393</v>
      </c>
      <c r="R14" s="36">
        <v>404.65124916718548</v>
      </c>
      <c r="S14" s="36">
        <v>399.2531567018558</v>
      </c>
      <c r="T14" s="36">
        <v>391.40171378132811</v>
      </c>
      <c r="U14" s="36">
        <v>381.68146837687976</v>
      </c>
      <c r="V14" s="36">
        <v>373.23295568768918</v>
      </c>
      <c r="W14" s="36">
        <v>370.99355795356303</v>
      </c>
      <c r="X14" s="36">
        <v>368.75416021943693</v>
      </c>
      <c r="Y14" s="36">
        <v>366.51476248531077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0.38887498368496159</v>
      </c>
      <c r="C16" s="44">
        <f>C7/RES_summary!C$6</f>
        <v>0.39525001744720084</v>
      </c>
      <c r="D16" s="44">
        <f>D7/RES_summary!D$6</f>
        <v>0.41734998538277213</v>
      </c>
      <c r="E16" s="44">
        <f>E7/RES_summary!E$6</f>
        <v>0.43945000269961826</v>
      </c>
      <c r="F16" s="44">
        <f>F7/RES_summary!F$6</f>
        <v>0.44471998448299821</v>
      </c>
      <c r="G16" s="44">
        <f>G7/RES_summary!G$6</f>
        <v>0.4619999825820934</v>
      </c>
      <c r="H16" s="44">
        <f>H7/RES_summary!H$6</f>
        <v>0.47399998903805152</v>
      </c>
      <c r="I16" s="44">
        <f>I7/RES_summary!I$6</f>
        <v>0.47300000582133106</v>
      </c>
      <c r="J16" s="44">
        <f>J7/RES_summary!J$6</f>
        <v>0.48800000561436901</v>
      </c>
      <c r="K16" s="44">
        <f>K7/RES_summary!K$6</f>
        <v>0.5160000018117108</v>
      </c>
      <c r="L16" s="44">
        <f>L7/RES_summary!L$6</f>
        <v>0.51499999741798708</v>
      </c>
      <c r="M16" s="44">
        <f>M7/RES_summary!M$6</f>
        <v>0.54099999862724291</v>
      </c>
      <c r="N16" s="44">
        <f>N7/RES_summary!N$6</f>
        <v>0.55700001100467544</v>
      </c>
      <c r="O16" s="44">
        <f>O7/RES_summary!O$6</f>
        <v>0.57100001001250755</v>
      </c>
      <c r="P16" s="44">
        <f>P7/RES_summary!P$6</f>
        <v>0.58400000053392997</v>
      </c>
      <c r="Q16" s="44">
        <f>Q7/RES_summary!Q$6</f>
        <v>0.59599998361049877</v>
      </c>
      <c r="R16" s="44">
        <f>R7/RES_summary!R$6</f>
        <v>0.60800000393736509</v>
      </c>
      <c r="S16" s="44">
        <f>S7/RES_summary!S$6</f>
        <v>0.6139999866618161</v>
      </c>
      <c r="T16" s="44">
        <f>T7/RES_summary!T$6</f>
        <v>0.6199999895866336</v>
      </c>
      <c r="U16" s="44">
        <f>U7/RES_summary!U$6</f>
        <v>0.62600000472438722</v>
      </c>
      <c r="V16" s="44">
        <f>V7/RES_summary!V$6</f>
        <v>0.63199998943767843</v>
      </c>
      <c r="W16" s="44">
        <f>W7/RES_summary!W$6</f>
        <v>0.63800000710297011</v>
      </c>
      <c r="X16" s="44">
        <f>X7/RES_summary!X$6</f>
        <v>0.64399998642301559</v>
      </c>
      <c r="Y16" s="44">
        <f>Y7/RES_summary!Y$6</f>
        <v>0.64999999685693066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261.03148842642679</v>
      </c>
      <c r="C17" s="52">
        <f t="shared" si="4"/>
        <v>262.89031050424313</v>
      </c>
      <c r="D17" s="52">
        <f t="shared" si="4"/>
        <v>273.09435181035462</v>
      </c>
      <c r="E17" s="52">
        <f t="shared" si="4"/>
        <v>282.63491624609537</v>
      </c>
      <c r="F17" s="52">
        <f t="shared" si="4"/>
        <v>282.57675449622764</v>
      </c>
      <c r="G17" s="52">
        <f t="shared" si="4"/>
        <v>288.71881563063573</v>
      </c>
      <c r="H17" s="52">
        <f t="shared" si="4"/>
        <v>291.20076580905419</v>
      </c>
      <c r="I17" s="52">
        <f t="shared" si="4"/>
        <v>286.65978724685004</v>
      </c>
      <c r="J17" s="52">
        <f t="shared" si="4"/>
        <v>289.55947041795298</v>
      </c>
      <c r="K17" s="52">
        <f t="shared" si="4"/>
        <v>298.51709688755784</v>
      </c>
      <c r="L17" s="52">
        <f t="shared" si="4"/>
        <v>292.24054351365101</v>
      </c>
      <c r="M17" s="52">
        <f t="shared" si="4"/>
        <v>297.76780129755218</v>
      </c>
      <c r="N17" s="52">
        <f t="shared" si="4"/>
        <v>297.98728328610275</v>
      </c>
      <c r="O17" s="52">
        <f t="shared" si="4"/>
        <v>296.27991061836457</v>
      </c>
      <c r="P17" s="52">
        <f t="shared" si="4"/>
        <v>293.4008903737743</v>
      </c>
      <c r="Q17" s="52">
        <f t="shared" si="4"/>
        <v>289.52566798235915</v>
      </c>
      <c r="R17" s="52">
        <f t="shared" ref="R17:V17" si="5">R13*R16</f>
        <v>289.78441558131027</v>
      </c>
      <c r="S17" s="52">
        <f t="shared" si="5"/>
        <v>285.60303122824791</v>
      </c>
      <c r="T17" s="52">
        <f t="shared" si="5"/>
        <v>281.39872198129729</v>
      </c>
      <c r="U17" s="52">
        <f t="shared" si="5"/>
        <v>279.29597709202432</v>
      </c>
      <c r="V17" s="52">
        <f t="shared" si="5"/>
        <v>275.88100323623269</v>
      </c>
      <c r="W17" s="52">
        <f t="shared" ref="W17:Y17" si="6">W13*W16</f>
        <v>272.28319559171081</v>
      </c>
      <c r="X17" s="52">
        <f t="shared" si="6"/>
        <v>270.81298614086029</v>
      </c>
      <c r="Y17" s="52">
        <f t="shared" si="6"/>
        <v>266.86166997689901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121.01269963179149</v>
      </c>
      <c r="C18" s="36">
        <f>C3*11630*1000/RES_summary!C$6</f>
        <v>121.43050976614394</v>
      </c>
      <c r="D18" s="36">
        <f>D3*11630*1000/RES_summary!D$6</f>
        <v>125.46216493173998</v>
      </c>
      <c r="E18" s="36">
        <f>E3*11630*1000/RES_summary!E$6</f>
        <v>130.47624354550098</v>
      </c>
      <c r="F18" s="36">
        <f>F3*11630*1000/RES_summary!F$6</f>
        <v>131.0175499153826</v>
      </c>
      <c r="G18" s="36">
        <f>G3*11630*1000/RES_summary!G$6</f>
        <v>135.7689861501517</v>
      </c>
      <c r="H18" s="36">
        <f>H3*11630*1000/RES_summary!H$6</f>
        <v>138.6248956146415</v>
      </c>
      <c r="I18" s="36">
        <f>I3*11630*1000/RES_summary!I$6</f>
        <v>137.92760667236217</v>
      </c>
      <c r="J18" s="36">
        <f>J3*11630*1000/RES_summary!J$6</f>
        <v>140.24462183732379</v>
      </c>
      <c r="K18" s="36">
        <f>K3*11630*1000/RES_summary!K$6</f>
        <v>145.27130734121039</v>
      </c>
      <c r="L18" s="36">
        <f>L3*11630*1000/RES_summary!L$6</f>
        <v>143.23858131017138</v>
      </c>
      <c r="M18" s="36">
        <f>M3*11630*1000/RES_summary!M$6</f>
        <v>146.36393039181161</v>
      </c>
      <c r="N18" s="36">
        <f>N3*11630*1000/RES_summary!N$6</f>
        <v>146.94365440728666</v>
      </c>
      <c r="O18" s="36">
        <f>O3*11630*1000/RES_summary!O$6</f>
        <v>146.75435851357483</v>
      </c>
      <c r="P18" s="36">
        <f>P3*11630*1000/RES_summary!P$6</f>
        <v>145.7933904124242</v>
      </c>
      <c r="Q18" s="36">
        <f>Q3*11630*1000/RES_summary!Q$6</f>
        <v>144.49812333466991</v>
      </c>
      <c r="R18" s="36">
        <f>R3*11630*1000/RES_summary!R$6</f>
        <v>144.8586175695751</v>
      </c>
      <c r="S18" s="36">
        <f>S3*11630*1000/RES_summary!S$6</f>
        <v>143.26756951563164</v>
      </c>
      <c r="T18" s="36">
        <f>T3*11630*1000/RES_summary!T$6</f>
        <v>141.27900018017394</v>
      </c>
      <c r="U18" s="36">
        <f>U3*11630*1000/RES_summary!U$6</f>
        <v>140.43767237408167</v>
      </c>
      <c r="V18" s="36">
        <f>V3*11630*1000/RES_summary!V$6</f>
        <v>144.30378607615012</v>
      </c>
      <c r="W18" s="36">
        <f>W3*11630*1000/RES_summary!W$6</f>
        <v>151.01211267295747</v>
      </c>
      <c r="X18" s="36">
        <f>X3*11630*1000/RES_summary!X$6</f>
        <v>145.80967369349372</v>
      </c>
      <c r="Y18" s="36">
        <f>Y3*11630*1000/RES_summary!Y$6</f>
        <v>140.71882504883666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921.17491020675982</v>
      </c>
      <c r="C3" s="49">
        <f t="shared" ref="C3:W3" si="0">C5*C11/11630</f>
        <v>978.50177176178738</v>
      </c>
      <c r="D3" s="49">
        <f t="shared" si="0"/>
        <v>1038.2901122573378</v>
      </c>
      <c r="E3" s="49">
        <f t="shared" si="0"/>
        <v>1124.7822437293878</v>
      </c>
      <c r="F3" s="49">
        <f t="shared" si="0"/>
        <v>1203.8645244086895</v>
      </c>
      <c r="G3" s="49">
        <f t="shared" si="0"/>
        <v>1281.2414207744728</v>
      </c>
      <c r="H3" s="49">
        <f t="shared" si="0"/>
        <v>1404.7356484617815</v>
      </c>
      <c r="I3" s="49">
        <f t="shared" si="0"/>
        <v>1489.7825258843736</v>
      </c>
      <c r="J3" s="49">
        <f t="shared" si="0"/>
        <v>1578.9412340522642</v>
      </c>
      <c r="K3" s="49">
        <f t="shared" si="0"/>
        <v>1661.0987223843249</v>
      </c>
      <c r="L3" s="49">
        <f t="shared" si="0"/>
        <v>1736.6112080568805</v>
      </c>
      <c r="M3" s="49">
        <f t="shared" si="0"/>
        <v>1757.5991075338068</v>
      </c>
      <c r="N3" s="49">
        <f t="shared" si="0"/>
        <v>1813.21465715717</v>
      </c>
      <c r="O3" s="49">
        <f t="shared" si="0"/>
        <v>1866.2426882652949</v>
      </c>
      <c r="P3" s="49">
        <f t="shared" si="0"/>
        <v>1895.556942134132</v>
      </c>
      <c r="Q3" s="49">
        <f t="shared" si="0"/>
        <v>1908.2909258727607</v>
      </c>
      <c r="R3" s="49">
        <f t="shared" si="0"/>
        <v>1887.2409516582507</v>
      </c>
      <c r="S3" s="49">
        <f t="shared" si="0"/>
        <v>1729.3848985090005</v>
      </c>
      <c r="T3" s="49">
        <f t="shared" si="0"/>
        <v>1839.2684429232713</v>
      </c>
      <c r="U3" s="49">
        <f t="shared" si="0"/>
        <v>1811.7750937811902</v>
      </c>
      <c r="V3" s="49">
        <f t="shared" si="0"/>
        <v>2020.7136628318274</v>
      </c>
      <c r="W3" s="49">
        <f t="shared" si="0"/>
        <v>1931.5194244727909</v>
      </c>
      <c r="X3" s="49">
        <f t="shared" ref="X3:Y3" si="1">X5*X11/11630</f>
        <v>1790.1409683132879</v>
      </c>
      <c r="Y3" s="49">
        <f t="shared" si="1"/>
        <v>1718.3312926512019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7605.2086541547769</v>
      </c>
      <c r="C5" s="49">
        <f t="shared" ref="C5:W5" si="2">C7*C13/1000000</f>
        <v>7993.2549201979373</v>
      </c>
      <c r="D5" s="49">
        <f t="shared" si="2"/>
        <v>8413.9620502477646</v>
      </c>
      <c r="E5" s="49">
        <f t="shared" si="2"/>
        <v>9059.243669276706</v>
      </c>
      <c r="F5" s="49">
        <f t="shared" si="2"/>
        <v>9650.4034461001665</v>
      </c>
      <c r="G5" s="49">
        <f t="shared" si="2"/>
        <v>10232.390422280727</v>
      </c>
      <c r="H5" s="49">
        <f t="shared" si="2"/>
        <v>11198.551093621603</v>
      </c>
      <c r="I5" s="49">
        <f t="shared" si="2"/>
        <v>11869.128569445538</v>
      </c>
      <c r="J5" s="49">
        <f t="shared" si="2"/>
        <v>12618.034780717986</v>
      </c>
      <c r="K5" s="49">
        <f t="shared" si="2"/>
        <v>13341.790793020768</v>
      </c>
      <c r="L5" s="49">
        <f t="shared" si="2"/>
        <v>14001.859335115449</v>
      </c>
      <c r="M5" s="49">
        <f t="shared" si="2"/>
        <v>14156.495755067121</v>
      </c>
      <c r="N5" s="49">
        <f t="shared" si="2"/>
        <v>14615.306109752752</v>
      </c>
      <c r="O5" s="49">
        <f t="shared" si="2"/>
        <v>15048.01031114167</v>
      </c>
      <c r="P5" s="49">
        <f t="shared" si="2"/>
        <v>15285.269316046726</v>
      </c>
      <c r="Q5" s="49">
        <f t="shared" si="2"/>
        <v>15379.280566093892</v>
      </c>
      <c r="R5" s="49">
        <f t="shared" si="2"/>
        <v>14966.218425795149</v>
      </c>
      <c r="S5" s="49">
        <f t="shared" si="2"/>
        <v>14511.987283743914</v>
      </c>
      <c r="T5" s="49">
        <f t="shared" si="2"/>
        <v>14691.366941507937</v>
      </c>
      <c r="U5" s="49">
        <f t="shared" si="2"/>
        <v>14298.011376570148</v>
      </c>
      <c r="V5" s="49">
        <f t="shared" si="2"/>
        <v>14313.069708462237</v>
      </c>
      <c r="W5" s="49">
        <f t="shared" si="2"/>
        <v>13673.429929049755</v>
      </c>
      <c r="X5" s="49">
        <f t="shared" ref="X5:Y5" si="3">X7*X13/1000000</f>
        <v>13110.621007546719</v>
      </c>
      <c r="Y5" s="49">
        <f t="shared" si="3"/>
        <v>12863.413375600452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21809146.771196246</v>
      </c>
      <c r="C7" s="35">
        <v>23143170.578865528</v>
      </c>
      <c r="D7" s="35">
        <v>24662869.047679078</v>
      </c>
      <c r="E7" s="35">
        <v>27015917.623896547</v>
      </c>
      <c r="F7" s="35">
        <v>29278701.116154131</v>
      </c>
      <c r="G7" s="35">
        <v>31643064.364576377</v>
      </c>
      <c r="H7" s="35">
        <v>35498803.622240655</v>
      </c>
      <c r="I7" s="35">
        <v>38779695.799505271</v>
      </c>
      <c r="J7" s="35">
        <v>42878978.545180164</v>
      </c>
      <c r="K7" s="35">
        <v>47003682.295316614</v>
      </c>
      <c r="L7" s="35">
        <v>51438400.523311436</v>
      </c>
      <c r="M7" s="35">
        <v>54553000.393136561</v>
      </c>
      <c r="N7" s="35">
        <v>59677877.711002171</v>
      </c>
      <c r="O7" s="35">
        <v>65440540.275022775</v>
      </c>
      <c r="P7" s="35">
        <v>72950492.444529831</v>
      </c>
      <c r="Q7" s="35">
        <v>80735512.115477934</v>
      </c>
      <c r="R7" s="35">
        <v>86222472.701616824</v>
      </c>
      <c r="S7" s="35">
        <v>90593123.307086051</v>
      </c>
      <c r="T7" s="35">
        <v>100531325.99206793</v>
      </c>
      <c r="U7" s="35">
        <v>104125238.69171599</v>
      </c>
      <c r="V7" s="35">
        <v>112661052.97388583</v>
      </c>
      <c r="W7" s="35">
        <v>114681091.39821984</v>
      </c>
      <c r="X7" s="35">
        <v>116854870.01280288</v>
      </c>
      <c r="Y7" s="35">
        <v>119024725.63438368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3405111.8255650364</v>
      </c>
      <c r="D8" s="52">
        <v>3750710.4047455415</v>
      </c>
      <c r="E8" s="52">
        <v>4756333.3305410072</v>
      </c>
      <c r="F8" s="52">
        <v>4851643.5146272741</v>
      </c>
      <c r="G8" s="52">
        <v>5153128.1683372371</v>
      </c>
      <c r="H8" s="52">
        <v>6859845.2005687021</v>
      </c>
      <c r="I8" s="52">
        <v>6516967.2052267306</v>
      </c>
      <c r="J8" s="52">
        <v>7585238.8955686316</v>
      </c>
      <c r="K8" s="52">
        <v>7529815.5757014826</v>
      </c>
      <c r="L8" s="52">
        <v>8185428.6327403635</v>
      </c>
      <c r="M8" s="52">
        <v>7870933.200366132</v>
      </c>
      <c r="N8" s="52">
        <v>9976520.832492888</v>
      </c>
      <c r="O8" s="52">
        <v>10915790.732357845</v>
      </c>
      <c r="P8" s="52">
        <v>14369797.370075762</v>
      </c>
      <c r="Q8" s="52">
        <v>14301986.876174837</v>
      </c>
      <c r="R8" s="52">
        <v>13072199.481707513</v>
      </c>
      <c r="S8" s="52">
        <v>11900466.181170702</v>
      </c>
      <c r="T8" s="52">
        <v>18123631.317722246</v>
      </c>
      <c r="U8" s="52">
        <v>11464845.900014192</v>
      </c>
      <c r="V8" s="52">
        <v>18512335.114662737</v>
      </c>
      <c r="W8" s="52">
        <v>12935829.156691849</v>
      </c>
      <c r="X8" s="52">
        <v>16543575.984658808</v>
      </c>
      <c r="Y8" s="52">
        <v>16471842.497755632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2071088.0178957544</v>
      </c>
      <c r="D9" s="36">
        <v>2231011.9359319918</v>
      </c>
      <c r="E9" s="36">
        <v>2403284.7543235384</v>
      </c>
      <c r="F9" s="36">
        <v>2588860.0223696902</v>
      </c>
      <c r="G9" s="36">
        <v>2788764.9199149907</v>
      </c>
      <c r="H9" s="36">
        <v>3004105.9429044202</v>
      </c>
      <c r="I9" s="36">
        <v>3236075.0279621109</v>
      </c>
      <c r="J9" s="36">
        <v>3485956.1498937383</v>
      </c>
      <c r="K9" s="36">
        <v>3405111.8255650327</v>
      </c>
      <c r="L9" s="36">
        <v>3750710.4047455415</v>
      </c>
      <c r="M9" s="36">
        <v>4756333.3305410072</v>
      </c>
      <c r="N9" s="36">
        <v>4851643.5146272779</v>
      </c>
      <c r="O9" s="36">
        <v>5153128.1683372408</v>
      </c>
      <c r="P9" s="36">
        <v>6859845.2005687058</v>
      </c>
      <c r="Q9" s="36">
        <v>6516967.2052267343</v>
      </c>
      <c r="R9" s="36">
        <v>7585238.8955686241</v>
      </c>
      <c r="S9" s="36">
        <v>7529815.5757014751</v>
      </c>
      <c r="T9" s="36">
        <v>8185428.6327403635</v>
      </c>
      <c r="U9" s="36">
        <v>7870933.2003661394</v>
      </c>
      <c r="V9" s="36">
        <v>9976520.832492888</v>
      </c>
      <c r="W9" s="36">
        <v>10915790.732357845</v>
      </c>
      <c r="X9" s="36">
        <v>14369797.370075762</v>
      </c>
      <c r="Y9" s="36">
        <v>14301986.876174837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1408.6745930174957</v>
      </c>
      <c r="C11" s="54">
        <v>1423.6973197031209</v>
      </c>
      <c r="D11" s="54">
        <v>1435.1519454734478</v>
      </c>
      <c r="E11" s="54">
        <v>1443.9635329532084</v>
      </c>
      <c r="F11" s="54">
        <v>1450.8144138296097</v>
      </c>
      <c r="G11" s="54">
        <v>1456.2421006885143</v>
      </c>
      <c r="H11" s="54">
        <v>1458.8561908616628</v>
      </c>
      <c r="I11" s="54">
        <v>1459.7677221761403</v>
      </c>
      <c r="J11" s="54">
        <v>1455.3047975496977</v>
      </c>
      <c r="K11" s="54">
        <v>1447.9748964011228</v>
      </c>
      <c r="L11" s="54">
        <v>1442.4361698199416</v>
      </c>
      <c r="M11" s="54">
        <v>1443.9221382383168</v>
      </c>
      <c r="N11" s="54">
        <v>1442.8494555215739</v>
      </c>
      <c r="O11" s="54">
        <v>1442.3436730672136</v>
      </c>
      <c r="P11" s="54">
        <v>1442.2596541283319</v>
      </c>
      <c r="Q11" s="54">
        <v>1443.0729300061794</v>
      </c>
      <c r="R11" s="54">
        <v>1466.5436280119864</v>
      </c>
      <c r="S11" s="54">
        <v>1385.9401869921455</v>
      </c>
      <c r="T11" s="54">
        <v>1456.0042014036089</v>
      </c>
      <c r="U11" s="54">
        <v>1473.697550360308</v>
      </c>
      <c r="V11" s="54">
        <v>1641.9189158870543</v>
      </c>
      <c r="W11" s="54">
        <v>1642.8629117331996</v>
      </c>
      <c r="X11" s="54">
        <v>1587.9750813862697</v>
      </c>
      <c r="Y11" s="54">
        <v>1553.5684308676457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348.71646900919205</v>
      </c>
      <c r="C13" s="35">
        <v>345.38288057632957</v>
      </c>
      <c r="D13" s="35">
        <v>341.15909361484319</v>
      </c>
      <c r="E13" s="35">
        <v>335.32985240018206</v>
      </c>
      <c r="F13" s="35">
        <v>329.60490316203561</v>
      </c>
      <c r="G13" s="35">
        <v>323.36913721085858</v>
      </c>
      <c r="H13" s="35">
        <v>315.46277482448744</v>
      </c>
      <c r="I13" s="35">
        <v>306.06554086473665</v>
      </c>
      <c r="J13" s="35">
        <v>294.27088071659119</v>
      </c>
      <c r="K13" s="35">
        <v>283.84565084063905</v>
      </c>
      <c r="L13" s="35">
        <v>272.2063515324495</v>
      </c>
      <c r="M13" s="35">
        <v>259.49985615911572</v>
      </c>
      <c r="N13" s="35">
        <v>244.90324841190332</v>
      </c>
      <c r="O13" s="35">
        <v>229.94935934056105</v>
      </c>
      <c r="P13" s="35">
        <v>209.52935071232528</v>
      </c>
      <c r="Q13" s="35">
        <v>190.48966388045619</v>
      </c>
      <c r="R13" s="35">
        <v>173.57677130865335</v>
      </c>
      <c r="S13" s="35">
        <v>160.18861867199593</v>
      </c>
      <c r="T13" s="35">
        <v>146.13720446368237</v>
      </c>
      <c r="U13" s="35">
        <v>137.3155207730407</v>
      </c>
      <c r="V13" s="35">
        <v>127.0454103760234</v>
      </c>
      <c r="W13" s="35">
        <v>119.23002966173379</v>
      </c>
      <c r="X13" s="35">
        <v>112.19576048572293</v>
      </c>
      <c r="Y13" s="35">
        <v>108.07345538534466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326.05941405956014</v>
      </c>
      <c r="D14" s="36">
        <v>319.5921852960858</v>
      </c>
      <c r="E14" s="36">
        <v>311.86766979839638</v>
      </c>
      <c r="F14" s="36">
        <v>307.92408759612829</v>
      </c>
      <c r="G14" s="36">
        <v>301.65662121530426</v>
      </c>
      <c r="H14" s="36">
        <v>293.55500443553586</v>
      </c>
      <c r="I14" s="36">
        <v>276.05634283088534</v>
      </c>
      <c r="J14" s="36">
        <v>258.99204468457276</v>
      </c>
      <c r="K14" s="36">
        <v>243.56835310444347</v>
      </c>
      <c r="L14" s="36">
        <v>227.08233864813326</v>
      </c>
      <c r="M14" s="36">
        <v>208.10531239875667</v>
      </c>
      <c r="N14" s="36">
        <v>195.73439378875781</v>
      </c>
      <c r="O14" s="36">
        <v>182.04631089604095</v>
      </c>
      <c r="P14" s="36">
        <v>156.64806087472493</v>
      </c>
      <c r="Q14" s="36">
        <v>132.36352399570802</v>
      </c>
      <c r="R14" s="36">
        <v>118.68350026761361</v>
      </c>
      <c r="S14" s="36">
        <v>115.94450300490858</v>
      </c>
      <c r="T14" s="36">
        <v>112.45792296222052</v>
      </c>
      <c r="U14" s="36">
        <v>108.5603294146856</v>
      </c>
      <c r="V14" s="36">
        <v>106.29704880409139</v>
      </c>
      <c r="W14" s="36">
        <v>104.17110782800955</v>
      </c>
      <c r="X14" s="36">
        <v>102.04516685192773</v>
      </c>
      <c r="Y14" s="36">
        <v>99.919225875845896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0.82820382339802068</v>
      </c>
      <c r="C16" s="44">
        <f>C7/RES_summary!C$6</f>
        <v>0.87116191050822611</v>
      </c>
      <c r="D16" s="44">
        <f>D7/RES_summary!D$6</f>
        <v>0.92011938849096175</v>
      </c>
      <c r="E16" s="44">
        <f>E7/RES_summary!E$6</f>
        <v>0.99907760418479841</v>
      </c>
      <c r="F16" s="44">
        <f>F7/RES_summary!F$6</f>
        <v>1.0735294365133579</v>
      </c>
      <c r="G16" s="44">
        <f>G7/RES_summary!G$6</f>
        <v>1.157890628740921</v>
      </c>
      <c r="H16" s="44">
        <f>H7/RES_summary!H$6</f>
        <v>1.2800528172005901</v>
      </c>
      <c r="I16" s="44">
        <f>I7/RES_summary!I$6</f>
        <v>1.3849659375171635</v>
      </c>
      <c r="J16" s="44">
        <f>J7/RES_summary!J$6</f>
        <v>1.5046150479890001</v>
      </c>
      <c r="K16" s="44">
        <f>K7/RES_summary!K$6</f>
        <v>1.6376361137548328</v>
      </c>
      <c r="L16" s="44">
        <f>L7/RES_summary!L$6</f>
        <v>1.7708615203928735</v>
      </c>
      <c r="M16" s="44">
        <f>M7/RES_summary!M$6</f>
        <v>1.872200447008713</v>
      </c>
      <c r="N16" s="44">
        <f>N7/RES_summary!N$6</f>
        <v>2.0332373806610979</v>
      </c>
      <c r="O16" s="44">
        <f>O7/RES_summary!O$6</f>
        <v>2.2135942613659134</v>
      </c>
      <c r="P16" s="44">
        <f>P7/RES_summary!P$6</f>
        <v>2.4344034461886621</v>
      </c>
      <c r="Q16" s="44">
        <f>Q7/RES_summary!Q$6</f>
        <v>2.6677717281988222</v>
      </c>
      <c r="R16" s="44">
        <f>R7/RES_summary!R$6</f>
        <v>2.8290779232964152</v>
      </c>
      <c r="S16" s="44">
        <f>S7/RES_summary!S$6</f>
        <v>2.9616366143572099</v>
      </c>
      <c r="T16" s="44">
        <f>T7/RES_summary!T$6</f>
        <v>3.2714672847195283</v>
      </c>
      <c r="U16" s="44">
        <f>U7/RES_summary!U$6</f>
        <v>3.3693694710461557</v>
      </c>
      <c r="V16" s="44">
        <f>V7/RES_summary!V$6</f>
        <v>3.6279337524069399</v>
      </c>
      <c r="W16" s="44">
        <f>W7/RES_summary!W$6</f>
        <v>3.6692629109750468</v>
      </c>
      <c r="X16" s="44">
        <f>X7/RES_summary!X$6</f>
        <v>3.706861551360253</v>
      </c>
      <c r="Y16" s="44">
        <f>Y7/RES_summary!Y$6</f>
        <v>3.7410296215544552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288.80831291527022</v>
      </c>
      <c r="C17" s="52">
        <f t="shared" si="4"/>
        <v>300.88441009970978</v>
      </c>
      <c r="D17" s="52">
        <f t="shared" si="4"/>
        <v>313.90709659502028</v>
      </c>
      <c r="E17" s="52">
        <f t="shared" si="4"/>
        <v>335.02054554761594</v>
      </c>
      <c r="F17" s="52">
        <f t="shared" si="4"/>
        <v>353.84056596357999</v>
      </c>
      <c r="G17" s="52">
        <f t="shared" si="4"/>
        <v>374.42609360049016</v>
      </c>
      <c r="H17" s="52">
        <f t="shared" si="4"/>
        <v>403.80901363600054</v>
      </c>
      <c r="I17" s="52">
        <f t="shared" si="4"/>
        <v>423.89034874542767</v>
      </c>
      <c r="J17" s="52">
        <f t="shared" si="4"/>
        <v>442.76439531115921</v>
      </c>
      <c r="K17" s="52">
        <f t="shared" si="4"/>
        <v>464.83588854887529</v>
      </c>
      <c r="L17" s="52">
        <f t="shared" si="4"/>
        <v>482.03975353535048</v>
      </c>
      <c r="M17" s="52">
        <f t="shared" si="4"/>
        <v>485.83574669979316</v>
      </c>
      <c r="N17" s="52">
        <f t="shared" si="4"/>
        <v>497.94643931641252</v>
      </c>
      <c r="O17" s="52">
        <f t="shared" si="4"/>
        <v>509.01458224103425</v>
      </c>
      <c r="P17" s="52">
        <f t="shared" si="4"/>
        <v>510.07897345175746</v>
      </c>
      <c r="Q17" s="52">
        <f t="shared" si="4"/>
        <v>508.18293981437739</v>
      </c>
      <c r="R17" s="52">
        <f t="shared" ref="R17:V17" si="5">R13*R16</f>
        <v>491.06221170638179</v>
      </c>
      <c r="S17" s="52">
        <f t="shared" si="5"/>
        <v>474.42047826228816</v>
      </c>
      <c r="T17" s="52">
        <f t="shared" si="5"/>
        <v>478.08308348330547</v>
      </c>
      <c r="U17" s="52">
        <f t="shared" si="5"/>
        <v>462.66672359348757</v>
      </c>
      <c r="V17" s="52">
        <f t="shared" si="5"/>
        <v>460.91233239156617</v>
      </c>
      <c r="W17" s="52">
        <f t="shared" ref="W17:Y17" si="6">W13*W16</f>
        <v>437.48632571225454</v>
      </c>
      <c r="X17" s="52">
        <f t="shared" si="6"/>
        <v>415.89415077015025</v>
      </c>
      <c r="Y17" s="52">
        <f t="shared" si="6"/>
        <v>404.30599790031823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406.83693265598788</v>
      </c>
      <c r="C18" s="36">
        <f>C3*11630*1000/RES_summary!C$6</f>
        <v>428.36832819941156</v>
      </c>
      <c r="D18" s="36">
        <f>D3*11630*1000/RES_summary!D$6</f>
        <v>450.50438037626486</v>
      </c>
      <c r="E18" s="36">
        <f>E3*11630*1000/RES_summary!E$6</f>
        <v>483.75745056084685</v>
      </c>
      <c r="F18" s="36">
        <f>F3*11630*1000/RES_summary!F$6</f>
        <v>513.3569932975887</v>
      </c>
      <c r="G18" s="36">
        <f>G3*11630*1000/RES_summary!G$6</f>
        <v>545.25504109737199</v>
      </c>
      <c r="H18" s="36">
        <f>H3*11630*1000/RES_summary!H$6</f>
        <v>589.09927946862092</v>
      </c>
      <c r="I18" s="36">
        <f>I3*11630*1000/RES_summary!I$6</f>
        <v>618.78144884056269</v>
      </c>
      <c r="J18" s="36">
        <f>J3*11630*1000/RES_summary!J$6</f>
        <v>644.35714868052094</v>
      </c>
      <c r="K18" s="36">
        <f>K3*11630*1000/RES_summary!K$6</f>
        <v>673.07069756508145</v>
      </c>
      <c r="L18" s="36">
        <f>L3*11630*1000/RES_summary!L$6</f>
        <v>695.31157579047965</v>
      </c>
      <c r="M18" s="36">
        <f>M3*11630*1000/RES_summary!M$6</f>
        <v>701.50899020737461</v>
      </c>
      <c r="N18" s="36">
        <f>N3*11630*1000/RES_summary!N$6</f>
        <v>718.46174884659206</v>
      </c>
      <c r="O18" s="36">
        <f>O3*11630*1000/RES_summary!O$6</f>
        <v>734.17396219430657</v>
      </c>
      <c r="P18" s="36">
        <f>P3*11630*1000/RES_summary!P$6</f>
        <v>735.66632382866624</v>
      </c>
      <c r="Q18" s="36">
        <f>Q3*11630*1000/RES_summary!Q$6</f>
        <v>733.34504393708744</v>
      </c>
      <c r="R18" s="36">
        <f>R3*11630*1000/RES_summary!R$6</f>
        <v>720.16415753546733</v>
      </c>
      <c r="S18" s="36">
        <f>S3*11630*1000/RES_summary!S$6</f>
        <v>657.51840635573865</v>
      </c>
      <c r="T18" s="36">
        <f>T3*11630*1000/RES_summary!T$6</f>
        <v>696.09097817168515</v>
      </c>
      <c r="U18" s="36">
        <f>U3*11630*1000/RES_summary!U$6</f>
        <v>681.8308171929524</v>
      </c>
      <c r="V18" s="36">
        <f>V3*11630*1000/RES_summary!V$6</f>
        <v>756.78067711933397</v>
      </c>
      <c r="W18" s="36">
        <f>W3*11630*1000/RES_summary!W$6</f>
        <v>718.73005890309332</v>
      </c>
      <c r="X18" s="36">
        <f>X3*11630*1000/RES_summary!X$6</f>
        <v>660.42954791730301</v>
      </c>
      <c r="Y18" s="36">
        <f>Y3*11630*1000/RES_summary!Y$6</f>
        <v>628.11703474837486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187.73420503677974</v>
      </c>
      <c r="C3" s="49">
        <f t="shared" ref="C3:W3" si="0">C5*C11/11630</f>
        <v>201.64572546781679</v>
      </c>
      <c r="D3" s="49">
        <f t="shared" si="0"/>
        <v>221.18779428197544</v>
      </c>
      <c r="E3" s="49">
        <f t="shared" si="0"/>
        <v>251.86545542993056</v>
      </c>
      <c r="F3" s="49">
        <f t="shared" si="0"/>
        <v>282.62031331196647</v>
      </c>
      <c r="G3" s="49">
        <f t="shared" si="0"/>
        <v>308.42926686483429</v>
      </c>
      <c r="H3" s="49">
        <f t="shared" si="0"/>
        <v>334.66243236935912</v>
      </c>
      <c r="I3" s="49">
        <f t="shared" si="0"/>
        <v>360.73985902202691</v>
      </c>
      <c r="J3" s="49">
        <f t="shared" si="0"/>
        <v>383.87527060575707</v>
      </c>
      <c r="K3" s="49">
        <f t="shared" si="0"/>
        <v>403.92261465952595</v>
      </c>
      <c r="L3" s="49">
        <f t="shared" si="0"/>
        <v>422.65933333349301</v>
      </c>
      <c r="M3" s="49">
        <f t="shared" si="0"/>
        <v>434.26094026138696</v>
      </c>
      <c r="N3" s="49">
        <f t="shared" si="0"/>
        <v>453.27518059128738</v>
      </c>
      <c r="O3" s="49">
        <f t="shared" si="0"/>
        <v>478.95869157981247</v>
      </c>
      <c r="P3" s="49">
        <f t="shared" si="0"/>
        <v>506.52149990785944</v>
      </c>
      <c r="Q3" s="49">
        <f t="shared" si="0"/>
        <v>557.70205782227345</v>
      </c>
      <c r="R3" s="49">
        <f t="shared" si="0"/>
        <v>595.96488229052682</v>
      </c>
      <c r="S3" s="49">
        <f t="shared" si="0"/>
        <v>597.99300564313489</v>
      </c>
      <c r="T3" s="49">
        <f t="shared" si="0"/>
        <v>669.53145688222173</v>
      </c>
      <c r="U3" s="49">
        <f t="shared" si="0"/>
        <v>720.78024221435851</v>
      </c>
      <c r="V3" s="49">
        <f t="shared" si="0"/>
        <v>838.24482215390071</v>
      </c>
      <c r="W3" s="49">
        <f t="shared" si="0"/>
        <v>848.5832068417476</v>
      </c>
      <c r="X3" s="49">
        <f t="shared" ref="X3:Y3" si="1">X5*X11/11630</f>
        <v>845.64181843149413</v>
      </c>
      <c r="Y3" s="49">
        <f t="shared" si="1"/>
        <v>841.52410093784022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3341.6474610617629</v>
      </c>
      <c r="C5" s="49">
        <f t="shared" ref="C5:W5" si="2">C7*C13/1000000</f>
        <v>3504.1199116435369</v>
      </c>
      <c r="D5" s="49">
        <f t="shared" si="2"/>
        <v>3761.2193211293111</v>
      </c>
      <c r="E5" s="49">
        <f t="shared" si="2"/>
        <v>4197.4099056352661</v>
      </c>
      <c r="F5" s="49">
        <f t="shared" si="2"/>
        <v>4621.6427933926398</v>
      </c>
      <c r="G5" s="49">
        <f t="shared" si="2"/>
        <v>4952.666648479194</v>
      </c>
      <c r="H5" s="49">
        <f t="shared" si="2"/>
        <v>5287.3970258645004</v>
      </c>
      <c r="I5" s="49">
        <f t="shared" si="2"/>
        <v>5611.6312585690803</v>
      </c>
      <c r="J5" s="49">
        <f t="shared" si="2"/>
        <v>5901.3608449265521</v>
      </c>
      <c r="K5" s="49">
        <f t="shared" si="2"/>
        <v>6146.3722487736622</v>
      </c>
      <c r="L5" s="49">
        <f t="shared" si="2"/>
        <v>6358.0573629367063</v>
      </c>
      <c r="M5" s="49">
        <f t="shared" si="2"/>
        <v>6492.5378106097596</v>
      </c>
      <c r="N5" s="49">
        <f t="shared" si="2"/>
        <v>6746.4116399151235</v>
      </c>
      <c r="O5" s="49">
        <f t="shared" si="2"/>
        <v>7092.1944223760684</v>
      </c>
      <c r="P5" s="49">
        <f t="shared" si="2"/>
        <v>7458.4770731489652</v>
      </c>
      <c r="Q5" s="49">
        <f t="shared" si="2"/>
        <v>8158.9160456866439</v>
      </c>
      <c r="R5" s="49">
        <f t="shared" si="2"/>
        <v>8608.7107379643803</v>
      </c>
      <c r="S5" s="49">
        <f t="shared" si="2"/>
        <v>9183.1366854669486</v>
      </c>
      <c r="T5" s="49">
        <f t="shared" si="2"/>
        <v>9835.2790839262343</v>
      </c>
      <c r="U5" s="49">
        <f t="shared" si="2"/>
        <v>10518.484786546744</v>
      </c>
      <c r="V5" s="49">
        <f t="shared" si="2"/>
        <v>11066.795319615563</v>
      </c>
      <c r="W5" s="49">
        <f t="shared" si="2"/>
        <v>11386.948705606719</v>
      </c>
      <c r="X5" s="49">
        <f t="shared" ref="X5:Y5" si="3">X7*X13/1000000</f>
        <v>11613.103445361847</v>
      </c>
      <c r="Y5" s="49">
        <f t="shared" si="3"/>
        <v>11767.823540555588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8957357.5515476409</v>
      </c>
      <c r="C7" s="35">
        <v>9575570.110657569</v>
      </c>
      <c r="D7" s="35">
        <v>10574804.308921877</v>
      </c>
      <c r="E7" s="35">
        <v>12241906.438981898</v>
      </c>
      <c r="F7" s="35">
        <v>14048847.844257424</v>
      </c>
      <c r="G7" s="35">
        <v>15743986.533275651</v>
      </c>
      <c r="H7" s="35">
        <v>17564328.483628731</v>
      </c>
      <c r="I7" s="35">
        <v>19619497.504566986</v>
      </c>
      <c r="J7" s="35">
        <v>21962312.190060165</v>
      </c>
      <c r="K7" s="35">
        <v>24433157.994142916</v>
      </c>
      <c r="L7" s="35">
        <v>27084493.198424522</v>
      </c>
      <c r="M7" s="35">
        <v>29816918.197539993</v>
      </c>
      <c r="N7" s="35">
        <v>33769810.108537197</v>
      </c>
      <c r="O7" s="35">
        <v>39131428.022538267</v>
      </c>
      <c r="P7" s="35">
        <v>44863092.819058143</v>
      </c>
      <c r="Q7" s="35">
        <v>52187497.53340292</v>
      </c>
      <c r="R7" s="35">
        <v>57220447.947493002</v>
      </c>
      <c r="S7" s="35">
        <v>62900857.048088141</v>
      </c>
      <c r="T7" s="35">
        <v>68807030.698674798</v>
      </c>
      <c r="U7" s="35">
        <v>74553282.027357608</v>
      </c>
      <c r="V7" s="35">
        <v>79695241.898497075</v>
      </c>
      <c r="W7" s="35">
        <v>83105969.672480613</v>
      </c>
      <c r="X7" s="35">
        <v>86081665.36802268</v>
      </c>
      <c r="Y7" s="35">
        <v>88629741.499011889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2289304.4800290735</v>
      </c>
      <c r="D8" s="52">
        <v>2728458.2574956995</v>
      </c>
      <c r="E8" s="52">
        <v>3456480.5655562505</v>
      </c>
      <c r="F8" s="52">
        <v>3658566.8024158534</v>
      </c>
      <c r="G8" s="52">
        <v>3611176.427778773</v>
      </c>
      <c r="H8" s="52">
        <v>4109646.4303821549</v>
      </c>
      <c r="I8" s="52">
        <v>4783627.2784339543</v>
      </c>
      <c r="J8" s="52">
        <v>5799295.2510494292</v>
      </c>
      <c r="K8" s="52">
        <v>6129412.6064986028</v>
      </c>
      <c r="L8" s="52">
        <v>6262511.6320603788</v>
      </c>
      <c r="M8" s="52">
        <v>6842071.4294976257</v>
      </c>
      <c r="N8" s="52">
        <v>8736519.1894311607</v>
      </c>
      <c r="O8" s="52">
        <v>11160913.165050499</v>
      </c>
      <c r="P8" s="52">
        <v>11861077.403018478</v>
      </c>
      <c r="Q8" s="52">
        <v>13586916.346405156</v>
      </c>
      <c r="R8" s="52">
        <v>11875021.843587711</v>
      </c>
      <c r="S8" s="52">
        <v>14416928.2900263</v>
      </c>
      <c r="T8" s="52">
        <v>17067086.815637156</v>
      </c>
      <c r="U8" s="52">
        <v>17607328.731701285</v>
      </c>
      <c r="V8" s="52">
        <v>18728876.217544623</v>
      </c>
      <c r="W8" s="52">
        <v>15285749.61757125</v>
      </c>
      <c r="X8" s="52">
        <v>17392623.985568374</v>
      </c>
      <c r="Y8" s="52">
        <v>19615162.946626365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1671091.9209191464</v>
      </c>
      <c r="D9" s="36">
        <v>1729224.0592313912</v>
      </c>
      <c r="E9" s="36">
        <v>1789378.4354962297</v>
      </c>
      <c r="F9" s="36">
        <v>1851625.3971403278</v>
      </c>
      <c r="G9" s="36">
        <v>1916037.738760544</v>
      </c>
      <c r="H9" s="36">
        <v>2289304.4800290726</v>
      </c>
      <c r="I9" s="36">
        <v>2728458.2574956976</v>
      </c>
      <c r="J9" s="36">
        <v>3456480.5655562505</v>
      </c>
      <c r="K9" s="36">
        <v>3658566.8024158515</v>
      </c>
      <c r="L9" s="36">
        <v>3611176.427778773</v>
      </c>
      <c r="M9" s="36">
        <v>4109646.4303821549</v>
      </c>
      <c r="N9" s="36">
        <v>4783627.2784339562</v>
      </c>
      <c r="O9" s="36">
        <v>5799295.2510494292</v>
      </c>
      <c r="P9" s="36">
        <v>6129412.6064986065</v>
      </c>
      <c r="Q9" s="36">
        <v>6262511.6320603788</v>
      </c>
      <c r="R9" s="36">
        <v>6842071.4294976294</v>
      </c>
      <c r="S9" s="36">
        <v>8736519.1894311532</v>
      </c>
      <c r="T9" s="36">
        <v>11160913.165050507</v>
      </c>
      <c r="U9" s="36">
        <v>11861077.403018475</v>
      </c>
      <c r="V9" s="36">
        <v>13586916.346405149</v>
      </c>
      <c r="W9" s="36">
        <v>11875021.843587711</v>
      </c>
      <c r="X9" s="36">
        <v>14416928.290026307</v>
      </c>
      <c r="Y9" s="36">
        <v>17067086.815637156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653.37496849054776</v>
      </c>
      <c r="C11" s="54">
        <v>669.25215070358956</v>
      </c>
      <c r="D11" s="54">
        <v>683.93088194787958</v>
      </c>
      <c r="E11" s="54">
        <v>697.85780100186969</v>
      </c>
      <c r="F11" s="54">
        <v>711.19175383205084</v>
      </c>
      <c r="G11" s="54">
        <v>724.26283217334765</v>
      </c>
      <c r="H11" s="54">
        <v>736.11345420373004</v>
      </c>
      <c r="I11" s="54">
        <v>747.62655761098006</v>
      </c>
      <c r="J11" s="54">
        <v>756.51523681746994</v>
      </c>
      <c r="K11" s="54">
        <v>764.29149071268273</v>
      </c>
      <c r="L11" s="54">
        <v>773.1179141797021</v>
      </c>
      <c r="M11" s="54">
        <v>777.88607206672657</v>
      </c>
      <c r="N11" s="54">
        <v>781.39174299524279</v>
      </c>
      <c r="O11" s="54">
        <v>785.41129181382883</v>
      </c>
      <c r="P11" s="54">
        <v>789.8187506851574</v>
      </c>
      <c r="Q11" s="54">
        <v>794.96772563336026</v>
      </c>
      <c r="R11" s="54">
        <v>805.12306569586883</v>
      </c>
      <c r="S11" s="54">
        <v>757.32931936382533</v>
      </c>
      <c r="T11" s="54">
        <v>791.70614042523073</v>
      </c>
      <c r="U11" s="54">
        <v>796.946935520078</v>
      </c>
      <c r="V11" s="54">
        <v>880.9042726551952</v>
      </c>
      <c r="W11" s="54">
        <v>866.69598245491375</v>
      </c>
      <c r="X11" s="54">
        <v>846.87219007647775</v>
      </c>
      <c r="Y11" s="54">
        <v>831.66825710619185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373.06174748873315</v>
      </c>
      <c r="C13" s="35">
        <v>365.9437371508007</v>
      </c>
      <c r="D13" s="35">
        <v>355.67743962467472</v>
      </c>
      <c r="E13" s="35">
        <v>342.87224188133433</v>
      </c>
      <c r="F13" s="35">
        <v>328.96952437859682</v>
      </c>
      <c r="G13" s="35">
        <v>314.5751324171614</v>
      </c>
      <c r="H13" s="35">
        <v>301.03041119919556</v>
      </c>
      <c r="I13" s="35">
        <v>286.02318980202301</v>
      </c>
      <c r="J13" s="35">
        <v>268.70398680506077</v>
      </c>
      <c r="K13" s="35">
        <v>251.55865034913057</v>
      </c>
      <c r="L13" s="35">
        <v>234.74898778266777</v>
      </c>
      <c r="M13" s="35">
        <v>217.74677609523769</v>
      </c>
      <c r="N13" s="35">
        <v>199.77641622004836</v>
      </c>
      <c r="O13" s="35">
        <v>181.24036818414152</v>
      </c>
      <c r="P13" s="35">
        <v>166.24973011179813</v>
      </c>
      <c r="Q13" s="35">
        <v>156.33851844427835</v>
      </c>
      <c r="R13" s="35">
        <v>150.44815353182767</v>
      </c>
      <c r="S13" s="35">
        <v>145.99382451095028</v>
      </c>
      <c r="T13" s="35">
        <v>142.94003075060263</v>
      </c>
      <c r="U13" s="35">
        <v>141.08681067437038</v>
      </c>
      <c r="V13" s="35">
        <v>138.86394038066487</v>
      </c>
      <c r="W13" s="35">
        <v>137.01721730078495</v>
      </c>
      <c r="X13" s="35">
        <v>134.90797832166294</v>
      </c>
      <c r="Y13" s="35">
        <v>132.77510846273634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343.28894634591995</v>
      </c>
      <c r="D14" s="36">
        <v>330.66540649600512</v>
      </c>
      <c r="E14" s="36">
        <v>319.32458743427333</v>
      </c>
      <c r="F14" s="36">
        <v>304.76510456848763</v>
      </c>
      <c r="G14" s="36">
        <v>289.60762872674371</v>
      </c>
      <c r="H14" s="36">
        <v>272.68119513027671</v>
      </c>
      <c r="I14" s="36">
        <v>256.3830583239511</v>
      </c>
      <c r="J14" s="36">
        <v>240.28244064244629</v>
      </c>
      <c r="K14" s="36">
        <v>221.88339817656322</v>
      </c>
      <c r="L14" s="36">
        <v>200.799524249705</v>
      </c>
      <c r="M14" s="36">
        <v>183.43914716550827</v>
      </c>
      <c r="N14" s="36">
        <v>169.43988661101142</v>
      </c>
      <c r="O14" s="36">
        <v>155.83416640455332</v>
      </c>
      <c r="P14" s="36">
        <v>145.54306409717501</v>
      </c>
      <c r="Q14" s="36">
        <v>144.10542311034996</v>
      </c>
      <c r="R14" s="36">
        <v>143.57013086850745</v>
      </c>
      <c r="S14" s="36">
        <v>142.52278481236459</v>
      </c>
      <c r="T14" s="36">
        <v>140.11729263939171</v>
      </c>
      <c r="U14" s="36">
        <v>136.84661018518767</v>
      </c>
      <c r="V14" s="36">
        <v>133.81789877946224</v>
      </c>
      <c r="W14" s="36">
        <v>132.47971979166761</v>
      </c>
      <c r="X14" s="36">
        <v>131.141540803873</v>
      </c>
      <c r="Y14" s="36">
        <v>129.80336181607836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0.34015625872776767</v>
      </c>
      <c r="C16" s="44">
        <f>C7/RES_summary!C$6</f>
        <v>0.36044637546005726</v>
      </c>
      <c r="D16" s="44">
        <f>D7/RES_summary!D$6</f>
        <v>0.39452354287436175</v>
      </c>
      <c r="E16" s="44">
        <f>E7/RES_summary!E$6</f>
        <v>0.45271882769194094</v>
      </c>
      <c r="F16" s="44">
        <f>F7/RES_summary!F$6</f>
        <v>0.51511341469947813</v>
      </c>
      <c r="G16" s="44">
        <f>G7/RES_summary!G$6</f>
        <v>0.57610774531403974</v>
      </c>
      <c r="H16" s="44">
        <f>H7/RES_summary!H$6</f>
        <v>0.63335284188617957</v>
      </c>
      <c r="I16" s="44">
        <f>I7/RES_summary!I$6</f>
        <v>0.70068460298172097</v>
      </c>
      <c r="J16" s="44">
        <f>J7/RES_summary!J$6</f>
        <v>0.77065327885501134</v>
      </c>
      <c r="K16" s="44">
        <f>K7/RES_summary!K$6</f>
        <v>0.85126568707730443</v>
      </c>
      <c r="L16" s="44">
        <f>L7/RES_summary!L$6</f>
        <v>0.93243347997759229</v>
      </c>
      <c r="M16" s="44">
        <f>M7/RES_summary!M$6</f>
        <v>1.0232846438429783</v>
      </c>
      <c r="N16" s="44">
        <f>N7/RES_summary!N$6</f>
        <v>1.1505442700729009</v>
      </c>
      <c r="O16" s="44">
        <f>O7/RES_summary!O$6</f>
        <v>1.3236612067337314</v>
      </c>
      <c r="P16" s="44">
        <f>P7/RES_summary!P$6</f>
        <v>1.4971093971496061</v>
      </c>
      <c r="Q16" s="44">
        <f>Q7/RES_summary!Q$6</f>
        <v>1.7244497103817484</v>
      </c>
      <c r="R16" s="44">
        <f>R7/RES_summary!R$6</f>
        <v>1.8774816005288211</v>
      </c>
      <c r="S16" s="44">
        <f>S7/RES_summary!S$6</f>
        <v>2.0563313693976077</v>
      </c>
      <c r="T16" s="44">
        <f>T7/RES_summary!T$6</f>
        <v>2.2391025649772844</v>
      </c>
      <c r="U16" s="44">
        <f>U7/RES_summary!U$6</f>
        <v>2.4124559577048785</v>
      </c>
      <c r="V16" s="44">
        <f>V7/RES_summary!V$6</f>
        <v>2.5663621132390064</v>
      </c>
      <c r="W16" s="44">
        <f>W7/RES_summary!W$6</f>
        <v>2.6590054949946493</v>
      </c>
      <c r="X16" s="44">
        <f>X7/RES_summary!X$6</f>
        <v>2.7306762276559136</v>
      </c>
      <c r="Y16" s="44">
        <f>Y7/RES_summary!Y$6</f>
        <v>2.7856942037153938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126.89928830021064</v>
      </c>
      <c r="C17" s="52">
        <f t="shared" si="4"/>
        <v>131.90309367831401</v>
      </c>
      <c r="D17" s="52">
        <f t="shared" si="4"/>
        <v>140.32312360120858</v>
      </c>
      <c r="E17" s="52">
        <f t="shared" si="4"/>
        <v>155.2247193926253</v>
      </c>
      <c r="F17" s="52">
        <f t="shared" si="4"/>
        <v>169.45661503472223</v>
      </c>
      <c r="G17" s="52">
        <f t="shared" si="4"/>
        <v>181.22917026871636</v>
      </c>
      <c r="H17" s="52">
        <f t="shared" si="4"/>
        <v>190.65846642717571</v>
      </c>
      <c r="I17" s="52">
        <f t="shared" si="4"/>
        <v>200.41204518999592</v>
      </c>
      <c r="J17" s="52">
        <f t="shared" si="4"/>
        <v>207.07760847273377</v>
      </c>
      <c r="K17" s="52">
        <f t="shared" si="4"/>
        <v>214.14324732969203</v>
      </c>
      <c r="L17" s="52">
        <f t="shared" si="4"/>
        <v>218.8878155994102</v>
      </c>
      <c r="M17" s="52">
        <f t="shared" si="4"/>
        <v>222.81693222457204</v>
      </c>
      <c r="N17" s="52">
        <f t="shared" si="4"/>
        <v>229.85161097767559</v>
      </c>
      <c r="O17" s="52">
        <f t="shared" si="4"/>
        <v>239.90084445948654</v>
      </c>
      <c r="P17" s="52">
        <f t="shared" si="4"/>
        <v>248.89403322395881</v>
      </c>
      <c r="Q17" s="52">
        <f t="shared" si="4"/>
        <v>269.59791285274741</v>
      </c>
      <c r="R17" s="52">
        <f t="shared" ref="R17:V17" si="5">R13*R16</f>
        <v>282.46364008954163</v>
      </c>
      <c r="S17" s="52">
        <f t="shared" si="5"/>
        <v>300.2116810801964</v>
      </c>
      <c r="T17" s="52">
        <f t="shared" si="5"/>
        <v>320.05738949160627</v>
      </c>
      <c r="U17" s="52">
        <f t="shared" si="5"/>
        <v>340.36571696496509</v>
      </c>
      <c r="V17" s="52">
        <f t="shared" si="5"/>
        <v>356.37515548801849</v>
      </c>
      <c r="W17" s="52">
        <f t="shared" ref="W17:Y17" si="6">W13*W16</f>
        <v>364.32953371166309</v>
      </c>
      <c r="X17" s="52">
        <f t="shared" si="6"/>
        <v>368.3900093240843</v>
      </c>
      <c r="Y17" s="52">
        <f t="shared" si="6"/>
        <v>369.87085004232733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82.912818494623068</v>
      </c>
      <c r="C18" s="36">
        <f>C3*11630*1000/RES_summary!C$6</f>
        <v>88.276429128668681</v>
      </c>
      <c r="D18" s="36">
        <f>D3*11630*1000/RES_summary!D$6</f>
        <v>95.971317682255872</v>
      </c>
      <c r="E18" s="36">
        <f>E3*11630*1000/RES_summary!E$6</f>
        <v>108.32478133646978</v>
      </c>
      <c r="F18" s="36">
        <f>F3*11630*1000/RES_summary!F$6</f>
        <v>120.51614724498677</v>
      </c>
      <c r="G18" s="36">
        <f>G3*11630*1000/RES_summary!G$6</f>
        <v>131.25755213124637</v>
      </c>
      <c r="H18" s="36">
        <f>H3*11630*1000/RES_summary!H$6</f>
        <v>140.34626229489427</v>
      </c>
      <c r="I18" s="36">
        <f>I3*11630*1000/RES_summary!I$6</f>
        <v>149.83336744917281</v>
      </c>
      <c r="J18" s="36">
        <f>J3*11630*1000/RES_summary!J$6</f>
        <v>156.65736601334552</v>
      </c>
      <c r="K18" s="36">
        <f>K3*11630*1000/RES_summary!K$6</f>
        <v>163.66786172766507</v>
      </c>
      <c r="L18" s="36">
        <f>L3*11630*1000/RES_summary!L$6</f>
        <v>169.2260914355673</v>
      </c>
      <c r="M18" s="36">
        <f>M3*11630*1000/RES_summary!M$6</f>
        <v>173.32618819813038</v>
      </c>
      <c r="N18" s="36">
        <f>N3*11630*1000/RES_summary!N$6</f>
        <v>179.6041509321104</v>
      </c>
      <c r="O18" s="36">
        <f>O3*11630*1000/RES_summary!O$6</f>
        <v>188.42083215415377</v>
      </c>
      <c r="P18" s="36">
        <f>P3*11630*1000/RES_summary!P$6</f>
        <v>196.58117437393722</v>
      </c>
      <c r="Q18" s="36">
        <f>Q3*11630*1000/RES_summary!Q$6</f>
        <v>214.32163961604951</v>
      </c>
      <c r="R18" s="36">
        <f>R3*11630*1000/RES_summary!R$6</f>
        <v>227.41799185650623</v>
      </c>
      <c r="S18" s="36">
        <f>S3*11630*1000/RES_summary!S$6</f>
        <v>227.35910809753491</v>
      </c>
      <c r="T18" s="36">
        <f>T3*11630*1000/RES_summary!T$6</f>
        <v>253.39140054897442</v>
      </c>
      <c r="U18" s="36">
        <f>U3*11630*1000/RES_summary!U$6</f>
        <v>271.25341509132318</v>
      </c>
      <c r="V18" s="36">
        <f>V3*11630*1000/RES_summary!V$6</f>
        <v>313.93239713755503</v>
      </c>
      <c r="W18" s="36">
        <f>W3*11630*1000/RES_summary!W$6</f>
        <v>315.76294315757048</v>
      </c>
      <c r="X18" s="36">
        <f>X3*11630*1000/RES_summary!X$6</f>
        <v>311.97925399858133</v>
      </c>
      <c r="Y18" s="36">
        <f>Y3*11630*1000/RES_summary!Y$6</f>
        <v>307.60984520908801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1037.2571530686857</v>
      </c>
      <c r="C3" s="49">
        <f t="shared" ref="C3:W3" si="0">C5*C11/11630</f>
        <v>1061.4116442153925</v>
      </c>
      <c r="D3" s="49">
        <f t="shared" si="0"/>
        <v>1079.246187876284</v>
      </c>
      <c r="E3" s="49">
        <f t="shared" si="0"/>
        <v>1091.7480156874128</v>
      </c>
      <c r="F3" s="49">
        <f t="shared" si="0"/>
        <v>1099.8691611377926</v>
      </c>
      <c r="G3" s="49">
        <f t="shared" si="0"/>
        <v>1098.7484213848807</v>
      </c>
      <c r="H3" s="49">
        <f t="shared" si="0"/>
        <v>1113.1351872311948</v>
      </c>
      <c r="I3" s="49">
        <f t="shared" si="0"/>
        <v>1119.7785097708288</v>
      </c>
      <c r="J3" s="49">
        <f t="shared" si="0"/>
        <v>1127.9137372266496</v>
      </c>
      <c r="K3" s="49">
        <f t="shared" si="0"/>
        <v>1119.0470045309494</v>
      </c>
      <c r="L3" s="49">
        <f t="shared" si="0"/>
        <v>1102.7789204951757</v>
      </c>
      <c r="M3" s="49">
        <f t="shared" si="0"/>
        <v>1062.0310778833848</v>
      </c>
      <c r="N3" s="49">
        <f t="shared" si="0"/>
        <v>1019.0706668565192</v>
      </c>
      <c r="O3" s="49">
        <f t="shared" si="0"/>
        <v>989.75286099770312</v>
      </c>
      <c r="P3" s="49">
        <f t="shared" si="0"/>
        <v>954.966783201716</v>
      </c>
      <c r="Q3" s="49">
        <f t="shared" si="0"/>
        <v>918.68994971874918</v>
      </c>
      <c r="R3" s="49">
        <f t="shared" si="0"/>
        <v>875.9820885331485</v>
      </c>
      <c r="S3" s="49">
        <f t="shared" si="0"/>
        <v>828.77556804750043</v>
      </c>
      <c r="T3" s="49">
        <f t="shared" si="0"/>
        <v>780.60760301884375</v>
      </c>
      <c r="U3" s="49">
        <f t="shared" si="0"/>
        <v>728.20764448949319</v>
      </c>
      <c r="V3" s="49">
        <f t="shared" si="0"/>
        <v>723.51022200379055</v>
      </c>
      <c r="W3" s="49">
        <f t="shared" si="0"/>
        <v>734.40813738875499</v>
      </c>
      <c r="X3" s="49">
        <f t="shared" ref="X3:Y3" si="1">X5*X11/11630</f>
        <v>686.86840191389808</v>
      </c>
      <c r="Y3" s="49">
        <f t="shared" si="1"/>
        <v>646.45545667837689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24010.469427332904</v>
      </c>
      <c r="C5" s="49">
        <f t="shared" ref="C5:W5" si="2">C7*C13/1000000</f>
        <v>24444.002333324395</v>
      </c>
      <c r="D5" s="49">
        <f t="shared" si="2"/>
        <v>24752.018888075912</v>
      </c>
      <c r="E5" s="49">
        <f t="shared" si="2"/>
        <v>24945.785399461958</v>
      </c>
      <c r="F5" s="49">
        <f t="shared" si="2"/>
        <v>25032.239997645855</v>
      </c>
      <c r="G5" s="49">
        <f t="shared" si="2"/>
        <v>24895.181407887023</v>
      </c>
      <c r="H5" s="49">
        <f t="shared" si="2"/>
        <v>25142.749880921045</v>
      </c>
      <c r="I5" s="49">
        <f t="shared" si="2"/>
        <v>25210.612347472954</v>
      </c>
      <c r="J5" s="49">
        <f t="shared" si="2"/>
        <v>25392.542155282343</v>
      </c>
      <c r="K5" s="49">
        <f t="shared" si="2"/>
        <v>25213.528984326327</v>
      </c>
      <c r="L5" s="49">
        <f t="shared" si="2"/>
        <v>24825.693519896933</v>
      </c>
      <c r="M5" s="49">
        <f t="shared" si="2"/>
        <v>23849.870154024742</v>
      </c>
      <c r="N5" s="49">
        <f t="shared" si="2"/>
        <v>22864.84905214579</v>
      </c>
      <c r="O5" s="49">
        <f t="shared" si="2"/>
        <v>22172.653048789434</v>
      </c>
      <c r="P5" s="49">
        <f t="shared" si="2"/>
        <v>21346.767391888017</v>
      </c>
      <c r="Q5" s="49">
        <f t="shared" si="2"/>
        <v>20471.07548604043</v>
      </c>
      <c r="R5" s="49">
        <f t="shared" si="2"/>
        <v>19485.447875570939</v>
      </c>
      <c r="S5" s="49">
        <f t="shared" si="2"/>
        <v>18348.598742097387</v>
      </c>
      <c r="T5" s="49">
        <f t="shared" si="2"/>
        <v>17319.472971714033</v>
      </c>
      <c r="U5" s="49">
        <f t="shared" si="2"/>
        <v>16166.470291922555</v>
      </c>
      <c r="V5" s="49">
        <f t="shared" si="2"/>
        <v>15347.419622758687</v>
      </c>
      <c r="W5" s="49">
        <f t="shared" si="2"/>
        <v>14758.313690411662</v>
      </c>
      <c r="X5" s="49">
        <f t="shared" ref="X5:Y5" si="3">X7*X13/1000000</f>
        <v>14243.991696660391</v>
      </c>
      <c r="Y5" s="49">
        <f t="shared" si="3"/>
        <v>13690.646250552834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375566861.3456828</v>
      </c>
      <c r="C7" s="35">
        <v>384585450.40652567</v>
      </c>
      <c r="D7" s="35">
        <v>394408699.46981514</v>
      </c>
      <c r="E7" s="35">
        <v>404559892.07940882</v>
      </c>
      <c r="F7" s="35">
        <v>415115278.39611524</v>
      </c>
      <c r="G7" s="35">
        <v>422595212.08194953</v>
      </c>
      <c r="H7" s="35">
        <v>437198508.61133158</v>
      </c>
      <c r="I7" s="35">
        <v>449349709.61317819</v>
      </c>
      <c r="J7" s="35">
        <v>465998678.35554236</v>
      </c>
      <c r="K7" s="35">
        <v>477972587.56323969</v>
      </c>
      <c r="L7" s="35">
        <v>493166562.45460218</v>
      </c>
      <c r="M7" s="35">
        <v>498399096.78897601</v>
      </c>
      <c r="N7" s="35">
        <v>507328277.22699636</v>
      </c>
      <c r="O7" s="35">
        <v>515873622.24841404</v>
      </c>
      <c r="P7" s="35">
        <v>525867648.57630396</v>
      </c>
      <c r="Q7" s="35">
        <v>538738073.35243642</v>
      </c>
      <c r="R7" s="35">
        <v>551001510.82592869</v>
      </c>
      <c r="S7" s="35">
        <v>556259657.67585337</v>
      </c>
      <c r="T7" s="35">
        <v>575963043.22279894</v>
      </c>
      <c r="U7" s="35">
        <v>584357953.05385077</v>
      </c>
      <c r="V7" s="35">
        <v>604476730.06093156</v>
      </c>
      <c r="W7" s="35">
        <v>629287230.76445842</v>
      </c>
      <c r="X7" s="35">
        <v>654217977.97415531</v>
      </c>
      <c r="Y7" s="35">
        <v>678345390.98430765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99422625.234377444</v>
      </c>
      <c r="D8" s="52">
        <v>101087591.34470361</v>
      </c>
      <c r="E8" s="52">
        <v>103318942.77272493</v>
      </c>
      <c r="F8" s="52">
        <v>103697497.09280151</v>
      </c>
      <c r="G8" s="52">
        <v>102550308.17940992</v>
      </c>
      <c r="H8" s="52">
        <v>110860000.00969899</v>
      </c>
      <c r="I8" s="52">
        <v>114573279.72074074</v>
      </c>
      <c r="J8" s="52">
        <v>120117813.03878987</v>
      </c>
      <c r="K8" s="52">
        <v>116802296.58339548</v>
      </c>
      <c r="L8" s="52">
        <v>123926193.23574239</v>
      </c>
      <c r="M8" s="52">
        <v>116715378.33365512</v>
      </c>
      <c r="N8" s="52">
        <v>110239094.80805147</v>
      </c>
      <c r="O8" s="52">
        <v>84846847.238827944</v>
      </c>
      <c r="P8" s="52">
        <v>85538331.354538918</v>
      </c>
      <c r="Q8" s="52">
        <v>102137967.32686675</v>
      </c>
      <c r="R8" s="52">
        <v>86199961.001058221</v>
      </c>
      <c r="S8" s="52">
        <v>64086025.12041539</v>
      </c>
      <c r="T8" s="52">
        <v>75288213.043675065</v>
      </c>
      <c r="U8" s="52">
        <v>56403477.409065068</v>
      </c>
      <c r="V8" s="52">
        <v>60265024.822782278</v>
      </c>
      <c r="W8" s="52">
        <v>58391939.769243002</v>
      </c>
      <c r="X8" s="52">
        <v>55790088.455579281</v>
      </c>
      <c r="Y8" s="52">
        <v>56032397.317694783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90404036.173534572</v>
      </c>
      <c r="D9" s="36">
        <v>91264342.281414151</v>
      </c>
      <c r="E9" s="36">
        <v>93167750.163131237</v>
      </c>
      <c r="F9" s="36">
        <v>93142110.776095092</v>
      </c>
      <c r="G9" s="36">
        <v>95070374.493575633</v>
      </c>
      <c r="H9" s="36">
        <v>96256703.480316937</v>
      </c>
      <c r="I9" s="36">
        <v>102422078.71889406</v>
      </c>
      <c r="J9" s="36">
        <v>103468844.29642564</v>
      </c>
      <c r="K9" s="36">
        <v>104828387.37569821</v>
      </c>
      <c r="L9" s="36">
        <v>108732218.34437996</v>
      </c>
      <c r="M9" s="36">
        <v>111482843.99928135</v>
      </c>
      <c r="N9" s="36">
        <v>101309914.37003118</v>
      </c>
      <c r="O9" s="36">
        <v>76301502.217410326</v>
      </c>
      <c r="P9" s="36">
        <v>75544305.026648998</v>
      </c>
      <c r="Q9" s="36">
        <v>89267542.550734282</v>
      </c>
      <c r="R9" s="36">
        <v>73936523.527565956</v>
      </c>
      <c r="S9" s="36">
        <v>58827878.270490766</v>
      </c>
      <c r="T9" s="36">
        <v>55584827.496729493</v>
      </c>
      <c r="U9" s="36">
        <v>48008567.578013301</v>
      </c>
      <c r="V9" s="36">
        <v>40146247.815701485</v>
      </c>
      <c r="W9" s="36">
        <v>33581439.065716147</v>
      </c>
      <c r="X9" s="36">
        <v>30859341.245882392</v>
      </c>
      <c r="Y9" s="36">
        <v>31904984.307542443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502.41836073626536</v>
      </c>
      <c r="C11" s="54">
        <v>504.99984633842882</v>
      </c>
      <c r="D11" s="54">
        <v>507.09532914294249</v>
      </c>
      <c r="E11" s="54">
        <v>508.98495353521588</v>
      </c>
      <c r="F11" s="54">
        <v>511.00014801853513</v>
      </c>
      <c r="G11" s="54">
        <v>513.2898584405508</v>
      </c>
      <c r="H11" s="54">
        <v>514.89046698596667</v>
      </c>
      <c r="I11" s="54">
        <v>516.56912926750601</v>
      </c>
      <c r="J11" s="54">
        <v>516.59407253232052</v>
      </c>
      <c r="K11" s="54">
        <v>516.17195953748683</v>
      </c>
      <c r="L11" s="54">
        <v>516.61472558983473</v>
      </c>
      <c r="M11" s="54">
        <v>517.88212497666041</v>
      </c>
      <c r="N11" s="54">
        <v>518.34113702268542</v>
      </c>
      <c r="O11" s="54">
        <v>519.14517167045767</v>
      </c>
      <c r="P11" s="54">
        <v>520.27847986278459</v>
      </c>
      <c r="Q11" s="54">
        <v>521.92490436151729</v>
      </c>
      <c r="R11" s="54">
        <v>522.83487424545581</v>
      </c>
      <c r="S11" s="54">
        <v>525.30768108620464</v>
      </c>
      <c r="T11" s="54">
        <v>524.17682904878234</v>
      </c>
      <c r="U11" s="54">
        <v>523.86542965067031</v>
      </c>
      <c r="V11" s="54">
        <v>548.26310146797164</v>
      </c>
      <c r="W11" s="54">
        <v>578.73594619284563</v>
      </c>
      <c r="X11" s="54">
        <v>560.81747900285188</v>
      </c>
      <c r="Y11" s="54">
        <v>549.15427829901978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63.931278018783885</v>
      </c>
      <c r="C13" s="35">
        <v>63.559352823893583</v>
      </c>
      <c r="D13" s="35">
        <v>62.757284312817831</v>
      </c>
      <c r="E13" s="35">
        <v>61.661538595045627</v>
      </c>
      <c r="F13" s="35">
        <v>60.30189997911701</v>
      </c>
      <c r="G13" s="35">
        <v>58.910230632379616</v>
      </c>
      <c r="H13" s="35">
        <v>57.508773213297687</v>
      </c>
      <c r="I13" s="35">
        <v>56.104659262327019</v>
      </c>
      <c r="J13" s="35">
        <v>54.490588352932257</v>
      </c>
      <c r="K13" s="35">
        <v>52.750993760683755</v>
      </c>
      <c r="L13" s="35">
        <v>50.339368906792487</v>
      </c>
      <c r="M13" s="35">
        <v>47.852956210558432</v>
      </c>
      <c r="N13" s="35">
        <v>45.069139802580452</v>
      </c>
      <c r="O13" s="35">
        <v>42.98078461959507</v>
      </c>
      <c r="P13" s="35">
        <v>40.593422032484241</v>
      </c>
      <c r="Q13" s="35">
        <v>37.998197080547683</v>
      </c>
      <c r="R13" s="35">
        <v>35.363692281647374</v>
      </c>
      <c r="S13" s="35">
        <v>32.985672228615186</v>
      </c>
      <c r="T13" s="35">
        <v>30.070458817640432</v>
      </c>
      <c r="U13" s="35">
        <v>27.665355125974905</v>
      </c>
      <c r="V13" s="35">
        <v>25.389595429441361</v>
      </c>
      <c r="W13" s="35">
        <v>23.45242834894847</v>
      </c>
      <c r="X13" s="35">
        <v>21.772547035115405</v>
      </c>
      <c r="Y13" s="35">
        <v>20.182412134749129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62.492601276370124</v>
      </c>
      <c r="D14" s="36">
        <v>60.764361839378111</v>
      </c>
      <c r="E14" s="36">
        <v>59.481117734834505</v>
      </c>
      <c r="F14" s="36">
        <v>57.912171822468025</v>
      </c>
      <c r="G14" s="36">
        <v>56.641724536656724</v>
      </c>
      <c r="H14" s="36">
        <v>55.191061212707368</v>
      </c>
      <c r="I14" s="36">
        <v>53.914250939148921</v>
      </c>
      <c r="J14" s="36">
        <v>51.672373665064534</v>
      </c>
      <c r="K14" s="36">
        <v>49.450211457687345</v>
      </c>
      <c r="L14" s="36">
        <v>45.47157159639535</v>
      </c>
      <c r="M14" s="36">
        <v>43.175805125988532</v>
      </c>
      <c r="N14" s="36">
        <v>39.244426538191213</v>
      </c>
      <c r="O14" s="36">
        <v>37.19529426582325</v>
      </c>
      <c r="P14" s="36">
        <v>32.734421450618854</v>
      </c>
      <c r="Q14" s="36">
        <v>32.137341617544791</v>
      </c>
      <c r="R14" s="36">
        <v>26.957998553954859</v>
      </c>
      <c r="S14" s="36">
        <v>21.423494714713961</v>
      </c>
      <c r="T14" s="36">
        <v>16.771313947558859</v>
      </c>
      <c r="U14" s="36">
        <v>13.396888695308482</v>
      </c>
      <c r="V14" s="36">
        <v>11.954315071951719</v>
      </c>
      <c r="W14" s="36">
        <v>11.237056167634615</v>
      </c>
      <c r="X14" s="36">
        <v>10.519797263317511</v>
      </c>
      <c r="Y14" s="36">
        <v>9.8025383590004065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14.262176955904255</v>
      </c>
      <c r="C16" s="44">
        <f>C7/RES_summary!C$6</f>
        <v>14.476676589670582</v>
      </c>
      <c r="D16" s="44">
        <f>D7/RES_summary!D$6</f>
        <v>14.714552904210192</v>
      </c>
      <c r="E16" s="44">
        <f>E7/RES_summary!E$6</f>
        <v>14.961058637906074</v>
      </c>
      <c r="F16" s="44">
        <f>F7/RES_summary!F$6</f>
        <v>15.220568328380942</v>
      </c>
      <c r="G16" s="44">
        <f>G7/RES_summary!G$6</f>
        <v>15.463705732882554</v>
      </c>
      <c r="H16" s="44">
        <f>H7/RES_summary!H$6</f>
        <v>15.764958970989332</v>
      </c>
      <c r="I16" s="44">
        <f>I7/RES_summary!I$6</f>
        <v>16.047935111843241</v>
      </c>
      <c r="J16" s="44">
        <f>J7/RES_summary!J$6</f>
        <v>16.351803321479728</v>
      </c>
      <c r="K16" s="44">
        <f>K7/RES_summary!K$6</f>
        <v>16.652847873929169</v>
      </c>
      <c r="L16" s="44">
        <f>L7/RES_summary!L$6</f>
        <v>16.978165722697742</v>
      </c>
      <c r="M16" s="44">
        <f>M7/RES_summary!M$6</f>
        <v>17.104522300746918</v>
      </c>
      <c r="N16" s="44">
        <f>N7/RES_summary!N$6</f>
        <v>17.284777158457082</v>
      </c>
      <c r="O16" s="44">
        <f>O7/RES_summary!O$6</f>
        <v>17.449961216701446</v>
      </c>
      <c r="P16" s="44">
        <f>P7/RES_summary!P$6</f>
        <v>17.548531518230703</v>
      </c>
      <c r="Q16" s="44">
        <f>Q7/RES_summary!Q$6</f>
        <v>17.80171034201441</v>
      </c>
      <c r="R16" s="44">
        <f>R7/RES_summary!R$6</f>
        <v>18.079117440474135</v>
      </c>
      <c r="S16" s="44">
        <f>S7/RES_summary!S$6</f>
        <v>18.185033357093172</v>
      </c>
      <c r="T16" s="44">
        <f>T7/RES_summary!T$6</f>
        <v>18.742856860950546</v>
      </c>
      <c r="U16" s="44">
        <f>U7/RES_summary!U$6</f>
        <v>18.909131656466599</v>
      </c>
      <c r="V16" s="44">
        <f>V7/RES_summary!V$6</f>
        <v>19.465480515621998</v>
      </c>
      <c r="W16" s="44">
        <f>W7/RES_summary!W$6</f>
        <v>20.134272076085814</v>
      </c>
      <c r="X16" s="44">
        <f>X7/RES_summary!X$6</f>
        <v>20.753054352765496</v>
      </c>
      <c r="Y16" s="44">
        <f>Y7/RES_summary!Y$6</f>
        <v>21.320865793150322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911.79920012100774</v>
      </c>
      <c r="C17" s="52">
        <f t="shared" si="4"/>
        <v>920.12819508027303</v>
      </c>
      <c r="D17" s="52">
        <f t="shared" si="4"/>
        <v>923.44538014551836</v>
      </c>
      <c r="E17" s="52">
        <f t="shared" si="4"/>
        <v>922.5218946239861</v>
      </c>
      <c r="F17" s="52">
        <f t="shared" si="4"/>
        <v>917.82918896334377</v>
      </c>
      <c r="G17" s="52">
        <f t="shared" si="4"/>
        <v>910.97047115536213</v>
      </c>
      <c r="H17" s="52">
        <f t="shared" si="4"/>
        <v>906.62345017956829</v>
      </c>
      <c r="I17" s="52">
        <f t="shared" si="4"/>
        <v>900.36393131389889</v>
      </c>
      <c r="J17" s="52">
        <f t="shared" si="4"/>
        <v>891.01938361886232</v>
      </c>
      <c r="K17" s="52">
        <f t="shared" si="4"/>
        <v>878.4542742952533</v>
      </c>
      <c r="L17" s="52">
        <f t="shared" si="4"/>
        <v>854.67014767554076</v>
      </c>
      <c r="M17" s="52">
        <f t="shared" si="4"/>
        <v>818.50195666016248</v>
      </c>
      <c r="N17" s="52">
        <f t="shared" si="4"/>
        <v>779.01003821095151</v>
      </c>
      <c r="O17" s="52">
        <f t="shared" si="4"/>
        <v>750.01302467533196</v>
      </c>
      <c r="P17" s="52">
        <f t="shared" si="4"/>
        <v>712.35494596989042</v>
      </c>
      <c r="Q17" s="52">
        <f t="shared" si="4"/>
        <v>676.43289794668749</v>
      </c>
      <c r="R17" s="52">
        <f t="shared" ref="R17:V17" si="5">R13*R16</f>
        <v>639.34434588869158</v>
      </c>
      <c r="S17" s="52">
        <f t="shared" si="5"/>
        <v>599.845549783509</v>
      </c>
      <c r="T17" s="52">
        <f t="shared" si="5"/>
        <v>563.60630536214285</v>
      </c>
      <c r="U17" s="52">
        <f t="shared" si="5"/>
        <v>523.12784239996256</v>
      </c>
      <c r="V17" s="52">
        <f t="shared" si="5"/>
        <v>494.22067513131611</v>
      </c>
      <c r="W17" s="52">
        <f t="shared" ref="W17:Y17" si="6">W13*W16</f>
        <v>472.19757322263649</v>
      </c>
      <c r="X17" s="52">
        <f t="shared" si="6"/>
        <v>451.84685201789324</v>
      </c>
      <c r="Y17" s="52">
        <f t="shared" si="6"/>
        <v>430.30650050703468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458.10465944543472</v>
      </c>
      <c r="C18" s="52">
        <f>C3*11630*1000/RES_summary!C$6</f>
        <v>464.66459712719382</v>
      </c>
      <c r="D18" s="52">
        <f>D3*11630*1000/RES_summary!D$6</f>
        <v>468.2748389904213</v>
      </c>
      <c r="E18" s="52">
        <f>E3*11630*1000/RES_summary!E$6</f>
        <v>469.54976367040888</v>
      </c>
      <c r="F18" s="52">
        <f>F3*11630*1000/RES_summary!F$6</f>
        <v>469.01085141600078</v>
      </c>
      <c r="G18" s="52">
        <f>G3*11630*1000/RES_summary!G$6</f>
        <v>467.59190418285772</v>
      </c>
      <c r="H18" s="52">
        <f>H3*11630*1000/RES_summary!H$6</f>
        <v>466.81177164338635</v>
      </c>
      <c r="I18" s="52">
        <f>I3*11630*1000/RES_summary!I$6</f>
        <v>465.10021202268928</v>
      </c>
      <c r="J18" s="52">
        <f>J3*11630*1000/RES_summary!J$6</f>
        <v>460.29533208890621</v>
      </c>
      <c r="K18" s="52">
        <f>K3*11630*1000/RES_summary!K$6</f>
        <v>453.43346412706194</v>
      </c>
      <c r="L18" s="52">
        <f>L3*11630*1000/RES_summary!L$6</f>
        <v>441.53518381122291</v>
      </c>
      <c r="M18" s="52">
        <f>M3*11630*1000/RES_summary!M$6</f>
        <v>423.88753261271927</v>
      </c>
      <c r="N18" s="52">
        <f>N3*11630*1000/RES_summary!N$6</f>
        <v>403.79294895835022</v>
      </c>
      <c r="O18" s="52">
        <f>O3*11630*1000/RES_summary!O$6</f>
        <v>389.36564045015444</v>
      </c>
      <c r="P18" s="52">
        <f>P3*11630*1000/RES_summary!P$6</f>
        <v>370.62294841195057</v>
      </c>
      <c r="Q18" s="52">
        <f>Q3*11630*1000/RES_summary!Q$6</f>
        <v>353.04717556780878</v>
      </c>
      <c r="R18" s="52">
        <f>R3*11630*1000/RES_summary!R$6</f>
        <v>334.27152068225729</v>
      </c>
      <c r="S18" s="52">
        <f>S3*11630*1000/RES_summary!S$6</f>
        <v>315.10347476665464</v>
      </c>
      <c r="T18" s="52">
        <f>T3*11630*1000/RES_summary!T$6</f>
        <v>295.42936597662776</v>
      </c>
      <c r="U18" s="52">
        <f>U3*11630*1000/RES_summary!U$6</f>
        <v>274.04859192108455</v>
      </c>
      <c r="V18" s="52">
        <f>V3*11630*1000/RES_summary!V$6</f>
        <v>270.96296015709021</v>
      </c>
      <c r="W18" s="52">
        <f>W3*11630*1000/RES_summary!W$6</f>
        <v>273.27770932896806</v>
      </c>
      <c r="X18" s="52">
        <f>X3*11630*1000/RES_summary!X$6</f>
        <v>253.40361244404957</v>
      </c>
      <c r="Y18" s="52">
        <f>Y3*11630*1000/RES_summary!Y$6</f>
        <v>236.30465573331745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168.34871471027432</v>
      </c>
      <c r="D19" s="36">
        <v>170.37365935136575</v>
      </c>
      <c r="E19" s="36">
        <v>172.3724022618438</v>
      </c>
      <c r="F19" s="36">
        <v>174.42587210333681</v>
      </c>
      <c r="G19" s="36">
        <v>175.08931540751013</v>
      </c>
      <c r="H19" s="36">
        <v>179.96069456677404</v>
      </c>
      <c r="I19" s="36">
        <v>180.94686547174268</v>
      </c>
      <c r="J19" s="36">
        <v>184.59857352736415</v>
      </c>
      <c r="K19" s="36">
        <v>184.39316090602912</v>
      </c>
      <c r="L19" s="36">
        <v>187.58478564234866</v>
      </c>
      <c r="M19" s="36">
        <v>185.74165090854567</v>
      </c>
      <c r="N19" s="36">
        <v>187.22432805359617</v>
      </c>
      <c r="O19" s="36">
        <v>187.57650794125078</v>
      </c>
      <c r="P19" s="36">
        <v>188.3940898417685</v>
      </c>
      <c r="Q19" s="36">
        <v>188.69017163413483</v>
      </c>
      <c r="R19" s="36">
        <v>189.50863346995587</v>
      </c>
      <c r="S19" s="36">
        <v>188.50986548043815</v>
      </c>
      <c r="T19" s="36">
        <v>193.10424320204007</v>
      </c>
      <c r="U19" s="36">
        <v>193.61221269200502</v>
      </c>
      <c r="V19" s="36">
        <v>197.67227967635381</v>
      </c>
      <c r="W19" s="36">
        <v>203.30272284151656</v>
      </c>
      <c r="X19" s="36">
        <v>208.39469958113989</v>
      </c>
      <c r="Y19" s="36">
        <v>212.51024936617105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454.30539790793165</v>
      </c>
      <c r="C3" s="49">
        <f t="shared" ref="C3:W3" si="0">C5*C11/11630</f>
        <v>470.12004537070209</v>
      </c>
      <c r="D3" s="49">
        <f t="shared" si="0"/>
        <v>473.4199098513734</v>
      </c>
      <c r="E3" s="49">
        <f t="shared" si="0"/>
        <v>475.69608992344632</v>
      </c>
      <c r="F3" s="49">
        <f t="shared" si="0"/>
        <v>496.51304508578659</v>
      </c>
      <c r="G3" s="49">
        <f t="shared" si="0"/>
        <v>495.79385701692809</v>
      </c>
      <c r="H3" s="49">
        <f t="shared" si="0"/>
        <v>500.80195348149755</v>
      </c>
      <c r="I3" s="49">
        <f t="shared" si="0"/>
        <v>503.7029675509965</v>
      </c>
      <c r="J3" s="49">
        <f t="shared" si="0"/>
        <v>520.82238312186064</v>
      </c>
      <c r="K3" s="49">
        <f t="shared" si="0"/>
        <v>542.07378667524574</v>
      </c>
      <c r="L3" s="49">
        <f t="shared" si="0"/>
        <v>564.11764948319762</v>
      </c>
      <c r="M3" s="49">
        <f t="shared" si="0"/>
        <v>577.37216989953492</v>
      </c>
      <c r="N3" s="49">
        <f t="shared" si="0"/>
        <v>594.91498270327054</v>
      </c>
      <c r="O3" s="49">
        <f t="shared" si="0"/>
        <v>606.62321877140687</v>
      </c>
      <c r="P3" s="49">
        <f t="shared" si="0"/>
        <v>616.64302850799652</v>
      </c>
      <c r="Q3" s="49">
        <f t="shared" si="0"/>
        <v>632.20363310827122</v>
      </c>
      <c r="R3" s="49">
        <f t="shared" si="0"/>
        <v>644.70977704132088</v>
      </c>
      <c r="S3" s="49">
        <f t="shared" si="0"/>
        <v>611.4078072705646</v>
      </c>
      <c r="T3" s="49">
        <f t="shared" si="0"/>
        <v>648.74220848659866</v>
      </c>
      <c r="U3" s="49">
        <f t="shared" si="0"/>
        <v>665.25724296119927</v>
      </c>
      <c r="V3" s="49">
        <f t="shared" si="0"/>
        <v>744.04165101693161</v>
      </c>
      <c r="W3" s="49">
        <f t="shared" si="0"/>
        <v>738.05327743730652</v>
      </c>
      <c r="X3" s="49">
        <f t="shared" ref="X3:Y3" si="1">X5*X11/11630</f>
        <v>709.71311679893881</v>
      </c>
      <c r="Y3" s="49">
        <f t="shared" si="1"/>
        <v>690.55706292417187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143580.95781447989</v>
      </c>
      <c r="C5" s="49">
        <f t="shared" ref="C5:W5" si="2">C7*C13/1000000</f>
        <v>147342.82472313804</v>
      </c>
      <c r="D5" s="49">
        <f t="shared" si="2"/>
        <v>147492.40003688549</v>
      </c>
      <c r="E5" s="49">
        <f t="shared" si="2"/>
        <v>147556.32229677608</v>
      </c>
      <c r="F5" s="49">
        <f t="shared" si="2"/>
        <v>153467.61547019656</v>
      </c>
      <c r="G5" s="49">
        <f t="shared" si="2"/>
        <v>152764.08881219613</v>
      </c>
      <c r="H5" s="49">
        <f t="shared" si="2"/>
        <v>154159.46734995308</v>
      </c>
      <c r="I5" s="49">
        <f t="shared" si="2"/>
        <v>154998.84734468933</v>
      </c>
      <c r="J5" s="49">
        <f t="shared" si="2"/>
        <v>160836.9753665312</v>
      </c>
      <c r="K5" s="49">
        <f t="shared" si="2"/>
        <v>168248.19008350198</v>
      </c>
      <c r="L5" s="49">
        <f t="shared" si="2"/>
        <v>175787.86858646793</v>
      </c>
      <c r="M5" s="49">
        <f t="shared" si="2"/>
        <v>179840.28148619566</v>
      </c>
      <c r="N5" s="49">
        <f t="shared" si="2"/>
        <v>185593.07050757416</v>
      </c>
      <c r="O5" s="49">
        <f t="shared" si="2"/>
        <v>189489.50802050444</v>
      </c>
      <c r="P5" s="49">
        <f t="shared" si="2"/>
        <v>192817.53727298169</v>
      </c>
      <c r="Q5" s="49">
        <f t="shared" si="2"/>
        <v>197762.05989665329</v>
      </c>
      <c r="R5" s="49">
        <f t="shared" si="2"/>
        <v>197113.54450283136</v>
      </c>
      <c r="S5" s="49">
        <f t="shared" si="2"/>
        <v>197284.09908155067</v>
      </c>
      <c r="T5" s="49">
        <f t="shared" si="2"/>
        <v>198780.03683324004</v>
      </c>
      <c r="U5" s="49">
        <f t="shared" si="2"/>
        <v>200761.40495242272</v>
      </c>
      <c r="V5" s="49">
        <f t="shared" si="2"/>
        <v>201107.76197574908</v>
      </c>
      <c r="W5" s="49">
        <f t="shared" si="2"/>
        <v>199348.20955498386</v>
      </c>
      <c r="X5" s="49">
        <f t="shared" ref="X5:Y5" si="3">X7*X13/1000000</f>
        <v>198163.64653549757</v>
      </c>
      <c r="Y5" s="49">
        <f t="shared" si="3"/>
        <v>197030.74563270662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16837363.767576244</v>
      </c>
      <c r="C7" s="35">
        <v>17468656.264079757</v>
      </c>
      <c r="D7" s="35">
        <v>17645887.19657677</v>
      </c>
      <c r="E7" s="35">
        <v>17815066.852407474</v>
      </c>
      <c r="F7" s="35">
        <v>18727020.863297533</v>
      </c>
      <c r="G7" s="35">
        <v>18805777.023850057</v>
      </c>
      <c r="H7" s="35">
        <v>19154630.841255907</v>
      </c>
      <c r="I7" s="35">
        <v>19437850.680403907</v>
      </c>
      <c r="J7" s="35">
        <v>20365248.390797976</v>
      </c>
      <c r="K7" s="35">
        <v>21396122.227892827</v>
      </c>
      <c r="L7" s="35">
        <v>22527198.800408825</v>
      </c>
      <c r="M7" s="35">
        <v>23278664.223118506</v>
      </c>
      <c r="N7" s="35">
        <v>24473081.141560081</v>
      </c>
      <c r="O7" s="35">
        <v>25367395.63765005</v>
      </c>
      <c r="P7" s="35">
        <v>26356642.066959094</v>
      </c>
      <c r="Q7" s="35">
        <v>27655233.109087013</v>
      </c>
      <c r="R7" s="35">
        <v>28289611.939502984</v>
      </c>
      <c r="S7" s="35">
        <v>29156415.061127741</v>
      </c>
      <c r="T7" s="35">
        <v>30147954.855456624</v>
      </c>
      <c r="U7" s="35">
        <v>31157525.035139848</v>
      </c>
      <c r="V7" s="35">
        <v>32136098.238661069</v>
      </c>
      <c r="W7" s="35">
        <v>32463879.68068793</v>
      </c>
      <c r="X7" s="35">
        <v>32853054.600363579</v>
      </c>
      <c r="Y7" s="35">
        <v>33257104.139965534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2612188.9134895746</v>
      </c>
      <c r="D8" s="52">
        <v>2192287.4490045831</v>
      </c>
      <c r="E8" s="52">
        <v>2218985.3548574131</v>
      </c>
      <c r="F8" s="52">
        <v>2997108.1340332814</v>
      </c>
      <c r="G8" s="52">
        <v>2199868.2831920702</v>
      </c>
      <c r="H8" s="52">
        <v>2506544.0269076489</v>
      </c>
      <c r="I8" s="52">
        <v>2478118.9161408655</v>
      </c>
      <c r="J8" s="52">
        <v>3160147.3131725378</v>
      </c>
      <c r="K8" s="52">
        <v>3643062.7505844273</v>
      </c>
      <c r="L8" s="52">
        <v>3323364.0215205811</v>
      </c>
      <c r="M8" s="52">
        <v>2970450.7775670961</v>
      </c>
      <c r="N8" s="52">
        <v>4191525.0524748564</v>
      </c>
      <c r="O8" s="52">
        <v>3094182.7792820409</v>
      </c>
      <c r="P8" s="52">
        <v>3495790.4562166929</v>
      </c>
      <c r="Q8" s="52">
        <v>3776709.958268784</v>
      </c>
      <c r="R8" s="52">
        <v>3794526.1435885094</v>
      </c>
      <c r="S8" s="52">
        <v>4509865.8722091839</v>
      </c>
      <c r="T8" s="52">
        <v>4314903.8158494644</v>
      </c>
      <c r="U8" s="52">
        <v>3980020.9572503194</v>
      </c>
      <c r="V8" s="52">
        <v>5170098.2559960783</v>
      </c>
      <c r="W8" s="52">
        <v>3421964.2213089019</v>
      </c>
      <c r="X8" s="52">
        <v>3884965.3758923411</v>
      </c>
      <c r="Y8" s="52">
        <v>4180759.4978707395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1980896.4169860631</v>
      </c>
      <c r="D9" s="36">
        <v>2015056.5165075697</v>
      </c>
      <c r="E9" s="36">
        <v>2049805.6990267076</v>
      </c>
      <c r="F9" s="36">
        <v>2085154.1231432222</v>
      </c>
      <c r="G9" s="36">
        <v>2121112.122639548</v>
      </c>
      <c r="H9" s="36">
        <v>2157690.2095017992</v>
      </c>
      <c r="I9" s="36">
        <v>2194899.0769928657</v>
      </c>
      <c r="J9" s="36">
        <v>2232749.6027784683</v>
      </c>
      <c r="K9" s="36">
        <v>2612188.9134895764</v>
      </c>
      <c r="L9" s="36">
        <v>2192287.4490045831</v>
      </c>
      <c r="M9" s="36">
        <v>2218985.354857415</v>
      </c>
      <c r="N9" s="36">
        <v>2997108.1340332814</v>
      </c>
      <c r="O9" s="36">
        <v>2199868.2831920721</v>
      </c>
      <c r="P9" s="36">
        <v>2506544.0269076489</v>
      </c>
      <c r="Q9" s="36">
        <v>2478118.9161408655</v>
      </c>
      <c r="R9" s="36">
        <v>3160147.3131725378</v>
      </c>
      <c r="S9" s="36">
        <v>3643062.7505844273</v>
      </c>
      <c r="T9" s="36">
        <v>3323364.0215205811</v>
      </c>
      <c r="U9" s="36">
        <v>2970450.7775670998</v>
      </c>
      <c r="V9" s="36">
        <v>4191525.0524748527</v>
      </c>
      <c r="W9" s="36">
        <v>3094182.7792820372</v>
      </c>
      <c r="X9" s="36">
        <v>3495790.4562166966</v>
      </c>
      <c r="Y9" s="36">
        <v>3776709.958268784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36.798555031901358</v>
      </c>
      <c r="C11" s="54">
        <v>37.107311726477818</v>
      </c>
      <c r="D11" s="54">
        <v>37.329879710375188</v>
      </c>
      <c r="E11" s="54">
        <v>37.493110696284653</v>
      </c>
      <c r="F11" s="54">
        <v>37.626483585190627</v>
      </c>
      <c r="G11" s="54">
        <v>37.745013255016588</v>
      </c>
      <c r="H11" s="54">
        <v>37.781180871416581</v>
      </c>
      <c r="I11" s="54">
        <v>37.794252105570912</v>
      </c>
      <c r="J11" s="54">
        <v>37.660272470951249</v>
      </c>
      <c r="K11" s="54">
        <v>37.470347442693203</v>
      </c>
      <c r="L11" s="54">
        <v>37.321621316902565</v>
      </c>
      <c r="M11" s="54">
        <v>37.337788177600331</v>
      </c>
      <c r="N11" s="54">
        <v>37.279739108344963</v>
      </c>
      <c r="O11" s="54">
        <v>37.231760787241292</v>
      </c>
      <c r="P11" s="54">
        <v>37.193496623675138</v>
      </c>
      <c r="Q11" s="54">
        <v>37.178659328748331</v>
      </c>
      <c r="R11" s="54">
        <v>38.038860931156663</v>
      </c>
      <c r="S11" s="54">
        <v>36.042807462234208</v>
      </c>
      <c r="T11" s="54">
        <v>37.955883321566461</v>
      </c>
      <c r="U11" s="54">
        <v>38.537993582343582</v>
      </c>
      <c r="V11" s="54">
        <v>43.027699758154419</v>
      </c>
      <c r="W11" s="54">
        <v>43.058122446935613</v>
      </c>
      <c r="X11" s="54">
        <v>41.652259093310057</v>
      </c>
      <c r="Y11" s="54">
        <v>40.761042729744219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8527.5200914156248</v>
      </c>
      <c r="C13" s="35">
        <v>8434.6971224177323</v>
      </c>
      <c r="D13" s="35">
        <v>8358.457605095562</v>
      </c>
      <c r="E13" s="35">
        <v>8282.6701420340596</v>
      </c>
      <c r="F13" s="35">
        <v>8194.9828854504376</v>
      </c>
      <c r="G13" s="35">
        <v>8123.2532225845325</v>
      </c>
      <c r="H13" s="35">
        <v>8048.1565334017851</v>
      </c>
      <c r="I13" s="35">
        <v>7974.0733630056129</v>
      </c>
      <c r="J13" s="35">
        <v>7897.6191343291084</v>
      </c>
      <c r="K13" s="35">
        <v>7863.489855379823</v>
      </c>
      <c r="L13" s="35">
        <v>7803.3611788109984</v>
      </c>
      <c r="M13" s="35">
        <v>7725.5412837474014</v>
      </c>
      <c r="N13" s="35">
        <v>7583.5596439224319</v>
      </c>
      <c r="O13" s="35">
        <v>7469.8053646179542</v>
      </c>
      <c r="P13" s="35">
        <v>7315.7095195635475</v>
      </c>
      <c r="Q13" s="35">
        <v>7150.9814839229193</v>
      </c>
      <c r="R13" s="35">
        <v>6967.7005440851026</v>
      </c>
      <c r="S13" s="35">
        <v>6766.4045345744889</v>
      </c>
      <c r="T13" s="35">
        <v>6593.4832988268818</v>
      </c>
      <c r="U13" s="35">
        <v>6443.4323562606942</v>
      </c>
      <c r="V13" s="35">
        <v>6258.0018421093837</v>
      </c>
      <c r="W13" s="35">
        <v>6140.6157093901456</v>
      </c>
      <c r="X13" s="35">
        <v>6031.8180134551176</v>
      </c>
      <c r="Y13" s="35">
        <v>5924.4708981120202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7906.7791754497221</v>
      </c>
      <c r="D14" s="36">
        <v>7906.358379907665</v>
      </c>
      <c r="E14" s="36">
        <v>7906.1727484751254</v>
      </c>
      <c r="F14" s="36">
        <v>7905.1157958518106</v>
      </c>
      <c r="G14" s="36">
        <v>7902.4274847621546</v>
      </c>
      <c r="H14" s="36">
        <v>7897.3777990070967</v>
      </c>
      <c r="I14" s="36">
        <v>7891.6414563662129</v>
      </c>
      <c r="J14" s="36">
        <v>7872.4004463133797</v>
      </c>
      <c r="K14" s="36">
        <v>7703.7420274983024</v>
      </c>
      <c r="L14" s="36">
        <v>7484.1902919769291</v>
      </c>
      <c r="M14" s="36">
        <v>7270.3088045292434</v>
      </c>
      <c r="N14" s="36">
        <v>7024.9552382408419</v>
      </c>
      <c r="O14" s="36">
        <v>6877.6599880830918</v>
      </c>
      <c r="P14" s="36">
        <v>6614.5710655199082</v>
      </c>
      <c r="Q14" s="36">
        <v>6487.3789268491246</v>
      </c>
      <c r="R14" s="36">
        <v>6385.3637603085981</v>
      </c>
      <c r="S14" s="36">
        <v>6260.889126039272</v>
      </c>
      <c r="T14" s="36">
        <v>6111.0577717635661</v>
      </c>
      <c r="U14" s="36">
        <v>5923.9543746117479</v>
      </c>
      <c r="V14" s="36">
        <v>5762.2953030682056</v>
      </c>
      <c r="W14" s="36">
        <v>5704.6723500375238</v>
      </c>
      <c r="X14" s="36">
        <v>5647.049397006841</v>
      </c>
      <c r="Y14" s="36">
        <v>5589.4264439761591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0.63940002763735204</v>
      </c>
      <c r="C16" s="44">
        <f>C7/RES_summary!C$6</f>
        <v>0.65756020391278636</v>
      </c>
      <c r="D16" s="44">
        <f>D7/RES_summary!D$6</f>
        <v>0.65833066320492195</v>
      </c>
      <c r="E16" s="44">
        <f>E7/RES_summary!E$6</f>
        <v>0.65882027614533978</v>
      </c>
      <c r="F16" s="44">
        <f>F7/RES_summary!F$6</f>
        <v>0.68664276038726257</v>
      </c>
      <c r="G16" s="44">
        <f>G7/RES_summary!G$6</f>
        <v>0.6881455200174581</v>
      </c>
      <c r="H16" s="44">
        <f>H7/RES_summary!H$6</f>
        <v>0.69069761988895206</v>
      </c>
      <c r="I16" s="44">
        <f>I7/RES_summary!I$6</f>
        <v>0.69419732506637322</v>
      </c>
      <c r="J16" s="44">
        <f>J7/RES_summary!J$6</f>
        <v>0.71461261962063982</v>
      </c>
      <c r="K16" s="44">
        <f>K7/RES_summary!K$6</f>
        <v>0.74545356328819057</v>
      </c>
      <c r="L16" s="44">
        <f>L7/RES_summary!L$6</f>
        <v>0.77554024059915183</v>
      </c>
      <c r="M16" s="44">
        <f>M7/RES_summary!M$6</f>
        <v>0.79889878192238517</v>
      </c>
      <c r="N16" s="44">
        <f>N7/RES_summary!N$6</f>
        <v>0.83380283122565679</v>
      </c>
      <c r="O16" s="44">
        <f>O7/RES_summary!O$6</f>
        <v>0.85807851178046102</v>
      </c>
      <c r="P16" s="44">
        <f>P7/RES_summary!P$6</f>
        <v>0.87953758950365379</v>
      </c>
      <c r="Q16" s="44">
        <f>Q7/RES_summary!Q$6</f>
        <v>0.91382152775155645</v>
      </c>
      <c r="R16" s="44">
        <f>R7/RES_summary!R$6</f>
        <v>0.92822107843782364</v>
      </c>
      <c r="S16" s="44">
        <f>S7/RES_summary!S$6</f>
        <v>0.9531706517693016</v>
      </c>
      <c r="T16" s="44">
        <f>T7/RES_summary!T$6</f>
        <v>0.98106781182424163</v>
      </c>
      <c r="U16" s="44">
        <f>U7/RES_summary!U$6</f>
        <v>1.0082206289829001</v>
      </c>
      <c r="V16" s="44">
        <f>V7/RES_summary!V$6</f>
        <v>1.0348530605135391</v>
      </c>
      <c r="W16" s="44">
        <f>W7/RES_summary!W$6</f>
        <v>1.0386935475271708</v>
      </c>
      <c r="X16" s="44">
        <f>X7/RES_summary!X$6</f>
        <v>1.0421621703013675</v>
      </c>
      <c r="Y16" s="44">
        <f>Y7/RES_summary!Y$6</f>
        <v>1.0452938332906463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5452.4965821292253</v>
      </c>
      <c r="C17" s="52">
        <f t="shared" si="4"/>
        <v>5546.3211597595964</v>
      </c>
      <c r="D17" s="52">
        <f t="shared" si="4"/>
        <v>5502.6289385327846</v>
      </c>
      <c r="E17" s="52">
        <f t="shared" si="4"/>
        <v>5456.7910301956399</v>
      </c>
      <c r="F17" s="52">
        <f t="shared" si="4"/>
        <v>5627.0256697920622</v>
      </c>
      <c r="G17" s="52">
        <f t="shared" si="4"/>
        <v>5589.9803130889259</v>
      </c>
      <c r="H17" s="52">
        <f t="shared" si="4"/>
        <v>5558.8425621143324</v>
      </c>
      <c r="I17" s="52">
        <f t="shared" si="4"/>
        <v>5535.5803984815157</v>
      </c>
      <c r="J17" s="52">
        <f t="shared" si="4"/>
        <v>5643.7382983490143</v>
      </c>
      <c r="K17" s="52">
        <f t="shared" si="4"/>
        <v>5861.8665325734273</v>
      </c>
      <c r="L17" s="52">
        <f t="shared" si="4"/>
        <v>6051.8206060971625</v>
      </c>
      <c r="M17" s="52">
        <f t="shared" si="4"/>
        <v>6171.9255212768985</v>
      </c>
      <c r="N17" s="52">
        <f t="shared" si="4"/>
        <v>6323.1935018711574</v>
      </c>
      <c r="O17" s="52">
        <f t="shared" si="4"/>
        <v>6409.6794705610782</v>
      </c>
      <c r="P17" s="52">
        <f t="shared" si="4"/>
        <v>6434.4415163458561</v>
      </c>
      <c r="Q17" s="52">
        <f t="shared" si="4"/>
        <v>6534.7208245615348</v>
      </c>
      <c r="R17" s="52">
        <f t="shared" ref="R17:V17" si="5">R13*R16</f>
        <v>6467.5665132624845</v>
      </c>
      <c r="S17" s="52">
        <f t="shared" si="5"/>
        <v>6449.5382203551235</v>
      </c>
      <c r="T17" s="52">
        <f t="shared" si="5"/>
        <v>6468.6542322797713</v>
      </c>
      <c r="U17" s="52">
        <f t="shared" si="5"/>
        <v>6496.4014230379271</v>
      </c>
      <c r="V17" s="52">
        <f t="shared" si="5"/>
        <v>6476.1123590062607</v>
      </c>
      <c r="W17" s="52">
        <f t="shared" ref="W17:Y17" si="6">W13*W16</f>
        <v>6378.2179151875253</v>
      </c>
      <c r="X17" s="52">
        <f t="shared" si="6"/>
        <v>6286.1325517652685</v>
      </c>
      <c r="Y17" s="52">
        <f t="shared" si="6"/>
        <v>6192.8128953063915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200.64399553873636</v>
      </c>
      <c r="C18" s="36">
        <f>C3*11630*1000/RES_summary!C$6</f>
        <v>205.80906821035933</v>
      </c>
      <c r="D18" s="36">
        <f>D3*11630*1000/RES_summary!D$6</f>
        <v>205.41247636625835</v>
      </c>
      <c r="E18" s="36">
        <f>E3*11630*1000/RES_summary!E$6</f>
        <v>204.59207014161831</v>
      </c>
      <c r="F18" s="36">
        <f>F3*11630*1000/RES_summary!F$6</f>
        <v>211.72518899787735</v>
      </c>
      <c r="G18" s="36">
        <f>G3*11630*1000/RES_summary!G$6</f>
        <v>210.99388101282321</v>
      </c>
      <c r="H18" s="36">
        <f>H3*11630*1000/RES_summary!H$6</f>
        <v>210.0196362749704</v>
      </c>
      <c r="I18" s="36">
        <f>I3*11630*1000/RES_summary!I$6</f>
        <v>209.21312113086708</v>
      </c>
      <c r="J18" s="36">
        <f>J3*11630*1000/RES_summary!J$6</f>
        <v>212.54472207056662</v>
      </c>
      <c r="K18" s="36">
        <f>K3*11630*1000/RES_summary!K$6</f>
        <v>219.64617563822156</v>
      </c>
      <c r="L18" s="36">
        <f>L3*11630*1000/RES_summary!L$6</f>
        <v>225.86375693858605</v>
      </c>
      <c r="M18" s="36">
        <f>M3*11630*1000/RES_summary!M$6</f>
        <v>230.44604776136234</v>
      </c>
      <c r="N18" s="36">
        <f>N3*11630*1000/RES_summary!N$6</f>
        <v>235.72700408133895</v>
      </c>
      <c r="O18" s="36">
        <f>O3*11630*1000/RES_summary!O$6</f>
        <v>238.64365277082149</v>
      </c>
      <c r="P18" s="36">
        <f>P3*11630*1000/RES_summary!P$6</f>
        <v>239.3193788134447</v>
      </c>
      <c r="Q18" s="36">
        <f>Q3*11630*1000/RES_summary!Q$6</f>
        <v>242.95215934485066</v>
      </c>
      <c r="R18" s="36">
        <f>R3*11630*1000/RES_summary!R$6</f>
        <v>246.01886316099743</v>
      </c>
      <c r="S18" s="36">
        <f>S3*11630*1000/RES_summary!S$6</f>
        <v>232.45946429658031</v>
      </c>
      <c r="T18" s="36">
        <f>T3*11630*1000/RES_summary!T$6</f>
        <v>245.52348528796807</v>
      </c>
      <c r="U18" s="36">
        <f>U3*11630*1000/RES_summary!U$6</f>
        <v>250.35827634936339</v>
      </c>
      <c r="V18" s="36">
        <f>V3*11630*1000/RES_summary!V$6</f>
        <v>278.65221818339455</v>
      </c>
      <c r="W18" s="36">
        <f>W3*11630*1000/RES_summary!W$6</f>
        <v>274.63408798538285</v>
      </c>
      <c r="X18" s="36">
        <f>X3*11630*1000/RES_summary!X$6</f>
        <v>261.83162174101727</v>
      </c>
      <c r="Y18" s="36">
        <f>Y3*11630*1000/RES_summary!Y$6</f>
        <v>252.42551104289487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350929</v>
      </c>
      <c r="C3" s="120">
        <v>314219</v>
      </c>
      <c r="D3" s="120">
        <v>262900</v>
      </c>
      <c r="E3" s="120">
        <v>230686</v>
      </c>
      <c r="F3" s="120">
        <v>207921</v>
      </c>
      <c r="G3" s="120">
        <v>198171</v>
      </c>
      <c r="H3" s="120">
        <v>197797</v>
      </c>
      <c r="I3" s="120">
        <v>198474</v>
      </c>
      <c r="J3" s="120">
        <v>194728</v>
      </c>
      <c r="K3" s="120">
        <v>183953</v>
      </c>
      <c r="L3" s="120">
        <v>152764</v>
      </c>
      <c r="M3" s="120">
        <v>89456</v>
      </c>
      <c r="N3" s="120">
        <v>58497</v>
      </c>
      <c r="O3" s="120">
        <v>41898</v>
      </c>
      <c r="P3" s="120">
        <v>40584</v>
      </c>
      <c r="Q3" s="120">
        <v>38828</v>
      </c>
      <c r="R3" s="120">
        <v>36123</v>
      </c>
      <c r="S3" s="120">
        <v>32897</v>
      </c>
      <c r="T3" s="120">
        <v>28552</v>
      </c>
      <c r="U3" s="120">
        <v>25756</v>
      </c>
      <c r="V3" s="120">
        <v>24579</v>
      </c>
      <c r="W3" s="120">
        <v>25216</v>
      </c>
      <c r="X3" s="120">
        <v>27275</v>
      </c>
      <c r="Y3" s="120">
        <v>25930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350929</v>
      </c>
      <c r="C5" s="52">
        <v>314219</v>
      </c>
      <c r="D5" s="52">
        <v>262900</v>
      </c>
      <c r="E5" s="52">
        <v>230686</v>
      </c>
      <c r="F5" s="52">
        <v>207921</v>
      </c>
      <c r="G5" s="52">
        <v>198171</v>
      </c>
      <c r="H5" s="52">
        <v>197797</v>
      </c>
      <c r="I5" s="52">
        <v>198474</v>
      </c>
      <c r="J5" s="52">
        <v>194728</v>
      </c>
      <c r="K5" s="52">
        <v>183953</v>
      </c>
      <c r="L5" s="52">
        <v>152764</v>
      </c>
      <c r="M5" s="52">
        <v>89456</v>
      </c>
      <c r="N5" s="52">
        <v>58497</v>
      </c>
      <c r="O5" s="52">
        <v>41898</v>
      </c>
      <c r="P5" s="52">
        <v>40584</v>
      </c>
      <c r="Q5" s="52">
        <v>38828</v>
      </c>
      <c r="R5" s="52">
        <v>36123</v>
      </c>
      <c r="S5" s="52">
        <v>32897</v>
      </c>
      <c r="T5" s="52">
        <v>28552</v>
      </c>
      <c r="U5" s="52">
        <v>25756</v>
      </c>
      <c r="V5" s="52">
        <v>24579</v>
      </c>
      <c r="W5" s="52">
        <v>25216</v>
      </c>
      <c r="X5" s="52">
        <v>27275</v>
      </c>
      <c r="Y5" s="52">
        <v>25930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22841</v>
      </c>
      <c r="C8" s="52">
        <v>22979</v>
      </c>
      <c r="D8" s="52">
        <v>22482</v>
      </c>
      <c r="E8" s="52">
        <v>19219</v>
      </c>
      <c r="F8" s="52">
        <v>15902</v>
      </c>
      <c r="G8" s="52">
        <v>12417</v>
      </c>
      <c r="H8" s="52">
        <v>8886</v>
      </c>
      <c r="I8" s="52">
        <v>7216</v>
      </c>
      <c r="J8" s="52">
        <v>7035</v>
      </c>
      <c r="K8" s="52">
        <v>7383</v>
      </c>
      <c r="L8" s="52">
        <v>8462</v>
      </c>
      <c r="M8" s="52">
        <v>8643</v>
      </c>
      <c r="N8" s="52">
        <v>8019</v>
      </c>
      <c r="O8" s="52">
        <v>6483</v>
      </c>
      <c r="P8" s="52">
        <v>5655</v>
      </c>
      <c r="Q8" s="52">
        <v>4443</v>
      </c>
      <c r="R8" s="52">
        <v>2960</v>
      </c>
      <c r="S8" s="52">
        <v>1500</v>
      </c>
      <c r="T8" s="52">
        <v>584</v>
      </c>
      <c r="U8" s="52">
        <v>435</v>
      </c>
      <c r="V8" s="52">
        <v>408</v>
      </c>
      <c r="W8" s="52">
        <v>661</v>
      </c>
      <c r="X8" s="52">
        <v>1036</v>
      </c>
      <c r="Y8" s="52">
        <v>1644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54997</v>
      </c>
      <c r="C10" s="52">
        <v>52409</v>
      </c>
      <c r="D10" s="52">
        <v>48379</v>
      </c>
      <c r="E10" s="52">
        <v>47386</v>
      </c>
      <c r="F10" s="52">
        <v>47604</v>
      </c>
      <c r="G10" s="52">
        <v>50581</v>
      </c>
      <c r="H10" s="52">
        <v>51224</v>
      </c>
      <c r="I10" s="52">
        <v>51952</v>
      </c>
      <c r="J10" s="52">
        <v>51127</v>
      </c>
      <c r="K10" s="52">
        <v>49027</v>
      </c>
      <c r="L10" s="52">
        <v>46160</v>
      </c>
      <c r="M10" s="52">
        <v>35966</v>
      </c>
      <c r="N10" s="52">
        <v>23726</v>
      </c>
      <c r="O10" s="52">
        <v>19108</v>
      </c>
      <c r="P10" s="52">
        <v>17557</v>
      </c>
      <c r="Q10" s="52">
        <v>17938</v>
      </c>
      <c r="R10" s="52">
        <v>17963</v>
      </c>
      <c r="S10" s="52">
        <v>16602</v>
      </c>
      <c r="T10" s="52">
        <v>13030</v>
      </c>
      <c r="U10" s="52">
        <v>10254</v>
      </c>
      <c r="V10" s="52">
        <v>8685</v>
      </c>
      <c r="W10" s="52">
        <v>8075</v>
      </c>
      <c r="X10" s="52">
        <v>6867</v>
      </c>
      <c r="Y10" s="52">
        <v>6868</v>
      </c>
      <c r="DA10" s="63" t="s">
        <v>1061</v>
      </c>
    </row>
    <row r="11" spans="1:105" ht="12" customHeight="1" x14ac:dyDescent="0.25">
      <c r="A11" s="97" t="s">
        <v>124</v>
      </c>
      <c r="B11" s="52">
        <v>33573</v>
      </c>
      <c r="C11" s="52">
        <v>29621</v>
      </c>
      <c r="D11" s="52">
        <v>24256</v>
      </c>
      <c r="E11" s="52">
        <v>20200</v>
      </c>
      <c r="F11" s="52">
        <v>16987</v>
      </c>
      <c r="G11" s="52">
        <v>14828</v>
      </c>
      <c r="H11" s="52">
        <v>12948</v>
      </c>
      <c r="I11" s="52">
        <v>11838</v>
      </c>
      <c r="J11" s="52">
        <v>10811</v>
      </c>
      <c r="K11" s="52">
        <v>9703</v>
      </c>
      <c r="L11" s="52">
        <v>7389</v>
      </c>
      <c r="M11" s="52">
        <v>3202</v>
      </c>
      <c r="N11" s="52">
        <v>1900</v>
      </c>
      <c r="O11" s="52">
        <v>1128</v>
      </c>
      <c r="P11" s="52">
        <v>1127</v>
      </c>
      <c r="Q11" s="52">
        <v>905</v>
      </c>
      <c r="R11" s="52">
        <v>716</v>
      </c>
      <c r="S11" s="52">
        <v>570</v>
      </c>
      <c r="T11" s="52">
        <v>542</v>
      </c>
      <c r="U11" s="52">
        <v>544</v>
      </c>
      <c r="V11" s="52">
        <v>543</v>
      </c>
      <c r="W11" s="52">
        <v>539</v>
      </c>
      <c r="X11" s="52">
        <v>467</v>
      </c>
      <c r="Y11" s="52">
        <v>371</v>
      </c>
      <c r="DA11" s="63" t="s">
        <v>1062</v>
      </c>
    </row>
    <row r="12" spans="1:105" ht="12" customHeight="1" x14ac:dyDescent="0.25">
      <c r="A12" s="97" t="s">
        <v>123</v>
      </c>
      <c r="B12" s="52">
        <v>12</v>
      </c>
      <c r="C12" s="52">
        <v>10</v>
      </c>
      <c r="D12" s="52">
        <v>8</v>
      </c>
      <c r="E12" s="52">
        <v>6</v>
      </c>
      <c r="F12" s="52">
        <v>6</v>
      </c>
      <c r="G12" s="52">
        <v>6</v>
      </c>
      <c r="H12" s="52">
        <v>6</v>
      </c>
      <c r="I12" s="52">
        <v>7</v>
      </c>
      <c r="J12" s="52">
        <v>7</v>
      </c>
      <c r="K12" s="52">
        <v>8</v>
      </c>
      <c r="L12" s="52">
        <v>8</v>
      </c>
      <c r="M12" s="52">
        <v>4</v>
      </c>
      <c r="N12" s="52">
        <v>3</v>
      </c>
      <c r="O12" s="52">
        <v>1</v>
      </c>
      <c r="P12" s="52">
        <v>1</v>
      </c>
      <c r="Q12" s="52">
        <v>1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253071</v>
      </c>
      <c r="C15" s="52">
        <v>224010</v>
      </c>
      <c r="D15" s="52">
        <v>183571</v>
      </c>
      <c r="E15" s="52">
        <v>157342</v>
      </c>
      <c r="F15" s="52">
        <v>138175</v>
      </c>
      <c r="G15" s="52">
        <v>127540</v>
      </c>
      <c r="H15" s="52">
        <v>126934</v>
      </c>
      <c r="I15" s="52">
        <v>126538</v>
      </c>
      <c r="J15" s="52">
        <v>124180</v>
      </c>
      <c r="K15" s="52">
        <v>116407</v>
      </c>
      <c r="L15" s="52">
        <v>91719</v>
      </c>
      <c r="M15" s="52">
        <v>45892</v>
      </c>
      <c r="N15" s="52">
        <v>29809</v>
      </c>
      <c r="O15" s="52">
        <v>19662</v>
      </c>
      <c r="P15" s="52">
        <v>19800</v>
      </c>
      <c r="Q15" s="52">
        <v>17844</v>
      </c>
      <c r="R15" s="52">
        <v>15247</v>
      </c>
      <c r="S15" s="52">
        <v>13640</v>
      </c>
      <c r="T15" s="52">
        <v>12988</v>
      </c>
      <c r="U15" s="52">
        <v>12960</v>
      </c>
      <c r="V15" s="52">
        <v>13347</v>
      </c>
      <c r="W15" s="52">
        <v>14341</v>
      </c>
      <c r="X15" s="52">
        <v>16276</v>
      </c>
      <c r="Y15" s="52">
        <v>14921</v>
      </c>
      <c r="DA15" s="63" t="s">
        <v>1064</v>
      </c>
    </row>
    <row r="16" spans="1:105" ht="12" customHeight="1" x14ac:dyDescent="0.25">
      <c r="A16" s="97" t="s">
        <v>121</v>
      </c>
      <c r="B16" s="52">
        <v>9276</v>
      </c>
      <c r="C16" s="52">
        <v>8169</v>
      </c>
      <c r="D16" s="52">
        <v>6686</v>
      </c>
      <c r="E16" s="52">
        <v>5752</v>
      </c>
      <c r="F16" s="52">
        <v>5149</v>
      </c>
      <c r="G16" s="52">
        <v>5216</v>
      </c>
      <c r="H16" s="52">
        <v>6685</v>
      </c>
      <c r="I16" s="52">
        <v>8139</v>
      </c>
      <c r="J16" s="52">
        <v>8603</v>
      </c>
      <c r="K16" s="52">
        <v>8808</v>
      </c>
      <c r="L16" s="52">
        <v>7488</v>
      </c>
      <c r="M16" s="52">
        <v>4392</v>
      </c>
      <c r="N16" s="52">
        <v>3059</v>
      </c>
      <c r="O16" s="52">
        <v>1999</v>
      </c>
      <c r="P16" s="52">
        <v>2099</v>
      </c>
      <c r="Q16" s="52">
        <v>2140</v>
      </c>
      <c r="R16" s="52">
        <v>2197</v>
      </c>
      <c r="S16" s="52">
        <v>2085</v>
      </c>
      <c r="T16" s="52">
        <v>1992</v>
      </c>
      <c r="U16" s="52">
        <v>1998</v>
      </c>
      <c r="V16" s="52">
        <v>2004</v>
      </c>
      <c r="W16" s="52">
        <v>2261</v>
      </c>
      <c r="X16" s="52">
        <v>3665</v>
      </c>
      <c r="Y16" s="52">
        <v>3770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1066</v>
      </c>
    </row>
    <row r="21" spans="1:105" ht="12" customHeight="1" x14ac:dyDescent="0.25">
      <c r="A21" s="97" t="s">
        <v>50</v>
      </c>
      <c r="B21" s="52">
        <v>160218</v>
      </c>
      <c r="C21" s="52">
        <v>142740</v>
      </c>
      <c r="D21" s="52">
        <v>119297</v>
      </c>
      <c r="E21" s="52">
        <v>104410</v>
      </c>
      <c r="F21" s="52">
        <v>95189</v>
      </c>
      <c r="G21" s="52">
        <v>88971</v>
      </c>
      <c r="H21" s="52">
        <v>83172</v>
      </c>
      <c r="I21" s="52">
        <v>80652</v>
      </c>
      <c r="J21" s="52">
        <v>76470</v>
      </c>
      <c r="K21" s="52">
        <v>70569</v>
      </c>
      <c r="L21" s="52">
        <v>57506</v>
      </c>
      <c r="M21" s="52">
        <v>32755</v>
      </c>
      <c r="N21" s="52">
        <v>20759</v>
      </c>
      <c r="O21" s="52">
        <v>14261</v>
      </c>
      <c r="P21" s="52">
        <v>13346</v>
      </c>
      <c r="Q21" s="52">
        <v>11838</v>
      </c>
      <c r="R21" s="52">
        <v>9932</v>
      </c>
      <c r="S21" s="52">
        <v>8486</v>
      </c>
      <c r="T21" s="52">
        <v>7357</v>
      </c>
      <c r="U21" s="52">
        <v>6637</v>
      </c>
      <c r="V21" s="52">
        <v>6230</v>
      </c>
      <c r="W21" s="52">
        <v>5693</v>
      </c>
      <c r="X21" s="52">
        <v>4092</v>
      </c>
      <c r="Y21" s="52">
        <v>2798</v>
      </c>
      <c r="DA21" s="63" t="s">
        <v>1067</v>
      </c>
    </row>
    <row r="22" spans="1:105" ht="12" customHeight="1" x14ac:dyDescent="0.25">
      <c r="A22" s="109" t="s">
        <v>120</v>
      </c>
      <c r="B22" s="36">
        <v>190711</v>
      </c>
      <c r="C22" s="36">
        <v>171479</v>
      </c>
      <c r="D22" s="36">
        <v>143603</v>
      </c>
      <c r="E22" s="36">
        <v>126276</v>
      </c>
      <c r="F22" s="36">
        <v>112732</v>
      </c>
      <c r="G22" s="36">
        <v>109200</v>
      </c>
      <c r="H22" s="36">
        <v>114625</v>
      </c>
      <c r="I22" s="36">
        <v>117822</v>
      </c>
      <c r="J22" s="36">
        <v>118258</v>
      </c>
      <c r="K22" s="36">
        <v>113384</v>
      </c>
      <c r="L22" s="36">
        <v>95258</v>
      </c>
      <c r="M22" s="36">
        <v>56701</v>
      </c>
      <c r="N22" s="36">
        <v>37738</v>
      </c>
      <c r="O22" s="36">
        <v>27637</v>
      </c>
      <c r="P22" s="36">
        <v>27238</v>
      </c>
      <c r="Q22" s="36">
        <v>26990</v>
      </c>
      <c r="R22" s="36">
        <v>26191</v>
      </c>
      <c r="S22" s="36">
        <v>24411</v>
      </c>
      <c r="T22" s="36">
        <v>21195</v>
      </c>
      <c r="U22" s="36">
        <v>19119</v>
      </c>
      <c r="V22" s="36">
        <v>18349</v>
      </c>
      <c r="W22" s="36">
        <v>19523</v>
      </c>
      <c r="X22" s="36">
        <v>23183</v>
      </c>
      <c r="Y22" s="36">
        <v>23132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705900</v>
      </c>
      <c r="C24" s="120">
        <v>688926</v>
      </c>
      <c r="D24" s="120">
        <v>665123</v>
      </c>
      <c r="E24" s="120">
        <v>635644</v>
      </c>
      <c r="F24" s="120">
        <v>611224</v>
      </c>
      <c r="G24" s="120">
        <v>592251</v>
      </c>
      <c r="H24" s="120">
        <v>573258</v>
      </c>
      <c r="I24" s="120">
        <v>564632</v>
      </c>
      <c r="J24" s="120">
        <v>536910</v>
      </c>
      <c r="K24" s="120">
        <v>509606</v>
      </c>
      <c r="L24" s="120">
        <v>475811</v>
      </c>
      <c r="M24" s="120">
        <v>432865</v>
      </c>
      <c r="N24" s="120">
        <v>392965</v>
      </c>
      <c r="O24" s="120">
        <v>358084</v>
      </c>
      <c r="P24" s="120">
        <v>333585</v>
      </c>
      <c r="Q24" s="120">
        <v>326619</v>
      </c>
      <c r="R24" s="120">
        <v>333191</v>
      </c>
      <c r="S24" s="120">
        <v>332668</v>
      </c>
      <c r="T24" s="120">
        <v>324274</v>
      </c>
      <c r="U24" s="120">
        <v>314902</v>
      </c>
      <c r="V24" s="120">
        <v>307434</v>
      </c>
      <c r="W24" s="120">
        <v>313502</v>
      </c>
      <c r="X24" s="120">
        <v>324541</v>
      </c>
      <c r="Y24" s="120">
        <v>329363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705900</v>
      </c>
      <c r="C26" s="52">
        <v>688926</v>
      </c>
      <c r="D26" s="52">
        <v>665123</v>
      </c>
      <c r="E26" s="52">
        <v>635644</v>
      </c>
      <c r="F26" s="52">
        <v>611224</v>
      </c>
      <c r="G26" s="52">
        <v>592251</v>
      </c>
      <c r="H26" s="52">
        <v>573258</v>
      </c>
      <c r="I26" s="52">
        <v>564632</v>
      </c>
      <c r="J26" s="52">
        <v>536910</v>
      </c>
      <c r="K26" s="52">
        <v>509606</v>
      </c>
      <c r="L26" s="52">
        <v>475811</v>
      </c>
      <c r="M26" s="52">
        <v>432865</v>
      </c>
      <c r="N26" s="52">
        <v>392965</v>
      </c>
      <c r="O26" s="52">
        <v>358084</v>
      </c>
      <c r="P26" s="52">
        <v>333585</v>
      </c>
      <c r="Q26" s="52">
        <v>326619</v>
      </c>
      <c r="R26" s="52">
        <v>333191</v>
      </c>
      <c r="S26" s="52">
        <v>332668</v>
      </c>
      <c r="T26" s="52">
        <v>324274</v>
      </c>
      <c r="U26" s="52">
        <v>314902</v>
      </c>
      <c r="V26" s="52">
        <v>307434</v>
      </c>
      <c r="W26" s="52">
        <v>313502</v>
      </c>
      <c r="X26" s="52">
        <v>324541</v>
      </c>
      <c r="Y26" s="52">
        <v>329363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45944</v>
      </c>
      <c r="C29" s="52">
        <v>46916</v>
      </c>
      <c r="D29" s="52">
        <v>47869</v>
      </c>
      <c r="E29" s="52">
        <v>45733</v>
      </c>
      <c r="F29" s="52">
        <v>43142</v>
      </c>
      <c r="G29" s="52">
        <v>40192</v>
      </c>
      <c r="H29" s="52">
        <v>37865</v>
      </c>
      <c r="I29" s="52">
        <v>35378</v>
      </c>
      <c r="J29" s="52">
        <v>33590</v>
      </c>
      <c r="K29" s="52">
        <v>30854</v>
      </c>
      <c r="L29" s="52">
        <v>28969</v>
      </c>
      <c r="M29" s="52">
        <v>28656</v>
      </c>
      <c r="N29" s="52">
        <v>27442</v>
      </c>
      <c r="O29" s="52">
        <v>25159</v>
      </c>
      <c r="P29" s="52">
        <v>24028</v>
      </c>
      <c r="Q29" s="52">
        <v>21991</v>
      </c>
      <c r="R29" s="52">
        <v>20596</v>
      </c>
      <c r="S29" s="52">
        <v>23506</v>
      </c>
      <c r="T29" s="52">
        <v>29207</v>
      </c>
      <c r="U29" s="52">
        <v>34547</v>
      </c>
      <c r="V29" s="52">
        <v>37192</v>
      </c>
      <c r="W29" s="52">
        <v>44552</v>
      </c>
      <c r="X29" s="52">
        <v>49913</v>
      </c>
      <c r="Y29" s="52">
        <v>51007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80083</v>
      </c>
      <c r="C31" s="52">
        <v>77534</v>
      </c>
      <c r="D31" s="52">
        <v>71844</v>
      </c>
      <c r="E31" s="52">
        <v>65509</v>
      </c>
      <c r="F31" s="52">
        <v>60482</v>
      </c>
      <c r="G31" s="52">
        <v>56372</v>
      </c>
      <c r="H31" s="52">
        <v>50364</v>
      </c>
      <c r="I31" s="52">
        <v>46406</v>
      </c>
      <c r="J31" s="52">
        <v>41445</v>
      </c>
      <c r="K31" s="52">
        <v>36968</v>
      </c>
      <c r="L31" s="52">
        <v>31879</v>
      </c>
      <c r="M31" s="52">
        <v>26357</v>
      </c>
      <c r="N31" s="52">
        <v>20594</v>
      </c>
      <c r="O31" s="52">
        <v>16052</v>
      </c>
      <c r="P31" s="52">
        <v>14026</v>
      </c>
      <c r="Q31" s="52">
        <v>12933</v>
      </c>
      <c r="R31" s="52">
        <v>12579</v>
      </c>
      <c r="S31" s="52">
        <v>12070</v>
      </c>
      <c r="T31" s="52">
        <v>11454</v>
      </c>
      <c r="U31" s="52">
        <v>10839</v>
      </c>
      <c r="V31" s="52">
        <v>10220</v>
      </c>
      <c r="W31" s="52">
        <v>9663</v>
      </c>
      <c r="X31" s="52">
        <v>8741</v>
      </c>
      <c r="Y31" s="52">
        <v>8184</v>
      </c>
      <c r="DA31" s="63" t="s">
        <v>1071</v>
      </c>
    </row>
    <row r="32" spans="1:105" ht="12" customHeight="1" x14ac:dyDescent="0.25">
      <c r="A32" s="97" t="s">
        <v>140</v>
      </c>
      <c r="B32" s="52">
        <v>29</v>
      </c>
      <c r="C32" s="52">
        <v>27</v>
      </c>
      <c r="D32" s="52">
        <v>26</v>
      </c>
      <c r="E32" s="52">
        <v>22</v>
      </c>
      <c r="F32" s="52">
        <v>21</v>
      </c>
      <c r="G32" s="52">
        <v>23</v>
      </c>
      <c r="H32" s="52">
        <v>24</v>
      </c>
      <c r="I32" s="52">
        <v>26</v>
      </c>
      <c r="J32" s="52">
        <v>24</v>
      </c>
      <c r="K32" s="52">
        <v>26</v>
      </c>
      <c r="L32" s="52">
        <v>26</v>
      </c>
      <c r="M32" s="52">
        <v>23</v>
      </c>
      <c r="N32" s="52">
        <v>18</v>
      </c>
      <c r="O32" s="52">
        <v>12</v>
      </c>
      <c r="P32" s="52">
        <v>12</v>
      </c>
      <c r="Q32" s="52">
        <v>10</v>
      </c>
      <c r="R32" s="52">
        <v>9</v>
      </c>
      <c r="S32" s="52">
        <v>8</v>
      </c>
      <c r="T32" s="52">
        <v>8</v>
      </c>
      <c r="U32" s="52">
        <v>8</v>
      </c>
      <c r="V32" s="52">
        <v>8</v>
      </c>
      <c r="W32" s="52">
        <v>8</v>
      </c>
      <c r="X32" s="52">
        <v>10</v>
      </c>
      <c r="Y32" s="52">
        <v>8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603662</v>
      </c>
      <c r="C35" s="52">
        <v>590063</v>
      </c>
      <c r="D35" s="52">
        <v>573270</v>
      </c>
      <c r="E35" s="52">
        <v>550800</v>
      </c>
      <c r="F35" s="52">
        <v>531711</v>
      </c>
      <c r="G35" s="52">
        <v>516023</v>
      </c>
      <c r="H35" s="52">
        <v>500007</v>
      </c>
      <c r="I35" s="52">
        <v>490878</v>
      </c>
      <c r="J35" s="52">
        <v>466803</v>
      </c>
      <c r="K35" s="52">
        <v>441099</v>
      </c>
      <c r="L35" s="52">
        <v>405534</v>
      </c>
      <c r="M35" s="52">
        <v>365055</v>
      </c>
      <c r="N35" s="52">
        <v>330718</v>
      </c>
      <c r="O35" s="52">
        <v>302764</v>
      </c>
      <c r="P35" s="52">
        <v>281732</v>
      </c>
      <c r="Q35" s="52">
        <v>275768</v>
      </c>
      <c r="R35" s="52">
        <v>280424</v>
      </c>
      <c r="S35" s="52">
        <v>280372</v>
      </c>
      <c r="T35" s="52">
        <v>271897</v>
      </c>
      <c r="U35" s="52">
        <v>263141</v>
      </c>
      <c r="V35" s="52">
        <v>257299</v>
      </c>
      <c r="W35" s="52">
        <v>260913</v>
      </c>
      <c r="X35" s="52">
        <v>264778</v>
      </c>
      <c r="Y35" s="52">
        <v>266368</v>
      </c>
      <c r="DA35" s="63" t="s">
        <v>1073</v>
      </c>
    </row>
    <row r="36" spans="1:105" ht="12" customHeight="1" x14ac:dyDescent="0.25">
      <c r="A36" s="97" t="s">
        <v>121</v>
      </c>
      <c r="B36" s="52">
        <v>22126</v>
      </c>
      <c r="C36" s="52">
        <v>21302</v>
      </c>
      <c r="D36" s="52">
        <v>19983</v>
      </c>
      <c r="E36" s="52">
        <v>19313</v>
      </c>
      <c r="F36" s="52">
        <v>19010</v>
      </c>
      <c r="G36" s="52">
        <v>19833</v>
      </c>
      <c r="H36" s="52">
        <v>22863</v>
      </c>
      <c r="I36" s="52">
        <v>27322</v>
      </c>
      <c r="J36" s="52">
        <v>28638</v>
      </c>
      <c r="K36" s="52">
        <v>31513</v>
      </c>
      <c r="L36" s="52">
        <v>38372</v>
      </c>
      <c r="M36" s="52">
        <v>41430</v>
      </c>
      <c r="N36" s="52">
        <v>41635</v>
      </c>
      <c r="O36" s="52">
        <v>39256</v>
      </c>
      <c r="P36" s="52">
        <v>37815</v>
      </c>
      <c r="Q36" s="52">
        <v>37908</v>
      </c>
      <c r="R36" s="52">
        <v>40179</v>
      </c>
      <c r="S36" s="52">
        <v>40218</v>
      </c>
      <c r="T36" s="52">
        <v>40915</v>
      </c>
      <c r="U36" s="52">
        <v>40914</v>
      </c>
      <c r="V36" s="52">
        <v>39907</v>
      </c>
      <c r="W36" s="52">
        <v>42918</v>
      </c>
      <c r="X36" s="52">
        <v>51012</v>
      </c>
      <c r="Y36" s="52">
        <v>54803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322281</v>
      </c>
      <c r="C40" s="52">
        <v>310835</v>
      </c>
      <c r="D40" s="52">
        <v>299612</v>
      </c>
      <c r="E40" s="52">
        <v>285523</v>
      </c>
      <c r="F40" s="52">
        <v>277681</v>
      </c>
      <c r="G40" s="52">
        <v>265325</v>
      </c>
      <c r="H40" s="52">
        <v>246014</v>
      </c>
      <c r="I40" s="52">
        <v>235508</v>
      </c>
      <c r="J40" s="52">
        <v>217593</v>
      </c>
      <c r="K40" s="52">
        <v>200003</v>
      </c>
      <c r="L40" s="52">
        <v>180350</v>
      </c>
      <c r="M40" s="52">
        <v>158719</v>
      </c>
      <c r="N40" s="52">
        <v>136810</v>
      </c>
      <c r="O40" s="52">
        <v>120693</v>
      </c>
      <c r="P40" s="52">
        <v>110803</v>
      </c>
      <c r="Q40" s="52">
        <v>104971</v>
      </c>
      <c r="R40" s="52">
        <v>99274</v>
      </c>
      <c r="S40" s="52">
        <v>93157</v>
      </c>
      <c r="T40" s="52">
        <v>86437</v>
      </c>
      <c r="U40" s="52">
        <v>80733</v>
      </c>
      <c r="V40" s="52">
        <v>74501</v>
      </c>
      <c r="W40" s="52">
        <v>68098</v>
      </c>
      <c r="X40" s="52">
        <v>58981</v>
      </c>
      <c r="Y40" s="52">
        <v>52250</v>
      </c>
      <c r="DA40" s="63" t="s">
        <v>1075</v>
      </c>
    </row>
    <row r="41" spans="1:105" ht="12" customHeight="1" x14ac:dyDescent="0.25">
      <c r="A41" s="109" t="s">
        <v>120</v>
      </c>
      <c r="B41" s="36">
        <v>383619</v>
      </c>
      <c r="C41" s="36">
        <v>378091</v>
      </c>
      <c r="D41" s="36">
        <v>365511</v>
      </c>
      <c r="E41" s="36">
        <v>350121</v>
      </c>
      <c r="F41" s="36">
        <v>333543</v>
      </c>
      <c r="G41" s="36">
        <v>326926</v>
      </c>
      <c r="H41" s="36">
        <v>327244</v>
      </c>
      <c r="I41" s="36">
        <v>329124</v>
      </c>
      <c r="J41" s="36">
        <v>319317</v>
      </c>
      <c r="K41" s="36">
        <v>309603</v>
      </c>
      <c r="L41" s="36">
        <v>295461</v>
      </c>
      <c r="M41" s="36">
        <v>274146</v>
      </c>
      <c r="N41" s="36">
        <v>256155</v>
      </c>
      <c r="O41" s="36">
        <v>237391</v>
      </c>
      <c r="P41" s="36">
        <v>222782</v>
      </c>
      <c r="Q41" s="36">
        <v>221648</v>
      </c>
      <c r="R41" s="36">
        <v>233917</v>
      </c>
      <c r="S41" s="36">
        <v>239511</v>
      </c>
      <c r="T41" s="36">
        <v>237837</v>
      </c>
      <c r="U41" s="36">
        <v>234169</v>
      </c>
      <c r="V41" s="36">
        <v>232933</v>
      </c>
      <c r="W41" s="36">
        <v>245404</v>
      </c>
      <c r="X41" s="36">
        <v>265560</v>
      </c>
      <c r="Y41" s="36">
        <v>277113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5590781</v>
      </c>
      <c r="C43" s="120">
        <v>5541135</v>
      </c>
      <c r="D43" s="120">
        <v>5432816</v>
      </c>
      <c r="E43" s="120">
        <v>5376815</v>
      </c>
      <c r="F43" s="120">
        <v>5221117</v>
      </c>
      <c r="G43" s="120">
        <v>5153359</v>
      </c>
      <c r="H43" s="120">
        <v>5029794</v>
      </c>
      <c r="I43" s="120">
        <v>4960641</v>
      </c>
      <c r="J43" s="120">
        <v>4919691</v>
      </c>
      <c r="K43" s="120">
        <v>4770152</v>
      </c>
      <c r="L43" s="120">
        <v>4518990</v>
      </c>
      <c r="M43" s="120">
        <v>4325904</v>
      </c>
      <c r="N43" s="120">
        <v>4189926</v>
      </c>
      <c r="O43" s="120">
        <v>4061110</v>
      </c>
      <c r="P43" s="120">
        <v>3887320</v>
      </c>
      <c r="Q43" s="120">
        <v>3736144</v>
      </c>
      <c r="R43" s="120">
        <v>3581329</v>
      </c>
      <c r="S43" s="120">
        <v>3464684</v>
      </c>
      <c r="T43" s="120">
        <v>3320406</v>
      </c>
      <c r="U43" s="120">
        <v>3190143</v>
      </c>
      <c r="V43" s="120">
        <v>3011061</v>
      </c>
      <c r="W43" s="120">
        <v>2852842</v>
      </c>
      <c r="X43" s="120">
        <v>2620885</v>
      </c>
      <c r="Y43" s="120">
        <v>2424345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5590781</v>
      </c>
      <c r="C45" s="52">
        <v>5541135</v>
      </c>
      <c r="D45" s="52">
        <v>5432816</v>
      </c>
      <c r="E45" s="52">
        <v>5376815</v>
      </c>
      <c r="F45" s="52">
        <v>5221117</v>
      </c>
      <c r="G45" s="52">
        <v>5153359</v>
      </c>
      <c r="H45" s="52">
        <v>5029794</v>
      </c>
      <c r="I45" s="52">
        <v>4960641</v>
      </c>
      <c r="J45" s="52">
        <v>4919691</v>
      </c>
      <c r="K45" s="52">
        <v>4770152</v>
      </c>
      <c r="L45" s="52">
        <v>4518990</v>
      </c>
      <c r="M45" s="52">
        <v>4325904</v>
      </c>
      <c r="N45" s="52">
        <v>4189926</v>
      </c>
      <c r="O45" s="52">
        <v>4061110</v>
      </c>
      <c r="P45" s="52">
        <v>3887320</v>
      </c>
      <c r="Q45" s="52">
        <v>3736144</v>
      </c>
      <c r="R45" s="52">
        <v>3581329</v>
      </c>
      <c r="S45" s="52">
        <v>3464684</v>
      </c>
      <c r="T45" s="52">
        <v>3320406</v>
      </c>
      <c r="U45" s="52">
        <v>3190143</v>
      </c>
      <c r="V45" s="52">
        <v>3011061</v>
      </c>
      <c r="W45" s="52">
        <v>2852842</v>
      </c>
      <c r="X45" s="52">
        <v>2620885</v>
      </c>
      <c r="Y45" s="52">
        <v>2424345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363881</v>
      </c>
      <c r="C48" s="52">
        <v>372601</v>
      </c>
      <c r="D48" s="52">
        <v>382825</v>
      </c>
      <c r="E48" s="52">
        <v>376547</v>
      </c>
      <c r="F48" s="52">
        <v>374276</v>
      </c>
      <c r="G48" s="52">
        <v>364806</v>
      </c>
      <c r="H48" s="52">
        <v>355479</v>
      </c>
      <c r="I48" s="52">
        <v>337701</v>
      </c>
      <c r="J48" s="52">
        <v>322398</v>
      </c>
      <c r="K48" s="52">
        <v>304977</v>
      </c>
      <c r="L48" s="52">
        <v>297356</v>
      </c>
      <c r="M48" s="52">
        <v>292075</v>
      </c>
      <c r="N48" s="52">
        <v>284939</v>
      </c>
      <c r="O48" s="52">
        <v>285931</v>
      </c>
      <c r="P48" s="52">
        <v>291136</v>
      </c>
      <c r="Q48" s="52">
        <v>276107</v>
      </c>
      <c r="R48" s="52">
        <v>254185</v>
      </c>
      <c r="S48" s="52">
        <v>247605</v>
      </c>
      <c r="T48" s="52">
        <v>259706</v>
      </c>
      <c r="U48" s="52">
        <v>291640</v>
      </c>
      <c r="V48" s="52">
        <v>303478</v>
      </c>
      <c r="W48" s="52">
        <v>336151</v>
      </c>
      <c r="X48" s="52">
        <v>345053</v>
      </c>
      <c r="Y48" s="52">
        <v>332129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4490896</v>
      </c>
      <c r="C50" s="52">
        <v>4415113</v>
      </c>
      <c r="D50" s="52">
        <v>4293913</v>
      </c>
      <c r="E50" s="52">
        <v>4257900</v>
      </c>
      <c r="F50" s="52">
        <v>4132447</v>
      </c>
      <c r="G50" s="52">
        <v>4084104</v>
      </c>
      <c r="H50" s="52">
        <v>3990960</v>
      </c>
      <c r="I50" s="52">
        <v>3939931</v>
      </c>
      <c r="J50" s="52">
        <v>3915427</v>
      </c>
      <c r="K50" s="52">
        <v>3781289</v>
      </c>
      <c r="L50" s="52">
        <v>3530163</v>
      </c>
      <c r="M50" s="52">
        <v>3233705</v>
      </c>
      <c r="N50" s="52">
        <v>2999921</v>
      </c>
      <c r="O50" s="52">
        <v>2772598</v>
      </c>
      <c r="P50" s="52">
        <v>2725507</v>
      </c>
      <c r="Q50" s="52">
        <v>2747925</v>
      </c>
      <c r="R50" s="52">
        <v>2999791</v>
      </c>
      <c r="S50" s="52">
        <v>3088650</v>
      </c>
      <c r="T50" s="52">
        <v>3098373</v>
      </c>
      <c r="U50" s="52">
        <v>3026958</v>
      </c>
      <c r="V50" s="52">
        <v>2845624</v>
      </c>
      <c r="W50" s="52">
        <v>2646179</v>
      </c>
      <c r="X50" s="52">
        <v>2261069</v>
      </c>
      <c r="Y50" s="52">
        <v>2009721</v>
      </c>
      <c r="DA50" s="63" t="s">
        <v>1079</v>
      </c>
    </row>
    <row r="51" spans="1:105" ht="12" customHeight="1" x14ac:dyDescent="0.25">
      <c r="A51" s="97" t="s">
        <v>137</v>
      </c>
      <c r="B51" s="52">
        <v>1517</v>
      </c>
      <c r="C51" s="52">
        <v>1625</v>
      </c>
      <c r="D51" s="52">
        <v>1507</v>
      </c>
      <c r="E51" s="52">
        <v>1480</v>
      </c>
      <c r="F51" s="52">
        <v>1424</v>
      </c>
      <c r="G51" s="52">
        <v>1625</v>
      </c>
      <c r="H51" s="52">
        <v>1883</v>
      </c>
      <c r="I51" s="52">
        <v>2156</v>
      </c>
      <c r="J51" s="52">
        <v>2635</v>
      </c>
      <c r="K51" s="52">
        <v>3087</v>
      </c>
      <c r="L51" s="52">
        <v>3631</v>
      </c>
      <c r="M51" s="52">
        <v>4116</v>
      </c>
      <c r="N51" s="52">
        <v>3986</v>
      </c>
      <c r="O51" s="52">
        <v>3695</v>
      </c>
      <c r="P51" s="52">
        <v>3575</v>
      </c>
      <c r="Q51" s="52">
        <v>3355</v>
      </c>
      <c r="R51" s="52">
        <v>4538</v>
      </c>
      <c r="S51" s="52">
        <v>4341</v>
      </c>
      <c r="T51" s="52">
        <v>4509</v>
      </c>
      <c r="U51" s="52">
        <v>4720</v>
      </c>
      <c r="V51" s="52">
        <v>4298</v>
      </c>
      <c r="W51" s="52">
        <v>4634</v>
      </c>
      <c r="X51" s="52">
        <v>3958</v>
      </c>
      <c r="Y51" s="52">
        <v>3947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1059534</v>
      </c>
      <c r="C54" s="52">
        <v>1085388</v>
      </c>
      <c r="D54" s="52">
        <v>1099500</v>
      </c>
      <c r="E54" s="52">
        <v>1079936</v>
      </c>
      <c r="F54" s="52">
        <v>1050108</v>
      </c>
      <c r="G54" s="52">
        <v>1028623</v>
      </c>
      <c r="H54" s="52">
        <v>992779</v>
      </c>
      <c r="I54" s="52">
        <v>966439</v>
      </c>
      <c r="J54" s="52">
        <v>944990</v>
      </c>
      <c r="K54" s="52">
        <v>919054</v>
      </c>
      <c r="L54" s="52">
        <v>893045</v>
      </c>
      <c r="M54" s="52">
        <v>962880</v>
      </c>
      <c r="N54" s="52">
        <v>1044336</v>
      </c>
      <c r="O54" s="52">
        <v>1136585</v>
      </c>
      <c r="P54" s="52">
        <v>1021443</v>
      </c>
      <c r="Q54" s="52">
        <v>867616</v>
      </c>
      <c r="R54" s="52">
        <v>520142</v>
      </c>
      <c r="S54" s="52">
        <v>339462</v>
      </c>
      <c r="T54" s="52">
        <v>200178</v>
      </c>
      <c r="U54" s="52">
        <v>145668</v>
      </c>
      <c r="V54" s="52">
        <v>146744</v>
      </c>
      <c r="W54" s="52">
        <v>174382</v>
      </c>
      <c r="X54" s="52">
        <v>288594</v>
      </c>
      <c r="Y54" s="52">
        <v>332574</v>
      </c>
      <c r="DA54" s="63" t="s">
        <v>1081</v>
      </c>
    </row>
    <row r="55" spans="1:105" ht="12" customHeight="1" x14ac:dyDescent="0.25">
      <c r="A55" s="97" t="s">
        <v>121</v>
      </c>
      <c r="B55" s="52">
        <v>38834</v>
      </c>
      <c r="C55" s="52">
        <v>39009</v>
      </c>
      <c r="D55" s="52">
        <v>37896</v>
      </c>
      <c r="E55" s="52">
        <v>37499</v>
      </c>
      <c r="F55" s="52">
        <v>37138</v>
      </c>
      <c r="G55" s="52">
        <v>39007</v>
      </c>
      <c r="H55" s="52">
        <v>44172</v>
      </c>
      <c r="I55" s="52">
        <v>52115</v>
      </c>
      <c r="J55" s="52">
        <v>56639</v>
      </c>
      <c r="K55" s="52">
        <v>66722</v>
      </c>
      <c r="L55" s="52">
        <v>92151</v>
      </c>
      <c r="M55" s="52">
        <v>125203</v>
      </c>
      <c r="N55" s="52">
        <v>141683</v>
      </c>
      <c r="O55" s="52">
        <v>148232</v>
      </c>
      <c r="P55" s="52">
        <v>136795</v>
      </c>
      <c r="Q55" s="52">
        <v>117248</v>
      </c>
      <c r="R55" s="52">
        <v>56858</v>
      </c>
      <c r="S55" s="52">
        <v>32231</v>
      </c>
      <c r="T55" s="52">
        <v>17346</v>
      </c>
      <c r="U55" s="52">
        <v>12797</v>
      </c>
      <c r="V55" s="52">
        <v>14395</v>
      </c>
      <c r="W55" s="52">
        <v>27647</v>
      </c>
      <c r="X55" s="52">
        <v>67264</v>
      </c>
      <c r="Y55" s="52">
        <v>78103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2552494</v>
      </c>
      <c r="C59" s="52">
        <v>2497198</v>
      </c>
      <c r="D59" s="52">
        <v>2444613</v>
      </c>
      <c r="E59" s="52">
        <v>2412601</v>
      </c>
      <c r="F59" s="52">
        <v>2369317</v>
      </c>
      <c r="G59" s="52">
        <v>2305744</v>
      </c>
      <c r="H59" s="52">
        <v>2160628</v>
      </c>
      <c r="I59" s="52">
        <v>2073814</v>
      </c>
      <c r="J59" s="52">
        <v>1980808</v>
      </c>
      <c r="K59" s="52">
        <v>1855312</v>
      </c>
      <c r="L59" s="52">
        <v>1697065</v>
      </c>
      <c r="M59" s="52">
        <v>1571741</v>
      </c>
      <c r="N59" s="52">
        <v>1448787</v>
      </c>
      <c r="O59" s="52">
        <v>1363244</v>
      </c>
      <c r="P59" s="52">
        <v>1287530</v>
      </c>
      <c r="Q59" s="52">
        <v>1204997</v>
      </c>
      <c r="R59" s="52">
        <v>1092169</v>
      </c>
      <c r="S59" s="52">
        <v>997936</v>
      </c>
      <c r="T59" s="52">
        <v>908779</v>
      </c>
      <c r="U59" s="52">
        <v>832858</v>
      </c>
      <c r="V59" s="52">
        <v>740314</v>
      </c>
      <c r="W59" s="52">
        <v>639170</v>
      </c>
      <c r="X59" s="52">
        <v>535803</v>
      </c>
      <c r="Y59" s="52">
        <v>450839</v>
      </c>
      <c r="DA59" s="63" t="s">
        <v>1083</v>
      </c>
    </row>
    <row r="60" spans="1:105" ht="12" customHeight="1" x14ac:dyDescent="0.25">
      <c r="A60" s="109" t="s">
        <v>120</v>
      </c>
      <c r="B60" s="36">
        <v>3038287</v>
      </c>
      <c r="C60" s="36">
        <v>3043937</v>
      </c>
      <c r="D60" s="36">
        <v>2988203</v>
      </c>
      <c r="E60" s="36">
        <v>2964214</v>
      </c>
      <c r="F60" s="36">
        <v>2851800</v>
      </c>
      <c r="G60" s="36">
        <v>2847615</v>
      </c>
      <c r="H60" s="36">
        <v>2869166</v>
      </c>
      <c r="I60" s="36">
        <v>2886827</v>
      </c>
      <c r="J60" s="36">
        <v>2938883</v>
      </c>
      <c r="K60" s="36">
        <v>2914840</v>
      </c>
      <c r="L60" s="36">
        <v>2821925</v>
      </c>
      <c r="M60" s="36">
        <v>2754163</v>
      </c>
      <c r="N60" s="36">
        <v>2741139</v>
      </c>
      <c r="O60" s="36">
        <v>2697866</v>
      </c>
      <c r="P60" s="36">
        <v>2599790</v>
      </c>
      <c r="Q60" s="36">
        <v>2531147</v>
      </c>
      <c r="R60" s="36">
        <v>2489160</v>
      </c>
      <c r="S60" s="36">
        <v>2466748</v>
      </c>
      <c r="T60" s="36">
        <v>2411627</v>
      </c>
      <c r="U60" s="36">
        <v>2357285</v>
      </c>
      <c r="V60" s="36">
        <v>2270747</v>
      </c>
      <c r="W60" s="36">
        <v>2213672</v>
      </c>
      <c r="X60" s="36">
        <v>2085082</v>
      </c>
      <c r="Y60" s="36">
        <v>1973506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8348471</v>
      </c>
      <c r="C62" s="120">
        <v>8733124</v>
      </c>
      <c r="D62" s="120">
        <v>9028230</v>
      </c>
      <c r="E62" s="120">
        <v>9198622</v>
      </c>
      <c r="F62" s="120">
        <v>9580904</v>
      </c>
      <c r="G62" s="120">
        <v>9704716</v>
      </c>
      <c r="H62" s="120">
        <v>10064228</v>
      </c>
      <c r="I62" s="120">
        <v>10155058</v>
      </c>
      <c r="J62" s="120">
        <v>10291343</v>
      </c>
      <c r="K62" s="120">
        <v>10229754</v>
      </c>
      <c r="L62" s="120">
        <v>10219861</v>
      </c>
      <c r="M62" s="120">
        <v>10265666</v>
      </c>
      <c r="N62" s="120">
        <v>10210754</v>
      </c>
      <c r="O62" s="120">
        <v>10096536</v>
      </c>
      <c r="P62" s="120">
        <v>10032688</v>
      </c>
      <c r="Q62" s="120">
        <v>10068360</v>
      </c>
      <c r="R62" s="120">
        <v>10104658</v>
      </c>
      <c r="S62" s="120">
        <v>10051765</v>
      </c>
      <c r="T62" s="120">
        <v>9995312</v>
      </c>
      <c r="U62" s="120">
        <v>9926973</v>
      </c>
      <c r="V62" s="120">
        <v>9826358</v>
      </c>
      <c r="W62" s="120">
        <v>9543103</v>
      </c>
      <c r="X62" s="120">
        <v>9111284</v>
      </c>
      <c r="Y62" s="120">
        <v>8885697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8348471</v>
      </c>
      <c r="C64" s="52">
        <v>8733124</v>
      </c>
      <c r="D64" s="52">
        <v>9028230</v>
      </c>
      <c r="E64" s="52">
        <v>9198622</v>
      </c>
      <c r="F64" s="52">
        <v>9580904</v>
      </c>
      <c r="G64" s="52">
        <v>9704716</v>
      </c>
      <c r="H64" s="52">
        <v>10064228</v>
      </c>
      <c r="I64" s="52">
        <v>10155058</v>
      </c>
      <c r="J64" s="52">
        <v>10291343</v>
      </c>
      <c r="K64" s="52">
        <v>10229754</v>
      </c>
      <c r="L64" s="52">
        <v>10219861</v>
      </c>
      <c r="M64" s="52">
        <v>10265666</v>
      </c>
      <c r="N64" s="52">
        <v>10210754</v>
      </c>
      <c r="O64" s="52">
        <v>10096536</v>
      </c>
      <c r="P64" s="52">
        <v>10032688</v>
      </c>
      <c r="Q64" s="52">
        <v>10068360</v>
      </c>
      <c r="R64" s="52">
        <v>10104658</v>
      </c>
      <c r="S64" s="52">
        <v>10051765</v>
      </c>
      <c r="T64" s="52">
        <v>9995312</v>
      </c>
      <c r="U64" s="52">
        <v>9926973</v>
      </c>
      <c r="V64" s="52">
        <v>9826358</v>
      </c>
      <c r="W64" s="52">
        <v>9543103</v>
      </c>
      <c r="X64" s="52">
        <v>9111284</v>
      </c>
      <c r="Y64" s="52">
        <v>8885697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543367</v>
      </c>
      <c r="C67" s="52">
        <v>561902</v>
      </c>
      <c r="D67" s="52">
        <v>592155</v>
      </c>
      <c r="E67" s="52">
        <v>639145</v>
      </c>
      <c r="F67" s="52">
        <v>685055</v>
      </c>
      <c r="G67" s="52">
        <v>733966</v>
      </c>
      <c r="H67" s="52">
        <v>782194</v>
      </c>
      <c r="I67" s="52">
        <v>780554</v>
      </c>
      <c r="J67" s="52">
        <v>765362</v>
      </c>
      <c r="K67" s="52">
        <v>735423</v>
      </c>
      <c r="L67" s="52">
        <v>715690</v>
      </c>
      <c r="M67" s="52">
        <v>707820</v>
      </c>
      <c r="N67" s="52">
        <v>707196</v>
      </c>
      <c r="O67" s="52">
        <v>712975</v>
      </c>
      <c r="P67" s="52">
        <v>713646</v>
      </c>
      <c r="Q67" s="52">
        <v>712573</v>
      </c>
      <c r="R67" s="52">
        <v>745302</v>
      </c>
      <c r="S67" s="52">
        <v>864815</v>
      </c>
      <c r="T67" s="52">
        <v>998007</v>
      </c>
      <c r="U67" s="52">
        <v>1168806</v>
      </c>
      <c r="V67" s="52">
        <v>1255516</v>
      </c>
      <c r="W67" s="52">
        <v>1432066</v>
      </c>
      <c r="X67" s="52">
        <v>1450971</v>
      </c>
      <c r="Y67" s="52">
        <v>1371176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8172736</v>
      </c>
      <c r="C69" s="52">
        <v>8444172</v>
      </c>
      <c r="D69" s="52">
        <v>8727623</v>
      </c>
      <c r="E69" s="52">
        <v>8922481</v>
      </c>
      <c r="F69" s="52">
        <v>9300670</v>
      </c>
      <c r="G69" s="52">
        <v>9548362</v>
      </c>
      <c r="H69" s="52">
        <v>9813722</v>
      </c>
      <c r="I69" s="52">
        <v>9950707</v>
      </c>
      <c r="J69" s="52">
        <v>9952648</v>
      </c>
      <c r="K69" s="52">
        <v>9981034</v>
      </c>
      <c r="L69" s="52">
        <v>9843909</v>
      </c>
      <c r="M69" s="52">
        <v>9835894</v>
      </c>
      <c r="N69" s="52">
        <v>9580448</v>
      </c>
      <c r="O69" s="52">
        <v>9336341</v>
      </c>
      <c r="P69" s="52">
        <v>9241043</v>
      </c>
      <c r="Q69" s="52">
        <v>9122858</v>
      </c>
      <c r="R69" s="52">
        <v>9021872</v>
      </c>
      <c r="S69" s="52">
        <v>8921082</v>
      </c>
      <c r="T69" s="52">
        <v>8888322</v>
      </c>
      <c r="U69" s="52">
        <v>8932577</v>
      </c>
      <c r="V69" s="52">
        <v>8961086</v>
      </c>
      <c r="W69" s="52">
        <v>8893489</v>
      </c>
      <c r="X69" s="52">
        <v>8809178</v>
      </c>
      <c r="Y69" s="52">
        <v>8668995</v>
      </c>
      <c r="DA69" s="63" t="s">
        <v>1087</v>
      </c>
    </row>
    <row r="70" spans="1:105" ht="12" customHeight="1" x14ac:dyDescent="0.25">
      <c r="A70" s="97" t="s">
        <v>133</v>
      </c>
      <c r="B70" s="52">
        <v>2987</v>
      </c>
      <c r="C70" s="52">
        <v>2912</v>
      </c>
      <c r="D70" s="52">
        <v>3099</v>
      </c>
      <c r="E70" s="52">
        <v>2972</v>
      </c>
      <c r="F70" s="52">
        <v>3331</v>
      </c>
      <c r="G70" s="52">
        <v>3705</v>
      </c>
      <c r="H70" s="52">
        <v>4714</v>
      </c>
      <c r="I70" s="52">
        <v>5665</v>
      </c>
      <c r="J70" s="52">
        <v>6467</v>
      </c>
      <c r="K70" s="52">
        <v>7983</v>
      </c>
      <c r="L70" s="52">
        <v>9876</v>
      </c>
      <c r="M70" s="52">
        <v>13332</v>
      </c>
      <c r="N70" s="52">
        <v>12935</v>
      </c>
      <c r="O70" s="52">
        <v>12501</v>
      </c>
      <c r="P70" s="52">
        <v>12480</v>
      </c>
      <c r="Q70" s="52">
        <v>12068</v>
      </c>
      <c r="R70" s="52">
        <v>12573</v>
      </c>
      <c r="S70" s="52">
        <v>12193</v>
      </c>
      <c r="T70" s="52">
        <v>12758</v>
      </c>
      <c r="U70" s="52">
        <v>13708</v>
      </c>
      <c r="V70" s="52">
        <v>13571</v>
      </c>
      <c r="W70" s="52">
        <v>14222</v>
      </c>
      <c r="X70" s="52">
        <v>16956</v>
      </c>
      <c r="Y70" s="52">
        <v>17192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166640</v>
      </c>
      <c r="C73" s="52">
        <v>276455</v>
      </c>
      <c r="D73" s="52">
        <v>287847</v>
      </c>
      <c r="E73" s="52">
        <v>264351</v>
      </c>
      <c r="F73" s="52">
        <v>267769</v>
      </c>
      <c r="G73" s="52">
        <v>147680</v>
      </c>
      <c r="H73" s="52">
        <v>234350</v>
      </c>
      <c r="I73" s="52">
        <v>188729</v>
      </c>
      <c r="J73" s="52">
        <v>310642</v>
      </c>
      <c r="K73" s="52">
        <v>222327</v>
      </c>
      <c r="L73" s="52">
        <v>322440</v>
      </c>
      <c r="M73" s="52">
        <v>363447</v>
      </c>
      <c r="N73" s="52">
        <v>542824</v>
      </c>
      <c r="O73" s="52">
        <v>664300</v>
      </c>
      <c r="P73" s="52">
        <v>689641</v>
      </c>
      <c r="Q73" s="52">
        <v>823702</v>
      </c>
      <c r="R73" s="52">
        <v>938401</v>
      </c>
      <c r="S73" s="52">
        <v>981024</v>
      </c>
      <c r="T73" s="52">
        <v>954247</v>
      </c>
      <c r="U73" s="52">
        <v>852090</v>
      </c>
      <c r="V73" s="52">
        <v>737171</v>
      </c>
      <c r="W73" s="52">
        <v>545752</v>
      </c>
      <c r="X73" s="52">
        <v>243382</v>
      </c>
      <c r="Y73" s="52">
        <v>169761</v>
      </c>
      <c r="DA73" s="63" t="s">
        <v>1089</v>
      </c>
    </row>
    <row r="74" spans="1:105" ht="12" customHeight="1" x14ac:dyDescent="0.25">
      <c r="A74" s="97" t="s">
        <v>121</v>
      </c>
      <c r="B74" s="52">
        <v>6108</v>
      </c>
      <c r="C74" s="52">
        <v>9585</v>
      </c>
      <c r="D74" s="52">
        <v>9661</v>
      </c>
      <c r="E74" s="52">
        <v>8818</v>
      </c>
      <c r="F74" s="52">
        <v>9134</v>
      </c>
      <c r="G74" s="52">
        <v>4969</v>
      </c>
      <c r="H74" s="52">
        <v>11442</v>
      </c>
      <c r="I74" s="52">
        <v>9957</v>
      </c>
      <c r="J74" s="52">
        <v>21586</v>
      </c>
      <c r="K74" s="52">
        <v>18410</v>
      </c>
      <c r="L74" s="52">
        <v>43636</v>
      </c>
      <c r="M74" s="52">
        <v>52993</v>
      </c>
      <c r="N74" s="52">
        <v>74547</v>
      </c>
      <c r="O74" s="52">
        <v>83394</v>
      </c>
      <c r="P74" s="52">
        <v>89524</v>
      </c>
      <c r="Q74" s="52">
        <v>109732</v>
      </c>
      <c r="R74" s="52">
        <v>131812</v>
      </c>
      <c r="S74" s="52">
        <v>137466</v>
      </c>
      <c r="T74" s="52">
        <v>139985</v>
      </c>
      <c r="U74" s="52">
        <v>128598</v>
      </c>
      <c r="V74" s="52">
        <v>114530</v>
      </c>
      <c r="W74" s="52">
        <v>89640</v>
      </c>
      <c r="X74" s="52">
        <v>41768</v>
      </c>
      <c r="Y74" s="52">
        <v>29749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8024266</v>
      </c>
      <c r="C78" s="52">
        <v>8289543</v>
      </c>
      <c r="D78" s="52">
        <v>8595512</v>
      </c>
      <c r="E78" s="52">
        <v>8829473</v>
      </c>
      <c r="F78" s="52">
        <v>9243750</v>
      </c>
      <c r="G78" s="52">
        <v>9526452</v>
      </c>
      <c r="H78" s="52">
        <v>9806382</v>
      </c>
      <c r="I78" s="52">
        <v>9950003</v>
      </c>
      <c r="J78" s="52">
        <v>9953221</v>
      </c>
      <c r="K78" s="52">
        <v>9984350</v>
      </c>
      <c r="L78" s="52">
        <v>9862993</v>
      </c>
      <c r="M78" s="52">
        <v>9863697</v>
      </c>
      <c r="N78" s="52">
        <v>9625132</v>
      </c>
      <c r="O78" s="52">
        <v>9320014</v>
      </c>
      <c r="P78" s="52">
        <v>9231954</v>
      </c>
      <c r="Q78" s="52">
        <v>9080984</v>
      </c>
      <c r="R78" s="52">
        <v>9035386</v>
      </c>
      <c r="S78" s="52">
        <v>8834863</v>
      </c>
      <c r="T78" s="52">
        <v>8669618</v>
      </c>
      <c r="U78" s="52">
        <v>8540714</v>
      </c>
      <c r="V78" s="52">
        <v>8397837</v>
      </c>
      <c r="W78" s="52">
        <v>8254567</v>
      </c>
      <c r="X78" s="52">
        <v>8036020</v>
      </c>
      <c r="Y78" s="52">
        <v>7919861</v>
      </c>
      <c r="DA78" s="63" t="s">
        <v>1091</v>
      </c>
    </row>
    <row r="79" spans="1:105" ht="12" customHeight="1" x14ac:dyDescent="0.25">
      <c r="A79" s="109" t="s">
        <v>120</v>
      </c>
      <c r="B79" s="36">
        <v>324205</v>
      </c>
      <c r="C79" s="36">
        <v>443581</v>
      </c>
      <c r="D79" s="36">
        <v>432718</v>
      </c>
      <c r="E79" s="36">
        <v>369149</v>
      </c>
      <c r="F79" s="36">
        <v>337154</v>
      </c>
      <c r="G79" s="36">
        <v>178264</v>
      </c>
      <c r="H79" s="36">
        <v>257846</v>
      </c>
      <c r="I79" s="36">
        <v>205055</v>
      </c>
      <c r="J79" s="36">
        <v>338122</v>
      </c>
      <c r="K79" s="36">
        <v>245404</v>
      </c>
      <c r="L79" s="36">
        <v>356868</v>
      </c>
      <c r="M79" s="36">
        <v>401969</v>
      </c>
      <c r="N79" s="36">
        <v>585622</v>
      </c>
      <c r="O79" s="36">
        <v>776522</v>
      </c>
      <c r="P79" s="36">
        <v>800734</v>
      </c>
      <c r="Q79" s="36">
        <v>987376</v>
      </c>
      <c r="R79" s="36">
        <v>1069272</v>
      </c>
      <c r="S79" s="36">
        <v>1216902</v>
      </c>
      <c r="T79" s="36">
        <v>1325694</v>
      </c>
      <c r="U79" s="36">
        <v>1386259</v>
      </c>
      <c r="V79" s="36">
        <v>1428521</v>
      </c>
      <c r="W79" s="36">
        <v>1288536</v>
      </c>
      <c r="X79" s="36">
        <v>1075264</v>
      </c>
      <c r="Y79" s="36">
        <v>965836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4770292</v>
      </c>
      <c r="C81" s="120">
        <v>4679340</v>
      </c>
      <c r="D81" s="120">
        <v>4698683</v>
      </c>
      <c r="E81" s="120">
        <v>4763460</v>
      </c>
      <c r="F81" s="120">
        <v>4762063</v>
      </c>
      <c r="G81" s="120">
        <v>4834796</v>
      </c>
      <c r="H81" s="120">
        <v>4914154</v>
      </c>
      <c r="I81" s="120">
        <v>5169671</v>
      </c>
      <c r="J81" s="120">
        <v>5376805</v>
      </c>
      <c r="K81" s="120">
        <v>5682519</v>
      </c>
      <c r="L81" s="120">
        <v>6045481</v>
      </c>
      <c r="M81" s="120">
        <v>6331489</v>
      </c>
      <c r="N81" s="120">
        <v>6617940</v>
      </c>
      <c r="O81" s="120">
        <v>6898488</v>
      </c>
      <c r="P81" s="120">
        <v>7199946</v>
      </c>
      <c r="Q81" s="120">
        <v>7278789</v>
      </c>
      <c r="R81" s="120">
        <v>7266961</v>
      </c>
      <c r="S81" s="120">
        <v>7225950</v>
      </c>
      <c r="T81" s="120">
        <v>7223037</v>
      </c>
      <c r="U81" s="120">
        <v>7175366</v>
      </c>
      <c r="V81" s="120">
        <v>7046671</v>
      </c>
      <c r="W81" s="120">
        <v>6992238</v>
      </c>
      <c r="X81" s="120">
        <v>7029438</v>
      </c>
      <c r="Y81" s="120">
        <v>7146095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4770292</v>
      </c>
      <c r="C83" s="52">
        <v>4679340</v>
      </c>
      <c r="D83" s="52">
        <v>4698683</v>
      </c>
      <c r="E83" s="52">
        <v>4763460</v>
      </c>
      <c r="F83" s="52">
        <v>4762063</v>
      </c>
      <c r="G83" s="52">
        <v>4834796</v>
      </c>
      <c r="H83" s="52">
        <v>4914154</v>
      </c>
      <c r="I83" s="52">
        <v>5169671</v>
      </c>
      <c r="J83" s="52">
        <v>5376805</v>
      </c>
      <c r="K83" s="52">
        <v>5682519</v>
      </c>
      <c r="L83" s="52">
        <v>6045481</v>
      </c>
      <c r="M83" s="52">
        <v>6331489</v>
      </c>
      <c r="N83" s="52">
        <v>6617940</v>
      </c>
      <c r="O83" s="52">
        <v>6898488</v>
      </c>
      <c r="P83" s="52">
        <v>7199946</v>
      </c>
      <c r="Q83" s="52">
        <v>7278789</v>
      </c>
      <c r="R83" s="52">
        <v>7266961</v>
      </c>
      <c r="S83" s="52">
        <v>7225950</v>
      </c>
      <c r="T83" s="52">
        <v>7223037</v>
      </c>
      <c r="U83" s="52">
        <v>7175366</v>
      </c>
      <c r="V83" s="52">
        <v>7046671</v>
      </c>
      <c r="W83" s="52">
        <v>6992238</v>
      </c>
      <c r="X83" s="52">
        <v>7029438</v>
      </c>
      <c r="Y83" s="52">
        <v>7146095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310479</v>
      </c>
      <c r="C86" s="52">
        <v>317335</v>
      </c>
      <c r="D86" s="52">
        <v>327718</v>
      </c>
      <c r="E86" s="52">
        <v>326560</v>
      </c>
      <c r="F86" s="52">
        <v>340125</v>
      </c>
      <c r="G86" s="52">
        <v>349249</v>
      </c>
      <c r="H86" s="52">
        <v>361208</v>
      </c>
      <c r="I86" s="52">
        <v>357975</v>
      </c>
      <c r="J86" s="52">
        <v>358576</v>
      </c>
      <c r="K86" s="52">
        <v>370393</v>
      </c>
      <c r="L86" s="52">
        <v>403579</v>
      </c>
      <c r="M86" s="52">
        <v>460681</v>
      </c>
      <c r="N86" s="52">
        <v>509632</v>
      </c>
      <c r="O86" s="52">
        <v>559057</v>
      </c>
      <c r="P86" s="52">
        <v>594617</v>
      </c>
      <c r="Q86" s="52">
        <v>617742</v>
      </c>
      <c r="R86" s="52">
        <v>639810</v>
      </c>
      <c r="S86" s="52">
        <v>667933</v>
      </c>
      <c r="T86" s="52">
        <v>690599</v>
      </c>
      <c r="U86" s="52">
        <v>757473</v>
      </c>
      <c r="V86" s="52">
        <v>784143</v>
      </c>
      <c r="W86" s="52">
        <v>881734</v>
      </c>
      <c r="X86" s="52">
        <v>919998</v>
      </c>
      <c r="Y86" s="52">
        <v>910970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191333</v>
      </c>
      <c r="C88" s="52">
        <v>193912</v>
      </c>
      <c r="D88" s="52">
        <v>205081</v>
      </c>
      <c r="E88" s="52">
        <v>218769</v>
      </c>
      <c r="F88" s="52">
        <v>229385</v>
      </c>
      <c r="G88" s="52">
        <v>244966</v>
      </c>
      <c r="H88" s="52">
        <v>261922</v>
      </c>
      <c r="I88" s="52">
        <v>289413</v>
      </c>
      <c r="J88" s="52">
        <v>316758</v>
      </c>
      <c r="K88" s="52">
        <v>334216</v>
      </c>
      <c r="L88" s="52">
        <v>343132</v>
      </c>
      <c r="M88" s="52">
        <v>340075</v>
      </c>
      <c r="N88" s="52">
        <v>329300</v>
      </c>
      <c r="O88" s="52">
        <v>309039</v>
      </c>
      <c r="P88" s="52">
        <v>297218</v>
      </c>
      <c r="Q88" s="52">
        <v>278550</v>
      </c>
      <c r="R88" s="52">
        <v>259207</v>
      </c>
      <c r="S88" s="52">
        <v>243785</v>
      </c>
      <c r="T88" s="52">
        <v>235579</v>
      </c>
      <c r="U88" s="52">
        <v>239779</v>
      </c>
      <c r="V88" s="52">
        <v>279884</v>
      </c>
      <c r="W88" s="52">
        <v>353917</v>
      </c>
      <c r="X88" s="52">
        <v>532637</v>
      </c>
      <c r="Y88" s="52">
        <v>640228</v>
      </c>
      <c r="DA88" s="63" t="s">
        <v>1095</v>
      </c>
    </row>
    <row r="89" spans="1:105" ht="12" customHeight="1" x14ac:dyDescent="0.25">
      <c r="A89" s="97" t="s">
        <v>131</v>
      </c>
      <c r="B89" s="52">
        <v>67</v>
      </c>
      <c r="C89" s="52">
        <v>68</v>
      </c>
      <c r="D89" s="52">
        <v>69</v>
      </c>
      <c r="E89" s="52">
        <v>77</v>
      </c>
      <c r="F89" s="52">
        <v>79</v>
      </c>
      <c r="G89" s="52">
        <v>95</v>
      </c>
      <c r="H89" s="52">
        <v>119</v>
      </c>
      <c r="I89" s="52">
        <v>167</v>
      </c>
      <c r="J89" s="52">
        <v>200</v>
      </c>
      <c r="K89" s="52">
        <v>268</v>
      </c>
      <c r="L89" s="52">
        <v>416</v>
      </c>
      <c r="M89" s="52">
        <v>460</v>
      </c>
      <c r="N89" s="52">
        <v>436</v>
      </c>
      <c r="O89" s="52">
        <v>402</v>
      </c>
      <c r="P89" s="52">
        <v>411</v>
      </c>
      <c r="Q89" s="52">
        <v>398</v>
      </c>
      <c r="R89" s="52">
        <v>374</v>
      </c>
      <c r="S89" s="52">
        <v>339</v>
      </c>
      <c r="T89" s="52">
        <v>332</v>
      </c>
      <c r="U89" s="52">
        <v>346</v>
      </c>
      <c r="V89" s="52">
        <v>334</v>
      </c>
      <c r="W89" s="52">
        <v>486</v>
      </c>
      <c r="X89" s="52">
        <v>1086</v>
      </c>
      <c r="Y89" s="52">
        <v>1343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519468</v>
      </c>
      <c r="C92" s="52">
        <v>504699</v>
      </c>
      <c r="D92" s="52">
        <v>480632</v>
      </c>
      <c r="E92" s="52">
        <v>458190</v>
      </c>
      <c r="F92" s="52">
        <v>438430</v>
      </c>
      <c r="G92" s="52">
        <v>428536</v>
      </c>
      <c r="H92" s="52">
        <v>403446</v>
      </c>
      <c r="I92" s="52">
        <v>394319</v>
      </c>
      <c r="J92" s="52">
        <v>372951</v>
      </c>
      <c r="K92" s="52">
        <v>366705</v>
      </c>
      <c r="L92" s="52">
        <v>347312</v>
      </c>
      <c r="M92" s="52">
        <v>324735</v>
      </c>
      <c r="N92" s="52">
        <v>299491</v>
      </c>
      <c r="O92" s="52">
        <v>284230</v>
      </c>
      <c r="P92" s="52">
        <v>281397</v>
      </c>
      <c r="Q92" s="52">
        <v>273093</v>
      </c>
      <c r="R92" s="52">
        <v>263595</v>
      </c>
      <c r="S92" s="52">
        <v>254238</v>
      </c>
      <c r="T92" s="52">
        <v>246714</v>
      </c>
      <c r="U92" s="52">
        <v>238126</v>
      </c>
      <c r="V92" s="52">
        <v>224449</v>
      </c>
      <c r="W92" s="52">
        <v>206367</v>
      </c>
      <c r="X92" s="52">
        <v>180572</v>
      </c>
      <c r="Y92" s="52">
        <v>167704</v>
      </c>
      <c r="DA92" s="63" t="s">
        <v>1097</v>
      </c>
    </row>
    <row r="93" spans="1:105" ht="12" customHeight="1" x14ac:dyDescent="0.25">
      <c r="A93" s="97" t="s">
        <v>123</v>
      </c>
      <c r="B93" s="52">
        <v>186</v>
      </c>
      <c r="C93" s="52">
        <v>179</v>
      </c>
      <c r="D93" s="52">
        <v>172</v>
      </c>
      <c r="E93" s="52">
        <v>154</v>
      </c>
      <c r="F93" s="52">
        <v>153</v>
      </c>
      <c r="G93" s="52">
        <v>172</v>
      </c>
      <c r="H93" s="52">
        <v>181</v>
      </c>
      <c r="I93" s="52">
        <v>227</v>
      </c>
      <c r="J93" s="52">
        <v>228</v>
      </c>
      <c r="K93" s="52">
        <v>298</v>
      </c>
      <c r="L93" s="52">
        <v>381</v>
      </c>
      <c r="M93" s="52">
        <v>442</v>
      </c>
      <c r="N93" s="52">
        <v>397</v>
      </c>
      <c r="O93" s="52">
        <v>346</v>
      </c>
      <c r="P93" s="52">
        <v>391</v>
      </c>
      <c r="Q93" s="52">
        <v>361</v>
      </c>
      <c r="R93" s="52">
        <v>357</v>
      </c>
      <c r="S93" s="52">
        <v>341</v>
      </c>
      <c r="T93" s="52">
        <v>351</v>
      </c>
      <c r="U93" s="52">
        <v>349</v>
      </c>
      <c r="V93" s="52">
        <v>334</v>
      </c>
      <c r="W93" s="52">
        <v>357</v>
      </c>
      <c r="X93" s="52">
        <v>331</v>
      </c>
      <c r="Y93" s="52">
        <v>312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3915717</v>
      </c>
      <c r="C96" s="52">
        <v>3841839</v>
      </c>
      <c r="D96" s="52">
        <v>3878620</v>
      </c>
      <c r="E96" s="52">
        <v>3948154</v>
      </c>
      <c r="F96" s="52">
        <v>3952541</v>
      </c>
      <c r="G96" s="52">
        <v>4005970</v>
      </c>
      <c r="H96" s="52">
        <v>4061288</v>
      </c>
      <c r="I96" s="52">
        <v>4239400</v>
      </c>
      <c r="J96" s="52">
        <v>4399474</v>
      </c>
      <c r="K96" s="52">
        <v>4622367</v>
      </c>
      <c r="L96" s="52">
        <v>4815138</v>
      </c>
      <c r="M96" s="52">
        <v>4998220</v>
      </c>
      <c r="N96" s="52">
        <v>5258388</v>
      </c>
      <c r="O96" s="52">
        <v>5558255</v>
      </c>
      <c r="P96" s="52">
        <v>5819849</v>
      </c>
      <c r="Q96" s="52">
        <v>5902905</v>
      </c>
      <c r="R96" s="52">
        <v>5898693</v>
      </c>
      <c r="S96" s="52">
        <v>5887394</v>
      </c>
      <c r="T96" s="52">
        <v>5853140</v>
      </c>
      <c r="U96" s="52">
        <v>5789221</v>
      </c>
      <c r="V96" s="52">
        <v>5656944</v>
      </c>
      <c r="W96" s="52">
        <v>5519488</v>
      </c>
      <c r="X96" s="52">
        <v>5315439</v>
      </c>
      <c r="Y96" s="52">
        <v>5279867</v>
      </c>
      <c r="DA96" s="63" t="s">
        <v>1099</v>
      </c>
    </row>
    <row r="97" spans="1:105" ht="12" customHeight="1" x14ac:dyDescent="0.25">
      <c r="A97" s="97" t="s">
        <v>121</v>
      </c>
      <c r="B97" s="52">
        <v>143521</v>
      </c>
      <c r="C97" s="52">
        <v>138643</v>
      </c>
      <c r="D97" s="52">
        <v>134109</v>
      </c>
      <c r="E97" s="52">
        <v>138116</v>
      </c>
      <c r="F97" s="52">
        <v>141475</v>
      </c>
      <c r="G97" s="52">
        <v>155057</v>
      </c>
      <c r="H97" s="52">
        <v>187198</v>
      </c>
      <c r="I97" s="52">
        <v>246145</v>
      </c>
      <c r="J97" s="52">
        <v>287194</v>
      </c>
      <c r="K97" s="52">
        <v>358665</v>
      </c>
      <c r="L97" s="52">
        <v>539102</v>
      </c>
      <c r="M97" s="52">
        <v>667557</v>
      </c>
      <c r="N97" s="52">
        <v>729928</v>
      </c>
      <c r="O97" s="52">
        <v>746216</v>
      </c>
      <c r="P97" s="52">
        <v>800680</v>
      </c>
      <c r="Q97" s="52">
        <v>823482</v>
      </c>
      <c r="R97" s="52">
        <v>844735</v>
      </c>
      <c r="S97" s="52">
        <v>839853</v>
      </c>
      <c r="T97" s="52">
        <v>886921</v>
      </c>
      <c r="U97" s="52">
        <v>907545</v>
      </c>
      <c r="V97" s="52">
        <v>884726</v>
      </c>
      <c r="W97" s="52">
        <v>911623</v>
      </c>
      <c r="X97" s="52">
        <v>999373</v>
      </c>
      <c r="Y97" s="52">
        <v>1056641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1101</v>
      </c>
    </row>
    <row r="102" spans="1:105" ht="12" customHeight="1" x14ac:dyDescent="0.25">
      <c r="A102" s="97" t="s">
        <v>50</v>
      </c>
      <c r="B102" s="52">
        <v>2177896</v>
      </c>
      <c r="C102" s="52">
        <v>2110456</v>
      </c>
      <c r="D102" s="52">
        <v>2116145</v>
      </c>
      <c r="E102" s="52">
        <v>2139264</v>
      </c>
      <c r="F102" s="52">
        <v>2166865</v>
      </c>
      <c r="G102" s="52">
        <v>2166947</v>
      </c>
      <c r="H102" s="52">
        <v>2108335</v>
      </c>
      <c r="I102" s="52">
        <v>2144390</v>
      </c>
      <c r="J102" s="52">
        <v>2136271</v>
      </c>
      <c r="K102" s="52">
        <v>2170050</v>
      </c>
      <c r="L102" s="52">
        <v>2228541</v>
      </c>
      <c r="M102" s="52">
        <v>2275871</v>
      </c>
      <c r="N102" s="52">
        <v>2281761</v>
      </c>
      <c r="O102" s="52">
        <v>2321350</v>
      </c>
      <c r="P102" s="52">
        <v>2376523</v>
      </c>
      <c r="Q102" s="52">
        <v>2330855</v>
      </c>
      <c r="R102" s="52">
        <v>2193677</v>
      </c>
      <c r="S102" s="52">
        <v>2063661</v>
      </c>
      <c r="T102" s="52">
        <v>1958964</v>
      </c>
      <c r="U102" s="52">
        <v>1867456</v>
      </c>
      <c r="V102" s="52">
        <v>1733309</v>
      </c>
      <c r="W102" s="52">
        <v>1555232</v>
      </c>
      <c r="X102" s="52">
        <v>1321763</v>
      </c>
      <c r="Y102" s="52">
        <v>1181070</v>
      </c>
      <c r="DA102" s="63" t="s">
        <v>1102</v>
      </c>
    </row>
    <row r="103" spans="1:105" ht="12" customHeight="1" x14ac:dyDescent="0.25">
      <c r="A103" s="109" t="s">
        <v>120</v>
      </c>
      <c r="B103" s="36">
        <v>2592396</v>
      </c>
      <c r="C103" s="36">
        <v>2568884</v>
      </c>
      <c r="D103" s="36">
        <v>2582538</v>
      </c>
      <c r="E103" s="36">
        <v>2624196</v>
      </c>
      <c r="F103" s="36">
        <v>2595198</v>
      </c>
      <c r="G103" s="36">
        <v>2667849</v>
      </c>
      <c r="H103" s="36">
        <v>2805819</v>
      </c>
      <c r="I103" s="36">
        <v>3025281</v>
      </c>
      <c r="J103" s="36">
        <v>3240534</v>
      </c>
      <c r="K103" s="36">
        <v>3512469</v>
      </c>
      <c r="L103" s="36">
        <v>3816940</v>
      </c>
      <c r="M103" s="36">
        <v>4055618</v>
      </c>
      <c r="N103" s="36">
        <v>4336179</v>
      </c>
      <c r="O103" s="36">
        <v>4577138</v>
      </c>
      <c r="P103" s="36">
        <v>4823423</v>
      </c>
      <c r="Q103" s="36">
        <v>4947934</v>
      </c>
      <c r="R103" s="36">
        <v>5073284</v>
      </c>
      <c r="S103" s="36">
        <v>5162289</v>
      </c>
      <c r="T103" s="36">
        <v>5264073</v>
      </c>
      <c r="U103" s="36">
        <v>5307910</v>
      </c>
      <c r="V103" s="36">
        <v>5313362</v>
      </c>
      <c r="W103" s="36">
        <v>5437006</v>
      </c>
      <c r="X103" s="36">
        <v>5707675</v>
      </c>
      <c r="Y103" s="36">
        <v>5965025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137452</v>
      </c>
      <c r="C105" s="120">
        <v>122137</v>
      </c>
      <c r="D105" s="120">
        <v>100702</v>
      </c>
      <c r="E105" s="120">
        <v>81307</v>
      </c>
      <c r="F105" s="120">
        <v>58727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0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137452</v>
      </c>
      <c r="C107" s="52">
        <v>122137</v>
      </c>
      <c r="D107" s="52">
        <v>100702</v>
      </c>
      <c r="E107" s="52">
        <v>81307</v>
      </c>
      <c r="F107" s="52">
        <v>58727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8946</v>
      </c>
      <c r="C110" s="52">
        <v>8988</v>
      </c>
      <c r="D110" s="52">
        <v>8764</v>
      </c>
      <c r="E110" s="52">
        <v>7473</v>
      </c>
      <c r="F110" s="52">
        <v>6123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132592</v>
      </c>
      <c r="C116" s="52">
        <v>117841</v>
      </c>
      <c r="D116" s="52">
        <v>97165</v>
      </c>
      <c r="E116" s="52">
        <v>78451</v>
      </c>
      <c r="F116" s="52">
        <v>56668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1108</v>
      </c>
    </row>
    <row r="117" spans="1:105" ht="12" customHeight="1" x14ac:dyDescent="0.25">
      <c r="A117" s="97" t="s">
        <v>121</v>
      </c>
      <c r="B117" s="52">
        <v>4860</v>
      </c>
      <c r="C117" s="52">
        <v>4296</v>
      </c>
      <c r="D117" s="52">
        <v>3537</v>
      </c>
      <c r="E117" s="52">
        <v>2856</v>
      </c>
      <c r="F117" s="52">
        <v>2059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62754</v>
      </c>
      <c r="C121" s="52">
        <v>55518</v>
      </c>
      <c r="D121" s="52">
        <v>45731</v>
      </c>
      <c r="E121" s="52">
        <v>36862</v>
      </c>
      <c r="F121" s="52">
        <v>26566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74698</v>
      </c>
      <c r="C122" s="36">
        <v>66619</v>
      </c>
      <c r="D122" s="36">
        <v>54971</v>
      </c>
      <c r="E122" s="36">
        <v>44445</v>
      </c>
      <c r="F122" s="36">
        <v>32161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2685355</v>
      </c>
      <c r="C124" s="120">
        <v>2696609</v>
      </c>
      <c r="D124" s="120">
        <v>2688435</v>
      </c>
      <c r="E124" s="120">
        <v>2694417</v>
      </c>
      <c r="F124" s="120">
        <v>2666552</v>
      </c>
      <c r="G124" s="120">
        <v>2557769</v>
      </c>
      <c r="H124" s="120">
        <v>2309414</v>
      </c>
      <c r="I124" s="120">
        <v>1826131</v>
      </c>
      <c r="J124" s="120">
        <v>1548342</v>
      </c>
      <c r="K124" s="120">
        <v>1362240</v>
      </c>
      <c r="L124" s="120">
        <v>1334349</v>
      </c>
      <c r="M124" s="120">
        <v>1302501</v>
      </c>
      <c r="N124" s="120">
        <v>1288778</v>
      </c>
      <c r="O124" s="120">
        <v>1297158</v>
      </c>
      <c r="P124" s="120">
        <v>1334106</v>
      </c>
      <c r="Q124" s="120">
        <v>1373146</v>
      </c>
      <c r="R124" s="120">
        <v>1392832</v>
      </c>
      <c r="S124" s="120">
        <v>1410448</v>
      </c>
      <c r="T124" s="120">
        <v>1441316</v>
      </c>
      <c r="U124" s="120">
        <v>1470743</v>
      </c>
      <c r="V124" s="120">
        <v>1499423</v>
      </c>
      <c r="W124" s="120">
        <v>1523290</v>
      </c>
      <c r="X124" s="120">
        <v>1533363</v>
      </c>
      <c r="Y124" s="120">
        <v>1551299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2685355</v>
      </c>
      <c r="C126" s="52">
        <v>2696609</v>
      </c>
      <c r="D126" s="52">
        <v>2688435</v>
      </c>
      <c r="E126" s="52">
        <v>2694417</v>
      </c>
      <c r="F126" s="52">
        <v>2666552</v>
      </c>
      <c r="G126" s="52">
        <v>2557769</v>
      </c>
      <c r="H126" s="52">
        <v>2309414</v>
      </c>
      <c r="I126" s="52">
        <v>1826131</v>
      </c>
      <c r="J126" s="52">
        <v>1548342</v>
      </c>
      <c r="K126" s="52">
        <v>1362240</v>
      </c>
      <c r="L126" s="52">
        <v>1334349</v>
      </c>
      <c r="M126" s="52">
        <v>1302501</v>
      </c>
      <c r="N126" s="52">
        <v>1288778</v>
      </c>
      <c r="O126" s="52">
        <v>1297158</v>
      </c>
      <c r="P126" s="52">
        <v>1334106</v>
      </c>
      <c r="Q126" s="52">
        <v>1373146</v>
      </c>
      <c r="R126" s="52">
        <v>1392832</v>
      </c>
      <c r="S126" s="52">
        <v>1410448</v>
      </c>
      <c r="T126" s="52">
        <v>1441316</v>
      </c>
      <c r="U126" s="52">
        <v>1470743</v>
      </c>
      <c r="V126" s="52">
        <v>1499423</v>
      </c>
      <c r="W126" s="52">
        <v>1523290</v>
      </c>
      <c r="X126" s="52">
        <v>1533363</v>
      </c>
      <c r="Y126" s="52">
        <v>1551299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174779</v>
      </c>
      <c r="C129" s="52">
        <v>179389</v>
      </c>
      <c r="D129" s="52">
        <v>185626</v>
      </c>
      <c r="E129" s="52">
        <v>187506</v>
      </c>
      <c r="F129" s="52">
        <v>191718</v>
      </c>
      <c r="G129" s="52">
        <v>192402</v>
      </c>
      <c r="H129" s="52">
        <v>184203</v>
      </c>
      <c r="I129" s="52">
        <v>164445</v>
      </c>
      <c r="J129" s="52">
        <v>144157</v>
      </c>
      <c r="K129" s="52">
        <v>114303</v>
      </c>
      <c r="L129" s="52">
        <v>86234</v>
      </c>
      <c r="M129" s="52">
        <v>71893</v>
      </c>
      <c r="N129" s="52">
        <v>69157</v>
      </c>
      <c r="O129" s="52">
        <v>73845</v>
      </c>
      <c r="P129" s="52">
        <v>87307</v>
      </c>
      <c r="Q129" s="52">
        <v>99996</v>
      </c>
      <c r="R129" s="52">
        <v>117110</v>
      </c>
      <c r="S129" s="52">
        <v>147673</v>
      </c>
      <c r="T129" s="52">
        <v>178281</v>
      </c>
      <c r="U129" s="52">
        <v>211316</v>
      </c>
      <c r="V129" s="52">
        <v>224637</v>
      </c>
      <c r="W129" s="52">
        <v>247513</v>
      </c>
      <c r="X129" s="52">
        <v>248142</v>
      </c>
      <c r="Y129" s="52">
        <v>234771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2469088</v>
      </c>
      <c r="C131" s="52">
        <v>2461787</v>
      </c>
      <c r="D131" s="52">
        <v>2474001</v>
      </c>
      <c r="E131" s="52">
        <v>2478858</v>
      </c>
      <c r="F131" s="52">
        <v>2446818</v>
      </c>
      <c r="G131" s="52">
        <v>2344589</v>
      </c>
      <c r="H131" s="52">
        <v>2114189</v>
      </c>
      <c r="I131" s="52">
        <v>1668588</v>
      </c>
      <c r="J131" s="52">
        <v>1412518</v>
      </c>
      <c r="K131" s="52">
        <v>1237992</v>
      </c>
      <c r="L131" s="52">
        <v>1205769</v>
      </c>
      <c r="M131" s="52">
        <v>1163020</v>
      </c>
      <c r="N131" s="52">
        <v>1138051</v>
      </c>
      <c r="O131" s="52">
        <v>1133853</v>
      </c>
      <c r="P131" s="52">
        <v>1154137</v>
      </c>
      <c r="Q131" s="52">
        <v>1191134</v>
      </c>
      <c r="R131" s="52">
        <v>1216098</v>
      </c>
      <c r="S131" s="52">
        <v>1237574</v>
      </c>
      <c r="T131" s="52">
        <v>1266245</v>
      </c>
      <c r="U131" s="52">
        <v>1295400</v>
      </c>
      <c r="V131" s="52">
        <v>1341479</v>
      </c>
      <c r="W131" s="52">
        <v>1405073</v>
      </c>
      <c r="X131" s="52">
        <v>1482095</v>
      </c>
      <c r="Y131" s="52">
        <v>1530276</v>
      </c>
      <c r="DA131" s="63" t="s">
        <v>1114</v>
      </c>
    </row>
    <row r="132" spans="1:105" ht="12" customHeight="1" x14ac:dyDescent="0.25">
      <c r="A132" s="97" t="s">
        <v>127</v>
      </c>
      <c r="B132" s="52">
        <v>751</v>
      </c>
      <c r="C132" s="52">
        <v>854</v>
      </c>
      <c r="D132" s="52">
        <v>915</v>
      </c>
      <c r="E132" s="52">
        <v>856</v>
      </c>
      <c r="F132" s="52">
        <v>834</v>
      </c>
      <c r="G132" s="52">
        <v>978</v>
      </c>
      <c r="H132" s="52">
        <v>1149</v>
      </c>
      <c r="I132" s="52">
        <v>934</v>
      </c>
      <c r="J132" s="52">
        <v>881</v>
      </c>
      <c r="K132" s="52">
        <v>920</v>
      </c>
      <c r="L132" s="52">
        <v>1275</v>
      </c>
      <c r="M132" s="52">
        <v>1516</v>
      </c>
      <c r="N132" s="52">
        <v>1463</v>
      </c>
      <c r="O132" s="52">
        <v>1371</v>
      </c>
      <c r="P132" s="52">
        <v>1512</v>
      </c>
      <c r="Q132" s="52">
        <v>1603</v>
      </c>
      <c r="R132" s="52">
        <v>1698</v>
      </c>
      <c r="S132" s="52">
        <v>1674</v>
      </c>
      <c r="T132" s="52">
        <v>1854</v>
      </c>
      <c r="U132" s="52">
        <v>1953</v>
      </c>
      <c r="V132" s="52">
        <v>1973</v>
      </c>
      <c r="W132" s="52">
        <v>2239</v>
      </c>
      <c r="X132" s="52">
        <v>2826</v>
      </c>
      <c r="Y132" s="52">
        <v>3119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207896</v>
      </c>
      <c r="C135" s="52">
        <v>225893</v>
      </c>
      <c r="D135" s="52">
        <v>206279</v>
      </c>
      <c r="E135" s="52">
        <v>207351</v>
      </c>
      <c r="F135" s="52">
        <v>211215</v>
      </c>
      <c r="G135" s="52">
        <v>204291</v>
      </c>
      <c r="H135" s="52">
        <v>185976</v>
      </c>
      <c r="I135" s="52">
        <v>149771</v>
      </c>
      <c r="J135" s="52">
        <v>128859</v>
      </c>
      <c r="K135" s="52">
        <v>116571</v>
      </c>
      <c r="L135" s="52">
        <v>115496</v>
      </c>
      <c r="M135" s="52">
        <v>120829</v>
      </c>
      <c r="N135" s="52">
        <v>129567</v>
      </c>
      <c r="O135" s="52">
        <v>141271</v>
      </c>
      <c r="P135" s="52">
        <v>155767</v>
      </c>
      <c r="Q135" s="52">
        <v>157676</v>
      </c>
      <c r="R135" s="52">
        <v>153074</v>
      </c>
      <c r="S135" s="52">
        <v>150024</v>
      </c>
      <c r="T135" s="52">
        <v>150290</v>
      </c>
      <c r="U135" s="52">
        <v>149650</v>
      </c>
      <c r="V135" s="52">
        <v>134043</v>
      </c>
      <c r="W135" s="52">
        <v>98618</v>
      </c>
      <c r="X135" s="52">
        <v>41810</v>
      </c>
      <c r="Y135" s="52">
        <v>15823</v>
      </c>
      <c r="DA135" s="63" t="s">
        <v>1116</v>
      </c>
    </row>
    <row r="136" spans="1:105" ht="12" customHeight="1" x14ac:dyDescent="0.25">
      <c r="A136" s="97" t="s">
        <v>121</v>
      </c>
      <c r="B136" s="52">
        <v>7620</v>
      </c>
      <c r="C136" s="52">
        <v>8075</v>
      </c>
      <c r="D136" s="52">
        <v>7240</v>
      </c>
      <c r="E136" s="52">
        <v>7352</v>
      </c>
      <c r="F136" s="52">
        <v>7685</v>
      </c>
      <c r="G136" s="52">
        <v>7911</v>
      </c>
      <c r="H136" s="52">
        <v>8100</v>
      </c>
      <c r="I136" s="52">
        <v>6838</v>
      </c>
      <c r="J136" s="52">
        <v>6084</v>
      </c>
      <c r="K136" s="52">
        <v>6757</v>
      </c>
      <c r="L136" s="52">
        <v>11809</v>
      </c>
      <c r="M136" s="52">
        <v>17136</v>
      </c>
      <c r="N136" s="52">
        <v>19697</v>
      </c>
      <c r="O136" s="52">
        <v>20663</v>
      </c>
      <c r="P136" s="52">
        <v>22690</v>
      </c>
      <c r="Q136" s="52">
        <v>22733</v>
      </c>
      <c r="R136" s="52">
        <v>21962</v>
      </c>
      <c r="S136" s="52">
        <v>21176</v>
      </c>
      <c r="T136" s="52">
        <v>22927</v>
      </c>
      <c r="U136" s="52">
        <v>23740</v>
      </c>
      <c r="V136" s="52">
        <v>21928</v>
      </c>
      <c r="W136" s="52">
        <v>17360</v>
      </c>
      <c r="X136" s="52">
        <v>6632</v>
      </c>
      <c r="Y136" s="52">
        <v>2081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1226010</v>
      </c>
      <c r="C140" s="52">
        <v>1214086</v>
      </c>
      <c r="D140" s="52">
        <v>1208668</v>
      </c>
      <c r="E140" s="52">
        <v>1208045</v>
      </c>
      <c r="F140" s="52">
        <v>1210435</v>
      </c>
      <c r="G140" s="52">
        <v>1147975</v>
      </c>
      <c r="H140" s="52">
        <v>1009659</v>
      </c>
      <c r="I140" s="52">
        <v>794153</v>
      </c>
      <c r="J140" s="52">
        <v>668187</v>
      </c>
      <c r="K140" s="52">
        <v>575613</v>
      </c>
      <c r="L140" s="52">
        <v>533585</v>
      </c>
      <c r="M140" s="52">
        <v>491697</v>
      </c>
      <c r="N140" s="52">
        <v>449665</v>
      </c>
      <c r="O140" s="52">
        <v>436578</v>
      </c>
      <c r="P140" s="52">
        <v>444214</v>
      </c>
      <c r="Q140" s="52">
        <v>445973</v>
      </c>
      <c r="R140" s="52">
        <v>426511</v>
      </c>
      <c r="S140" s="52">
        <v>405941</v>
      </c>
      <c r="T140" s="52">
        <v>389410</v>
      </c>
      <c r="U140" s="52">
        <v>377580</v>
      </c>
      <c r="V140" s="52">
        <v>362186</v>
      </c>
      <c r="W140" s="52">
        <v>337197</v>
      </c>
      <c r="X140" s="52">
        <v>302107</v>
      </c>
      <c r="Y140" s="52">
        <v>274467</v>
      </c>
      <c r="DA140" s="63" t="s">
        <v>1118</v>
      </c>
    </row>
    <row r="141" spans="1:105" ht="12" customHeight="1" x14ac:dyDescent="0.25">
      <c r="A141" s="109" t="s">
        <v>120</v>
      </c>
      <c r="B141" s="36">
        <v>1459345</v>
      </c>
      <c r="C141" s="36">
        <v>1482523</v>
      </c>
      <c r="D141" s="36">
        <v>1479767</v>
      </c>
      <c r="E141" s="36">
        <v>1486372</v>
      </c>
      <c r="F141" s="36">
        <v>1456117</v>
      </c>
      <c r="G141" s="36">
        <v>1409794</v>
      </c>
      <c r="H141" s="36">
        <v>1299755</v>
      </c>
      <c r="I141" s="36">
        <v>1031978</v>
      </c>
      <c r="J141" s="36">
        <v>880155</v>
      </c>
      <c r="K141" s="36">
        <v>786627</v>
      </c>
      <c r="L141" s="36">
        <v>800764</v>
      </c>
      <c r="M141" s="36">
        <v>810804</v>
      </c>
      <c r="N141" s="36">
        <v>839113</v>
      </c>
      <c r="O141" s="36">
        <v>860580</v>
      </c>
      <c r="P141" s="36">
        <v>889892</v>
      </c>
      <c r="Q141" s="36">
        <v>927173</v>
      </c>
      <c r="R141" s="36">
        <v>966321</v>
      </c>
      <c r="S141" s="36">
        <v>1004507</v>
      </c>
      <c r="T141" s="36">
        <v>1051906</v>
      </c>
      <c r="U141" s="36">
        <v>1093163</v>
      </c>
      <c r="V141" s="36">
        <v>1137237</v>
      </c>
      <c r="W141" s="36">
        <v>1186093</v>
      </c>
      <c r="X141" s="36">
        <v>1231256</v>
      </c>
      <c r="Y141" s="36">
        <v>1276832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104557</v>
      </c>
      <c r="C143" s="120">
        <v>114164</v>
      </c>
      <c r="D143" s="120">
        <v>132754</v>
      </c>
      <c r="E143" s="120">
        <v>172856</v>
      </c>
      <c r="F143" s="120">
        <v>265722</v>
      </c>
      <c r="G143" s="120">
        <v>488758</v>
      </c>
      <c r="H143" s="120">
        <v>839673</v>
      </c>
      <c r="I143" s="120">
        <v>1303764</v>
      </c>
      <c r="J143" s="120">
        <v>1787110</v>
      </c>
      <c r="K143" s="120">
        <v>2241742</v>
      </c>
      <c r="L143" s="120">
        <v>2633922</v>
      </c>
      <c r="M143" s="120">
        <v>2877661</v>
      </c>
      <c r="N143" s="120">
        <v>3113756</v>
      </c>
      <c r="O143" s="120">
        <v>3368786</v>
      </c>
      <c r="P143" s="120">
        <v>3714857</v>
      </c>
      <c r="Q143" s="120">
        <v>4012516</v>
      </c>
      <c r="R143" s="120">
        <v>4308915</v>
      </c>
      <c r="S143" s="120">
        <v>4626414</v>
      </c>
      <c r="T143" s="120">
        <v>5033539</v>
      </c>
      <c r="U143" s="120">
        <v>5531036</v>
      </c>
      <c r="V143" s="120">
        <v>6134787</v>
      </c>
      <c r="W143" s="120">
        <v>6881162</v>
      </c>
      <c r="X143" s="120">
        <v>7807968</v>
      </c>
      <c r="Y143" s="120">
        <v>8481965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104557</v>
      </c>
      <c r="C145" s="52">
        <v>114164</v>
      </c>
      <c r="D145" s="52">
        <v>132754</v>
      </c>
      <c r="E145" s="52">
        <v>172856</v>
      </c>
      <c r="F145" s="52">
        <v>265722</v>
      </c>
      <c r="G145" s="52">
        <v>488758</v>
      </c>
      <c r="H145" s="52">
        <v>839673</v>
      </c>
      <c r="I145" s="52">
        <v>1303764</v>
      </c>
      <c r="J145" s="52">
        <v>1787110</v>
      </c>
      <c r="K145" s="52">
        <v>2241742</v>
      </c>
      <c r="L145" s="52">
        <v>2633922</v>
      </c>
      <c r="M145" s="52">
        <v>2877661</v>
      </c>
      <c r="N145" s="52">
        <v>3113756</v>
      </c>
      <c r="O145" s="52">
        <v>3368786</v>
      </c>
      <c r="P145" s="52">
        <v>3714857</v>
      </c>
      <c r="Q145" s="52">
        <v>4012516</v>
      </c>
      <c r="R145" s="52">
        <v>4308915</v>
      </c>
      <c r="S145" s="52">
        <v>4626414</v>
      </c>
      <c r="T145" s="52">
        <v>5033539</v>
      </c>
      <c r="U145" s="52">
        <v>5531036</v>
      </c>
      <c r="V145" s="52">
        <v>6134787</v>
      </c>
      <c r="W145" s="52">
        <v>6881162</v>
      </c>
      <c r="X145" s="52">
        <v>7807968</v>
      </c>
      <c r="Y145" s="52">
        <v>8481965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68052</v>
      </c>
      <c r="C147" s="52">
        <v>64455</v>
      </c>
      <c r="D147" s="52">
        <v>65834</v>
      </c>
      <c r="E147" s="52">
        <v>66213</v>
      </c>
      <c r="F147" s="52">
        <v>73069</v>
      </c>
      <c r="G147" s="52">
        <v>102607</v>
      </c>
      <c r="H147" s="52">
        <v>176372</v>
      </c>
      <c r="I147" s="52">
        <v>284594</v>
      </c>
      <c r="J147" s="52">
        <v>444537</v>
      </c>
      <c r="K147" s="52">
        <v>722177</v>
      </c>
      <c r="L147" s="52">
        <v>917966</v>
      </c>
      <c r="M147" s="52">
        <v>972405</v>
      </c>
      <c r="N147" s="52">
        <v>1029998</v>
      </c>
      <c r="O147" s="52">
        <v>1113389</v>
      </c>
      <c r="P147" s="52">
        <v>1138315</v>
      </c>
      <c r="Q147" s="52">
        <v>1225967</v>
      </c>
      <c r="R147" s="52">
        <v>1400677</v>
      </c>
      <c r="S147" s="52">
        <v>1480526</v>
      </c>
      <c r="T147" s="52">
        <v>1549077</v>
      </c>
      <c r="U147" s="52">
        <v>1852680</v>
      </c>
      <c r="V147" s="52">
        <v>2022772</v>
      </c>
      <c r="W147" s="52">
        <v>2606648</v>
      </c>
      <c r="X147" s="52">
        <v>2764905</v>
      </c>
      <c r="Y147" s="52">
        <v>2995846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11862</v>
      </c>
      <c r="C149" s="52">
        <v>12780</v>
      </c>
      <c r="D149" s="52">
        <v>13683</v>
      </c>
      <c r="E149" s="52">
        <v>16162</v>
      </c>
      <c r="F149" s="52">
        <v>23880</v>
      </c>
      <c r="G149" s="52">
        <v>44145</v>
      </c>
      <c r="H149" s="52">
        <v>69901</v>
      </c>
      <c r="I149" s="52">
        <v>97663</v>
      </c>
      <c r="J149" s="52">
        <v>114746</v>
      </c>
      <c r="K149" s="52">
        <v>138378</v>
      </c>
      <c r="L149" s="52">
        <v>148362</v>
      </c>
      <c r="M149" s="52">
        <v>150658</v>
      </c>
      <c r="N149" s="52">
        <v>149009</v>
      </c>
      <c r="O149" s="52">
        <v>148628</v>
      </c>
      <c r="P149" s="52">
        <v>151909</v>
      </c>
      <c r="Q149" s="52">
        <v>155345</v>
      </c>
      <c r="R149" s="52">
        <v>159954</v>
      </c>
      <c r="S149" s="52">
        <v>167009</v>
      </c>
      <c r="T149" s="52">
        <v>176018</v>
      </c>
      <c r="U149" s="52">
        <v>188000</v>
      </c>
      <c r="V149" s="52">
        <v>200156</v>
      </c>
      <c r="W149" s="52">
        <v>206524</v>
      </c>
      <c r="X149" s="52">
        <v>197283</v>
      </c>
      <c r="Y149" s="52">
        <v>200028</v>
      </c>
      <c r="DA149" s="63" t="s">
        <v>1122</v>
      </c>
    </row>
    <row r="150" spans="1:105" ht="12" customHeight="1" x14ac:dyDescent="0.25">
      <c r="A150" s="97" t="s">
        <v>123</v>
      </c>
      <c r="B150" s="52">
        <v>4</v>
      </c>
      <c r="C150" s="52">
        <v>3</v>
      </c>
      <c r="D150" s="52">
        <v>4</v>
      </c>
      <c r="E150" s="52">
        <v>3</v>
      </c>
      <c r="F150" s="52">
        <v>7</v>
      </c>
      <c r="G150" s="52">
        <v>21</v>
      </c>
      <c r="H150" s="52">
        <v>37</v>
      </c>
      <c r="I150" s="52">
        <v>76</v>
      </c>
      <c r="J150" s="52">
        <v>87</v>
      </c>
      <c r="K150" s="52">
        <v>130</v>
      </c>
      <c r="L150" s="52">
        <v>175</v>
      </c>
      <c r="M150" s="52">
        <v>200</v>
      </c>
      <c r="N150" s="52">
        <v>183</v>
      </c>
      <c r="O150" s="52">
        <v>161</v>
      </c>
      <c r="P150" s="52">
        <v>207</v>
      </c>
      <c r="Q150" s="52">
        <v>208</v>
      </c>
      <c r="R150" s="52">
        <v>227</v>
      </c>
      <c r="S150" s="52">
        <v>242</v>
      </c>
      <c r="T150" s="52">
        <v>273</v>
      </c>
      <c r="U150" s="52">
        <v>295</v>
      </c>
      <c r="V150" s="52">
        <v>293</v>
      </c>
      <c r="W150" s="52">
        <v>371</v>
      </c>
      <c r="X150" s="52">
        <v>398</v>
      </c>
      <c r="Y150" s="52">
        <v>409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89414</v>
      </c>
      <c r="C153" s="52">
        <v>97885</v>
      </c>
      <c r="D153" s="52">
        <v>115220</v>
      </c>
      <c r="E153" s="52">
        <v>151412</v>
      </c>
      <c r="F153" s="52">
        <v>233097</v>
      </c>
      <c r="G153" s="52">
        <v>425579</v>
      </c>
      <c r="H153" s="52">
        <v>727837</v>
      </c>
      <c r="I153" s="52">
        <v>1118363</v>
      </c>
      <c r="J153" s="52">
        <v>1544338</v>
      </c>
      <c r="K153" s="52">
        <v>1928042</v>
      </c>
      <c r="L153" s="52">
        <v>2220743</v>
      </c>
      <c r="M153" s="52">
        <v>2407477</v>
      </c>
      <c r="N153" s="52">
        <v>2613435</v>
      </c>
      <c r="O153" s="52">
        <v>2854618</v>
      </c>
      <c r="P153" s="52">
        <v>3143330</v>
      </c>
      <c r="Q153" s="52">
        <v>3392590</v>
      </c>
      <c r="R153" s="52">
        <v>3629775</v>
      </c>
      <c r="S153" s="52">
        <v>3898936</v>
      </c>
      <c r="T153" s="52">
        <v>4200412</v>
      </c>
      <c r="U153" s="52">
        <v>4599965</v>
      </c>
      <c r="V153" s="52">
        <v>5138377</v>
      </c>
      <c r="W153" s="52">
        <v>5736791</v>
      </c>
      <c r="X153" s="52">
        <v>6342406</v>
      </c>
      <c r="Y153" s="52">
        <v>6836808</v>
      </c>
      <c r="DA153" s="63" t="s">
        <v>1124</v>
      </c>
    </row>
    <row r="154" spans="1:105" ht="12" customHeight="1" x14ac:dyDescent="0.25">
      <c r="A154" s="97" t="s">
        <v>121</v>
      </c>
      <c r="B154" s="52">
        <v>3277</v>
      </c>
      <c r="C154" s="52">
        <v>3496</v>
      </c>
      <c r="D154" s="52">
        <v>3847</v>
      </c>
      <c r="E154" s="52">
        <v>5279</v>
      </c>
      <c r="F154" s="52">
        <v>8738</v>
      </c>
      <c r="G154" s="52">
        <v>19013</v>
      </c>
      <c r="H154" s="52">
        <v>41898</v>
      </c>
      <c r="I154" s="52">
        <v>87662</v>
      </c>
      <c r="J154" s="52">
        <v>127939</v>
      </c>
      <c r="K154" s="52">
        <v>175192</v>
      </c>
      <c r="L154" s="52">
        <v>264642</v>
      </c>
      <c r="M154" s="52">
        <v>319326</v>
      </c>
      <c r="N154" s="52">
        <v>351129</v>
      </c>
      <c r="O154" s="52">
        <v>365379</v>
      </c>
      <c r="P154" s="52">
        <v>419411</v>
      </c>
      <c r="Q154" s="52">
        <v>464373</v>
      </c>
      <c r="R154" s="52">
        <v>518959</v>
      </c>
      <c r="S154" s="52">
        <v>560227</v>
      </c>
      <c r="T154" s="52">
        <v>656836</v>
      </c>
      <c r="U154" s="52">
        <v>742776</v>
      </c>
      <c r="V154" s="52">
        <v>795961</v>
      </c>
      <c r="W154" s="52">
        <v>937476</v>
      </c>
      <c r="X154" s="52">
        <v>1267881</v>
      </c>
      <c r="Y154" s="52">
        <v>1444720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47736</v>
      </c>
      <c r="C158" s="52">
        <v>51094</v>
      </c>
      <c r="D158" s="52">
        <v>59438</v>
      </c>
      <c r="E158" s="52">
        <v>77289</v>
      </c>
      <c r="F158" s="52">
        <v>123591</v>
      </c>
      <c r="G158" s="52">
        <v>216054</v>
      </c>
      <c r="H158" s="52">
        <v>339430</v>
      </c>
      <c r="I158" s="52">
        <v>502799</v>
      </c>
      <c r="J158" s="52">
        <v>650852</v>
      </c>
      <c r="K158" s="52">
        <v>799966</v>
      </c>
      <c r="L158" s="52">
        <v>931585</v>
      </c>
      <c r="M158" s="52">
        <v>1012881</v>
      </c>
      <c r="N158" s="52">
        <v>1067659</v>
      </c>
      <c r="O158" s="52">
        <v>1130961</v>
      </c>
      <c r="P158" s="52">
        <v>1214177</v>
      </c>
      <c r="Q158" s="52">
        <v>1258393</v>
      </c>
      <c r="R158" s="52">
        <v>1252032</v>
      </c>
      <c r="S158" s="52">
        <v>1272136</v>
      </c>
      <c r="T158" s="52">
        <v>1326895</v>
      </c>
      <c r="U158" s="52">
        <v>1416681</v>
      </c>
      <c r="V158" s="52">
        <v>1481548</v>
      </c>
      <c r="W158" s="52">
        <v>1469175</v>
      </c>
      <c r="X158" s="52">
        <v>1322620</v>
      </c>
      <c r="Y158" s="52">
        <v>1259870</v>
      </c>
      <c r="DA158" s="63" t="s">
        <v>1126</v>
      </c>
    </row>
    <row r="159" spans="1:105" ht="12" customHeight="1" x14ac:dyDescent="0.25">
      <c r="A159" s="109" t="s">
        <v>120</v>
      </c>
      <c r="B159" s="36">
        <v>56821</v>
      </c>
      <c r="C159" s="36">
        <v>63070</v>
      </c>
      <c r="D159" s="36">
        <v>73316</v>
      </c>
      <c r="E159" s="36">
        <v>95567</v>
      </c>
      <c r="F159" s="36">
        <v>142131</v>
      </c>
      <c r="G159" s="36">
        <v>272704</v>
      </c>
      <c r="H159" s="36">
        <v>500243</v>
      </c>
      <c r="I159" s="36">
        <v>800965</v>
      </c>
      <c r="J159" s="36">
        <v>1136258</v>
      </c>
      <c r="K159" s="36">
        <v>1441776</v>
      </c>
      <c r="L159" s="36">
        <v>1702337</v>
      </c>
      <c r="M159" s="36">
        <v>1864780</v>
      </c>
      <c r="N159" s="36">
        <v>2046097</v>
      </c>
      <c r="O159" s="36">
        <v>2237825</v>
      </c>
      <c r="P159" s="36">
        <v>2500680</v>
      </c>
      <c r="Q159" s="36">
        <v>2754123</v>
      </c>
      <c r="R159" s="36">
        <v>3056883</v>
      </c>
      <c r="S159" s="36">
        <v>3354278</v>
      </c>
      <c r="T159" s="36">
        <v>3706644</v>
      </c>
      <c r="U159" s="36">
        <v>4114355</v>
      </c>
      <c r="V159" s="36">
        <v>4653239</v>
      </c>
      <c r="W159" s="36">
        <v>5411987</v>
      </c>
      <c r="X159" s="36">
        <v>6485348</v>
      </c>
      <c r="Y159" s="36">
        <v>7222095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3639330</v>
      </c>
      <c r="C161" s="120">
        <v>3676212</v>
      </c>
      <c r="D161" s="120">
        <v>3794345</v>
      </c>
      <c r="E161" s="120">
        <v>3887053</v>
      </c>
      <c r="F161" s="120">
        <v>3899080</v>
      </c>
      <c r="G161" s="120">
        <v>3798378</v>
      </c>
      <c r="H161" s="120">
        <v>3803978</v>
      </c>
      <c r="I161" s="120">
        <v>3822098</v>
      </c>
      <c r="J161" s="120">
        <v>3843376</v>
      </c>
      <c r="K161" s="120">
        <v>3722187</v>
      </c>
      <c r="L161" s="120">
        <v>3665927</v>
      </c>
      <c r="M161" s="120">
        <v>3512898</v>
      </c>
      <c r="N161" s="120">
        <v>3478545</v>
      </c>
      <c r="O161" s="120">
        <v>3440964</v>
      </c>
      <c r="P161" s="120">
        <v>3423390</v>
      </c>
      <c r="Q161" s="120">
        <v>3428874</v>
      </c>
      <c r="R161" s="120">
        <v>3453226</v>
      </c>
      <c r="S161" s="120">
        <v>3444046</v>
      </c>
      <c r="T161" s="120">
        <v>3363300</v>
      </c>
      <c r="U161" s="120">
        <v>3268560</v>
      </c>
      <c r="V161" s="120">
        <v>3203466</v>
      </c>
      <c r="W161" s="120">
        <v>3123178</v>
      </c>
      <c r="X161" s="120">
        <v>3069183</v>
      </c>
      <c r="Y161" s="120">
        <v>2971340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3639330</v>
      </c>
      <c r="C163" s="52">
        <v>3676212</v>
      </c>
      <c r="D163" s="52">
        <v>3794345</v>
      </c>
      <c r="E163" s="52">
        <v>3887053</v>
      </c>
      <c r="F163" s="52">
        <v>3899080</v>
      </c>
      <c r="G163" s="52">
        <v>3798378</v>
      </c>
      <c r="H163" s="52">
        <v>3803978</v>
      </c>
      <c r="I163" s="52">
        <v>3822098</v>
      </c>
      <c r="J163" s="52">
        <v>3843376</v>
      </c>
      <c r="K163" s="52">
        <v>3722187</v>
      </c>
      <c r="L163" s="52">
        <v>3665927</v>
      </c>
      <c r="M163" s="52">
        <v>3512898</v>
      </c>
      <c r="N163" s="52">
        <v>3478545</v>
      </c>
      <c r="O163" s="52">
        <v>3440964</v>
      </c>
      <c r="P163" s="52">
        <v>3423390</v>
      </c>
      <c r="Q163" s="52">
        <v>3428874</v>
      </c>
      <c r="R163" s="52">
        <v>3453226</v>
      </c>
      <c r="S163" s="52">
        <v>3444046</v>
      </c>
      <c r="T163" s="52">
        <v>3363300</v>
      </c>
      <c r="U163" s="52">
        <v>3268560</v>
      </c>
      <c r="V163" s="52">
        <v>3203466</v>
      </c>
      <c r="W163" s="52">
        <v>3123178</v>
      </c>
      <c r="X163" s="52">
        <v>3069183</v>
      </c>
      <c r="Y163" s="52">
        <v>2971340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1184345</v>
      </c>
      <c r="C165" s="52">
        <v>1166643</v>
      </c>
      <c r="D165" s="52">
        <v>1174471</v>
      </c>
      <c r="E165" s="52">
        <v>1149296</v>
      </c>
      <c r="F165" s="52">
        <v>1101888</v>
      </c>
      <c r="G165" s="52">
        <v>1045037</v>
      </c>
      <c r="H165" s="52">
        <v>953019</v>
      </c>
      <c r="I165" s="52">
        <v>899819</v>
      </c>
      <c r="J165" s="52">
        <v>875893</v>
      </c>
      <c r="K165" s="52">
        <v>853526</v>
      </c>
      <c r="L165" s="52">
        <v>802086</v>
      </c>
      <c r="M165" s="52">
        <v>766616</v>
      </c>
      <c r="N165" s="52">
        <v>727319</v>
      </c>
      <c r="O165" s="52">
        <v>701496</v>
      </c>
      <c r="P165" s="52">
        <v>711544</v>
      </c>
      <c r="Q165" s="52">
        <v>719672</v>
      </c>
      <c r="R165" s="52">
        <v>777312</v>
      </c>
      <c r="S165" s="52">
        <v>833118</v>
      </c>
      <c r="T165" s="52">
        <v>812607</v>
      </c>
      <c r="U165" s="52">
        <v>838054</v>
      </c>
      <c r="V165" s="52">
        <v>809542</v>
      </c>
      <c r="W165" s="52">
        <v>862961</v>
      </c>
      <c r="X165" s="52">
        <v>807479</v>
      </c>
      <c r="Y165" s="52">
        <v>777659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412876</v>
      </c>
      <c r="C167" s="52">
        <v>413013</v>
      </c>
      <c r="D167" s="52">
        <v>402695</v>
      </c>
      <c r="E167" s="52">
        <v>388821</v>
      </c>
      <c r="F167" s="52">
        <v>374944</v>
      </c>
      <c r="G167" s="52">
        <v>353528</v>
      </c>
      <c r="H167" s="52">
        <v>329815</v>
      </c>
      <c r="I167" s="52">
        <v>311350</v>
      </c>
      <c r="J167" s="52">
        <v>286822</v>
      </c>
      <c r="K167" s="52">
        <v>259858</v>
      </c>
      <c r="L167" s="52">
        <v>230576</v>
      </c>
      <c r="M167" s="52">
        <v>198582</v>
      </c>
      <c r="N167" s="52">
        <v>170565</v>
      </c>
      <c r="O167" s="52">
        <v>150288</v>
      </c>
      <c r="P167" s="52">
        <v>140479</v>
      </c>
      <c r="Q167" s="52">
        <v>133980</v>
      </c>
      <c r="R167" s="52">
        <v>129576</v>
      </c>
      <c r="S167" s="52">
        <v>125013</v>
      </c>
      <c r="T167" s="52">
        <v>118747</v>
      </c>
      <c r="U167" s="52">
        <v>112530</v>
      </c>
      <c r="V167" s="52">
        <v>106372</v>
      </c>
      <c r="W167" s="52">
        <v>97389</v>
      </c>
      <c r="X167" s="52">
        <v>85219</v>
      </c>
      <c r="Y167" s="52">
        <v>76578</v>
      </c>
      <c r="DA167" s="63" t="s">
        <v>1130</v>
      </c>
    </row>
    <row r="168" spans="1:105" ht="12" customHeight="1" x14ac:dyDescent="0.25">
      <c r="A168" s="97" t="s">
        <v>123</v>
      </c>
      <c r="B168" s="52">
        <v>148</v>
      </c>
      <c r="C168" s="52">
        <v>146</v>
      </c>
      <c r="D168" s="52">
        <v>143</v>
      </c>
      <c r="E168" s="52">
        <v>130</v>
      </c>
      <c r="F168" s="52">
        <v>130</v>
      </c>
      <c r="G168" s="52">
        <v>137</v>
      </c>
      <c r="H168" s="52">
        <v>143</v>
      </c>
      <c r="I168" s="52">
        <v>168</v>
      </c>
      <c r="J168" s="52">
        <v>165</v>
      </c>
      <c r="K168" s="52">
        <v>190</v>
      </c>
      <c r="L168" s="52">
        <v>226</v>
      </c>
      <c r="M168" s="52">
        <v>245</v>
      </c>
      <c r="N168" s="52">
        <v>213</v>
      </c>
      <c r="O168" s="52">
        <v>178</v>
      </c>
      <c r="P168" s="52">
        <v>189</v>
      </c>
      <c r="Q168" s="52">
        <v>168</v>
      </c>
      <c r="R168" s="52">
        <v>171</v>
      </c>
      <c r="S168" s="52">
        <v>164</v>
      </c>
      <c r="T168" s="52">
        <v>162</v>
      </c>
      <c r="U168" s="52">
        <v>158</v>
      </c>
      <c r="V168" s="52">
        <v>152</v>
      </c>
      <c r="W168" s="52">
        <v>161</v>
      </c>
      <c r="X168" s="52">
        <v>148</v>
      </c>
      <c r="Y168" s="52">
        <v>133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3112235</v>
      </c>
      <c r="C171" s="52">
        <v>3149722</v>
      </c>
      <c r="D171" s="52">
        <v>3279019</v>
      </c>
      <c r="E171" s="52">
        <v>3380627</v>
      </c>
      <c r="F171" s="52">
        <v>3403027</v>
      </c>
      <c r="G171" s="52">
        <v>3319258</v>
      </c>
      <c r="H171" s="52">
        <v>3324954</v>
      </c>
      <c r="I171" s="52">
        <v>3327687</v>
      </c>
      <c r="J171" s="52">
        <v>3347845</v>
      </c>
      <c r="K171" s="52">
        <v>3225945</v>
      </c>
      <c r="L171" s="52">
        <v>3113130</v>
      </c>
      <c r="M171" s="52">
        <v>2948732</v>
      </c>
      <c r="N171" s="52">
        <v>2920323</v>
      </c>
      <c r="O171" s="52">
        <v>2907704</v>
      </c>
      <c r="P171" s="52">
        <v>2889814</v>
      </c>
      <c r="Q171" s="52">
        <v>2893429</v>
      </c>
      <c r="R171" s="52">
        <v>2905840</v>
      </c>
      <c r="S171" s="52">
        <v>2902968</v>
      </c>
      <c r="T171" s="52">
        <v>2820224</v>
      </c>
      <c r="U171" s="52">
        <v>2731158</v>
      </c>
      <c r="V171" s="52">
        <v>2681923</v>
      </c>
      <c r="W171" s="52">
        <v>2600762</v>
      </c>
      <c r="X171" s="52">
        <v>2513324</v>
      </c>
      <c r="Y171" s="52">
        <v>2413967</v>
      </c>
      <c r="DA171" s="63" t="s">
        <v>1132</v>
      </c>
    </row>
    <row r="172" spans="1:105" ht="12" customHeight="1" x14ac:dyDescent="0.25">
      <c r="A172" s="97" t="s">
        <v>121</v>
      </c>
      <c r="B172" s="52">
        <v>114071</v>
      </c>
      <c r="C172" s="52">
        <v>113331</v>
      </c>
      <c r="D172" s="52">
        <v>112488</v>
      </c>
      <c r="E172" s="52">
        <v>117475</v>
      </c>
      <c r="F172" s="52">
        <v>120979</v>
      </c>
      <c r="G172" s="52">
        <v>125455</v>
      </c>
      <c r="H172" s="52">
        <v>149066</v>
      </c>
      <c r="I172" s="52">
        <v>182893</v>
      </c>
      <c r="J172" s="52">
        <v>208544</v>
      </c>
      <c r="K172" s="52">
        <v>236194</v>
      </c>
      <c r="L172" s="52">
        <v>321995</v>
      </c>
      <c r="M172" s="52">
        <v>365339</v>
      </c>
      <c r="N172" s="52">
        <v>387444</v>
      </c>
      <c r="O172" s="52">
        <v>382794</v>
      </c>
      <c r="P172" s="52">
        <v>392908</v>
      </c>
      <c r="Q172" s="52">
        <v>401297</v>
      </c>
      <c r="R172" s="52">
        <v>417639</v>
      </c>
      <c r="S172" s="52">
        <v>415901</v>
      </c>
      <c r="T172" s="52">
        <v>424167</v>
      </c>
      <c r="U172" s="52">
        <v>424714</v>
      </c>
      <c r="V172" s="52">
        <v>415019</v>
      </c>
      <c r="W172" s="52">
        <v>424866</v>
      </c>
      <c r="X172" s="52">
        <v>470492</v>
      </c>
      <c r="Y172" s="52">
        <v>480662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1661551</v>
      </c>
      <c r="C176" s="52">
        <v>1654408</v>
      </c>
      <c r="D176" s="52">
        <v>1705521</v>
      </c>
      <c r="E176" s="52">
        <v>1742609</v>
      </c>
      <c r="F176" s="52">
        <v>1770457</v>
      </c>
      <c r="G176" s="52">
        <v>1705119</v>
      </c>
      <c r="H176" s="52">
        <v>1639099</v>
      </c>
      <c r="I176" s="52">
        <v>1600861</v>
      </c>
      <c r="J176" s="52">
        <v>1545812</v>
      </c>
      <c r="K176" s="52">
        <v>1444629</v>
      </c>
      <c r="L176" s="52">
        <v>1367707</v>
      </c>
      <c r="M176" s="52">
        <v>1269393</v>
      </c>
      <c r="N176" s="52">
        <v>1198656</v>
      </c>
      <c r="O176" s="52">
        <v>1156571</v>
      </c>
      <c r="P176" s="52">
        <v>1130722</v>
      </c>
      <c r="Q176" s="52">
        <v>1096542</v>
      </c>
      <c r="R176" s="52">
        <v>1032285</v>
      </c>
      <c r="S176" s="52">
        <v>972393</v>
      </c>
      <c r="T176" s="52">
        <v>904052</v>
      </c>
      <c r="U176" s="52">
        <v>845531</v>
      </c>
      <c r="V176" s="52">
        <v>782156</v>
      </c>
      <c r="W176" s="52">
        <v>694980</v>
      </c>
      <c r="X176" s="52">
        <v>585605</v>
      </c>
      <c r="Y176" s="52">
        <v>503201</v>
      </c>
      <c r="DA176" s="63" t="s">
        <v>1134</v>
      </c>
    </row>
    <row r="177" spans="1:105" ht="12" customHeight="1" x14ac:dyDescent="0.25">
      <c r="A177" s="109" t="s">
        <v>120</v>
      </c>
      <c r="B177" s="36">
        <v>1977779</v>
      </c>
      <c r="C177" s="36">
        <v>2021804</v>
      </c>
      <c r="D177" s="36">
        <v>2088824</v>
      </c>
      <c r="E177" s="36">
        <v>2144444</v>
      </c>
      <c r="F177" s="36">
        <v>2128623</v>
      </c>
      <c r="G177" s="36">
        <v>2093259</v>
      </c>
      <c r="H177" s="36">
        <v>2164879</v>
      </c>
      <c r="I177" s="36">
        <v>2221237</v>
      </c>
      <c r="J177" s="36">
        <v>2297564</v>
      </c>
      <c r="K177" s="36">
        <v>2277558</v>
      </c>
      <c r="L177" s="36">
        <v>2298220</v>
      </c>
      <c r="M177" s="36">
        <v>2243505</v>
      </c>
      <c r="N177" s="36">
        <v>2279889</v>
      </c>
      <c r="O177" s="36">
        <v>2284393</v>
      </c>
      <c r="P177" s="36">
        <v>2292668</v>
      </c>
      <c r="Q177" s="36">
        <v>2332332</v>
      </c>
      <c r="R177" s="36">
        <v>2420941</v>
      </c>
      <c r="S177" s="36">
        <v>2471653</v>
      </c>
      <c r="T177" s="36">
        <v>2459248</v>
      </c>
      <c r="U177" s="36">
        <v>2423029</v>
      </c>
      <c r="V177" s="36">
        <v>2421310</v>
      </c>
      <c r="W177" s="36">
        <v>2428198</v>
      </c>
      <c r="X177" s="36">
        <v>2483578</v>
      </c>
      <c r="Y177" s="36">
        <v>2468139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36710</v>
      </c>
      <c r="D5" s="52">
        <v>51319</v>
      </c>
      <c r="E5" s="52">
        <v>32214</v>
      </c>
      <c r="F5" s="52">
        <v>22765</v>
      </c>
      <c r="G5" s="52">
        <v>9750</v>
      </c>
      <c r="H5" s="52">
        <v>11740</v>
      </c>
      <c r="I5" s="52">
        <v>27419</v>
      </c>
      <c r="J5" s="52">
        <v>27443</v>
      </c>
      <c r="K5" s="52">
        <v>27520</v>
      </c>
      <c r="L5" s="52">
        <v>31190</v>
      </c>
      <c r="M5" s="52">
        <v>63309</v>
      </c>
      <c r="N5" s="52">
        <v>30959</v>
      </c>
      <c r="O5" s="52">
        <v>16738</v>
      </c>
      <c r="P5" s="52">
        <v>1314</v>
      </c>
      <c r="Q5" s="52">
        <v>1757</v>
      </c>
      <c r="R5" s="52">
        <v>2708</v>
      </c>
      <c r="S5" s="52">
        <v>3226</v>
      </c>
      <c r="T5" s="52">
        <v>4345</v>
      </c>
      <c r="U5" s="52">
        <v>2796</v>
      </c>
      <c r="V5" s="52">
        <v>1177</v>
      </c>
      <c r="W5" s="52">
        <v>1448</v>
      </c>
      <c r="X5" s="52">
        <v>5653</v>
      </c>
      <c r="Y5" s="52">
        <v>8069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3569</v>
      </c>
      <c r="D8" s="52">
        <v>3576</v>
      </c>
      <c r="E8" s="52">
        <v>3626</v>
      </c>
      <c r="F8" s="52">
        <v>3749</v>
      </c>
      <c r="G8" s="52">
        <v>3957</v>
      </c>
      <c r="H8" s="52">
        <v>4253</v>
      </c>
      <c r="I8" s="52">
        <v>2503</v>
      </c>
      <c r="J8" s="52">
        <v>1570</v>
      </c>
      <c r="K8" s="52">
        <v>2178</v>
      </c>
      <c r="L8" s="52">
        <v>1348</v>
      </c>
      <c r="M8" s="52">
        <v>546</v>
      </c>
      <c r="N8" s="52">
        <v>716</v>
      </c>
      <c r="O8" s="52">
        <v>1633</v>
      </c>
      <c r="P8" s="52">
        <v>877</v>
      </c>
      <c r="Q8" s="52">
        <v>1275</v>
      </c>
      <c r="R8" s="52">
        <v>1530</v>
      </c>
      <c r="S8" s="52">
        <v>1509</v>
      </c>
      <c r="T8" s="52">
        <v>975</v>
      </c>
      <c r="U8" s="52">
        <v>260</v>
      </c>
      <c r="V8" s="52">
        <v>65</v>
      </c>
      <c r="W8" s="52">
        <v>71</v>
      </c>
      <c r="X8" s="52">
        <v>113</v>
      </c>
      <c r="Y8" s="52">
        <v>213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4297</v>
      </c>
      <c r="D10" s="52">
        <v>4434</v>
      </c>
      <c r="E10" s="52">
        <v>4164</v>
      </c>
      <c r="F10" s="52">
        <v>4305</v>
      </c>
      <c r="G10" s="52">
        <v>4320</v>
      </c>
      <c r="H10" s="52">
        <v>4350</v>
      </c>
      <c r="I10" s="52">
        <v>4403</v>
      </c>
      <c r="J10" s="52">
        <v>8734</v>
      </c>
      <c r="K10" s="52">
        <v>7836</v>
      </c>
      <c r="L10" s="52">
        <v>10200</v>
      </c>
      <c r="M10" s="52">
        <v>27384</v>
      </c>
      <c r="N10" s="52">
        <v>22961</v>
      </c>
      <c r="O10" s="52">
        <v>17811</v>
      </c>
      <c r="P10" s="52">
        <v>2963</v>
      </c>
      <c r="Q10" s="52">
        <v>232</v>
      </c>
      <c r="R10" s="52">
        <v>1040</v>
      </c>
      <c r="S10" s="52">
        <v>2690</v>
      </c>
      <c r="T10" s="52">
        <v>6416</v>
      </c>
      <c r="U10" s="52">
        <v>4933</v>
      </c>
      <c r="V10" s="52">
        <v>2839</v>
      </c>
      <c r="W10" s="52">
        <v>1819</v>
      </c>
      <c r="X10" s="52">
        <v>3882</v>
      </c>
      <c r="Y10" s="52">
        <v>2773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5246</v>
      </c>
      <c r="D11" s="52">
        <v>5365</v>
      </c>
      <c r="E11" s="52">
        <v>5146</v>
      </c>
      <c r="F11" s="52">
        <v>5296</v>
      </c>
      <c r="G11" s="52">
        <v>5359</v>
      </c>
      <c r="H11" s="52">
        <v>5475</v>
      </c>
      <c r="I11" s="52">
        <v>2535</v>
      </c>
      <c r="J11" s="52">
        <v>1660</v>
      </c>
      <c r="K11" s="52">
        <v>1769</v>
      </c>
      <c r="L11" s="52">
        <v>2314</v>
      </c>
      <c r="M11" s="52">
        <v>4187</v>
      </c>
      <c r="N11" s="52">
        <v>1302</v>
      </c>
      <c r="O11" s="52">
        <v>772</v>
      </c>
      <c r="P11" s="52">
        <v>75</v>
      </c>
      <c r="Q11" s="52">
        <v>463</v>
      </c>
      <c r="R11" s="52">
        <v>381</v>
      </c>
      <c r="S11" s="52">
        <v>234</v>
      </c>
      <c r="T11" s="52">
        <v>28</v>
      </c>
      <c r="U11" s="52">
        <v>15</v>
      </c>
      <c r="V11" s="52">
        <v>48</v>
      </c>
      <c r="W11" s="52">
        <v>98</v>
      </c>
      <c r="X11" s="52">
        <v>167</v>
      </c>
      <c r="Y11" s="52">
        <v>201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2</v>
      </c>
      <c r="D12" s="52">
        <v>2</v>
      </c>
      <c r="E12" s="52">
        <v>2</v>
      </c>
      <c r="F12" s="52">
        <v>1</v>
      </c>
      <c r="G12" s="52">
        <v>2</v>
      </c>
      <c r="H12" s="52">
        <v>2</v>
      </c>
      <c r="I12" s="52">
        <v>1</v>
      </c>
      <c r="J12" s="52">
        <v>0</v>
      </c>
      <c r="K12" s="52">
        <v>0</v>
      </c>
      <c r="L12" s="52">
        <v>0</v>
      </c>
      <c r="M12" s="52">
        <v>4</v>
      </c>
      <c r="N12" s="52">
        <v>1</v>
      </c>
      <c r="O12" s="52">
        <v>2</v>
      </c>
      <c r="P12" s="52">
        <v>0</v>
      </c>
      <c r="Q12" s="52">
        <v>0</v>
      </c>
      <c r="R12" s="52">
        <v>1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39542</v>
      </c>
      <c r="D15" s="52">
        <v>40439</v>
      </c>
      <c r="E15" s="52">
        <v>38810</v>
      </c>
      <c r="F15" s="52">
        <v>39956</v>
      </c>
      <c r="G15" s="52">
        <v>40513</v>
      </c>
      <c r="H15" s="52">
        <v>41599</v>
      </c>
      <c r="I15" s="52">
        <v>19849</v>
      </c>
      <c r="J15" s="52">
        <v>16412</v>
      </c>
      <c r="K15" s="52">
        <v>17673</v>
      </c>
      <c r="L15" s="52">
        <v>24688</v>
      </c>
      <c r="M15" s="52">
        <v>45827</v>
      </c>
      <c r="N15" s="52">
        <v>16087</v>
      </c>
      <c r="O15" s="52">
        <v>10147</v>
      </c>
      <c r="P15" s="52">
        <v>1612</v>
      </c>
      <c r="Q15" s="52">
        <v>7706</v>
      </c>
      <c r="R15" s="52">
        <v>7363</v>
      </c>
      <c r="S15" s="52">
        <v>3670</v>
      </c>
      <c r="T15" s="52">
        <v>652</v>
      </c>
      <c r="U15" s="52">
        <v>482</v>
      </c>
      <c r="V15" s="52">
        <v>1058</v>
      </c>
      <c r="W15" s="52">
        <v>2435</v>
      </c>
      <c r="X15" s="52">
        <v>4153</v>
      </c>
      <c r="Y15" s="52">
        <v>5356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1449</v>
      </c>
      <c r="D16" s="52">
        <v>1483</v>
      </c>
      <c r="E16" s="52">
        <v>1421</v>
      </c>
      <c r="F16" s="52">
        <v>1463</v>
      </c>
      <c r="G16" s="52">
        <v>1484</v>
      </c>
      <c r="H16" s="52">
        <v>1521</v>
      </c>
      <c r="I16" s="52">
        <v>735</v>
      </c>
      <c r="J16" s="52">
        <v>807</v>
      </c>
      <c r="K16" s="52">
        <v>907</v>
      </c>
      <c r="L16" s="52">
        <v>1320</v>
      </c>
      <c r="M16" s="52">
        <v>3096</v>
      </c>
      <c r="N16" s="52">
        <v>1333</v>
      </c>
      <c r="O16" s="52">
        <v>1060</v>
      </c>
      <c r="P16" s="52">
        <v>147</v>
      </c>
      <c r="Q16" s="52">
        <v>791</v>
      </c>
      <c r="R16" s="52">
        <v>731</v>
      </c>
      <c r="S16" s="52">
        <v>425</v>
      </c>
      <c r="T16" s="52">
        <v>93</v>
      </c>
      <c r="U16" s="52">
        <v>70</v>
      </c>
      <c r="V16" s="52">
        <v>156</v>
      </c>
      <c r="W16" s="52">
        <v>366</v>
      </c>
      <c r="X16" s="52">
        <v>616</v>
      </c>
      <c r="Y16" s="52">
        <v>851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25034</v>
      </c>
      <c r="D21" s="52">
        <v>25049</v>
      </c>
      <c r="E21" s="52">
        <v>25140</v>
      </c>
      <c r="F21" s="52">
        <v>25356</v>
      </c>
      <c r="G21" s="52">
        <v>25812</v>
      </c>
      <c r="H21" s="52">
        <v>26690</v>
      </c>
      <c r="I21" s="52">
        <v>13197</v>
      </c>
      <c r="J21" s="52">
        <v>11752</v>
      </c>
      <c r="K21" s="52">
        <v>11879</v>
      </c>
      <c r="L21" s="52">
        <v>13329</v>
      </c>
      <c r="M21" s="52">
        <v>24752</v>
      </c>
      <c r="N21" s="52">
        <v>11996</v>
      </c>
      <c r="O21" s="52">
        <v>7013</v>
      </c>
      <c r="P21" s="52">
        <v>3358</v>
      </c>
      <c r="Q21" s="52">
        <v>4851</v>
      </c>
      <c r="R21" s="52">
        <v>3782</v>
      </c>
      <c r="S21" s="52">
        <v>2589</v>
      </c>
      <c r="T21" s="52">
        <v>1129</v>
      </c>
      <c r="U21" s="52">
        <v>731</v>
      </c>
      <c r="V21" s="52">
        <v>590</v>
      </c>
      <c r="W21" s="52">
        <v>1142</v>
      </c>
      <c r="X21" s="52">
        <v>2029</v>
      </c>
      <c r="Y21" s="52">
        <v>2073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29799</v>
      </c>
      <c r="D22" s="36">
        <v>29819</v>
      </c>
      <c r="E22" s="36">
        <v>29947</v>
      </c>
      <c r="F22" s="36">
        <v>30241</v>
      </c>
      <c r="G22" s="36">
        <v>30840</v>
      </c>
      <c r="H22" s="36">
        <v>31949</v>
      </c>
      <c r="I22" s="36">
        <v>16006</v>
      </c>
      <c r="J22" s="36">
        <v>15874</v>
      </c>
      <c r="K22" s="36">
        <v>16388</v>
      </c>
      <c r="L22" s="36">
        <v>18617</v>
      </c>
      <c r="M22" s="36">
        <v>38560</v>
      </c>
      <c r="N22" s="36">
        <v>18964</v>
      </c>
      <c r="O22" s="36">
        <v>11214</v>
      </c>
      <c r="P22" s="36">
        <v>6071</v>
      </c>
      <c r="Q22" s="36">
        <v>9256</v>
      </c>
      <c r="R22" s="36">
        <v>8012</v>
      </c>
      <c r="S22" s="36">
        <v>5495</v>
      </c>
      <c r="T22" s="36">
        <v>3220</v>
      </c>
      <c r="U22" s="36">
        <v>2115</v>
      </c>
      <c r="V22" s="36">
        <v>1498</v>
      </c>
      <c r="W22" s="36">
        <v>2761</v>
      </c>
      <c r="X22" s="36">
        <v>5617</v>
      </c>
      <c r="Y22" s="36">
        <v>7362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55148</v>
      </c>
      <c r="D26" s="52">
        <v>55158</v>
      </c>
      <c r="E26" s="52">
        <v>55221</v>
      </c>
      <c r="F26" s="52">
        <v>55385</v>
      </c>
      <c r="G26" s="52">
        <v>55690</v>
      </c>
      <c r="H26" s="52">
        <v>56182</v>
      </c>
      <c r="I26" s="52">
        <v>56910</v>
      </c>
      <c r="J26" s="52">
        <v>57938</v>
      </c>
      <c r="K26" s="52">
        <v>59323</v>
      </c>
      <c r="L26" s="52">
        <v>61116</v>
      </c>
      <c r="M26" s="52">
        <v>63365</v>
      </c>
      <c r="N26" s="52">
        <v>66104</v>
      </c>
      <c r="O26" s="52">
        <v>58348</v>
      </c>
      <c r="P26" s="52">
        <v>24501</v>
      </c>
      <c r="Q26" s="52">
        <v>17116</v>
      </c>
      <c r="R26" s="52">
        <v>26852</v>
      </c>
      <c r="S26" s="52">
        <v>32781</v>
      </c>
      <c r="T26" s="52">
        <v>31744</v>
      </c>
      <c r="U26" s="52">
        <v>31643</v>
      </c>
      <c r="V26" s="52">
        <v>32467</v>
      </c>
      <c r="W26" s="52">
        <v>32279</v>
      </c>
      <c r="X26" s="52">
        <v>30872</v>
      </c>
      <c r="Y26" s="52">
        <v>29115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7179</v>
      </c>
      <c r="D29" s="52">
        <v>7194</v>
      </c>
      <c r="E29" s="52">
        <v>7307</v>
      </c>
      <c r="F29" s="52">
        <v>7603</v>
      </c>
      <c r="G29" s="52">
        <v>8152</v>
      </c>
      <c r="H29" s="52">
        <v>9004</v>
      </c>
      <c r="I29" s="52">
        <v>5933</v>
      </c>
      <c r="J29" s="52">
        <v>4743</v>
      </c>
      <c r="K29" s="52">
        <v>6901</v>
      </c>
      <c r="L29" s="52">
        <v>6141</v>
      </c>
      <c r="M29" s="52">
        <v>5091</v>
      </c>
      <c r="N29" s="52">
        <v>4971</v>
      </c>
      <c r="O29" s="52">
        <v>6380</v>
      </c>
      <c r="P29" s="52">
        <v>3984</v>
      </c>
      <c r="Q29" s="52">
        <v>3380</v>
      </c>
      <c r="R29" s="52">
        <v>3605</v>
      </c>
      <c r="S29" s="52">
        <v>4175</v>
      </c>
      <c r="T29" s="52">
        <v>4050</v>
      </c>
      <c r="U29" s="52">
        <v>3792</v>
      </c>
      <c r="V29" s="52">
        <v>3521</v>
      </c>
      <c r="W29" s="52">
        <v>3617</v>
      </c>
      <c r="X29" s="52">
        <v>3790</v>
      </c>
      <c r="Y29" s="52">
        <v>4706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12513</v>
      </c>
      <c r="D31" s="52">
        <v>12532</v>
      </c>
      <c r="E31" s="52">
        <v>12664</v>
      </c>
      <c r="F31" s="52">
        <v>12987</v>
      </c>
      <c r="G31" s="52">
        <v>13588</v>
      </c>
      <c r="H31" s="52">
        <v>14556</v>
      </c>
      <c r="I31" s="52">
        <v>8488</v>
      </c>
      <c r="J31" s="52">
        <v>6956</v>
      </c>
      <c r="K31" s="52">
        <v>8006</v>
      </c>
      <c r="L31" s="52">
        <v>7228</v>
      </c>
      <c r="M31" s="52">
        <v>7428</v>
      </c>
      <c r="N31" s="52">
        <v>7848</v>
      </c>
      <c r="O31" s="52">
        <v>6795</v>
      </c>
      <c r="P31" s="52">
        <v>3144</v>
      </c>
      <c r="Q31" s="52">
        <v>2783</v>
      </c>
      <c r="R31" s="52">
        <v>2400</v>
      </c>
      <c r="S31" s="52">
        <v>2613</v>
      </c>
      <c r="T31" s="52">
        <v>2072</v>
      </c>
      <c r="U31" s="52">
        <v>1951</v>
      </c>
      <c r="V31" s="52">
        <v>1926</v>
      </c>
      <c r="W31" s="52">
        <v>1831</v>
      </c>
      <c r="X31" s="52">
        <v>1586</v>
      </c>
      <c r="Y31" s="52">
        <v>1739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5</v>
      </c>
      <c r="D32" s="52">
        <v>4</v>
      </c>
      <c r="E32" s="52">
        <v>5</v>
      </c>
      <c r="F32" s="52">
        <v>4</v>
      </c>
      <c r="G32" s="52">
        <v>5</v>
      </c>
      <c r="H32" s="52">
        <v>4</v>
      </c>
      <c r="I32" s="52">
        <v>3</v>
      </c>
      <c r="J32" s="52">
        <v>2</v>
      </c>
      <c r="K32" s="52">
        <v>2</v>
      </c>
      <c r="L32" s="52">
        <v>4</v>
      </c>
      <c r="M32" s="52">
        <v>4</v>
      </c>
      <c r="N32" s="52">
        <v>5</v>
      </c>
      <c r="O32" s="52">
        <v>6</v>
      </c>
      <c r="P32" s="52">
        <v>2</v>
      </c>
      <c r="Q32" s="52">
        <v>2</v>
      </c>
      <c r="R32" s="52">
        <v>3</v>
      </c>
      <c r="S32" s="52">
        <v>3</v>
      </c>
      <c r="T32" s="52">
        <v>2</v>
      </c>
      <c r="U32" s="52">
        <v>0</v>
      </c>
      <c r="V32" s="52">
        <v>0</v>
      </c>
      <c r="W32" s="52">
        <v>2</v>
      </c>
      <c r="X32" s="52">
        <v>0</v>
      </c>
      <c r="Y32" s="52">
        <v>2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94322</v>
      </c>
      <c r="D35" s="52">
        <v>94480</v>
      </c>
      <c r="E35" s="52">
        <v>95578</v>
      </c>
      <c r="F35" s="52">
        <v>98523</v>
      </c>
      <c r="G35" s="52">
        <v>104191</v>
      </c>
      <c r="H35" s="52">
        <v>113526</v>
      </c>
      <c r="I35" s="52">
        <v>70963</v>
      </c>
      <c r="J35" s="52">
        <v>68291</v>
      </c>
      <c r="K35" s="52">
        <v>78527</v>
      </c>
      <c r="L35" s="52">
        <v>78941</v>
      </c>
      <c r="M35" s="52">
        <v>80582</v>
      </c>
      <c r="N35" s="52">
        <v>84753</v>
      </c>
      <c r="O35" s="52">
        <v>79289</v>
      </c>
      <c r="P35" s="52">
        <v>46739</v>
      </c>
      <c r="Q35" s="52">
        <v>46103</v>
      </c>
      <c r="R35" s="52">
        <v>46451</v>
      </c>
      <c r="S35" s="52">
        <v>49101</v>
      </c>
      <c r="T35" s="52">
        <v>45564</v>
      </c>
      <c r="U35" s="52">
        <v>44447</v>
      </c>
      <c r="V35" s="52">
        <v>45820</v>
      </c>
      <c r="W35" s="52">
        <v>43076</v>
      </c>
      <c r="X35" s="52">
        <v>38890</v>
      </c>
      <c r="Y35" s="52">
        <v>43872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3457</v>
      </c>
      <c r="D36" s="52">
        <v>3462</v>
      </c>
      <c r="E36" s="52">
        <v>3499</v>
      </c>
      <c r="F36" s="52">
        <v>3589</v>
      </c>
      <c r="G36" s="52">
        <v>3771</v>
      </c>
      <c r="H36" s="52">
        <v>4084</v>
      </c>
      <c r="I36" s="52">
        <v>2505</v>
      </c>
      <c r="J36" s="52">
        <v>2676</v>
      </c>
      <c r="K36" s="52">
        <v>3060</v>
      </c>
      <c r="L36" s="52">
        <v>3484</v>
      </c>
      <c r="M36" s="52">
        <v>4438</v>
      </c>
      <c r="N36" s="52">
        <v>5567</v>
      </c>
      <c r="O36" s="52">
        <v>6442</v>
      </c>
      <c r="P36" s="52">
        <v>5088</v>
      </c>
      <c r="Q36" s="52">
        <v>5716</v>
      </c>
      <c r="R36" s="52">
        <v>6189</v>
      </c>
      <c r="S36" s="52">
        <v>7411</v>
      </c>
      <c r="T36" s="52">
        <v>7712</v>
      </c>
      <c r="U36" s="52">
        <v>6106</v>
      </c>
      <c r="V36" s="52">
        <v>5500</v>
      </c>
      <c r="W36" s="52">
        <v>5480</v>
      </c>
      <c r="X36" s="52">
        <v>6083</v>
      </c>
      <c r="Y36" s="52">
        <v>7072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50356</v>
      </c>
      <c r="D40" s="52">
        <v>50434</v>
      </c>
      <c r="E40" s="52">
        <v>50962</v>
      </c>
      <c r="F40" s="52">
        <v>52411</v>
      </c>
      <c r="G40" s="52">
        <v>55212</v>
      </c>
      <c r="H40" s="52">
        <v>59887</v>
      </c>
      <c r="I40" s="52">
        <v>36711</v>
      </c>
      <c r="J40" s="52">
        <v>33829</v>
      </c>
      <c r="K40" s="52">
        <v>38882</v>
      </c>
      <c r="L40" s="52">
        <v>39390</v>
      </c>
      <c r="M40" s="52">
        <v>39467</v>
      </c>
      <c r="N40" s="52">
        <v>40202</v>
      </c>
      <c r="O40" s="52">
        <v>34377</v>
      </c>
      <c r="P40" s="52">
        <v>19069</v>
      </c>
      <c r="Q40" s="52">
        <v>18729</v>
      </c>
      <c r="R40" s="52">
        <v>18404</v>
      </c>
      <c r="S40" s="52">
        <v>19913</v>
      </c>
      <c r="T40" s="52">
        <v>18277</v>
      </c>
      <c r="U40" s="52">
        <v>16560</v>
      </c>
      <c r="V40" s="52">
        <v>15614</v>
      </c>
      <c r="W40" s="52">
        <v>13994</v>
      </c>
      <c r="X40" s="52">
        <v>11663</v>
      </c>
      <c r="Y40" s="52">
        <v>12267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59940</v>
      </c>
      <c r="D41" s="36">
        <v>60048</v>
      </c>
      <c r="E41" s="36">
        <v>60775</v>
      </c>
      <c r="F41" s="36">
        <v>62698</v>
      </c>
      <c r="G41" s="36">
        <v>66345</v>
      </c>
      <c r="H41" s="36">
        <v>72284</v>
      </c>
      <c r="I41" s="36">
        <v>45253</v>
      </c>
      <c r="J41" s="36">
        <v>44086</v>
      </c>
      <c r="K41" s="36">
        <v>50724</v>
      </c>
      <c r="L41" s="36">
        <v>50271</v>
      </c>
      <c r="M41" s="36">
        <v>52985</v>
      </c>
      <c r="N41" s="36">
        <v>57977</v>
      </c>
      <c r="O41" s="36">
        <v>58144</v>
      </c>
      <c r="P41" s="36">
        <v>35911</v>
      </c>
      <c r="Q41" s="36">
        <v>35867</v>
      </c>
      <c r="R41" s="36">
        <v>36644</v>
      </c>
      <c r="S41" s="36">
        <v>39223</v>
      </c>
      <c r="T41" s="36">
        <v>37075</v>
      </c>
      <c r="U41" s="36">
        <v>35941</v>
      </c>
      <c r="V41" s="36">
        <v>37637</v>
      </c>
      <c r="W41" s="36">
        <v>36384</v>
      </c>
      <c r="X41" s="36">
        <v>34902</v>
      </c>
      <c r="Y41" s="36">
        <v>40444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436780</v>
      </c>
      <c r="D45" s="52">
        <v>436874</v>
      </c>
      <c r="E45" s="52">
        <v>437521</v>
      </c>
      <c r="F45" s="52">
        <v>439231</v>
      </c>
      <c r="G45" s="52">
        <v>442521</v>
      </c>
      <c r="H45" s="52">
        <v>447859</v>
      </c>
      <c r="I45" s="52">
        <v>455751</v>
      </c>
      <c r="J45" s="52">
        <v>466720</v>
      </c>
      <c r="K45" s="52">
        <v>481292</v>
      </c>
      <c r="L45" s="52">
        <v>500083</v>
      </c>
      <c r="M45" s="52">
        <v>523583</v>
      </c>
      <c r="N45" s="52">
        <v>552189</v>
      </c>
      <c r="O45" s="52">
        <v>499020</v>
      </c>
      <c r="P45" s="52">
        <v>189964</v>
      </c>
      <c r="Q45" s="52">
        <v>236975</v>
      </c>
      <c r="R45" s="52">
        <v>290738</v>
      </c>
      <c r="S45" s="52">
        <v>351383</v>
      </c>
      <c r="T45" s="52">
        <v>341911</v>
      </c>
      <c r="U45" s="52">
        <v>341891</v>
      </c>
      <c r="V45" s="52">
        <v>330274</v>
      </c>
      <c r="W45" s="52">
        <v>335634</v>
      </c>
      <c r="X45" s="52">
        <v>322378</v>
      </c>
      <c r="Y45" s="52">
        <v>316314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56856</v>
      </c>
      <c r="D48" s="52">
        <v>56985</v>
      </c>
      <c r="E48" s="52">
        <v>57883</v>
      </c>
      <c r="F48" s="52">
        <v>60312</v>
      </c>
      <c r="G48" s="52">
        <v>64909</v>
      </c>
      <c r="H48" s="52">
        <v>72340</v>
      </c>
      <c r="I48" s="52">
        <v>49170</v>
      </c>
      <c r="J48" s="52">
        <v>41533</v>
      </c>
      <c r="K48" s="52">
        <v>61222</v>
      </c>
      <c r="L48" s="52">
        <v>58068</v>
      </c>
      <c r="M48" s="52">
        <v>52725</v>
      </c>
      <c r="N48" s="52">
        <v>52156</v>
      </c>
      <c r="O48" s="52">
        <v>60311</v>
      </c>
      <c r="P48" s="52">
        <v>39546</v>
      </c>
      <c r="Q48" s="52">
        <v>34402</v>
      </c>
      <c r="R48" s="52">
        <v>38871</v>
      </c>
      <c r="S48" s="52">
        <v>47763</v>
      </c>
      <c r="T48" s="52">
        <v>48372</v>
      </c>
      <c r="U48" s="52">
        <v>45747</v>
      </c>
      <c r="V48" s="52">
        <v>43977</v>
      </c>
      <c r="W48" s="52">
        <v>43686</v>
      </c>
      <c r="X48" s="52">
        <v>36637</v>
      </c>
      <c r="Y48" s="52">
        <v>35555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350851</v>
      </c>
      <c r="D50" s="52">
        <v>350919</v>
      </c>
      <c r="E50" s="52">
        <v>351376</v>
      </c>
      <c r="F50" s="52">
        <v>352596</v>
      </c>
      <c r="G50" s="52">
        <v>354996</v>
      </c>
      <c r="H50" s="52">
        <v>358947</v>
      </c>
      <c r="I50" s="52">
        <v>377501</v>
      </c>
      <c r="J50" s="52">
        <v>451777</v>
      </c>
      <c r="K50" s="52">
        <v>459560</v>
      </c>
      <c r="L50" s="52">
        <v>478874</v>
      </c>
      <c r="M50" s="52">
        <v>546983</v>
      </c>
      <c r="N50" s="52">
        <v>507970</v>
      </c>
      <c r="O50" s="52">
        <v>478332</v>
      </c>
      <c r="P50" s="52">
        <v>145997</v>
      </c>
      <c r="Q50" s="52">
        <v>196573</v>
      </c>
      <c r="R50" s="52">
        <v>247358</v>
      </c>
      <c r="S50" s="52">
        <v>333768</v>
      </c>
      <c r="T50" s="52">
        <v>327501</v>
      </c>
      <c r="U50" s="52">
        <v>326672</v>
      </c>
      <c r="V50" s="52">
        <v>380305</v>
      </c>
      <c r="W50" s="52">
        <v>400959</v>
      </c>
      <c r="X50" s="52">
        <v>693157</v>
      </c>
      <c r="Y50" s="52">
        <v>493842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119</v>
      </c>
      <c r="D51" s="52">
        <v>118</v>
      </c>
      <c r="E51" s="52">
        <v>119</v>
      </c>
      <c r="F51" s="52">
        <v>119</v>
      </c>
      <c r="G51" s="52">
        <v>122</v>
      </c>
      <c r="H51" s="52">
        <v>121</v>
      </c>
      <c r="I51" s="52">
        <v>129</v>
      </c>
      <c r="J51" s="52">
        <v>164</v>
      </c>
      <c r="K51" s="52">
        <v>173</v>
      </c>
      <c r="L51" s="52">
        <v>195</v>
      </c>
      <c r="M51" s="52">
        <v>238</v>
      </c>
      <c r="N51" s="52">
        <v>256</v>
      </c>
      <c r="O51" s="52">
        <v>291</v>
      </c>
      <c r="P51" s="52">
        <v>165</v>
      </c>
      <c r="Q51" s="52">
        <v>220</v>
      </c>
      <c r="R51" s="52">
        <v>286</v>
      </c>
      <c r="S51" s="52">
        <v>443</v>
      </c>
      <c r="T51" s="52">
        <v>453</v>
      </c>
      <c r="U51" s="52">
        <v>470</v>
      </c>
      <c r="V51" s="52">
        <v>422</v>
      </c>
      <c r="W51" s="52">
        <v>461</v>
      </c>
      <c r="X51" s="52">
        <v>726</v>
      </c>
      <c r="Y51" s="52">
        <v>548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165552</v>
      </c>
      <c r="D54" s="52">
        <v>165926</v>
      </c>
      <c r="E54" s="52">
        <v>168520</v>
      </c>
      <c r="F54" s="52">
        <v>175407</v>
      </c>
      <c r="G54" s="52">
        <v>188388</v>
      </c>
      <c r="H54" s="52">
        <v>209212</v>
      </c>
      <c r="I54" s="52">
        <v>140477</v>
      </c>
      <c r="J54" s="52">
        <v>116530</v>
      </c>
      <c r="K54" s="52">
        <v>171898</v>
      </c>
      <c r="L54" s="52">
        <v>161028</v>
      </c>
      <c r="M54" s="52">
        <v>150140</v>
      </c>
      <c r="N54" s="52">
        <v>151500</v>
      </c>
      <c r="O54" s="52">
        <v>151152</v>
      </c>
      <c r="P54" s="52">
        <v>145280</v>
      </c>
      <c r="Q54" s="52">
        <v>153827</v>
      </c>
      <c r="R54" s="52">
        <v>347474</v>
      </c>
      <c r="S54" s="52">
        <v>180680</v>
      </c>
      <c r="T54" s="52">
        <v>139284</v>
      </c>
      <c r="U54" s="52">
        <v>54510</v>
      </c>
      <c r="V54" s="52">
        <v>53292</v>
      </c>
      <c r="W54" s="52">
        <v>84527</v>
      </c>
      <c r="X54" s="52">
        <v>8914</v>
      </c>
      <c r="Y54" s="52">
        <v>3776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6068</v>
      </c>
      <c r="D55" s="52">
        <v>6080</v>
      </c>
      <c r="E55" s="52">
        <v>6161</v>
      </c>
      <c r="F55" s="52">
        <v>6380</v>
      </c>
      <c r="G55" s="52">
        <v>6795</v>
      </c>
      <c r="H55" s="52">
        <v>7482</v>
      </c>
      <c r="I55" s="52">
        <v>4911</v>
      </c>
      <c r="J55" s="52">
        <v>4072</v>
      </c>
      <c r="K55" s="52">
        <v>6322</v>
      </c>
      <c r="L55" s="52">
        <v>6769</v>
      </c>
      <c r="M55" s="52">
        <v>8056</v>
      </c>
      <c r="N55" s="52">
        <v>10214</v>
      </c>
      <c r="O55" s="52">
        <v>12736</v>
      </c>
      <c r="P55" s="52">
        <v>15715</v>
      </c>
      <c r="Q55" s="52">
        <v>19547</v>
      </c>
      <c r="R55" s="52">
        <v>60390</v>
      </c>
      <c r="S55" s="52">
        <v>24627</v>
      </c>
      <c r="T55" s="52">
        <v>14885</v>
      </c>
      <c r="U55" s="52">
        <v>4549</v>
      </c>
      <c r="V55" s="52">
        <v>4517</v>
      </c>
      <c r="W55" s="52">
        <v>7162</v>
      </c>
      <c r="X55" s="52">
        <v>1247</v>
      </c>
      <c r="Y55" s="52">
        <v>576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398827</v>
      </c>
      <c r="D59" s="52">
        <v>399498</v>
      </c>
      <c r="E59" s="52">
        <v>404203</v>
      </c>
      <c r="F59" s="52">
        <v>417043</v>
      </c>
      <c r="G59" s="52">
        <v>442342</v>
      </c>
      <c r="H59" s="52">
        <v>484488</v>
      </c>
      <c r="I59" s="52">
        <v>308532</v>
      </c>
      <c r="J59" s="52">
        <v>295967</v>
      </c>
      <c r="K59" s="52">
        <v>349196</v>
      </c>
      <c r="L59" s="52">
        <v>355757</v>
      </c>
      <c r="M59" s="52">
        <v>358744</v>
      </c>
      <c r="N59" s="52">
        <v>349297</v>
      </c>
      <c r="O59" s="52">
        <v>308349</v>
      </c>
      <c r="P59" s="52">
        <v>182850</v>
      </c>
      <c r="Q59" s="52">
        <v>203384</v>
      </c>
      <c r="R59" s="52">
        <v>212160</v>
      </c>
      <c r="S59" s="52">
        <v>221529</v>
      </c>
      <c r="T59" s="52">
        <v>208749</v>
      </c>
      <c r="U59" s="52">
        <v>203719</v>
      </c>
      <c r="V59" s="52">
        <v>178979</v>
      </c>
      <c r="W59" s="52">
        <v>151964</v>
      </c>
      <c r="X59" s="52">
        <v>112694</v>
      </c>
      <c r="Y59" s="52">
        <v>111807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474732</v>
      </c>
      <c r="D60" s="36">
        <v>475671</v>
      </c>
      <c r="E60" s="36">
        <v>482119</v>
      </c>
      <c r="F60" s="36">
        <v>499195</v>
      </c>
      <c r="G60" s="36">
        <v>532050</v>
      </c>
      <c r="H60" s="36">
        <v>585633</v>
      </c>
      <c r="I60" s="36">
        <v>381166</v>
      </c>
      <c r="J60" s="36">
        <v>385082</v>
      </c>
      <c r="K60" s="36">
        <v>454884</v>
      </c>
      <c r="L60" s="36">
        <v>454283</v>
      </c>
      <c r="M60" s="36">
        <v>482079</v>
      </c>
      <c r="N60" s="36">
        <v>507800</v>
      </c>
      <c r="O60" s="36">
        <v>523728</v>
      </c>
      <c r="P60" s="36">
        <v>346691</v>
      </c>
      <c r="Q60" s="36">
        <v>394177</v>
      </c>
      <c r="R60" s="36">
        <v>424167</v>
      </c>
      <c r="S60" s="36">
        <v>435701</v>
      </c>
      <c r="T60" s="36">
        <v>421034</v>
      </c>
      <c r="U60" s="36">
        <v>434596</v>
      </c>
      <c r="V60" s="36">
        <v>421941</v>
      </c>
      <c r="W60" s="36">
        <v>383996</v>
      </c>
      <c r="X60" s="36">
        <v>329689</v>
      </c>
      <c r="Y60" s="36">
        <v>363323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652224</v>
      </c>
      <c r="D64" s="52">
        <v>652478</v>
      </c>
      <c r="E64" s="52">
        <v>654228</v>
      </c>
      <c r="F64" s="52">
        <v>658854</v>
      </c>
      <c r="G64" s="52">
        <v>667649</v>
      </c>
      <c r="H64" s="52">
        <v>682023</v>
      </c>
      <c r="I64" s="52">
        <v>703257</v>
      </c>
      <c r="J64" s="52">
        <v>732755</v>
      </c>
      <c r="K64" s="52">
        <v>771768</v>
      </c>
      <c r="L64" s="52">
        <v>821482</v>
      </c>
      <c r="M64" s="52">
        <v>883051</v>
      </c>
      <c r="N64" s="52">
        <v>957612</v>
      </c>
      <c r="O64" s="52">
        <v>916087</v>
      </c>
      <c r="P64" s="52">
        <v>498881</v>
      </c>
      <c r="Q64" s="52">
        <v>620203</v>
      </c>
      <c r="R64" s="52">
        <v>759064</v>
      </c>
      <c r="S64" s="52">
        <v>916414</v>
      </c>
      <c r="T64" s="52">
        <v>886553</v>
      </c>
      <c r="U64" s="52">
        <v>869575</v>
      </c>
      <c r="V64" s="52">
        <v>874089</v>
      </c>
      <c r="W64" s="52">
        <v>835222</v>
      </c>
      <c r="X64" s="52">
        <v>840448</v>
      </c>
      <c r="Y64" s="52">
        <v>795651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84901</v>
      </c>
      <c r="D67" s="52">
        <v>85104</v>
      </c>
      <c r="E67" s="52">
        <v>86539</v>
      </c>
      <c r="F67" s="52">
        <v>90579</v>
      </c>
      <c r="G67" s="52">
        <v>98745</v>
      </c>
      <c r="H67" s="52">
        <v>112676</v>
      </c>
      <c r="I67" s="52">
        <v>83132</v>
      </c>
      <c r="J67" s="52">
        <v>79771</v>
      </c>
      <c r="K67" s="52">
        <v>120629</v>
      </c>
      <c r="L67" s="52">
        <v>128761</v>
      </c>
      <c r="M67" s="52">
        <v>133073</v>
      </c>
      <c r="N67" s="52">
        <v>129753</v>
      </c>
      <c r="O67" s="52">
        <v>141163</v>
      </c>
      <c r="P67" s="52">
        <v>102644</v>
      </c>
      <c r="Q67" s="52">
        <v>84657</v>
      </c>
      <c r="R67" s="52">
        <v>92318</v>
      </c>
      <c r="S67" s="52">
        <v>113623</v>
      </c>
      <c r="T67" s="52">
        <v>122588</v>
      </c>
      <c r="U67" s="52">
        <v>126011</v>
      </c>
      <c r="V67" s="52">
        <v>130826</v>
      </c>
      <c r="W67" s="52">
        <v>134712</v>
      </c>
      <c r="X67" s="52">
        <v>141777</v>
      </c>
      <c r="Y67" s="52">
        <v>166845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638495</v>
      </c>
      <c r="D69" s="52">
        <v>638717</v>
      </c>
      <c r="E69" s="52">
        <v>640274</v>
      </c>
      <c r="F69" s="52">
        <v>644495</v>
      </c>
      <c r="G69" s="52">
        <v>652670</v>
      </c>
      <c r="H69" s="52">
        <v>681193</v>
      </c>
      <c r="I69" s="52">
        <v>701829</v>
      </c>
      <c r="J69" s="52">
        <v>730781</v>
      </c>
      <c r="K69" s="52">
        <v>756195</v>
      </c>
      <c r="L69" s="52">
        <v>820053</v>
      </c>
      <c r="M69" s="52">
        <v>880563</v>
      </c>
      <c r="N69" s="52">
        <v>950389</v>
      </c>
      <c r="O69" s="52">
        <v>909817</v>
      </c>
      <c r="P69" s="52">
        <v>489634</v>
      </c>
      <c r="Q69" s="52">
        <v>611407</v>
      </c>
      <c r="R69" s="52">
        <v>745718</v>
      </c>
      <c r="S69" s="52">
        <v>904141</v>
      </c>
      <c r="T69" s="52">
        <v>868228</v>
      </c>
      <c r="U69" s="52">
        <v>850119</v>
      </c>
      <c r="V69" s="52">
        <v>849766</v>
      </c>
      <c r="W69" s="52">
        <v>813535</v>
      </c>
      <c r="X69" s="52">
        <v>823678</v>
      </c>
      <c r="Y69" s="52">
        <v>790443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233</v>
      </c>
      <c r="D70" s="52">
        <v>234</v>
      </c>
      <c r="E70" s="52">
        <v>233</v>
      </c>
      <c r="F70" s="52">
        <v>235</v>
      </c>
      <c r="G70" s="52">
        <v>238</v>
      </c>
      <c r="H70" s="52">
        <v>244</v>
      </c>
      <c r="I70" s="52">
        <v>253</v>
      </c>
      <c r="J70" s="52">
        <v>263</v>
      </c>
      <c r="K70" s="52">
        <v>284</v>
      </c>
      <c r="L70" s="52">
        <v>308</v>
      </c>
      <c r="M70" s="52">
        <v>349</v>
      </c>
      <c r="N70" s="52">
        <v>397</v>
      </c>
      <c r="O70" s="52">
        <v>434</v>
      </c>
      <c r="P70" s="52">
        <v>324</v>
      </c>
      <c r="Q70" s="52">
        <v>437</v>
      </c>
      <c r="R70" s="52">
        <v>577</v>
      </c>
      <c r="S70" s="52">
        <v>784</v>
      </c>
      <c r="T70" s="52">
        <v>881</v>
      </c>
      <c r="U70" s="52">
        <v>952</v>
      </c>
      <c r="V70" s="52">
        <v>1186</v>
      </c>
      <c r="W70" s="52">
        <v>1250</v>
      </c>
      <c r="X70" s="52">
        <v>1390</v>
      </c>
      <c r="Y70" s="52">
        <v>1401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26037</v>
      </c>
      <c r="D73" s="52">
        <v>26303</v>
      </c>
      <c r="E73" s="52">
        <v>27969</v>
      </c>
      <c r="F73" s="52">
        <v>31603</v>
      </c>
      <c r="G73" s="52">
        <v>120089</v>
      </c>
      <c r="H73" s="52">
        <v>3516</v>
      </c>
      <c r="I73" s="52">
        <v>45621</v>
      </c>
      <c r="J73" s="52">
        <v>11290</v>
      </c>
      <c r="K73" s="52">
        <v>88316</v>
      </c>
      <c r="L73" s="52">
        <v>8342</v>
      </c>
      <c r="M73" s="52">
        <v>15907</v>
      </c>
      <c r="N73" s="52">
        <v>31193</v>
      </c>
      <c r="O73" s="52">
        <v>43451</v>
      </c>
      <c r="P73" s="52">
        <v>66592</v>
      </c>
      <c r="Q73" s="52">
        <v>60331</v>
      </c>
      <c r="R73" s="52">
        <v>92992</v>
      </c>
      <c r="S73" s="52">
        <v>80502</v>
      </c>
      <c r="T73" s="52">
        <v>123924</v>
      </c>
      <c r="U73" s="52">
        <v>134908</v>
      </c>
      <c r="V73" s="52">
        <v>170891</v>
      </c>
      <c r="W73" s="52">
        <v>191419</v>
      </c>
      <c r="X73" s="52">
        <v>302370</v>
      </c>
      <c r="Y73" s="52">
        <v>73623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954</v>
      </c>
      <c r="D74" s="52">
        <v>964</v>
      </c>
      <c r="E74" s="52">
        <v>1016</v>
      </c>
      <c r="F74" s="52">
        <v>1133</v>
      </c>
      <c r="G74" s="52">
        <v>4165</v>
      </c>
      <c r="H74" s="52">
        <v>106</v>
      </c>
      <c r="I74" s="52">
        <v>1485</v>
      </c>
      <c r="J74" s="52">
        <v>409</v>
      </c>
      <c r="K74" s="52">
        <v>3176</v>
      </c>
      <c r="L74" s="52">
        <v>640</v>
      </c>
      <c r="M74" s="52">
        <v>1279</v>
      </c>
      <c r="N74" s="52">
        <v>2574</v>
      </c>
      <c r="O74" s="52">
        <v>4220</v>
      </c>
      <c r="P74" s="52">
        <v>6934</v>
      </c>
      <c r="Q74" s="52">
        <v>7937</v>
      </c>
      <c r="R74" s="52">
        <v>12297</v>
      </c>
      <c r="S74" s="52">
        <v>13058</v>
      </c>
      <c r="T74" s="52">
        <v>19516</v>
      </c>
      <c r="U74" s="52">
        <v>16990</v>
      </c>
      <c r="V74" s="52">
        <v>20364</v>
      </c>
      <c r="W74" s="52">
        <v>24890</v>
      </c>
      <c r="X74" s="52">
        <v>47872</v>
      </c>
      <c r="Y74" s="52">
        <v>12019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1253792</v>
      </c>
      <c r="D78" s="52">
        <v>1256758</v>
      </c>
      <c r="E78" s="52">
        <v>1277612</v>
      </c>
      <c r="F78" s="52">
        <v>1334480</v>
      </c>
      <c r="G78" s="52">
        <v>1445644</v>
      </c>
      <c r="H78" s="52">
        <v>1631082</v>
      </c>
      <c r="I78" s="52">
        <v>1159184</v>
      </c>
      <c r="J78" s="52">
        <v>1246482</v>
      </c>
      <c r="K78" s="52">
        <v>1552882</v>
      </c>
      <c r="L78" s="52">
        <v>1588246</v>
      </c>
      <c r="M78" s="52">
        <v>1639941</v>
      </c>
      <c r="N78" s="52">
        <v>1790812</v>
      </c>
      <c r="O78" s="52">
        <v>1690057</v>
      </c>
      <c r="P78" s="52">
        <v>1280272</v>
      </c>
      <c r="Q78" s="52">
        <v>1354034</v>
      </c>
      <c r="R78" s="52">
        <v>1454547</v>
      </c>
      <c r="S78" s="52">
        <v>1629137</v>
      </c>
      <c r="T78" s="52">
        <v>1552761</v>
      </c>
      <c r="U78" s="52">
        <v>1512760</v>
      </c>
      <c r="V78" s="52">
        <v>1420559</v>
      </c>
      <c r="W78" s="52">
        <v>1323880</v>
      </c>
      <c r="X78" s="52">
        <v>1300033</v>
      </c>
      <c r="Y78" s="52">
        <v>1336940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50657</v>
      </c>
      <c r="D79" s="36">
        <v>50989</v>
      </c>
      <c r="E79" s="36">
        <v>225295</v>
      </c>
      <c r="F79" s="36">
        <v>168240</v>
      </c>
      <c r="G79" s="36">
        <v>201175</v>
      </c>
      <c r="H79" s="36">
        <v>1945</v>
      </c>
      <c r="I79" s="36">
        <v>134853</v>
      </c>
      <c r="J79" s="36">
        <v>2843</v>
      </c>
      <c r="K79" s="36">
        <v>121696</v>
      </c>
      <c r="L79" s="36">
        <v>4958</v>
      </c>
      <c r="M79" s="36">
        <v>12036</v>
      </c>
      <c r="N79" s="36">
        <v>22350</v>
      </c>
      <c r="O79" s="36">
        <v>37975</v>
      </c>
      <c r="P79" s="36">
        <v>62571</v>
      </c>
      <c r="Q79" s="36">
        <v>95388</v>
      </c>
      <c r="R79" s="36">
        <v>105010</v>
      </c>
      <c r="S79" s="36">
        <v>99620</v>
      </c>
      <c r="T79" s="36">
        <v>136992</v>
      </c>
      <c r="U79" s="36">
        <v>152491</v>
      </c>
      <c r="V79" s="36">
        <v>200100</v>
      </c>
      <c r="W79" s="36">
        <v>200017</v>
      </c>
      <c r="X79" s="36">
        <v>282657</v>
      </c>
      <c r="Y79" s="36">
        <v>144283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372679</v>
      </c>
      <c r="D83" s="52">
        <v>372747</v>
      </c>
      <c r="E83" s="52">
        <v>373258</v>
      </c>
      <c r="F83" s="52">
        <v>374762</v>
      </c>
      <c r="G83" s="52">
        <v>377882</v>
      </c>
      <c r="H83" s="52">
        <v>383195</v>
      </c>
      <c r="I83" s="52">
        <v>391351</v>
      </c>
      <c r="J83" s="52">
        <v>403062</v>
      </c>
      <c r="K83" s="52">
        <v>419225</v>
      </c>
      <c r="L83" s="52">
        <v>440765</v>
      </c>
      <c r="M83" s="52">
        <v>468751</v>
      </c>
      <c r="N83" s="52">
        <v>504310</v>
      </c>
      <c r="O83" s="52">
        <v>474047</v>
      </c>
      <c r="P83" s="52">
        <v>230024</v>
      </c>
      <c r="Q83" s="52">
        <v>295060</v>
      </c>
      <c r="R83" s="52">
        <v>371784</v>
      </c>
      <c r="S83" s="52">
        <v>460812</v>
      </c>
      <c r="T83" s="52">
        <v>506455</v>
      </c>
      <c r="U83" s="52">
        <v>536542</v>
      </c>
      <c r="V83" s="52">
        <v>561453</v>
      </c>
      <c r="W83" s="52">
        <v>602218</v>
      </c>
      <c r="X83" s="52">
        <v>632218</v>
      </c>
      <c r="Y83" s="52">
        <v>662787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48512</v>
      </c>
      <c r="D86" s="52">
        <v>48622</v>
      </c>
      <c r="E86" s="52">
        <v>49383</v>
      </c>
      <c r="F86" s="52">
        <v>51467</v>
      </c>
      <c r="G86" s="52">
        <v>55492</v>
      </c>
      <c r="H86" s="52">
        <v>62175</v>
      </c>
      <c r="I86" s="52">
        <v>43202</v>
      </c>
      <c r="J86" s="52">
        <v>38153</v>
      </c>
      <c r="K86" s="52">
        <v>57275</v>
      </c>
      <c r="L86" s="52">
        <v>58193</v>
      </c>
      <c r="M86" s="52">
        <v>57816</v>
      </c>
      <c r="N86" s="52">
        <v>62264</v>
      </c>
      <c r="O86" s="52">
        <v>71768</v>
      </c>
      <c r="P86" s="52">
        <v>57821</v>
      </c>
      <c r="Q86" s="52">
        <v>58289</v>
      </c>
      <c r="R86" s="52">
        <v>72594</v>
      </c>
      <c r="S86" s="52">
        <v>92947</v>
      </c>
      <c r="T86" s="52">
        <v>105113</v>
      </c>
      <c r="U86" s="52">
        <v>109892</v>
      </c>
      <c r="V86" s="52">
        <v>106846</v>
      </c>
      <c r="W86" s="52">
        <v>105823</v>
      </c>
      <c r="X86" s="52">
        <v>101984</v>
      </c>
      <c r="Y86" s="52">
        <v>111264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14948</v>
      </c>
      <c r="D88" s="52">
        <v>14952</v>
      </c>
      <c r="E88" s="52">
        <v>14984</v>
      </c>
      <c r="F88" s="52">
        <v>15083</v>
      </c>
      <c r="G88" s="52">
        <v>15278</v>
      </c>
      <c r="H88" s="52">
        <v>15630</v>
      </c>
      <c r="I88" s="52">
        <v>16164</v>
      </c>
      <c r="J88" s="52">
        <v>30319</v>
      </c>
      <c r="K88" s="52">
        <v>24643</v>
      </c>
      <c r="L88" s="52">
        <v>29166</v>
      </c>
      <c r="M88" s="52">
        <v>37994</v>
      </c>
      <c r="N88" s="52">
        <v>52213</v>
      </c>
      <c r="O88" s="52">
        <v>78623</v>
      </c>
      <c r="P88" s="52">
        <v>24995</v>
      </c>
      <c r="Q88" s="52">
        <v>37257</v>
      </c>
      <c r="R88" s="52">
        <v>38652</v>
      </c>
      <c r="S88" s="52">
        <v>39494</v>
      </c>
      <c r="T88" s="52">
        <v>28947</v>
      </c>
      <c r="U88" s="52">
        <v>18189</v>
      </c>
      <c r="V88" s="52">
        <v>17395</v>
      </c>
      <c r="W88" s="52">
        <v>21883</v>
      </c>
      <c r="X88" s="52">
        <v>24582</v>
      </c>
      <c r="Y88" s="52">
        <v>33469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5</v>
      </c>
      <c r="D89" s="52">
        <v>5</v>
      </c>
      <c r="E89" s="52">
        <v>6</v>
      </c>
      <c r="F89" s="52">
        <v>5</v>
      </c>
      <c r="G89" s="52">
        <v>5</v>
      </c>
      <c r="H89" s="52">
        <v>5</v>
      </c>
      <c r="I89" s="52">
        <v>6</v>
      </c>
      <c r="J89" s="52">
        <v>13</v>
      </c>
      <c r="K89" s="52">
        <v>11</v>
      </c>
      <c r="L89" s="52">
        <v>14</v>
      </c>
      <c r="M89" s="52">
        <v>18</v>
      </c>
      <c r="N89" s="52">
        <v>24</v>
      </c>
      <c r="O89" s="52">
        <v>34</v>
      </c>
      <c r="P89" s="52">
        <v>5</v>
      </c>
      <c r="Q89" s="52">
        <v>13</v>
      </c>
      <c r="R89" s="52">
        <v>24</v>
      </c>
      <c r="S89" s="52">
        <v>35</v>
      </c>
      <c r="T89" s="52">
        <v>42</v>
      </c>
      <c r="U89" s="52">
        <v>49</v>
      </c>
      <c r="V89" s="52">
        <v>44</v>
      </c>
      <c r="W89" s="52">
        <v>44</v>
      </c>
      <c r="X89" s="52">
        <v>50</v>
      </c>
      <c r="Y89" s="52">
        <v>52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81167</v>
      </c>
      <c r="D92" s="52">
        <v>81297</v>
      </c>
      <c r="E92" s="52">
        <v>82186</v>
      </c>
      <c r="F92" s="52">
        <v>84528</v>
      </c>
      <c r="G92" s="52">
        <v>89032</v>
      </c>
      <c r="H92" s="52">
        <v>96469</v>
      </c>
      <c r="I92" s="52">
        <v>59028</v>
      </c>
      <c r="J92" s="52">
        <v>51813</v>
      </c>
      <c r="K92" s="52">
        <v>63726</v>
      </c>
      <c r="L92" s="52">
        <v>63209</v>
      </c>
      <c r="M92" s="52">
        <v>65740</v>
      </c>
      <c r="N92" s="52">
        <v>67229</v>
      </c>
      <c r="O92" s="52">
        <v>61746</v>
      </c>
      <c r="P92" s="52">
        <v>42109</v>
      </c>
      <c r="Q92" s="52">
        <v>43564</v>
      </c>
      <c r="R92" s="52">
        <v>42786</v>
      </c>
      <c r="S92" s="52">
        <v>48491</v>
      </c>
      <c r="T92" s="52">
        <v>43792</v>
      </c>
      <c r="U92" s="52">
        <v>42962</v>
      </c>
      <c r="V92" s="52">
        <v>41697</v>
      </c>
      <c r="W92" s="52">
        <v>40165</v>
      </c>
      <c r="X92" s="52">
        <v>36321</v>
      </c>
      <c r="Y92" s="52">
        <v>34699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29</v>
      </c>
      <c r="D93" s="52">
        <v>29</v>
      </c>
      <c r="E93" s="52">
        <v>29</v>
      </c>
      <c r="F93" s="52">
        <v>30</v>
      </c>
      <c r="G93" s="52">
        <v>31</v>
      </c>
      <c r="H93" s="52">
        <v>34</v>
      </c>
      <c r="I93" s="52">
        <v>21</v>
      </c>
      <c r="J93" s="52">
        <v>18</v>
      </c>
      <c r="K93" s="52">
        <v>25</v>
      </c>
      <c r="L93" s="52">
        <v>29</v>
      </c>
      <c r="M93" s="52">
        <v>30</v>
      </c>
      <c r="N93" s="52">
        <v>45</v>
      </c>
      <c r="O93" s="52">
        <v>52</v>
      </c>
      <c r="P93" s="52">
        <v>49</v>
      </c>
      <c r="Q93" s="52">
        <v>64</v>
      </c>
      <c r="R93" s="52">
        <v>62</v>
      </c>
      <c r="S93" s="52">
        <v>83</v>
      </c>
      <c r="T93" s="52">
        <v>68</v>
      </c>
      <c r="U93" s="52">
        <v>41</v>
      </c>
      <c r="V93" s="52">
        <v>28</v>
      </c>
      <c r="W93" s="52">
        <v>47</v>
      </c>
      <c r="X93" s="52">
        <v>64</v>
      </c>
      <c r="Y93" s="52">
        <v>54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611831</v>
      </c>
      <c r="D96" s="52">
        <v>612882</v>
      </c>
      <c r="E96" s="52">
        <v>620453</v>
      </c>
      <c r="F96" s="52">
        <v>642024</v>
      </c>
      <c r="G96" s="52">
        <v>685508</v>
      </c>
      <c r="H96" s="52">
        <v>758757</v>
      </c>
      <c r="I96" s="52">
        <v>503292</v>
      </c>
      <c r="J96" s="52">
        <v>515388</v>
      </c>
      <c r="K96" s="52">
        <v>637234</v>
      </c>
      <c r="L96" s="52">
        <v>695490</v>
      </c>
      <c r="M96" s="52">
        <v>725776</v>
      </c>
      <c r="N96" s="52">
        <v>753055</v>
      </c>
      <c r="O96" s="52">
        <v>758153</v>
      </c>
      <c r="P96" s="52">
        <v>642187</v>
      </c>
      <c r="Q96" s="52">
        <v>753737</v>
      </c>
      <c r="R96" s="52">
        <v>833694</v>
      </c>
      <c r="S96" s="52">
        <v>924789</v>
      </c>
      <c r="T96" s="52">
        <v>957316</v>
      </c>
      <c r="U96" s="52">
        <v>977289</v>
      </c>
      <c r="V96" s="52">
        <v>983221</v>
      </c>
      <c r="W96" s="52">
        <v>942434</v>
      </c>
      <c r="X96" s="52">
        <v>874261</v>
      </c>
      <c r="Y96" s="52">
        <v>865523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22425</v>
      </c>
      <c r="D97" s="52">
        <v>22459</v>
      </c>
      <c r="E97" s="52">
        <v>22699</v>
      </c>
      <c r="F97" s="52">
        <v>23376</v>
      </c>
      <c r="G97" s="52">
        <v>24773</v>
      </c>
      <c r="H97" s="52">
        <v>27242</v>
      </c>
      <c r="I97" s="52">
        <v>17788</v>
      </c>
      <c r="J97" s="52">
        <v>20004</v>
      </c>
      <c r="K97" s="52">
        <v>25205</v>
      </c>
      <c r="L97" s="52">
        <v>31391</v>
      </c>
      <c r="M97" s="52">
        <v>41390</v>
      </c>
      <c r="N97" s="52">
        <v>53728</v>
      </c>
      <c r="O97" s="52">
        <v>67538</v>
      </c>
      <c r="P97" s="52">
        <v>73946</v>
      </c>
      <c r="Q97" s="52">
        <v>98349</v>
      </c>
      <c r="R97" s="52">
        <v>116031</v>
      </c>
      <c r="S97" s="52">
        <v>143698</v>
      </c>
      <c r="T97" s="52">
        <v>162298</v>
      </c>
      <c r="U97" s="52">
        <v>135678</v>
      </c>
      <c r="V97" s="52">
        <v>118519</v>
      </c>
      <c r="W97" s="52">
        <v>119630</v>
      </c>
      <c r="X97" s="52">
        <v>134766</v>
      </c>
      <c r="Y97" s="52">
        <v>141022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340296</v>
      </c>
      <c r="D102" s="52">
        <v>340829</v>
      </c>
      <c r="E102" s="52">
        <v>344704</v>
      </c>
      <c r="F102" s="52">
        <v>355875</v>
      </c>
      <c r="G102" s="52">
        <v>378655</v>
      </c>
      <c r="H102" s="52">
        <v>417476</v>
      </c>
      <c r="I102" s="52">
        <v>272590</v>
      </c>
      <c r="J102" s="52">
        <v>270380</v>
      </c>
      <c r="K102" s="52">
        <v>328813</v>
      </c>
      <c r="L102" s="52">
        <v>361457</v>
      </c>
      <c r="M102" s="52">
        <v>372241</v>
      </c>
      <c r="N102" s="52">
        <v>377536</v>
      </c>
      <c r="O102" s="52">
        <v>356488</v>
      </c>
      <c r="P102" s="52">
        <v>274259</v>
      </c>
      <c r="Q102" s="52">
        <v>322151</v>
      </c>
      <c r="R102" s="52">
        <v>349973</v>
      </c>
      <c r="S102" s="52">
        <v>395838</v>
      </c>
      <c r="T102" s="52">
        <v>402588</v>
      </c>
      <c r="U102" s="52">
        <v>381788</v>
      </c>
      <c r="V102" s="52">
        <v>350802</v>
      </c>
      <c r="W102" s="52">
        <v>325589</v>
      </c>
      <c r="X102" s="52">
        <v>283418</v>
      </c>
      <c r="Y102" s="52">
        <v>257122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405062</v>
      </c>
      <c r="D103" s="36">
        <v>405807</v>
      </c>
      <c r="E103" s="36">
        <v>411096</v>
      </c>
      <c r="F103" s="36">
        <v>425838</v>
      </c>
      <c r="G103" s="36">
        <v>455169</v>
      </c>
      <c r="H103" s="36">
        <v>504091</v>
      </c>
      <c r="I103" s="36">
        <v>335729</v>
      </c>
      <c r="J103" s="36">
        <v>349596</v>
      </c>
      <c r="K103" s="36">
        <v>426406</v>
      </c>
      <c r="L103" s="36">
        <v>463854</v>
      </c>
      <c r="M103" s="36">
        <v>506093</v>
      </c>
      <c r="N103" s="36">
        <v>557567</v>
      </c>
      <c r="O103" s="36">
        <v>613124</v>
      </c>
      <c r="P103" s="36">
        <v>518233</v>
      </c>
      <c r="Q103" s="36">
        <v>620253</v>
      </c>
      <c r="R103" s="36">
        <v>693372</v>
      </c>
      <c r="S103" s="36">
        <v>773996</v>
      </c>
      <c r="T103" s="36">
        <v>809628</v>
      </c>
      <c r="U103" s="36">
        <v>819863</v>
      </c>
      <c r="V103" s="36">
        <v>835183</v>
      </c>
      <c r="W103" s="36">
        <v>825204</v>
      </c>
      <c r="X103" s="36">
        <v>806100</v>
      </c>
      <c r="Y103" s="36">
        <v>834312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15315</v>
      </c>
      <c r="D107" s="52">
        <v>21435</v>
      </c>
      <c r="E107" s="52">
        <v>19395</v>
      </c>
      <c r="F107" s="52">
        <v>22580</v>
      </c>
      <c r="G107" s="52">
        <v>58727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1398</v>
      </c>
      <c r="D110" s="52">
        <v>1401</v>
      </c>
      <c r="E110" s="52">
        <v>1418</v>
      </c>
      <c r="F110" s="52">
        <v>1468</v>
      </c>
      <c r="G110" s="52">
        <v>6123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20717</v>
      </c>
      <c r="D116" s="52">
        <v>20730</v>
      </c>
      <c r="E116" s="52">
        <v>20798</v>
      </c>
      <c r="F116" s="52">
        <v>21783</v>
      </c>
      <c r="G116" s="52">
        <v>56668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759</v>
      </c>
      <c r="D117" s="52">
        <v>760</v>
      </c>
      <c r="E117" s="52">
        <v>762</v>
      </c>
      <c r="F117" s="52">
        <v>797</v>
      </c>
      <c r="G117" s="52">
        <v>2059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9805</v>
      </c>
      <c r="D121" s="52">
        <v>9811</v>
      </c>
      <c r="E121" s="52">
        <v>9840</v>
      </c>
      <c r="F121" s="52">
        <v>10296</v>
      </c>
      <c r="G121" s="52">
        <v>26566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11672</v>
      </c>
      <c r="D122" s="36">
        <v>11678</v>
      </c>
      <c r="E122" s="36">
        <v>11721</v>
      </c>
      <c r="F122" s="36">
        <v>12284</v>
      </c>
      <c r="G122" s="36">
        <v>32161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209793</v>
      </c>
      <c r="D126" s="52">
        <v>209848</v>
      </c>
      <c r="E126" s="52">
        <v>210220</v>
      </c>
      <c r="F126" s="52">
        <v>211216</v>
      </c>
      <c r="G126" s="52">
        <v>213139</v>
      </c>
      <c r="H126" s="52">
        <v>248355</v>
      </c>
      <c r="I126" s="52">
        <v>483283</v>
      </c>
      <c r="J126" s="52">
        <v>277789</v>
      </c>
      <c r="K126" s="52">
        <v>186103</v>
      </c>
      <c r="L126" s="52">
        <v>150691</v>
      </c>
      <c r="M126" s="52">
        <v>209821</v>
      </c>
      <c r="N126" s="52">
        <v>210046</v>
      </c>
      <c r="O126" s="52">
        <v>186154</v>
      </c>
      <c r="P126" s="52">
        <v>47534</v>
      </c>
      <c r="Q126" s="52">
        <v>79640</v>
      </c>
      <c r="R126" s="52">
        <v>112644</v>
      </c>
      <c r="S126" s="52">
        <v>143032</v>
      </c>
      <c r="T126" s="52">
        <v>124661</v>
      </c>
      <c r="U126" s="52">
        <v>107750</v>
      </c>
      <c r="V126" s="52">
        <v>85924</v>
      </c>
      <c r="W126" s="52">
        <v>68156</v>
      </c>
      <c r="X126" s="52">
        <v>64330</v>
      </c>
      <c r="Y126" s="52">
        <v>81358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27309</v>
      </c>
      <c r="D129" s="52">
        <v>27372</v>
      </c>
      <c r="E129" s="52">
        <v>27812</v>
      </c>
      <c r="F129" s="52">
        <v>29008</v>
      </c>
      <c r="G129" s="52">
        <v>31339</v>
      </c>
      <c r="H129" s="52">
        <v>35154</v>
      </c>
      <c r="I129" s="52">
        <v>24472</v>
      </c>
      <c r="J129" s="52">
        <v>21395</v>
      </c>
      <c r="K129" s="52">
        <v>31491</v>
      </c>
      <c r="L129" s="52">
        <v>30310</v>
      </c>
      <c r="M129" s="52">
        <v>27358</v>
      </c>
      <c r="N129" s="52">
        <v>24454</v>
      </c>
      <c r="O129" s="52">
        <v>24046</v>
      </c>
      <c r="P129" s="52">
        <v>9147</v>
      </c>
      <c r="Q129" s="52">
        <v>3596</v>
      </c>
      <c r="R129" s="52">
        <v>5042</v>
      </c>
      <c r="S129" s="52">
        <v>9633</v>
      </c>
      <c r="T129" s="52">
        <v>14213</v>
      </c>
      <c r="U129" s="52">
        <v>20148</v>
      </c>
      <c r="V129" s="52">
        <v>24144</v>
      </c>
      <c r="W129" s="52">
        <v>25675</v>
      </c>
      <c r="X129" s="52">
        <v>25432</v>
      </c>
      <c r="Y129" s="52">
        <v>28752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192897</v>
      </c>
      <c r="D131" s="52">
        <v>192943</v>
      </c>
      <c r="E131" s="52">
        <v>193265</v>
      </c>
      <c r="F131" s="52">
        <v>194157</v>
      </c>
      <c r="G131" s="52">
        <v>195901</v>
      </c>
      <c r="H131" s="52">
        <v>261111</v>
      </c>
      <c r="I131" s="52">
        <v>693255</v>
      </c>
      <c r="J131" s="52">
        <v>472635</v>
      </c>
      <c r="K131" s="52">
        <v>327159</v>
      </c>
      <c r="L131" s="52">
        <v>172842</v>
      </c>
      <c r="M131" s="52">
        <v>240568</v>
      </c>
      <c r="N131" s="52">
        <v>205442</v>
      </c>
      <c r="O131" s="52">
        <v>177790</v>
      </c>
      <c r="P131" s="52">
        <v>41924</v>
      </c>
      <c r="Q131" s="52">
        <v>73745</v>
      </c>
      <c r="R131" s="52">
        <v>104639</v>
      </c>
      <c r="S131" s="52">
        <v>135951</v>
      </c>
      <c r="T131" s="52">
        <v>120373</v>
      </c>
      <c r="U131" s="52">
        <v>103364</v>
      </c>
      <c r="V131" s="52">
        <v>82157</v>
      </c>
      <c r="W131" s="52">
        <v>64954</v>
      </c>
      <c r="X131" s="52">
        <v>63069</v>
      </c>
      <c r="Y131" s="52">
        <v>80861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59</v>
      </c>
      <c r="D132" s="52">
        <v>58</v>
      </c>
      <c r="E132" s="52">
        <v>59</v>
      </c>
      <c r="F132" s="52">
        <v>60</v>
      </c>
      <c r="G132" s="52">
        <v>60</v>
      </c>
      <c r="H132" s="52">
        <v>77</v>
      </c>
      <c r="I132" s="52">
        <v>215</v>
      </c>
      <c r="J132" s="52">
        <v>149</v>
      </c>
      <c r="K132" s="52">
        <v>119</v>
      </c>
      <c r="L132" s="52">
        <v>113</v>
      </c>
      <c r="M132" s="52">
        <v>148</v>
      </c>
      <c r="N132" s="52">
        <v>108</v>
      </c>
      <c r="O132" s="52">
        <v>123</v>
      </c>
      <c r="P132" s="52">
        <v>61</v>
      </c>
      <c r="Q132" s="52">
        <v>95</v>
      </c>
      <c r="R132" s="52">
        <v>131</v>
      </c>
      <c r="S132" s="52">
        <v>163</v>
      </c>
      <c r="T132" s="52">
        <v>149</v>
      </c>
      <c r="U132" s="52">
        <v>130</v>
      </c>
      <c r="V132" s="52">
        <v>112</v>
      </c>
      <c r="W132" s="52">
        <v>104</v>
      </c>
      <c r="X132" s="52">
        <v>86</v>
      </c>
      <c r="Y132" s="52">
        <v>117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32484</v>
      </c>
      <c r="D135" s="52">
        <v>32581</v>
      </c>
      <c r="E135" s="52">
        <v>33201</v>
      </c>
      <c r="F135" s="52">
        <v>34601</v>
      </c>
      <c r="G135" s="52">
        <v>37156</v>
      </c>
      <c r="H135" s="52">
        <v>41292</v>
      </c>
      <c r="I135" s="52">
        <v>36205</v>
      </c>
      <c r="J135" s="52">
        <v>20912</v>
      </c>
      <c r="K135" s="52">
        <v>27472</v>
      </c>
      <c r="L135" s="52">
        <v>27377</v>
      </c>
      <c r="M135" s="52">
        <v>31120</v>
      </c>
      <c r="N135" s="52">
        <v>26161</v>
      </c>
      <c r="O135" s="52">
        <v>19612</v>
      </c>
      <c r="P135" s="52">
        <v>7943</v>
      </c>
      <c r="Q135" s="52">
        <v>10699</v>
      </c>
      <c r="R135" s="52">
        <v>16662</v>
      </c>
      <c r="S135" s="52">
        <v>23851</v>
      </c>
      <c r="T135" s="52">
        <v>29960</v>
      </c>
      <c r="U135" s="52">
        <v>30634</v>
      </c>
      <c r="V135" s="52">
        <v>26890</v>
      </c>
      <c r="W135" s="52">
        <v>35425</v>
      </c>
      <c r="X135" s="52">
        <v>56808</v>
      </c>
      <c r="Y135" s="52">
        <v>25987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1191</v>
      </c>
      <c r="D136" s="52">
        <v>1193</v>
      </c>
      <c r="E136" s="52">
        <v>1214</v>
      </c>
      <c r="F136" s="52">
        <v>1259</v>
      </c>
      <c r="G136" s="52">
        <v>1344</v>
      </c>
      <c r="H136" s="52">
        <v>1487</v>
      </c>
      <c r="I136" s="52">
        <v>1262</v>
      </c>
      <c r="J136" s="52">
        <v>754</v>
      </c>
      <c r="K136" s="52">
        <v>1033</v>
      </c>
      <c r="L136" s="52">
        <v>1221</v>
      </c>
      <c r="M136" s="52">
        <v>1486</v>
      </c>
      <c r="N136" s="52">
        <v>1437</v>
      </c>
      <c r="O136" s="52">
        <v>1514</v>
      </c>
      <c r="P136" s="52">
        <v>1160</v>
      </c>
      <c r="Q136" s="52">
        <v>1783</v>
      </c>
      <c r="R136" s="52">
        <v>2767</v>
      </c>
      <c r="S136" s="52">
        <v>3948</v>
      </c>
      <c r="T136" s="52">
        <v>5105</v>
      </c>
      <c r="U136" s="52">
        <v>4319</v>
      </c>
      <c r="V136" s="52">
        <v>3082</v>
      </c>
      <c r="W136" s="52">
        <v>4568</v>
      </c>
      <c r="X136" s="52">
        <v>10728</v>
      </c>
      <c r="Y136" s="52">
        <v>4551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191564</v>
      </c>
      <c r="D140" s="52">
        <v>191915</v>
      </c>
      <c r="E140" s="52">
        <v>194385</v>
      </c>
      <c r="F140" s="52">
        <v>201158</v>
      </c>
      <c r="G140" s="52">
        <v>214512</v>
      </c>
      <c r="H140" s="52">
        <v>237393</v>
      </c>
      <c r="I140" s="52">
        <v>218825</v>
      </c>
      <c r="J140" s="52">
        <v>139942</v>
      </c>
      <c r="K140" s="52">
        <v>133902</v>
      </c>
      <c r="L140" s="52">
        <v>143282</v>
      </c>
      <c r="M140" s="52">
        <v>157921</v>
      </c>
      <c r="N140" s="52">
        <v>139599</v>
      </c>
      <c r="O140" s="52">
        <v>94728</v>
      </c>
      <c r="P140" s="52">
        <v>26825</v>
      </c>
      <c r="Q140" s="52">
        <v>41682</v>
      </c>
      <c r="R140" s="52">
        <v>59517</v>
      </c>
      <c r="S140" s="52">
        <v>80382</v>
      </c>
      <c r="T140" s="52">
        <v>89521</v>
      </c>
      <c r="U140" s="52">
        <v>85392</v>
      </c>
      <c r="V140" s="52">
        <v>69036</v>
      </c>
      <c r="W140" s="52">
        <v>54655</v>
      </c>
      <c r="X140" s="52">
        <v>43179</v>
      </c>
      <c r="Y140" s="52">
        <v>49596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228023</v>
      </c>
      <c r="D141" s="36">
        <v>228512</v>
      </c>
      <c r="E141" s="36">
        <v>231898</v>
      </c>
      <c r="F141" s="36">
        <v>240897</v>
      </c>
      <c r="G141" s="36">
        <v>258225</v>
      </c>
      <c r="H141" s="36">
        <v>287303</v>
      </c>
      <c r="I141" s="36">
        <v>273750</v>
      </c>
      <c r="J141" s="36">
        <v>181928</v>
      </c>
      <c r="K141" s="36">
        <v>173125</v>
      </c>
      <c r="L141" s="36">
        <v>171106</v>
      </c>
      <c r="M141" s="36">
        <v>195925</v>
      </c>
      <c r="N141" s="36">
        <v>184958</v>
      </c>
      <c r="O141" s="36">
        <v>154575</v>
      </c>
      <c r="P141" s="36">
        <v>50659</v>
      </c>
      <c r="Q141" s="36">
        <v>79747</v>
      </c>
      <c r="R141" s="36">
        <v>114984</v>
      </c>
      <c r="S141" s="36">
        <v>155999</v>
      </c>
      <c r="T141" s="36">
        <v>175937</v>
      </c>
      <c r="U141" s="36">
        <v>177616</v>
      </c>
      <c r="V141" s="36">
        <v>164083</v>
      </c>
      <c r="W141" s="36">
        <v>142009</v>
      </c>
      <c r="X141" s="36">
        <v>129230</v>
      </c>
      <c r="Y141" s="36">
        <v>160286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8169</v>
      </c>
      <c r="D145" s="52">
        <v>8172</v>
      </c>
      <c r="E145" s="52">
        <v>8206</v>
      </c>
      <c r="F145" s="52">
        <v>8309</v>
      </c>
      <c r="G145" s="52">
        <v>8560</v>
      </c>
      <c r="H145" s="52">
        <v>9128</v>
      </c>
      <c r="I145" s="52">
        <v>10350</v>
      </c>
      <c r="J145" s="52">
        <v>12755</v>
      </c>
      <c r="K145" s="52">
        <v>17005</v>
      </c>
      <c r="L145" s="52">
        <v>23823</v>
      </c>
      <c r="M145" s="52">
        <v>33898</v>
      </c>
      <c r="N145" s="52">
        <v>47805</v>
      </c>
      <c r="O145" s="52">
        <v>64355</v>
      </c>
      <c r="P145" s="52">
        <v>80713</v>
      </c>
      <c r="Q145" s="52">
        <v>108806</v>
      </c>
      <c r="R145" s="52">
        <v>142661</v>
      </c>
      <c r="S145" s="52">
        <v>182924</v>
      </c>
      <c r="T145" s="52">
        <v>226676</v>
      </c>
      <c r="U145" s="52">
        <v>275994</v>
      </c>
      <c r="V145" s="52">
        <v>329030</v>
      </c>
      <c r="W145" s="52">
        <v>380130</v>
      </c>
      <c r="X145" s="52">
        <v>413782</v>
      </c>
      <c r="Y145" s="52">
        <v>428660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10633</v>
      </c>
      <c r="D147" s="52">
        <v>10647</v>
      </c>
      <c r="E147" s="52">
        <v>10752</v>
      </c>
      <c r="F147" s="52">
        <v>11081</v>
      </c>
      <c r="G147" s="52">
        <v>12617</v>
      </c>
      <c r="H147" s="52">
        <v>15713</v>
      </c>
      <c r="I147" s="52">
        <v>15371</v>
      </c>
      <c r="J147" s="52">
        <v>11425</v>
      </c>
      <c r="K147" s="52">
        <v>13034</v>
      </c>
      <c r="L147" s="52">
        <v>33690</v>
      </c>
      <c r="M147" s="52">
        <v>100443</v>
      </c>
      <c r="N147" s="52">
        <v>58149</v>
      </c>
      <c r="O147" s="52">
        <v>95983</v>
      </c>
      <c r="P147" s="52">
        <v>136258</v>
      </c>
      <c r="Q147" s="52">
        <v>187560</v>
      </c>
      <c r="R147" s="52">
        <v>195566</v>
      </c>
      <c r="S147" s="52">
        <v>228836</v>
      </c>
      <c r="T147" s="52">
        <v>254308</v>
      </c>
      <c r="U147" s="52">
        <v>219058</v>
      </c>
      <c r="V147" s="52">
        <v>258408</v>
      </c>
      <c r="W147" s="52">
        <v>345476</v>
      </c>
      <c r="X147" s="52">
        <v>346378</v>
      </c>
      <c r="Y147" s="52">
        <v>497060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1853</v>
      </c>
      <c r="D149" s="52">
        <v>1859</v>
      </c>
      <c r="E149" s="52">
        <v>1897</v>
      </c>
      <c r="F149" s="52">
        <v>2002</v>
      </c>
      <c r="G149" s="52">
        <v>2234</v>
      </c>
      <c r="H149" s="52">
        <v>2724</v>
      </c>
      <c r="I149" s="52">
        <v>2602</v>
      </c>
      <c r="J149" s="52">
        <v>3898</v>
      </c>
      <c r="K149" s="52">
        <v>6655</v>
      </c>
      <c r="L149" s="52">
        <v>9955</v>
      </c>
      <c r="M149" s="52">
        <v>14728</v>
      </c>
      <c r="N149" s="52">
        <v>20518</v>
      </c>
      <c r="O149" s="52">
        <v>25670</v>
      </c>
      <c r="P149" s="52">
        <v>26514</v>
      </c>
      <c r="Q149" s="52">
        <v>25516</v>
      </c>
      <c r="R149" s="52">
        <v>23038</v>
      </c>
      <c r="S149" s="52">
        <v>23800</v>
      </c>
      <c r="T149" s="52">
        <v>20944</v>
      </c>
      <c r="U149" s="52">
        <v>21986</v>
      </c>
      <c r="V149" s="52">
        <v>24917</v>
      </c>
      <c r="W149" s="52">
        <v>28396</v>
      </c>
      <c r="X149" s="52">
        <v>30231</v>
      </c>
      <c r="Y149" s="52">
        <v>30521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1</v>
      </c>
      <c r="D150" s="52">
        <v>0</v>
      </c>
      <c r="E150" s="52">
        <v>1</v>
      </c>
      <c r="F150" s="52">
        <v>0</v>
      </c>
      <c r="G150" s="52">
        <v>1</v>
      </c>
      <c r="H150" s="52">
        <v>1</v>
      </c>
      <c r="I150" s="52">
        <v>0</v>
      </c>
      <c r="J150" s="52">
        <v>1</v>
      </c>
      <c r="K150" s="52">
        <v>3</v>
      </c>
      <c r="L150" s="52">
        <v>5</v>
      </c>
      <c r="M150" s="52">
        <v>10</v>
      </c>
      <c r="N150" s="52">
        <v>17</v>
      </c>
      <c r="O150" s="52">
        <v>22</v>
      </c>
      <c r="P150" s="52">
        <v>26</v>
      </c>
      <c r="Q150" s="52">
        <v>30</v>
      </c>
      <c r="R150" s="52">
        <v>29</v>
      </c>
      <c r="S150" s="52">
        <v>40</v>
      </c>
      <c r="T150" s="52">
        <v>32</v>
      </c>
      <c r="U150" s="52">
        <v>20</v>
      </c>
      <c r="V150" s="52">
        <v>21</v>
      </c>
      <c r="W150" s="52">
        <v>37</v>
      </c>
      <c r="X150" s="52">
        <v>52</v>
      </c>
      <c r="Y150" s="52">
        <v>45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13971</v>
      </c>
      <c r="D153" s="52">
        <v>14015</v>
      </c>
      <c r="E153" s="52">
        <v>14338</v>
      </c>
      <c r="F153" s="52">
        <v>15331</v>
      </c>
      <c r="G153" s="52">
        <v>17636</v>
      </c>
      <c r="H153" s="52">
        <v>22522</v>
      </c>
      <c r="I153" s="52">
        <v>24072</v>
      </c>
      <c r="J153" s="52">
        <v>39483</v>
      </c>
      <c r="K153" s="52">
        <v>69417</v>
      </c>
      <c r="L153" s="52">
        <v>111523</v>
      </c>
      <c r="M153" s="52">
        <v>171781</v>
      </c>
      <c r="N153" s="52">
        <v>249521</v>
      </c>
      <c r="O153" s="52">
        <v>334520</v>
      </c>
      <c r="P153" s="52">
        <v>396873</v>
      </c>
      <c r="Q153" s="52">
        <v>438090</v>
      </c>
      <c r="R153" s="52">
        <v>451792</v>
      </c>
      <c r="S153" s="52">
        <v>451020</v>
      </c>
      <c r="T153" s="52">
        <v>460745</v>
      </c>
      <c r="U153" s="52">
        <v>503390</v>
      </c>
      <c r="V153" s="52">
        <v>587580</v>
      </c>
      <c r="W153" s="52">
        <v>668777</v>
      </c>
      <c r="X153" s="52">
        <v>730681</v>
      </c>
      <c r="Y153" s="52">
        <v>770320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512</v>
      </c>
      <c r="D154" s="52">
        <v>513</v>
      </c>
      <c r="E154" s="52">
        <v>524</v>
      </c>
      <c r="F154" s="52">
        <v>555</v>
      </c>
      <c r="G154" s="52">
        <v>631</v>
      </c>
      <c r="H154" s="52">
        <v>809</v>
      </c>
      <c r="I154" s="52">
        <v>921</v>
      </c>
      <c r="J154" s="52">
        <v>1794</v>
      </c>
      <c r="K154" s="52">
        <v>3675</v>
      </c>
      <c r="L154" s="52">
        <v>6944</v>
      </c>
      <c r="M154" s="52">
        <v>12313</v>
      </c>
      <c r="N154" s="52">
        <v>20390</v>
      </c>
      <c r="O154" s="52">
        <v>31359</v>
      </c>
      <c r="P154" s="52">
        <v>43365</v>
      </c>
      <c r="Q154" s="52">
        <v>54557</v>
      </c>
      <c r="R154" s="52">
        <v>59448</v>
      </c>
      <c r="S154" s="52">
        <v>68170</v>
      </c>
      <c r="T154" s="52">
        <v>76270</v>
      </c>
      <c r="U154" s="52">
        <v>68577</v>
      </c>
      <c r="V154" s="52">
        <v>73444</v>
      </c>
      <c r="W154" s="52">
        <v>89144</v>
      </c>
      <c r="X154" s="52">
        <v>113290</v>
      </c>
      <c r="Y154" s="52">
        <v>125316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7459</v>
      </c>
      <c r="D158" s="52">
        <v>7480</v>
      </c>
      <c r="E158" s="52">
        <v>7637</v>
      </c>
      <c r="F158" s="52">
        <v>8127</v>
      </c>
      <c r="G158" s="52">
        <v>9278</v>
      </c>
      <c r="H158" s="52">
        <v>11781</v>
      </c>
      <c r="I158" s="52">
        <v>12308</v>
      </c>
      <c r="J158" s="52">
        <v>19527</v>
      </c>
      <c r="K158" s="52">
        <v>33525</v>
      </c>
      <c r="L158" s="52">
        <v>52372</v>
      </c>
      <c r="M158" s="52">
        <v>78185</v>
      </c>
      <c r="N158" s="52">
        <v>110494</v>
      </c>
      <c r="O158" s="52">
        <v>141559</v>
      </c>
      <c r="P158" s="52">
        <v>161577</v>
      </c>
      <c r="Q158" s="52">
        <v>176655</v>
      </c>
      <c r="R158" s="52">
        <v>177724</v>
      </c>
      <c r="S158" s="52">
        <v>182549</v>
      </c>
      <c r="T158" s="52">
        <v>182976</v>
      </c>
      <c r="U158" s="52">
        <v>184771</v>
      </c>
      <c r="V158" s="52">
        <v>199422</v>
      </c>
      <c r="W158" s="52">
        <v>218607</v>
      </c>
      <c r="X158" s="52">
        <v>226392</v>
      </c>
      <c r="Y158" s="52">
        <v>216973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8878</v>
      </c>
      <c r="D159" s="36">
        <v>8908</v>
      </c>
      <c r="E159" s="36">
        <v>9123</v>
      </c>
      <c r="F159" s="36">
        <v>9761</v>
      </c>
      <c r="G159" s="36">
        <v>11220</v>
      </c>
      <c r="H159" s="36">
        <v>14274</v>
      </c>
      <c r="I159" s="36">
        <v>15295</v>
      </c>
      <c r="J159" s="36">
        <v>25645</v>
      </c>
      <c r="K159" s="36">
        <v>46235</v>
      </c>
      <c r="L159" s="36">
        <v>76053</v>
      </c>
      <c r="M159" s="36">
        <v>120645</v>
      </c>
      <c r="N159" s="36">
        <v>179965</v>
      </c>
      <c r="O159" s="36">
        <v>250017</v>
      </c>
      <c r="P159" s="36">
        <v>305227</v>
      </c>
      <c r="Q159" s="36">
        <v>341529</v>
      </c>
      <c r="R159" s="36">
        <v>356587</v>
      </c>
      <c r="S159" s="36">
        <v>360499</v>
      </c>
      <c r="T159" s="36">
        <v>375004</v>
      </c>
      <c r="U159" s="36">
        <v>409214</v>
      </c>
      <c r="V159" s="36">
        <v>486591</v>
      </c>
      <c r="W159" s="36">
        <v>567746</v>
      </c>
      <c r="X159" s="36">
        <v>647860</v>
      </c>
      <c r="Y159" s="36">
        <v>709241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284323</v>
      </c>
      <c r="D163" s="52">
        <v>284401</v>
      </c>
      <c r="E163" s="52">
        <v>284970</v>
      </c>
      <c r="F163" s="52">
        <v>286592</v>
      </c>
      <c r="G163" s="52">
        <v>289809</v>
      </c>
      <c r="H163" s="52">
        <v>295051</v>
      </c>
      <c r="I163" s="52">
        <v>302647</v>
      </c>
      <c r="J163" s="52">
        <v>313018</v>
      </c>
      <c r="K163" s="52">
        <v>326628</v>
      </c>
      <c r="L163" s="52">
        <v>343933</v>
      </c>
      <c r="M163" s="52">
        <v>365287</v>
      </c>
      <c r="N163" s="52">
        <v>391080</v>
      </c>
      <c r="O163" s="52">
        <v>364800</v>
      </c>
      <c r="P163" s="52">
        <v>173197</v>
      </c>
      <c r="Q163" s="52">
        <v>214783</v>
      </c>
      <c r="R163" s="52">
        <v>262362</v>
      </c>
      <c r="S163" s="52">
        <v>316287</v>
      </c>
      <c r="T163" s="52">
        <v>312883</v>
      </c>
      <c r="U163" s="52">
        <v>292407</v>
      </c>
      <c r="V163" s="52">
        <v>273917</v>
      </c>
      <c r="W163" s="52">
        <v>268539</v>
      </c>
      <c r="X163" s="52">
        <v>284102</v>
      </c>
      <c r="Y163" s="52">
        <v>279018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185054</v>
      </c>
      <c r="D165" s="52">
        <v>185381</v>
      </c>
      <c r="E165" s="52">
        <v>187719</v>
      </c>
      <c r="F165" s="52">
        <v>194223</v>
      </c>
      <c r="G165" s="52">
        <v>208143</v>
      </c>
      <c r="H165" s="52">
        <v>229743</v>
      </c>
      <c r="I165" s="52">
        <v>153381</v>
      </c>
      <c r="J165" s="52">
        <v>110130</v>
      </c>
      <c r="K165" s="52">
        <v>162068</v>
      </c>
      <c r="L165" s="52">
        <v>160942</v>
      </c>
      <c r="M165" s="52">
        <v>145921</v>
      </c>
      <c r="N165" s="52">
        <v>135537</v>
      </c>
      <c r="O165" s="52">
        <v>165285</v>
      </c>
      <c r="P165" s="52">
        <v>103210</v>
      </c>
      <c r="Q165" s="52">
        <v>98629</v>
      </c>
      <c r="R165" s="52">
        <v>102052</v>
      </c>
      <c r="S165" s="52">
        <v>123586</v>
      </c>
      <c r="T165" s="52">
        <v>142859</v>
      </c>
      <c r="U165" s="52">
        <v>133129</v>
      </c>
      <c r="V165" s="52">
        <v>115920</v>
      </c>
      <c r="W165" s="52">
        <v>147684</v>
      </c>
      <c r="X165" s="52">
        <v>128258</v>
      </c>
      <c r="Y165" s="52">
        <v>155297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64512</v>
      </c>
      <c r="D167" s="52">
        <v>64638</v>
      </c>
      <c r="E167" s="52">
        <v>65502</v>
      </c>
      <c r="F167" s="52">
        <v>67752</v>
      </c>
      <c r="G167" s="52">
        <v>72013</v>
      </c>
      <c r="H167" s="52">
        <v>78890</v>
      </c>
      <c r="I167" s="52">
        <v>50289</v>
      </c>
      <c r="J167" s="52">
        <v>45951</v>
      </c>
      <c r="K167" s="52">
        <v>55988</v>
      </c>
      <c r="L167" s="52">
        <v>52157</v>
      </c>
      <c r="M167" s="52">
        <v>50883</v>
      </c>
      <c r="N167" s="52">
        <v>49665</v>
      </c>
      <c r="O167" s="52">
        <v>42523</v>
      </c>
      <c r="P167" s="52">
        <v>25995</v>
      </c>
      <c r="Q167" s="52">
        <v>24786</v>
      </c>
      <c r="R167" s="52">
        <v>23327</v>
      </c>
      <c r="S167" s="52">
        <v>24623</v>
      </c>
      <c r="T167" s="52">
        <v>21778</v>
      </c>
      <c r="U167" s="52">
        <v>20524</v>
      </c>
      <c r="V167" s="52">
        <v>20412</v>
      </c>
      <c r="W167" s="52">
        <v>19031</v>
      </c>
      <c r="X167" s="52">
        <v>17418</v>
      </c>
      <c r="Y167" s="52">
        <v>17526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23</v>
      </c>
      <c r="D168" s="52">
        <v>23</v>
      </c>
      <c r="E168" s="52">
        <v>23</v>
      </c>
      <c r="F168" s="52">
        <v>24</v>
      </c>
      <c r="G168" s="52">
        <v>25</v>
      </c>
      <c r="H168" s="52">
        <v>28</v>
      </c>
      <c r="I168" s="52">
        <v>17</v>
      </c>
      <c r="J168" s="52">
        <v>16</v>
      </c>
      <c r="K168" s="52">
        <v>21</v>
      </c>
      <c r="L168" s="52">
        <v>22</v>
      </c>
      <c r="M168" s="52">
        <v>22</v>
      </c>
      <c r="N168" s="52">
        <v>32</v>
      </c>
      <c r="O168" s="52">
        <v>35</v>
      </c>
      <c r="P168" s="52">
        <v>27</v>
      </c>
      <c r="Q168" s="52">
        <v>37</v>
      </c>
      <c r="R168" s="52">
        <v>29</v>
      </c>
      <c r="S168" s="52">
        <v>43</v>
      </c>
      <c r="T168" s="52">
        <v>32</v>
      </c>
      <c r="U168" s="52">
        <v>18</v>
      </c>
      <c r="V168" s="52">
        <v>11</v>
      </c>
      <c r="W168" s="52">
        <v>20</v>
      </c>
      <c r="X168" s="52">
        <v>29</v>
      </c>
      <c r="Y168" s="52">
        <v>25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486287</v>
      </c>
      <c r="D171" s="52">
        <v>487309</v>
      </c>
      <c r="E171" s="52">
        <v>494652</v>
      </c>
      <c r="F171" s="52">
        <v>515317</v>
      </c>
      <c r="G171" s="52">
        <v>556223</v>
      </c>
      <c r="H171" s="52">
        <v>623649</v>
      </c>
      <c r="I171" s="52">
        <v>431802</v>
      </c>
      <c r="J171" s="52">
        <v>455108</v>
      </c>
      <c r="K171" s="52">
        <v>556186</v>
      </c>
      <c r="L171" s="52">
        <v>576585</v>
      </c>
      <c r="M171" s="52">
        <v>562257</v>
      </c>
      <c r="N171" s="52">
        <v>550968</v>
      </c>
      <c r="O171" s="52">
        <v>519077</v>
      </c>
      <c r="P171" s="52">
        <v>390419</v>
      </c>
      <c r="Q171" s="52">
        <v>430317</v>
      </c>
      <c r="R171" s="52">
        <v>459107</v>
      </c>
      <c r="S171" s="52">
        <v>471158</v>
      </c>
      <c r="T171" s="52">
        <v>477496</v>
      </c>
      <c r="U171" s="52">
        <v>469192</v>
      </c>
      <c r="V171" s="52">
        <v>482233</v>
      </c>
      <c r="W171" s="52">
        <v>447226</v>
      </c>
      <c r="X171" s="52">
        <v>421605</v>
      </c>
      <c r="Y171" s="52">
        <v>437417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17824</v>
      </c>
      <c r="D172" s="52">
        <v>17857</v>
      </c>
      <c r="E172" s="52">
        <v>18091</v>
      </c>
      <c r="F172" s="52">
        <v>18734</v>
      </c>
      <c r="G172" s="52">
        <v>20047</v>
      </c>
      <c r="H172" s="52">
        <v>22298</v>
      </c>
      <c r="I172" s="52">
        <v>15106</v>
      </c>
      <c r="J172" s="52">
        <v>17307</v>
      </c>
      <c r="K172" s="52">
        <v>21163</v>
      </c>
      <c r="L172" s="52">
        <v>24797</v>
      </c>
      <c r="M172" s="52">
        <v>31007</v>
      </c>
      <c r="N172" s="52">
        <v>37772</v>
      </c>
      <c r="O172" s="52">
        <v>44774</v>
      </c>
      <c r="P172" s="52">
        <v>42813</v>
      </c>
      <c r="Q172" s="52">
        <v>54441</v>
      </c>
      <c r="R172" s="52">
        <v>61691</v>
      </c>
      <c r="S172" s="52">
        <v>72898</v>
      </c>
      <c r="T172" s="52">
        <v>81273</v>
      </c>
      <c r="U172" s="52">
        <v>64494</v>
      </c>
      <c r="V172" s="52">
        <v>58390</v>
      </c>
      <c r="W172" s="52">
        <v>56790</v>
      </c>
      <c r="X172" s="52">
        <v>65308</v>
      </c>
      <c r="Y172" s="52">
        <v>70608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259617</v>
      </c>
      <c r="D176" s="52">
        <v>260112</v>
      </c>
      <c r="E176" s="52">
        <v>263676</v>
      </c>
      <c r="F176" s="52">
        <v>273828</v>
      </c>
      <c r="G176" s="52">
        <v>294114</v>
      </c>
      <c r="H176" s="52">
        <v>327916</v>
      </c>
      <c r="I176" s="52">
        <v>222371</v>
      </c>
      <c r="J176" s="52">
        <v>226156</v>
      </c>
      <c r="K176" s="52">
        <v>276225</v>
      </c>
      <c r="L176" s="52">
        <v>288022</v>
      </c>
      <c r="M176" s="52">
        <v>275299</v>
      </c>
      <c r="N176" s="52">
        <v>260347</v>
      </c>
      <c r="O176" s="52">
        <v>222305</v>
      </c>
      <c r="P176" s="52">
        <v>158860</v>
      </c>
      <c r="Q176" s="52">
        <v>173624</v>
      </c>
      <c r="R176" s="52">
        <v>181540</v>
      </c>
      <c r="S176" s="52">
        <v>191652</v>
      </c>
      <c r="T176" s="52">
        <v>191467</v>
      </c>
      <c r="U176" s="52">
        <v>174108</v>
      </c>
      <c r="V176" s="52">
        <v>165004</v>
      </c>
      <c r="W176" s="52">
        <v>146760</v>
      </c>
      <c r="X176" s="52">
        <v>129340</v>
      </c>
      <c r="Y176" s="52">
        <v>123625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309028</v>
      </c>
      <c r="D177" s="36">
        <v>309718</v>
      </c>
      <c r="E177" s="36">
        <v>314589</v>
      </c>
      <c r="F177" s="36">
        <v>328005</v>
      </c>
      <c r="G177" s="36">
        <v>354191</v>
      </c>
      <c r="H177" s="36">
        <v>396946</v>
      </c>
      <c r="I177" s="36">
        <v>274859</v>
      </c>
      <c r="J177" s="36">
        <v>292217</v>
      </c>
      <c r="K177" s="36">
        <v>357130</v>
      </c>
      <c r="L177" s="36">
        <v>365548</v>
      </c>
      <c r="M177" s="36">
        <v>368861</v>
      </c>
      <c r="N177" s="36">
        <v>378094</v>
      </c>
      <c r="O177" s="36">
        <v>384112</v>
      </c>
      <c r="P177" s="36">
        <v>300406</v>
      </c>
      <c r="Q177" s="36">
        <v>335951</v>
      </c>
      <c r="R177" s="36">
        <v>362614</v>
      </c>
      <c r="S177" s="36">
        <v>377084</v>
      </c>
      <c r="T177" s="36">
        <v>389116</v>
      </c>
      <c r="U177" s="36">
        <v>380146</v>
      </c>
      <c r="V177" s="36">
        <v>396036</v>
      </c>
      <c r="W177" s="36">
        <v>376346</v>
      </c>
      <c r="X177" s="36">
        <v>375017</v>
      </c>
      <c r="Y177" s="36">
        <v>401964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11366</v>
      </c>
      <c r="I5" s="52">
        <v>28096</v>
      </c>
      <c r="J5" s="52">
        <v>23697</v>
      </c>
      <c r="K5" s="52">
        <v>16745</v>
      </c>
      <c r="L5" s="52">
        <v>1</v>
      </c>
      <c r="M5" s="52">
        <v>1</v>
      </c>
      <c r="N5" s="52">
        <v>0</v>
      </c>
      <c r="O5" s="52">
        <v>139</v>
      </c>
      <c r="P5" s="52">
        <v>0</v>
      </c>
      <c r="Q5" s="52">
        <v>1</v>
      </c>
      <c r="R5" s="52">
        <v>3</v>
      </c>
      <c r="S5" s="52">
        <v>0</v>
      </c>
      <c r="T5" s="52">
        <v>0</v>
      </c>
      <c r="U5" s="52">
        <v>0</v>
      </c>
      <c r="V5" s="52">
        <v>0</v>
      </c>
      <c r="W5" s="52">
        <v>2085</v>
      </c>
      <c r="X5" s="52">
        <v>7712</v>
      </c>
      <c r="Y5" s="52">
        <v>6724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3707</v>
      </c>
      <c r="D8" s="52">
        <v>3079</v>
      </c>
      <c r="E8" s="52">
        <v>363</v>
      </c>
      <c r="F8" s="52">
        <v>432</v>
      </c>
      <c r="G8" s="52">
        <v>472</v>
      </c>
      <c r="H8" s="52">
        <v>722</v>
      </c>
      <c r="I8" s="52">
        <v>833</v>
      </c>
      <c r="J8" s="52">
        <v>1389</v>
      </c>
      <c r="K8" s="52">
        <v>2526</v>
      </c>
      <c r="L8" s="52">
        <v>2427</v>
      </c>
      <c r="M8" s="52">
        <v>727</v>
      </c>
      <c r="N8" s="52">
        <v>92</v>
      </c>
      <c r="O8" s="52">
        <v>97</v>
      </c>
      <c r="P8" s="52">
        <v>49</v>
      </c>
      <c r="Q8" s="52">
        <v>63</v>
      </c>
      <c r="R8" s="52">
        <v>47</v>
      </c>
      <c r="S8" s="52">
        <v>49</v>
      </c>
      <c r="T8" s="52">
        <v>59</v>
      </c>
      <c r="U8" s="52">
        <v>111</v>
      </c>
      <c r="V8" s="52">
        <v>38</v>
      </c>
      <c r="W8" s="52">
        <v>324</v>
      </c>
      <c r="X8" s="52">
        <v>488</v>
      </c>
      <c r="Y8" s="52">
        <v>821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1709</v>
      </c>
      <c r="D10" s="52">
        <v>404</v>
      </c>
      <c r="E10" s="52">
        <v>3171</v>
      </c>
      <c r="F10" s="52">
        <v>4523</v>
      </c>
      <c r="G10" s="52">
        <v>7297</v>
      </c>
      <c r="H10" s="52">
        <v>4993</v>
      </c>
      <c r="I10" s="52">
        <v>5131</v>
      </c>
      <c r="J10" s="52">
        <v>7909</v>
      </c>
      <c r="K10" s="52">
        <v>5736</v>
      </c>
      <c r="L10" s="52">
        <v>7333</v>
      </c>
      <c r="M10" s="52">
        <v>17190</v>
      </c>
      <c r="N10" s="52">
        <v>10721</v>
      </c>
      <c r="O10" s="52">
        <v>13193</v>
      </c>
      <c r="P10" s="52">
        <v>1412</v>
      </c>
      <c r="Q10" s="52">
        <v>613</v>
      </c>
      <c r="R10" s="52">
        <v>1065</v>
      </c>
      <c r="S10" s="52">
        <v>1329</v>
      </c>
      <c r="T10" s="52">
        <v>2844</v>
      </c>
      <c r="U10" s="52">
        <v>2157</v>
      </c>
      <c r="V10" s="52">
        <v>1270</v>
      </c>
      <c r="W10" s="52">
        <v>1209</v>
      </c>
      <c r="X10" s="52">
        <v>2674</v>
      </c>
      <c r="Y10" s="52">
        <v>2774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1294</v>
      </c>
      <c r="D11" s="52">
        <v>0</v>
      </c>
      <c r="E11" s="52">
        <v>1090</v>
      </c>
      <c r="F11" s="52">
        <v>2083</v>
      </c>
      <c r="G11" s="52">
        <v>3200</v>
      </c>
      <c r="H11" s="52">
        <v>3595</v>
      </c>
      <c r="I11" s="52">
        <v>1425</v>
      </c>
      <c r="J11" s="52">
        <v>633</v>
      </c>
      <c r="K11" s="52">
        <v>661</v>
      </c>
      <c r="L11" s="52">
        <v>0</v>
      </c>
      <c r="M11" s="52">
        <v>0</v>
      </c>
      <c r="N11" s="52">
        <v>0</v>
      </c>
      <c r="O11" s="52">
        <v>0</v>
      </c>
      <c r="P11" s="52">
        <v>74</v>
      </c>
      <c r="Q11" s="52">
        <v>241</v>
      </c>
      <c r="R11" s="52">
        <v>192</v>
      </c>
      <c r="S11" s="52">
        <v>88</v>
      </c>
      <c r="T11" s="52">
        <v>0</v>
      </c>
      <c r="U11" s="52">
        <v>17</v>
      </c>
      <c r="V11" s="52">
        <v>47</v>
      </c>
      <c r="W11" s="52">
        <v>94</v>
      </c>
      <c r="X11" s="52">
        <v>95</v>
      </c>
      <c r="Y11" s="52">
        <v>105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1</v>
      </c>
      <c r="G12" s="52">
        <v>2</v>
      </c>
      <c r="H12" s="52">
        <v>2</v>
      </c>
      <c r="I12" s="52">
        <v>2</v>
      </c>
      <c r="J12" s="52">
        <v>0</v>
      </c>
      <c r="K12" s="52">
        <v>1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10481</v>
      </c>
      <c r="D15" s="52">
        <v>0</v>
      </c>
      <c r="E15" s="52">
        <v>12581</v>
      </c>
      <c r="F15" s="52">
        <v>20789</v>
      </c>
      <c r="G15" s="52">
        <v>29878</v>
      </c>
      <c r="H15" s="52">
        <v>40993</v>
      </c>
      <c r="I15" s="52">
        <v>19453</v>
      </c>
      <c r="J15" s="52">
        <v>14054</v>
      </c>
      <c r="K15" s="52">
        <v>9900</v>
      </c>
      <c r="L15" s="52">
        <v>0</v>
      </c>
      <c r="M15" s="52">
        <v>0</v>
      </c>
      <c r="N15" s="52">
        <v>4</v>
      </c>
      <c r="O15" s="52">
        <v>0</v>
      </c>
      <c r="P15" s="52">
        <v>1750</v>
      </c>
      <c r="Q15" s="52">
        <v>5750</v>
      </c>
      <c r="R15" s="52">
        <v>4766</v>
      </c>
      <c r="S15" s="52">
        <v>2063</v>
      </c>
      <c r="T15" s="52">
        <v>0</v>
      </c>
      <c r="U15" s="52">
        <v>454</v>
      </c>
      <c r="V15" s="52">
        <v>1445</v>
      </c>
      <c r="W15" s="52">
        <v>3429</v>
      </c>
      <c r="X15" s="52">
        <v>6088</v>
      </c>
      <c r="Y15" s="52">
        <v>4001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342</v>
      </c>
      <c r="D16" s="52">
        <v>0</v>
      </c>
      <c r="E16" s="52">
        <v>487</v>
      </c>
      <c r="F16" s="52">
        <v>860</v>
      </c>
      <c r="G16" s="52">
        <v>1551</v>
      </c>
      <c r="H16" s="52">
        <v>2990</v>
      </c>
      <c r="I16" s="52">
        <v>2189</v>
      </c>
      <c r="J16" s="52">
        <v>1271</v>
      </c>
      <c r="K16" s="52">
        <v>1112</v>
      </c>
      <c r="L16" s="52">
        <v>0</v>
      </c>
      <c r="M16" s="52">
        <v>0</v>
      </c>
      <c r="N16" s="52">
        <v>0</v>
      </c>
      <c r="O16" s="52">
        <v>0</v>
      </c>
      <c r="P16" s="52">
        <v>247</v>
      </c>
      <c r="Q16" s="52">
        <v>832</v>
      </c>
      <c r="R16" s="52">
        <v>788</v>
      </c>
      <c r="S16" s="52">
        <v>313</v>
      </c>
      <c r="T16" s="52">
        <v>0</v>
      </c>
      <c r="U16" s="52">
        <v>76</v>
      </c>
      <c r="V16" s="52">
        <v>162</v>
      </c>
      <c r="W16" s="52">
        <v>623</v>
      </c>
      <c r="X16" s="52">
        <v>2020</v>
      </c>
      <c r="Y16" s="52">
        <v>956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7556</v>
      </c>
      <c r="D21" s="52">
        <v>1606</v>
      </c>
      <c r="E21" s="52">
        <v>10253</v>
      </c>
      <c r="F21" s="52">
        <v>16135</v>
      </c>
      <c r="G21" s="52">
        <v>19594</v>
      </c>
      <c r="H21" s="52">
        <v>20891</v>
      </c>
      <c r="I21" s="52">
        <v>10677</v>
      </c>
      <c r="J21" s="52">
        <v>7570</v>
      </c>
      <c r="K21" s="52">
        <v>5978</v>
      </c>
      <c r="L21" s="52">
        <v>266</v>
      </c>
      <c r="M21" s="52">
        <v>1</v>
      </c>
      <c r="N21" s="52">
        <v>0</v>
      </c>
      <c r="O21" s="52">
        <v>515</v>
      </c>
      <c r="P21" s="52">
        <v>2443</v>
      </c>
      <c r="Q21" s="52">
        <v>3343</v>
      </c>
      <c r="R21" s="52">
        <v>1876</v>
      </c>
      <c r="S21" s="52">
        <v>1143</v>
      </c>
      <c r="T21" s="52">
        <v>0</v>
      </c>
      <c r="U21" s="52">
        <v>11</v>
      </c>
      <c r="V21" s="52">
        <v>183</v>
      </c>
      <c r="W21" s="52">
        <v>605</v>
      </c>
      <c r="X21" s="52">
        <v>428</v>
      </c>
      <c r="Y21" s="52">
        <v>779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10567</v>
      </c>
      <c r="D22" s="36">
        <v>1943</v>
      </c>
      <c r="E22" s="36">
        <v>12620</v>
      </c>
      <c r="F22" s="36">
        <v>16697</v>
      </c>
      <c r="G22" s="36">
        <v>27308</v>
      </c>
      <c r="H22" s="36">
        <v>37374</v>
      </c>
      <c r="I22" s="36">
        <v>19203</v>
      </c>
      <c r="J22" s="36">
        <v>16310</v>
      </c>
      <c r="K22" s="36">
        <v>11514</v>
      </c>
      <c r="L22" s="36">
        <v>491</v>
      </c>
      <c r="M22" s="36">
        <v>3</v>
      </c>
      <c r="N22" s="36">
        <v>1</v>
      </c>
      <c r="O22" s="36">
        <v>1113</v>
      </c>
      <c r="P22" s="36">
        <v>5672</v>
      </c>
      <c r="Q22" s="36">
        <v>9008</v>
      </c>
      <c r="R22" s="36">
        <v>7213</v>
      </c>
      <c r="S22" s="36">
        <v>3715</v>
      </c>
      <c r="T22" s="36">
        <v>4</v>
      </c>
      <c r="U22" s="36">
        <v>39</v>
      </c>
      <c r="V22" s="36">
        <v>728</v>
      </c>
      <c r="W22" s="36">
        <v>3935</v>
      </c>
      <c r="X22" s="36">
        <v>9277</v>
      </c>
      <c r="Y22" s="36">
        <v>7311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38174</v>
      </c>
      <c r="D26" s="52">
        <v>31355</v>
      </c>
      <c r="E26" s="52">
        <v>25742</v>
      </c>
      <c r="F26" s="52">
        <v>30965</v>
      </c>
      <c r="G26" s="52">
        <v>36717</v>
      </c>
      <c r="H26" s="52">
        <v>37189</v>
      </c>
      <c r="I26" s="52">
        <v>48284</v>
      </c>
      <c r="J26" s="52">
        <v>30216</v>
      </c>
      <c r="K26" s="52">
        <v>32019</v>
      </c>
      <c r="L26" s="52">
        <v>27321</v>
      </c>
      <c r="M26" s="52">
        <v>20419</v>
      </c>
      <c r="N26" s="52">
        <v>26204</v>
      </c>
      <c r="O26" s="52">
        <v>23467</v>
      </c>
      <c r="P26" s="52">
        <v>2</v>
      </c>
      <c r="Q26" s="52">
        <v>10150</v>
      </c>
      <c r="R26" s="52">
        <v>33424</v>
      </c>
      <c r="S26" s="52">
        <v>32258</v>
      </c>
      <c r="T26" s="52">
        <v>23350</v>
      </c>
      <c r="U26" s="52">
        <v>22271</v>
      </c>
      <c r="V26" s="52">
        <v>24999</v>
      </c>
      <c r="W26" s="52">
        <v>38347</v>
      </c>
      <c r="X26" s="52">
        <v>41911</v>
      </c>
      <c r="Y26" s="52">
        <v>33937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8151</v>
      </c>
      <c r="D29" s="52">
        <v>8147</v>
      </c>
      <c r="E29" s="52">
        <v>5171</v>
      </c>
      <c r="F29" s="52">
        <v>5012</v>
      </c>
      <c r="G29" s="52">
        <v>5202</v>
      </c>
      <c r="H29" s="52">
        <v>6677</v>
      </c>
      <c r="I29" s="52">
        <v>3446</v>
      </c>
      <c r="J29" s="52">
        <v>2955</v>
      </c>
      <c r="K29" s="52">
        <v>4165</v>
      </c>
      <c r="L29" s="52">
        <v>4256</v>
      </c>
      <c r="M29" s="52">
        <v>4778</v>
      </c>
      <c r="N29" s="52">
        <v>3757</v>
      </c>
      <c r="O29" s="52">
        <v>4097</v>
      </c>
      <c r="P29" s="52">
        <v>2853</v>
      </c>
      <c r="Q29" s="52">
        <v>1343</v>
      </c>
      <c r="R29" s="52">
        <v>2210</v>
      </c>
      <c r="S29" s="52">
        <v>7085</v>
      </c>
      <c r="T29" s="52">
        <v>9751</v>
      </c>
      <c r="U29" s="52">
        <v>9132</v>
      </c>
      <c r="V29" s="52">
        <v>6166</v>
      </c>
      <c r="W29" s="52">
        <v>10977</v>
      </c>
      <c r="X29" s="52">
        <v>9151</v>
      </c>
      <c r="Y29" s="52">
        <v>5800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9964</v>
      </c>
      <c r="D31" s="52">
        <v>6842</v>
      </c>
      <c r="E31" s="52">
        <v>6329</v>
      </c>
      <c r="F31" s="52">
        <v>7960</v>
      </c>
      <c r="G31" s="52">
        <v>9478</v>
      </c>
      <c r="H31" s="52">
        <v>8548</v>
      </c>
      <c r="I31" s="52">
        <v>4530</v>
      </c>
      <c r="J31" s="52">
        <v>1995</v>
      </c>
      <c r="K31" s="52">
        <v>3529</v>
      </c>
      <c r="L31" s="52">
        <v>2139</v>
      </c>
      <c r="M31" s="52">
        <v>1906</v>
      </c>
      <c r="N31" s="52">
        <v>2085</v>
      </c>
      <c r="O31" s="52">
        <v>2253</v>
      </c>
      <c r="P31" s="52">
        <v>1118</v>
      </c>
      <c r="Q31" s="52">
        <v>1690</v>
      </c>
      <c r="R31" s="52">
        <v>2046</v>
      </c>
      <c r="S31" s="52">
        <v>2104</v>
      </c>
      <c r="T31" s="52">
        <v>1456</v>
      </c>
      <c r="U31" s="52">
        <v>1336</v>
      </c>
      <c r="V31" s="52">
        <v>1307</v>
      </c>
      <c r="W31" s="52">
        <v>1274</v>
      </c>
      <c r="X31" s="52">
        <v>664</v>
      </c>
      <c r="Y31" s="52">
        <v>1182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3</v>
      </c>
      <c r="D32" s="52">
        <v>3</v>
      </c>
      <c r="E32" s="52">
        <v>1</v>
      </c>
      <c r="F32" s="52">
        <v>3</v>
      </c>
      <c r="G32" s="52">
        <v>7</v>
      </c>
      <c r="H32" s="52">
        <v>5</v>
      </c>
      <c r="I32" s="52">
        <v>5</v>
      </c>
      <c r="J32" s="52">
        <v>0</v>
      </c>
      <c r="K32" s="52">
        <v>4</v>
      </c>
      <c r="L32" s="52">
        <v>4</v>
      </c>
      <c r="M32" s="52">
        <v>1</v>
      </c>
      <c r="N32" s="52">
        <v>0</v>
      </c>
      <c r="O32" s="52">
        <v>0</v>
      </c>
      <c r="P32" s="52">
        <v>2</v>
      </c>
      <c r="Q32" s="52">
        <v>0</v>
      </c>
      <c r="R32" s="52">
        <v>2</v>
      </c>
      <c r="S32" s="52">
        <v>2</v>
      </c>
      <c r="T32" s="52">
        <v>2</v>
      </c>
      <c r="U32" s="52">
        <v>0</v>
      </c>
      <c r="V32" s="52">
        <v>0</v>
      </c>
      <c r="W32" s="52">
        <v>2</v>
      </c>
      <c r="X32" s="52">
        <v>2</v>
      </c>
      <c r="Y32" s="52">
        <v>0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80723</v>
      </c>
      <c r="D35" s="52">
        <v>77687</v>
      </c>
      <c r="E35" s="52">
        <v>73108</v>
      </c>
      <c r="F35" s="52">
        <v>79434</v>
      </c>
      <c r="G35" s="52">
        <v>88503</v>
      </c>
      <c r="H35" s="52">
        <v>97510</v>
      </c>
      <c r="I35" s="52">
        <v>61834</v>
      </c>
      <c r="J35" s="52">
        <v>44216</v>
      </c>
      <c r="K35" s="52">
        <v>52823</v>
      </c>
      <c r="L35" s="52">
        <v>43376</v>
      </c>
      <c r="M35" s="52">
        <v>40103</v>
      </c>
      <c r="N35" s="52">
        <v>50416</v>
      </c>
      <c r="O35" s="52">
        <v>51335</v>
      </c>
      <c r="P35" s="52">
        <v>25707</v>
      </c>
      <c r="Q35" s="52">
        <v>40139</v>
      </c>
      <c r="R35" s="52">
        <v>51107</v>
      </c>
      <c r="S35" s="52">
        <v>49049</v>
      </c>
      <c r="T35" s="52">
        <v>37089</v>
      </c>
      <c r="U35" s="52">
        <v>35691</v>
      </c>
      <c r="V35" s="52">
        <v>39978</v>
      </c>
      <c r="W35" s="52">
        <v>46690</v>
      </c>
      <c r="X35" s="52">
        <v>42755</v>
      </c>
      <c r="Y35" s="52">
        <v>45462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2633</v>
      </c>
      <c r="D36" s="52">
        <v>2143</v>
      </c>
      <c r="E36" s="52">
        <v>2829</v>
      </c>
      <c r="F36" s="52">
        <v>3286</v>
      </c>
      <c r="G36" s="52">
        <v>4594</v>
      </c>
      <c r="H36" s="52">
        <v>7114</v>
      </c>
      <c r="I36" s="52">
        <v>6964</v>
      </c>
      <c r="J36" s="52">
        <v>3992</v>
      </c>
      <c r="K36" s="52">
        <v>5935</v>
      </c>
      <c r="L36" s="52">
        <v>10343</v>
      </c>
      <c r="M36" s="52">
        <v>7496</v>
      </c>
      <c r="N36" s="52">
        <v>5772</v>
      </c>
      <c r="O36" s="52">
        <v>4063</v>
      </c>
      <c r="P36" s="52">
        <v>3647</v>
      </c>
      <c r="Q36" s="52">
        <v>5809</v>
      </c>
      <c r="R36" s="52">
        <v>8460</v>
      </c>
      <c r="S36" s="52">
        <v>7450</v>
      </c>
      <c r="T36" s="52">
        <v>8409</v>
      </c>
      <c r="U36" s="52">
        <v>6105</v>
      </c>
      <c r="V36" s="52">
        <v>4493</v>
      </c>
      <c r="W36" s="52">
        <v>8491</v>
      </c>
      <c r="X36" s="52">
        <v>14177</v>
      </c>
      <c r="Y36" s="52">
        <v>10863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38910</v>
      </c>
      <c r="D40" s="52">
        <v>39211</v>
      </c>
      <c r="E40" s="52">
        <v>36873</v>
      </c>
      <c r="F40" s="52">
        <v>44569</v>
      </c>
      <c r="G40" s="52">
        <v>42856</v>
      </c>
      <c r="H40" s="52">
        <v>40576</v>
      </c>
      <c r="I40" s="52">
        <v>26205</v>
      </c>
      <c r="J40" s="52">
        <v>15914</v>
      </c>
      <c r="K40" s="52">
        <v>21292</v>
      </c>
      <c r="L40" s="52">
        <v>19737</v>
      </c>
      <c r="M40" s="52">
        <v>17836</v>
      </c>
      <c r="N40" s="52">
        <v>18293</v>
      </c>
      <c r="O40" s="52">
        <v>18260</v>
      </c>
      <c r="P40" s="52">
        <v>9179</v>
      </c>
      <c r="Q40" s="52">
        <v>12897</v>
      </c>
      <c r="R40" s="52">
        <v>12707</v>
      </c>
      <c r="S40" s="52">
        <v>13796</v>
      </c>
      <c r="T40" s="52">
        <v>11557</v>
      </c>
      <c r="U40" s="52">
        <v>10856</v>
      </c>
      <c r="V40" s="52">
        <v>9382</v>
      </c>
      <c r="W40" s="52">
        <v>7591</v>
      </c>
      <c r="X40" s="52">
        <v>2546</v>
      </c>
      <c r="Y40" s="52">
        <v>5536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54412</v>
      </c>
      <c r="D41" s="36">
        <v>47468</v>
      </c>
      <c r="E41" s="36">
        <v>45385</v>
      </c>
      <c r="F41" s="36">
        <v>46120</v>
      </c>
      <c r="G41" s="36">
        <v>59728</v>
      </c>
      <c r="H41" s="36">
        <v>72602</v>
      </c>
      <c r="I41" s="36">
        <v>47133</v>
      </c>
      <c r="J41" s="36">
        <v>34279</v>
      </c>
      <c r="K41" s="36">
        <v>41010</v>
      </c>
      <c r="L41" s="36">
        <v>36129</v>
      </c>
      <c r="M41" s="36">
        <v>31670</v>
      </c>
      <c r="N41" s="36">
        <v>39986</v>
      </c>
      <c r="O41" s="36">
        <v>39380</v>
      </c>
      <c r="P41" s="36">
        <v>21302</v>
      </c>
      <c r="Q41" s="36">
        <v>34733</v>
      </c>
      <c r="R41" s="36">
        <v>48913</v>
      </c>
      <c r="S41" s="36">
        <v>44817</v>
      </c>
      <c r="T41" s="36">
        <v>35401</v>
      </c>
      <c r="U41" s="36">
        <v>32273</v>
      </c>
      <c r="V41" s="36">
        <v>36401</v>
      </c>
      <c r="W41" s="36">
        <v>48855</v>
      </c>
      <c r="X41" s="36">
        <v>55058</v>
      </c>
      <c r="Y41" s="36">
        <v>51997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387134</v>
      </c>
      <c r="D45" s="52">
        <v>328555</v>
      </c>
      <c r="E45" s="52">
        <v>381520</v>
      </c>
      <c r="F45" s="52">
        <v>283533</v>
      </c>
      <c r="G45" s="52">
        <v>374763</v>
      </c>
      <c r="H45" s="52">
        <v>324294</v>
      </c>
      <c r="I45" s="52">
        <v>386598</v>
      </c>
      <c r="J45" s="52">
        <v>425770</v>
      </c>
      <c r="K45" s="52">
        <v>331753</v>
      </c>
      <c r="L45" s="52">
        <v>248921</v>
      </c>
      <c r="M45" s="52">
        <v>330497</v>
      </c>
      <c r="N45" s="52">
        <v>416211</v>
      </c>
      <c r="O45" s="52">
        <v>370204</v>
      </c>
      <c r="P45" s="52">
        <v>16174</v>
      </c>
      <c r="Q45" s="52">
        <v>85799</v>
      </c>
      <c r="R45" s="52">
        <v>135923</v>
      </c>
      <c r="S45" s="52">
        <v>234738</v>
      </c>
      <c r="T45" s="52">
        <v>197633</v>
      </c>
      <c r="U45" s="52">
        <v>211628</v>
      </c>
      <c r="V45" s="52">
        <v>151192</v>
      </c>
      <c r="W45" s="52">
        <v>177415</v>
      </c>
      <c r="X45" s="52">
        <v>90421</v>
      </c>
      <c r="Y45" s="52">
        <v>119774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65576</v>
      </c>
      <c r="D48" s="52">
        <v>67209</v>
      </c>
      <c r="E48" s="52">
        <v>51605</v>
      </c>
      <c r="F48" s="52">
        <v>58041</v>
      </c>
      <c r="G48" s="52">
        <v>55439</v>
      </c>
      <c r="H48" s="52">
        <v>63013</v>
      </c>
      <c r="I48" s="52">
        <v>31392</v>
      </c>
      <c r="J48" s="52">
        <v>26230</v>
      </c>
      <c r="K48" s="52">
        <v>43801</v>
      </c>
      <c r="L48" s="52">
        <v>50447</v>
      </c>
      <c r="M48" s="52">
        <v>47444</v>
      </c>
      <c r="N48" s="52">
        <v>45020</v>
      </c>
      <c r="O48" s="52">
        <v>61303</v>
      </c>
      <c r="P48" s="52">
        <v>44751</v>
      </c>
      <c r="Q48" s="52">
        <v>19373</v>
      </c>
      <c r="R48" s="52">
        <v>16949</v>
      </c>
      <c r="S48" s="52">
        <v>41183</v>
      </c>
      <c r="T48" s="52">
        <v>60473</v>
      </c>
      <c r="U48" s="52">
        <v>77681</v>
      </c>
      <c r="V48" s="52">
        <v>55815</v>
      </c>
      <c r="W48" s="52">
        <v>76359</v>
      </c>
      <c r="X48" s="52">
        <v>45539</v>
      </c>
      <c r="Y48" s="52">
        <v>22631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275068</v>
      </c>
      <c r="D50" s="52">
        <v>229719</v>
      </c>
      <c r="E50" s="52">
        <v>315363</v>
      </c>
      <c r="F50" s="52">
        <v>227143</v>
      </c>
      <c r="G50" s="52">
        <v>306653</v>
      </c>
      <c r="H50" s="52">
        <v>265803</v>
      </c>
      <c r="I50" s="52">
        <v>326472</v>
      </c>
      <c r="J50" s="52">
        <v>427273</v>
      </c>
      <c r="K50" s="52">
        <v>325422</v>
      </c>
      <c r="L50" s="52">
        <v>227748</v>
      </c>
      <c r="M50" s="52">
        <v>250525</v>
      </c>
      <c r="N50" s="52">
        <v>274186</v>
      </c>
      <c r="O50" s="52">
        <v>251009</v>
      </c>
      <c r="P50" s="52">
        <v>98906</v>
      </c>
      <c r="Q50" s="52">
        <v>218991</v>
      </c>
      <c r="R50" s="52">
        <v>499224</v>
      </c>
      <c r="S50" s="52">
        <v>422627</v>
      </c>
      <c r="T50" s="52">
        <v>337224</v>
      </c>
      <c r="U50" s="52">
        <v>255257</v>
      </c>
      <c r="V50" s="52">
        <v>198971</v>
      </c>
      <c r="W50" s="52">
        <v>201514</v>
      </c>
      <c r="X50" s="52">
        <v>308047</v>
      </c>
      <c r="Y50" s="52">
        <v>242494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227</v>
      </c>
      <c r="D51" s="52">
        <v>0</v>
      </c>
      <c r="E51" s="52">
        <v>92</v>
      </c>
      <c r="F51" s="52">
        <v>63</v>
      </c>
      <c r="G51" s="52">
        <v>323</v>
      </c>
      <c r="H51" s="52">
        <v>379</v>
      </c>
      <c r="I51" s="52">
        <v>402</v>
      </c>
      <c r="J51" s="52">
        <v>643</v>
      </c>
      <c r="K51" s="52">
        <v>625</v>
      </c>
      <c r="L51" s="52">
        <v>739</v>
      </c>
      <c r="M51" s="52">
        <v>723</v>
      </c>
      <c r="N51" s="52">
        <v>126</v>
      </c>
      <c r="O51" s="52">
        <v>0</v>
      </c>
      <c r="P51" s="52">
        <v>45</v>
      </c>
      <c r="Q51" s="52">
        <v>0</v>
      </c>
      <c r="R51" s="52">
        <v>1469</v>
      </c>
      <c r="S51" s="52">
        <v>246</v>
      </c>
      <c r="T51" s="52">
        <v>621</v>
      </c>
      <c r="U51" s="52">
        <v>681</v>
      </c>
      <c r="V51" s="52">
        <v>0</v>
      </c>
      <c r="W51" s="52">
        <v>797</v>
      </c>
      <c r="X51" s="52">
        <v>50</v>
      </c>
      <c r="Y51" s="52">
        <v>537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191406</v>
      </c>
      <c r="D54" s="52">
        <v>180038</v>
      </c>
      <c r="E54" s="52">
        <v>148956</v>
      </c>
      <c r="F54" s="52">
        <v>145579</v>
      </c>
      <c r="G54" s="52">
        <v>166903</v>
      </c>
      <c r="H54" s="52">
        <v>173368</v>
      </c>
      <c r="I54" s="52">
        <v>114137</v>
      </c>
      <c r="J54" s="52">
        <v>95081</v>
      </c>
      <c r="K54" s="52">
        <v>145962</v>
      </c>
      <c r="L54" s="52">
        <v>135019</v>
      </c>
      <c r="M54" s="52">
        <v>219975</v>
      </c>
      <c r="N54" s="52">
        <v>232956</v>
      </c>
      <c r="O54" s="52">
        <v>243401</v>
      </c>
      <c r="P54" s="52">
        <v>30138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54368</v>
      </c>
      <c r="W54" s="52">
        <v>112165</v>
      </c>
      <c r="X54" s="52">
        <v>123126</v>
      </c>
      <c r="Y54" s="52">
        <v>47756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6243</v>
      </c>
      <c r="D55" s="52">
        <v>4967</v>
      </c>
      <c r="E55" s="52">
        <v>5764</v>
      </c>
      <c r="F55" s="52">
        <v>6019</v>
      </c>
      <c r="G55" s="52">
        <v>8664</v>
      </c>
      <c r="H55" s="52">
        <v>12647</v>
      </c>
      <c r="I55" s="52">
        <v>12854</v>
      </c>
      <c r="J55" s="52">
        <v>8596</v>
      </c>
      <c r="K55" s="52">
        <v>16405</v>
      </c>
      <c r="L55" s="52">
        <v>32198</v>
      </c>
      <c r="M55" s="52">
        <v>41108</v>
      </c>
      <c r="N55" s="52">
        <v>26694</v>
      </c>
      <c r="O55" s="52">
        <v>19285</v>
      </c>
      <c r="P55" s="52">
        <v>4278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6115</v>
      </c>
      <c r="W55" s="52">
        <v>20414</v>
      </c>
      <c r="X55" s="52">
        <v>40864</v>
      </c>
      <c r="Y55" s="52">
        <v>11415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343531</v>
      </c>
      <c r="D59" s="52">
        <v>346913</v>
      </c>
      <c r="E59" s="52">
        <v>372191</v>
      </c>
      <c r="F59" s="52">
        <v>373759</v>
      </c>
      <c r="G59" s="52">
        <v>378769</v>
      </c>
      <c r="H59" s="52">
        <v>339372</v>
      </c>
      <c r="I59" s="52">
        <v>221718</v>
      </c>
      <c r="J59" s="52">
        <v>202961</v>
      </c>
      <c r="K59" s="52">
        <v>223700</v>
      </c>
      <c r="L59" s="52">
        <v>197510</v>
      </c>
      <c r="M59" s="52">
        <v>233420</v>
      </c>
      <c r="N59" s="52">
        <v>226343</v>
      </c>
      <c r="O59" s="52">
        <v>222806</v>
      </c>
      <c r="P59" s="52">
        <v>107136</v>
      </c>
      <c r="Q59" s="52">
        <v>120851</v>
      </c>
      <c r="R59" s="52">
        <v>99332</v>
      </c>
      <c r="S59" s="52">
        <v>127296</v>
      </c>
      <c r="T59" s="52">
        <v>119592</v>
      </c>
      <c r="U59" s="52">
        <v>127798</v>
      </c>
      <c r="V59" s="52">
        <v>86435</v>
      </c>
      <c r="W59" s="52">
        <v>50820</v>
      </c>
      <c r="X59" s="52">
        <v>9327</v>
      </c>
      <c r="Y59" s="52">
        <v>26843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480382</v>
      </c>
      <c r="D60" s="36">
        <v>419937</v>
      </c>
      <c r="E60" s="36">
        <v>458130</v>
      </c>
      <c r="F60" s="36">
        <v>386781</v>
      </c>
      <c r="G60" s="36">
        <v>527865</v>
      </c>
      <c r="H60" s="36">
        <v>607184</v>
      </c>
      <c r="I60" s="36">
        <v>398827</v>
      </c>
      <c r="J60" s="36">
        <v>437138</v>
      </c>
      <c r="K60" s="36">
        <v>430841</v>
      </c>
      <c r="L60" s="36">
        <v>361368</v>
      </c>
      <c r="M60" s="36">
        <v>414317</v>
      </c>
      <c r="N60" s="36">
        <v>494776</v>
      </c>
      <c r="O60" s="36">
        <v>480455</v>
      </c>
      <c r="P60" s="36">
        <v>248615</v>
      </c>
      <c r="Q60" s="36">
        <v>325534</v>
      </c>
      <c r="R60" s="36">
        <v>382180</v>
      </c>
      <c r="S60" s="36">
        <v>413289</v>
      </c>
      <c r="T60" s="36">
        <v>365913</v>
      </c>
      <c r="U60" s="36">
        <v>380254</v>
      </c>
      <c r="V60" s="36">
        <v>335403</v>
      </c>
      <c r="W60" s="36">
        <v>326921</v>
      </c>
      <c r="X60" s="36">
        <v>201099</v>
      </c>
      <c r="Y60" s="36">
        <v>251747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1036877</v>
      </c>
      <c r="D64" s="52">
        <v>947584</v>
      </c>
      <c r="E64" s="52">
        <v>824620</v>
      </c>
      <c r="F64" s="52">
        <v>1041136</v>
      </c>
      <c r="G64" s="52">
        <v>791461</v>
      </c>
      <c r="H64" s="52">
        <v>1041535</v>
      </c>
      <c r="I64" s="52">
        <v>794087</v>
      </c>
      <c r="J64" s="52">
        <v>869040</v>
      </c>
      <c r="K64" s="52">
        <v>710179</v>
      </c>
      <c r="L64" s="52">
        <v>811589</v>
      </c>
      <c r="M64" s="52">
        <v>928856</v>
      </c>
      <c r="N64" s="52">
        <v>902700</v>
      </c>
      <c r="O64" s="52">
        <v>801869</v>
      </c>
      <c r="P64" s="52">
        <v>435033</v>
      </c>
      <c r="Q64" s="52">
        <v>655875</v>
      </c>
      <c r="R64" s="52">
        <v>795362</v>
      </c>
      <c r="S64" s="52">
        <v>863521</v>
      </c>
      <c r="T64" s="52">
        <v>830100</v>
      </c>
      <c r="U64" s="52">
        <v>801236</v>
      </c>
      <c r="V64" s="52">
        <v>773474</v>
      </c>
      <c r="W64" s="52">
        <v>551967</v>
      </c>
      <c r="X64" s="52">
        <v>408629</v>
      </c>
      <c r="Y64" s="52">
        <v>570064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103436</v>
      </c>
      <c r="D67" s="52">
        <v>115357</v>
      </c>
      <c r="E67" s="52">
        <v>133529</v>
      </c>
      <c r="F67" s="52">
        <v>136489</v>
      </c>
      <c r="G67" s="52">
        <v>147656</v>
      </c>
      <c r="H67" s="52">
        <v>160904</v>
      </c>
      <c r="I67" s="52">
        <v>81492</v>
      </c>
      <c r="J67" s="52">
        <v>64579</v>
      </c>
      <c r="K67" s="52">
        <v>90690</v>
      </c>
      <c r="L67" s="52">
        <v>109028</v>
      </c>
      <c r="M67" s="52">
        <v>125203</v>
      </c>
      <c r="N67" s="52">
        <v>129129</v>
      </c>
      <c r="O67" s="52">
        <v>146942</v>
      </c>
      <c r="P67" s="52">
        <v>103315</v>
      </c>
      <c r="Q67" s="52">
        <v>83584</v>
      </c>
      <c r="R67" s="52">
        <v>125047</v>
      </c>
      <c r="S67" s="52">
        <v>233136</v>
      </c>
      <c r="T67" s="52">
        <v>255780</v>
      </c>
      <c r="U67" s="52">
        <v>296810</v>
      </c>
      <c r="V67" s="52">
        <v>217536</v>
      </c>
      <c r="W67" s="52">
        <v>311262</v>
      </c>
      <c r="X67" s="52">
        <v>160682</v>
      </c>
      <c r="Y67" s="52">
        <v>87050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909931</v>
      </c>
      <c r="D69" s="52">
        <v>922168</v>
      </c>
      <c r="E69" s="52">
        <v>835132</v>
      </c>
      <c r="F69" s="52">
        <v>1022684</v>
      </c>
      <c r="G69" s="52">
        <v>900362</v>
      </c>
      <c r="H69" s="52">
        <v>946553</v>
      </c>
      <c r="I69" s="52">
        <v>838814</v>
      </c>
      <c r="J69" s="52">
        <v>732722</v>
      </c>
      <c r="K69" s="52">
        <v>784581</v>
      </c>
      <c r="L69" s="52">
        <v>682928</v>
      </c>
      <c r="M69" s="52">
        <v>872548</v>
      </c>
      <c r="N69" s="52">
        <v>694943</v>
      </c>
      <c r="O69" s="52">
        <v>665710</v>
      </c>
      <c r="P69" s="52">
        <v>394336</v>
      </c>
      <c r="Q69" s="52">
        <v>493222</v>
      </c>
      <c r="R69" s="52">
        <v>644732</v>
      </c>
      <c r="S69" s="52">
        <v>803351</v>
      </c>
      <c r="T69" s="52">
        <v>835468</v>
      </c>
      <c r="U69" s="52">
        <v>894374</v>
      </c>
      <c r="V69" s="52">
        <v>878275</v>
      </c>
      <c r="W69" s="52">
        <v>745938</v>
      </c>
      <c r="X69" s="52">
        <v>739367</v>
      </c>
      <c r="Y69" s="52">
        <v>650260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158</v>
      </c>
      <c r="D70" s="52">
        <v>421</v>
      </c>
      <c r="E70" s="52">
        <v>106</v>
      </c>
      <c r="F70" s="52">
        <v>594</v>
      </c>
      <c r="G70" s="52">
        <v>612</v>
      </c>
      <c r="H70" s="52">
        <v>1253</v>
      </c>
      <c r="I70" s="52">
        <v>1204</v>
      </c>
      <c r="J70" s="52">
        <v>1065</v>
      </c>
      <c r="K70" s="52">
        <v>1800</v>
      </c>
      <c r="L70" s="52">
        <v>2201</v>
      </c>
      <c r="M70" s="52">
        <v>3805</v>
      </c>
      <c r="N70" s="52">
        <v>0</v>
      </c>
      <c r="O70" s="52">
        <v>0</v>
      </c>
      <c r="P70" s="52">
        <v>303</v>
      </c>
      <c r="Q70" s="52">
        <v>25</v>
      </c>
      <c r="R70" s="52">
        <v>1082</v>
      </c>
      <c r="S70" s="52">
        <v>404</v>
      </c>
      <c r="T70" s="52">
        <v>1446</v>
      </c>
      <c r="U70" s="52">
        <v>1902</v>
      </c>
      <c r="V70" s="52">
        <v>1049</v>
      </c>
      <c r="W70" s="52">
        <v>1901</v>
      </c>
      <c r="X70" s="52">
        <v>4124</v>
      </c>
      <c r="Y70" s="52">
        <v>1637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135852</v>
      </c>
      <c r="D73" s="52">
        <v>37695</v>
      </c>
      <c r="E73" s="52">
        <v>4473</v>
      </c>
      <c r="F73" s="52">
        <v>35021</v>
      </c>
      <c r="G73" s="52">
        <v>0</v>
      </c>
      <c r="H73" s="52">
        <v>90186</v>
      </c>
      <c r="I73" s="52">
        <v>0</v>
      </c>
      <c r="J73" s="52">
        <v>133203</v>
      </c>
      <c r="K73" s="52">
        <v>1</v>
      </c>
      <c r="L73" s="52">
        <v>108455</v>
      </c>
      <c r="M73" s="52">
        <v>56914</v>
      </c>
      <c r="N73" s="52">
        <v>210570</v>
      </c>
      <c r="O73" s="52">
        <v>164927</v>
      </c>
      <c r="P73" s="52">
        <v>91933</v>
      </c>
      <c r="Q73" s="52">
        <v>194392</v>
      </c>
      <c r="R73" s="52">
        <v>207691</v>
      </c>
      <c r="S73" s="52">
        <v>123125</v>
      </c>
      <c r="T73" s="52">
        <v>97147</v>
      </c>
      <c r="U73" s="52">
        <v>32751</v>
      </c>
      <c r="V73" s="52">
        <v>55972</v>
      </c>
      <c r="W73" s="52">
        <v>0</v>
      </c>
      <c r="X73" s="52">
        <v>0</v>
      </c>
      <c r="Y73" s="52">
        <v>2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4431</v>
      </c>
      <c r="D74" s="52">
        <v>1040</v>
      </c>
      <c r="E74" s="52">
        <v>173</v>
      </c>
      <c r="F74" s="52">
        <v>1449</v>
      </c>
      <c r="G74" s="52">
        <v>0</v>
      </c>
      <c r="H74" s="52">
        <v>6579</v>
      </c>
      <c r="I74" s="52">
        <v>0</v>
      </c>
      <c r="J74" s="52">
        <v>12038</v>
      </c>
      <c r="K74" s="52">
        <v>0</v>
      </c>
      <c r="L74" s="52">
        <v>25866</v>
      </c>
      <c r="M74" s="52">
        <v>10636</v>
      </c>
      <c r="N74" s="52">
        <v>24128</v>
      </c>
      <c r="O74" s="52">
        <v>13067</v>
      </c>
      <c r="P74" s="52">
        <v>13064</v>
      </c>
      <c r="Q74" s="52">
        <v>28145</v>
      </c>
      <c r="R74" s="52">
        <v>34377</v>
      </c>
      <c r="S74" s="52">
        <v>18712</v>
      </c>
      <c r="T74" s="52">
        <v>22035</v>
      </c>
      <c r="U74" s="52">
        <v>5603</v>
      </c>
      <c r="V74" s="52">
        <v>6296</v>
      </c>
      <c r="W74" s="52">
        <v>0</v>
      </c>
      <c r="X74" s="52">
        <v>0</v>
      </c>
      <c r="Y74" s="52">
        <v>0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1519069</v>
      </c>
      <c r="D78" s="52">
        <v>1562727</v>
      </c>
      <c r="E78" s="52">
        <v>1511573</v>
      </c>
      <c r="F78" s="52">
        <v>1748757</v>
      </c>
      <c r="G78" s="52">
        <v>1728346</v>
      </c>
      <c r="H78" s="52">
        <v>1911012</v>
      </c>
      <c r="I78" s="52">
        <v>1302805</v>
      </c>
      <c r="J78" s="52">
        <v>1249700</v>
      </c>
      <c r="K78" s="52">
        <v>1584011</v>
      </c>
      <c r="L78" s="52">
        <v>1466889</v>
      </c>
      <c r="M78" s="52">
        <v>1640645</v>
      </c>
      <c r="N78" s="52">
        <v>1552247</v>
      </c>
      <c r="O78" s="52">
        <v>1384939</v>
      </c>
      <c r="P78" s="52">
        <v>1192212</v>
      </c>
      <c r="Q78" s="52">
        <v>1203064</v>
      </c>
      <c r="R78" s="52">
        <v>1408949</v>
      </c>
      <c r="S78" s="52">
        <v>1428614</v>
      </c>
      <c r="T78" s="52">
        <v>1387516</v>
      </c>
      <c r="U78" s="52">
        <v>1383856</v>
      </c>
      <c r="V78" s="52">
        <v>1277682</v>
      </c>
      <c r="W78" s="52">
        <v>1180610</v>
      </c>
      <c r="X78" s="52">
        <v>1081486</v>
      </c>
      <c r="Y78" s="52">
        <v>1220781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170033</v>
      </c>
      <c r="D79" s="36">
        <v>40126</v>
      </c>
      <c r="E79" s="36">
        <v>161726</v>
      </c>
      <c r="F79" s="36">
        <v>136245</v>
      </c>
      <c r="G79" s="36">
        <v>42285</v>
      </c>
      <c r="H79" s="36">
        <v>81527</v>
      </c>
      <c r="I79" s="36">
        <v>82062</v>
      </c>
      <c r="J79" s="36">
        <v>135910</v>
      </c>
      <c r="K79" s="36">
        <v>28978</v>
      </c>
      <c r="L79" s="36">
        <v>116422</v>
      </c>
      <c r="M79" s="36">
        <v>57137</v>
      </c>
      <c r="N79" s="36">
        <v>206003</v>
      </c>
      <c r="O79" s="36">
        <v>228875</v>
      </c>
      <c r="P79" s="36">
        <v>86783</v>
      </c>
      <c r="Q79" s="36">
        <v>282030</v>
      </c>
      <c r="R79" s="36">
        <v>186906</v>
      </c>
      <c r="S79" s="36">
        <v>247250</v>
      </c>
      <c r="T79" s="36">
        <v>245784</v>
      </c>
      <c r="U79" s="36">
        <v>213056</v>
      </c>
      <c r="V79" s="36">
        <v>242362</v>
      </c>
      <c r="W79" s="36">
        <v>60032</v>
      </c>
      <c r="X79" s="36">
        <v>69385</v>
      </c>
      <c r="Y79" s="36">
        <v>34855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281727</v>
      </c>
      <c r="D83" s="52">
        <v>392090</v>
      </c>
      <c r="E83" s="52">
        <v>438035</v>
      </c>
      <c r="F83" s="52">
        <v>373365</v>
      </c>
      <c r="G83" s="52">
        <v>450615</v>
      </c>
      <c r="H83" s="52">
        <v>462553</v>
      </c>
      <c r="I83" s="52">
        <v>646868</v>
      </c>
      <c r="J83" s="52">
        <v>610196</v>
      </c>
      <c r="K83" s="52">
        <v>724939</v>
      </c>
      <c r="L83" s="52">
        <v>803727</v>
      </c>
      <c r="M83" s="52">
        <v>754759</v>
      </c>
      <c r="N83" s="52">
        <v>790761</v>
      </c>
      <c r="O83" s="52">
        <v>754595</v>
      </c>
      <c r="P83" s="52">
        <v>531482</v>
      </c>
      <c r="Q83" s="52">
        <v>373903</v>
      </c>
      <c r="R83" s="52">
        <v>359956</v>
      </c>
      <c r="S83" s="52">
        <v>419801</v>
      </c>
      <c r="T83" s="52">
        <v>503542</v>
      </c>
      <c r="U83" s="52">
        <v>488871</v>
      </c>
      <c r="V83" s="52">
        <v>432758</v>
      </c>
      <c r="W83" s="52">
        <v>547785</v>
      </c>
      <c r="X83" s="52">
        <v>669418</v>
      </c>
      <c r="Y83" s="52">
        <v>779444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55368</v>
      </c>
      <c r="D86" s="52">
        <v>59005</v>
      </c>
      <c r="E86" s="52">
        <v>48225</v>
      </c>
      <c r="F86" s="52">
        <v>65032</v>
      </c>
      <c r="G86" s="52">
        <v>64616</v>
      </c>
      <c r="H86" s="52">
        <v>74134</v>
      </c>
      <c r="I86" s="52">
        <v>39969</v>
      </c>
      <c r="J86" s="52">
        <v>38754</v>
      </c>
      <c r="K86" s="52">
        <v>69092</v>
      </c>
      <c r="L86" s="52">
        <v>91379</v>
      </c>
      <c r="M86" s="52">
        <v>114918</v>
      </c>
      <c r="N86" s="52">
        <v>111215</v>
      </c>
      <c r="O86" s="52">
        <v>121193</v>
      </c>
      <c r="P86" s="52">
        <v>93381</v>
      </c>
      <c r="Q86" s="52">
        <v>81414</v>
      </c>
      <c r="R86" s="52">
        <v>94662</v>
      </c>
      <c r="S86" s="52">
        <v>121070</v>
      </c>
      <c r="T86" s="52">
        <v>127779</v>
      </c>
      <c r="U86" s="52">
        <v>176766</v>
      </c>
      <c r="V86" s="52">
        <v>133516</v>
      </c>
      <c r="W86" s="52">
        <v>203414</v>
      </c>
      <c r="X86" s="52">
        <v>140248</v>
      </c>
      <c r="Y86" s="52">
        <v>102236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17527</v>
      </c>
      <c r="D88" s="52">
        <v>26121</v>
      </c>
      <c r="E88" s="52">
        <v>28672</v>
      </c>
      <c r="F88" s="52">
        <v>25699</v>
      </c>
      <c r="G88" s="52">
        <v>30859</v>
      </c>
      <c r="H88" s="52">
        <v>32586</v>
      </c>
      <c r="I88" s="52">
        <v>43655</v>
      </c>
      <c r="J88" s="52">
        <v>57664</v>
      </c>
      <c r="K88" s="52">
        <v>42101</v>
      </c>
      <c r="L88" s="52">
        <v>38082</v>
      </c>
      <c r="M88" s="52">
        <v>34937</v>
      </c>
      <c r="N88" s="52">
        <v>41438</v>
      </c>
      <c r="O88" s="52">
        <v>58362</v>
      </c>
      <c r="P88" s="52">
        <v>13174</v>
      </c>
      <c r="Q88" s="52">
        <v>18589</v>
      </c>
      <c r="R88" s="52">
        <v>19309</v>
      </c>
      <c r="S88" s="52">
        <v>24072</v>
      </c>
      <c r="T88" s="52">
        <v>20741</v>
      </c>
      <c r="U88" s="52">
        <v>22389</v>
      </c>
      <c r="V88" s="52">
        <v>57500</v>
      </c>
      <c r="W88" s="52">
        <v>95916</v>
      </c>
      <c r="X88" s="52">
        <v>203302</v>
      </c>
      <c r="Y88" s="52">
        <v>141060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6</v>
      </c>
      <c r="D89" s="52">
        <v>6</v>
      </c>
      <c r="E89" s="52">
        <v>14</v>
      </c>
      <c r="F89" s="52">
        <v>7</v>
      </c>
      <c r="G89" s="52">
        <v>21</v>
      </c>
      <c r="H89" s="52">
        <v>29</v>
      </c>
      <c r="I89" s="52">
        <v>54</v>
      </c>
      <c r="J89" s="52">
        <v>46</v>
      </c>
      <c r="K89" s="52">
        <v>79</v>
      </c>
      <c r="L89" s="52">
        <v>162</v>
      </c>
      <c r="M89" s="52">
        <v>62</v>
      </c>
      <c r="N89" s="52">
        <v>0</v>
      </c>
      <c r="O89" s="52">
        <v>0</v>
      </c>
      <c r="P89" s="52">
        <v>14</v>
      </c>
      <c r="Q89" s="52">
        <v>0</v>
      </c>
      <c r="R89" s="52">
        <v>0</v>
      </c>
      <c r="S89" s="52">
        <v>0</v>
      </c>
      <c r="T89" s="52">
        <v>35</v>
      </c>
      <c r="U89" s="52">
        <v>63</v>
      </c>
      <c r="V89" s="52">
        <v>32</v>
      </c>
      <c r="W89" s="52">
        <v>196</v>
      </c>
      <c r="X89" s="52">
        <v>650</v>
      </c>
      <c r="Y89" s="52">
        <v>309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66398</v>
      </c>
      <c r="D92" s="52">
        <v>57230</v>
      </c>
      <c r="E92" s="52">
        <v>59744</v>
      </c>
      <c r="F92" s="52">
        <v>64768</v>
      </c>
      <c r="G92" s="52">
        <v>79138</v>
      </c>
      <c r="H92" s="52">
        <v>71379</v>
      </c>
      <c r="I92" s="52">
        <v>49901</v>
      </c>
      <c r="J92" s="52">
        <v>30445</v>
      </c>
      <c r="K92" s="52">
        <v>57480</v>
      </c>
      <c r="L92" s="52">
        <v>43816</v>
      </c>
      <c r="M92" s="52">
        <v>43163</v>
      </c>
      <c r="N92" s="52">
        <v>41985</v>
      </c>
      <c r="O92" s="52">
        <v>46485</v>
      </c>
      <c r="P92" s="52">
        <v>39276</v>
      </c>
      <c r="Q92" s="52">
        <v>35260</v>
      </c>
      <c r="R92" s="52">
        <v>33288</v>
      </c>
      <c r="S92" s="52">
        <v>39134</v>
      </c>
      <c r="T92" s="52">
        <v>36268</v>
      </c>
      <c r="U92" s="52">
        <v>34374</v>
      </c>
      <c r="V92" s="52">
        <v>28020</v>
      </c>
      <c r="W92" s="52">
        <v>22083</v>
      </c>
      <c r="X92" s="52">
        <v>10526</v>
      </c>
      <c r="Y92" s="52">
        <v>21831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22</v>
      </c>
      <c r="D93" s="52">
        <v>22</v>
      </c>
      <c r="E93" s="52">
        <v>11</v>
      </c>
      <c r="F93" s="52">
        <v>29</v>
      </c>
      <c r="G93" s="52">
        <v>50</v>
      </c>
      <c r="H93" s="52">
        <v>43</v>
      </c>
      <c r="I93" s="52">
        <v>67</v>
      </c>
      <c r="J93" s="52">
        <v>19</v>
      </c>
      <c r="K93" s="52">
        <v>95</v>
      </c>
      <c r="L93" s="52">
        <v>112</v>
      </c>
      <c r="M93" s="52">
        <v>91</v>
      </c>
      <c r="N93" s="52">
        <v>0</v>
      </c>
      <c r="O93" s="52">
        <v>1</v>
      </c>
      <c r="P93" s="52">
        <v>94</v>
      </c>
      <c r="Q93" s="52">
        <v>34</v>
      </c>
      <c r="R93" s="52">
        <v>58</v>
      </c>
      <c r="S93" s="52">
        <v>67</v>
      </c>
      <c r="T93" s="52">
        <v>78</v>
      </c>
      <c r="U93" s="52">
        <v>39</v>
      </c>
      <c r="V93" s="52">
        <v>13</v>
      </c>
      <c r="W93" s="52">
        <v>70</v>
      </c>
      <c r="X93" s="52">
        <v>38</v>
      </c>
      <c r="Y93" s="52">
        <v>35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537953</v>
      </c>
      <c r="D96" s="52">
        <v>649663</v>
      </c>
      <c r="E96" s="52">
        <v>689987</v>
      </c>
      <c r="F96" s="52">
        <v>646411</v>
      </c>
      <c r="G96" s="52">
        <v>738937</v>
      </c>
      <c r="H96" s="52">
        <v>814075</v>
      </c>
      <c r="I96" s="52">
        <v>681404</v>
      </c>
      <c r="J96" s="52">
        <v>675462</v>
      </c>
      <c r="K96" s="52">
        <v>860127</v>
      </c>
      <c r="L96" s="52">
        <v>888261</v>
      </c>
      <c r="M96" s="52">
        <v>908858</v>
      </c>
      <c r="N96" s="52">
        <v>1013223</v>
      </c>
      <c r="O96" s="52">
        <v>1058020</v>
      </c>
      <c r="P96" s="52">
        <v>903781</v>
      </c>
      <c r="Q96" s="52">
        <v>836793</v>
      </c>
      <c r="R96" s="52">
        <v>829482</v>
      </c>
      <c r="S96" s="52">
        <v>913490</v>
      </c>
      <c r="T96" s="52">
        <v>923062</v>
      </c>
      <c r="U96" s="52">
        <v>913370</v>
      </c>
      <c r="V96" s="52">
        <v>850944</v>
      </c>
      <c r="W96" s="52">
        <v>804978</v>
      </c>
      <c r="X96" s="52">
        <v>670212</v>
      </c>
      <c r="Y96" s="52">
        <v>829951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17547</v>
      </c>
      <c r="D97" s="52">
        <v>17925</v>
      </c>
      <c r="E97" s="52">
        <v>26706</v>
      </c>
      <c r="F97" s="52">
        <v>26735</v>
      </c>
      <c r="G97" s="52">
        <v>38355</v>
      </c>
      <c r="H97" s="52">
        <v>59383</v>
      </c>
      <c r="I97" s="52">
        <v>76735</v>
      </c>
      <c r="J97" s="52">
        <v>61053</v>
      </c>
      <c r="K97" s="52">
        <v>96676</v>
      </c>
      <c r="L97" s="52">
        <v>211828</v>
      </c>
      <c r="M97" s="52">
        <v>169845</v>
      </c>
      <c r="N97" s="52">
        <v>116099</v>
      </c>
      <c r="O97" s="52">
        <v>83826</v>
      </c>
      <c r="P97" s="52">
        <v>128410</v>
      </c>
      <c r="Q97" s="52">
        <v>121151</v>
      </c>
      <c r="R97" s="52">
        <v>137284</v>
      </c>
      <c r="S97" s="52">
        <v>138816</v>
      </c>
      <c r="T97" s="52">
        <v>209366</v>
      </c>
      <c r="U97" s="52">
        <v>156302</v>
      </c>
      <c r="V97" s="52">
        <v>95700</v>
      </c>
      <c r="W97" s="52">
        <v>146527</v>
      </c>
      <c r="X97" s="52">
        <v>222516</v>
      </c>
      <c r="Y97" s="52">
        <v>198290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272856</v>
      </c>
      <c r="D102" s="52">
        <v>346518</v>
      </c>
      <c r="E102" s="52">
        <v>367823</v>
      </c>
      <c r="F102" s="52">
        <v>383476</v>
      </c>
      <c r="G102" s="52">
        <v>378737</v>
      </c>
      <c r="H102" s="52">
        <v>358864</v>
      </c>
      <c r="I102" s="52">
        <v>308645</v>
      </c>
      <c r="J102" s="52">
        <v>262261</v>
      </c>
      <c r="K102" s="52">
        <v>362592</v>
      </c>
      <c r="L102" s="52">
        <v>419948</v>
      </c>
      <c r="M102" s="52">
        <v>419571</v>
      </c>
      <c r="N102" s="52">
        <v>383426</v>
      </c>
      <c r="O102" s="52">
        <v>396077</v>
      </c>
      <c r="P102" s="52">
        <v>329432</v>
      </c>
      <c r="Q102" s="52">
        <v>276483</v>
      </c>
      <c r="R102" s="52">
        <v>212795</v>
      </c>
      <c r="S102" s="52">
        <v>265822</v>
      </c>
      <c r="T102" s="52">
        <v>297891</v>
      </c>
      <c r="U102" s="52">
        <v>290280</v>
      </c>
      <c r="V102" s="52">
        <v>216655</v>
      </c>
      <c r="W102" s="52">
        <v>147512</v>
      </c>
      <c r="X102" s="52">
        <v>49949</v>
      </c>
      <c r="Y102" s="52">
        <v>116429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381550</v>
      </c>
      <c r="D103" s="36">
        <v>419461</v>
      </c>
      <c r="E103" s="36">
        <v>452754</v>
      </c>
      <c r="F103" s="36">
        <v>396840</v>
      </c>
      <c r="G103" s="36">
        <v>527820</v>
      </c>
      <c r="H103" s="36">
        <v>642061</v>
      </c>
      <c r="I103" s="36">
        <v>555191</v>
      </c>
      <c r="J103" s="36">
        <v>564849</v>
      </c>
      <c r="K103" s="36">
        <v>698341</v>
      </c>
      <c r="L103" s="36">
        <v>768325</v>
      </c>
      <c r="M103" s="36">
        <v>744771</v>
      </c>
      <c r="N103" s="36">
        <v>838128</v>
      </c>
      <c r="O103" s="36">
        <v>854083</v>
      </c>
      <c r="P103" s="36">
        <v>764518</v>
      </c>
      <c r="Q103" s="36">
        <v>744764</v>
      </c>
      <c r="R103" s="36">
        <v>818722</v>
      </c>
      <c r="S103" s="36">
        <v>863001</v>
      </c>
      <c r="T103" s="36">
        <v>911412</v>
      </c>
      <c r="U103" s="36">
        <v>863700</v>
      </c>
      <c r="V103" s="36">
        <v>840635</v>
      </c>
      <c r="W103" s="36">
        <v>948848</v>
      </c>
      <c r="X103" s="36">
        <v>1076769</v>
      </c>
      <c r="Y103" s="36">
        <v>1091662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1440</v>
      </c>
      <c r="D110" s="52">
        <v>1177</v>
      </c>
      <c r="E110" s="52">
        <v>127</v>
      </c>
      <c r="F110" s="52">
        <v>118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5966</v>
      </c>
      <c r="D116" s="52">
        <v>54</v>
      </c>
      <c r="E116" s="52">
        <v>2084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195</v>
      </c>
      <c r="D117" s="52">
        <v>1</v>
      </c>
      <c r="E117" s="52">
        <v>81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2569</v>
      </c>
      <c r="D121" s="52">
        <v>24</v>
      </c>
      <c r="E121" s="52">
        <v>971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3593</v>
      </c>
      <c r="D122" s="36">
        <v>30</v>
      </c>
      <c r="E122" s="36">
        <v>1195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221047</v>
      </c>
      <c r="D126" s="52">
        <v>201674</v>
      </c>
      <c r="E126" s="52">
        <v>216202</v>
      </c>
      <c r="F126" s="52">
        <v>183351</v>
      </c>
      <c r="G126" s="52">
        <v>104356</v>
      </c>
      <c r="H126" s="52">
        <v>0</v>
      </c>
      <c r="I126" s="52">
        <v>0</v>
      </c>
      <c r="J126" s="52">
        <v>0</v>
      </c>
      <c r="K126" s="52">
        <v>1</v>
      </c>
      <c r="L126" s="52">
        <v>122800</v>
      </c>
      <c r="M126" s="52">
        <v>177973</v>
      </c>
      <c r="N126" s="52">
        <v>196323</v>
      </c>
      <c r="O126" s="52">
        <v>194534</v>
      </c>
      <c r="P126" s="52">
        <v>84482</v>
      </c>
      <c r="Q126" s="52">
        <v>118680</v>
      </c>
      <c r="R126" s="52">
        <v>132330</v>
      </c>
      <c r="S126" s="52">
        <v>160648</v>
      </c>
      <c r="T126" s="52">
        <v>155529</v>
      </c>
      <c r="U126" s="52">
        <v>137177</v>
      </c>
      <c r="V126" s="52">
        <v>114604</v>
      </c>
      <c r="W126" s="52">
        <v>92023</v>
      </c>
      <c r="X126" s="52">
        <v>74403</v>
      </c>
      <c r="Y126" s="52">
        <v>99294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31919</v>
      </c>
      <c r="D129" s="52">
        <v>33609</v>
      </c>
      <c r="E129" s="52">
        <v>29692</v>
      </c>
      <c r="F129" s="52">
        <v>33220</v>
      </c>
      <c r="G129" s="52">
        <v>32023</v>
      </c>
      <c r="H129" s="52">
        <v>26955</v>
      </c>
      <c r="I129" s="52">
        <v>4714</v>
      </c>
      <c r="J129" s="52">
        <v>1107</v>
      </c>
      <c r="K129" s="52">
        <v>1637</v>
      </c>
      <c r="L129" s="52">
        <v>2241</v>
      </c>
      <c r="M129" s="52">
        <v>13017</v>
      </c>
      <c r="N129" s="52">
        <v>21718</v>
      </c>
      <c r="O129" s="52">
        <v>28734</v>
      </c>
      <c r="P129" s="52">
        <v>22609</v>
      </c>
      <c r="Q129" s="52">
        <v>16285</v>
      </c>
      <c r="R129" s="52">
        <v>22156</v>
      </c>
      <c r="S129" s="52">
        <v>40196</v>
      </c>
      <c r="T129" s="52">
        <v>44821</v>
      </c>
      <c r="U129" s="52">
        <v>53183</v>
      </c>
      <c r="V129" s="52">
        <v>37465</v>
      </c>
      <c r="W129" s="52">
        <v>48551</v>
      </c>
      <c r="X129" s="52">
        <v>26061</v>
      </c>
      <c r="Y129" s="52">
        <v>15381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185596</v>
      </c>
      <c r="D131" s="52">
        <v>205157</v>
      </c>
      <c r="E131" s="52">
        <v>198122</v>
      </c>
      <c r="F131" s="52">
        <v>162117</v>
      </c>
      <c r="G131" s="52">
        <v>93672</v>
      </c>
      <c r="H131" s="52">
        <v>30711</v>
      </c>
      <c r="I131" s="52">
        <v>247654</v>
      </c>
      <c r="J131" s="52">
        <v>216565</v>
      </c>
      <c r="K131" s="52">
        <v>152633</v>
      </c>
      <c r="L131" s="52">
        <v>140619</v>
      </c>
      <c r="M131" s="52">
        <v>197819</v>
      </c>
      <c r="N131" s="52">
        <v>180473</v>
      </c>
      <c r="O131" s="52">
        <v>173592</v>
      </c>
      <c r="P131" s="52">
        <v>62208</v>
      </c>
      <c r="Q131" s="52">
        <v>110742</v>
      </c>
      <c r="R131" s="52">
        <v>129603</v>
      </c>
      <c r="S131" s="52">
        <v>157427</v>
      </c>
      <c r="T131" s="52">
        <v>149044</v>
      </c>
      <c r="U131" s="52">
        <v>132519</v>
      </c>
      <c r="V131" s="52">
        <v>128236</v>
      </c>
      <c r="W131" s="52">
        <v>128548</v>
      </c>
      <c r="X131" s="52">
        <v>140091</v>
      </c>
      <c r="Y131" s="52">
        <v>129042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162</v>
      </c>
      <c r="D132" s="52">
        <v>119</v>
      </c>
      <c r="E132" s="52">
        <v>0</v>
      </c>
      <c r="F132" s="52">
        <v>38</v>
      </c>
      <c r="G132" s="52">
        <v>204</v>
      </c>
      <c r="H132" s="52">
        <v>248</v>
      </c>
      <c r="I132" s="52">
        <v>0</v>
      </c>
      <c r="J132" s="52">
        <v>96</v>
      </c>
      <c r="K132" s="52">
        <v>158</v>
      </c>
      <c r="L132" s="52">
        <v>468</v>
      </c>
      <c r="M132" s="52">
        <v>389</v>
      </c>
      <c r="N132" s="52">
        <v>55</v>
      </c>
      <c r="O132" s="52">
        <v>31</v>
      </c>
      <c r="P132" s="52">
        <v>202</v>
      </c>
      <c r="Q132" s="52">
        <v>186</v>
      </c>
      <c r="R132" s="52">
        <v>226</v>
      </c>
      <c r="S132" s="52">
        <v>139</v>
      </c>
      <c r="T132" s="52">
        <v>329</v>
      </c>
      <c r="U132" s="52">
        <v>229</v>
      </c>
      <c r="V132" s="52">
        <v>132</v>
      </c>
      <c r="W132" s="52">
        <v>370</v>
      </c>
      <c r="X132" s="52">
        <v>673</v>
      </c>
      <c r="Y132" s="52">
        <v>410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50481</v>
      </c>
      <c r="D135" s="52">
        <v>12967</v>
      </c>
      <c r="E135" s="52">
        <v>34273</v>
      </c>
      <c r="F135" s="52">
        <v>38465</v>
      </c>
      <c r="G135" s="52">
        <v>30232</v>
      </c>
      <c r="H135" s="52">
        <v>22977</v>
      </c>
      <c r="I135" s="52">
        <v>0</v>
      </c>
      <c r="J135" s="52">
        <v>0</v>
      </c>
      <c r="K135" s="52">
        <v>15184</v>
      </c>
      <c r="L135" s="52">
        <v>26302</v>
      </c>
      <c r="M135" s="52">
        <v>36453</v>
      </c>
      <c r="N135" s="52">
        <v>34899</v>
      </c>
      <c r="O135" s="52">
        <v>31316</v>
      </c>
      <c r="P135" s="52">
        <v>22439</v>
      </c>
      <c r="Q135" s="52">
        <v>12608</v>
      </c>
      <c r="R135" s="52">
        <v>12060</v>
      </c>
      <c r="S135" s="52">
        <v>20801</v>
      </c>
      <c r="T135" s="52">
        <v>30226</v>
      </c>
      <c r="U135" s="52">
        <v>29994</v>
      </c>
      <c r="V135" s="52">
        <v>11283</v>
      </c>
      <c r="W135" s="52">
        <v>0</v>
      </c>
      <c r="X135" s="52">
        <v>0</v>
      </c>
      <c r="Y135" s="52">
        <v>0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1646</v>
      </c>
      <c r="D136" s="52">
        <v>358</v>
      </c>
      <c r="E136" s="52">
        <v>1326</v>
      </c>
      <c r="F136" s="52">
        <v>1592</v>
      </c>
      <c r="G136" s="52">
        <v>1570</v>
      </c>
      <c r="H136" s="52">
        <v>1676</v>
      </c>
      <c r="I136" s="52">
        <v>0</v>
      </c>
      <c r="J136" s="52">
        <v>0</v>
      </c>
      <c r="K136" s="52">
        <v>1706</v>
      </c>
      <c r="L136" s="52">
        <v>6273</v>
      </c>
      <c r="M136" s="52">
        <v>6813</v>
      </c>
      <c r="N136" s="52">
        <v>3998</v>
      </c>
      <c r="O136" s="52">
        <v>2480</v>
      </c>
      <c r="P136" s="52">
        <v>3187</v>
      </c>
      <c r="Q136" s="52">
        <v>1826</v>
      </c>
      <c r="R136" s="52">
        <v>1996</v>
      </c>
      <c r="S136" s="52">
        <v>3162</v>
      </c>
      <c r="T136" s="52">
        <v>6856</v>
      </c>
      <c r="U136" s="52">
        <v>5132</v>
      </c>
      <c r="V136" s="52">
        <v>1270</v>
      </c>
      <c r="W136" s="52">
        <v>0</v>
      </c>
      <c r="X136" s="52">
        <v>0</v>
      </c>
      <c r="Y136" s="52">
        <v>0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179640</v>
      </c>
      <c r="D140" s="52">
        <v>186497</v>
      </c>
      <c r="E140" s="52">
        <v>193762</v>
      </c>
      <c r="F140" s="52">
        <v>203548</v>
      </c>
      <c r="G140" s="52">
        <v>152052</v>
      </c>
      <c r="H140" s="52">
        <v>99077</v>
      </c>
      <c r="I140" s="52">
        <v>3319</v>
      </c>
      <c r="J140" s="52">
        <v>13976</v>
      </c>
      <c r="K140" s="52">
        <v>41328</v>
      </c>
      <c r="L140" s="52">
        <v>101254</v>
      </c>
      <c r="M140" s="52">
        <v>116033</v>
      </c>
      <c r="N140" s="52">
        <v>97567</v>
      </c>
      <c r="O140" s="52">
        <v>81641</v>
      </c>
      <c r="P140" s="52">
        <v>34461</v>
      </c>
      <c r="Q140" s="52">
        <v>43441</v>
      </c>
      <c r="R140" s="52">
        <v>40055</v>
      </c>
      <c r="S140" s="52">
        <v>59812</v>
      </c>
      <c r="T140" s="52">
        <v>72990</v>
      </c>
      <c r="U140" s="52">
        <v>73562</v>
      </c>
      <c r="V140" s="52">
        <v>53642</v>
      </c>
      <c r="W140" s="52">
        <v>29666</v>
      </c>
      <c r="X140" s="52">
        <v>8089</v>
      </c>
      <c r="Y140" s="52">
        <v>21956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251201</v>
      </c>
      <c r="D141" s="36">
        <v>225756</v>
      </c>
      <c r="E141" s="36">
        <v>238503</v>
      </c>
      <c r="F141" s="36">
        <v>210642</v>
      </c>
      <c r="G141" s="36">
        <v>211902</v>
      </c>
      <c r="H141" s="36">
        <v>177264</v>
      </c>
      <c r="I141" s="36">
        <v>5973</v>
      </c>
      <c r="J141" s="36">
        <v>30105</v>
      </c>
      <c r="K141" s="36">
        <v>79597</v>
      </c>
      <c r="L141" s="36">
        <v>185243</v>
      </c>
      <c r="M141" s="36">
        <v>205965</v>
      </c>
      <c r="N141" s="36">
        <v>213267</v>
      </c>
      <c r="O141" s="36">
        <v>176042</v>
      </c>
      <c r="P141" s="36">
        <v>79971</v>
      </c>
      <c r="Q141" s="36">
        <v>117028</v>
      </c>
      <c r="R141" s="36">
        <v>154132</v>
      </c>
      <c r="S141" s="36">
        <v>194185</v>
      </c>
      <c r="T141" s="36">
        <v>223336</v>
      </c>
      <c r="U141" s="36">
        <v>218873</v>
      </c>
      <c r="V141" s="36">
        <v>208157</v>
      </c>
      <c r="W141" s="36">
        <v>190865</v>
      </c>
      <c r="X141" s="36">
        <v>174393</v>
      </c>
      <c r="Y141" s="36">
        <v>205862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17776</v>
      </c>
      <c r="D145" s="52">
        <v>26762</v>
      </c>
      <c r="E145" s="52">
        <v>48308</v>
      </c>
      <c r="F145" s="52">
        <v>101175</v>
      </c>
      <c r="G145" s="52">
        <v>231596</v>
      </c>
      <c r="H145" s="52">
        <v>360043</v>
      </c>
      <c r="I145" s="52">
        <v>474441</v>
      </c>
      <c r="J145" s="52">
        <v>496101</v>
      </c>
      <c r="K145" s="52">
        <v>471637</v>
      </c>
      <c r="L145" s="52">
        <v>416003</v>
      </c>
      <c r="M145" s="52">
        <v>277637</v>
      </c>
      <c r="N145" s="52">
        <v>283900</v>
      </c>
      <c r="O145" s="52">
        <v>319385</v>
      </c>
      <c r="P145" s="52">
        <v>426784</v>
      </c>
      <c r="Q145" s="52">
        <v>406465</v>
      </c>
      <c r="R145" s="52">
        <v>439060</v>
      </c>
      <c r="S145" s="52">
        <v>500423</v>
      </c>
      <c r="T145" s="52">
        <v>633801</v>
      </c>
      <c r="U145" s="52">
        <v>773491</v>
      </c>
      <c r="V145" s="52">
        <v>932781</v>
      </c>
      <c r="W145" s="52">
        <v>1126505</v>
      </c>
      <c r="X145" s="52">
        <v>1340588</v>
      </c>
      <c r="Y145" s="52">
        <v>1102657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7036</v>
      </c>
      <c r="D147" s="52">
        <v>12026</v>
      </c>
      <c r="E147" s="52">
        <v>11131</v>
      </c>
      <c r="F147" s="52">
        <v>17937</v>
      </c>
      <c r="G147" s="52">
        <v>42155</v>
      </c>
      <c r="H147" s="52">
        <v>89478</v>
      </c>
      <c r="I147" s="52">
        <v>123593</v>
      </c>
      <c r="J147" s="52">
        <v>171368</v>
      </c>
      <c r="K147" s="52">
        <v>290674</v>
      </c>
      <c r="L147" s="52">
        <v>229479</v>
      </c>
      <c r="M147" s="52">
        <v>154882</v>
      </c>
      <c r="N147" s="52">
        <v>115742</v>
      </c>
      <c r="O147" s="52">
        <v>179374</v>
      </c>
      <c r="P147" s="52">
        <v>161184</v>
      </c>
      <c r="Q147" s="52">
        <v>275212</v>
      </c>
      <c r="R147" s="52">
        <v>370276</v>
      </c>
      <c r="S147" s="52">
        <v>308685</v>
      </c>
      <c r="T147" s="52">
        <v>322859</v>
      </c>
      <c r="U147" s="52">
        <v>522661</v>
      </c>
      <c r="V147" s="52">
        <v>428500</v>
      </c>
      <c r="W147" s="52">
        <v>929352</v>
      </c>
      <c r="X147" s="52">
        <v>504635</v>
      </c>
      <c r="Y147" s="52">
        <v>728001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2771</v>
      </c>
      <c r="D149" s="52">
        <v>2762</v>
      </c>
      <c r="E149" s="52">
        <v>4376</v>
      </c>
      <c r="F149" s="52">
        <v>9720</v>
      </c>
      <c r="G149" s="52">
        <v>22499</v>
      </c>
      <c r="H149" s="52">
        <v>28480</v>
      </c>
      <c r="I149" s="52">
        <v>30364</v>
      </c>
      <c r="J149" s="52">
        <v>20981</v>
      </c>
      <c r="K149" s="52">
        <v>30287</v>
      </c>
      <c r="L149" s="52">
        <v>19939</v>
      </c>
      <c r="M149" s="52">
        <v>17024</v>
      </c>
      <c r="N149" s="52">
        <v>18869</v>
      </c>
      <c r="O149" s="52">
        <v>25289</v>
      </c>
      <c r="P149" s="52">
        <v>29795</v>
      </c>
      <c r="Q149" s="52">
        <v>28952</v>
      </c>
      <c r="R149" s="52">
        <v>27647</v>
      </c>
      <c r="S149" s="52">
        <v>30855</v>
      </c>
      <c r="T149" s="52">
        <v>29953</v>
      </c>
      <c r="U149" s="52">
        <v>33968</v>
      </c>
      <c r="V149" s="52">
        <v>37073</v>
      </c>
      <c r="W149" s="52">
        <v>34764</v>
      </c>
      <c r="X149" s="52">
        <v>20990</v>
      </c>
      <c r="Y149" s="52">
        <v>33266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1</v>
      </c>
      <c r="E150" s="52">
        <v>0</v>
      </c>
      <c r="F150" s="52">
        <v>4</v>
      </c>
      <c r="G150" s="52">
        <v>15</v>
      </c>
      <c r="H150" s="52">
        <v>17</v>
      </c>
      <c r="I150" s="52">
        <v>39</v>
      </c>
      <c r="J150" s="52">
        <v>12</v>
      </c>
      <c r="K150" s="52">
        <v>46</v>
      </c>
      <c r="L150" s="52">
        <v>50</v>
      </c>
      <c r="M150" s="52">
        <v>35</v>
      </c>
      <c r="N150" s="52">
        <v>0</v>
      </c>
      <c r="O150" s="52">
        <v>0</v>
      </c>
      <c r="P150" s="52">
        <v>72</v>
      </c>
      <c r="Q150" s="52">
        <v>31</v>
      </c>
      <c r="R150" s="52">
        <v>48</v>
      </c>
      <c r="S150" s="52">
        <v>55</v>
      </c>
      <c r="T150" s="52">
        <v>63</v>
      </c>
      <c r="U150" s="52">
        <v>42</v>
      </c>
      <c r="V150" s="52">
        <v>19</v>
      </c>
      <c r="W150" s="52">
        <v>115</v>
      </c>
      <c r="X150" s="52">
        <v>79</v>
      </c>
      <c r="Y150" s="52">
        <v>56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22442</v>
      </c>
      <c r="D153" s="52">
        <v>31350</v>
      </c>
      <c r="E153" s="52">
        <v>50530</v>
      </c>
      <c r="F153" s="52">
        <v>97016</v>
      </c>
      <c r="G153" s="52">
        <v>210118</v>
      </c>
      <c r="H153" s="52">
        <v>324780</v>
      </c>
      <c r="I153" s="52">
        <v>414598</v>
      </c>
      <c r="J153" s="52">
        <v>465458</v>
      </c>
      <c r="K153" s="52">
        <v>453121</v>
      </c>
      <c r="L153" s="52">
        <v>404224</v>
      </c>
      <c r="M153" s="52">
        <v>358515</v>
      </c>
      <c r="N153" s="52">
        <v>455479</v>
      </c>
      <c r="O153" s="52">
        <v>575703</v>
      </c>
      <c r="P153" s="52">
        <v>685585</v>
      </c>
      <c r="Q153" s="52">
        <v>687350</v>
      </c>
      <c r="R153" s="52">
        <v>688977</v>
      </c>
      <c r="S153" s="52">
        <v>720181</v>
      </c>
      <c r="T153" s="52">
        <v>762221</v>
      </c>
      <c r="U153" s="52">
        <v>902943</v>
      </c>
      <c r="V153" s="52">
        <v>1125992</v>
      </c>
      <c r="W153" s="52">
        <v>1267191</v>
      </c>
      <c r="X153" s="52">
        <v>1336296</v>
      </c>
      <c r="Y153" s="52">
        <v>1264722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731</v>
      </c>
      <c r="D154" s="52">
        <v>864</v>
      </c>
      <c r="E154" s="52">
        <v>1956</v>
      </c>
      <c r="F154" s="52">
        <v>4014</v>
      </c>
      <c r="G154" s="52">
        <v>10906</v>
      </c>
      <c r="H154" s="52">
        <v>23694</v>
      </c>
      <c r="I154" s="52">
        <v>46685</v>
      </c>
      <c r="J154" s="52">
        <v>42071</v>
      </c>
      <c r="K154" s="52">
        <v>50928</v>
      </c>
      <c r="L154" s="52">
        <v>96394</v>
      </c>
      <c r="M154" s="52">
        <v>66997</v>
      </c>
      <c r="N154" s="52">
        <v>52193</v>
      </c>
      <c r="O154" s="52">
        <v>45609</v>
      </c>
      <c r="P154" s="52">
        <v>97397</v>
      </c>
      <c r="Q154" s="52">
        <v>99519</v>
      </c>
      <c r="R154" s="52">
        <v>114034</v>
      </c>
      <c r="S154" s="52">
        <v>109438</v>
      </c>
      <c r="T154" s="52">
        <v>172879</v>
      </c>
      <c r="U154" s="52">
        <v>154517</v>
      </c>
      <c r="V154" s="52">
        <v>126629</v>
      </c>
      <c r="W154" s="52">
        <v>230659</v>
      </c>
      <c r="X154" s="52">
        <v>443695</v>
      </c>
      <c r="Y154" s="52">
        <v>302155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10817</v>
      </c>
      <c r="D158" s="52">
        <v>15824</v>
      </c>
      <c r="E158" s="52">
        <v>25488</v>
      </c>
      <c r="F158" s="52">
        <v>54429</v>
      </c>
      <c r="G158" s="52">
        <v>101741</v>
      </c>
      <c r="H158" s="52">
        <v>135157</v>
      </c>
      <c r="I158" s="52">
        <v>175677</v>
      </c>
      <c r="J158" s="52">
        <v>167580</v>
      </c>
      <c r="K158" s="52">
        <v>182639</v>
      </c>
      <c r="L158" s="52">
        <v>183991</v>
      </c>
      <c r="M158" s="52">
        <v>159481</v>
      </c>
      <c r="N158" s="52">
        <v>165272</v>
      </c>
      <c r="O158" s="52">
        <v>204861</v>
      </c>
      <c r="P158" s="52">
        <v>244793</v>
      </c>
      <c r="Q158" s="52">
        <v>220871</v>
      </c>
      <c r="R158" s="52">
        <v>171363</v>
      </c>
      <c r="S158" s="52">
        <v>202653</v>
      </c>
      <c r="T158" s="52">
        <v>237735</v>
      </c>
      <c r="U158" s="52">
        <v>274557</v>
      </c>
      <c r="V158" s="52">
        <v>264289</v>
      </c>
      <c r="W158" s="52">
        <v>206234</v>
      </c>
      <c r="X158" s="52">
        <v>79837</v>
      </c>
      <c r="Y158" s="52">
        <v>154223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15127</v>
      </c>
      <c r="D159" s="36">
        <v>19154</v>
      </c>
      <c r="E159" s="36">
        <v>31374</v>
      </c>
      <c r="F159" s="36">
        <v>56325</v>
      </c>
      <c r="G159" s="36">
        <v>141793</v>
      </c>
      <c r="H159" s="36">
        <v>241813</v>
      </c>
      <c r="I159" s="36">
        <v>316017</v>
      </c>
      <c r="J159" s="36">
        <v>360938</v>
      </c>
      <c r="K159" s="36">
        <v>351753</v>
      </c>
      <c r="L159" s="36">
        <v>336614</v>
      </c>
      <c r="M159" s="36">
        <v>283088</v>
      </c>
      <c r="N159" s="36">
        <v>361282</v>
      </c>
      <c r="O159" s="36">
        <v>441745</v>
      </c>
      <c r="P159" s="36">
        <v>568082</v>
      </c>
      <c r="Q159" s="36">
        <v>594972</v>
      </c>
      <c r="R159" s="36">
        <v>659347</v>
      </c>
      <c r="S159" s="36">
        <v>657894</v>
      </c>
      <c r="T159" s="36">
        <v>727370</v>
      </c>
      <c r="U159" s="36">
        <v>816925</v>
      </c>
      <c r="V159" s="36">
        <v>1025475</v>
      </c>
      <c r="W159" s="36">
        <v>1326494</v>
      </c>
      <c r="X159" s="36">
        <v>1721221</v>
      </c>
      <c r="Y159" s="36">
        <v>1445988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321205</v>
      </c>
      <c r="D163" s="52">
        <v>402534</v>
      </c>
      <c r="E163" s="52">
        <v>377678</v>
      </c>
      <c r="F163" s="52">
        <v>298619</v>
      </c>
      <c r="G163" s="52">
        <v>189107</v>
      </c>
      <c r="H163" s="52">
        <v>300651</v>
      </c>
      <c r="I163" s="52">
        <v>320767</v>
      </c>
      <c r="J163" s="52">
        <v>334296</v>
      </c>
      <c r="K163" s="52">
        <v>205439</v>
      </c>
      <c r="L163" s="52">
        <v>287673</v>
      </c>
      <c r="M163" s="52">
        <v>212258</v>
      </c>
      <c r="N163" s="52">
        <v>356727</v>
      </c>
      <c r="O163" s="52">
        <v>327219</v>
      </c>
      <c r="P163" s="52">
        <v>155623</v>
      </c>
      <c r="Q163" s="52">
        <v>220267</v>
      </c>
      <c r="R163" s="52">
        <v>286714</v>
      </c>
      <c r="S163" s="52">
        <v>307107</v>
      </c>
      <c r="T163" s="52">
        <v>232137</v>
      </c>
      <c r="U163" s="52">
        <v>197667</v>
      </c>
      <c r="V163" s="52">
        <v>208823</v>
      </c>
      <c r="W163" s="52">
        <v>188251</v>
      </c>
      <c r="X163" s="52">
        <v>230107</v>
      </c>
      <c r="Y163" s="52">
        <v>181175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167352</v>
      </c>
      <c r="D165" s="52">
        <v>193209</v>
      </c>
      <c r="E165" s="52">
        <v>162544</v>
      </c>
      <c r="F165" s="52">
        <v>146815</v>
      </c>
      <c r="G165" s="52">
        <v>151292</v>
      </c>
      <c r="H165" s="52">
        <v>137725</v>
      </c>
      <c r="I165" s="52">
        <v>100181</v>
      </c>
      <c r="J165" s="52">
        <v>86204</v>
      </c>
      <c r="K165" s="52">
        <v>139701</v>
      </c>
      <c r="L165" s="52">
        <v>109502</v>
      </c>
      <c r="M165" s="52">
        <v>110451</v>
      </c>
      <c r="N165" s="52">
        <v>96240</v>
      </c>
      <c r="O165" s="52">
        <v>139462</v>
      </c>
      <c r="P165" s="52">
        <v>113258</v>
      </c>
      <c r="Q165" s="52">
        <v>106757</v>
      </c>
      <c r="R165" s="52">
        <v>159692</v>
      </c>
      <c r="S165" s="52">
        <v>179392</v>
      </c>
      <c r="T165" s="52">
        <v>122348</v>
      </c>
      <c r="U165" s="52">
        <v>158576</v>
      </c>
      <c r="V165" s="52">
        <v>87408</v>
      </c>
      <c r="W165" s="52">
        <v>201103</v>
      </c>
      <c r="X165" s="52">
        <v>72776</v>
      </c>
      <c r="Y165" s="52">
        <v>125477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64649</v>
      </c>
      <c r="D167" s="52">
        <v>54320</v>
      </c>
      <c r="E167" s="52">
        <v>51628</v>
      </c>
      <c r="F167" s="52">
        <v>53875</v>
      </c>
      <c r="G167" s="52">
        <v>50597</v>
      </c>
      <c r="H167" s="52">
        <v>55177</v>
      </c>
      <c r="I167" s="52">
        <v>31824</v>
      </c>
      <c r="J167" s="52">
        <v>21423</v>
      </c>
      <c r="K167" s="52">
        <v>29024</v>
      </c>
      <c r="L167" s="52">
        <v>22875</v>
      </c>
      <c r="M167" s="52">
        <v>18889</v>
      </c>
      <c r="N167" s="52">
        <v>21648</v>
      </c>
      <c r="O167" s="52">
        <v>22246</v>
      </c>
      <c r="P167" s="52">
        <v>16186</v>
      </c>
      <c r="Q167" s="52">
        <v>18287</v>
      </c>
      <c r="R167" s="52">
        <v>18923</v>
      </c>
      <c r="S167" s="52">
        <v>20060</v>
      </c>
      <c r="T167" s="52">
        <v>15512</v>
      </c>
      <c r="U167" s="52">
        <v>14307</v>
      </c>
      <c r="V167" s="52">
        <v>14254</v>
      </c>
      <c r="W167" s="52">
        <v>10048</v>
      </c>
      <c r="X167" s="52">
        <v>5248</v>
      </c>
      <c r="Y167" s="52">
        <v>8885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21</v>
      </c>
      <c r="D168" s="52">
        <v>20</v>
      </c>
      <c r="E168" s="52">
        <v>10</v>
      </c>
      <c r="F168" s="52">
        <v>24</v>
      </c>
      <c r="G168" s="52">
        <v>32</v>
      </c>
      <c r="H168" s="52">
        <v>34</v>
      </c>
      <c r="I168" s="52">
        <v>42</v>
      </c>
      <c r="J168" s="52">
        <v>13</v>
      </c>
      <c r="K168" s="52">
        <v>46</v>
      </c>
      <c r="L168" s="52">
        <v>58</v>
      </c>
      <c r="M168" s="52">
        <v>41</v>
      </c>
      <c r="N168" s="52">
        <v>0</v>
      </c>
      <c r="O168" s="52">
        <v>0</v>
      </c>
      <c r="P168" s="52">
        <v>38</v>
      </c>
      <c r="Q168" s="52">
        <v>16</v>
      </c>
      <c r="R168" s="52">
        <v>32</v>
      </c>
      <c r="S168" s="52">
        <v>36</v>
      </c>
      <c r="T168" s="52">
        <v>30</v>
      </c>
      <c r="U168" s="52">
        <v>14</v>
      </c>
      <c r="V168" s="52">
        <v>5</v>
      </c>
      <c r="W168" s="52">
        <v>29</v>
      </c>
      <c r="X168" s="52">
        <v>16</v>
      </c>
      <c r="Y168" s="52">
        <v>10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523774</v>
      </c>
      <c r="D171" s="52">
        <v>616606</v>
      </c>
      <c r="E171" s="52">
        <v>596260</v>
      </c>
      <c r="F171" s="52">
        <v>537717</v>
      </c>
      <c r="G171" s="52">
        <v>472454</v>
      </c>
      <c r="H171" s="52">
        <v>629345</v>
      </c>
      <c r="I171" s="52">
        <v>434535</v>
      </c>
      <c r="J171" s="52">
        <v>475266</v>
      </c>
      <c r="K171" s="52">
        <v>434286</v>
      </c>
      <c r="L171" s="52">
        <v>463770</v>
      </c>
      <c r="M171" s="52">
        <v>397859</v>
      </c>
      <c r="N171" s="52">
        <v>522559</v>
      </c>
      <c r="O171" s="52">
        <v>506458</v>
      </c>
      <c r="P171" s="52">
        <v>372529</v>
      </c>
      <c r="Q171" s="52">
        <v>433932</v>
      </c>
      <c r="R171" s="52">
        <v>471518</v>
      </c>
      <c r="S171" s="52">
        <v>468286</v>
      </c>
      <c r="T171" s="52">
        <v>394752</v>
      </c>
      <c r="U171" s="52">
        <v>380126</v>
      </c>
      <c r="V171" s="52">
        <v>432998</v>
      </c>
      <c r="W171" s="52">
        <v>366065</v>
      </c>
      <c r="X171" s="52">
        <v>334167</v>
      </c>
      <c r="Y171" s="52">
        <v>338060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17084</v>
      </c>
      <c r="D172" s="52">
        <v>17014</v>
      </c>
      <c r="E172" s="52">
        <v>23078</v>
      </c>
      <c r="F172" s="52">
        <v>22238</v>
      </c>
      <c r="G172" s="52">
        <v>24523</v>
      </c>
      <c r="H172" s="52">
        <v>45909</v>
      </c>
      <c r="I172" s="52">
        <v>48933</v>
      </c>
      <c r="J172" s="52">
        <v>42958</v>
      </c>
      <c r="K172" s="52">
        <v>48813</v>
      </c>
      <c r="L172" s="52">
        <v>110598</v>
      </c>
      <c r="M172" s="52">
        <v>74351</v>
      </c>
      <c r="N172" s="52">
        <v>59877</v>
      </c>
      <c r="O172" s="52">
        <v>40124</v>
      </c>
      <c r="P172" s="52">
        <v>52927</v>
      </c>
      <c r="Q172" s="52">
        <v>62830</v>
      </c>
      <c r="R172" s="52">
        <v>78033</v>
      </c>
      <c r="S172" s="52">
        <v>71160</v>
      </c>
      <c r="T172" s="52">
        <v>89539</v>
      </c>
      <c r="U172" s="52">
        <v>65041</v>
      </c>
      <c r="V172" s="52">
        <v>48695</v>
      </c>
      <c r="W172" s="52">
        <v>66637</v>
      </c>
      <c r="X172" s="52">
        <v>110934</v>
      </c>
      <c r="Y172" s="52">
        <v>80778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252474</v>
      </c>
      <c r="D176" s="52">
        <v>311225</v>
      </c>
      <c r="E176" s="52">
        <v>300764</v>
      </c>
      <c r="F176" s="52">
        <v>301676</v>
      </c>
      <c r="G176" s="52">
        <v>228776</v>
      </c>
      <c r="H176" s="52">
        <v>261896</v>
      </c>
      <c r="I176" s="52">
        <v>184133</v>
      </c>
      <c r="J176" s="52">
        <v>171107</v>
      </c>
      <c r="K176" s="52">
        <v>175042</v>
      </c>
      <c r="L176" s="52">
        <v>211100</v>
      </c>
      <c r="M176" s="52">
        <v>176985</v>
      </c>
      <c r="N176" s="52">
        <v>189610</v>
      </c>
      <c r="O176" s="52">
        <v>180220</v>
      </c>
      <c r="P176" s="52">
        <v>133011</v>
      </c>
      <c r="Q176" s="52">
        <v>139444</v>
      </c>
      <c r="R176" s="52">
        <v>117283</v>
      </c>
      <c r="S176" s="52">
        <v>131760</v>
      </c>
      <c r="T176" s="52">
        <v>123126</v>
      </c>
      <c r="U176" s="52">
        <v>115587</v>
      </c>
      <c r="V176" s="52">
        <v>101629</v>
      </c>
      <c r="W176" s="52">
        <v>59584</v>
      </c>
      <c r="X176" s="52">
        <v>19965</v>
      </c>
      <c r="Y176" s="52">
        <v>41221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353053</v>
      </c>
      <c r="D177" s="36">
        <v>376738</v>
      </c>
      <c r="E177" s="36">
        <v>370209</v>
      </c>
      <c r="F177" s="36">
        <v>312184</v>
      </c>
      <c r="G177" s="36">
        <v>318827</v>
      </c>
      <c r="H177" s="36">
        <v>468566</v>
      </c>
      <c r="I177" s="36">
        <v>331217</v>
      </c>
      <c r="J177" s="36">
        <v>368544</v>
      </c>
      <c r="K177" s="36">
        <v>337124</v>
      </c>
      <c r="L177" s="36">
        <v>386210</v>
      </c>
      <c r="M177" s="36">
        <v>314146</v>
      </c>
      <c r="N177" s="36">
        <v>414478</v>
      </c>
      <c r="O177" s="36">
        <v>388616</v>
      </c>
      <c r="P177" s="36">
        <v>308681</v>
      </c>
      <c r="Q177" s="36">
        <v>375615</v>
      </c>
      <c r="R177" s="36">
        <v>451223</v>
      </c>
      <c r="S177" s="36">
        <v>427796</v>
      </c>
      <c r="T177" s="36">
        <v>376711</v>
      </c>
      <c r="U177" s="36">
        <v>343927</v>
      </c>
      <c r="V177" s="36">
        <v>394317</v>
      </c>
      <c r="W177" s="36">
        <v>383234</v>
      </c>
      <c r="X177" s="36">
        <v>430397</v>
      </c>
      <c r="Y177" s="36">
        <v>386525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4359</v>
      </c>
      <c r="I5" s="52">
        <v>8805</v>
      </c>
      <c r="J5" s="52">
        <v>9185</v>
      </c>
      <c r="K5" s="52">
        <v>5357</v>
      </c>
      <c r="L5" s="52">
        <v>0</v>
      </c>
      <c r="M5" s="52">
        <v>0</v>
      </c>
      <c r="N5" s="52">
        <v>0</v>
      </c>
      <c r="O5" s="52">
        <v>40</v>
      </c>
      <c r="P5" s="52">
        <v>0</v>
      </c>
      <c r="Q5" s="52">
        <v>0</v>
      </c>
      <c r="R5" s="52">
        <v>1</v>
      </c>
      <c r="S5" s="52">
        <v>0</v>
      </c>
      <c r="T5" s="52">
        <v>0</v>
      </c>
      <c r="U5" s="52">
        <v>0</v>
      </c>
      <c r="V5" s="52">
        <v>0</v>
      </c>
      <c r="W5" s="52">
        <v>648</v>
      </c>
      <c r="X5" s="52">
        <v>2479</v>
      </c>
      <c r="Y5" s="52">
        <v>2205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39</v>
      </c>
      <c r="I8" s="52">
        <v>36</v>
      </c>
      <c r="J8" s="52">
        <v>180</v>
      </c>
      <c r="K8" s="52">
        <v>318</v>
      </c>
      <c r="L8" s="52">
        <v>0</v>
      </c>
      <c r="M8" s="52">
        <v>0</v>
      </c>
      <c r="N8" s="52">
        <v>0</v>
      </c>
      <c r="O8" s="52">
        <v>2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117</v>
      </c>
      <c r="X8" s="52">
        <v>69</v>
      </c>
      <c r="Y8" s="52">
        <v>45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110</v>
      </c>
      <c r="I10" s="52">
        <v>1576</v>
      </c>
      <c r="J10" s="52">
        <v>2999</v>
      </c>
      <c r="K10" s="52">
        <v>1625</v>
      </c>
      <c r="L10" s="52">
        <v>0</v>
      </c>
      <c r="M10" s="52">
        <v>0</v>
      </c>
      <c r="N10" s="52">
        <v>0</v>
      </c>
      <c r="O10" s="52">
        <v>40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45</v>
      </c>
      <c r="X10" s="52">
        <v>407</v>
      </c>
      <c r="Y10" s="52">
        <v>680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321</v>
      </c>
      <c r="I11" s="52">
        <v>446</v>
      </c>
      <c r="J11" s="52">
        <v>246</v>
      </c>
      <c r="K11" s="52">
        <v>212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14</v>
      </c>
      <c r="X11" s="52">
        <v>24</v>
      </c>
      <c r="Y11" s="52">
        <v>32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1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3661</v>
      </c>
      <c r="I15" s="52">
        <v>6096</v>
      </c>
      <c r="J15" s="52">
        <v>5448</v>
      </c>
      <c r="K15" s="52">
        <v>3164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1</v>
      </c>
      <c r="S15" s="52">
        <v>0</v>
      </c>
      <c r="T15" s="52">
        <v>0</v>
      </c>
      <c r="U15" s="52">
        <v>0</v>
      </c>
      <c r="V15" s="52">
        <v>0</v>
      </c>
      <c r="W15" s="52">
        <v>498</v>
      </c>
      <c r="X15" s="52">
        <v>1538</v>
      </c>
      <c r="Y15" s="52">
        <v>1205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267</v>
      </c>
      <c r="I16" s="52">
        <v>686</v>
      </c>
      <c r="J16" s="52">
        <v>492</v>
      </c>
      <c r="K16" s="52">
        <v>356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91</v>
      </c>
      <c r="X16" s="52">
        <v>510</v>
      </c>
      <c r="Y16" s="52">
        <v>288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1563</v>
      </c>
      <c r="I21" s="52">
        <v>3146</v>
      </c>
      <c r="J21" s="52">
        <v>2912</v>
      </c>
      <c r="K21" s="52">
        <v>1831</v>
      </c>
      <c r="L21" s="52">
        <v>0</v>
      </c>
      <c r="M21" s="52">
        <v>0</v>
      </c>
      <c r="N21" s="52">
        <v>0</v>
      </c>
      <c r="O21" s="52">
        <v>13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87</v>
      </c>
      <c r="X21" s="52">
        <v>110</v>
      </c>
      <c r="Y21" s="52">
        <v>213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2796</v>
      </c>
      <c r="I22" s="36">
        <v>5659</v>
      </c>
      <c r="J22" s="36">
        <v>6273</v>
      </c>
      <c r="K22" s="36">
        <v>3526</v>
      </c>
      <c r="L22" s="36">
        <v>0</v>
      </c>
      <c r="M22" s="36">
        <v>0</v>
      </c>
      <c r="N22" s="36">
        <v>0</v>
      </c>
      <c r="O22" s="36">
        <v>27</v>
      </c>
      <c r="P22" s="36">
        <v>0</v>
      </c>
      <c r="Q22" s="36">
        <v>0</v>
      </c>
      <c r="R22" s="36">
        <v>1</v>
      </c>
      <c r="S22" s="36">
        <v>0</v>
      </c>
      <c r="T22" s="36">
        <v>0</v>
      </c>
      <c r="U22" s="36">
        <v>0</v>
      </c>
      <c r="V22" s="36">
        <v>0</v>
      </c>
      <c r="W22" s="36">
        <v>561</v>
      </c>
      <c r="X22" s="36">
        <v>2369</v>
      </c>
      <c r="Y22" s="36">
        <v>1992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12947</v>
      </c>
      <c r="D26" s="52">
        <v>10649</v>
      </c>
      <c r="E26" s="52">
        <v>8854</v>
      </c>
      <c r="F26" s="52">
        <v>10657</v>
      </c>
      <c r="G26" s="52">
        <v>10501</v>
      </c>
      <c r="H26" s="52">
        <v>14265</v>
      </c>
      <c r="I26" s="52">
        <v>15132</v>
      </c>
      <c r="J26" s="52">
        <v>11712</v>
      </c>
      <c r="K26" s="52">
        <v>10244</v>
      </c>
      <c r="L26" s="52">
        <v>9477</v>
      </c>
      <c r="M26" s="52">
        <v>5262</v>
      </c>
      <c r="N26" s="52">
        <v>7225</v>
      </c>
      <c r="O26" s="52">
        <v>6921</v>
      </c>
      <c r="P26" s="52">
        <v>1</v>
      </c>
      <c r="Q26" s="52">
        <v>4996</v>
      </c>
      <c r="R26" s="52">
        <v>12930</v>
      </c>
      <c r="S26" s="52">
        <v>9562</v>
      </c>
      <c r="T26" s="52">
        <v>7053</v>
      </c>
      <c r="U26" s="52">
        <v>6886</v>
      </c>
      <c r="V26" s="52">
        <v>7523</v>
      </c>
      <c r="W26" s="52">
        <v>11931</v>
      </c>
      <c r="X26" s="52">
        <v>13474</v>
      </c>
      <c r="Y26" s="52">
        <v>11130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142</v>
      </c>
      <c r="D29" s="52">
        <v>374</v>
      </c>
      <c r="E29" s="52">
        <v>60</v>
      </c>
      <c r="F29" s="52">
        <v>96</v>
      </c>
      <c r="G29" s="52">
        <v>77</v>
      </c>
      <c r="H29" s="52">
        <v>126</v>
      </c>
      <c r="I29" s="52">
        <v>61</v>
      </c>
      <c r="J29" s="52">
        <v>230</v>
      </c>
      <c r="K29" s="52">
        <v>609</v>
      </c>
      <c r="L29" s="52">
        <v>332</v>
      </c>
      <c r="M29" s="52">
        <v>136</v>
      </c>
      <c r="N29" s="52">
        <v>168</v>
      </c>
      <c r="O29" s="52">
        <v>307</v>
      </c>
      <c r="P29" s="52">
        <v>0</v>
      </c>
      <c r="Q29" s="52">
        <v>142</v>
      </c>
      <c r="R29" s="52">
        <v>980</v>
      </c>
      <c r="S29" s="52">
        <v>919</v>
      </c>
      <c r="T29" s="52">
        <v>492</v>
      </c>
      <c r="U29" s="52">
        <v>1051</v>
      </c>
      <c r="V29" s="52">
        <v>459</v>
      </c>
      <c r="W29" s="52">
        <v>2143</v>
      </c>
      <c r="X29" s="52">
        <v>375</v>
      </c>
      <c r="Y29" s="52">
        <v>223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1383</v>
      </c>
      <c r="D31" s="52">
        <v>841</v>
      </c>
      <c r="E31" s="52">
        <v>681</v>
      </c>
      <c r="F31" s="52">
        <v>936</v>
      </c>
      <c r="G31" s="52">
        <v>970</v>
      </c>
      <c r="H31" s="52">
        <v>1077</v>
      </c>
      <c r="I31" s="52">
        <v>935</v>
      </c>
      <c r="J31" s="52">
        <v>465</v>
      </c>
      <c r="K31" s="52">
        <v>580</v>
      </c>
      <c r="L31" s="52">
        <v>363</v>
      </c>
      <c r="M31" s="52">
        <v>203</v>
      </c>
      <c r="N31" s="52">
        <v>259</v>
      </c>
      <c r="O31" s="52">
        <v>271</v>
      </c>
      <c r="P31" s="52">
        <v>0</v>
      </c>
      <c r="Q31" s="52">
        <v>178</v>
      </c>
      <c r="R31" s="52">
        <v>430</v>
      </c>
      <c r="S31" s="52">
        <v>342</v>
      </c>
      <c r="T31" s="52">
        <v>218</v>
      </c>
      <c r="U31" s="52">
        <v>215</v>
      </c>
      <c r="V31" s="52">
        <v>216</v>
      </c>
      <c r="W31" s="52">
        <v>271</v>
      </c>
      <c r="X31" s="52">
        <v>157</v>
      </c>
      <c r="Y31" s="52">
        <v>232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1</v>
      </c>
      <c r="H32" s="52">
        <v>1</v>
      </c>
      <c r="I32" s="52">
        <v>1</v>
      </c>
      <c r="J32" s="52">
        <v>0</v>
      </c>
      <c r="K32" s="52">
        <v>1</v>
      </c>
      <c r="L32" s="52">
        <v>1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1</v>
      </c>
      <c r="S32" s="52">
        <v>1</v>
      </c>
      <c r="T32" s="52">
        <v>1</v>
      </c>
      <c r="U32" s="52">
        <v>0</v>
      </c>
      <c r="V32" s="52">
        <v>0</v>
      </c>
      <c r="W32" s="52">
        <v>1</v>
      </c>
      <c r="X32" s="52">
        <v>1</v>
      </c>
      <c r="Y32" s="52">
        <v>0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11199</v>
      </c>
      <c r="D35" s="52">
        <v>9545</v>
      </c>
      <c r="E35" s="52">
        <v>7868</v>
      </c>
      <c r="F35" s="52">
        <v>9335</v>
      </c>
      <c r="G35" s="52">
        <v>9060</v>
      </c>
      <c r="H35" s="52">
        <v>12290</v>
      </c>
      <c r="I35" s="52">
        <v>12759</v>
      </c>
      <c r="J35" s="52">
        <v>10315</v>
      </c>
      <c r="K35" s="52">
        <v>8687</v>
      </c>
      <c r="L35" s="52">
        <v>7358</v>
      </c>
      <c r="M35" s="52">
        <v>4262</v>
      </c>
      <c r="N35" s="52">
        <v>6250</v>
      </c>
      <c r="O35" s="52">
        <v>6162</v>
      </c>
      <c r="P35" s="52">
        <v>1</v>
      </c>
      <c r="Q35" s="52">
        <v>4209</v>
      </c>
      <c r="R35" s="52">
        <v>10724</v>
      </c>
      <c r="S35" s="52">
        <v>8003</v>
      </c>
      <c r="T35" s="52">
        <v>5571</v>
      </c>
      <c r="U35" s="52">
        <v>5696</v>
      </c>
      <c r="V35" s="52">
        <v>6568</v>
      </c>
      <c r="W35" s="52">
        <v>9864</v>
      </c>
      <c r="X35" s="52">
        <v>9997</v>
      </c>
      <c r="Y35" s="52">
        <v>8796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365</v>
      </c>
      <c r="D36" s="52">
        <v>263</v>
      </c>
      <c r="E36" s="52">
        <v>305</v>
      </c>
      <c r="F36" s="52">
        <v>386</v>
      </c>
      <c r="G36" s="52">
        <v>470</v>
      </c>
      <c r="H36" s="52">
        <v>897</v>
      </c>
      <c r="I36" s="52">
        <v>1437</v>
      </c>
      <c r="J36" s="52">
        <v>932</v>
      </c>
      <c r="K36" s="52">
        <v>976</v>
      </c>
      <c r="L36" s="52">
        <v>1755</v>
      </c>
      <c r="M36" s="52">
        <v>797</v>
      </c>
      <c r="N36" s="52">
        <v>716</v>
      </c>
      <c r="O36" s="52">
        <v>488</v>
      </c>
      <c r="P36" s="52">
        <v>0</v>
      </c>
      <c r="Q36" s="52">
        <v>609</v>
      </c>
      <c r="R36" s="52">
        <v>1775</v>
      </c>
      <c r="S36" s="52">
        <v>1216</v>
      </c>
      <c r="T36" s="52">
        <v>1263</v>
      </c>
      <c r="U36" s="52">
        <v>975</v>
      </c>
      <c r="V36" s="52">
        <v>739</v>
      </c>
      <c r="W36" s="52">
        <v>1795</v>
      </c>
      <c r="X36" s="52">
        <v>3319</v>
      </c>
      <c r="Y36" s="52">
        <v>2102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5398</v>
      </c>
      <c r="D40" s="52">
        <v>4817</v>
      </c>
      <c r="E40" s="52">
        <v>3969</v>
      </c>
      <c r="F40" s="52">
        <v>5237</v>
      </c>
      <c r="G40" s="52">
        <v>4387</v>
      </c>
      <c r="H40" s="52">
        <v>5114</v>
      </c>
      <c r="I40" s="52">
        <v>5407</v>
      </c>
      <c r="J40" s="52">
        <v>3714</v>
      </c>
      <c r="K40" s="52">
        <v>3501</v>
      </c>
      <c r="L40" s="52">
        <v>3349</v>
      </c>
      <c r="M40" s="52">
        <v>1896</v>
      </c>
      <c r="N40" s="52">
        <v>2268</v>
      </c>
      <c r="O40" s="52">
        <v>2193</v>
      </c>
      <c r="P40" s="52">
        <v>0</v>
      </c>
      <c r="Q40" s="52">
        <v>1353</v>
      </c>
      <c r="R40" s="52">
        <v>2667</v>
      </c>
      <c r="S40" s="52">
        <v>2252</v>
      </c>
      <c r="T40" s="52">
        <v>1737</v>
      </c>
      <c r="U40" s="52">
        <v>1732</v>
      </c>
      <c r="V40" s="52">
        <v>1542</v>
      </c>
      <c r="W40" s="52">
        <v>1605</v>
      </c>
      <c r="X40" s="52">
        <v>597</v>
      </c>
      <c r="Y40" s="52">
        <v>1073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7549</v>
      </c>
      <c r="D41" s="36">
        <v>5832</v>
      </c>
      <c r="E41" s="36">
        <v>4885</v>
      </c>
      <c r="F41" s="36">
        <v>5420</v>
      </c>
      <c r="G41" s="36">
        <v>6114</v>
      </c>
      <c r="H41" s="36">
        <v>9151</v>
      </c>
      <c r="I41" s="36">
        <v>9725</v>
      </c>
      <c r="J41" s="36">
        <v>7998</v>
      </c>
      <c r="K41" s="36">
        <v>6743</v>
      </c>
      <c r="L41" s="36">
        <v>6128</v>
      </c>
      <c r="M41" s="36">
        <v>3366</v>
      </c>
      <c r="N41" s="36">
        <v>4957</v>
      </c>
      <c r="O41" s="36">
        <v>4728</v>
      </c>
      <c r="P41" s="36">
        <v>1</v>
      </c>
      <c r="Q41" s="36">
        <v>3643</v>
      </c>
      <c r="R41" s="36">
        <v>10263</v>
      </c>
      <c r="S41" s="36">
        <v>7310</v>
      </c>
      <c r="T41" s="36">
        <v>5316</v>
      </c>
      <c r="U41" s="36">
        <v>5154</v>
      </c>
      <c r="V41" s="36">
        <v>5981</v>
      </c>
      <c r="W41" s="36">
        <v>10326</v>
      </c>
      <c r="X41" s="36">
        <v>12877</v>
      </c>
      <c r="Y41" s="36">
        <v>10057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131300</v>
      </c>
      <c r="D45" s="52">
        <v>111594</v>
      </c>
      <c r="E45" s="52">
        <v>131230</v>
      </c>
      <c r="F45" s="52">
        <v>97587</v>
      </c>
      <c r="G45" s="52">
        <v>107181</v>
      </c>
      <c r="H45" s="52">
        <v>124399</v>
      </c>
      <c r="I45" s="52">
        <v>121162</v>
      </c>
      <c r="J45" s="52">
        <v>165034</v>
      </c>
      <c r="K45" s="52">
        <v>106147</v>
      </c>
      <c r="L45" s="52">
        <v>86353</v>
      </c>
      <c r="M45" s="52">
        <v>85178</v>
      </c>
      <c r="N45" s="52">
        <v>114772</v>
      </c>
      <c r="O45" s="52">
        <v>109194</v>
      </c>
      <c r="P45" s="52">
        <v>9994</v>
      </c>
      <c r="Q45" s="52">
        <v>42236</v>
      </c>
      <c r="R45" s="52">
        <v>52584</v>
      </c>
      <c r="S45" s="52">
        <v>69585</v>
      </c>
      <c r="T45" s="52">
        <v>59696</v>
      </c>
      <c r="U45" s="52">
        <v>65437</v>
      </c>
      <c r="V45" s="52">
        <v>45502</v>
      </c>
      <c r="W45" s="52">
        <v>55203</v>
      </c>
      <c r="X45" s="52">
        <v>29071</v>
      </c>
      <c r="Y45" s="52">
        <v>39282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1439</v>
      </c>
      <c r="D48" s="52">
        <v>3921</v>
      </c>
      <c r="E48" s="52">
        <v>893</v>
      </c>
      <c r="F48" s="52">
        <v>872</v>
      </c>
      <c r="G48" s="52">
        <v>795</v>
      </c>
      <c r="H48" s="52">
        <v>1102</v>
      </c>
      <c r="I48" s="52">
        <v>488</v>
      </c>
      <c r="J48" s="52">
        <v>3244</v>
      </c>
      <c r="K48" s="52">
        <v>6302</v>
      </c>
      <c r="L48" s="52">
        <v>3025</v>
      </c>
      <c r="M48" s="52">
        <v>2197</v>
      </c>
      <c r="N48" s="52">
        <v>2675</v>
      </c>
      <c r="O48" s="52">
        <v>4852</v>
      </c>
      <c r="P48" s="52">
        <v>186</v>
      </c>
      <c r="Q48" s="52">
        <v>1200</v>
      </c>
      <c r="R48" s="52">
        <v>3986</v>
      </c>
      <c r="S48" s="52">
        <v>6688</v>
      </c>
      <c r="T48" s="52">
        <v>4164</v>
      </c>
      <c r="U48" s="52">
        <v>9986</v>
      </c>
      <c r="V48" s="52">
        <v>2771</v>
      </c>
      <c r="W48" s="52">
        <v>9916</v>
      </c>
      <c r="X48" s="52">
        <v>808</v>
      </c>
      <c r="Y48" s="52">
        <v>788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64213</v>
      </c>
      <c r="D50" s="52">
        <v>48757</v>
      </c>
      <c r="E50" s="52">
        <v>77988</v>
      </c>
      <c r="F50" s="52">
        <v>45397</v>
      </c>
      <c r="G50" s="52">
        <v>56909</v>
      </c>
      <c r="H50" s="52">
        <v>53145</v>
      </c>
      <c r="I50" s="52">
        <v>81982</v>
      </c>
      <c r="J50" s="52">
        <v>126056</v>
      </c>
      <c r="K50" s="52">
        <v>61826</v>
      </c>
      <c r="L50" s="52">
        <v>40791</v>
      </c>
      <c r="M50" s="52">
        <v>30527</v>
      </c>
      <c r="N50" s="52">
        <v>49994</v>
      </c>
      <c r="O50" s="52">
        <v>42595</v>
      </c>
      <c r="P50" s="52">
        <v>5943</v>
      </c>
      <c r="Q50" s="52">
        <v>42236</v>
      </c>
      <c r="R50" s="52">
        <v>52429</v>
      </c>
      <c r="S50" s="52">
        <v>69544</v>
      </c>
      <c r="T50" s="52">
        <v>59586</v>
      </c>
      <c r="U50" s="52">
        <v>65262</v>
      </c>
      <c r="V50" s="52">
        <v>30443</v>
      </c>
      <c r="W50" s="52">
        <v>24699</v>
      </c>
      <c r="X50" s="52">
        <v>6861</v>
      </c>
      <c r="Y50" s="52">
        <v>23837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53</v>
      </c>
      <c r="D51" s="52">
        <v>0</v>
      </c>
      <c r="E51" s="52">
        <v>23</v>
      </c>
      <c r="F51" s="52">
        <v>13</v>
      </c>
      <c r="G51" s="52">
        <v>60</v>
      </c>
      <c r="H51" s="52">
        <v>76</v>
      </c>
      <c r="I51" s="52">
        <v>101</v>
      </c>
      <c r="J51" s="52">
        <v>191</v>
      </c>
      <c r="K51" s="52">
        <v>119</v>
      </c>
      <c r="L51" s="52">
        <v>133</v>
      </c>
      <c r="M51" s="52">
        <v>89</v>
      </c>
      <c r="N51" s="52">
        <v>23</v>
      </c>
      <c r="O51" s="52">
        <v>0</v>
      </c>
      <c r="P51" s="52">
        <v>3</v>
      </c>
      <c r="Q51" s="52">
        <v>0</v>
      </c>
      <c r="R51" s="52">
        <v>155</v>
      </c>
      <c r="S51" s="52">
        <v>41</v>
      </c>
      <c r="T51" s="52">
        <v>110</v>
      </c>
      <c r="U51" s="52">
        <v>175</v>
      </c>
      <c r="V51" s="52">
        <v>0</v>
      </c>
      <c r="W51" s="52">
        <v>99</v>
      </c>
      <c r="X51" s="52">
        <v>2</v>
      </c>
      <c r="Y51" s="52">
        <v>54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64917</v>
      </c>
      <c r="D54" s="52">
        <v>61150</v>
      </c>
      <c r="E54" s="52">
        <v>51236</v>
      </c>
      <c r="F54" s="52">
        <v>50105</v>
      </c>
      <c r="G54" s="52">
        <v>47734</v>
      </c>
      <c r="H54" s="52">
        <v>66339</v>
      </c>
      <c r="I54" s="52">
        <v>35124</v>
      </c>
      <c r="J54" s="52">
        <v>35572</v>
      </c>
      <c r="K54" s="52">
        <v>39736</v>
      </c>
      <c r="L54" s="52">
        <v>36681</v>
      </c>
      <c r="M54" s="52">
        <v>45971</v>
      </c>
      <c r="N54" s="52">
        <v>58098</v>
      </c>
      <c r="O54" s="52">
        <v>61710</v>
      </c>
      <c r="P54" s="52">
        <v>3544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13537</v>
      </c>
      <c r="W54" s="52">
        <v>25723</v>
      </c>
      <c r="X54" s="52">
        <v>16672</v>
      </c>
      <c r="Y54" s="52">
        <v>12423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2117</v>
      </c>
      <c r="D55" s="52">
        <v>1687</v>
      </c>
      <c r="E55" s="52">
        <v>1983</v>
      </c>
      <c r="F55" s="52">
        <v>2072</v>
      </c>
      <c r="G55" s="52">
        <v>2478</v>
      </c>
      <c r="H55" s="52">
        <v>4839</v>
      </c>
      <c r="I55" s="52">
        <v>3955</v>
      </c>
      <c r="J55" s="52">
        <v>3215</v>
      </c>
      <c r="K55" s="52">
        <v>4466</v>
      </c>
      <c r="L55" s="52">
        <v>8748</v>
      </c>
      <c r="M55" s="52">
        <v>8591</v>
      </c>
      <c r="N55" s="52">
        <v>6657</v>
      </c>
      <c r="O55" s="52">
        <v>4889</v>
      </c>
      <c r="P55" s="52">
        <v>504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1522</v>
      </c>
      <c r="W55" s="52">
        <v>4682</v>
      </c>
      <c r="X55" s="52">
        <v>5536</v>
      </c>
      <c r="Y55" s="52">
        <v>2968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54746</v>
      </c>
      <c r="D59" s="52">
        <v>50484</v>
      </c>
      <c r="E59" s="52">
        <v>58824</v>
      </c>
      <c r="F59" s="52">
        <v>47958</v>
      </c>
      <c r="G59" s="52">
        <v>44777</v>
      </c>
      <c r="H59" s="52">
        <v>44601</v>
      </c>
      <c r="I59" s="52">
        <v>43291</v>
      </c>
      <c r="J59" s="52">
        <v>52328</v>
      </c>
      <c r="K59" s="52">
        <v>36277</v>
      </c>
      <c r="L59" s="52">
        <v>30518</v>
      </c>
      <c r="M59" s="52">
        <v>30694</v>
      </c>
      <c r="N59" s="52">
        <v>36024</v>
      </c>
      <c r="O59" s="52">
        <v>34595</v>
      </c>
      <c r="P59" s="52">
        <v>3010</v>
      </c>
      <c r="Q59" s="52">
        <v>11434</v>
      </c>
      <c r="R59" s="52">
        <v>10848</v>
      </c>
      <c r="S59" s="52">
        <v>16386</v>
      </c>
      <c r="T59" s="52">
        <v>14705</v>
      </c>
      <c r="U59" s="52">
        <v>16460</v>
      </c>
      <c r="V59" s="52">
        <v>9324</v>
      </c>
      <c r="W59" s="52">
        <v>7428</v>
      </c>
      <c r="X59" s="52">
        <v>1289</v>
      </c>
      <c r="Y59" s="52">
        <v>3786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76554</v>
      </c>
      <c r="D60" s="36">
        <v>61110</v>
      </c>
      <c r="E60" s="36">
        <v>72406</v>
      </c>
      <c r="F60" s="36">
        <v>49629</v>
      </c>
      <c r="G60" s="36">
        <v>62404</v>
      </c>
      <c r="H60" s="36">
        <v>79798</v>
      </c>
      <c r="I60" s="36">
        <v>77871</v>
      </c>
      <c r="J60" s="36">
        <v>112706</v>
      </c>
      <c r="K60" s="36">
        <v>69870</v>
      </c>
      <c r="L60" s="36">
        <v>55835</v>
      </c>
      <c r="M60" s="36">
        <v>54484</v>
      </c>
      <c r="N60" s="36">
        <v>78748</v>
      </c>
      <c r="O60" s="36">
        <v>74599</v>
      </c>
      <c r="P60" s="36">
        <v>6984</v>
      </c>
      <c r="Q60" s="36">
        <v>30802</v>
      </c>
      <c r="R60" s="36">
        <v>41736</v>
      </c>
      <c r="S60" s="36">
        <v>53199</v>
      </c>
      <c r="T60" s="36">
        <v>44991</v>
      </c>
      <c r="U60" s="36">
        <v>48977</v>
      </c>
      <c r="V60" s="36">
        <v>36178</v>
      </c>
      <c r="W60" s="36">
        <v>47775</v>
      </c>
      <c r="X60" s="36">
        <v>27782</v>
      </c>
      <c r="Y60" s="36">
        <v>35496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351671</v>
      </c>
      <c r="D64" s="52">
        <v>321852</v>
      </c>
      <c r="E64" s="52">
        <v>283645</v>
      </c>
      <c r="F64" s="52">
        <v>358345</v>
      </c>
      <c r="G64" s="52">
        <v>226360</v>
      </c>
      <c r="H64" s="52">
        <v>399536</v>
      </c>
      <c r="I64" s="52">
        <v>248875</v>
      </c>
      <c r="J64" s="52">
        <v>336856</v>
      </c>
      <c r="K64" s="52">
        <v>227227</v>
      </c>
      <c r="L64" s="52">
        <v>281552</v>
      </c>
      <c r="M64" s="52">
        <v>239395</v>
      </c>
      <c r="N64" s="52">
        <v>248927</v>
      </c>
      <c r="O64" s="52">
        <v>236521</v>
      </c>
      <c r="P64" s="52">
        <v>268826</v>
      </c>
      <c r="Q64" s="52">
        <v>322869</v>
      </c>
      <c r="R64" s="52">
        <v>307702</v>
      </c>
      <c r="S64" s="52">
        <v>255983</v>
      </c>
      <c r="T64" s="52">
        <v>250742</v>
      </c>
      <c r="U64" s="52">
        <v>247753</v>
      </c>
      <c r="V64" s="52">
        <v>232784</v>
      </c>
      <c r="W64" s="52">
        <v>171747</v>
      </c>
      <c r="X64" s="52">
        <v>131378</v>
      </c>
      <c r="Y64" s="52">
        <v>186965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3853</v>
      </c>
      <c r="D67" s="52">
        <v>11308</v>
      </c>
      <c r="E67" s="52">
        <v>1929</v>
      </c>
      <c r="F67" s="52">
        <v>3204</v>
      </c>
      <c r="G67" s="52">
        <v>1680</v>
      </c>
      <c r="H67" s="52">
        <v>3539</v>
      </c>
      <c r="I67" s="52">
        <v>1002</v>
      </c>
      <c r="J67" s="52">
        <v>6623</v>
      </c>
      <c r="K67" s="52">
        <v>13492</v>
      </c>
      <c r="L67" s="52">
        <v>9865</v>
      </c>
      <c r="M67" s="52">
        <v>6174</v>
      </c>
      <c r="N67" s="52">
        <v>5802</v>
      </c>
      <c r="O67" s="52">
        <v>10510</v>
      </c>
      <c r="P67" s="52">
        <v>5019</v>
      </c>
      <c r="Q67" s="52">
        <v>9170</v>
      </c>
      <c r="R67" s="52">
        <v>23320</v>
      </c>
      <c r="S67" s="52">
        <v>24602</v>
      </c>
      <c r="T67" s="52">
        <v>17493</v>
      </c>
      <c r="U67" s="52">
        <v>37809</v>
      </c>
      <c r="V67" s="52">
        <v>14178</v>
      </c>
      <c r="W67" s="52">
        <v>30852</v>
      </c>
      <c r="X67" s="52">
        <v>3652</v>
      </c>
      <c r="Y67" s="52">
        <v>3749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304039</v>
      </c>
      <c r="D69" s="52">
        <v>308554</v>
      </c>
      <c r="E69" s="52">
        <v>282011</v>
      </c>
      <c r="F69" s="52">
        <v>345591</v>
      </c>
      <c r="G69" s="52">
        <v>226206</v>
      </c>
      <c r="H69" s="52">
        <v>361937</v>
      </c>
      <c r="I69" s="52">
        <v>248518</v>
      </c>
      <c r="J69" s="52">
        <v>280150</v>
      </c>
      <c r="K69" s="52">
        <v>226707</v>
      </c>
      <c r="L69" s="52">
        <v>234199</v>
      </c>
      <c r="M69" s="52">
        <v>221022</v>
      </c>
      <c r="N69" s="52">
        <v>184207</v>
      </c>
      <c r="O69" s="52">
        <v>184020</v>
      </c>
      <c r="P69" s="52">
        <v>203786</v>
      </c>
      <c r="Q69" s="52">
        <v>213309</v>
      </c>
      <c r="R69" s="52">
        <v>213691</v>
      </c>
      <c r="S69" s="52">
        <v>213827</v>
      </c>
      <c r="T69" s="52">
        <v>214368</v>
      </c>
      <c r="U69" s="52">
        <v>235391</v>
      </c>
      <c r="V69" s="52">
        <v>213787</v>
      </c>
      <c r="W69" s="52">
        <v>171309</v>
      </c>
      <c r="X69" s="52">
        <v>130649</v>
      </c>
      <c r="Y69" s="52">
        <v>186493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53</v>
      </c>
      <c r="D70" s="52">
        <v>141</v>
      </c>
      <c r="E70" s="52">
        <v>36</v>
      </c>
      <c r="F70" s="52">
        <v>201</v>
      </c>
      <c r="G70" s="52">
        <v>154</v>
      </c>
      <c r="H70" s="52">
        <v>480</v>
      </c>
      <c r="I70" s="52">
        <v>357</v>
      </c>
      <c r="J70" s="52">
        <v>408</v>
      </c>
      <c r="K70" s="52">
        <v>520</v>
      </c>
      <c r="L70" s="52">
        <v>755</v>
      </c>
      <c r="M70" s="52">
        <v>964</v>
      </c>
      <c r="N70" s="52">
        <v>0</v>
      </c>
      <c r="O70" s="52">
        <v>0</v>
      </c>
      <c r="P70" s="52">
        <v>158</v>
      </c>
      <c r="Q70" s="52">
        <v>12</v>
      </c>
      <c r="R70" s="52">
        <v>362</v>
      </c>
      <c r="S70" s="52">
        <v>109</v>
      </c>
      <c r="T70" s="52">
        <v>373</v>
      </c>
      <c r="U70" s="52">
        <v>502</v>
      </c>
      <c r="V70" s="52">
        <v>257</v>
      </c>
      <c r="W70" s="52">
        <v>438</v>
      </c>
      <c r="X70" s="52">
        <v>729</v>
      </c>
      <c r="Y70" s="52">
        <v>471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46076</v>
      </c>
      <c r="D73" s="52">
        <v>12804</v>
      </c>
      <c r="E73" s="52">
        <v>1538</v>
      </c>
      <c r="F73" s="52">
        <v>12054</v>
      </c>
      <c r="G73" s="52">
        <v>0</v>
      </c>
      <c r="H73" s="52">
        <v>34595</v>
      </c>
      <c r="I73" s="52">
        <v>0</v>
      </c>
      <c r="J73" s="52">
        <v>51631</v>
      </c>
      <c r="K73" s="52">
        <v>0</v>
      </c>
      <c r="L73" s="52">
        <v>37625</v>
      </c>
      <c r="M73" s="52">
        <v>14668</v>
      </c>
      <c r="N73" s="52">
        <v>58066</v>
      </c>
      <c r="O73" s="52">
        <v>48647</v>
      </c>
      <c r="P73" s="52">
        <v>56810</v>
      </c>
      <c r="Q73" s="52">
        <v>95693</v>
      </c>
      <c r="R73" s="52">
        <v>80350</v>
      </c>
      <c r="S73" s="52">
        <v>36500</v>
      </c>
      <c r="T73" s="52">
        <v>29345</v>
      </c>
      <c r="U73" s="52">
        <v>10127</v>
      </c>
      <c r="V73" s="52">
        <v>16845</v>
      </c>
      <c r="W73" s="52">
        <v>0</v>
      </c>
      <c r="X73" s="52">
        <v>0</v>
      </c>
      <c r="Y73" s="52">
        <v>1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1503</v>
      </c>
      <c r="D74" s="52">
        <v>353</v>
      </c>
      <c r="E74" s="52">
        <v>60</v>
      </c>
      <c r="F74" s="52">
        <v>499</v>
      </c>
      <c r="G74" s="52">
        <v>0</v>
      </c>
      <c r="H74" s="52">
        <v>2524</v>
      </c>
      <c r="I74" s="52">
        <v>0</v>
      </c>
      <c r="J74" s="52">
        <v>4667</v>
      </c>
      <c r="K74" s="52">
        <v>0</v>
      </c>
      <c r="L74" s="52">
        <v>8973</v>
      </c>
      <c r="M74" s="52">
        <v>2741</v>
      </c>
      <c r="N74" s="52">
        <v>6654</v>
      </c>
      <c r="O74" s="52">
        <v>3854</v>
      </c>
      <c r="P74" s="52">
        <v>8072</v>
      </c>
      <c r="Q74" s="52">
        <v>13855</v>
      </c>
      <c r="R74" s="52">
        <v>13299</v>
      </c>
      <c r="S74" s="52">
        <v>5547</v>
      </c>
      <c r="T74" s="52">
        <v>6656</v>
      </c>
      <c r="U74" s="52">
        <v>1733</v>
      </c>
      <c r="V74" s="52">
        <v>1895</v>
      </c>
      <c r="W74" s="52">
        <v>0</v>
      </c>
      <c r="X74" s="52">
        <v>0</v>
      </c>
      <c r="Y74" s="52">
        <v>0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294002</v>
      </c>
      <c r="D78" s="52">
        <v>308223</v>
      </c>
      <c r="E78" s="52">
        <v>228016</v>
      </c>
      <c r="F78" s="52">
        <v>311822</v>
      </c>
      <c r="G78" s="52">
        <v>214671</v>
      </c>
      <c r="H78" s="52">
        <v>368262</v>
      </c>
      <c r="I78" s="52">
        <v>224710</v>
      </c>
      <c r="J78" s="52">
        <v>291462</v>
      </c>
      <c r="K78" s="52">
        <v>220356</v>
      </c>
      <c r="L78" s="52">
        <v>250924</v>
      </c>
      <c r="M78" s="52">
        <v>227265</v>
      </c>
      <c r="N78" s="52">
        <v>204462</v>
      </c>
      <c r="O78" s="52">
        <v>186822</v>
      </c>
      <c r="P78" s="52">
        <v>239795</v>
      </c>
      <c r="Q78" s="52">
        <v>230793</v>
      </c>
      <c r="R78" s="52">
        <v>254805</v>
      </c>
      <c r="S78" s="52">
        <v>199987</v>
      </c>
      <c r="T78" s="52">
        <v>196624</v>
      </c>
      <c r="U78" s="52">
        <v>200937</v>
      </c>
      <c r="V78" s="52">
        <v>180973</v>
      </c>
      <c r="W78" s="52">
        <v>159174</v>
      </c>
      <c r="X78" s="52">
        <v>118542</v>
      </c>
      <c r="Y78" s="52">
        <v>178395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57669</v>
      </c>
      <c r="D79" s="36">
        <v>13629</v>
      </c>
      <c r="E79" s="36">
        <v>55629</v>
      </c>
      <c r="F79" s="36">
        <v>46523</v>
      </c>
      <c r="G79" s="36">
        <v>11689</v>
      </c>
      <c r="H79" s="36">
        <v>31274</v>
      </c>
      <c r="I79" s="36">
        <v>24165</v>
      </c>
      <c r="J79" s="36">
        <v>45394</v>
      </c>
      <c r="K79" s="36">
        <v>6871</v>
      </c>
      <c r="L79" s="36">
        <v>30628</v>
      </c>
      <c r="M79" s="36">
        <v>12130</v>
      </c>
      <c r="N79" s="36">
        <v>44465</v>
      </c>
      <c r="O79" s="36">
        <v>49699</v>
      </c>
      <c r="P79" s="36">
        <v>29031</v>
      </c>
      <c r="Q79" s="36">
        <v>92076</v>
      </c>
      <c r="R79" s="36">
        <v>52897</v>
      </c>
      <c r="S79" s="36">
        <v>55996</v>
      </c>
      <c r="T79" s="36">
        <v>54118</v>
      </c>
      <c r="U79" s="36">
        <v>46816</v>
      </c>
      <c r="V79" s="36">
        <v>51811</v>
      </c>
      <c r="W79" s="36">
        <v>12573</v>
      </c>
      <c r="X79" s="36">
        <v>12836</v>
      </c>
      <c r="Y79" s="36">
        <v>8570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95550</v>
      </c>
      <c r="D83" s="52">
        <v>133174</v>
      </c>
      <c r="E83" s="52">
        <v>150669</v>
      </c>
      <c r="F83" s="52">
        <v>128505</v>
      </c>
      <c r="G83" s="52">
        <v>128875</v>
      </c>
      <c r="H83" s="52">
        <v>177435</v>
      </c>
      <c r="I83" s="52">
        <v>202732</v>
      </c>
      <c r="J83" s="52">
        <v>236520</v>
      </c>
      <c r="K83" s="52">
        <v>231953</v>
      </c>
      <c r="L83" s="52">
        <v>278821</v>
      </c>
      <c r="M83" s="52">
        <v>194522</v>
      </c>
      <c r="N83" s="52">
        <v>218056</v>
      </c>
      <c r="O83" s="52">
        <v>222572</v>
      </c>
      <c r="P83" s="52">
        <v>328428</v>
      </c>
      <c r="Q83" s="52">
        <v>184060</v>
      </c>
      <c r="R83" s="52">
        <v>139255</v>
      </c>
      <c r="S83" s="52">
        <v>124445</v>
      </c>
      <c r="T83" s="52">
        <v>152099</v>
      </c>
      <c r="U83" s="52">
        <v>151163</v>
      </c>
      <c r="V83" s="52">
        <v>130242</v>
      </c>
      <c r="W83" s="52">
        <v>170446</v>
      </c>
      <c r="X83" s="52">
        <v>215224</v>
      </c>
      <c r="Y83" s="52">
        <v>255635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1047</v>
      </c>
      <c r="D86" s="52">
        <v>4679</v>
      </c>
      <c r="E86" s="52">
        <v>1025</v>
      </c>
      <c r="F86" s="52">
        <v>1149</v>
      </c>
      <c r="G86" s="52">
        <v>956</v>
      </c>
      <c r="H86" s="52">
        <v>1571</v>
      </c>
      <c r="I86" s="52">
        <v>816</v>
      </c>
      <c r="J86" s="52">
        <v>4650</v>
      </c>
      <c r="K86" s="52">
        <v>13772</v>
      </c>
      <c r="L86" s="52">
        <v>9769</v>
      </c>
      <c r="M86" s="52">
        <v>5016</v>
      </c>
      <c r="N86" s="52">
        <v>5083</v>
      </c>
      <c r="O86" s="52">
        <v>9891</v>
      </c>
      <c r="P86" s="52">
        <v>6133</v>
      </c>
      <c r="Q86" s="52">
        <v>5227</v>
      </c>
      <c r="R86" s="52">
        <v>10553</v>
      </c>
      <c r="S86" s="52">
        <v>11960</v>
      </c>
      <c r="T86" s="52">
        <v>10611</v>
      </c>
      <c r="U86" s="52">
        <v>23069</v>
      </c>
      <c r="V86" s="52">
        <v>7932</v>
      </c>
      <c r="W86" s="52">
        <v>30618</v>
      </c>
      <c r="X86" s="52">
        <v>5982</v>
      </c>
      <c r="Y86" s="52">
        <v>5126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358</v>
      </c>
      <c r="D88" s="52">
        <v>939</v>
      </c>
      <c r="E88" s="52">
        <v>1233</v>
      </c>
      <c r="F88" s="52">
        <v>975</v>
      </c>
      <c r="G88" s="52">
        <v>1083</v>
      </c>
      <c r="H88" s="52">
        <v>1592</v>
      </c>
      <c r="I88" s="52">
        <v>2487</v>
      </c>
      <c r="J88" s="52">
        <v>9931</v>
      </c>
      <c r="K88" s="52">
        <v>4856</v>
      </c>
      <c r="L88" s="52">
        <v>4487</v>
      </c>
      <c r="M88" s="52">
        <v>2739</v>
      </c>
      <c r="N88" s="52">
        <v>3313</v>
      </c>
      <c r="O88" s="52">
        <v>4378</v>
      </c>
      <c r="P88" s="52">
        <v>1257</v>
      </c>
      <c r="Q88" s="52">
        <v>1086</v>
      </c>
      <c r="R88" s="52">
        <v>834</v>
      </c>
      <c r="S88" s="52">
        <v>973</v>
      </c>
      <c r="T88" s="52">
        <v>1062</v>
      </c>
      <c r="U88" s="52">
        <v>1435</v>
      </c>
      <c r="V88" s="52">
        <v>3748</v>
      </c>
      <c r="W88" s="52">
        <v>8520</v>
      </c>
      <c r="X88" s="52">
        <v>24970</v>
      </c>
      <c r="Y88" s="52">
        <v>17647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1</v>
      </c>
      <c r="F89" s="52">
        <v>0</v>
      </c>
      <c r="G89" s="52">
        <v>1</v>
      </c>
      <c r="H89" s="52">
        <v>1</v>
      </c>
      <c r="I89" s="52">
        <v>3</v>
      </c>
      <c r="J89" s="52">
        <v>8</v>
      </c>
      <c r="K89" s="52">
        <v>9</v>
      </c>
      <c r="L89" s="52">
        <v>19</v>
      </c>
      <c r="M89" s="52">
        <v>5</v>
      </c>
      <c r="N89" s="52">
        <v>0</v>
      </c>
      <c r="O89" s="52">
        <v>0</v>
      </c>
      <c r="P89" s="52">
        <v>2</v>
      </c>
      <c r="Q89" s="52">
        <v>0</v>
      </c>
      <c r="R89" s="52">
        <v>0</v>
      </c>
      <c r="S89" s="52">
        <v>0</v>
      </c>
      <c r="T89" s="52">
        <v>2</v>
      </c>
      <c r="U89" s="52">
        <v>5</v>
      </c>
      <c r="V89" s="52">
        <v>3</v>
      </c>
      <c r="W89" s="52">
        <v>18</v>
      </c>
      <c r="X89" s="52">
        <v>81</v>
      </c>
      <c r="Y89" s="52">
        <v>40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10163</v>
      </c>
      <c r="D92" s="52">
        <v>10441</v>
      </c>
      <c r="E92" s="52">
        <v>11499</v>
      </c>
      <c r="F92" s="52">
        <v>11193</v>
      </c>
      <c r="G92" s="52">
        <v>11807</v>
      </c>
      <c r="H92" s="52">
        <v>13283</v>
      </c>
      <c r="I92" s="52">
        <v>12365</v>
      </c>
      <c r="J92" s="52">
        <v>8994</v>
      </c>
      <c r="K92" s="52">
        <v>12869</v>
      </c>
      <c r="L92" s="52">
        <v>10507</v>
      </c>
      <c r="M92" s="52">
        <v>7377</v>
      </c>
      <c r="N92" s="52">
        <v>7697</v>
      </c>
      <c r="O92" s="52">
        <v>8536</v>
      </c>
      <c r="P92" s="52">
        <v>11994</v>
      </c>
      <c r="Q92" s="52">
        <v>6495</v>
      </c>
      <c r="R92" s="52">
        <v>4607</v>
      </c>
      <c r="S92" s="52">
        <v>4427</v>
      </c>
      <c r="T92" s="52">
        <v>4686</v>
      </c>
      <c r="U92" s="52">
        <v>4661</v>
      </c>
      <c r="V92" s="52">
        <v>3636</v>
      </c>
      <c r="W92" s="52">
        <v>3672</v>
      </c>
      <c r="X92" s="52">
        <v>2216</v>
      </c>
      <c r="Y92" s="52">
        <v>4946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3</v>
      </c>
      <c r="D93" s="52">
        <v>4</v>
      </c>
      <c r="E93" s="52">
        <v>2</v>
      </c>
      <c r="F93" s="52">
        <v>5</v>
      </c>
      <c r="G93" s="52">
        <v>8</v>
      </c>
      <c r="H93" s="52">
        <v>8</v>
      </c>
      <c r="I93" s="52">
        <v>17</v>
      </c>
      <c r="J93" s="52">
        <v>6</v>
      </c>
      <c r="K93" s="52">
        <v>21</v>
      </c>
      <c r="L93" s="52">
        <v>27</v>
      </c>
      <c r="M93" s="52">
        <v>16</v>
      </c>
      <c r="N93" s="52">
        <v>0</v>
      </c>
      <c r="O93" s="52">
        <v>0</v>
      </c>
      <c r="P93" s="52">
        <v>29</v>
      </c>
      <c r="Q93" s="52">
        <v>7</v>
      </c>
      <c r="R93" s="52">
        <v>9</v>
      </c>
      <c r="S93" s="52">
        <v>8</v>
      </c>
      <c r="T93" s="52">
        <v>11</v>
      </c>
      <c r="U93" s="52">
        <v>6</v>
      </c>
      <c r="V93" s="52">
        <v>2</v>
      </c>
      <c r="W93" s="52">
        <v>13</v>
      </c>
      <c r="X93" s="52">
        <v>9</v>
      </c>
      <c r="Y93" s="52">
        <v>9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82340</v>
      </c>
      <c r="D96" s="52">
        <v>118520</v>
      </c>
      <c r="E96" s="52">
        <v>132794</v>
      </c>
      <c r="F96" s="52">
        <v>111712</v>
      </c>
      <c r="G96" s="52">
        <v>110253</v>
      </c>
      <c r="H96" s="52">
        <v>151499</v>
      </c>
      <c r="I96" s="52">
        <v>168846</v>
      </c>
      <c r="J96" s="52">
        <v>199544</v>
      </c>
      <c r="K96" s="52">
        <v>192555</v>
      </c>
      <c r="L96" s="52">
        <v>212989</v>
      </c>
      <c r="M96" s="52">
        <v>155353</v>
      </c>
      <c r="N96" s="52">
        <v>185760</v>
      </c>
      <c r="O96" s="52">
        <v>194266</v>
      </c>
      <c r="P96" s="52">
        <v>275941</v>
      </c>
      <c r="Q96" s="52">
        <v>154153</v>
      </c>
      <c r="R96" s="52">
        <v>114804</v>
      </c>
      <c r="S96" s="52">
        <v>103334</v>
      </c>
      <c r="T96" s="52">
        <v>119283</v>
      </c>
      <c r="U96" s="52">
        <v>123860</v>
      </c>
      <c r="V96" s="52">
        <v>110433</v>
      </c>
      <c r="W96" s="52">
        <v>133857</v>
      </c>
      <c r="X96" s="52">
        <v>141099</v>
      </c>
      <c r="Y96" s="52">
        <v>188063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2686</v>
      </c>
      <c r="D97" s="52">
        <v>3270</v>
      </c>
      <c r="E97" s="52">
        <v>5140</v>
      </c>
      <c r="F97" s="52">
        <v>4620</v>
      </c>
      <c r="G97" s="52">
        <v>5723</v>
      </c>
      <c r="H97" s="52">
        <v>11052</v>
      </c>
      <c r="I97" s="52">
        <v>19014</v>
      </c>
      <c r="J97" s="52">
        <v>18037</v>
      </c>
      <c r="K97" s="52">
        <v>21643</v>
      </c>
      <c r="L97" s="52">
        <v>50792</v>
      </c>
      <c r="M97" s="52">
        <v>29032</v>
      </c>
      <c r="N97" s="52">
        <v>21286</v>
      </c>
      <c r="O97" s="52">
        <v>15392</v>
      </c>
      <c r="P97" s="52">
        <v>39205</v>
      </c>
      <c r="Q97" s="52">
        <v>22319</v>
      </c>
      <c r="R97" s="52">
        <v>19001</v>
      </c>
      <c r="S97" s="52">
        <v>15703</v>
      </c>
      <c r="T97" s="52">
        <v>27055</v>
      </c>
      <c r="U97" s="52">
        <v>21196</v>
      </c>
      <c r="V97" s="52">
        <v>12420</v>
      </c>
      <c r="W97" s="52">
        <v>24366</v>
      </c>
      <c r="X97" s="52">
        <v>46849</v>
      </c>
      <c r="Y97" s="52">
        <v>44930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39840</v>
      </c>
      <c r="D102" s="52">
        <v>60246</v>
      </c>
      <c r="E102" s="52">
        <v>67537</v>
      </c>
      <c r="F102" s="52">
        <v>63152</v>
      </c>
      <c r="G102" s="52">
        <v>53841</v>
      </c>
      <c r="H102" s="52">
        <v>63616</v>
      </c>
      <c r="I102" s="52">
        <v>72435</v>
      </c>
      <c r="J102" s="52">
        <v>74995</v>
      </c>
      <c r="K102" s="52">
        <v>79274</v>
      </c>
      <c r="L102" s="52">
        <v>98538</v>
      </c>
      <c r="M102" s="52">
        <v>70097</v>
      </c>
      <c r="N102" s="52">
        <v>68443</v>
      </c>
      <c r="O102" s="52">
        <v>70516</v>
      </c>
      <c r="P102" s="52">
        <v>98902</v>
      </c>
      <c r="Q102" s="52">
        <v>49830</v>
      </c>
      <c r="R102" s="52">
        <v>28727</v>
      </c>
      <c r="S102" s="52">
        <v>29305</v>
      </c>
      <c r="T102" s="52">
        <v>37467</v>
      </c>
      <c r="U102" s="52">
        <v>38024</v>
      </c>
      <c r="V102" s="52">
        <v>26688</v>
      </c>
      <c r="W102" s="52">
        <v>22934</v>
      </c>
      <c r="X102" s="52">
        <v>9541</v>
      </c>
      <c r="Y102" s="52">
        <v>24638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55710</v>
      </c>
      <c r="D103" s="36">
        <v>72928</v>
      </c>
      <c r="E103" s="36">
        <v>83132</v>
      </c>
      <c r="F103" s="36">
        <v>65353</v>
      </c>
      <c r="G103" s="36">
        <v>75034</v>
      </c>
      <c r="H103" s="36">
        <v>113819</v>
      </c>
      <c r="I103" s="36">
        <v>130297</v>
      </c>
      <c r="J103" s="36">
        <v>161525</v>
      </c>
      <c r="K103" s="36">
        <v>152679</v>
      </c>
      <c r="L103" s="36">
        <v>180283</v>
      </c>
      <c r="M103" s="36">
        <v>124425</v>
      </c>
      <c r="N103" s="36">
        <v>149613</v>
      </c>
      <c r="O103" s="36">
        <v>152056</v>
      </c>
      <c r="P103" s="36">
        <v>229526</v>
      </c>
      <c r="Q103" s="36">
        <v>134230</v>
      </c>
      <c r="R103" s="36">
        <v>110528</v>
      </c>
      <c r="S103" s="36">
        <v>95140</v>
      </c>
      <c r="T103" s="36">
        <v>114632</v>
      </c>
      <c r="U103" s="36">
        <v>113139</v>
      </c>
      <c r="V103" s="36">
        <v>103554</v>
      </c>
      <c r="W103" s="36">
        <v>147512</v>
      </c>
      <c r="X103" s="36">
        <v>205683</v>
      </c>
      <c r="Y103" s="36">
        <v>230997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74970</v>
      </c>
      <c r="D126" s="52">
        <v>68499</v>
      </c>
      <c r="E126" s="52">
        <v>74366</v>
      </c>
      <c r="F126" s="52">
        <v>63106</v>
      </c>
      <c r="G126" s="52">
        <v>29845</v>
      </c>
      <c r="H126" s="52">
        <v>0</v>
      </c>
      <c r="I126" s="52">
        <v>0</v>
      </c>
      <c r="J126" s="52">
        <v>0</v>
      </c>
      <c r="K126" s="52">
        <v>0</v>
      </c>
      <c r="L126" s="52">
        <v>42600</v>
      </c>
      <c r="M126" s="52">
        <v>45868</v>
      </c>
      <c r="N126" s="52">
        <v>54137</v>
      </c>
      <c r="O126" s="52">
        <v>57379</v>
      </c>
      <c r="P126" s="52">
        <v>52205</v>
      </c>
      <c r="Q126" s="52">
        <v>58422</v>
      </c>
      <c r="R126" s="52">
        <v>51194</v>
      </c>
      <c r="S126" s="52">
        <v>47622</v>
      </c>
      <c r="T126" s="52">
        <v>46978</v>
      </c>
      <c r="U126" s="52">
        <v>42416</v>
      </c>
      <c r="V126" s="52">
        <v>34491</v>
      </c>
      <c r="W126" s="52">
        <v>28633</v>
      </c>
      <c r="X126" s="52">
        <v>23921</v>
      </c>
      <c r="Y126" s="52">
        <v>32565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821</v>
      </c>
      <c r="D129" s="52">
        <v>2407</v>
      </c>
      <c r="E129" s="52">
        <v>506</v>
      </c>
      <c r="F129" s="52">
        <v>565</v>
      </c>
      <c r="G129" s="52">
        <v>221</v>
      </c>
      <c r="H129" s="52">
        <v>0</v>
      </c>
      <c r="I129" s="52">
        <v>0</v>
      </c>
      <c r="J129" s="52">
        <v>0</v>
      </c>
      <c r="K129" s="52">
        <v>0</v>
      </c>
      <c r="L129" s="52">
        <v>1493</v>
      </c>
      <c r="M129" s="52">
        <v>1183</v>
      </c>
      <c r="N129" s="52">
        <v>1262</v>
      </c>
      <c r="O129" s="52">
        <v>2550</v>
      </c>
      <c r="P129" s="52">
        <v>975</v>
      </c>
      <c r="Q129" s="52">
        <v>1660</v>
      </c>
      <c r="R129" s="52">
        <v>3880</v>
      </c>
      <c r="S129" s="52">
        <v>4577</v>
      </c>
      <c r="T129" s="52">
        <v>3277</v>
      </c>
      <c r="U129" s="52">
        <v>6473</v>
      </c>
      <c r="V129" s="52">
        <v>2101</v>
      </c>
      <c r="W129" s="52">
        <v>5144</v>
      </c>
      <c r="X129" s="52">
        <v>665</v>
      </c>
      <c r="Y129" s="52">
        <v>653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57241</v>
      </c>
      <c r="D131" s="52">
        <v>63936</v>
      </c>
      <c r="E131" s="52">
        <v>62121</v>
      </c>
      <c r="F131" s="52">
        <v>49307</v>
      </c>
      <c r="G131" s="52">
        <v>20705</v>
      </c>
      <c r="H131" s="52">
        <v>0</v>
      </c>
      <c r="I131" s="52">
        <v>0</v>
      </c>
      <c r="J131" s="52">
        <v>0</v>
      </c>
      <c r="K131" s="52">
        <v>0</v>
      </c>
      <c r="L131" s="52">
        <v>31195</v>
      </c>
      <c r="M131" s="52">
        <v>34649</v>
      </c>
      <c r="N131" s="52">
        <v>43398</v>
      </c>
      <c r="O131" s="52">
        <v>47458</v>
      </c>
      <c r="P131" s="52">
        <v>36251</v>
      </c>
      <c r="Q131" s="52">
        <v>51230</v>
      </c>
      <c r="R131" s="52">
        <v>45675</v>
      </c>
      <c r="S131" s="52">
        <v>40483</v>
      </c>
      <c r="T131" s="52">
        <v>35697</v>
      </c>
      <c r="U131" s="52">
        <v>31499</v>
      </c>
      <c r="V131" s="52">
        <v>30680</v>
      </c>
      <c r="W131" s="52">
        <v>28549</v>
      </c>
      <c r="X131" s="52">
        <v>23805</v>
      </c>
      <c r="Y131" s="52">
        <v>32461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50</v>
      </c>
      <c r="D132" s="52">
        <v>37</v>
      </c>
      <c r="E132" s="52">
        <v>0</v>
      </c>
      <c r="F132" s="52">
        <v>12</v>
      </c>
      <c r="G132" s="52">
        <v>45</v>
      </c>
      <c r="H132" s="52">
        <v>0</v>
      </c>
      <c r="I132" s="52">
        <v>0</v>
      </c>
      <c r="J132" s="52">
        <v>0</v>
      </c>
      <c r="K132" s="52">
        <v>0</v>
      </c>
      <c r="L132" s="52">
        <v>104</v>
      </c>
      <c r="M132" s="52">
        <v>68</v>
      </c>
      <c r="N132" s="52">
        <v>13</v>
      </c>
      <c r="O132" s="52">
        <v>9</v>
      </c>
      <c r="P132" s="52">
        <v>119</v>
      </c>
      <c r="Q132" s="52">
        <v>87</v>
      </c>
      <c r="R132" s="52">
        <v>81</v>
      </c>
      <c r="S132" s="52">
        <v>36</v>
      </c>
      <c r="T132" s="52">
        <v>80</v>
      </c>
      <c r="U132" s="52">
        <v>56</v>
      </c>
      <c r="V132" s="52">
        <v>33</v>
      </c>
      <c r="W132" s="52">
        <v>84</v>
      </c>
      <c r="X132" s="52">
        <v>116</v>
      </c>
      <c r="Y132" s="52">
        <v>104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17121</v>
      </c>
      <c r="D135" s="52">
        <v>4404</v>
      </c>
      <c r="E135" s="52">
        <v>11789</v>
      </c>
      <c r="F135" s="52">
        <v>13239</v>
      </c>
      <c r="G135" s="52">
        <v>8646</v>
      </c>
      <c r="H135" s="52">
        <v>0</v>
      </c>
      <c r="I135" s="52">
        <v>0</v>
      </c>
      <c r="J135" s="52">
        <v>0</v>
      </c>
      <c r="K135" s="52">
        <v>0</v>
      </c>
      <c r="L135" s="52">
        <v>9125</v>
      </c>
      <c r="M135" s="52">
        <v>9395</v>
      </c>
      <c r="N135" s="52">
        <v>9623</v>
      </c>
      <c r="O135" s="52">
        <v>9184</v>
      </c>
      <c r="P135" s="52">
        <v>13865</v>
      </c>
      <c r="Q135" s="52">
        <v>6206</v>
      </c>
      <c r="R135" s="52">
        <v>4666</v>
      </c>
      <c r="S135" s="52">
        <v>6166</v>
      </c>
      <c r="T135" s="52">
        <v>9130</v>
      </c>
      <c r="U135" s="52">
        <v>9274</v>
      </c>
      <c r="V135" s="52">
        <v>3396</v>
      </c>
      <c r="W135" s="52">
        <v>0</v>
      </c>
      <c r="X135" s="52">
        <v>0</v>
      </c>
      <c r="Y135" s="52">
        <v>0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558</v>
      </c>
      <c r="D136" s="52">
        <v>122</v>
      </c>
      <c r="E136" s="52">
        <v>456</v>
      </c>
      <c r="F136" s="52">
        <v>548</v>
      </c>
      <c r="G136" s="52">
        <v>449</v>
      </c>
      <c r="H136" s="52">
        <v>0</v>
      </c>
      <c r="I136" s="52">
        <v>0</v>
      </c>
      <c r="J136" s="52">
        <v>0</v>
      </c>
      <c r="K136" s="52">
        <v>0</v>
      </c>
      <c r="L136" s="52">
        <v>2176</v>
      </c>
      <c r="M136" s="52">
        <v>1756</v>
      </c>
      <c r="N136" s="52">
        <v>1103</v>
      </c>
      <c r="O136" s="52">
        <v>728</v>
      </c>
      <c r="P136" s="52">
        <v>1970</v>
      </c>
      <c r="Q136" s="52">
        <v>899</v>
      </c>
      <c r="R136" s="52">
        <v>772</v>
      </c>
      <c r="S136" s="52">
        <v>937</v>
      </c>
      <c r="T136" s="52">
        <v>2071</v>
      </c>
      <c r="U136" s="52">
        <v>1587</v>
      </c>
      <c r="V136" s="52">
        <v>382</v>
      </c>
      <c r="W136" s="52">
        <v>0</v>
      </c>
      <c r="X136" s="52">
        <v>0</v>
      </c>
      <c r="Y136" s="52">
        <v>0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31259</v>
      </c>
      <c r="D140" s="52">
        <v>30988</v>
      </c>
      <c r="E140" s="52">
        <v>33334</v>
      </c>
      <c r="F140" s="52">
        <v>31013</v>
      </c>
      <c r="G140" s="52">
        <v>12468</v>
      </c>
      <c r="H140" s="52">
        <v>0</v>
      </c>
      <c r="I140" s="52">
        <v>0</v>
      </c>
      <c r="J140" s="52">
        <v>0</v>
      </c>
      <c r="K140" s="52">
        <v>0</v>
      </c>
      <c r="L140" s="52">
        <v>15055</v>
      </c>
      <c r="M140" s="52">
        <v>16529</v>
      </c>
      <c r="N140" s="52">
        <v>16992</v>
      </c>
      <c r="O140" s="52">
        <v>18179</v>
      </c>
      <c r="P140" s="52">
        <v>15721</v>
      </c>
      <c r="Q140" s="52">
        <v>15816</v>
      </c>
      <c r="R140" s="52">
        <v>10561</v>
      </c>
      <c r="S140" s="52">
        <v>11214</v>
      </c>
      <c r="T140" s="52">
        <v>11572</v>
      </c>
      <c r="U140" s="52">
        <v>10670</v>
      </c>
      <c r="V140" s="52">
        <v>7067</v>
      </c>
      <c r="W140" s="52">
        <v>3853</v>
      </c>
      <c r="X140" s="52">
        <v>1060</v>
      </c>
      <c r="Y140" s="52">
        <v>3139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43711</v>
      </c>
      <c r="D141" s="36">
        <v>37511</v>
      </c>
      <c r="E141" s="36">
        <v>41032</v>
      </c>
      <c r="F141" s="36">
        <v>32093</v>
      </c>
      <c r="G141" s="36">
        <v>17377</v>
      </c>
      <c r="H141" s="36">
        <v>0</v>
      </c>
      <c r="I141" s="36">
        <v>0</v>
      </c>
      <c r="J141" s="36">
        <v>0</v>
      </c>
      <c r="K141" s="36">
        <v>0</v>
      </c>
      <c r="L141" s="36">
        <v>27545</v>
      </c>
      <c r="M141" s="36">
        <v>29339</v>
      </c>
      <c r="N141" s="36">
        <v>37145</v>
      </c>
      <c r="O141" s="36">
        <v>39200</v>
      </c>
      <c r="P141" s="36">
        <v>36484</v>
      </c>
      <c r="Q141" s="36">
        <v>42606</v>
      </c>
      <c r="R141" s="36">
        <v>40633</v>
      </c>
      <c r="S141" s="36">
        <v>36408</v>
      </c>
      <c r="T141" s="36">
        <v>35406</v>
      </c>
      <c r="U141" s="36">
        <v>31746</v>
      </c>
      <c r="V141" s="36">
        <v>27424</v>
      </c>
      <c r="W141" s="36">
        <v>24780</v>
      </c>
      <c r="X141" s="36">
        <v>22861</v>
      </c>
      <c r="Y141" s="36">
        <v>29426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6028</v>
      </c>
      <c r="D145" s="52">
        <v>9089</v>
      </c>
      <c r="E145" s="52">
        <v>16616</v>
      </c>
      <c r="F145" s="52">
        <v>34822</v>
      </c>
      <c r="G145" s="52">
        <v>66236</v>
      </c>
      <c r="H145" s="52">
        <v>138112</v>
      </c>
      <c r="I145" s="52">
        <v>148693</v>
      </c>
      <c r="J145" s="52">
        <v>192295</v>
      </c>
      <c r="K145" s="52">
        <v>150904</v>
      </c>
      <c r="L145" s="52">
        <v>144315</v>
      </c>
      <c r="M145" s="52">
        <v>71554</v>
      </c>
      <c r="N145" s="52">
        <v>78286</v>
      </c>
      <c r="O145" s="52">
        <v>94204</v>
      </c>
      <c r="P145" s="52">
        <v>263728</v>
      </c>
      <c r="Q145" s="52">
        <v>200089</v>
      </c>
      <c r="R145" s="52">
        <v>169858</v>
      </c>
      <c r="S145" s="52">
        <v>148344</v>
      </c>
      <c r="T145" s="52">
        <v>191445</v>
      </c>
      <c r="U145" s="52">
        <v>239171</v>
      </c>
      <c r="V145" s="52">
        <v>280733</v>
      </c>
      <c r="W145" s="52">
        <v>350523</v>
      </c>
      <c r="X145" s="52">
        <v>431014</v>
      </c>
      <c r="Y145" s="52">
        <v>361644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661</v>
      </c>
      <c r="D147" s="52">
        <v>3193</v>
      </c>
      <c r="E147" s="52">
        <v>1117</v>
      </c>
      <c r="F147" s="52">
        <v>3066</v>
      </c>
      <c r="G147" s="52">
        <v>4840</v>
      </c>
      <c r="H147" s="52">
        <v>11995</v>
      </c>
      <c r="I147" s="52">
        <v>5936</v>
      </c>
      <c r="J147" s="52">
        <v>37549</v>
      </c>
      <c r="K147" s="52">
        <v>87488</v>
      </c>
      <c r="L147" s="52">
        <v>50292</v>
      </c>
      <c r="M147" s="52">
        <v>18070</v>
      </c>
      <c r="N147" s="52">
        <v>17963</v>
      </c>
      <c r="O147" s="52">
        <v>40883</v>
      </c>
      <c r="P147" s="52">
        <v>48732</v>
      </c>
      <c r="Q147" s="52">
        <v>55979</v>
      </c>
      <c r="R147" s="52">
        <v>116615</v>
      </c>
      <c r="S147" s="52">
        <v>109261</v>
      </c>
      <c r="T147" s="52">
        <v>131070</v>
      </c>
      <c r="U147" s="52">
        <v>191605</v>
      </c>
      <c r="V147" s="52">
        <v>168530</v>
      </c>
      <c r="W147" s="52">
        <v>286856</v>
      </c>
      <c r="X147" s="52">
        <v>117742</v>
      </c>
      <c r="Y147" s="52">
        <v>69959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644</v>
      </c>
      <c r="D149" s="52">
        <v>718</v>
      </c>
      <c r="E149" s="52">
        <v>1279</v>
      </c>
      <c r="F149" s="52">
        <v>3057</v>
      </c>
      <c r="G149" s="52">
        <v>6120</v>
      </c>
      <c r="H149" s="52">
        <v>10433</v>
      </c>
      <c r="I149" s="52">
        <v>9182</v>
      </c>
      <c r="J149" s="52">
        <v>7633</v>
      </c>
      <c r="K149" s="52">
        <v>8552</v>
      </c>
      <c r="L149" s="52">
        <v>5528</v>
      </c>
      <c r="M149" s="52">
        <v>2753</v>
      </c>
      <c r="N149" s="52">
        <v>2806</v>
      </c>
      <c r="O149" s="52">
        <v>3685</v>
      </c>
      <c r="P149" s="52">
        <v>9668</v>
      </c>
      <c r="Q149" s="52">
        <v>7102</v>
      </c>
      <c r="R149" s="52">
        <v>5653</v>
      </c>
      <c r="S149" s="52">
        <v>5319</v>
      </c>
      <c r="T149" s="52">
        <v>5940</v>
      </c>
      <c r="U149" s="52">
        <v>7444</v>
      </c>
      <c r="V149" s="52">
        <v>8069</v>
      </c>
      <c r="W149" s="52">
        <v>7951</v>
      </c>
      <c r="X149" s="52">
        <v>5022</v>
      </c>
      <c r="Y149" s="52">
        <v>7517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1</v>
      </c>
      <c r="G150" s="52">
        <v>4</v>
      </c>
      <c r="H150" s="52">
        <v>7</v>
      </c>
      <c r="I150" s="52">
        <v>13</v>
      </c>
      <c r="J150" s="52">
        <v>5</v>
      </c>
      <c r="K150" s="52">
        <v>14</v>
      </c>
      <c r="L150" s="52">
        <v>14</v>
      </c>
      <c r="M150" s="52">
        <v>6</v>
      </c>
      <c r="N150" s="52">
        <v>0</v>
      </c>
      <c r="O150" s="52">
        <v>0</v>
      </c>
      <c r="P150" s="52">
        <v>24</v>
      </c>
      <c r="Q150" s="52">
        <v>8</v>
      </c>
      <c r="R150" s="52">
        <v>11</v>
      </c>
      <c r="S150" s="52">
        <v>10</v>
      </c>
      <c r="T150" s="52">
        <v>14</v>
      </c>
      <c r="U150" s="52">
        <v>10</v>
      </c>
      <c r="V150" s="52">
        <v>5</v>
      </c>
      <c r="W150" s="52">
        <v>28</v>
      </c>
      <c r="X150" s="52">
        <v>21</v>
      </c>
      <c r="Y150" s="52">
        <v>14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5214</v>
      </c>
      <c r="D153" s="52">
        <v>8146</v>
      </c>
      <c r="E153" s="52">
        <v>14765</v>
      </c>
      <c r="F153" s="52">
        <v>30502</v>
      </c>
      <c r="G153" s="52">
        <v>57146</v>
      </c>
      <c r="H153" s="52">
        <v>118992</v>
      </c>
      <c r="I153" s="52">
        <v>125379</v>
      </c>
      <c r="J153" s="52">
        <v>169349</v>
      </c>
      <c r="K153" s="52">
        <v>127956</v>
      </c>
      <c r="L153" s="52">
        <v>112052</v>
      </c>
      <c r="M153" s="52">
        <v>57963</v>
      </c>
      <c r="N153" s="52">
        <v>67720</v>
      </c>
      <c r="O153" s="52">
        <v>83874</v>
      </c>
      <c r="P153" s="52">
        <v>222433</v>
      </c>
      <c r="Q153" s="52">
        <v>168572</v>
      </c>
      <c r="R153" s="52">
        <v>140877</v>
      </c>
      <c r="S153" s="52">
        <v>124149</v>
      </c>
      <c r="T153" s="52">
        <v>151197</v>
      </c>
      <c r="U153" s="52">
        <v>197858</v>
      </c>
      <c r="V153" s="52">
        <v>245094</v>
      </c>
      <c r="W153" s="52">
        <v>289794</v>
      </c>
      <c r="X153" s="52">
        <v>319790</v>
      </c>
      <c r="Y153" s="52">
        <v>285826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170</v>
      </c>
      <c r="D154" s="52">
        <v>225</v>
      </c>
      <c r="E154" s="52">
        <v>572</v>
      </c>
      <c r="F154" s="52">
        <v>1262</v>
      </c>
      <c r="G154" s="52">
        <v>2966</v>
      </c>
      <c r="H154" s="52">
        <v>8680</v>
      </c>
      <c r="I154" s="52">
        <v>14119</v>
      </c>
      <c r="J154" s="52">
        <v>15308</v>
      </c>
      <c r="K154" s="52">
        <v>14382</v>
      </c>
      <c r="L154" s="52">
        <v>26721</v>
      </c>
      <c r="M154" s="52">
        <v>10832</v>
      </c>
      <c r="N154" s="52">
        <v>7760</v>
      </c>
      <c r="O154" s="52">
        <v>6645</v>
      </c>
      <c r="P154" s="52">
        <v>31603</v>
      </c>
      <c r="Q154" s="52">
        <v>24407</v>
      </c>
      <c r="R154" s="52">
        <v>23317</v>
      </c>
      <c r="S154" s="52">
        <v>18866</v>
      </c>
      <c r="T154" s="52">
        <v>34294</v>
      </c>
      <c r="U154" s="52">
        <v>33859</v>
      </c>
      <c r="V154" s="52">
        <v>27565</v>
      </c>
      <c r="W154" s="52">
        <v>52750</v>
      </c>
      <c r="X154" s="52">
        <v>106181</v>
      </c>
      <c r="Y154" s="52">
        <v>68287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2513</v>
      </c>
      <c r="D158" s="52">
        <v>4112</v>
      </c>
      <c r="E158" s="52">
        <v>7448</v>
      </c>
      <c r="F158" s="52">
        <v>17113</v>
      </c>
      <c r="G158" s="52">
        <v>27672</v>
      </c>
      <c r="H158" s="52">
        <v>49518</v>
      </c>
      <c r="I158" s="52">
        <v>53127</v>
      </c>
      <c r="J158" s="52">
        <v>60972</v>
      </c>
      <c r="K158" s="52">
        <v>51574</v>
      </c>
      <c r="L158" s="52">
        <v>51003</v>
      </c>
      <c r="M158" s="52">
        <v>25785</v>
      </c>
      <c r="N158" s="52">
        <v>24572</v>
      </c>
      <c r="O158" s="52">
        <v>29846</v>
      </c>
      <c r="P158" s="52">
        <v>79419</v>
      </c>
      <c r="Q158" s="52">
        <v>54170</v>
      </c>
      <c r="R158" s="52">
        <v>35041</v>
      </c>
      <c r="S158" s="52">
        <v>34933</v>
      </c>
      <c r="T158" s="52">
        <v>47160</v>
      </c>
      <c r="U158" s="52">
        <v>60162</v>
      </c>
      <c r="V158" s="52">
        <v>57524</v>
      </c>
      <c r="W158" s="52">
        <v>47164</v>
      </c>
      <c r="X158" s="52">
        <v>19108</v>
      </c>
      <c r="Y158" s="52">
        <v>34856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3515</v>
      </c>
      <c r="D159" s="36">
        <v>4977</v>
      </c>
      <c r="E159" s="36">
        <v>9168</v>
      </c>
      <c r="F159" s="36">
        <v>17709</v>
      </c>
      <c r="G159" s="36">
        <v>38564</v>
      </c>
      <c r="H159" s="36">
        <v>88594</v>
      </c>
      <c r="I159" s="36">
        <v>95566</v>
      </c>
      <c r="J159" s="36">
        <v>131323</v>
      </c>
      <c r="K159" s="36">
        <v>99330</v>
      </c>
      <c r="L159" s="36">
        <v>93312</v>
      </c>
      <c r="M159" s="36">
        <v>45769</v>
      </c>
      <c r="N159" s="36">
        <v>53714</v>
      </c>
      <c r="O159" s="36">
        <v>64358</v>
      </c>
      <c r="P159" s="36">
        <v>184309</v>
      </c>
      <c r="Q159" s="36">
        <v>145919</v>
      </c>
      <c r="R159" s="36">
        <v>134817</v>
      </c>
      <c r="S159" s="36">
        <v>113411</v>
      </c>
      <c r="T159" s="36">
        <v>144285</v>
      </c>
      <c r="U159" s="36">
        <v>179009</v>
      </c>
      <c r="V159" s="36">
        <v>223209</v>
      </c>
      <c r="W159" s="36">
        <v>303359</v>
      </c>
      <c r="X159" s="36">
        <v>411906</v>
      </c>
      <c r="Y159" s="36">
        <v>326788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108939</v>
      </c>
      <c r="D163" s="52">
        <v>136721</v>
      </c>
      <c r="E163" s="52">
        <v>129908</v>
      </c>
      <c r="F163" s="52">
        <v>102779</v>
      </c>
      <c r="G163" s="52">
        <v>54084</v>
      </c>
      <c r="H163" s="52">
        <v>115329</v>
      </c>
      <c r="I163" s="52">
        <v>100530</v>
      </c>
      <c r="J163" s="52">
        <v>129577</v>
      </c>
      <c r="K163" s="52">
        <v>65731</v>
      </c>
      <c r="L163" s="52">
        <v>99796</v>
      </c>
      <c r="M163" s="52">
        <v>54704</v>
      </c>
      <c r="N163" s="52">
        <v>98369</v>
      </c>
      <c r="O163" s="52">
        <v>96515</v>
      </c>
      <c r="P163" s="52">
        <v>96166</v>
      </c>
      <c r="Q163" s="52">
        <v>108430</v>
      </c>
      <c r="R163" s="52">
        <v>110920</v>
      </c>
      <c r="S163" s="52">
        <v>91038</v>
      </c>
      <c r="T163" s="52">
        <v>70119</v>
      </c>
      <c r="U163" s="52">
        <v>61120</v>
      </c>
      <c r="V163" s="52">
        <v>62847</v>
      </c>
      <c r="W163" s="52">
        <v>58575</v>
      </c>
      <c r="X163" s="52">
        <v>73981</v>
      </c>
      <c r="Y163" s="52">
        <v>59420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5968</v>
      </c>
      <c r="D165" s="52">
        <v>24018</v>
      </c>
      <c r="E165" s="52">
        <v>4395</v>
      </c>
      <c r="F165" s="52">
        <v>4564</v>
      </c>
      <c r="G165" s="52">
        <v>1993</v>
      </c>
      <c r="H165" s="52">
        <v>5063</v>
      </c>
      <c r="I165" s="52">
        <v>2016</v>
      </c>
      <c r="J165" s="52">
        <v>12699</v>
      </c>
      <c r="K165" s="52">
        <v>19414</v>
      </c>
      <c r="L165" s="52">
        <v>17441</v>
      </c>
      <c r="M165" s="52">
        <v>6989</v>
      </c>
      <c r="N165" s="52">
        <v>11384</v>
      </c>
      <c r="O165" s="52">
        <v>21221</v>
      </c>
      <c r="P165" s="52">
        <v>8937</v>
      </c>
      <c r="Q165" s="52">
        <v>15296</v>
      </c>
      <c r="R165" s="52">
        <v>41786</v>
      </c>
      <c r="S165" s="52">
        <v>43474</v>
      </c>
      <c r="T165" s="52">
        <v>24256</v>
      </c>
      <c r="U165" s="52">
        <v>45815</v>
      </c>
      <c r="V165" s="52">
        <v>19017</v>
      </c>
      <c r="W165" s="52">
        <v>47436</v>
      </c>
      <c r="X165" s="52">
        <v>10203</v>
      </c>
      <c r="Y165" s="52">
        <v>5864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11631</v>
      </c>
      <c r="D167" s="52">
        <v>10795</v>
      </c>
      <c r="E167" s="52">
        <v>9996</v>
      </c>
      <c r="F167" s="52">
        <v>9021</v>
      </c>
      <c r="G167" s="52">
        <v>4997</v>
      </c>
      <c r="H167" s="52">
        <v>8712</v>
      </c>
      <c r="I167" s="52">
        <v>6208</v>
      </c>
      <c r="J167" s="52">
        <v>5144</v>
      </c>
      <c r="K167" s="52">
        <v>3725</v>
      </c>
      <c r="L167" s="52">
        <v>3822</v>
      </c>
      <c r="M167" s="52">
        <v>2104</v>
      </c>
      <c r="N167" s="52">
        <v>3526</v>
      </c>
      <c r="O167" s="52">
        <v>3776</v>
      </c>
      <c r="P167" s="52">
        <v>3525</v>
      </c>
      <c r="Q167" s="52">
        <v>3849</v>
      </c>
      <c r="R167" s="52">
        <v>3692</v>
      </c>
      <c r="S167" s="52">
        <v>3264</v>
      </c>
      <c r="T167" s="52">
        <v>2176</v>
      </c>
      <c r="U167" s="52">
        <v>1902</v>
      </c>
      <c r="V167" s="52">
        <v>1807</v>
      </c>
      <c r="W167" s="52">
        <v>1328</v>
      </c>
      <c r="X167" s="52">
        <v>862</v>
      </c>
      <c r="Y167" s="52">
        <v>1235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4</v>
      </c>
      <c r="D168" s="52">
        <v>4</v>
      </c>
      <c r="E168" s="52">
        <v>2</v>
      </c>
      <c r="F168" s="52">
        <v>4</v>
      </c>
      <c r="G168" s="52">
        <v>3</v>
      </c>
      <c r="H168" s="52">
        <v>5</v>
      </c>
      <c r="I168" s="52">
        <v>9</v>
      </c>
      <c r="J168" s="52">
        <v>3</v>
      </c>
      <c r="K168" s="52">
        <v>6</v>
      </c>
      <c r="L168" s="52">
        <v>10</v>
      </c>
      <c r="M168" s="52">
        <v>5</v>
      </c>
      <c r="N168" s="52">
        <v>0</v>
      </c>
      <c r="O168" s="52">
        <v>0</v>
      </c>
      <c r="P168" s="52">
        <v>9</v>
      </c>
      <c r="Q168" s="52">
        <v>4</v>
      </c>
      <c r="R168" s="52">
        <v>7</v>
      </c>
      <c r="S168" s="52">
        <v>6</v>
      </c>
      <c r="T168" s="52">
        <v>5</v>
      </c>
      <c r="U168" s="52">
        <v>3</v>
      </c>
      <c r="V168" s="52">
        <v>1</v>
      </c>
      <c r="W168" s="52">
        <v>5</v>
      </c>
      <c r="X168" s="52">
        <v>4</v>
      </c>
      <c r="Y168" s="52">
        <v>2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94231</v>
      </c>
      <c r="D171" s="52">
        <v>122541</v>
      </c>
      <c r="E171" s="52">
        <v>115442</v>
      </c>
      <c r="F171" s="52">
        <v>90030</v>
      </c>
      <c r="G171" s="52">
        <v>46662</v>
      </c>
      <c r="H171" s="52">
        <v>99364</v>
      </c>
      <c r="I171" s="52">
        <v>84767</v>
      </c>
      <c r="J171" s="52">
        <v>114115</v>
      </c>
      <c r="K171" s="52">
        <v>55736</v>
      </c>
      <c r="L171" s="52">
        <v>77486</v>
      </c>
      <c r="M171" s="52">
        <v>44314</v>
      </c>
      <c r="N171" s="52">
        <v>85093</v>
      </c>
      <c r="O171" s="52">
        <v>85931</v>
      </c>
      <c r="P171" s="52">
        <v>81108</v>
      </c>
      <c r="Q171" s="52">
        <v>91351</v>
      </c>
      <c r="R171" s="52">
        <v>91995</v>
      </c>
      <c r="S171" s="52">
        <v>76190</v>
      </c>
      <c r="T171" s="52">
        <v>55377</v>
      </c>
      <c r="U171" s="52">
        <v>50562</v>
      </c>
      <c r="V171" s="52">
        <v>54868</v>
      </c>
      <c r="W171" s="52">
        <v>48427</v>
      </c>
      <c r="X171" s="52">
        <v>54890</v>
      </c>
      <c r="Y171" s="52">
        <v>46963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3073</v>
      </c>
      <c r="D172" s="52">
        <v>3381</v>
      </c>
      <c r="E172" s="52">
        <v>4468</v>
      </c>
      <c r="F172" s="52">
        <v>3724</v>
      </c>
      <c r="G172" s="52">
        <v>2422</v>
      </c>
      <c r="H172" s="52">
        <v>7248</v>
      </c>
      <c r="I172" s="52">
        <v>9546</v>
      </c>
      <c r="J172" s="52">
        <v>10315</v>
      </c>
      <c r="K172" s="52">
        <v>6264</v>
      </c>
      <c r="L172" s="52">
        <v>18478</v>
      </c>
      <c r="M172" s="52">
        <v>8281</v>
      </c>
      <c r="N172" s="52">
        <v>9750</v>
      </c>
      <c r="O172" s="52">
        <v>6808</v>
      </c>
      <c r="P172" s="52">
        <v>11524</v>
      </c>
      <c r="Q172" s="52">
        <v>13226</v>
      </c>
      <c r="R172" s="52">
        <v>15226</v>
      </c>
      <c r="S172" s="52">
        <v>11578</v>
      </c>
      <c r="T172" s="52">
        <v>12561</v>
      </c>
      <c r="U172" s="52">
        <v>8653</v>
      </c>
      <c r="V172" s="52">
        <v>6171</v>
      </c>
      <c r="W172" s="52">
        <v>8815</v>
      </c>
      <c r="X172" s="52">
        <v>18225</v>
      </c>
      <c r="Y172" s="52">
        <v>11220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45422</v>
      </c>
      <c r="D176" s="52">
        <v>61851</v>
      </c>
      <c r="E176" s="52">
        <v>58231</v>
      </c>
      <c r="F176" s="52">
        <v>50510</v>
      </c>
      <c r="G176" s="52">
        <v>22595</v>
      </c>
      <c r="H176" s="52">
        <v>41349</v>
      </c>
      <c r="I176" s="52">
        <v>35919</v>
      </c>
      <c r="J176" s="52">
        <v>41086</v>
      </c>
      <c r="K176" s="52">
        <v>22465</v>
      </c>
      <c r="L176" s="52">
        <v>35269</v>
      </c>
      <c r="M176" s="52">
        <v>19713</v>
      </c>
      <c r="N176" s="52">
        <v>30876</v>
      </c>
      <c r="O176" s="52">
        <v>30578</v>
      </c>
      <c r="P176" s="52">
        <v>28959</v>
      </c>
      <c r="Q176" s="52">
        <v>29355</v>
      </c>
      <c r="R176" s="52">
        <v>22882</v>
      </c>
      <c r="S176" s="52">
        <v>21438</v>
      </c>
      <c r="T176" s="52">
        <v>17273</v>
      </c>
      <c r="U176" s="52">
        <v>15374</v>
      </c>
      <c r="V176" s="52">
        <v>12878</v>
      </c>
      <c r="W176" s="52">
        <v>7881</v>
      </c>
      <c r="X176" s="52">
        <v>3280</v>
      </c>
      <c r="Y176" s="52">
        <v>5727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63517</v>
      </c>
      <c r="D177" s="36">
        <v>74870</v>
      </c>
      <c r="E177" s="36">
        <v>71677</v>
      </c>
      <c r="F177" s="36">
        <v>52269</v>
      </c>
      <c r="G177" s="36">
        <v>31489</v>
      </c>
      <c r="H177" s="36">
        <v>73980</v>
      </c>
      <c r="I177" s="36">
        <v>64611</v>
      </c>
      <c r="J177" s="36">
        <v>88491</v>
      </c>
      <c r="K177" s="36">
        <v>43266</v>
      </c>
      <c r="L177" s="36">
        <v>64527</v>
      </c>
      <c r="M177" s="36">
        <v>34991</v>
      </c>
      <c r="N177" s="36">
        <v>67493</v>
      </c>
      <c r="O177" s="36">
        <v>65937</v>
      </c>
      <c r="P177" s="36">
        <v>67207</v>
      </c>
      <c r="Q177" s="36">
        <v>79075</v>
      </c>
      <c r="R177" s="36">
        <v>88038</v>
      </c>
      <c r="S177" s="36">
        <v>69600</v>
      </c>
      <c r="T177" s="36">
        <v>52846</v>
      </c>
      <c r="U177" s="36">
        <v>45746</v>
      </c>
      <c r="V177" s="36">
        <v>49969</v>
      </c>
      <c r="W177" s="36">
        <v>50694</v>
      </c>
      <c r="X177" s="36">
        <v>70701</v>
      </c>
      <c r="Y177" s="36">
        <v>53693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7007</v>
      </c>
      <c r="I5" s="52">
        <v>19291</v>
      </c>
      <c r="J5" s="52">
        <v>14512</v>
      </c>
      <c r="K5" s="52">
        <v>11388</v>
      </c>
      <c r="L5" s="52">
        <v>1</v>
      </c>
      <c r="M5" s="52">
        <v>1</v>
      </c>
      <c r="N5" s="52">
        <v>0</v>
      </c>
      <c r="O5" s="52">
        <v>99</v>
      </c>
      <c r="P5" s="52">
        <v>0</v>
      </c>
      <c r="Q5" s="52">
        <v>1</v>
      </c>
      <c r="R5" s="52">
        <v>2</v>
      </c>
      <c r="S5" s="52">
        <v>0</v>
      </c>
      <c r="T5" s="52">
        <v>0</v>
      </c>
      <c r="U5" s="52">
        <v>0</v>
      </c>
      <c r="V5" s="52">
        <v>0</v>
      </c>
      <c r="W5" s="52">
        <v>1437</v>
      </c>
      <c r="X5" s="52">
        <v>5233</v>
      </c>
      <c r="Y5" s="52">
        <v>4519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3707</v>
      </c>
      <c r="D8" s="52">
        <v>3079</v>
      </c>
      <c r="E8" s="52">
        <v>363</v>
      </c>
      <c r="F8" s="52">
        <v>432</v>
      </c>
      <c r="G8" s="52">
        <v>472</v>
      </c>
      <c r="H8" s="52">
        <v>683</v>
      </c>
      <c r="I8" s="52">
        <v>797</v>
      </c>
      <c r="J8" s="52">
        <v>1209</v>
      </c>
      <c r="K8" s="52">
        <v>2208</v>
      </c>
      <c r="L8" s="52">
        <v>2427</v>
      </c>
      <c r="M8" s="52">
        <v>727</v>
      </c>
      <c r="N8" s="52">
        <v>92</v>
      </c>
      <c r="O8" s="52">
        <v>95</v>
      </c>
      <c r="P8" s="52">
        <v>49</v>
      </c>
      <c r="Q8" s="52">
        <v>63</v>
      </c>
      <c r="R8" s="52">
        <v>47</v>
      </c>
      <c r="S8" s="52">
        <v>49</v>
      </c>
      <c r="T8" s="52">
        <v>59</v>
      </c>
      <c r="U8" s="52">
        <v>111</v>
      </c>
      <c r="V8" s="52">
        <v>38</v>
      </c>
      <c r="W8" s="52">
        <v>207</v>
      </c>
      <c r="X8" s="52">
        <v>419</v>
      </c>
      <c r="Y8" s="52">
        <v>776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1709</v>
      </c>
      <c r="D10" s="52">
        <f>RES_hhdet_in!D10-RES_hhdet_in_new!D10</f>
        <v>404</v>
      </c>
      <c r="E10" s="52">
        <f>RES_hhdet_in!E10-RES_hhdet_in_new!E10</f>
        <v>3171</v>
      </c>
      <c r="F10" s="52">
        <f>RES_hhdet_in!F10-RES_hhdet_in_new!F10</f>
        <v>4523</v>
      </c>
      <c r="G10" s="52">
        <f>RES_hhdet_in!G10-RES_hhdet_in_new!G10</f>
        <v>7297</v>
      </c>
      <c r="H10" s="52">
        <f>RES_hhdet_in!H10-RES_hhdet_in_new!H10</f>
        <v>4883</v>
      </c>
      <c r="I10" s="52">
        <f>RES_hhdet_in!I10-RES_hhdet_in_new!I10</f>
        <v>3555</v>
      </c>
      <c r="J10" s="52">
        <f>RES_hhdet_in!J10-RES_hhdet_in_new!J10</f>
        <v>4910</v>
      </c>
      <c r="K10" s="52">
        <f>RES_hhdet_in!K10-RES_hhdet_in_new!K10</f>
        <v>4111</v>
      </c>
      <c r="L10" s="52">
        <f>RES_hhdet_in!L10-RES_hhdet_in_new!L10</f>
        <v>7333</v>
      </c>
      <c r="M10" s="52">
        <f>RES_hhdet_in!M10-RES_hhdet_in_new!M10</f>
        <v>17190</v>
      </c>
      <c r="N10" s="52">
        <f>RES_hhdet_in!N10-RES_hhdet_in_new!N10</f>
        <v>10721</v>
      </c>
      <c r="O10" s="52">
        <f>RES_hhdet_in!O10-RES_hhdet_in_new!O10</f>
        <v>13153</v>
      </c>
      <c r="P10" s="52">
        <f>RES_hhdet_in!P10-RES_hhdet_in_new!P10</f>
        <v>1412</v>
      </c>
      <c r="Q10" s="52">
        <f>RES_hhdet_in!Q10-RES_hhdet_in_new!Q10</f>
        <v>613</v>
      </c>
      <c r="R10" s="52">
        <f>RES_hhdet_in!R10-RES_hhdet_in_new!R10</f>
        <v>1065</v>
      </c>
      <c r="S10" s="52">
        <f>RES_hhdet_in!S10-RES_hhdet_in_new!S10</f>
        <v>1329</v>
      </c>
      <c r="T10" s="52">
        <f>RES_hhdet_in!T10-RES_hhdet_in_new!T10</f>
        <v>2844</v>
      </c>
      <c r="U10" s="52">
        <f>RES_hhdet_in!U10-RES_hhdet_in_new!U10</f>
        <v>2157</v>
      </c>
      <c r="V10" s="52">
        <f>RES_hhdet_in!V10-RES_hhdet_in_new!V10</f>
        <v>1270</v>
      </c>
      <c r="W10" s="52">
        <f>RES_hhdet_in!W10-RES_hhdet_in_new!W10</f>
        <v>1164</v>
      </c>
      <c r="X10" s="52">
        <f>RES_hhdet_in!X10-RES_hhdet_in_new!X10</f>
        <v>2267</v>
      </c>
      <c r="Y10" s="52">
        <f>RES_hhdet_in!Y10-RES_hhdet_in_new!Y10</f>
        <v>2094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1294</v>
      </c>
      <c r="D11" s="52">
        <f>RES_hhdet_in!D11-RES_hhdet_in_new!D11</f>
        <v>0</v>
      </c>
      <c r="E11" s="52">
        <f>RES_hhdet_in!E11-RES_hhdet_in_new!E11</f>
        <v>1090</v>
      </c>
      <c r="F11" s="52">
        <f>RES_hhdet_in!F11-RES_hhdet_in_new!F11</f>
        <v>2083</v>
      </c>
      <c r="G11" s="52">
        <f>RES_hhdet_in!G11-RES_hhdet_in_new!G11</f>
        <v>3200</v>
      </c>
      <c r="H11" s="52">
        <f>RES_hhdet_in!H11-RES_hhdet_in_new!H11</f>
        <v>3274</v>
      </c>
      <c r="I11" s="52">
        <f>RES_hhdet_in!I11-RES_hhdet_in_new!I11</f>
        <v>979</v>
      </c>
      <c r="J11" s="52">
        <f>RES_hhdet_in!J11-RES_hhdet_in_new!J11</f>
        <v>387</v>
      </c>
      <c r="K11" s="52">
        <f>RES_hhdet_in!K11-RES_hhdet_in_new!K11</f>
        <v>449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74</v>
      </c>
      <c r="Q11" s="52">
        <f>RES_hhdet_in!Q11-RES_hhdet_in_new!Q11</f>
        <v>241</v>
      </c>
      <c r="R11" s="52">
        <f>RES_hhdet_in!R11-RES_hhdet_in_new!R11</f>
        <v>192</v>
      </c>
      <c r="S11" s="52">
        <f>RES_hhdet_in!S11-RES_hhdet_in_new!S11</f>
        <v>88</v>
      </c>
      <c r="T11" s="52">
        <f>RES_hhdet_in!T11-RES_hhdet_in_new!T11</f>
        <v>0</v>
      </c>
      <c r="U11" s="52">
        <f>RES_hhdet_in!U11-RES_hhdet_in_new!U11</f>
        <v>17</v>
      </c>
      <c r="V11" s="52">
        <f>RES_hhdet_in!V11-RES_hhdet_in_new!V11</f>
        <v>47</v>
      </c>
      <c r="W11" s="52">
        <f>RES_hhdet_in!W11-RES_hhdet_in_new!W11</f>
        <v>80</v>
      </c>
      <c r="X11" s="52">
        <f>RES_hhdet_in!X11-RES_hhdet_in_new!X11</f>
        <v>71</v>
      </c>
      <c r="Y11" s="52">
        <f>RES_hhdet_in!Y11-RES_hhdet_in_new!Y11</f>
        <v>73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1</v>
      </c>
      <c r="G12" s="52">
        <f>RES_hhdet_in!G12-RES_hhdet_in_new!G12</f>
        <v>2</v>
      </c>
      <c r="H12" s="52">
        <f>RES_hhdet_in!H12-RES_hhdet_in_new!H12</f>
        <v>2</v>
      </c>
      <c r="I12" s="52">
        <f>RES_hhdet_in!I12-RES_hhdet_in_new!I12</f>
        <v>1</v>
      </c>
      <c r="J12" s="52">
        <f>RES_hhdet_in!J12-RES_hhdet_in_new!J12</f>
        <v>0</v>
      </c>
      <c r="K12" s="52">
        <f>RES_hhdet_in!K12-RES_hhdet_in_new!K12</f>
        <v>1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10481</v>
      </c>
      <c r="D15" s="52">
        <f>RES_hhdet_in!D15-RES_hhdet_in_new!D15</f>
        <v>0</v>
      </c>
      <c r="E15" s="52">
        <f>RES_hhdet_in!E15-RES_hhdet_in_new!E15</f>
        <v>12581</v>
      </c>
      <c r="F15" s="52">
        <f>RES_hhdet_in!F15-RES_hhdet_in_new!F15</f>
        <v>20789</v>
      </c>
      <c r="G15" s="52">
        <f>RES_hhdet_in!G15-RES_hhdet_in_new!G15</f>
        <v>29878</v>
      </c>
      <c r="H15" s="52">
        <f>RES_hhdet_in!H15-RES_hhdet_in_new!H15</f>
        <v>37332</v>
      </c>
      <c r="I15" s="52">
        <f>RES_hhdet_in!I15-RES_hhdet_in_new!I15</f>
        <v>13357</v>
      </c>
      <c r="J15" s="52">
        <f>RES_hhdet_in!J15-RES_hhdet_in_new!J15</f>
        <v>8606</v>
      </c>
      <c r="K15" s="52">
        <f>RES_hhdet_in!K15-RES_hhdet_in_new!K15</f>
        <v>6736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4</v>
      </c>
      <c r="O15" s="52">
        <f>RES_hhdet_in!O15-RES_hhdet_in_new!O15</f>
        <v>0</v>
      </c>
      <c r="P15" s="52">
        <f>RES_hhdet_in!P15-RES_hhdet_in_new!P15</f>
        <v>1750</v>
      </c>
      <c r="Q15" s="52">
        <f>RES_hhdet_in!Q15-RES_hhdet_in_new!Q15</f>
        <v>5750</v>
      </c>
      <c r="R15" s="52">
        <f>RES_hhdet_in!R15-RES_hhdet_in_new!R15</f>
        <v>4765</v>
      </c>
      <c r="S15" s="52">
        <f>RES_hhdet_in!S15-RES_hhdet_in_new!S15</f>
        <v>2063</v>
      </c>
      <c r="T15" s="52">
        <f>RES_hhdet_in!T15-RES_hhdet_in_new!T15</f>
        <v>0</v>
      </c>
      <c r="U15" s="52">
        <f>RES_hhdet_in!U15-RES_hhdet_in_new!U15</f>
        <v>454</v>
      </c>
      <c r="V15" s="52">
        <f>RES_hhdet_in!V15-RES_hhdet_in_new!V15</f>
        <v>1445</v>
      </c>
      <c r="W15" s="52">
        <f>RES_hhdet_in!W15-RES_hhdet_in_new!W15</f>
        <v>2931</v>
      </c>
      <c r="X15" s="52">
        <f>RES_hhdet_in!X15-RES_hhdet_in_new!X15</f>
        <v>4550</v>
      </c>
      <c r="Y15" s="52">
        <f>RES_hhdet_in!Y15-RES_hhdet_in_new!Y15</f>
        <v>2796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342</v>
      </c>
      <c r="D16" s="52">
        <f>RES_hhdet_in!D16-RES_hhdet_in_new!D16</f>
        <v>0</v>
      </c>
      <c r="E16" s="52">
        <f>RES_hhdet_in!E16-RES_hhdet_in_new!E16</f>
        <v>487</v>
      </c>
      <c r="F16" s="52">
        <f>RES_hhdet_in!F16-RES_hhdet_in_new!F16</f>
        <v>860</v>
      </c>
      <c r="G16" s="52">
        <f>RES_hhdet_in!G16-RES_hhdet_in_new!G16</f>
        <v>1551</v>
      </c>
      <c r="H16" s="52">
        <f>RES_hhdet_in!H16-RES_hhdet_in_new!H16</f>
        <v>2723</v>
      </c>
      <c r="I16" s="52">
        <f>RES_hhdet_in!I16-RES_hhdet_in_new!I16</f>
        <v>1503</v>
      </c>
      <c r="J16" s="52">
        <f>RES_hhdet_in!J16-RES_hhdet_in_new!J16</f>
        <v>779</v>
      </c>
      <c r="K16" s="52">
        <f>RES_hhdet_in!K16-RES_hhdet_in_new!K16</f>
        <v>756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247</v>
      </c>
      <c r="Q16" s="52">
        <f>RES_hhdet_in!Q16-RES_hhdet_in_new!Q16</f>
        <v>832</v>
      </c>
      <c r="R16" s="52">
        <f>RES_hhdet_in!R16-RES_hhdet_in_new!R16</f>
        <v>788</v>
      </c>
      <c r="S16" s="52">
        <f>RES_hhdet_in!S16-RES_hhdet_in_new!S16</f>
        <v>313</v>
      </c>
      <c r="T16" s="52">
        <f>RES_hhdet_in!T16-RES_hhdet_in_new!T16</f>
        <v>0</v>
      </c>
      <c r="U16" s="52">
        <f>RES_hhdet_in!U16-RES_hhdet_in_new!U16</f>
        <v>76</v>
      </c>
      <c r="V16" s="52">
        <f>RES_hhdet_in!V16-RES_hhdet_in_new!V16</f>
        <v>162</v>
      </c>
      <c r="W16" s="52">
        <f>RES_hhdet_in!W16-RES_hhdet_in_new!W16</f>
        <v>532</v>
      </c>
      <c r="X16" s="52">
        <f>RES_hhdet_in!X16-RES_hhdet_in_new!X16</f>
        <v>1510</v>
      </c>
      <c r="Y16" s="52">
        <f>RES_hhdet_in!Y16-RES_hhdet_in_new!Y16</f>
        <v>668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7556</v>
      </c>
      <c r="D21" s="52">
        <v>1606</v>
      </c>
      <c r="E21" s="52">
        <v>10253</v>
      </c>
      <c r="F21" s="52">
        <v>16135</v>
      </c>
      <c r="G21" s="52">
        <v>19594</v>
      </c>
      <c r="H21" s="52">
        <v>19328</v>
      </c>
      <c r="I21" s="52">
        <v>7531</v>
      </c>
      <c r="J21" s="52">
        <v>4658</v>
      </c>
      <c r="K21" s="52">
        <v>4147</v>
      </c>
      <c r="L21" s="52">
        <v>266</v>
      </c>
      <c r="M21" s="52">
        <v>1</v>
      </c>
      <c r="N21" s="52">
        <v>0</v>
      </c>
      <c r="O21" s="52">
        <v>502</v>
      </c>
      <c r="P21" s="52">
        <v>2443</v>
      </c>
      <c r="Q21" s="52">
        <v>3343</v>
      </c>
      <c r="R21" s="52">
        <v>1876</v>
      </c>
      <c r="S21" s="52">
        <v>1143</v>
      </c>
      <c r="T21" s="52">
        <v>0</v>
      </c>
      <c r="U21" s="52">
        <v>11</v>
      </c>
      <c r="V21" s="52">
        <v>183</v>
      </c>
      <c r="W21" s="52">
        <v>518</v>
      </c>
      <c r="X21" s="52">
        <v>318</v>
      </c>
      <c r="Y21" s="52">
        <v>566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10567</v>
      </c>
      <c r="D22" s="36">
        <v>1943</v>
      </c>
      <c r="E22" s="36">
        <v>12620</v>
      </c>
      <c r="F22" s="36">
        <v>16697</v>
      </c>
      <c r="G22" s="36">
        <v>27308</v>
      </c>
      <c r="H22" s="36">
        <v>34578</v>
      </c>
      <c r="I22" s="36">
        <v>13544</v>
      </c>
      <c r="J22" s="36">
        <v>10037</v>
      </c>
      <c r="K22" s="36">
        <v>7988</v>
      </c>
      <c r="L22" s="36">
        <v>491</v>
      </c>
      <c r="M22" s="36">
        <v>3</v>
      </c>
      <c r="N22" s="36">
        <v>1</v>
      </c>
      <c r="O22" s="36">
        <v>1086</v>
      </c>
      <c r="P22" s="36">
        <v>5672</v>
      </c>
      <c r="Q22" s="36">
        <v>9008</v>
      </c>
      <c r="R22" s="36">
        <v>7212</v>
      </c>
      <c r="S22" s="36">
        <v>3715</v>
      </c>
      <c r="T22" s="36">
        <v>4</v>
      </c>
      <c r="U22" s="36">
        <v>39</v>
      </c>
      <c r="V22" s="36">
        <v>728</v>
      </c>
      <c r="W22" s="36">
        <v>3374</v>
      </c>
      <c r="X22" s="36">
        <v>6908</v>
      </c>
      <c r="Y22" s="36">
        <v>5319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25227</v>
      </c>
      <c r="D26" s="52">
        <v>20706</v>
      </c>
      <c r="E26" s="52">
        <v>16888</v>
      </c>
      <c r="F26" s="52">
        <v>20308</v>
      </c>
      <c r="G26" s="52">
        <v>26216</v>
      </c>
      <c r="H26" s="52">
        <v>22924</v>
      </c>
      <c r="I26" s="52">
        <v>33152</v>
      </c>
      <c r="J26" s="52">
        <v>18504</v>
      </c>
      <c r="K26" s="52">
        <v>21775</v>
      </c>
      <c r="L26" s="52">
        <v>17844</v>
      </c>
      <c r="M26" s="52">
        <v>15157</v>
      </c>
      <c r="N26" s="52">
        <v>18979</v>
      </c>
      <c r="O26" s="52">
        <v>16546</v>
      </c>
      <c r="P26" s="52">
        <v>1</v>
      </c>
      <c r="Q26" s="52">
        <v>5154</v>
      </c>
      <c r="R26" s="52">
        <v>20494</v>
      </c>
      <c r="S26" s="52">
        <v>22696</v>
      </c>
      <c r="T26" s="52">
        <v>16297</v>
      </c>
      <c r="U26" s="52">
        <v>15385</v>
      </c>
      <c r="V26" s="52">
        <v>17476</v>
      </c>
      <c r="W26" s="52">
        <v>26416</v>
      </c>
      <c r="X26" s="52">
        <v>28437</v>
      </c>
      <c r="Y26" s="52">
        <v>22807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8009</v>
      </c>
      <c r="D29" s="52">
        <v>7773</v>
      </c>
      <c r="E29" s="52">
        <v>5111</v>
      </c>
      <c r="F29" s="52">
        <v>4916</v>
      </c>
      <c r="G29" s="52">
        <v>5125</v>
      </c>
      <c r="H29" s="52">
        <v>6551</v>
      </c>
      <c r="I29" s="52">
        <v>3385</v>
      </c>
      <c r="J29" s="52">
        <v>2725</v>
      </c>
      <c r="K29" s="52">
        <v>3556</v>
      </c>
      <c r="L29" s="52">
        <v>3924</v>
      </c>
      <c r="M29" s="52">
        <v>4642</v>
      </c>
      <c r="N29" s="52">
        <v>3589</v>
      </c>
      <c r="O29" s="52">
        <v>3790</v>
      </c>
      <c r="P29" s="52">
        <v>2853</v>
      </c>
      <c r="Q29" s="52">
        <v>1201</v>
      </c>
      <c r="R29" s="52">
        <v>1230</v>
      </c>
      <c r="S29" s="52">
        <v>6166</v>
      </c>
      <c r="T29" s="52">
        <v>9259</v>
      </c>
      <c r="U29" s="52">
        <v>8081</v>
      </c>
      <c r="V29" s="52">
        <v>5707</v>
      </c>
      <c r="W29" s="52">
        <v>8834</v>
      </c>
      <c r="X29" s="52">
        <v>8776</v>
      </c>
      <c r="Y29" s="52">
        <v>5577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8581</v>
      </c>
      <c r="D31" s="52">
        <f>RES_hhdet_in!D31-RES_hhdet_in_new!D31</f>
        <v>6001</v>
      </c>
      <c r="E31" s="52">
        <f>RES_hhdet_in!E31-RES_hhdet_in_new!E31</f>
        <v>5648</v>
      </c>
      <c r="F31" s="52">
        <f>RES_hhdet_in!F31-RES_hhdet_in_new!F31</f>
        <v>7024</v>
      </c>
      <c r="G31" s="52">
        <f>RES_hhdet_in!G31-RES_hhdet_in_new!G31</f>
        <v>8508</v>
      </c>
      <c r="H31" s="52">
        <f>RES_hhdet_in!H31-RES_hhdet_in_new!H31</f>
        <v>7471</v>
      </c>
      <c r="I31" s="52">
        <f>RES_hhdet_in!I31-RES_hhdet_in_new!I31</f>
        <v>3595</v>
      </c>
      <c r="J31" s="52">
        <f>RES_hhdet_in!J31-RES_hhdet_in_new!J31</f>
        <v>1530</v>
      </c>
      <c r="K31" s="52">
        <f>RES_hhdet_in!K31-RES_hhdet_in_new!K31</f>
        <v>2949</v>
      </c>
      <c r="L31" s="52">
        <f>RES_hhdet_in!L31-RES_hhdet_in_new!L31</f>
        <v>1776</v>
      </c>
      <c r="M31" s="52">
        <f>RES_hhdet_in!M31-RES_hhdet_in_new!M31</f>
        <v>1703</v>
      </c>
      <c r="N31" s="52">
        <f>RES_hhdet_in!N31-RES_hhdet_in_new!N31</f>
        <v>1826</v>
      </c>
      <c r="O31" s="52">
        <f>RES_hhdet_in!O31-RES_hhdet_in_new!O31</f>
        <v>1982</v>
      </c>
      <c r="P31" s="52">
        <f>RES_hhdet_in!P31-RES_hhdet_in_new!P31</f>
        <v>1118</v>
      </c>
      <c r="Q31" s="52">
        <f>RES_hhdet_in!Q31-RES_hhdet_in_new!Q31</f>
        <v>1512</v>
      </c>
      <c r="R31" s="52">
        <f>RES_hhdet_in!R31-RES_hhdet_in_new!R31</f>
        <v>1616</v>
      </c>
      <c r="S31" s="52">
        <f>RES_hhdet_in!S31-RES_hhdet_in_new!S31</f>
        <v>1762</v>
      </c>
      <c r="T31" s="52">
        <f>RES_hhdet_in!T31-RES_hhdet_in_new!T31</f>
        <v>1238</v>
      </c>
      <c r="U31" s="52">
        <f>RES_hhdet_in!U31-RES_hhdet_in_new!U31</f>
        <v>1121</v>
      </c>
      <c r="V31" s="52">
        <f>RES_hhdet_in!V31-RES_hhdet_in_new!V31</f>
        <v>1091</v>
      </c>
      <c r="W31" s="52">
        <f>RES_hhdet_in!W31-RES_hhdet_in_new!W31</f>
        <v>1003</v>
      </c>
      <c r="X31" s="52">
        <f>RES_hhdet_in!X31-RES_hhdet_in_new!X31</f>
        <v>507</v>
      </c>
      <c r="Y31" s="52">
        <f>RES_hhdet_in!Y31-RES_hhdet_in_new!Y31</f>
        <v>950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3</v>
      </c>
      <c r="D32" s="52">
        <f>RES_hhdet_in!D32-RES_hhdet_in_new!D32</f>
        <v>3</v>
      </c>
      <c r="E32" s="52">
        <f>RES_hhdet_in!E32-RES_hhdet_in_new!E32</f>
        <v>1</v>
      </c>
      <c r="F32" s="52">
        <f>RES_hhdet_in!F32-RES_hhdet_in_new!F32</f>
        <v>3</v>
      </c>
      <c r="G32" s="52">
        <f>RES_hhdet_in!G32-RES_hhdet_in_new!G32</f>
        <v>6</v>
      </c>
      <c r="H32" s="52">
        <f>RES_hhdet_in!H32-RES_hhdet_in_new!H32</f>
        <v>4</v>
      </c>
      <c r="I32" s="52">
        <f>RES_hhdet_in!I32-RES_hhdet_in_new!I32</f>
        <v>4</v>
      </c>
      <c r="J32" s="52">
        <f>RES_hhdet_in!J32-RES_hhdet_in_new!J32</f>
        <v>0</v>
      </c>
      <c r="K32" s="52">
        <f>RES_hhdet_in!K32-RES_hhdet_in_new!K32</f>
        <v>3</v>
      </c>
      <c r="L32" s="52">
        <f>RES_hhdet_in!L32-RES_hhdet_in_new!L32</f>
        <v>3</v>
      </c>
      <c r="M32" s="52">
        <f>RES_hhdet_in!M32-RES_hhdet_in_new!M32</f>
        <v>1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2</v>
      </c>
      <c r="Q32" s="52">
        <f>RES_hhdet_in!Q32-RES_hhdet_in_new!Q32</f>
        <v>0</v>
      </c>
      <c r="R32" s="52">
        <f>RES_hhdet_in!R32-RES_hhdet_in_new!R32</f>
        <v>1</v>
      </c>
      <c r="S32" s="52">
        <f>RES_hhdet_in!S32-RES_hhdet_in_new!S32</f>
        <v>1</v>
      </c>
      <c r="T32" s="52">
        <f>RES_hhdet_in!T32-RES_hhdet_in_new!T32</f>
        <v>1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1</v>
      </c>
      <c r="X32" s="52">
        <f>RES_hhdet_in!X32-RES_hhdet_in_new!X32</f>
        <v>1</v>
      </c>
      <c r="Y32" s="52">
        <f>RES_hhdet_in!Y32-RES_hhdet_in_new!Y32</f>
        <v>0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69524</v>
      </c>
      <c r="D35" s="52">
        <f>RES_hhdet_in!D35-RES_hhdet_in_new!D35</f>
        <v>68142</v>
      </c>
      <c r="E35" s="52">
        <f>RES_hhdet_in!E35-RES_hhdet_in_new!E35</f>
        <v>65240</v>
      </c>
      <c r="F35" s="52">
        <f>RES_hhdet_in!F35-RES_hhdet_in_new!F35</f>
        <v>70099</v>
      </c>
      <c r="G35" s="52">
        <f>RES_hhdet_in!G35-RES_hhdet_in_new!G35</f>
        <v>79443</v>
      </c>
      <c r="H35" s="52">
        <f>RES_hhdet_in!H35-RES_hhdet_in_new!H35</f>
        <v>85220</v>
      </c>
      <c r="I35" s="52">
        <f>RES_hhdet_in!I35-RES_hhdet_in_new!I35</f>
        <v>49075</v>
      </c>
      <c r="J35" s="52">
        <f>RES_hhdet_in!J35-RES_hhdet_in_new!J35</f>
        <v>33901</v>
      </c>
      <c r="K35" s="52">
        <f>RES_hhdet_in!K35-RES_hhdet_in_new!K35</f>
        <v>44136</v>
      </c>
      <c r="L35" s="52">
        <f>RES_hhdet_in!L35-RES_hhdet_in_new!L35</f>
        <v>36018</v>
      </c>
      <c r="M35" s="52">
        <f>RES_hhdet_in!M35-RES_hhdet_in_new!M35</f>
        <v>35841</v>
      </c>
      <c r="N35" s="52">
        <f>RES_hhdet_in!N35-RES_hhdet_in_new!N35</f>
        <v>44166</v>
      </c>
      <c r="O35" s="52">
        <f>RES_hhdet_in!O35-RES_hhdet_in_new!O35</f>
        <v>45173</v>
      </c>
      <c r="P35" s="52">
        <f>RES_hhdet_in!P35-RES_hhdet_in_new!P35</f>
        <v>25706</v>
      </c>
      <c r="Q35" s="52">
        <f>RES_hhdet_in!Q35-RES_hhdet_in_new!Q35</f>
        <v>35930</v>
      </c>
      <c r="R35" s="52">
        <f>RES_hhdet_in!R35-RES_hhdet_in_new!R35</f>
        <v>40383</v>
      </c>
      <c r="S35" s="52">
        <f>RES_hhdet_in!S35-RES_hhdet_in_new!S35</f>
        <v>41046</v>
      </c>
      <c r="T35" s="52">
        <f>RES_hhdet_in!T35-RES_hhdet_in_new!T35</f>
        <v>31518</v>
      </c>
      <c r="U35" s="52">
        <f>RES_hhdet_in!U35-RES_hhdet_in_new!U35</f>
        <v>29995</v>
      </c>
      <c r="V35" s="52">
        <f>RES_hhdet_in!V35-RES_hhdet_in_new!V35</f>
        <v>33410</v>
      </c>
      <c r="W35" s="52">
        <f>RES_hhdet_in!W35-RES_hhdet_in_new!W35</f>
        <v>36826</v>
      </c>
      <c r="X35" s="52">
        <f>RES_hhdet_in!X35-RES_hhdet_in_new!X35</f>
        <v>32758</v>
      </c>
      <c r="Y35" s="52">
        <f>RES_hhdet_in!Y35-RES_hhdet_in_new!Y35</f>
        <v>36666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2268</v>
      </c>
      <c r="D36" s="52">
        <f>RES_hhdet_in!D36-RES_hhdet_in_new!D36</f>
        <v>1880</v>
      </c>
      <c r="E36" s="52">
        <f>RES_hhdet_in!E36-RES_hhdet_in_new!E36</f>
        <v>2524</v>
      </c>
      <c r="F36" s="52">
        <f>RES_hhdet_in!F36-RES_hhdet_in_new!F36</f>
        <v>2900</v>
      </c>
      <c r="G36" s="52">
        <f>RES_hhdet_in!G36-RES_hhdet_in_new!G36</f>
        <v>4124</v>
      </c>
      <c r="H36" s="52">
        <f>RES_hhdet_in!H36-RES_hhdet_in_new!H36</f>
        <v>6217</v>
      </c>
      <c r="I36" s="52">
        <f>RES_hhdet_in!I36-RES_hhdet_in_new!I36</f>
        <v>5527</v>
      </c>
      <c r="J36" s="52">
        <f>RES_hhdet_in!J36-RES_hhdet_in_new!J36</f>
        <v>3060</v>
      </c>
      <c r="K36" s="52">
        <f>RES_hhdet_in!K36-RES_hhdet_in_new!K36</f>
        <v>4959</v>
      </c>
      <c r="L36" s="52">
        <f>RES_hhdet_in!L36-RES_hhdet_in_new!L36</f>
        <v>8588</v>
      </c>
      <c r="M36" s="52">
        <f>RES_hhdet_in!M36-RES_hhdet_in_new!M36</f>
        <v>6699</v>
      </c>
      <c r="N36" s="52">
        <f>RES_hhdet_in!N36-RES_hhdet_in_new!N36</f>
        <v>5056</v>
      </c>
      <c r="O36" s="52">
        <f>RES_hhdet_in!O36-RES_hhdet_in_new!O36</f>
        <v>3575</v>
      </c>
      <c r="P36" s="52">
        <f>RES_hhdet_in!P36-RES_hhdet_in_new!P36</f>
        <v>3647</v>
      </c>
      <c r="Q36" s="52">
        <f>RES_hhdet_in!Q36-RES_hhdet_in_new!Q36</f>
        <v>5200</v>
      </c>
      <c r="R36" s="52">
        <f>RES_hhdet_in!R36-RES_hhdet_in_new!R36</f>
        <v>6685</v>
      </c>
      <c r="S36" s="52">
        <f>RES_hhdet_in!S36-RES_hhdet_in_new!S36</f>
        <v>6234</v>
      </c>
      <c r="T36" s="52">
        <f>RES_hhdet_in!T36-RES_hhdet_in_new!T36</f>
        <v>7146</v>
      </c>
      <c r="U36" s="52">
        <f>RES_hhdet_in!U36-RES_hhdet_in_new!U36</f>
        <v>5130</v>
      </c>
      <c r="V36" s="52">
        <f>RES_hhdet_in!V36-RES_hhdet_in_new!V36</f>
        <v>3754</v>
      </c>
      <c r="W36" s="52">
        <f>RES_hhdet_in!W36-RES_hhdet_in_new!W36</f>
        <v>6696</v>
      </c>
      <c r="X36" s="52">
        <f>RES_hhdet_in!X36-RES_hhdet_in_new!X36</f>
        <v>10858</v>
      </c>
      <c r="Y36" s="52">
        <f>RES_hhdet_in!Y36-RES_hhdet_in_new!Y36</f>
        <v>8761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33512</v>
      </c>
      <c r="D40" s="52">
        <v>34394</v>
      </c>
      <c r="E40" s="52">
        <v>32904</v>
      </c>
      <c r="F40" s="52">
        <v>39332</v>
      </c>
      <c r="G40" s="52">
        <v>38469</v>
      </c>
      <c r="H40" s="52">
        <v>35462</v>
      </c>
      <c r="I40" s="52">
        <v>20798</v>
      </c>
      <c r="J40" s="52">
        <v>12200</v>
      </c>
      <c r="K40" s="52">
        <v>17791</v>
      </c>
      <c r="L40" s="52">
        <v>16388</v>
      </c>
      <c r="M40" s="52">
        <v>15940</v>
      </c>
      <c r="N40" s="52">
        <v>16025</v>
      </c>
      <c r="O40" s="52">
        <v>16067</v>
      </c>
      <c r="P40" s="52">
        <v>9179</v>
      </c>
      <c r="Q40" s="52">
        <v>11544</v>
      </c>
      <c r="R40" s="52">
        <v>10040</v>
      </c>
      <c r="S40" s="52">
        <v>11544</v>
      </c>
      <c r="T40" s="52">
        <v>9820</v>
      </c>
      <c r="U40" s="52">
        <v>9124</v>
      </c>
      <c r="V40" s="52">
        <v>7840</v>
      </c>
      <c r="W40" s="52">
        <v>5986</v>
      </c>
      <c r="X40" s="52">
        <v>1949</v>
      </c>
      <c r="Y40" s="52">
        <v>4463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46863</v>
      </c>
      <c r="D41" s="36">
        <v>41636</v>
      </c>
      <c r="E41" s="36">
        <v>40500</v>
      </c>
      <c r="F41" s="36">
        <v>40700</v>
      </c>
      <c r="G41" s="36">
        <v>53614</v>
      </c>
      <c r="H41" s="36">
        <v>63451</v>
      </c>
      <c r="I41" s="36">
        <v>37408</v>
      </c>
      <c r="J41" s="36">
        <v>26281</v>
      </c>
      <c r="K41" s="36">
        <v>34267</v>
      </c>
      <c r="L41" s="36">
        <v>30001</v>
      </c>
      <c r="M41" s="36">
        <v>28304</v>
      </c>
      <c r="N41" s="36">
        <v>35029</v>
      </c>
      <c r="O41" s="36">
        <v>34652</v>
      </c>
      <c r="P41" s="36">
        <v>21301</v>
      </c>
      <c r="Q41" s="36">
        <v>31090</v>
      </c>
      <c r="R41" s="36">
        <v>38650</v>
      </c>
      <c r="S41" s="36">
        <v>37507</v>
      </c>
      <c r="T41" s="36">
        <v>30085</v>
      </c>
      <c r="U41" s="36">
        <v>27119</v>
      </c>
      <c r="V41" s="36">
        <v>30420</v>
      </c>
      <c r="W41" s="36">
        <v>38529</v>
      </c>
      <c r="X41" s="36">
        <v>42181</v>
      </c>
      <c r="Y41" s="36">
        <v>41940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255834</v>
      </c>
      <c r="D45" s="52">
        <v>216961</v>
      </c>
      <c r="E45" s="52">
        <v>250290</v>
      </c>
      <c r="F45" s="52">
        <v>185946</v>
      </c>
      <c r="G45" s="52">
        <v>267582</v>
      </c>
      <c r="H45" s="52">
        <v>199895</v>
      </c>
      <c r="I45" s="52">
        <v>265436</v>
      </c>
      <c r="J45" s="52">
        <v>260736</v>
      </c>
      <c r="K45" s="52">
        <v>225606</v>
      </c>
      <c r="L45" s="52">
        <v>162568</v>
      </c>
      <c r="M45" s="52">
        <v>245319</v>
      </c>
      <c r="N45" s="52">
        <v>301439</v>
      </c>
      <c r="O45" s="52">
        <v>261010</v>
      </c>
      <c r="P45" s="52">
        <v>6180</v>
      </c>
      <c r="Q45" s="52">
        <v>43563</v>
      </c>
      <c r="R45" s="52">
        <v>83339</v>
      </c>
      <c r="S45" s="52">
        <v>165153</v>
      </c>
      <c r="T45" s="52">
        <v>137937</v>
      </c>
      <c r="U45" s="52">
        <v>146191</v>
      </c>
      <c r="V45" s="52">
        <v>105690</v>
      </c>
      <c r="W45" s="52">
        <v>122212</v>
      </c>
      <c r="X45" s="52">
        <v>61350</v>
      </c>
      <c r="Y45" s="52">
        <v>80492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64137</v>
      </c>
      <c r="D48" s="52">
        <v>63288</v>
      </c>
      <c r="E48" s="52">
        <v>50712</v>
      </c>
      <c r="F48" s="52">
        <v>57169</v>
      </c>
      <c r="G48" s="52">
        <v>54644</v>
      </c>
      <c r="H48" s="52">
        <v>61911</v>
      </c>
      <c r="I48" s="52">
        <v>30904</v>
      </c>
      <c r="J48" s="52">
        <v>22986</v>
      </c>
      <c r="K48" s="52">
        <v>37499</v>
      </c>
      <c r="L48" s="52">
        <v>47422</v>
      </c>
      <c r="M48" s="52">
        <v>45247</v>
      </c>
      <c r="N48" s="52">
        <v>42345</v>
      </c>
      <c r="O48" s="52">
        <v>56451</v>
      </c>
      <c r="P48" s="52">
        <v>44565</v>
      </c>
      <c r="Q48" s="52">
        <v>18173</v>
      </c>
      <c r="R48" s="52">
        <v>12963</v>
      </c>
      <c r="S48" s="52">
        <v>34495</v>
      </c>
      <c r="T48" s="52">
        <v>56309</v>
      </c>
      <c r="U48" s="52">
        <v>67695</v>
      </c>
      <c r="V48" s="52">
        <v>53044</v>
      </c>
      <c r="W48" s="52">
        <v>66443</v>
      </c>
      <c r="X48" s="52">
        <v>44731</v>
      </c>
      <c r="Y48" s="52">
        <v>21843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210855</v>
      </c>
      <c r="D50" s="52">
        <f>RES_hhdet_in!D50-RES_hhdet_in_new!D50</f>
        <v>180962</v>
      </c>
      <c r="E50" s="52">
        <f>RES_hhdet_in!E50-RES_hhdet_in_new!E50</f>
        <v>237375</v>
      </c>
      <c r="F50" s="52">
        <f>RES_hhdet_in!F50-RES_hhdet_in_new!F50</f>
        <v>181746</v>
      </c>
      <c r="G50" s="52">
        <f>RES_hhdet_in!G50-RES_hhdet_in_new!G50</f>
        <v>249744</v>
      </c>
      <c r="H50" s="52">
        <f>RES_hhdet_in!H50-RES_hhdet_in_new!H50</f>
        <v>212658</v>
      </c>
      <c r="I50" s="52">
        <f>RES_hhdet_in!I50-RES_hhdet_in_new!I50</f>
        <v>244490</v>
      </c>
      <c r="J50" s="52">
        <f>RES_hhdet_in!J50-RES_hhdet_in_new!J50</f>
        <v>301217</v>
      </c>
      <c r="K50" s="52">
        <f>RES_hhdet_in!K50-RES_hhdet_in_new!K50</f>
        <v>263596</v>
      </c>
      <c r="L50" s="52">
        <f>RES_hhdet_in!L50-RES_hhdet_in_new!L50</f>
        <v>186957</v>
      </c>
      <c r="M50" s="52">
        <f>RES_hhdet_in!M50-RES_hhdet_in_new!M50</f>
        <v>219998</v>
      </c>
      <c r="N50" s="52">
        <f>RES_hhdet_in!N50-RES_hhdet_in_new!N50</f>
        <v>224192</v>
      </c>
      <c r="O50" s="52">
        <f>RES_hhdet_in!O50-RES_hhdet_in_new!O50</f>
        <v>208414</v>
      </c>
      <c r="P50" s="52">
        <f>RES_hhdet_in!P50-RES_hhdet_in_new!P50</f>
        <v>92963</v>
      </c>
      <c r="Q50" s="52">
        <f>RES_hhdet_in!Q50-RES_hhdet_in_new!Q50</f>
        <v>176755</v>
      </c>
      <c r="R50" s="52">
        <f>RES_hhdet_in!R50-RES_hhdet_in_new!R50</f>
        <v>446795</v>
      </c>
      <c r="S50" s="52">
        <f>RES_hhdet_in!S50-RES_hhdet_in_new!S50</f>
        <v>353083</v>
      </c>
      <c r="T50" s="52">
        <f>RES_hhdet_in!T50-RES_hhdet_in_new!T50</f>
        <v>277638</v>
      </c>
      <c r="U50" s="52">
        <f>RES_hhdet_in!U50-RES_hhdet_in_new!U50</f>
        <v>189995</v>
      </c>
      <c r="V50" s="52">
        <f>RES_hhdet_in!V50-RES_hhdet_in_new!V50</f>
        <v>168528</v>
      </c>
      <c r="W50" s="52">
        <f>RES_hhdet_in!W50-RES_hhdet_in_new!W50</f>
        <v>176815</v>
      </c>
      <c r="X50" s="52">
        <f>RES_hhdet_in!X50-RES_hhdet_in_new!X50</f>
        <v>301186</v>
      </c>
      <c r="Y50" s="52">
        <f>RES_hhdet_in!Y50-RES_hhdet_in_new!Y50</f>
        <v>218657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174</v>
      </c>
      <c r="D51" s="52">
        <f>RES_hhdet_in!D51-RES_hhdet_in_new!D51</f>
        <v>0</v>
      </c>
      <c r="E51" s="52">
        <f>RES_hhdet_in!E51-RES_hhdet_in_new!E51</f>
        <v>69</v>
      </c>
      <c r="F51" s="52">
        <f>RES_hhdet_in!F51-RES_hhdet_in_new!F51</f>
        <v>50</v>
      </c>
      <c r="G51" s="52">
        <f>RES_hhdet_in!G51-RES_hhdet_in_new!G51</f>
        <v>263</v>
      </c>
      <c r="H51" s="52">
        <f>RES_hhdet_in!H51-RES_hhdet_in_new!H51</f>
        <v>303</v>
      </c>
      <c r="I51" s="52">
        <f>RES_hhdet_in!I51-RES_hhdet_in_new!I51</f>
        <v>301</v>
      </c>
      <c r="J51" s="52">
        <f>RES_hhdet_in!J51-RES_hhdet_in_new!J51</f>
        <v>452</v>
      </c>
      <c r="K51" s="52">
        <f>RES_hhdet_in!K51-RES_hhdet_in_new!K51</f>
        <v>506</v>
      </c>
      <c r="L51" s="52">
        <f>RES_hhdet_in!L51-RES_hhdet_in_new!L51</f>
        <v>606</v>
      </c>
      <c r="M51" s="52">
        <f>RES_hhdet_in!M51-RES_hhdet_in_new!M51</f>
        <v>634</v>
      </c>
      <c r="N51" s="52">
        <f>RES_hhdet_in!N51-RES_hhdet_in_new!N51</f>
        <v>103</v>
      </c>
      <c r="O51" s="52">
        <f>RES_hhdet_in!O51-RES_hhdet_in_new!O51</f>
        <v>0</v>
      </c>
      <c r="P51" s="52">
        <f>RES_hhdet_in!P51-RES_hhdet_in_new!P51</f>
        <v>42</v>
      </c>
      <c r="Q51" s="52">
        <f>RES_hhdet_in!Q51-RES_hhdet_in_new!Q51</f>
        <v>0</v>
      </c>
      <c r="R51" s="52">
        <f>RES_hhdet_in!R51-RES_hhdet_in_new!R51</f>
        <v>1314</v>
      </c>
      <c r="S51" s="52">
        <f>RES_hhdet_in!S51-RES_hhdet_in_new!S51</f>
        <v>205</v>
      </c>
      <c r="T51" s="52">
        <f>RES_hhdet_in!T51-RES_hhdet_in_new!T51</f>
        <v>511</v>
      </c>
      <c r="U51" s="52">
        <f>RES_hhdet_in!U51-RES_hhdet_in_new!U51</f>
        <v>506</v>
      </c>
      <c r="V51" s="52">
        <f>RES_hhdet_in!V51-RES_hhdet_in_new!V51</f>
        <v>0</v>
      </c>
      <c r="W51" s="52">
        <f>RES_hhdet_in!W51-RES_hhdet_in_new!W51</f>
        <v>698</v>
      </c>
      <c r="X51" s="52">
        <f>RES_hhdet_in!X51-RES_hhdet_in_new!X51</f>
        <v>48</v>
      </c>
      <c r="Y51" s="52">
        <f>RES_hhdet_in!Y51-RES_hhdet_in_new!Y51</f>
        <v>483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126489</v>
      </c>
      <c r="D54" s="52">
        <f>RES_hhdet_in!D54-RES_hhdet_in_new!D54</f>
        <v>118888</v>
      </c>
      <c r="E54" s="52">
        <f>RES_hhdet_in!E54-RES_hhdet_in_new!E54</f>
        <v>97720</v>
      </c>
      <c r="F54" s="52">
        <f>RES_hhdet_in!F54-RES_hhdet_in_new!F54</f>
        <v>95474</v>
      </c>
      <c r="G54" s="52">
        <f>RES_hhdet_in!G54-RES_hhdet_in_new!G54</f>
        <v>119169</v>
      </c>
      <c r="H54" s="52">
        <f>RES_hhdet_in!H54-RES_hhdet_in_new!H54</f>
        <v>107029</v>
      </c>
      <c r="I54" s="52">
        <f>RES_hhdet_in!I54-RES_hhdet_in_new!I54</f>
        <v>79013</v>
      </c>
      <c r="J54" s="52">
        <f>RES_hhdet_in!J54-RES_hhdet_in_new!J54</f>
        <v>59509</v>
      </c>
      <c r="K54" s="52">
        <f>RES_hhdet_in!K54-RES_hhdet_in_new!K54</f>
        <v>106226</v>
      </c>
      <c r="L54" s="52">
        <f>RES_hhdet_in!L54-RES_hhdet_in_new!L54</f>
        <v>98338</v>
      </c>
      <c r="M54" s="52">
        <f>RES_hhdet_in!M54-RES_hhdet_in_new!M54</f>
        <v>174004</v>
      </c>
      <c r="N54" s="52">
        <f>RES_hhdet_in!N54-RES_hhdet_in_new!N54</f>
        <v>174858</v>
      </c>
      <c r="O54" s="52">
        <f>RES_hhdet_in!O54-RES_hhdet_in_new!O54</f>
        <v>181691</v>
      </c>
      <c r="P54" s="52">
        <f>RES_hhdet_in!P54-RES_hhdet_in_new!P54</f>
        <v>26594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0</v>
      </c>
      <c r="U54" s="52">
        <f>RES_hhdet_in!U54-RES_hhdet_in_new!U54</f>
        <v>0</v>
      </c>
      <c r="V54" s="52">
        <f>RES_hhdet_in!V54-RES_hhdet_in_new!V54</f>
        <v>40831</v>
      </c>
      <c r="W54" s="52">
        <f>RES_hhdet_in!W54-RES_hhdet_in_new!W54</f>
        <v>86442</v>
      </c>
      <c r="X54" s="52">
        <f>RES_hhdet_in!X54-RES_hhdet_in_new!X54</f>
        <v>106454</v>
      </c>
      <c r="Y54" s="52">
        <f>RES_hhdet_in!Y54-RES_hhdet_in_new!Y54</f>
        <v>35333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4126</v>
      </c>
      <c r="D55" s="52">
        <f>RES_hhdet_in!D55-RES_hhdet_in_new!D55</f>
        <v>3280</v>
      </c>
      <c r="E55" s="52">
        <f>RES_hhdet_in!E55-RES_hhdet_in_new!E55</f>
        <v>3781</v>
      </c>
      <c r="F55" s="52">
        <f>RES_hhdet_in!F55-RES_hhdet_in_new!F55</f>
        <v>3947</v>
      </c>
      <c r="G55" s="52">
        <f>RES_hhdet_in!G55-RES_hhdet_in_new!G55</f>
        <v>6186</v>
      </c>
      <c r="H55" s="52">
        <f>RES_hhdet_in!H55-RES_hhdet_in_new!H55</f>
        <v>7808</v>
      </c>
      <c r="I55" s="52">
        <f>RES_hhdet_in!I55-RES_hhdet_in_new!I55</f>
        <v>8899</v>
      </c>
      <c r="J55" s="52">
        <f>RES_hhdet_in!J55-RES_hhdet_in_new!J55</f>
        <v>5381</v>
      </c>
      <c r="K55" s="52">
        <f>RES_hhdet_in!K55-RES_hhdet_in_new!K55</f>
        <v>11939</v>
      </c>
      <c r="L55" s="52">
        <f>RES_hhdet_in!L55-RES_hhdet_in_new!L55</f>
        <v>23450</v>
      </c>
      <c r="M55" s="52">
        <f>RES_hhdet_in!M55-RES_hhdet_in_new!M55</f>
        <v>32517</v>
      </c>
      <c r="N55" s="52">
        <f>RES_hhdet_in!N55-RES_hhdet_in_new!N55</f>
        <v>20037</v>
      </c>
      <c r="O55" s="52">
        <f>RES_hhdet_in!O55-RES_hhdet_in_new!O55</f>
        <v>14396</v>
      </c>
      <c r="P55" s="52">
        <f>RES_hhdet_in!P55-RES_hhdet_in_new!P55</f>
        <v>3774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4593</v>
      </c>
      <c r="W55" s="52">
        <f>RES_hhdet_in!W55-RES_hhdet_in_new!W55</f>
        <v>15732</v>
      </c>
      <c r="X55" s="52">
        <f>RES_hhdet_in!X55-RES_hhdet_in_new!X55</f>
        <v>35328</v>
      </c>
      <c r="Y55" s="52">
        <f>RES_hhdet_in!Y55-RES_hhdet_in_new!Y55</f>
        <v>8447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288785</v>
      </c>
      <c r="D59" s="52">
        <v>296429</v>
      </c>
      <c r="E59" s="52">
        <v>313367</v>
      </c>
      <c r="F59" s="52">
        <v>325801</v>
      </c>
      <c r="G59" s="52">
        <v>333992</v>
      </c>
      <c r="H59" s="52">
        <v>294771</v>
      </c>
      <c r="I59" s="52">
        <v>178427</v>
      </c>
      <c r="J59" s="52">
        <v>150633</v>
      </c>
      <c r="K59" s="52">
        <v>187423</v>
      </c>
      <c r="L59" s="52">
        <v>166992</v>
      </c>
      <c r="M59" s="52">
        <v>202726</v>
      </c>
      <c r="N59" s="52">
        <v>190319</v>
      </c>
      <c r="O59" s="52">
        <v>188211</v>
      </c>
      <c r="P59" s="52">
        <v>104126</v>
      </c>
      <c r="Q59" s="52">
        <v>109417</v>
      </c>
      <c r="R59" s="52">
        <v>88484</v>
      </c>
      <c r="S59" s="52">
        <v>110910</v>
      </c>
      <c r="T59" s="52">
        <v>104887</v>
      </c>
      <c r="U59" s="52">
        <v>111338</v>
      </c>
      <c r="V59" s="52">
        <v>77111</v>
      </c>
      <c r="W59" s="52">
        <v>43392</v>
      </c>
      <c r="X59" s="52">
        <v>8038</v>
      </c>
      <c r="Y59" s="52">
        <v>23057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403828</v>
      </c>
      <c r="D60" s="36">
        <v>358827</v>
      </c>
      <c r="E60" s="36">
        <v>385724</v>
      </c>
      <c r="F60" s="36">
        <v>337152</v>
      </c>
      <c r="G60" s="36">
        <v>465461</v>
      </c>
      <c r="H60" s="36">
        <v>527386</v>
      </c>
      <c r="I60" s="36">
        <v>320956</v>
      </c>
      <c r="J60" s="36">
        <v>324432</v>
      </c>
      <c r="K60" s="36">
        <v>360971</v>
      </c>
      <c r="L60" s="36">
        <v>305533</v>
      </c>
      <c r="M60" s="36">
        <v>359833</v>
      </c>
      <c r="N60" s="36">
        <v>416028</v>
      </c>
      <c r="O60" s="36">
        <v>405856</v>
      </c>
      <c r="P60" s="36">
        <v>241631</v>
      </c>
      <c r="Q60" s="36">
        <v>294732</v>
      </c>
      <c r="R60" s="36">
        <v>340444</v>
      </c>
      <c r="S60" s="36">
        <v>360090</v>
      </c>
      <c r="T60" s="36">
        <v>320922</v>
      </c>
      <c r="U60" s="36">
        <v>331277</v>
      </c>
      <c r="V60" s="36">
        <v>299225</v>
      </c>
      <c r="W60" s="36">
        <v>279146</v>
      </c>
      <c r="X60" s="36">
        <v>173317</v>
      </c>
      <c r="Y60" s="36">
        <v>216251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685206</v>
      </c>
      <c r="D64" s="52">
        <v>625732</v>
      </c>
      <c r="E64" s="52">
        <v>540975</v>
      </c>
      <c r="F64" s="52">
        <v>682791</v>
      </c>
      <c r="G64" s="52">
        <v>565101</v>
      </c>
      <c r="H64" s="52">
        <v>641999</v>
      </c>
      <c r="I64" s="52">
        <v>545212</v>
      </c>
      <c r="J64" s="52">
        <v>532184</v>
      </c>
      <c r="K64" s="52">
        <v>482952</v>
      </c>
      <c r="L64" s="52">
        <v>530037</v>
      </c>
      <c r="M64" s="52">
        <v>689461</v>
      </c>
      <c r="N64" s="52">
        <v>653773</v>
      </c>
      <c r="O64" s="52">
        <v>565348</v>
      </c>
      <c r="P64" s="52">
        <v>166207</v>
      </c>
      <c r="Q64" s="52">
        <v>333006</v>
      </c>
      <c r="R64" s="52">
        <v>487660</v>
      </c>
      <c r="S64" s="52">
        <v>607538</v>
      </c>
      <c r="T64" s="52">
        <v>579358</v>
      </c>
      <c r="U64" s="52">
        <v>553483</v>
      </c>
      <c r="V64" s="52">
        <v>540690</v>
      </c>
      <c r="W64" s="52">
        <v>380220</v>
      </c>
      <c r="X64" s="52">
        <v>277251</v>
      </c>
      <c r="Y64" s="52">
        <v>383099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99583</v>
      </c>
      <c r="D67" s="52">
        <v>104049</v>
      </c>
      <c r="E67" s="52">
        <v>131600</v>
      </c>
      <c r="F67" s="52">
        <v>133285</v>
      </c>
      <c r="G67" s="52">
        <v>145976</v>
      </c>
      <c r="H67" s="52">
        <v>157365</v>
      </c>
      <c r="I67" s="52">
        <v>80490</v>
      </c>
      <c r="J67" s="52">
        <v>57956</v>
      </c>
      <c r="K67" s="52">
        <v>77198</v>
      </c>
      <c r="L67" s="52">
        <v>99163</v>
      </c>
      <c r="M67" s="52">
        <v>119029</v>
      </c>
      <c r="N67" s="52">
        <v>123327</v>
      </c>
      <c r="O67" s="52">
        <v>136432</v>
      </c>
      <c r="P67" s="52">
        <v>98296</v>
      </c>
      <c r="Q67" s="52">
        <v>74414</v>
      </c>
      <c r="R67" s="52">
        <v>101727</v>
      </c>
      <c r="S67" s="52">
        <v>208534</v>
      </c>
      <c r="T67" s="52">
        <v>238287</v>
      </c>
      <c r="U67" s="52">
        <v>259001</v>
      </c>
      <c r="V67" s="52">
        <v>203358</v>
      </c>
      <c r="W67" s="52">
        <v>280410</v>
      </c>
      <c r="X67" s="52">
        <v>157030</v>
      </c>
      <c r="Y67" s="52">
        <v>83301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605892</v>
      </c>
      <c r="D69" s="52">
        <f>RES_hhdet_in!D69-RES_hhdet_in_new!D69</f>
        <v>613614</v>
      </c>
      <c r="E69" s="52">
        <f>RES_hhdet_in!E69-RES_hhdet_in_new!E69</f>
        <v>553121</v>
      </c>
      <c r="F69" s="52">
        <f>RES_hhdet_in!F69-RES_hhdet_in_new!F69</f>
        <v>677093</v>
      </c>
      <c r="G69" s="52">
        <f>RES_hhdet_in!G69-RES_hhdet_in_new!G69</f>
        <v>674156</v>
      </c>
      <c r="H69" s="52">
        <f>RES_hhdet_in!H69-RES_hhdet_in_new!H69</f>
        <v>584616</v>
      </c>
      <c r="I69" s="52">
        <f>RES_hhdet_in!I69-RES_hhdet_in_new!I69</f>
        <v>590296</v>
      </c>
      <c r="J69" s="52">
        <f>RES_hhdet_in!J69-RES_hhdet_in_new!J69</f>
        <v>452572</v>
      </c>
      <c r="K69" s="52">
        <f>RES_hhdet_in!K69-RES_hhdet_in_new!K69</f>
        <v>557874</v>
      </c>
      <c r="L69" s="52">
        <f>RES_hhdet_in!L69-RES_hhdet_in_new!L69</f>
        <v>448729</v>
      </c>
      <c r="M69" s="52">
        <f>RES_hhdet_in!M69-RES_hhdet_in_new!M69</f>
        <v>651526</v>
      </c>
      <c r="N69" s="52">
        <f>RES_hhdet_in!N69-RES_hhdet_in_new!N69</f>
        <v>510736</v>
      </c>
      <c r="O69" s="52">
        <f>RES_hhdet_in!O69-RES_hhdet_in_new!O69</f>
        <v>481690</v>
      </c>
      <c r="P69" s="52">
        <f>RES_hhdet_in!P69-RES_hhdet_in_new!P69</f>
        <v>190550</v>
      </c>
      <c r="Q69" s="52">
        <f>RES_hhdet_in!Q69-RES_hhdet_in_new!Q69</f>
        <v>279913</v>
      </c>
      <c r="R69" s="52">
        <f>RES_hhdet_in!R69-RES_hhdet_in_new!R69</f>
        <v>431041</v>
      </c>
      <c r="S69" s="52">
        <f>RES_hhdet_in!S69-RES_hhdet_in_new!S69</f>
        <v>589524</v>
      </c>
      <c r="T69" s="52">
        <f>RES_hhdet_in!T69-RES_hhdet_in_new!T69</f>
        <v>621100</v>
      </c>
      <c r="U69" s="52">
        <f>RES_hhdet_in!U69-RES_hhdet_in_new!U69</f>
        <v>658983</v>
      </c>
      <c r="V69" s="52">
        <f>RES_hhdet_in!V69-RES_hhdet_in_new!V69</f>
        <v>664488</v>
      </c>
      <c r="W69" s="52">
        <f>RES_hhdet_in!W69-RES_hhdet_in_new!W69</f>
        <v>574629</v>
      </c>
      <c r="X69" s="52">
        <f>RES_hhdet_in!X69-RES_hhdet_in_new!X69</f>
        <v>608718</v>
      </c>
      <c r="Y69" s="52">
        <f>RES_hhdet_in!Y69-RES_hhdet_in_new!Y69</f>
        <v>463767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105</v>
      </c>
      <c r="D70" s="52">
        <f>RES_hhdet_in!D70-RES_hhdet_in_new!D70</f>
        <v>280</v>
      </c>
      <c r="E70" s="52">
        <f>RES_hhdet_in!E70-RES_hhdet_in_new!E70</f>
        <v>70</v>
      </c>
      <c r="F70" s="52">
        <f>RES_hhdet_in!F70-RES_hhdet_in_new!F70</f>
        <v>393</v>
      </c>
      <c r="G70" s="52">
        <f>RES_hhdet_in!G70-RES_hhdet_in_new!G70</f>
        <v>458</v>
      </c>
      <c r="H70" s="52">
        <f>RES_hhdet_in!H70-RES_hhdet_in_new!H70</f>
        <v>773</v>
      </c>
      <c r="I70" s="52">
        <f>RES_hhdet_in!I70-RES_hhdet_in_new!I70</f>
        <v>847</v>
      </c>
      <c r="J70" s="52">
        <f>RES_hhdet_in!J70-RES_hhdet_in_new!J70</f>
        <v>657</v>
      </c>
      <c r="K70" s="52">
        <f>RES_hhdet_in!K70-RES_hhdet_in_new!K70</f>
        <v>1280</v>
      </c>
      <c r="L70" s="52">
        <f>RES_hhdet_in!L70-RES_hhdet_in_new!L70</f>
        <v>1446</v>
      </c>
      <c r="M70" s="52">
        <f>RES_hhdet_in!M70-RES_hhdet_in_new!M70</f>
        <v>2841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145</v>
      </c>
      <c r="Q70" s="52">
        <f>RES_hhdet_in!Q70-RES_hhdet_in_new!Q70</f>
        <v>13</v>
      </c>
      <c r="R70" s="52">
        <f>RES_hhdet_in!R70-RES_hhdet_in_new!R70</f>
        <v>720</v>
      </c>
      <c r="S70" s="52">
        <f>RES_hhdet_in!S70-RES_hhdet_in_new!S70</f>
        <v>295</v>
      </c>
      <c r="T70" s="52">
        <f>RES_hhdet_in!T70-RES_hhdet_in_new!T70</f>
        <v>1073</v>
      </c>
      <c r="U70" s="52">
        <f>RES_hhdet_in!U70-RES_hhdet_in_new!U70</f>
        <v>1400</v>
      </c>
      <c r="V70" s="52">
        <f>RES_hhdet_in!V70-RES_hhdet_in_new!V70</f>
        <v>792</v>
      </c>
      <c r="W70" s="52">
        <f>RES_hhdet_in!W70-RES_hhdet_in_new!W70</f>
        <v>1463</v>
      </c>
      <c r="X70" s="52">
        <f>RES_hhdet_in!X70-RES_hhdet_in_new!X70</f>
        <v>3395</v>
      </c>
      <c r="Y70" s="52">
        <f>RES_hhdet_in!Y70-RES_hhdet_in_new!Y70</f>
        <v>1166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89776</v>
      </c>
      <c r="D73" s="52">
        <f>RES_hhdet_in!D73-RES_hhdet_in_new!D73</f>
        <v>24891</v>
      </c>
      <c r="E73" s="52">
        <f>RES_hhdet_in!E73-RES_hhdet_in_new!E73</f>
        <v>2935</v>
      </c>
      <c r="F73" s="52">
        <f>RES_hhdet_in!F73-RES_hhdet_in_new!F73</f>
        <v>22967</v>
      </c>
      <c r="G73" s="52">
        <f>RES_hhdet_in!G73-RES_hhdet_in_new!G73</f>
        <v>0</v>
      </c>
      <c r="H73" s="52">
        <f>RES_hhdet_in!H73-RES_hhdet_in_new!H73</f>
        <v>55591</v>
      </c>
      <c r="I73" s="52">
        <f>RES_hhdet_in!I73-RES_hhdet_in_new!I73</f>
        <v>0</v>
      </c>
      <c r="J73" s="52">
        <f>RES_hhdet_in!J73-RES_hhdet_in_new!J73</f>
        <v>81572</v>
      </c>
      <c r="K73" s="52">
        <f>RES_hhdet_in!K73-RES_hhdet_in_new!K73</f>
        <v>1</v>
      </c>
      <c r="L73" s="52">
        <f>RES_hhdet_in!L73-RES_hhdet_in_new!L73</f>
        <v>70830</v>
      </c>
      <c r="M73" s="52">
        <f>RES_hhdet_in!M73-RES_hhdet_in_new!M73</f>
        <v>42246</v>
      </c>
      <c r="N73" s="52">
        <f>RES_hhdet_in!N73-RES_hhdet_in_new!N73</f>
        <v>152504</v>
      </c>
      <c r="O73" s="52">
        <f>RES_hhdet_in!O73-RES_hhdet_in_new!O73</f>
        <v>116280</v>
      </c>
      <c r="P73" s="52">
        <f>RES_hhdet_in!P73-RES_hhdet_in_new!P73</f>
        <v>35123</v>
      </c>
      <c r="Q73" s="52">
        <f>RES_hhdet_in!Q73-RES_hhdet_in_new!Q73</f>
        <v>98699</v>
      </c>
      <c r="R73" s="52">
        <f>RES_hhdet_in!R73-RES_hhdet_in_new!R73</f>
        <v>127341</v>
      </c>
      <c r="S73" s="52">
        <f>RES_hhdet_in!S73-RES_hhdet_in_new!S73</f>
        <v>86625</v>
      </c>
      <c r="T73" s="52">
        <f>RES_hhdet_in!T73-RES_hhdet_in_new!T73</f>
        <v>67802</v>
      </c>
      <c r="U73" s="52">
        <f>RES_hhdet_in!U73-RES_hhdet_in_new!U73</f>
        <v>22624</v>
      </c>
      <c r="V73" s="52">
        <f>RES_hhdet_in!V73-RES_hhdet_in_new!V73</f>
        <v>39127</v>
      </c>
      <c r="W73" s="52">
        <f>RES_hhdet_in!W73-RES_hhdet_in_new!W73</f>
        <v>0</v>
      </c>
      <c r="X73" s="52">
        <f>RES_hhdet_in!X73-RES_hhdet_in_new!X73</f>
        <v>0</v>
      </c>
      <c r="Y73" s="52">
        <f>RES_hhdet_in!Y73-RES_hhdet_in_new!Y73</f>
        <v>1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2928</v>
      </c>
      <c r="D74" s="52">
        <f>RES_hhdet_in!D74-RES_hhdet_in_new!D74</f>
        <v>687</v>
      </c>
      <c r="E74" s="52">
        <f>RES_hhdet_in!E74-RES_hhdet_in_new!E74</f>
        <v>113</v>
      </c>
      <c r="F74" s="52">
        <f>RES_hhdet_in!F74-RES_hhdet_in_new!F74</f>
        <v>950</v>
      </c>
      <c r="G74" s="52">
        <f>RES_hhdet_in!G74-RES_hhdet_in_new!G74</f>
        <v>0</v>
      </c>
      <c r="H74" s="52">
        <f>RES_hhdet_in!H74-RES_hhdet_in_new!H74</f>
        <v>4055</v>
      </c>
      <c r="I74" s="52">
        <f>RES_hhdet_in!I74-RES_hhdet_in_new!I74</f>
        <v>0</v>
      </c>
      <c r="J74" s="52">
        <f>RES_hhdet_in!J74-RES_hhdet_in_new!J74</f>
        <v>7371</v>
      </c>
      <c r="K74" s="52">
        <f>RES_hhdet_in!K74-RES_hhdet_in_new!K74</f>
        <v>0</v>
      </c>
      <c r="L74" s="52">
        <f>RES_hhdet_in!L74-RES_hhdet_in_new!L74</f>
        <v>16893</v>
      </c>
      <c r="M74" s="52">
        <f>RES_hhdet_in!M74-RES_hhdet_in_new!M74</f>
        <v>7895</v>
      </c>
      <c r="N74" s="52">
        <f>RES_hhdet_in!N74-RES_hhdet_in_new!N74</f>
        <v>17474</v>
      </c>
      <c r="O74" s="52">
        <f>RES_hhdet_in!O74-RES_hhdet_in_new!O74</f>
        <v>9213</v>
      </c>
      <c r="P74" s="52">
        <f>RES_hhdet_in!P74-RES_hhdet_in_new!P74</f>
        <v>4992</v>
      </c>
      <c r="Q74" s="52">
        <f>RES_hhdet_in!Q74-RES_hhdet_in_new!Q74</f>
        <v>14290</v>
      </c>
      <c r="R74" s="52">
        <f>RES_hhdet_in!R74-RES_hhdet_in_new!R74</f>
        <v>21078</v>
      </c>
      <c r="S74" s="52">
        <f>RES_hhdet_in!S74-RES_hhdet_in_new!S74</f>
        <v>13165</v>
      </c>
      <c r="T74" s="52">
        <f>RES_hhdet_in!T74-RES_hhdet_in_new!T74</f>
        <v>15379</v>
      </c>
      <c r="U74" s="52">
        <f>RES_hhdet_in!U74-RES_hhdet_in_new!U74</f>
        <v>3870</v>
      </c>
      <c r="V74" s="52">
        <f>RES_hhdet_in!V74-RES_hhdet_in_new!V74</f>
        <v>4401</v>
      </c>
      <c r="W74" s="52">
        <f>RES_hhdet_in!W74-RES_hhdet_in_new!W74</f>
        <v>0</v>
      </c>
      <c r="X74" s="52">
        <f>RES_hhdet_in!X74-RES_hhdet_in_new!X74</f>
        <v>0</v>
      </c>
      <c r="Y74" s="52">
        <f>RES_hhdet_in!Y74-RES_hhdet_in_new!Y74</f>
        <v>0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1225067</v>
      </c>
      <c r="D78" s="52">
        <v>1254504</v>
      </c>
      <c r="E78" s="52">
        <v>1283557</v>
      </c>
      <c r="F78" s="52">
        <v>1436935</v>
      </c>
      <c r="G78" s="52">
        <v>1513675</v>
      </c>
      <c r="H78" s="52">
        <v>1542750</v>
      </c>
      <c r="I78" s="52">
        <v>1078095</v>
      </c>
      <c r="J78" s="52">
        <v>958238</v>
      </c>
      <c r="K78" s="52">
        <v>1363655</v>
      </c>
      <c r="L78" s="52">
        <v>1215965</v>
      </c>
      <c r="M78" s="52">
        <v>1413380</v>
      </c>
      <c r="N78" s="52">
        <v>1347785</v>
      </c>
      <c r="O78" s="52">
        <v>1198117</v>
      </c>
      <c r="P78" s="52">
        <v>952417</v>
      </c>
      <c r="Q78" s="52">
        <v>972271</v>
      </c>
      <c r="R78" s="52">
        <v>1154144</v>
      </c>
      <c r="S78" s="52">
        <v>1228627</v>
      </c>
      <c r="T78" s="52">
        <v>1190892</v>
      </c>
      <c r="U78" s="52">
        <v>1182919</v>
      </c>
      <c r="V78" s="52">
        <v>1096709</v>
      </c>
      <c r="W78" s="52">
        <v>1021436</v>
      </c>
      <c r="X78" s="52">
        <v>962944</v>
      </c>
      <c r="Y78" s="52">
        <v>1042386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112364</v>
      </c>
      <c r="D79" s="36">
        <v>26497</v>
      </c>
      <c r="E79" s="36">
        <v>106097</v>
      </c>
      <c r="F79" s="36">
        <v>89722</v>
      </c>
      <c r="G79" s="36">
        <v>30596</v>
      </c>
      <c r="H79" s="36">
        <v>50253</v>
      </c>
      <c r="I79" s="36">
        <v>57897</v>
      </c>
      <c r="J79" s="36">
        <v>90516</v>
      </c>
      <c r="K79" s="36">
        <v>22107</v>
      </c>
      <c r="L79" s="36">
        <v>85794</v>
      </c>
      <c r="M79" s="36">
        <v>45007</v>
      </c>
      <c r="N79" s="36">
        <v>161538</v>
      </c>
      <c r="O79" s="36">
        <v>179176</v>
      </c>
      <c r="P79" s="36">
        <v>57752</v>
      </c>
      <c r="Q79" s="36">
        <v>189954</v>
      </c>
      <c r="R79" s="36">
        <v>134009</v>
      </c>
      <c r="S79" s="36">
        <v>191254</v>
      </c>
      <c r="T79" s="36">
        <v>191666</v>
      </c>
      <c r="U79" s="36">
        <v>166240</v>
      </c>
      <c r="V79" s="36">
        <v>190551</v>
      </c>
      <c r="W79" s="36">
        <v>47459</v>
      </c>
      <c r="X79" s="36">
        <v>56549</v>
      </c>
      <c r="Y79" s="36">
        <v>26285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186177</v>
      </c>
      <c r="D83" s="52">
        <v>258916</v>
      </c>
      <c r="E83" s="52">
        <v>287366</v>
      </c>
      <c r="F83" s="52">
        <v>244860</v>
      </c>
      <c r="G83" s="52">
        <v>321740</v>
      </c>
      <c r="H83" s="52">
        <v>285118</v>
      </c>
      <c r="I83" s="52">
        <v>444136</v>
      </c>
      <c r="J83" s="52">
        <v>373676</v>
      </c>
      <c r="K83" s="52">
        <v>492986</v>
      </c>
      <c r="L83" s="52">
        <v>524906</v>
      </c>
      <c r="M83" s="52">
        <v>560237</v>
      </c>
      <c r="N83" s="52">
        <v>572705</v>
      </c>
      <c r="O83" s="52">
        <v>532023</v>
      </c>
      <c r="P83" s="52">
        <v>203054</v>
      </c>
      <c r="Q83" s="52">
        <v>189843</v>
      </c>
      <c r="R83" s="52">
        <v>220701</v>
      </c>
      <c r="S83" s="52">
        <v>295356</v>
      </c>
      <c r="T83" s="52">
        <v>351443</v>
      </c>
      <c r="U83" s="52">
        <v>337708</v>
      </c>
      <c r="V83" s="52">
        <v>302516</v>
      </c>
      <c r="W83" s="52">
        <v>377339</v>
      </c>
      <c r="X83" s="52">
        <v>454194</v>
      </c>
      <c r="Y83" s="52">
        <v>523809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54321</v>
      </c>
      <c r="D86" s="52">
        <v>54326</v>
      </c>
      <c r="E86" s="52">
        <v>47200</v>
      </c>
      <c r="F86" s="52">
        <v>63883</v>
      </c>
      <c r="G86" s="52">
        <v>63660</v>
      </c>
      <c r="H86" s="52">
        <v>72563</v>
      </c>
      <c r="I86" s="52">
        <v>39153</v>
      </c>
      <c r="J86" s="52">
        <v>34104</v>
      </c>
      <c r="K86" s="52">
        <v>55320</v>
      </c>
      <c r="L86" s="52">
        <v>81610</v>
      </c>
      <c r="M86" s="52">
        <v>109902</v>
      </c>
      <c r="N86" s="52">
        <v>106132</v>
      </c>
      <c r="O86" s="52">
        <v>111302</v>
      </c>
      <c r="P86" s="52">
        <v>87248</v>
      </c>
      <c r="Q86" s="52">
        <v>76187</v>
      </c>
      <c r="R86" s="52">
        <v>84109</v>
      </c>
      <c r="S86" s="52">
        <v>109110</v>
      </c>
      <c r="T86" s="52">
        <v>117168</v>
      </c>
      <c r="U86" s="52">
        <v>153697</v>
      </c>
      <c r="V86" s="52">
        <v>125584</v>
      </c>
      <c r="W86" s="52">
        <v>172796</v>
      </c>
      <c r="X86" s="52">
        <v>134266</v>
      </c>
      <c r="Y86" s="52">
        <v>97110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17169</v>
      </c>
      <c r="D88" s="52">
        <f>RES_hhdet_in!D88-RES_hhdet_in_new!D88</f>
        <v>25182</v>
      </c>
      <c r="E88" s="52">
        <f>RES_hhdet_in!E88-RES_hhdet_in_new!E88</f>
        <v>27439</v>
      </c>
      <c r="F88" s="52">
        <f>RES_hhdet_in!F88-RES_hhdet_in_new!F88</f>
        <v>24724</v>
      </c>
      <c r="G88" s="52">
        <f>RES_hhdet_in!G88-RES_hhdet_in_new!G88</f>
        <v>29776</v>
      </c>
      <c r="H88" s="52">
        <f>RES_hhdet_in!H88-RES_hhdet_in_new!H88</f>
        <v>30994</v>
      </c>
      <c r="I88" s="52">
        <f>RES_hhdet_in!I88-RES_hhdet_in_new!I88</f>
        <v>41168</v>
      </c>
      <c r="J88" s="52">
        <f>RES_hhdet_in!J88-RES_hhdet_in_new!J88</f>
        <v>47733</v>
      </c>
      <c r="K88" s="52">
        <f>RES_hhdet_in!K88-RES_hhdet_in_new!K88</f>
        <v>37245</v>
      </c>
      <c r="L88" s="52">
        <f>RES_hhdet_in!L88-RES_hhdet_in_new!L88</f>
        <v>33595</v>
      </c>
      <c r="M88" s="52">
        <f>RES_hhdet_in!M88-RES_hhdet_in_new!M88</f>
        <v>32198</v>
      </c>
      <c r="N88" s="52">
        <f>RES_hhdet_in!N88-RES_hhdet_in_new!N88</f>
        <v>38125</v>
      </c>
      <c r="O88" s="52">
        <f>RES_hhdet_in!O88-RES_hhdet_in_new!O88</f>
        <v>53984</v>
      </c>
      <c r="P88" s="52">
        <f>RES_hhdet_in!P88-RES_hhdet_in_new!P88</f>
        <v>11917</v>
      </c>
      <c r="Q88" s="52">
        <f>RES_hhdet_in!Q88-RES_hhdet_in_new!Q88</f>
        <v>17503</v>
      </c>
      <c r="R88" s="52">
        <f>RES_hhdet_in!R88-RES_hhdet_in_new!R88</f>
        <v>18475</v>
      </c>
      <c r="S88" s="52">
        <f>RES_hhdet_in!S88-RES_hhdet_in_new!S88</f>
        <v>23099</v>
      </c>
      <c r="T88" s="52">
        <f>RES_hhdet_in!T88-RES_hhdet_in_new!T88</f>
        <v>19679</v>
      </c>
      <c r="U88" s="52">
        <f>RES_hhdet_in!U88-RES_hhdet_in_new!U88</f>
        <v>20954</v>
      </c>
      <c r="V88" s="52">
        <f>RES_hhdet_in!V88-RES_hhdet_in_new!V88</f>
        <v>53752</v>
      </c>
      <c r="W88" s="52">
        <f>RES_hhdet_in!W88-RES_hhdet_in_new!W88</f>
        <v>87396</v>
      </c>
      <c r="X88" s="52">
        <f>RES_hhdet_in!X88-RES_hhdet_in_new!X88</f>
        <v>178332</v>
      </c>
      <c r="Y88" s="52">
        <f>RES_hhdet_in!Y88-RES_hhdet_in_new!Y88</f>
        <v>123413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6</v>
      </c>
      <c r="D89" s="52">
        <f>RES_hhdet_in!D89-RES_hhdet_in_new!D89</f>
        <v>6</v>
      </c>
      <c r="E89" s="52">
        <f>RES_hhdet_in!E89-RES_hhdet_in_new!E89</f>
        <v>13</v>
      </c>
      <c r="F89" s="52">
        <f>RES_hhdet_in!F89-RES_hhdet_in_new!F89</f>
        <v>7</v>
      </c>
      <c r="G89" s="52">
        <f>RES_hhdet_in!G89-RES_hhdet_in_new!G89</f>
        <v>20</v>
      </c>
      <c r="H89" s="52">
        <f>RES_hhdet_in!H89-RES_hhdet_in_new!H89</f>
        <v>28</v>
      </c>
      <c r="I89" s="52">
        <f>RES_hhdet_in!I89-RES_hhdet_in_new!I89</f>
        <v>51</v>
      </c>
      <c r="J89" s="52">
        <f>RES_hhdet_in!J89-RES_hhdet_in_new!J89</f>
        <v>38</v>
      </c>
      <c r="K89" s="52">
        <f>RES_hhdet_in!K89-RES_hhdet_in_new!K89</f>
        <v>70</v>
      </c>
      <c r="L89" s="52">
        <f>RES_hhdet_in!L89-RES_hhdet_in_new!L89</f>
        <v>143</v>
      </c>
      <c r="M89" s="52">
        <f>RES_hhdet_in!M89-RES_hhdet_in_new!M89</f>
        <v>57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12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33</v>
      </c>
      <c r="U89" s="52">
        <f>RES_hhdet_in!U89-RES_hhdet_in_new!U89</f>
        <v>58</v>
      </c>
      <c r="V89" s="52">
        <f>RES_hhdet_in!V89-RES_hhdet_in_new!V89</f>
        <v>29</v>
      </c>
      <c r="W89" s="52">
        <f>RES_hhdet_in!W89-RES_hhdet_in_new!W89</f>
        <v>178</v>
      </c>
      <c r="X89" s="52">
        <f>RES_hhdet_in!X89-RES_hhdet_in_new!X89</f>
        <v>569</v>
      </c>
      <c r="Y89" s="52">
        <f>RES_hhdet_in!Y89-RES_hhdet_in_new!Y89</f>
        <v>269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56235</v>
      </c>
      <c r="D92" s="52">
        <f>RES_hhdet_in!D92-RES_hhdet_in_new!D92</f>
        <v>46789</v>
      </c>
      <c r="E92" s="52">
        <f>RES_hhdet_in!E92-RES_hhdet_in_new!E92</f>
        <v>48245</v>
      </c>
      <c r="F92" s="52">
        <f>RES_hhdet_in!F92-RES_hhdet_in_new!F92</f>
        <v>53575</v>
      </c>
      <c r="G92" s="52">
        <f>RES_hhdet_in!G92-RES_hhdet_in_new!G92</f>
        <v>67331</v>
      </c>
      <c r="H92" s="52">
        <f>RES_hhdet_in!H92-RES_hhdet_in_new!H92</f>
        <v>58096</v>
      </c>
      <c r="I92" s="52">
        <f>RES_hhdet_in!I92-RES_hhdet_in_new!I92</f>
        <v>37536</v>
      </c>
      <c r="J92" s="52">
        <f>RES_hhdet_in!J92-RES_hhdet_in_new!J92</f>
        <v>21451</v>
      </c>
      <c r="K92" s="52">
        <f>RES_hhdet_in!K92-RES_hhdet_in_new!K92</f>
        <v>44611</v>
      </c>
      <c r="L92" s="52">
        <f>RES_hhdet_in!L92-RES_hhdet_in_new!L92</f>
        <v>33309</v>
      </c>
      <c r="M92" s="52">
        <f>RES_hhdet_in!M92-RES_hhdet_in_new!M92</f>
        <v>35786</v>
      </c>
      <c r="N92" s="52">
        <f>RES_hhdet_in!N92-RES_hhdet_in_new!N92</f>
        <v>34288</v>
      </c>
      <c r="O92" s="52">
        <f>RES_hhdet_in!O92-RES_hhdet_in_new!O92</f>
        <v>37949</v>
      </c>
      <c r="P92" s="52">
        <f>RES_hhdet_in!P92-RES_hhdet_in_new!P92</f>
        <v>27282</v>
      </c>
      <c r="Q92" s="52">
        <f>RES_hhdet_in!Q92-RES_hhdet_in_new!Q92</f>
        <v>28765</v>
      </c>
      <c r="R92" s="52">
        <f>RES_hhdet_in!R92-RES_hhdet_in_new!R92</f>
        <v>28681</v>
      </c>
      <c r="S92" s="52">
        <f>RES_hhdet_in!S92-RES_hhdet_in_new!S92</f>
        <v>34707</v>
      </c>
      <c r="T92" s="52">
        <f>RES_hhdet_in!T92-RES_hhdet_in_new!T92</f>
        <v>31582</v>
      </c>
      <c r="U92" s="52">
        <f>RES_hhdet_in!U92-RES_hhdet_in_new!U92</f>
        <v>29713</v>
      </c>
      <c r="V92" s="52">
        <f>RES_hhdet_in!V92-RES_hhdet_in_new!V92</f>
        <v>24384</v>
      </c>
      <c r="W92" s="52">
        <f>RES_hhdet_in!W92-RES_hhdet_in_new!W92</f>
        <v>18411</v>
      </c>
      <c r="X92" s="52">
        <f>RES_hhdet_in!X92-RES_hhdet_in_new!X92</f>
        <v>8310</v>
      </c>
      <c r="Y92" s="52">
        <f>RES_hhdet_in!Y92-RES_hhdet_in_new!Y92</f>
        <v>16885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19</v>
      </c>
      <c r="D93" s="52">
        <f>RES_hhdet_in!D93-RES_hhdet_in_new!D93</f>
        <v>18</v>
      </c>
      <c r="E93" s="52">
        <f>RES_hhdet_in!E93-RES_hhdet_in_new!E93</f>
        <v>9</v>
      </c>
      <c r="F93" s="52">
        <f>RES_hhdet_in!F93-RES_hhdet_in_new!F93</f>
        <v>24</v>
      </c>
      <c r="G93" s="52">
        <f>RES_hhdet_in!G93-RES_hhdet_in_new!G93</f>
        <v>42</v>
      </c>
      <c r="H93" s="52">
        <f>RES_hhdet_in!H93-RES_hhdet_in_new!H93</f>
        <v>35</v>
      </c>
      <c r="I93" s="52">
        <f>RES_hhdet_in!I93-RES_hhdet_in_new!I93</f>
        <v>50</v>
      </c>
      <c r="J93" s="52">
        <f>RES_hhdet_in!J93-RES_hhdet_in_new!J93</f>
        <v>13</v>
      </c>
      <c r="K93" s="52">
        <f>RES_hhdet_in!K93-RES_hhdet_in_new!K93</f>
        <v>74</v>
      </c>
      <c r="L93" s="52">
        <f>RES_hhdet_in!L93-RES_hhdet_in_new!L93</f>
        <v>85</v>
      </c>
      <c r="M93" s="52">
        <f>RES_hhdet_in!M93-RES_hhdet_in_new!M93</f>
        <v>75</v>
      </c>
      <c r="N93" s="52">
        <f>RES_hhdet_in!N93-RES_hhdet_in_new!N93</f>
        <v>0</v>
      </c>
      <c r="O93" s="52">
        <f>RES_hhdet_in!O93-RES_hhdet_in_new!O93</f>
        <v>1</v>
      </c>
      <c r="P93" s="52">
        <f>RES_hhdet_in!P93-RES_hhdet_in_new!P93</f>
        <v>65</v>
      </c>
      <c r="Q93" s="52">
        <f>RES_hhdet_in!Q93-RES_hhdet_in_new!Q93</f>
        <v>27</v>
      </c>
      <c r="R93" s="52">
        <f>RES_hhdet_in!R93-RES_hhdet_in_new!R93</f>
        <v>49</v>
      </c>
      <c r="S93" s="52">
        <f>RES_hhdet_in!S93-RES_hhdet_in_new!S93</f>
        <v>59</v>
      </c>
      <c r="T93" s="52">
        <f>RES_hhdet_in!T93-RES_hhdet_in_new!T93</f>
        <v>67</v>
      </c>
      <c r="U93" s="52">
        <f>RES_hhdet_in!U93-RES_hhdet_in_new!U93</f>
        <v>33</v>
      </c>
      <c r="V93" s="52">
        <f>RES_hhdet_in!V93-RES_hhdet_in_new!V93</f>
        <v>11</v>
      </c>
      <c r="W93" s="52">
        <f>RES_hhdet_in!W93-RES_hhdet_in_new!W93</f>
        <v>57</v>
      </c>
      <c r="X93" s="52">
        <f>RES_hhdet_in!X93-RES_hhdet_in_new!X93</f>
        <v>29</v>
      </c>
      <c r="Y93" s="52">
        <f>RES_hhdet_in!Y93-RES_hhdet_in_new!Y93</f>
        <v>26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455613</v>
      </c>
      <c r="D96" s="52">
        <f>RES_hhdet_in!D96-RES_hhdet_in_new!D96</f>
        <v>531143</v>
      </c>
      <c r="E96" s="52">
        <f>RES_hhdet_in!E96-RES_hhdet_in_new!E96</f>
        <v>557193</v>
      </c>
      <c r="F96" s="52">
        <f>RES_hhdet_in!F96-RES_hhdet_in_new!F96</f>
        <v>534699</v>
      </c>
      <c r="G96" s="52">
        <f>RES_hhdet_in!G96-RES_hhdet_in_new!G96</f>
        <v>628684</v>
      </c>
      <c r="H96" s="52">
        <f>RES_hhdet_in!H96-RES_hhdet_in_new!H96</f>
        <v>662576</v>
      </c>
      <c r="I96" s="52">
        <f>RES_hhdet_in!I96-RES_hhdet_in_new!I96</f>
        <v>512558</v>
      </c>
      <c r="J96" s="52">
        <f>RES_hhdet_in!J96-RES_hhdet_in_new!J96</f>
        <v>475918</v>
      </c>
      <c r="K96" s="52">
        <f>RES_hhdet_in!K96-RES_hhdet_in_new!K96</f>
        <v>667572</v>
      </c>
      <c r="L96" s="52">
        <f>RES_hhdet_in!L96-RES_hhdet_in_new!L96</f>
        <v>675272</v>
      </c>
      <c r="M96" s="52">
        <f>RES_hhdet_in!M96-RES_hhdet_in_new!M96</f>
        <v>753505</v>
      </c>
      <c r="N96" s="52">
        <f>RES_hhdet_in!N96-RES_hhdet_in_new!N96</f>
        <v>827463</v>
      </c>
      <c r="O96" s="52">
        <f>RES_hhdet_in!O96-RES_hhdet_in_new!O96</f>
        <v>863754</v>
      </c>
      <c r="P96" s="52">
        <f>RES_hhdet_in!P96-RES_hhdet_in_new!P96</f>
        <v>627840</v>
      </c>
      <c r="Q96" s="52">
        <f>RES_hhdet_in!Q96-RES_hhdet_in_new!Q96</f>
        <v>682640</v>
      </c>
      <c r="R96" s="52">
        <f>RES_hhdet_in!R96-RES_hhdet_in_new!R96</f>
        <v>714678</v>
      </c>
      <c r="S96" s="52">
        <f>RES_hhdet_in!S96-RES_hhdet_in_new!S96</f>
        <v>810156</v>
      </c>
      <c r="T96" s="52">
        <f>RES_hhdet_in!T96-RES_hhdet_in_new!T96</f>
        <v>803779</v>
      </c>
      <c r="U96" s="52">
        <f>RES_hhdet_in!U96-RES_hhdet_in_new!U96</f>
        <v>789510</v>
      </c>
      <c r="V96" s="52">
        <f>RES_hhdet_in!V96-RES_hhdet_in_new!V96</f>
        <v>740511</v>
      </c>
      <c r="W96" s="52">
        <f>RES_hhdet_in!W96-RES_hhdet_in_new!W96</f>
        <v>671121</v>
      </c>
      <c r="X96" s="52">
        <f>RES_hhdet_in!X96-RES_hhdet_in_new!X96</f>
        <v>529113</v>
      </c>
      <c r="Y96" s="52">
        <f>RES_hhdet_in!Y96-RES_hhdet_in_new!Y96</f>
        <v>641888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14861</v>
      </c>
      <c r="D97" s="52">
        <f>RES_hhdet_in!D97-RES_hhdet_in_new!D97</f>
        <v>14655</v>
      </c>
      <c r="E97" s="52">
        <f>RES_hhdet_in!E97-RES_hhdet_in_new!E97</f>
        <v>21566</v>
      </c>
      <c r="F97" s="52">
        <f>RES_hhdet_in!F97-RES_hhdet_in_new!F97</f>
        <v>22115</v>
      </c>
      <c r="G97" s="52">
        <f>RES_hhdet_in!G97-RES_hhdet_in_new!G97</f>
        <v>32632</v>
      </c>
      <c r="H97" s="52">
        <f>RES_hhdet_in!H97-RES_hhdet_in_new!H97</f>
        <v>48331</v>
      </c>
      <c r="I97" s="52">
        <f>RES_hhdet_in!I97-RES_hhdet_in_new!I97</f>
        <v>57721</v>
      </c>
      <c r="J97" s="52">
        <f>RES_hhdet_in!J97-RES_hhdet_in_new!J97</f>
        <v>43016</v>
      </c>
      <c r="K97" s="52">
        <f>RES_hhdet_in!K97-RES_hhdet_in_new!K97</f>
        <v>75033</v>
      </c>
      <c r="L97" s="52">
        <f>RES_hhdet_in!L97-RES_hhdet_in_new!L97</f>
        <v>161036</v>
      </c>
      <c r="M97" s="52">
        <f>RES_hhdet_in!M97-RES_hhdet_in_new!M97</f>
        <v>140813</v>
      </c>
      <c r="N97" s="52">
        <f>RES_hhdet_in!N97-RES_hhdet_in_new!N97</f>
        <v>94813</v>
      </c>
      <c r="O97" s="52">
        <f>RES_hhdet_in!O97-RES_hhdet_in_new!O97</f>
        <v>68434</v>
      </c>
      <c r="P97" s="52">
        <f>RES_hhdet_in!P97-RES_hhdet_in_new!P97</f>
        <v>89205</v>
      </c>
      <c r="Q97" s="52">
        <f>RES_hhdet_in!Q97-RES_hhdet_in_new!Q97</f>
        <v>98832</v>
      </c>
      <c r="R97" s="52">
        <f>RES_hhdet_in!R97-RES_hhdet_in_new!R97</f>
        <v>118283</v>
      </c>
      <c r="S97" s="52">
        <f>RES_hhdet_in!S97-RES_hhdet_in_new!S97</f>
        <v>123113</v>
      </c>
      <c r="T97" s="52">
        <f>RES_hhdet_in!T97-RES_hhdet_in_new!T97</f>
        <v>182311</v>
      </c>
      <c r="U97" s="52">
        <f>RES_hhdet_in!U97-RES_hhdet_in_new!U97</f>
        <v>135106</v>
      </c>
      <c r="V97" s="52">
        <f>RES_hhdet_in!V97-RES_hhdet_in_new!V97</f>
        <v>83280</v>
      </c>
      <c r="W97" s="52">
        <f>RES_hhdet_in!W97-RES_hhdet_in_new!W97</f>
        <v>122161</v>
      </c>
      <c r="X97" s="52">
        <f>RES_hhdet_in!X97-RES_hhdet_in_new!X97</f>
        <v>175667</v>
      </c>
      <c r="Y97" s="52">
        <f>RES_hhdet_in!Y97-RES_hhdet_in_new!Y97</f>
        <v>153360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233016</v>
      </c>
      <c r="D102" s="52">
        <v>286272</v>
      </c>
      <c r="E102" s="52">
        <v>300286</v>
      </c>
      <c r="F102" s="52">
        <v>320324</v>
      </c>
      <c r="G102" s="52">
        <v>324896</v>
      </c>
      <c r="H102" s="52">
        <v>295248</v>
      </c>
      <c r="I102" s="52">
        <v>236210</v>
      </c>
      <c r="J102" s="52">
        <v>187266</v>
      </c>
      <c r="K102" s="52">
        <v>283318</v>
      </c>
      <c r="L102" s="52">
        <v>321410</v>
      </c>
      <c r="M102" s="52">
        <v>349474</v>
      </c>
      <c r="N102" s="52">
        <v>314983</v>
      </c>
      <c r="O102" s="52">
        <v>325561</v>
      </c>
      <c r="P102" s="52">
        <v>230530</v>
      </c>
      <c r="Q102" s="52">
        <v>226653</v>
      </c>
      <c r="R102" s="52">
        <v>184068</v>
      </c>
      <c r="S102" s="52">
        <v>236517</v>
      </c>
      <c r="T102" s="52">
        <v>260424</v>
      </c>
      <c r="U102" s="52">
        <v>252256</v>
      </c>
      <c r="V102" s="52">
        <v>189967</v>
      </c>
      <c r="W102" s="52">
        <v>124578</v>
      </c>
      <c r="X102" s="52">
        <v>40408</v>
      </c>
      <c r="Y102" s="52">
        <v>91791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325840</v>
      </c>
      <c r="D103" s="36">
        <v>346533</v>
      </c>
      <c r="E103" s="36">
        <v>369622</v>
      </c>
      <c r="F103" s="36">
        <v>331487</v>
      </c>
      <c r="G103" s="36">
        <v>452786</v>
      </c>
      <c r="H103" s="36">
        <v>528242</v>
      </c>
      <c r="I103" s="36">
        <v>424894</v>
      </c>
      <c r="J103" s="36">
        <v>403324</v>
      </c>
      <c r="K103" s="36">
        <v>545662</v>
      </c>
      <c r="L103" s="36">
        <v>588042</v>
      </c>
      <c r="M103" s="36">
        <v>620346</v>
      </c>
      <c r="N103" s="36">
        <v>688515</v>
      </c>
      <c r="O103" s="36">
        <v>702027</v>
      </c>
      <c r="P103" s="36">
        <v>534992</v>
      </c>
      <c r="Q103" s="36">
        <v>610534</v>
      </c>
      <c r="R103" s="36">
        <v>708194</v>
      </c>
      <c r="S103" s="36">
        <v>767861</v>
      </c>
      <c r="T103" s="36">
        <v>796780</v>
      </c>
      <c r="U103" s="36">
        <v>750561</v>
      </c>
      <c r="V103" s="36">
        <v>737081</v>
      </c>
      <c r="W103" s="36">
        <v>801336</v>
      </c>
      <c r="X103" s="36">
        <v>871086</v>
      </c>
      <c r="Y103" s="36">
        <v>860665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1440</v>
      </c>
      <c r="D110" s="52">
        <v>1177</v>
      </c>
      <c r="E110" s="52">
        <v>127</v>
      </c>
      <c r="F110" s="52">
        <v>118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X112" s="52">
        <f>RES_hhdet_in!X112-RES_hhdet_in_new!X112</f>
        <v>0</v>
      </c>
      <c r="Y112" s="52">
        <f>RES_hhdet_in!Y112-RES_hhdet_in_new!Y112</f>
        <v>0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5966</v>
      </c>
      <c r="D116" s="52">
        <f>RES_hhdet_in!D116-RES_hhdet_in_new!D116</f>
        <v>54</v>
      </c>
      <c r="E116" s="52">
        <f>RES_hhdet_in!E116-RES_hhdet_in_new!E116</f>
        <v>2084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195</v>
      </c>
      <c r="D117" s="52">
        <f>RES_hhdet_in!D117-RES_hhdet_in_new!D117</f>
        <v>1</v>
      </c>
      <c r="E117" s="52">
        <f>RES_hhdet_in!E117-RES_hhdet_in_new!E117</f>
        <v>81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2569</v>
      </c>
      <c r="D121" s="52">
        <v>24</v>
      </c>
      <c r="E121" s="52">
        <v>971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3593</v>
      </c>
      <c r="D122" s="36">
        <v>30</v>
      </c>
      <c r="E122" s="36">
        <v>1195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146077</v>
      </c>
      <c r="D126" s="52">
        <v>133175</v>
      </c>
      <c r="E126" s="52">
        <v>141836</v>
      </c>
      <c r="F126" s="52">
        <v>120245</v>
      </c>
      <c r="G126" s="52">
        <v>74511</v>
      </c>
      <c r="H126" s="52">
        <v>0</v>
      </c>
      <c r="I126" s="52">
        <v>0</v>
      </c>
      <c r="J126" s="52">
        <v>0</v>
      </c>
      <c r="K126" s="52">
        <v>1</v>
      </c>
      <c r="L126" s="52">
        <v>80200</v>
      </c>
      <c r="M126" s="52">
        <v>132105</v>
      </c>
      <c r="N126" s="52">
        <v>142186</v>
      </c>
      <c r="O126" s="52">
        <v>137155</v>
      </c>
      <c r="P126" s="52">
        <v>32277</v>
      </c>
      <c r="Q126" s="52">
        <v>60258</v>
      </c>
      <c r="R126" s="52">
        <v>81136</v>
      </c>
      <c r="S126" s="52">
        <v>113026</v>
      </c>
      <c r="T126" s="52">
        <v>108551</v>
      </c>
      <c r="U126" s="52">
        <v>94761</v>
      </c>
      <c r="V126" s="52">
        <v>80113</v>
      </c>
      <c r="W126" s="52">
        <v>63390</v>
      </c>
      <c r="X126" s="52">
        <v>50482</v>
      </c>
      <c r="Y126" s="52">
        <v>66729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31098</v>
      </c>
      <c r="D129" s="52">
        <v>31202</v>
      </c>
      <c r="E129" s="52">
        <v>29186</v>
      </c>
      <c r="F129" s="52">
        <v>32655</v>
      </c>
      <c r="G129" s="52">
        <v>31802</v>
      </c>
      <c r="H129" s="52">
        <v>26955</v>
      </c>
      <c r="I129" s="52">
        <v>4714</v>
      </c>
      <c r="J129" s="52">
        <v>1107</v>
      </c>
      <c r="K129" s="52">
        <v>1637</v>
      </c>
      <c r="L129" s="52">
        <v>748</v>
      </c>
      <c r="M129" s="52">
        <v>11834</v>
      </c>
      <c r="N129" s="52">
        <v>20456</v>
      </c>
      <c r="O129" s="52">
        <v>26184</v>
      </c>
      <c r="P129" s="52">
        <v>21634</v>
      </c>
      <c r="Q129" s="52">
        <v>14625</v>
      </c>
      <c r="R129" s="52">
        <v>18276</v>
      </c>
      <c r="S129" s="52">
        <v>35619</v>
      </c>
      <c r="T129" s="52">
        <v>41544</v>
      </c>
      <c r="U129" s="52">
        <v>46710</v>
      </c>
      <c r="V129" s="52">
        <v>35364</v>
      </c>
      <c r="W129" s="52">
        <v>43407</v>
      </c>
      <c r="X129" s="52">
        <v>25396</v>
      </c>
      <c r="Y129" s="52">
        <v>14728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128355</v>
      </c>
      <c r="D131" s="52">
        <f>RES_hhdet_in!D131-RES_hhdet_in_new!D131</f>
        <v>141221</v>
      </c>
      <c r="E131" s="52">
        <f>RES_hhdet_in!E131-RES_hhdet_in_new!E131</f>
        <v>136001</v>
      </c>
      <c r="F131" s="52">
        <f>RES_hhdet_in!F131-RES_hhdet_in_new!F131</f>
        <v>112810</v>
      </c>
      <c r="G131" s="52">
        <f>RES_hhdet_in!G131-RES_hhdet_in_new!G131</f>
        <v>72967</v>
      </c>
      <c r="H131" s="52">
        <f>RES_hhdet_in!H131-RES_hhdet_in_new!H131</f>
        <v>30711</v>
      </c>
      <c r="I131" s="52">
        <f>RES_hhdet_in!I131-RES_hhdet_in_new!I131</f>
        <v>247654</v>
      </c>
      <c r="J131" s="52">
        <f>RES_hhdet_in!J131-RES_hhdet_in_new!J131</f>
        <v>216565</v>
      </c>
      <c r="K131" s="52">
        <f>RES_hhdet_in!K131-RES_hhdet_in_new!K131</f>
        <v>152633</v>
      </c>
      <c r="L131" s="52">
        <f>RES_hhdet_in!L131-RES_hhdet_in_new!L131</f>
        <v>109424</v>
      </c>
      <c r="M131" s="52">
        <f>RES_hhdet_in!M131-RES_hhdet_in_new!M131</f>
        <v>163170</v>
      </c>
      <c r="N131" s="52">
        <f>RES_hhdet_in!N131-RES_hhdet_in_new!N131</f>
        <v>137075</v>
      </c>
      <c r="O131" s="52">
        <f>RES_hhdet_in!O131-RES_hhdet_in_new!O131</f>
        <v>126134</v>
      </c>
      <c r="P131" s="52">
        <f>RES_hhdet_in!P131-RES_hhdet_in_new!P131</f>
        <v>25957</v>
      </c>
      <c r="Q131" s="52">
        <f>RES_hhdet_in!Q131-RES_hhdet_in_new!Q131</f>
        <v>59512</v>
      </c>
      <c r="R131" s="52">
        <f>RES_hhdet_in!R131-RES_hhdet_in_new!R131</f>
        <v>83928</v>
      </c>
      <c r="S131" s="52">
        <f>RES_hhdet_in!S131-RES_hhdet_in_new!S131</f>
        <v>116944</v>
      </c>
      <c r="T131" s="52">
        <f>RES_hhdet_in!T131-RES_hhdet_in_new!T131</f>
        <v>113347</v>
      </c>
      <c r="U131" s="52">
        <f>RES_hhdet_in!U131-RES_hhdet_in_new!U131</f>
        <v>101020</v>
      </c>
      <c r="V131" s="52">
        <f>RES_hhdet_in!V131-RES_hhdet_in_new!V131</f>
        <v>97556</v>
      </c>
      <c r="W131" s="52">
        <f>RES_hhdet_in!W131-RES_hhdet_in_new!W131</f>
        <v>99999</v>
      </c>
      <c r="X131" s="52">
        <f>RES_hhdet_in!X131-RES_hhdet_in_new!X131</f>
        <v>116286</v>
      </c>
      <c r="Y131" s="52">
        <f>RES_hhdet_in!Y131-RES_hhdet_in_new!Y131</f>
        <v>96581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112</v>
      </c>
      <c r="D132" s="52">
        <f>RES_hhdet_in!D132-RES_hhdet_in_new!D132</f>
        <v>82</v>
      </c>
      <c r="E132" s="52">
        <f>RES_hhdet_in!E132-RES_hhdet_in_new!E132</f>
        <v>0</v>
      </c>
      <c r="F132" s="52">
        <f>RES_hhdet_in!F132-RES_hhdet_in_new!F132</f>
        <v>26</v>
      </c>
      <c r="G132" s="52">
        <f>RES_hhdet_in!G132-RES_hhdet_in_new!G132</f>
        <v>159</v>
      </c>
      <c r="H132" s="52">
        <f>RES_hhdet_in!H132-RES_hhdet_in_new!H132</f>
        <v>248</v>
      </c>
      <c r="I132" s="52">
        <f>RES_hhdet_in!I132-RES_hhdet_in_new!I132</f>
        <v>0</v>
      </c>
      <c r="J132" s="52">
        <f>RES_hhdet_in!J132-RES_hhdet_in_new!J132</f>
        <v>96</v>
      </c>
      <c r="K132" s="52">
        <f>RES_hhdet_in!K132-RES_hhdet_in_new!K132</f>
        <v>158</v>
      </c>
      <c r="L132" s="52">
        <f>RES_hhdet_in!L132-RES_hhdet_in_new!L132</f>
        <v>364</v>
      </c>
      <c r="M132" s="52">
        <f>RES_hhdet_in!M132-RES_hhdet_in_new!M132</f>
        <v>321</v>
      </c>
      <c r="N132" s="52">
        <f>RES_hhdet_in!N132-RES_hhdet_in_new!N132</f>
        <v>42</v>
      </c>
      <c r="O132" s="52">
        <f>RES_hhdet_in!O132-RES_hhdet_in_new!O132</f>
        <v>22</v>
      </c>
      <c r="P132" s="52">
        <f>RES_hhdet_in!P132-RES_hhdet_in_new!P132</f>
        <v>83</v>
      </c>
      <c r="Q132" s="52">
        <f>RES_hhdet_in!Q132-RES_hhdet_in_new!Q132</f>
        <v>99</v>
      </c>
      <c r="R132" s="52">
        <f>RES_hhdet_in!R132-RES_hhdet_in_new!R132</f>
        <v>145</v>
      </c>
      <c r="S132" s="52">
        <f>RES_hhdet_in!S132-RES_hhdet_in_new!S132</f>
        <v>103</v>
      </c>
      <c r="T132" s="52">
        <f>RES_hhdet_in!T132-RES_hhdet_in_new!T132</f>
        <v>249</v>
      </c>
      <c r="U132" s="52">
        <f>RES_hhdet_in!U132-RES_hhdet_in_new!U132</f>
        <v>173</v>
      </c>
      <c r="V132" s="52">
        <f>RES_hhdet_in!V132-RES_hhdet_in_new!V132</f>
        <v>99</v>
      </c>
      <c r="W132" s="52">
        <f>RES_hhdet_in!W132-RES_hhdet_in_new!W132</f>
        <v>286</v>
      </c>
      <c r="X132" s="52">
        <f>RES_hhdet_in!X132-RES_hhdet_in_new!X132</f>
        <v>557</v>
      </c>
      <c r="Y132" s="52">
        <f>RES_hhdet_in!Y132-RES_hhdet_in_new!Y132</f>
        <v>306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33360</v>
      </c>
      <c r="D135" s="52">
        <f>RES_hhdet_in!D135-RES_hhdet_in_new!D135</f>
        <v>8563</v>
      </c>
      <c r="E135" s="52">
        <f>RES_hhdet_in!E135-RES_hhdet_in_new!E135</f>
        <v>22484</v>
      </c>
      <c r="F135" s="52">
        <f>RES_hhdet_in!F135-RES_hhdet_in_new!F135</f>
        <v>25226</v>
      </c>
      <c r="G135" s="52">
        <f>RES_hhdet_in!G135-RES_hhdet_in_new!G135</f>
        <v>21586</v>
      </c>
      <c r="H135" s="52">
        <f>RES_hhdet_in!H135-RES_hhdet_in_new!H135</f>
        <v>22977</v>
      </c>
      <c r="I135" s="52">
        <f>RES_hhdet_in!I135-RES_hhdet_in_new!I135</f>
        <v>0</v>
      </c>
      <c r="J135" s="52">
        <f>RES_hhdet_in!J135-RES_hhdet_in_new!J135</f>
        <v>0</v>
      </c>
      <c r="K135" s="52">
        <f>RES_hhdet_in!K135-RES_hhdet_in_new!K135</f>
        <v>15184</v>
      </c>
      <c r="L135" s="52">
        <f>RES_hhdet_in!L135-RES_hhdet_in_new!L135</f>
        <v>17177</v>
      </c>
      <c r="M135" s="52">
        <f>RES_hhdet_in!M135-RES_hhdet_in_new!M135</f>
        <v>27058</v>
      </c>
      <c r="N135" s="52">
        <f>RES_hhdet_in!N135-RES_hhdet_in_new!N135</f>
        <v>25276</v>
      </c>
      <c r="O135" s="52">
        <f>RES_hhdet_in!O135-RES_hhdet_in_new!O135</f>
        <v>22132</v>
      </c>
      <c r="P135" s="52">
        <f>RES_hhdet_in!P135-RES_hhdet_in_new!P135</f>
        <v>8574</v>
      </c>
      <c r="Q135" s="52">
        <f>RES_hhdet_in!Q135-RES_hhdet_in_new!Q135</f>
        <v>6402</v>
      </c>
      <c r="R135" s="52">
        <f>RES_hhdet_in!R135-RES_hhdet_in_new!R135</f>
        <v>7394</v>
      </c>
      <c r="S135" s="52">
        <f>RES_hhdet_in!S135-RES_hhdet_in_new!S135</f>
        <v>14635</v>
      </c>
      <c r="T135" s="52">
        <f>RES_hhdet_in!T135-RES_hhdet_in_new!T135</f>
        <v>21096</v>
      </c>
      <c r="U135" s="52">
        <f>RES_hhdet_in!U135-RES_hhdet_in_new!U135</f>
        <v>20720</v>
      </c>
      <c r="V135" s="52">
        <f>RES_hhdet_in!V135-RES_hhdet_in_new!V135</f>
        <v>7887</v>
      </c>
      <c r="W135" s="52">
        <f>RES_hhdet_in!W135-RES_hhdet_in_new!W135</f>
        <v>0</v>
      </c>
      <c r="X135" s="52">
        <f>RES_hhdet_in!X135-RES_hhdet_in_new!X135</f>
        <v>0</v>
      </c>
      <c r="Y135" s="52">
        <f>RES_hhdet_in!Y135-RES_hhdet_in_new!Y135</f>
        <v>0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1088</v>
      </c>
      <c r="D136" s="52">
        <f>RES_hhdet_in!D136-RES_hhdet_in_new!D136</f>
        <v>236</v>
      </c>
      <c r="E136" s="52">
        <f>RES_hhdet_in!E136-RES_hhdet_in_new!E136</f>
        <v>870</v>
      </c>
      <c r="F136" s="52">
        <f>RES_hhdet_in!F136-RES_hhdet_in_new!F136</f>
        <v>1044</v>
      </c>
      <c r="G136" s="52">
        <f>RES_hhdet_in!G136-RES_hhdet_in_new!G136</f>
        <v>1121</v>
      </c>
      <c r="H136" s="52">
        <f>RES_hhdet_in!H136-RES_hhdet_in_new!H136</f>
        <v>1676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1706</v>
      </c>
      <c r="L136" s="52">
        <f>RES_hhdet_in!L136-RES_hhdet_in_new!L136</f>
        <v>4097</v>
      </c>
      <c r="M136" s="52">
        <f>RES_hhdet_in!M136-RES_hhdet_in_new!M136</f>
        <v>5057</v>
      </c>
      <c r="N136" s="52">
        <f>RES_hhdet_in!N136-RES_hhdet_in_new!N136</f>
        <v>2895</v>
      </c>
      <c r="O136" s="52">
        <f>RES_hhdet_in!O136-RES_hhdet_in_new!O136</f>
        <v>1752</v>
      </c>
      <c r="P136" s="52">
        <f>RES_hhdet_in!P136-RES_hhdet_in_new!P136</f>
        <v>1217</v>
      </c>
      <c r="Q136" s="52">
        <f>RES_hhdet_in!Q136-RES_hhdet_in_new!Q136</f>
        <v>927</v>
      </c>
      <c r="R136" s="52">
        <f>RES_hhdet_in!R136-RES_hhdet_in_new!R136</f>
        <v>1224</v>
      </c>
      <c r="S136" s="52">
        <f>RES_hhdet_in!S136-RES_hhdet_in_new!S136</f>
        <v>2225</v>
      </c>
      <c r="T136" s="52">
        <f>RES_hhdet_in!T136-RES_hhdet_in_new!T136</f>
        <v>4785</v>
      </c>
      <c r="U136" s="52">
        <f>RES_hhdet_in!U136-RES_hhdet_in_new!U136</f>
        <v>3545</v>
      </c>
      <c r="V136" s="52">
        <f>RES_hhdet_in!V136-RES_hhdet_in_new!V136</f>
        <v>888</v>
      </c>
      <c r="W136" s="52">
        <f>RES_hhdet_in!W136-RES_hhdet_in_new!W136</f>
        <v>0</v>
      </c>
      <c r="X136" s="52">
        <f>RES_hhdet_in!X136-RES_hhdet_in_new!X136</f>
        <v>0</v>
      </c>
      <c r="Y136" s="52">
        <f>RES_hhdet_in!Y136-RES_hhdet_in_new!Y136</f>
        <v>0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148381</v>
      </c>
      <c r="D140" s="52">
        <v>155509</v>
      </c>
      <c r="E140" s="52">
        <v>160428</v>
      </c>
      <c r="F140" s="52">
        <v>172535</v>
      </c>
      <c r="G140" s="52">
        <v>139584</v>
      </c>
      <c r="H140" s="52">
        <v>99077</v>
      </c>
      <c r="I140" s="52">
        <v>3319</v>
      </c>
      <c r="J140" s="52">
        <v>13976</v>
      </c>
      <c r="K140" s="52">
        <v>41328</v>
      </c>
      <c r="L140" s="52">
        <v>86199</v>
      </c>
      <c r="M140" s="52">
        <v>99504</v>
      </c>
      <c r="N140" s="52">
        <v>80575</v>
      </c>
      <c r="O140" s="52">
        <v>63462</v>
      </c>
      <c r="P140" s="52">
        <v>18740</v>
      </c>
      <c r="Q140" s="52">
        <v>27625</v>
      </c>
      <c r="R140" s="52">
        <v>29494</v>
      </c>
      <c r="S140" s="52">
        <v>48598</v>
      </c>
      <c r="T140" s="52">
        <v>61418</v>
      </c>
      <c r="U140" s="52">
        <v>62892</v>
      </c>
      <c r="V140" s="52">
        <v>46575</v>
      </c>
      <c r="W140" s="52">
        <v>25813</v>
      </c>
      <c r="X140" s="52">
        <v>7029</v>
      </c>
      <c r="Y140" s="52">
        <v>18817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207490</v>
      </c>
      <c r="D141" s="36">
        <v>188245</v>
      </c>
      <c r="E141" s="36">
        <v>197471</v>
      </c>
      <c r="F141" s="36">
        <v>178549</v>
      </c>
      <c r="G141" s="36">
        <v>194525</v>
      </c>
      <c r="H141" s="36">
        <v>177264</v>
      </c>
      <c r="I141" s="36">
        <v>5973</v>
      </c>
      <c r="J141" s="36">
        <v>30105</v>
      </c>
      <c r="K141" s="36">
        <v>79597</v>
      </c>
      <c r="L141" s="36">
        <v>157698</v>
      </c>
      <c r="M141" s="36">
        <v>176626</v>
      </c>
      <c r="N141" s="36">
        <v>176122</v>
      </c>
      <c r="O141" s="36">
        <v>136842</v>
      </c>
      <c r="P141" s="36">
        <v>43487</v>
      </c>
      <c r="Q141" s="36">
        <v>74422</v>
      </c>
      <c r="R141" s="36">
        <v>113499</v>
      </c>
      <c r="S141" s="36">
        <v>157777</v>
      </c>
      <c r="T141" s="36">
        <v>187930</v>
      </c>
      <c r="U141" s="36">
        <v>187127</v>
      </c>
      <c r="V141" s="36">
        <v>180733</v>
      </c>
      <c r="W141" s="36">
        <v>166085</v>
      </c>
      <c r="X141" s="36">
        <v>151532</v>
      </c>
      <c r="Y141" s="36">
        <v>176436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11748</v>
      </c>
      <c r="D145" s="52">
        <v>17673</v>
      </c>
      <c r="E145" s="52">
        <v>31692</v>
      </c>
      <c r="F145" s="52">
        <v>66353</v>
      </c>
      <c r="G145" s="52">
        <v>165360</v>
      </c>
      <c r="H145" s="52">
        <v>221931</v>
      </c>
      <c r="I145" s="52">
        <v>325748</v>
      </c>
      <c r="J145" s="52">
        <v>303806</v>
      </c>
      <c r="K145" s="52">
        <v>320733</v>
      </c>
      <c r="L145" s="52">
        <v>271688</v>
      </c>
      <c r="M145" s="52">
        <v>206083</v>
      </c>
      <c r="N145" s="52">
        <v>205614</v>
      </c>
      <c r="O145" s="52">
        <v>225181</v>
      </c>
      <c r="P145" s="52">
        <v>163056</v>
      </c>
      <c r="Q145" s="52">
        <v>206376</v>
      </c>
      <c r="R145" s="52">
        <v>269202</v>
      </c>
      <c r="S145" s="52">
        <v>352079</v>
      </c>
      <c r="T145" s="52">
        <v>442356</v>
      </c>
      <c r="U145" s="52">
        <v>534320</v>
      </c>
      <c r="V145" s="52">
        <v>652048</v>
      </c>
      <c r="W145" s="52">
        <v>775982</v>
      </c>
      <c r="X145" s="52">
        <v>909574</v>
      </c>
      <c r="Y145" s="52">
        <v>741013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6375</v>
      </c>
      <c r="D147" s="52">
        <v>8833</v>
      </c>
      <c r="E147" s="52">
        <v>10014</v>
      </c>
      <c r="F147" s="52">
        <v>14871</v>
      </c>
      <c r="G147" s="52">
        <v>37315</v>
      </c>
      <c r="H147" s="52">
        <v>77483</v>
      </c>
      <c r="I147" s="52">
        <v>117657</v>
      </c>
      <c r="J147" s="52">
        <v>133819</v>
      </c>
      <c r="K147" s="52">
        <v>203186</v>
      </c>
      <c r="L147" s="52">
        <v>179187</v>
      </c>
      <c r="M147" s="52">
        <v>136812</v>
      </c>
      <c r="N147" s="52">
        <v>97779</v>
      </c>
      <c r="O147" s="52">
        <v>138491</v>
      </c>
      <c r="P147" s="52">
        <v>112452</v>
      </c>
      <c r="Q147" s="52">
        <v>219233</v>
      </c>
      <c r="R147" s="52">
        <v>253661</v>
      </c>
      <c r="S147" s="52">
        <v>199424</v>
      </c>
      <c r="T147" s="52">
        <v>191789</v>
      </c>
      <c r="U147" s="52">
        <v>331056</v>
      </c>
      <c r="V147" s="52">
        <v>259970</v>
      </c>
      <c r="W147" s="52">
        <v>642496</v>
      </c>
      <c r="X147" s="52">
        <v>386893</v>
      </c>
      <c r="Y147" s="52">
        <v>658042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2127</v>
      </c>
      <c r="D149" s="52">
        <f>RES_hhdet_in!D149-RES_hhdet_in_new!D149</f>
        <v>2044</v>
      </c>
      <c r="E149" s="52">
        <f>RES_hhdet_in!E149-RES_hhdet_in_new!E149</f>
        <v>3097</v>
      </c>
      <c r="F149" s="52">
        <f>RES_hhdet_in!F149-RES_hhdet_in_new!F149</f>
        <v>6663</v>
      </c>
      <c r="G149" s="52">
        <f>RES_hhdet_in!G149-RES_hhdet_in_new!G149</f>
        <v>16379</v>
      </c>
      <c r="H149" s="52">
        <f>RES_hhdet_in!H149-RES_hhdet_in_new!H149</f>
        <v>18047</v>
      </c>
      <c r="I149" s="52">
        <f>RES_hhdet_in!I149-RES_hhdet_in_new!I149</f>
        <v>21182</v>
      </c>
      <c r="J149" s="52">
        <f>RES_hhdet_in!J149-RES_hhdet_in_new!J149</f>
        <v>13348</v>
      </c>
      <c r="K149" s="52">
        <f>RES_hhdet_in!K149-RES_hhdet_in_new!K149</f>
        <v>21735</v>
      </c>
      <c r="L149" s="52">
        <f>RES_hhdet_in!L149-RES_hhdet_in_new!L149</f>
        <v>14411</v>
      </c>
      <c r="M149" s="52">
        <f>RES_hhdet_in!M149-RES_hhdet_in_new!M149</f>
        <v>14271</v>
      </c>
      <c r="N149" s="52">
        <f>RES_hhdet_in!N149-RES_hhdet_in_new!N149</f>
        <v>16063</v>
      </c>
      <c r="O149" s="52">
        <f>RES_hhdet_in!O149-RES_hhdet_in_new!O149</f>
        <v>21604</v>
      </c>
      <c r="P149" s="52">
        <f>RES_hhdet_in!P149-RES_hhdet_in_new!P149</f>
        <v>20127</v>
      </c>
      <c r="Q149" s="52">
        <f>RES_hhdet_in!Q149-RES_hhdet_in_new!Q149</f>
        <v>21850</v>
      </c>
      <c r="R149" s="52">
        <f>RES_hhdet_in!R149-RES_hhdet_in_new!R149</f>
        <v>21994</v>
      </c>
      <c r="S149" s="52">
        <f>RES_hhdet_in!S149-RES_hhdet_in_new!S149</f>
        <v>25536</v>
      </c>
      <c r="T149" s="52">
        <f>RES_hhdet_in!T149-RES_hhdet_in_new!T149</f>
        <v>24013</v>
      </c>
      <c r="U149" s="52">
        <f>RES_hhdet_in!U149-RES_hhdet_in_new!U149</f>
        <v>26524</v>
      </c>
      <c r="V149" s="52">
        <f>RES_hhdet_in!V149-RES_hhdet_in_new!V149</f>
        <v>29004</v>
      </c>
      <c r="W149" s="52">
        <f>RES_hhdet_in!W149-RES_hhdet_in_new!W149</f>
        <v>26813</v>
      </c>
      <c r="X149" s="52">
        <f>RES_hhdet_in!X149-RES_hhdet_in_new!X149</f>
        <v>15968</v>
      </c>
      <c r="Y149" s="52">
        <f>RES_hhdet_in!Y149-RES_hhdet_in_new!Y149</f>
        <v>25749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1</v>
      </c>
      <c r="E150" s="52">
        <f>RES_hhdet_in!E150-RES_hhdet_in_new!E150</f>
        <v>0</v>
      </c>
      <c r="F150" s="52">
        <f>RES_hhdet_in!F150-RES_hhdet_in_new!F150</f>
        <v>3</v>
      </c>
      <c r="G150" s="52">
        <f>RES_hhdet_in!G150-RES_hhdet_in_new!G150</f>
        <v>11</v>
      </c>
      <c r="H150" s="52">
        <f>RES_hhdet_in!H150-RES_hhdet_in_new!H150</f>
        <v>10</v>
      </c>
      <c r="I150" s="52">
        <f>RES_hhdet_in!I150-RES_hhdet_in_new!I150</f>
        <v>26</v>
      </c>
      <c r="J150" s="52">
        <f>RES_hhdet_in!J150-RES_hhdet_in_new!J150</f>
        <v>7</v>
      </c>
      <c r="K150" s="52">
        <f>RES_hhdet_in!K150-RES_hhdet_in_new!K150</f>
        <v>32</v>
      </c>
      <c r="L150" s="52">
        <f>RES_hhdet_in!L150-RES_hhdet_in_new!L150</f>
        <v>36</v>
      </c>
      <c r="M150" s="52">
        <f>RES_hhdet_in!M150-RES_hhdet_in_new!M150</f>
        <v>29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48</v>
      </c>
      <c r="Q150" s="52">
        <f>RES_hhdet_in!Q150-RES_hhdet_in_new!Q150</f>
        <v>23</v>
      </c>
      <c r="R150" s="52">
        <f>RES_hhdet_in!R150-RES_hhdet_in_new!R150</f>
        <v>37</v>
      </c>
      <c r="S150" s="52">
        <f>RES_hhdet_in!S150-RES_hhdet_in_new!S150</f>
        <v>45</v>
      </c>
      <c r="T150" s="52">
        <f>RES_hhdet_in!T150-RES_hhdet_in_new!T150</f>
        <v>49</v>
      </c>
      <c r="U150" s="52">
        <f>RES_hhdet_in!U150-RES_hhdet_in_new!U150</f>
        <v>32</v>
      </c>
      <c r="V150" s="52">
        <f>RES_hhdet_in!V150-RES_hhdet_in_new!V150</f>
        <v>14</v>
      </c>
      <c r="W150" s="52">
        <f>RES_hhdet_in!W150-RES_hhdet_in_new!W150</f>
        <v>87</v>
      </c>
      <c r="X150" s="52">
        <f>RES_hhdet_in!X150-RES_hhdet_in_new!X150</f>
        <v>58</v>
      </c>
      <c r="Y150" s="52">
        <f>RES_hhdet_in!Y150-RES_hhdet_in_new!Y150</f>
        <v>42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17228</v>
      </c>
      <c r="D153" s="52">
        <f>RES_hhdet_in!D153-RES_hhdet_in_new!D153</f>
        <v>23204</v>
      </c>
      <c r="E153" s="52">
        <f>RES_hhdet_in!E153-RES_hhdet_in_new!E153</f>
        <v>35765</v>
      </c>
      <c r="F153" s="52">
        <f>RES_hhdet_in!F153-RES_hhdet_in_new!F153</f>
        <v>66514</v>
      </c>
      <c r="G153" s="52">
        <f>RES_hhdet_in!G153-RES_hhdet_in_new!G153</f>
        <v>152972</v>
      </c>
      <c r="H153" s="52">
        <f>RES_hhdet_in!H153-RES_hhdet_in_new!H153</f>
        <v>205788</v>
      </c>
      <c r="I153" s="52">
        <f>RES_hhdet_in!I153-RES_hhdet_in_new!I153</f>
        <v>289219</v>
      </c>
      <c r="J153" s="52">
        <f>RES_hhdet_in!J153-RES_hhdet_in_new!J153</f>
        <v>296109</v>
      </c>
      <c r="K153" s="52">
        <f>RES_hhdet_in!K153-RES_hhdet_in_new!K153</f>
        <v>325165</v>
      </c>
      <c r="L153" s="52">
        <f>RES_hhdet_in!L153-RES_hhdet_in_new!L153</f>
        <v>292172</v>
      </c>
      <c r="M153" s="52">
        <f>RES_hhdet_in!M153-RES_hhdet_in_new!M153</f>
        <v>300552</v>
      </c>
      <c r="N153" s="52">
        <f>RES_hhdet_in!N153-RES_hhdet_in_new!N153</f>
        <v>387759</v>
      </c>
      <c r="O153" s="52">
        <f>RES_hhdet_in!O153-RES_hhdet_in_new!O153</f>
        <v>491829</v>
      </c>
      <c r="P153" s="52">
        <f>RES_hhdet_in!P153-RES_hhdet_in_new!P153</f>
        <v>463152</v>
      </c>
      <c r="Q153" s="52">
        <f>RES_hhdet_in!Q153-RES_hhdet_in_new!Q153</f>
        <v>518778</v>
      </c>
      <c r="R153" s="52">
        <f>RES_hhdet_in!R153-RES_hhdet_in_new!R153</f>
        <v>548100</v>
      </c>
      <c r="S153" s="52">
        <f>RES_hhdet_in!S153-RES_hhdet_in_new!S153</f>
        <v>596032</v>
      </c>
      <c r="T153" s="52">
        <f>RES_hhdet_in!T153-RES_hhdet_in_new!T153</f>
        <v>611024</v>
      </c>
      <c r="U153" s="52">
        <f>RES_hhdet_in!U153-RES_hhdet_in_new!U153</f>
        <v>705085</v>
      </c>
      <c r="V153" s="52">
        <f>RES_hhdet_in!V153-RES_hhdet_in_new!V153</f>
        <v>880898</v>
      </c>
      <c r="W153" s="52">
        <f>RES_hhdet_in!W153-RES_hhdet_in_new!W153</f>
        <v>977397</v>
      </c>
      <c r="X153" s="52">
        <f>RES_hhdet_in!X153-RES_hhdet_in_new!X153</f>
        <v>1016506</v>
      </c>
      <c r="Y153" s="52">
        <f>RES_hhdet_in!Y153-RES_hhdet_in_new!Y153</f>
        <v>978896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561</v>
      </c>
      <c r="D154" s="52">
        <f>RES_hhdet_in!D154-RES_hhdet_in_new!D154</f>
        <v>639</v>
      </c>
      <c r="E154" s="52">
        <f>RES_hhdet_in!E154-RES_hhdet_in_new!E154</f>
        <v>1384</v>
      </c>
      <c r="F154" s="52">
        <f>RES_hhdet_in!F154-RES_hhdet_in_new!F154</f>
        <v>2752</v>
      </c>
      <c r="G154" s="52">
        <f>RES_hhdet_in!G154-RES_hhdet_in_new!G154</f>
        <v>7940</v>
      </c>
      <c r="H154" s="52">
        <f>RES_hhdet_in!H154-RES_hhdet_in_new!H154</f>
        <v>15014</v>
      </c>
      <c r="I154" s="52">
        <f>RES_hhdet_in!I154-RES_hhdet_in_new!I154</f>
        <v>32566</v>
      </c>
      <c r="J154" s="52">
        <f>RES_hhdet_in!J154-RES_hhdet_in_new!J154</f>
        <v>26763</v>
      </c>
      <c r="K154" s="52">
        <f>RES_hhdet_in!K154-RES_hhdet_in_new!K154</f>
        <v>36546</v>
      </c>
      <c r="L154" s="52">
        <f>RES_hhdet_in!L154-RES_hhdet_in_new!L154</f>
        <v>69673</v>
      </c>
      <c r="M154" s="52">
        <f>RES_hhdet_in!M154-RES_hhdet_in_new!M154</f>
        <v>56165</v>
      </c>
      <c r="N154" s="52">
        <f>RES_hhdet_in!N154-RES_hhdet_in_new!N154</f>
        <v>44433</v>
      </c>
      <c r="O154" s="52">
        <f>RES_hhdet_in!O154-RES_hhdet_in_new!O154</f>
        <v>38964</v>
      </c>
      <c r="P154" s="52">
        <f>RES_hhdet_in!P154-RES_hhdet_in_new!P154</f>
        <v>65794</v>
      </c>
      <c r="Q154" s="52">
        <f>RES_hhdet_in!Q154-RES_hhdet_in_new!Q154</f>
        <v>75112</v>
      </c>
      <c r="R154" s="52">
        <f>RES_hhdet_in!R154-RES_hhdet_in_new!R154</f>
        <v>90717</v>
      </c>
      <c r="S154" s="52">
        <f>RES_hhdet_in!S154-RES_hhdet_in_new!S154</f>
        <v>90572</v>
      </c>
      <c r="T154" s="52">
        <f>RES_hhdet_in!T154-RES_hhdet_in_new!T154</f>
        <v>138585</v>
      </c>
      <c r="U154" s="52">
        <f>RES_hhdet_in!U154-RES_hhdet_in_new!U154</f>
        <v>120658</v>
      </c>
      <c r="V154" s="52">
        <f>RES_hhdet_in!V154-RES_hhdet_in_new!V154</f>
        <v>99064</v>
      </c>
      <c r="W154" s="52">
        <f>RES_hhdet_in!W154-RES_hhdet_in_new!W154</f>
        <v>177909</v>
      </c>
      <c r="X154" s="52">
        <f>RES_hhdet_in!X154-RES_hhdet_in_new!X154</f>
        <v>337514</v>
      </c>
      <c r="Y154" s="52">
        <f>RES_hhdet_in!Y154-RES_hhdet_in_new!Y154</f>
        <v>233868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8304</v>
      </c>
      <c r="D158" s="52">
        <v>11712</v>
      </c>
      <c r="E158" s="52">
        <v>18040</v>
      </c>
      <c r="F158" s="52">
        <v>37316</v>
      </c>
      <c r="G158" s="52">
        <v>74069</v>
      </c>
      <c r="H158" s="52">
        <v>85639</v>
      </c>
      <c r="I158" s="52">
        <v>122550</v>
      </c>
      <c r="J158" s="52">
        <v>106608</v>
      </c>
      <c r="K158" s="52">
        <v>131065</v>
      </c>
      <c r="L158" s="52">
        <v>132988</v>
      </c>
      <c r="M158" s="52">
        <v>133696</v>
      </c>
      <c r="N158" s="52">
        <v>140700</v>
      </c>
      <c r="O158" s="52">
        <v>175015</v>
      </c>
      <c r="P158" s="52">
        <v>165374</v>
      </c>
      <c r="Q158" s="52">
        <v>166701</v>
      </c>
      <c r="R158" s="52">
        <v>136322</v>
      </c>
      <c r="S158" s="52">
        <v>167720</v>
      </c>
      <c r="T158" s="52">
        <v>190575</v>
      </c>
      <c r="U158" s="52">
        <v>214395</v>
      </c>
      <c r="V158" s="52">
        <v>206765</v>
      </c>
      <c r="W158" s="52">
        <v>159070</v>
      </c>
      <c r="X158" s="52">
        <v>60729</v>
      </c>
      <c r="Y158" s="52">
        <v>119367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11612</v>
      </c>
      <c r="D159" s="36">
        <v>14177</v>
      </c>
      <c r="E159" s="36">
        <v>22206</v>
      </c>
      <c r="F159" s="36">
        <v>38616</v>
      </c>
      <c r="G159" s="36">
        <v>103229</v>
      </c>
      <c r="H159" s="36">
        <v>153219</v>
      </c>
      <c r="I159" s="36">
        <v>220451</v>
      </c>
      <c r="J159" s="36">
        <v>229615</v>
      </c>
      <c r="K159" s="36">
        <v>252423</v>
      </c>
      <c r="L159" s="36">
        <v>243302</v>
      </c>
      <c r="M159" s="36">
        <v>237319</v>
      </c>
      <c r="N159" s="36">
        <v>307568</v>
      </c>
      <c r="O159" s="36">
        <v>377387</v>
      </c>
      <c r="P159" s="36">
        <v>383773</v>
      </c>
      <c r="Q159" s="36">
        <v>449053</v>
      </c>
      <c r="R159" s="36">
        <v>524530</v>
      </c>
      <c r="S159" s="36">
        <v>544483</v>
      </c>
      <c r="T159" s="36">
        <v>583085</v>
      </c>
      <c r="U159" s="36">
        <v>637916</v>
      </c>
      <c r="V159" s="36">
        <v>802266</v>
      </c>
      <c r="W159" s="36">
        <v>1023135</v>
      </c>
      <c r="X159" s="36">
        <v>1309315</v>
      </c>
      <c r="Y159" s="36">
        <v>1119200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212266</v>
      </c>
      <c r="D163" s="52">
        <v>265813</v>
      </c>
      <c r="E163" s="52">
        <v>247770</v>
      </c>
      <c r="F163" s="52">
        <v>195840</v>
      </c>
      <c r="G163" s="52">
        <v>135023</v>
      </c>
      <c r="H163" s="52">
        <v>185322</v>
      </c>
      <c r="I163" s="52">
        <v>220237</v>
      </c>
      <c r="J163" s="52">
        <v>204719</v>
      </c>
      <c r="K163" s="52">
        <v>139708</v>
      </c>
      <c r="L163" s="52">
        <v>187877</v>
      </c>
      <c r="M163" s="52">
        <v>157554</v>
      </c>
      <c r="N163" s="52">
        <v>258358</v>
      </c>
      <c r="O163" s="52">
        <v>230704</v>
      </c>
      <c r="P163" s="52">
        <v>59457</v>
      </c>
      <c r="Q163" s="52">
        <v>111837</v>
      </c>
      <c r="R163" s="52">
        <v>175794</v>
      </c>
      <c r="S163" s="52">
        <v>216069</v>
      </c>
      <c r="T163" s="52">
        <v>162018</v>
      </c>
      <c r="U163" s="52">
        <v>136547</v>
      </c>
      <c r="V163" s="52">
        <v>145976</v>
      </c>
      <c r="W163" s="52">
        <v>129676</v>
      </c>
      <c r="X163" s="52">
        <v>156126</v>
      </c>
      <c r="Y163" s="52">
        <v>121755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161384</v>
      </c>
      <c r="D165" s="52">
        <v>169191</v>
      </c>
      <c r="E165" s="52">
        <v>158149</v>
      </c>
      <c r="F165" s="52">
        <v>142251</v>
      </c>
      <c r="G165" s="52">
        <v>149299</v>
      </c>
      <c r="H165" s="52">
        <v>132662</v>
      </c>
      <c r="I165" s="52">
        <v>98165</v>
      </c>
      <c r="J165" s="52">
        <v>73505</v>
      </c>
      <c r="K165" s="52">
        <v>120287</v>
      </c>
      <c r="L165" s="52">
        <v>92061</v>
      </c>
      <c r="M165" s="52">
        <v>103462</v>
      </c>
      <c r="N165" s="52">
        <v>84856</v>
      </c>
      <c r="O165" s="52">
        <v>118241</v>
      </c>
      <c r="P165" s="52">
        <v>104321</v>
      </c>
      <c r="Q165" s="52">
        <v>91461</v>
      </c>
      <c r="R165" s="52">
        <v>117906</v>
      </c>
      <c r="S165" s="52">
        <v>135918</v>
      </c>
      <c r="T165" s="52">
        <v>98092</v>
      </c>
      <c r="U165" s="52">
        <v>112761</v>
      </c>
      <c r="V165" s="52">
        <v>68391</v>
      </c>
      <c r="W165" s="52">
        <v>153667</v>
      </c>
      <c r="X165" s="52">
        <v>62573</v>
      </c>
      <c r="Y165" s="52">
        <v>119613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53018</v>
      </c>
      <c r="D167" s="52">
        <f>RES_hhdet_in!D167-RES_hhdet_in_new!D167</f>
        <v>43525</v>
      </c>
      <c r="E167" s="52">
        <f>RES_hhdet_in!E167-RES_hhdet_in_new!E167</f>
        <v>41632</v>
      </c>
      <c r="F167" s="52">
        <f>RES_hhdet_in!F167-RES_hhdet_in_new!F167</f>
        <v>44854</v>
      </c>
      <c r="G167" s="52">
        <f>RES_hhdet_in!G167-RES_hhdet_in_new!G167</f>
        <v>45600</v>
      </c>
      <c r="H167" s="52">
        <f>RES_hhdet_in!H167-RES_hhdet_in_new!H167</f>
        <v>46465</v>
      </c>
      <c r="I167" s="52">
        <f>RES_hhdet_in!I167-RES_hhdet_in_new!I167</f>
        <v>25616</v>
      </c>
      <c r="J167" s="52">
        <f>RES_hhdet_in!J167-RES_hhdet_in_new!J167</f>
        <v>16279</v>
      </c>
      <c r="K167" s="52">
        <f>RES_hhdet_in!K167-RES_hhdet_in_new!K167</f>
        <v>25299</v>
      </c>
      <c r="L167" s="52">
        <f>RES_hhdet_in!L167-RES_hhdet_in_new!L167</f>
        <v>19053</v>
      </c>
      <c r="M167" s="52">
        <f>RES_hhdet_in!M167-RES_hhdet_in_new!M167</f>
        <v>16785</v>
      </c>
      <c r="N167" s="52">
        <f>RES_hhdet_in!N167-RES_hhdet_in_new!N167</f>
        <v>18122</v>
      </c>
      <c r="O167" s="52">
        <f>RES_hhdet_in!O167-RES_hhdet_in_new!O167</f>
        <v>18470</v>
      </c>
      <c r="P167" s="52">
        <f>RES_hhdet_in!P167-RES_hhdet_in_new!P167</f>
        <v>12661</v>
      </c>
      <c r="Q167" s="52">
        <f>RES_hhdet_in!Q167-RES_hhdet_in_new!Q167</f>
        <v>14438</v>
      </c>
      <c r="R167" s="52">
        <f>RES_hhdet_in!R167-RES_hhdet_in_new!R167</f>
        <v>15231</v>
      </c>
      <c r="S167" s="52">
        <f>RES_hhdet_in!S167-RES_hhdet_in_new!S167</f>
        <v>16796</v>
      </c>
      <c r="T167" s="52">
        <f>RES_hhdet_in!T167-RES_hhdet_in_new!T167</f>
        <v>13336</v>
      </c>
      <c r="U167" s="52">
        <f>RES_hhdet_in!U167-RES_hhdet_in_new!U167</f>
        <v>12405</v>
      </c>
      <c r="V167" s="52">
        <f>RES_hhdet_in!V167-RES_hhdet_in_new!V167</f>
        <v>12447</v>
      </c>
      <c r="W167" s="52">
        <f>RES_hhdet_in!W167-RES_hhdet_in_new!W167</f>
        <v>8720</v>
      </c>
      <c r="X167" s="52">
        <f>RES_hhdet_in!X167-RES_hhdet_in_new!X167</f>
        <v>4386</v>
      </c>
      <c r="Y167" s="52">
        <f>RES_hhdet_in!Y167-RES_hhdet_in_new!Y167</f>
        <v>7650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17</v>
      </c>
      <c r="D168" s="52">
        <f>RES_hhdet_in!D168-RES_hhdet_in_new!D168</f>
        <v>16</v>
      </c>
      <c r="E168" s="52">
        <f>RES_hhdet_in!E168-RES_hhdet_in_new!E168</f>
        <v>8</v>
      </c>
      <c r="F168" s="52">
        <f>RES_hhdet_in!F168-RES_hhdet_in_new!F168</f>
        <v>20</v>
      </c>
      <c r="G168" s="52">
        <f>RES_hhdet_in!G168-RES_hhdet_in_new!G168</f>
        <v>29</v>
      </c>
      <c r="H168" s="52">
        <f>RES_hhdet_in!H168-RES_hhdet_in_new!H168</f>
        <v>29</v>
      </c>
      <c r="I168" s="52">
        <f>RES_hhdet_in!I168-RES_hhdet_in_new!I168</f>
        <v>33</v>
      </c>
      <c r="J168" s="52">
        <f>RES_hhdet_in!J168-RES_hhdet_in_new!J168</f>
        <v>10</v>
      </c>
      <c r="K168" s="52">
        <f>RES_hhdet_in!K168-RES_hhdet_in_new!K168</f>
        <v>40</v>
      </c>
      <c r="L168" s="52">
        <f>RES_hhdet_in!L168-RES_hhdet_in_new!L168</f>
        <v>48</v>
      </c>
      <c r="M168" s="52">
        <f>RES_hhdet_in!M168-RES_hhdet_in_new!M168</f>
        <v>36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29</v>
      </c>
      <c r="Q168" s="52">
        <f>RES_hhdet_in!Q168-RES_hhdet_in_new!Q168</f>
        <v>12</v>
      </c>
      <c r="R168" s="52">
        <f>RES_hhdet_in!R168-RES_hhdet_in_new!R168</f>
        <v>25</v>
      </c>
      <c r="S168" s="52">
        <f>RES_hhdet_in!S168-RES_hhdet_in_new!S168</f>
        <v>30</v>
      </c>
      <c r="T168" s="52">
        <f>RES_hhdet_in!T168-RES_hhdet_in_new!T168</f>
        <v>25</v>
      </c>
      <c r="U168" s="52">
        <f>RES_hhdet_in!U168-RES_hhdet_in_new!U168</f>
        <v>11</v>
      </c>
      <c r="V168" s="52">
        <f>RES_hhdet_in!V168-RES_hhdet_in_new!V168</f>
        <v>4</v>
      </c>
      <c r="W168" s="52">
        <f>RES_hhdet_in!W168-RES_hhdet_in_new!W168</f>
        <v>24</v>
      </c>
      <c r="X168" s="52">
        <f>RES_hhdet_in!X168-RES_hhdet_in_new!X168</f>
        <v>12</v>
      </c>
      <c r="Y168" s="52">
        <f>RES_hhdet_in!Y168-RES_hhdet_in_new!Y168</f>
        <v>8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429543</v>
      </c>
      <c r="D171" s="52">
        <f>RES_hhdet_in!D171-RES_hhdet_in_new!D171</f>
        <v>494065</v>
      </c>
      <c r="E171" s="52">
        <f>RES_hhdet_in!E171-RES_hhdet_in_new!E171</f>
        <v>480818</v>
      </c>
      <c r="F171" s="52">
        <f>RES_hhdet_in!F171-RES_hhdet_in_new!F171</f>
        <v>447687</v>
      </c>
      <c r="G171" s="52">
        <f>RES_hhdet_in!G171-RES_hhdet_in_new!G171</f>
        <v>425792</v>
      </c>
      <c r="H171" s="52">
        <f>RES_hhdet_in!H171-RES_hhdet_in_new!H171</f>
        <v>529981</v>
      </c>
      <c r="I171" s="52">
        <f>RES_hhdet_in!I171-RES_hhdet_in_new!I171</f>
        <v>349768</v>
      </c>
      <c r="J171" s="52">
        <f>RES_hhdet_in!J171-RES_hhdet_in_new!J171</f>
        <v>361151</v>
      </c>
      <c r="K171" s="52">
        <f>RES_hhdet_in!K171-RES_hhdet_in_new!K171</f>
        <v>378550</v>
      </c>
      <c r="L171" s="52">
        <f>RES_hhdet_in!L171-RES_hhdet_in_new!L171</f>
        <v>386284</v>
      </c>
      <c r="M171" s="52">
        <f>RES_hhdet_in!M171-RES_hhdet_in_new!M171</f>
        <v>353545</v>
      </c>
      <c r="N171" s="52">
        <f>RES_hhdet_in!N171-RES_hhdet_in_new!N171</f>
        <v>437466</v>
      </c>
      <c r="O171" s="52">
        <f>RES_hhdet_in!O171-RES_hhdet_in_new!O171</f>
        <v>420527</v>
      </c>
      <c r="P171" s="52">
        <f>RES_hhdet_in!P171-RES_hhdet_in_new!P171</f>
        <v>291421</v>
      </c>
      <c r="Q171" s="52">
        <f>RES_hhdet_in!Q171-RES_hhdet_in_new!Q171</f>
        <v>342581</v>
      </c>
      <c r="R171" s="52">
        <f>RES_hhdet_in!R171-RES_hhdet_in_new!R171</f>
        <v>379523</v>
      </c>
      <c r="S171" s="52">
        <f>RES_hhdet_in!S171-RES_hhdet_in_new!S171</f>
        <v>392096</v>
      </c>
      <c r="T171" s="52">
        <f>RES_hhdet_in!T171-RES_hhdet_in_new!T171</f>
        <v>339375</v>
      </c>
      <c r="U171" s="52">
        <f>RES_hhdet_in!U171-RES_hhdet_in_new!U171</f>
        <v>329564</v>
      </c>
      <c r="V171" s="52">
        <f>RES_hhdet_in!V171-RES_hhdet_in_new!V171</f>
        <v>378130</v>
      </c>
      <c r="W171" s="52">
        <f>RES_hhdet_in!W171-RES_hhdet_in_new!W171</f>
        <v>317638</v>
      </c>
      <c r="X171" s="52">
        <f>RES_hhdet_in!X171-RES_hhdet_in_new!X171</f>
        <v>279277</v>
      </c>
      <c r="Y171" s="52">
        <f>RES_hhdet_in!Y171-RES_hhdet_in_new!Y171</f>
        <v>291097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14011</v>
      </c>
      <c r="D172" s="52">
        <f>RES_hhdet_in!D172-RES_hhdet_in_new!D172</f>
        <v>13633</v>
      </c>
      <c r="E172" s="52">
        <f>RES_hhdet_in!E172-RES_hhdet_in_new!E172</f>
        <v>18610</v>
      </c>
      <c r="F172" s="52">
        <f>RES_hhdet_in!F172-RES_hhdet_in_new!F172</f>
        <v>18514</v>
      </c>
      <c r="G172" s="52">
        <f>RES_hhdet_in!G172-RES_hhdet_in_new!G172</f>
        <v>22101</v>
      </c>
      <c r="H172" s="52">
        <f>RES_hhdet_in!H172-RES_hhdet_in_new!H172</f>
        <v>38661</v>
      </c>
      <c r="I172" s="52">
        <f>RES_hhdet_in!I172-RES_hhdet_in_new!I172</f>
        <v>39387</v>
      </c>
      <c r="J172" s="52">
        <f>RES_hhdet_in!J172-RES_hhdet_in_new!J172</f>
        <v>32643</v>
      </c>
      <c r="K172" s="52">
        <f>RES_hhdet_in!K172-RES_hhdet_in_new!K172</f>
        <v>42549</v>
      </c>
      <c r="L172" s="52">
        <f>RES_hhdet_in!L172-RES_hhdet_in_new!L172</f>
        <v>92120</v>
      </c>
      <c r="M172" s="52">
        <f>RES_hhdet_in!M172-RES_hhdet_in_new!M172</f>
        <v>66070</v>
      </c>
      <c r="N172" s="52">
        <f>RES_hhdet_in!N172-RES_hhdet_in_new!N172</f>
        <v>50127</v>
      </c>
      <c r="O172" s="52">
        <f>RES_hhdet_in!O172-RES_hhdet_in_new!O172</f>
        <v>33316</v>
      </c>
      <c r="P172" s="52">
        <f>RES_hhdet_in!P172-RES_hhdet_in_new!P172</f>
        <v>41403</v>
      </c>
      <c r="Q172" s="52">
        <f>RES_hhdet_in!Q172-RES_hhdet_in_new!Q172</f>
        <v>49604</v>
      </c>
      <c r="R172" s="52">
        <f>RES_hhdet_in!R172-RES_hhdet_in_new!R172</f>
        <v>62807</v>
      </c>
      <c r="S172" s="52">
        <f>RES_hhdet_in!S172-RES_hhdet_in_new!S172</f>
        <v>59582</v>
      </c>
      <c r="T172" s="52">
        <f>RES_hhdet_in!T172-RES_hhdet_in_new!T172</f>
        <v>76978</v>
      </c>
      <c r="U172" s="52">
        <f>RES_hhdet_in!U172-RES_hhdet_in_new!U172</f>
        <v>56388</v>
      </c>
      <c r="V172" s="52">
        <f>RES_hhdet_in!V172-RES_hhdet_in_new!V172</f>
        <v>42524</v>
      </c>
      <c r="W172" s="52">
        <f>RES_hhdet_in!W172-RES_hhdet_in_new!W172</f>
        <v>57822</v>
      </c>
      <c r="X172" s="52">
        <f>RES_hhdet_in!X172-RES_hhdet_in_new!X172</f>
        <v>92709</v>
      </c>
      <c r="Y172" s="52">
        <f>RES_hhdet_in!Y172-RES_hhdet_in_new!Y172</f>
        <v>69558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207052</v>
      </c>
      <c r="D176" s="52">
        <v>249374</v>
      </c>
      <c r="E176" s="52">
        <v>242533</v>
      </c>
      <c r="F176" s="52">
        <v>251166</v>
      </c>
      <c r="G176" s="52">
        <v>206181</v>
      </c>
      <c r="H176" s="52">
        <v>220547</v>
      </c>
      <c r="I176" s="52">
        <v>148214</v>
      </c>
      <c r="J176" s="52">
        <v>130021</v>
      </c>
      <c r="K176" s="52">
        <v>152577</v>
      </c>
      <c r="L176" s="52">
        <v>175831</v>
      </c>
      <c r="M176" s="52">
        <v>157272</v>
      </c>
      <c r="N176" s="52">
        <v>158734</v>
      </c>
      <c r="O176" s="52">
        <v>149642</v>
      </c>
      <c r="P176" s="52">
        <v>104052</v>
      </c>
      <c r="Q176" s="52">
        <v>110089</v>
      </c>
      <c r="R176" s="52">
        <v>94401</v>
      </c>
      <c r="S176" s="52">
        <v>110322</v>
      </c>
      <c r="T176" s="52">
        <v>105853</v>
      </c>
      <c r="U176" s="52">
        <v>100213</v>
      </c>
      <c r="V176" s="52">
        <v>88751</v>
      </c>
      <c r="W176" s="52">
        <v>51703</v>
      </c>
      <c r="X176" s="52">
        <v>16685</v>
      </c>
      <c r="Y176" s="52">
        <v>35494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289536</v>
      </c>
      <c r="D177" s="36">
        <v>301868</v>
      </c>
      <c r="E177" s="36">
        <v>298532</v>
      </c>
      <c r="F177" s="36">
        <v>259915</v>
      </c>
      <c r="G177" s="36">
        <v>287338</v>
      </c>
      <c r="H177" s="36">
        <v>394586</v>
      </c>
      <c r="I177" s="36">
        <v>266606</v>
      </c>
      <c r="J177" s="36">
        <v>280053</v>
      </c>
      <c r="K177" s="36">
        <v>293858</v>
      </c>
      <c r="L177" s="36">
        <v>321683</v>
      </c>
      <c r="M177" s="36">
        <v>279155</v>
      </c>
      <c r="N177" s="36">
        <v>346985</v>
      </c>
      <c r="O177" s="36">
        <v>322679</v>
      </c>
      <c r="P177" s="36">
        <v>241474</v>
      </c>
      <c r="Q177" s="36">
        <v>296540</v>
      </c>
      <c r="R177" s="36">
        <v>363185</v>
      </c>
      <c r="S177" s="36">
        <v>358196</v>
      </c>
      <c r="T177" s="36">
        <v>323865</v>
      </c>
      <c r="U177" s="36">
        <v>298181</v>
      </c>
      <c r="V177" s="36">
        <v>344348</v>
      </c>
      <c r="W177" s="36">
        <v>332540</v>
      </c>
      <c r="X177" s="36">
        <v>359696</v>
      </c>
      <c r="Y177" s="36">
        <v>332832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4170</v>
      </c>
      <c r="K5" s="52">
        <v>5155</v>
      </c>
      <c r="L5" s="52">
        <v>0</v>
      </c>
      <c r="M5" s="52">
        <v>1</v>
      </c>
      <c r="N5" s="52">
        <v>0</v>
      </c>
      <c r="O5" s="52">
        <v>83</v>
      </c>
      <c r="P5" s="52">
        <v>0</v>
      </c>
      <c r="Q5" s="52">
        <v>1</v>
      </c>
      <c r="R5" s="52">
        <v>3</v>
      </c>
      <c r="S5" s="52">
        <v>0</v>
      </c>
      <c r="T5" s="52">
        <v>0</v>
      </c>
      <c r="U5" s="52">
        <v>0</v>
      </c>
      <c r="V5" s="52">
        <v>0</v>
      </c>
      <c r="W5" s="52">
        <v>2083</v>
      </c>
      <c r="X5" s="52">
        <v>7710</v>
      </c>
      <c r="Y5" s="52">
        <v>6724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7</v>
      </c>
      <c r="S8" s="52">
        <v>14</v>
      </c>
      <c r="T8" s="52">
        <v>23</v>
      </c>
      <c r="U8" s="52">
        <v>49</v>
      </c>
      <c r="V8" s="52">
        <v>20</v>
      </c>
      <c r="W8" s="52">
        <v>232</v>
      </c>
      <c r="X8" s="52">
        <v>478</v>
      </c>
      <c r="Y8" s="52">
        <v>821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94</v>
      </c>
      <c r="K10" s="52">
        <v>91</v>
      </c>
      <c r="L10" s="52">
        <v>3</v>
      </c>
      <c r="M10" s="52">
        <v>3</v>
      </c>
      <c r="N10" s="52">
        <v>1</v>
      </c>
      <c r="O10" s="52">
        <v>108</v>
      </c>
      <c r="P10" s="52">
        <v>68</v>
      </c>
      <c r="Q10" s="52">
        <v>53</v>
      </c>
      <c r="R10" s="52">
        <v>142</v>
      </c>
      <c r="S10" s="52">
        <v>166</v>
      </c>
      <c r="T10" s="52">
        <v>37</v>
      </c>
      <c r="U10" s="52">
        <v>8</v>
      </c>
      <c r="V10" s="52">
        <v>303</v>
      </c>
      <c r="W10" s="52">
        <v>515</v>
      </c>
      <c r="X10" s="52">
        <v>2502</v>
      </c>
      <c r="Y10" s="52">
        <v>2774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53</v>
      </c>
      <c r="S11" s="52">
        <v>51</v>
      </c>
      <c r="T11" s="52">
        <v>0</v>
      </c>
      <c r="U11" s="52">
        <v>0</v>
      </c>
      <c r="V11" s="52">
        <v>0</v>
      </c>
      <c r="W11" s="52">
        <v>70</v>
      </c>
      <c r="X11" s="52">
        <v>92</v>
      </c>
      <c r="Y11" s="52">
        <v>105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1344</v>
      </c>
      <c r="S15" s="52">
        <v>1178</v>
      </c>
      <c r="T15" s="52">
        <v>0</v>
      </c>
      <c r="U15" s="52">
        <v>4</v>
      </c>
      <c r="V15" s="52">
        <v>9</v>
      </c>
      <c r="W15" s="52">
        <v>2504</v>
      </c>
      <c r="X15" s="52">
        <v>5881</v>
      </c>
      <c r="Y15" s="52">
        <v>4001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225</v>
      </c>
      <c r="S16" s="52">
        <v>179</v>
      </c>
      <c r="T16" s="52">
        <v>0</v>
      </c>
      <c r="U16" s="52">
        <v>0</v>
      </c>
      <c r="V16" s="52">
        <v>1</v>
      </c>
      <c r="W16" s="52">
        <v>457</v>
      </c>
      <c r="X16" s="52">
        <v>1952</v>
      </c>
      <c r="Y16" s="52">
        <v>956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600</v>
      </c>
      <c r="S21" s="52">
        <v>661</v>
      </c>
      <c r="T21" s="52">
        <v>0</v>
      </c>
      <c r="U21" s="52">
        <v>0</v>
      </c>
      <c r="V21" s="52">
        <v>6</v>
      </c>
      <c r="W21" s="52">
        <v>326</v>
      </c>
      <c r="X21" s="52">
        <v>426</v>
      </c>
      <c r="Y21" s="52">
        <v>779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2315</v>
      </c>
      <c r="S22" s="36">
        <v>2145</v>
      </c>
      <c r="T22" s="36">
        <v>4</v>
      </c>
      <c r="U22" s="36">
        <v>4</v>
      </c>
      <c r="V22" s="36">
        <v>34</v>
      </c>
      <c r="W22" s="36">
        <v>2117</v>
      </c>
      <c r="X22" s="36">
        <v>9202</v>
      </c>
      <c r="Y22" s="36">
        <v>7311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5319</v>
      </c>
      <c r="K26" s="52">
        <v>10568</v>
      </c>
      <c r="L26" s="52">
        <v>12666</v>
      </c>
      <c r="M26" s="52">
        <v>11806</v>
      </c>
      <c r="N26" s="52">
        <v>17689</v>
      </c>
      <c r="O26" s="52">
        <v>17738</v>
      </c>
      <c r="P26" s="52">
        <v>2</v>
      </c>
      <c r="Q26" s="52">
        <v>8883</v>
      </c>
      <c r="R26" s="52">
        <v>30625</v>
      </c>
      <c r="S26" s="52">
        <v>30559</v>
      </c>
      <c r="T26" s="52">
        <v>22638</v>
      </c>
      <c r="U26" s="52">
        <v>21923</v>
      </c>
      <c r="V26" s="52">
        <v>24834</v>
      </c>
      <c r="W26" s="52">
        <v>38273</v>
      </c>
      <c r="X26" s="52">
        <v>41903</v>
      </c>
      <c r="Y26" s="52">
        <v>33937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658</v>
      </c>
      <c r="S29" s="52">
        <v>4007</v>
      </c>
      <c r="T29" s="52">
        <v>7249</v>
      </c>
      <c r="U29" s="52">
        <v>7762</v>
      </c>
      <c r="V29" s="52">
        <v>5784</v>
      </c>
      <c r="W29" s="52">
        <v>10629</v>
      </c>
      <c r="X29" s="52">
        <v>9118</v>
      </c>
      <c r="Y29" s="52">
        <v>5800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650</v>
      </c>
      <c r="S31" s="52">
        <v>1173</v>
      </c>
      <c r="T31" s="52">
        <v>1031</v>
      </c>
      <c r="U31" s="52">
        <v>1095</v>
      </c>
      <c r="V31" s="52">
        <v>1165</v>
      </c>
      <c r="W31" s="52">
        <v>1224</v>
      </c>
      <c r="X31" s="52">
        <v>664</v>
      </c>
      <c r="Y31" s="52">
        <v>1182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2</v>
      </c>
      <c r="T32" s="52">
        <v>2</v>
      </c>
      <c r="U32" s="52">
        <v>0</v>
      </c>
      <c r="V32" s="52">
        <v>0</v>
      </c>
      <c r="W32" s="52">
        <v>2</v>
      </c>
      <c r="X32" s="52">
        <v>2</v>
      </c>
      <c r="Y32" s="52">
        <v>0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16225</v>
      </c>
      <c r="S35" s="52">
        <v>27143</v>
      </c>
      <c r="T35" s="52">
        <v>26026</v>
      </c>
      <c r="U35" s="52">
        <v>28968</v>
      </c>
      <c r="V35" s="52">
        <v>35288</v>
      </c>
      <c r="W35" s="52">
        <v>44578</v>
      </c>
      <c r="X35" s="52">
        <v>42678</v>
      </c>
      <c r="Y35" s="52">
        <v>45462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2686</v>
      </c>
      <c r="S36" s="52">
        <v>4129</v>
      </c>
      <c r="T36" s="52">
        <v>5903</v>
      </c>
      <c r="U36" s="52">
        <v>4968</v>
      </c>
      <c r="V36" s="52">
        <v>3981</v>
      </c>
      <c r="W36" s="52">
        <v>8117</v>
      </c>
      <c r="X36" s="52">
        <v>14156</v>
      </c>
      <c r="Y36" s="52">
        <v>10863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4038</v>
      </c>
      <c r="S40" s="52">
        <v>7638</v>
      </c>
      <c r="T40" s="52">
        <v>8116</v>
      </c>
      <c r="U40" s="52">
        <v>8821</v>
      </c>
      <c r="V40" s="52">
        <v>8297</v>
      </c>
      <c r="W40" s="52">
        <v>7260</v>
      </c>
      <c r="X40" s="52">
        <v>2544</v>
      </c>
      <c r="Y40" s="52">
        <v>5536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15531</v>
      </c>
      <c r="S41" s="36">
        <v>24791</v>
      </c>
      <c r="T41" s="36">
        <v>24836</v>
      </c>
      <c r="U41" s="36">
        <v>26196</v>
      </c>
      <c r="V41" s="36">
        <v>32147</v>
      </c>
      <c r="W41" s="36">
        <v>46662</v>
      </c>
      <c r="X41" s="36">
        <v>54953</v>
      </c>
      <c r="Y41" s="36">
        <v>51997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74947</v>
      </c>
      <c r="K45" s="52">
        <v>109504</v>
      </c>
      <c r="L45" s="52">
        <v>115406</v>
      </c>
      <c r="M45" s="52">
        <v>191069</v>
      </c>
      <c r="N45" s="52">
        <v>280964</v>
      </c>
      <c r="O45" s="52">
        <v>279821</v>
      </c>
      <c r="P45" s="52">
        <v>13295</v>
      </c>
      <c r="Q45" s="52">
        <v>75076</v>
      </c>
      <c r="R45" s="52">
        <v>124541</v>
      </c>
      <c r="S45" s="52">
        <v>222358</v>
      </c>
      <c r="T45" s="52">
        <v>191601</v>
      </c>
      <c r="U45" s="52">
        <v>208324</v>
      </c>
      <c r="V45" s="52">
        <v>150194</v>
      </c>
      <c r="W45" s="52">
        <v>177069</v>
      </c>
      <c r="X45" s="52">
        <v>90402</v>
      </c>
      <c r="Y45" s="52">
        <v>119774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4946</v>
      </c>
      <c r="S48" s="52">
        <v>22878</v>
      </c>
      <c r="T48" s="52">
        <v>44480</v>
      </c>
      <c r="U48" s="52">
        <v>65857</v>
      </c>
      <c r="V48" s="52">
        <v>52350</v>
      </c>
      <c r="W48" s="52">
        <v>73664</v>
      </c>
      <c r="X48" s="52">
        <v>45323</v>
      </c>
      <c r="Y48" s="52">
        <v>22631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37539</v>
      </c>
      <c r="K50" s="52">
        <v>47245</v>
      </c>
      <c r="L50" s="52">
        <v>42812</v>
      </c>
      <c r="M50" s="52">
        <v>59786</v>
      </c>
      <c r="N50" s="52">
        <v>92603</v>
      </c>
      <c r="O50" s="52">
        <v>87314</v>
      </c>
      <c r="P50" s="52">
        <v>21762</v>
      </c>
      <c r="Q50" s="52">
        <v>89112</v>
      </c>
      <c r="R50" s="52">
        <v>231372</v>
      </c>
      <c r="S50" s="52">
        <v>224646</v>
      </c>
      <c r="T50" s="52">
        <v>184672</v>
      </c>
      <c r="U50" s="52">
        <v>143733</v>
      </c>
      <c r="V50" s="52">
        <v>119260</v>
      </c>
      <c r="W50" s="52">
        <v>131003</v>
      </c>
      <c r="X50" s="52">
        <v>254368</v>
      </c>
      <c r="Y50" s="52">
        <v>242494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63</v>
      </c>
      <c r="K51" s="52">
        <v>100</v>
      </c>
      <c r="L51" s="52">
        <v>158</v>
      </c>
      <c r="M51" s="52">
        <v>210</v>
      </c>
      <c r="N51" s="52">
        <v>56</v>
      </c>
      <c r="O51" s="52">
        <v>0</v>
      </c>
      <c r="P51" s="52">
        <v>18</v>
      </c>
      <c r="Q51" s="52">
        <v>0</v>
      </c>
      <c r="R51" s="52">
        <v>924</v>
      </c>
      <c r="S51" s="52">
        <v>182</v>
      </c>
      <c r="T51" s="52">
        <v>464</v>
      </c>
      <c r="U51" s="52">
        <v>515</v>
      </c>
      <c r="V51" s="52">
        <v>0</v>
      </c>
      <c r="W51" s="52">
        <v>670</v>
      </c>
      <c r="X51" s="52">
        <v>50</v>
      </c>
      <c r="Y51" s="52">
        <v>537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51505</v>
      </c>
      <c r="W54" s="52">
        <v>110416</v>
      </c>
      <c r="X54" s="52">
        <v>122897</v>
      </c>
      <c r="Y54" s="52">
        <v>47756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5795</v>
      </c>
      <c r="W55" s="52">
        <v>20096</v>
      </c>
      <c r="X55" s="52">
        <v>40797</v>
      </c>
      <c r="Y55" s="52">
        <v>11415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30744</v>
      </c>
      <c r="S59" s="52">
        <v>69783</v>
      </c>
      <c r="T59" s="52">
        <v>85052</v>
      </c>
      <c r="U59" s="52">
        <v>104892</v>
      </c>
      <c r="V59" s="52">
        <v>76305</v>
      </c>
      <c r="W59" s="52">
        <v>47918</v>
      </c>
      <c r="X59" s="52">
        <v>9302</v>
      </c>
      <c r="Y59" s="52">
        <v>26843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118260</v>
      </c>
      <c r="S60" s="36">
        <v>226530</v>
      </c>
      <c r="T60" s="36">
        <v>260217</v>
      </c>
      <c r="U60" s="36">
        <v>312071</v>
      </c>
      <c r="V60" s="36">
        <v>296052</v>
      </c>
      <c r="W60" s="36">
        <v>308213</v>
      </c>
      <c r="X60" s="36">
        <v>200416</v>
      </c>
      <c r="Y60" s="36">
        <v>251747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152974</v>
      </c>
      <c r="K64" s="52">
        <v>234415</v>
      </c>
      <c r="L64" s="52">
        <v>376272</v>
      </c>
      <c r="M64" s="52">
        <v>536993</v>
      </c>
      <c r="N64" s="52">
        <v>609366</v>
      </c>
      <c r="O64" s="52">
        <v>606101</v>
      </c>
      <c r="P64" s="52">
        <v>357606</v>
      </c>
      <c r="Q64" s="52">
        <v>573893</v>
      </c>
      <c r="R64" s="52">
        <v>728756</v>
      </c>
      <c r="S64" s="52">
        <v>817982</v>
      </c>
      <c r="T64" s="52">
        <v>804768</v>
      </c>
      <c r="U64" s="52">
        <v>788716</v>
      </c>
      <c r="V64" s="52">
        <v>768372</v>
      </c>
      <c r="W64" s="52">
        <v>550887</v>
      </c>
      <c r="X64" s="52">
        <v>408532</v>
      </c>
      <c r="Y64" s="52">
        <v>570064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39605</v>
      </c>
      <c r="S67" s="52">
        <v>132370</v>
      </c>
      <c r="T67" s="52">
        <v>190185</v>
      </c>
      <c r="U67" s="52">
        <v>254332</v>
      </c>
      <c r="V67" s="52">
        <v>204782</v>
      </c>
      <c r="W67" s="52">
        <v>302748</v>
      </c>
      <c r="X67" s="52">
        <v>160104</v>
      </c>
      <c r="Y67" s="52">
        <v>87050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92054</v>
      </c>
      <c r="K69" s="52">
        <v>233931</v>
      </c>
      <c r="L69" s="52">
        <v>284092</v>
      </c>
      <c r="M69" s="52">
        <v>482761</v>
      </c>
      <c r="N69" s="52">
        <v>431263</v>
      </c>
      <c r="O69" s="52">
        <v>468942</v>
      </c>
      <c r="P69" s="52">
        <v>286165</v>
      </c>
      <c r="Q69" s="52">
        <v>411612</v>
      </c>
      <c r="R69" s="52">
        <v>563720</v>
      </c>
      <c r="S69" s="52">
        <v>752597</v>
      </c>
      <c r="T69" s="52">
        <v>798963</v>
      </c>
      <c r="U69" s="52">
        <v>873606</v>
      </c>
      <c r="V69" s="52">
        <v>863659</v>
      </c>
      <c r="W69" s="52">
        <v>739610</v>
      </c>
      <c r="X69" s="52">
        <v>735760</v>
      </c>
      <c r="Y69" s="52">
        <v>650260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133</v>
      </c>
      <c r="K70" s="52">
        <v>537</v>
      </c>
      <c r="L70" s="52">
        <v>915</v>
      </c>
      <c r="M70" s="52">
        <v>2105</v>
      </c>
      <c r="N70" s="52">
        <v>0</v>
      </c>
      <c r="O70" s="52">
        <v>0</v>
      </c>
      <c r="P70" s="52">
        <v>221</v>
      </c>
      <c r="Q70" s="52">
        <v>23</v>
      </c>
      <c r="R70" s="52">
        <v>950</v>
      </c>
      <c r="S70" s="52">
        <v>384</v>
      </c>
      <c r="T70" s="52">
        <v>1388</v>
      </c>
      <c r="U70" s="52">
        <v>1864</v>
      </c>
      <c r="V70" s="52">
        <v>1036</v>
      </c>
      <c r="W70" s="52">
        <v>1890</v>
      </c>
      <c r="X70" s="52">
        <v>4109</v>
      </c>
      <c r="Y70" s="52">
        <v>1637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14649</v>
      </c>
      <c r="T73" s="52">
        <v>73431</v>
      </c>
      <c r="U73" s="52">
        <v>28658</v>
      </c>
      <c r="V73" s="52">
        <v>53021</v>
      </c>
      <c r="W73" s="52">
        <v>0</v>
      </c>
      <c r="X73" s="52">
        <v>0</v>
      </c>
      <c r="Y73" s="52">
        <v>2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2224</v>
      </c>
      <c r="T74" s="52">
        <v>16656</v>
      </c>
      <c r="U74" s="52">
        <v>4904</v>
      </c>
      <c r="V74" s="52">
        <v>5965</v>
      </c>
      <c r="W74" s="52">
        <v>0</v>
      </c>
      <c r="X74" s="52">
        <v>0</v>
      </c>
      <c r="Y74" s="52">
        <v>0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439244</v>
      </c>
      <c r="S78" s="52">
        <v>768832</v>
      </c>
      <c r="T78" s="52">
        <v>1000871</v>
      </c>
      <c r="U78" s="52">
        <v>1155195</v>
      </c>
      <c r="V78" s="52">
        <v>1151972</v>
      </c>
      <c r="W78" s="52">
        <v>1126016</v>
      </c>
      <c r="X78" s="52">
        <v>1056950</v>
      </c>
      <c r="Y78" s="52">
        <v>1220781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60862</v>
      </c>
      <c r="S79" s="36">
        <v>142942</v>
      </c>
      <c r="T79" s="36">
        <v>185682</v>
      </c>
      <c r="U79" s="36">
        <v>185962</v>
      </c>
      <c r="V79" s="36">
        <v>228035</v>
      </c>
      <c r="W79" s="36">
        <v>58516</v>
      </c>
      <c r="X79" s="36">
        <v>68982</v>
      </c>
      <c r="Y79" s="36">
        <v>34855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107410</v>
      </c>
      <c r="K83" s="52">
        <v>239286</v>
      </c>
      <c r="L83" s="52">
        <v>372627</v>
      </c>
      <c r="M83" s="52">
        <v>436345</v>
      </c>
      <c r="N83" s="52">
        <v>533802</v>
      </c>
      <c r="O83" s="52">
        <v>570368</v>
      </c>
      <c r="P83" s="52">
        <v>436890</v>
      </c>
      <c r="Q83" s="52">
        <v>327165</v>
      </c>
      <c r="R83" s="52">
        <v>329815</v>
      </c>
      <c r="S83" s="52">
        <v>397662</v>
      </c>
      <c r="T83" s="52">
        <v>488175</v>
      </c>
      <c r="U83" s="52">
        <v>481232</v>
      </c>
      <c r="V83" s="52">
        <v>429905</v>
      </c>
      <c r="W83" s="52">
        <v>546715</v>
      </c>
      <c r="X83" s="52">
        <v>669254</v>
      </c>
      <c r="Y83" s="52">
        <v>779444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30384</v>
      </c>
      <c r="S86" s="52">
        <v>68691</v>
      </c>
      <c r="T86" s="52">
        <v>94831</v>
      </c>
      <c r="U86" s="52">
        <v>151563</v>
      </c>
      <c r="V86" s="52">
        <v>125681</v>
      </c>
      <c r="W86" s="52">
        <v>197825</v>
      </c>
      <c r="X86" s="52">
        <v>139759</v>
      </c>
      <c r="Y86" s="52">
        <v>102236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4449</v>
      </c>
      <c r="K88" s="52">
        <v>5334</v>
      </c>
      <c r="L88" s="52">
        <v>8325</v>
      </c>
      <c r="M88" s="52">
        <v>9931</v>
      </c>
      <c r="N88" s="52">
        <v>13875</v>
      </c>
      <c r="O88" s="52">
        <v>23510</v>
      </c>
      <c r="P88" s="52">
        <v>6370</v>
      </c>
      <c r="Q88" s="52">
        <v>10785</v>
      </c>
      <c r="R88" s="52">
        <v>14028</v>
      </c>
      <c r="S88" s="52">
        <v>19645</v>
      </c>
      <c r="T88" s="52">
        <v>17744</v>
      </c>
      <c r="U88" s="52">
        <v>20107</v>
      </c>
      <c r="V88" s="52">
        <v>51538</v>
      </c>
      <c r="W88" s="52">
        <v>91048</v>
      </c>
      <c r="X88" s="52">
        <v>202479</v>
      </c>
      <c r="Y88" s="52">
        <v>141060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3</v>
      </c>
      <c r="K89" s="52">
        <v>9</v>
      </c>
      <c r="L89" s="52">
        <v>35</v>
      </c>
      <c r="M89" s="52">
        <v>20</v>
      </c>
      <c r="N89" s="52">
        <v>0</v>
      </c>
      <c r="O89" s="52">
        <v>0</v>
      </c>
      <c r="P89" s="52">
        <v>11</v>
      </c>
      <c r="Q89" s="52">
        <v>0</v>
      </c>
      <c r="R89" s="52">
        <v>0</v>
      </c>
      <c r="S89" s="52">
        <v>0</v>
      </c>
      <c r="T89" s="52">
        <v>31</v>
      </c>
      <c r="U89" s="52">
        <v>60</v>
      </c>
      <c r="V89" s="52">
        <v>29</v>
      </c>
      <c r="W89" s="52">
        <v>187</v>
      </c>
      <c r="X89" s="52">
        <v>649</v>
      </c>
      <c r="Y89" s="52">
        <v>309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10692</v>
      </c>
      <c r="S92" s="52">
        <v>22071</v>
      </c>
      <c r="T92" s="52">
        <v>26762</v>
      </c>
      <c r="U92" s="52">
        <v>29232</v>
      </c>
      <c r="V92" s="52">
        <v>25456</v>
      </c>
      <c r="W92" s="52">
        <v>21190</v>
      </c>
      <c r="X92" s="52">
        <v>10470</v>
      </c>
      <c r="Y92" s="52">
        <v>21831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16</v>
      </c>
      <c r="S93" s="52">
        <v>43</v>
      </c>
      <c r="T93" s="52">
        <v>63</v>
      </c>
      <c r="U93" s="52">
        <v>35</v>
      </c>
      <c r="V93" s="52">
        <v>13</v>
      </c>
      <c r="W93" s="52">
        <v>69</v>
      </c>
      <c r="X93" s="52">
        <v>38</v>
      </c>
      <c r="Y93" s="52">
        <v>35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266340</v>
      </c>
      <c r="S96" s="52">
        <v>515142</v>
      </c>
      <c r="T96" s="52">
        <v>680886</v>
      </c>
      <c r="U96" s="52">
        <v>776499</v>
      </c>
      <c r="V96" s="52">
        <v>772888</v>
      </c>
      <c r="W96" s="52">
        <v>771962</v>
      </c>
      <c r="X96" s="52">
        <v>666199</v>
      </c>
      <c r="Y96" s="52">
        <v>829951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44086</v>
      </c>
      <c r="S97" s="52">
        <v>78285</v>
      </c>
      <c r="T97" s="52">
        <v>154438</v>
      </c>
      <c r="U97" s="52">
        <v>132883</v>
      </c>
      <c r="V97" s="52">
        <v>86934</v>
      </c>
      <c r="W97" s="52">
        <v>140526</v>
      </c>
      <c r="X97" s="52">
        <v>221199</v>
      </c>
      <c r="Y97" s="52">
        <v>198290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67719</v>
      </c>
      <c r="S102" s="52">
        <v>148800</v>
      </c>
      <c r="T102" s="52">
        <v>217896</v>
      </c>
      <c r="U102" s="52">
        <v>243673</v>
      </c>
      <c r="V102" s="52">
        <v>195725</v>
      </c>
      <c r="W102" s="52">
        <v>141143</v>
      </c>
      <c r="X102" s="52">
        <v>49685</v>
      </c>
      <c r="Y102" s="52">
        <v>116429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260531</v>
      </c>
      <c r="S103" s="36">
        <v>483072</v>
      </c>
      <c r="T103" s="36">
        <v>666640</v>
      </c>
      <c r="U103" s="36">
        <v>725008</v>
      </c>
      <c r="V103" s="36">
        <v>759387</v>
      </c>
      <c r="W103" s="36">
        <v>907808</v>
      </c>
      <c r="X103" s="36">
        <v>1070917</v>
      </c>
      <c r="Y103" s="36">
        <v>1091662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56932</v>
      </c>
      <c r="M126" s="52">
        <v>102890</v>
      </c>
      <c r="N126" s="52">
        <v>132529</v>
      </c>
      <c r="O126" s="52">
        <v>147041</v>
      </c>
      <c r="P126" s="52">
        <v>69447</v>
      </c>
      <c r="Q126" s="52">
        <v>103847</v>
      </c>
      <c r="R126" s="52">
        <v>121251</v>
      </c>
      <c r="S126" s="52">
        <v>152175</v>
      </c>
      <c r="T126" s="52">
        <v>150780</v>
      </c>
      <c r="U126" s="52">
        <v>135033</v>
      </c>
      <c r="V126" s="52">
        <v>113849</v>
      </c>
      <c r="W126" s="52">
        <v>91845</v>
      </c>
      <c r="X126" s="52">
        <v>74386</v>
      </c>
      <c r="Y126" s="52">
        <v>99294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7125</v>
      </c>
      <c r="S129" s="52">
        <v>23014</v>
      </c>
      <c r="T129" s="52">
        <v>33662</v>
      </c>
      <c r="U129" s="52">
        <v>46294</v>
      </c>
      <c r="V129" s="52">
        <v>35476</v>
      </c>
      <c r="W129" s="52">
        <v>47803</v>
      </c>
      <c r="X129" s="52">
        <v>26016</v>
      </c>
      <c r="Y129" s="52">
        <v>15381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36767</v>
      </c>
      <c r="M131" s="52">
        <v>74072</v>
      </c>
      <c r="N131" s="52">
        <v>101664</v>
      </c>
      <c r="O131" s="52">
        <v>119642</v>
      </c>
      <c r="P131" s="52">
        <v>49210</v>
      </c>
      <c r="Q131" s="52">
        <v>95358</v>
      </c>
      <c r="R131" s="52">
        <v>117216</v>
      </c>
      <c r="S131" s="52">
        <v>146139</v>
      </c>
      <c r="T131" s="52">
        <v>140058</v>
      </c>
      <c r="U131" s="52">
        <v>127757</v>
      </c>
      <c r="V131" s="52">
        <v>126188</v>
      </c>
      <c r="W131" s="52">
        <v>127341</v>
      </c>
      <c r="X131" s="52">
        <v>139822</v>
      </c>
      <c r="Y131" s="52">
        <v>129042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121</v>
      </c>
      <c r="M132" s="52">
        <v>148</v>
      </c>
      <c r="N132" s="52">
        <v>33</v>
      </c>
      <c r="O132" s="52">
        <v>23</v>
      </c>
      <c r="P132" s="52">
        <v>160</v>
      </c>
      <c r="Q132" s="52">
        <v>164</v>
      </c>
      <c r="R132" s="52">
        <v>209</v>
      </c>
      <c r="S132" s="52">
        <v>135</v>
      </c>
      <c r="T132" s="52">
        <v>317</v>
      </c>
      <c r="U132" s="52">
        <v>225</v>
      </c>
      <c r="V132" s="52">
        <v>132</v>
      </c>
      <c r="W132" s="52">
        <v>369</v>
      </c>
      <c r="X132" s="52">
        <v>673</v>
      </c>
      <c r="Y132" s="52">
        <v>410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5137</v>
      </c>
      <c r="V135" s="52">
        <v>10686</v>
      </c>
      <c r="W135" s="52">
        <v>0</v>
      </c>
      <c r="X135" s="52">
        <v>0</v>
      </c>
      <c r="Y135" s="52">
        <v>0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880</v>
      </c>
      <c r="V136" s="52">
        <v>1201</v>
      </c>
      <c r="W136" s="52">
        <v>0</v>
      </c>
      <c r="X136" s="52">
        <v>0</v>
      </c>
      <c r="Y136" s="52">
        <v>0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12947</v>
      </c>
      <c r="S140" s="52">
        <v>34469</v>
      </c>
      <c r="T140" s="52">
        <v>54863</v>
      </c>
      <c r="U140" s="52">
        <v>63352</v>
      </c>
      <c r="V140" s="52">
        <v>49966</v>
      </c>
      <c r="W140" s="52">
        <v>28859</v>
      </c>
      <c r="X140" s="52">
        <v>8055</v>
      </c>
      <c r="Y140" s="52">
        <v>21956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49821</v>
      </c>
      <c r="S141" s="36">
        <v>111894</v>
      </c>
      <c r="T141" s="36">
        <v>167860</v>
      </c>
      <c r="U141" s="36">
        <v>188460</v>
      </c>
      <c r="V141" s="36">
        <v>193853</v>
      </c>
      <c r="W141" s="36">
        <v>185599</v>
      </c>
      <c r="X141" s="36">
        <v>173483</v>
      </c>
      <c r="Y141" s="36">
        <v>205862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87326</v>
      </c>
      <c r="K145" s="52">
        <v>155677</v>
      </c>
      <c r="L145" s="52">
        <v>192869</v>
      </c>
      <c r="M145" s="52">
        <v>160509</v>
      </c>
      <c r="N145" s="52">
        <v>191647</v>
      </c>
      <c r="O145" s="52">
        <v>241410</v>
      </c>
      <c r="P145" s="52">
        <v>350825</v>
      </c>
      <c r="Q145" s="52">
        <v>355657</v>
      </c>
      <c r="R145" s="52">
        <v>402292</v>
      </c>
      <c r="S145" s="52">
        <v>474032</v>
      </c>
      <c r="T145" s="52">
        <v>614460</v>
      </c>
      <c r="U145" s="52">
        <v>761405</v>
      </c>
      <c r="V145" s="52">
        <v>926633</v>
      </c>
      <c r="W145" s="52">
        <v>1124304</v>
      </c>
      <c r="X145" s="52">
        <v>1340262</v>
      </c>
      <c r="Y145" s="52">
        <v>1102657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118255</v>
      </c>
      <c r="S147" s="52">
        <v>171847</v>
      </c>
      <c r="T147" s="52">
        <v>207096</v>
      </c>
      <c r="U147" s="52">
        <v>354509</v>
      </c>
      <c r="V147" s="52">
        <v>294833</v>
      </c>
      <c r="W147" s="52">
        <v>725733</v>
      </c>
      <c r="X147" s="52">
        <v>395572</v>
      </c>
      <c r="Y147" s="52">
        <v>728001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9050</v>
      </c>
      <c r="S149" s="52">
        <v>17648</v>
      </c>
      <c r="T149" s="52">
        <v>22217</v>
      </c>
      <c r="U149" s="52">
        <v>28925</v>
      </c>
      <c r="V149" s="52">
        <v>34213</v>
      </c>
      <c r="W149" s="52">
        <v>33787</v>
      </c>
      <c r="X149" s="52">
        <v>20922</v>
      </c>
      <c r="Y149" s="52">
        <v>33266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14</v>
      </c>
      <c r="S150" s="52">
        <v>35</v>
      </c>
      <c r="T150" s="52">
        <v>52</v>
      </c>
      <c r="U150" s="52">
        <v>40</v>
      </c>
      <c r="V150" s="52">
        <v>19</v>
      </c>
      <c r="W150" s="52">
        <v>114</v>
      </c>
      <c r="X150" s="52">
        <v>79</v>
      </c>
      <c r="Y150" s="52">
        <v>56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225504</v>
      </c>
      <c r="S153" s="52">
        <v>411692</v>
      </c>
      <c r="T153" s="52">
        <v>565000</v>
      </c>
      <c r="U153" s="52">
        <v>768440</v>
      </c>
      <c r="V153" s="52">
        <v>1039074</v>
      </c>
      <c r="W153" s="52">
        <v>1231030</v>
      </c>
      <c r="X153" s="52">
        <v>1331346</v>
      </c>
      <c r="Y153" s="52">
        <v>1264722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37336</v>
      </c>
      <c r="S154" s="52">
        <v>62562</v>
      </c>
      <c r="T154" s="52">
        <v>128148</v>
      </c>
      <c r="U154" s="52">
        <v>131504</v>
      </c>
      <c r="V154" s="52">
        <v>116867</v>
      </c>
      <c r="W154" s="52">
        <v>224094</v>
      </c>
      <c r="X154" s="52">
        <v>442054</v>
      </c>
      <c r="Y154" s="52">
        <v>302155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56099</v>
      </c>
      <c r="S158" s="52">
        <v>115852</v>
      </c>
      <c r="T158" s="52">
        <v>176227</v>
      </c>
      <c r="U158" s="52">
        <v>233658</v>
      </c>
      <c r="V158" s="52">
        <v>243896</v>
      </c>
      <c r="W158" s="52">
        <v>200362</v>
      </c>
      <c r="X158" s="52">
        <v>79553</v>
      </c>
      <c r="Y158" s="52">
        <v>154223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215811</v>
      </c>
      <c r="S159" s="36">
        <v>376082</v>
      </c>
      <c r="T159" s="36">
        <v>539173</v>
      </c>
      <c r="U159" s="36">
        <v>695235</v>
      </c>
      <c r="V159" s="36">
        <v>946303</v>
      </c>
      <c r="W159" s="36">
        <v>1288655</v>
      </c>
      <c r="X159" s="36">
        <v>1714848</v>
      </c>
      <c r="Y159" s="36">
        <v>1445988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58845</v>
      </c>
      <c r="K163" s="52">
        <v>67810</v>
      </c>
      <c r="L163" s="52">
        <v>133371</v>
      </c>
      <c r="M163" s="52">
        <v>122712</v>
      </c>
      <c r="N163" s="52">
        <v>240808</v>
      </c>
      <c r="O163" s="52">
        <v>247331</v>
      </c>
      <c r="P163" s="52">
        <v>127926</v>
      </c>
      <c r="Q163" s="52">
        <v>192734</v>
      </c>
      <c r="R163" s="52">
        <v>262704</v>
      </c>
      <c r="S163" s="52">
        <v>290914</v>
      </c>
      <c r="T163" s="52">
        <v>225053</v>
      </c>
      <c r="U163" s="52">
        <v>194577</v>
      </c>
      <c r="V163" s="52">
        <v>207447</v>
      </c>
      <c r="W163" s="52">
        <v>187883</v>
      </c>
      <c r="X163" s="52">
        <v>230050</v>
      </c>
      <c r="Y163" s="52">
        <v>181175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50077</v>
      </c>
      <c r="S165" s="52">
        <v>99928</v>
      </c>
      <c r="T165" s="52">
        <v>87695</v>
      </c>
      <c r="U165" s="52">
        <v>118673</v>
      </c>
      <c r="V165" s="52">
        <v>64448</v>
      </c>
      <c r="W165" s="52">
        <v>171722</v>
      </c>
      <c r="X165" s="52">
        <v>59639</v>
      </c>
      <c r="Y165" s="52">
        <v>125477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5901</v>
      </c>
      <c r="S167" s="52">
        <v>11069</v>
      </c>
      <c r="T167" s="52">
        <v>11222</v>
      </c>
      <c r="U167" s="52">
        <v>11876</v>
      </c>
      <c r="V167" s="52">
        <v>12812</v>
      </c>
      <c r="W167" s="52">
        <v>9584</v>
      </c>
      <c r="X167" s="52">
        <v>5229</v>
      </c>
      <c r="Y167" s="52">
        <v>8885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8</v>
      </c>
      <c r="S168" s="52">
        <v>25</v>
      </c>
      <c r="T168" s="52">
        <v>26</v>
      </c>
      <c r="U168" s="52">
        <v>14</v>
      </c>
      <c r="V168" s="52">
        <v>5</v>
      </c>
      <c r="W168" s="52">
        <v>29</v>
      </c>
      <c r="X168" s="52">
        <v>16</v>
      </c>
      <c r="Y168" s="52">
        <v>10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146917</v>
      </c>
      <c r="S171" s="52">
        <v>258187</v>
      </c>
      <c r="T171" s="52">
        <v>285245</v>
      </c>
      <c r="U171" s="52">
        <v>315092</v>
      </c>
      <c r="V171" s="52">
        <v>389076</v>
      </c>
      <c r="W171" s="52">
        <v>348787</v>
      </c>
      <c r="X171" s="52">
        <v>332603</v>
      </c>
      <c r="Y171" s="52">
        <v>338060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24320</v>
      </c>
      <c r="S172" s="52">
        <v>39242</v>
      </c>
      <c r="T172" s="52">
        <v>64702</v>
      </c>
      <c r="U172" s="52">
        <v>53923</v>
      </c>
      <c r="V172" s="52">
        <v>43770</v>
      </c>
      <c r="W172" s="52">
        <v>63499</v>
      </c>
      <c r="X172" s="52">
        <v>110428</v>
      </c>
      <c r="Y172" s="52">
        <v>80778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36547</v>
      </c>
      <c r="S176" s="52">
        <v>72651</v>
      </c>
      <c r="T176" s="52">
        <v>88973</v>
      </c>
      <c r="U176" s="52">
        <v>95815</v>
      </c>
      <c r="V176" s="52">
        <v>91330</v>
      </c>
      <c r="W176" s="52">
        <v>56781</v>
      </c>
      <c r="X176" s="52">
        <v>19883</v>
      </c>
      <c r="Y176" s="52">
        <v>41221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140597</v>
      </c>
      <c r="S177" s="36">
        <v>235852</v>
      </c>
      <c r="T177" s="36">
        <v>272214</v>
      </c>
      <c r="U177" s="36">
        <v>285086</v>
      </c>
      <c r="V177" s="36">
        <v>354323</v>
      </c>
      <c r="W177" s="36">
        <v>365147</v>
      </c>
      <c r="X177" s="36">
        <v>428395</v>
      </c>
      <c r="Y177" s="36">
        <v>386525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436.68471853177277</v>
      </c>
      <c r="C3" s="117">
        <f t="shared" si="0"/>
        <v>419.83234939897517</v>
      </c>
      <c r="D3" s="117">
        <f t="shared" si="0"/>
        <v>298.84126558085472</v>
      </c>
      <c r="E3" s="117">
        <f t="shared" si="0"/>
        <v>289.75863222775274</v>
      </c>
      <c r="F3" s="117">
        <f t="shared" si="0"/>
        <v>275.44814211040375</v>
      </c>
      <c r="G3" s="117">
        <f t="shared" si="0"/>
        <v>247.76325384780404</v>
      </c>
      <c r="H3" s="117">
        <f t="shared" si="0"/>
        <v>241.59819447740807</v>
      </c>
      <c r="I3" s="117">
        <f t="shared" si="0"/>
        <v>236.87445970133351</v>
      </c>
      <c r="J3" s="117">
        <f t="shared" si="0"/>
        <v>258.76626099624838</v>
      </c>
      <c r="K3" s="117">
        <f t="shared" si="0"/>
        <v>227.25666145768881</v>
      </c>
      <c r="L3" s="117">
        <f t="shared" si="0"/>
        <v>250.27621000717022</v>
      </c>
      <c r="M3" s="117">
        <f t="shared" si="0"/>
        <v>53.655706607659994</v>
      </c>
      <c r="N3" s="117">
        <f t="shared" si="0"/>
        <v>54.397464394758501</v>
      </c>
      <c r="O3" s="117">
        <f t="shared" si="0"/>
        <v>54.148364691118893</v>
      </c>
      <c r="P3" s="117">
        <f t="shared" si="0"/>
        <v>41.059374469253207</v>
      </c>
      <c r="Q3" s="117">
        <f t="shared" si="0"/>
        <v>42.044958178507024</v>
      </c>
      <c r="R3" s="117">
        <f t="shared" ref="R3:V3" si="1">R4+R7+R9+R19</f>
        <v>42.731887197146065</v>
      </c>
      <c r="S3" s="117">
        <f t="shared" si="1"/>
        <v>40.251985642714814</v>
      </c>
      <c r="T3" s="117">
        <f t="shared" si="1"/>
        <v>30.559727981625958</v>
      </c>
      <c r="U3" s="117">
        <f t="shared" si="1"/>
        <v>28.421753254310214</v>
      </c>
      <c r="V3" s="117">
        <f t="shared" si="1"/>
        <v>24.865494563167502</v>
      </c>
      <c r="W3" s="117">
        <f t="shared" ref="W3:Y3" si="2">W4+W7+W9+W19</f>
        <v>30.363791578325728</v>
      </c>
      <c r="X3" s="117">
        <f t="shared" si="2"/>
        <v>30.605481255194796</v>
      </c>
      <c r="Y3" s="117">
        <f t="shared" si="2"/>
        <v>22.864504338483073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370.06063218055408</v>
      </c>
      <c r="C4" s="122">
        <f t="shared" si="3"/>
        <v>360.50454118739452</v>
      </c>
      <c r="D4" s="122">
        <f t="shared" si="3"/>
        <v>249.49781944971119</v>
      </c>
      <c r="E4" s="122">
        <f t="shared" si="3"/>
        <v>244.33135622092576</v>
      </c>
      <c r="F4" s="122">
        <f t="shared" si="3"/>
        <v>236.68421459474982</v>
      </c>
      <c r="G4" s="122">
        <f t="shared" si="3"/>
        <v>212.39546029067509</v>
      </c>
      <c r="H4" s="122">
        <f t="shared" si="3"/>
        <v>205.05874608867805</v>
      </c>
      <c r="I4" s="122">
        <f t="shared" si="3"/>
        <v>198.51443500931384</v>
      </c>
      <c r="J4" s="122">
        <f t="shared" si="3"/>
        <v>219.56588160791</v>
      </c>
      <c r="K4" s="122">
        <f t="shared" si="3"/>
        <v>193.54595754722735</v>
      </c>
      <c r="L4" s="122">
        <f t="shared" si="3"/>
        <v>215.94949267407807</v>
      </c>
      <c r="M4" s="122">
        <f t="shared" si="3"/>
        <v>38.417904316613708</v>
      </c>
      <c r="N4" s="122">
        <f t="shared" si="3"/>
        <v>42.929095116876624</v>
      </c>
      <c r="O4" s="122">
        <f t="shared" si="3"/>
        <v>45.111376866565713</v>
      </c>
      <c r="P4" s="122">
        <f t="shared" si="3"/>
        <v>32.849198148642543</v>
      </c>
      <c r="Q4" s="122">
        <f t="shared" si="3"/>
        <v>34.084064243698862</v>
      </c>
      <c r="R4" s="122">
        <f t="shared" ref="R4:V4" si="4">SUM(R5:R6)</f>
        <v>35.104585500842283</v>
      </c>
      <c r="S4" s="122">
        <f t="shared" si="4"/>
        <v>32.682822364201122</v>
      </c>
      <c r="T4" s="122">
        <f t="shared" si="4"/>
        <v>24.63807223278237</v>
      </c>
      <c r="U4" s="122">
        <f t="shared" si="4"/>
        <v>23.286865666465154</v>
      </c>
      <c r="V4" s="122">
        <f t="shared" si="4"/>
        <v>19.67214408526365</v>
      </c>
      <c r="W4" s="122">
        <f t="shared" ref="W4:Y4" si="5">SUM(W5:W6)</f>
        <v>24.773724225543511</v>
      </c>
      <c r="X4" s="122">
        <f t="shared" si="5"/>
        <v>25.893406277105644</v>
      </c>
      <c r="Y4" s="122">
        <f t="shared" si="5"/>
        <v>18.861113429164018</v>
      </c>
      <c r="DA4" s="130" t="s">
        <v>1573</v>
      </c>
    </row>
    <row r="5" spans="1:105" ht="12" customHeight="1" x14ac:dyDescent="0.25">
      <c r="A5" s="97" t="s">
        <v>51</v>
      </c>
      <c r="B5" s="98">
        <v>367.69589022195663</v>
      </c>
      <c r="C5" s="98">
        <v>358.25907142995834</v>
      </c>
      <c r="D5" s="98">
        <v>247.96413958685781</v>
      </c>
      <c r="E5" s="98">
        <v>242.8983788956379</v>
      </c>
      <c r="F5" s="98">
        <v>235.28546402064356</v>
      </c>
      <c r="G5" s="98">
        <v>211.16897409578837</v>
      </c>
      <c r="H5" s="98">
        <v>203.89064258680804</v>
      </c>
      <c r="I5" s="98">
        <v>197.36739440009211</v>
      </c>
      <c r="J5" s="98">
        <v>218.29974376041437</v>
      </c>
      <c r="K5" s="98">
        <v>192.44810201966703</v>
      </c>
      <c r="L5" s="98">
        <v>214.72297219833749</v>
      </c>
      <c r="M5" s="98">
        <v>38.202295714420401</v>
      </c>
      <c r="N5" s="98">
        <v>42.685403937688946</v>
      </c>
      <c r="O5" s="98">
        <v>44.849635368286016</v>
      </c>
      <c r="P5" s="98">
        <v>32.660561492615273</v>
      </c>
      <c r="Q5" s="98">
        <v>33.889615992017333</v>
      </c>
      <c r="R5" s="98">
        <v>34.905179656631809</v>
      </c>
      <c r="S5" s="98">
        <v>32.498313747969803</v>
      </c>
      <c r="T5" s="98">
        <v>24.500133753702105</v>
      </c>
      <c r="U5" s="98">
        <v>23.156659023597967</v>
      </c>
      <c r="V5" s="98">
        <v>19.5630314363653</v>
      </c>
      <c r="W5" s="98">
        <v>24.633328888291707</v>
      </c>
      <c r="X5" s="98">
        <v>25.742361708225836</v>
      </c>
      <c r="Y5" s="98">
        <v>18.744797936371455</v>
      </c>
      <c r="DA5" s="63" t="s">
        <v>1574</v>
      </c>
    </row>
    <row r="6" spans="1:105" ht="12" customHeight="1" x14ac:dyDescent="0.25">
      <c r="A6" s="97" t="s">
        <v>53</v>
      </c>
      <c r="B6" s="98">
        <v>2.3647419585974512</v>
      </c>
      <c r="C6" s="98">
        <v>2.2454697574361941</v>
      </c>
      <c r="D6" s="98">
        <v>1.5336798628533657</v>
      </c>
      <c r="E6" s="98">
        <v>1.432977325287849</v>
      </c>
      <c r="F6" s="98">
        <v>1.3987505741062511</v>
      </c>
      <c r="G6" s="98">
        <v>1.226486194886715</v>
      </c>
      <c r="H6" s="98">
        <v>1.1681035018700214</v>
      </c>
      <c r="I6" s="98">
        <v>1.1470406092217267</v>
      </c>
      <c r="J6" s="98">
        <v>1.2661378474956273</v>
      </c>
      <c r="K6" s="98">
        <v>1.0978555275603066</v>
      </c>
      <c r="L6" s="98">
        <v>1.2265204757405901</v>
      </c>
      <c r="M6" s="98">
        <v>0.21560860219330755</v>
      </c>
      <c r="N6" s="98">
        <v>0.24369117918768005</v>
      </c>
      <c r="O6" s="98">
        <v>0.26174149827970039</v>
      </c>
      <c r="P6" s="98">
        <v>0.18863665602727017</v>
      </c>
      <c r="Q6" s="98">
        <v>0.19444825168153032</v>
      </c>
      <c r="R6" s="98">
        <v>0.19940584421047408</v>
      </c>
      <c r="S6" s="98">
        <v>0.18450861623131995</v>
      </c>
      <c r="T6" s="98">
        <v>0.13793847908026652</v>
      </c>
      <c r="U6" s="98">
        <v>0.13020664286718592</v>
      </c>
      <c r="V6" s="98">
        <v>0.1091126488983499</v>
      </c>
      <c r="W6" s="98">
        <v>0.14039533725180264</v>
      </c>
      <c r="X6" s="98">
        <v>0.15104456887980733</v>
      </c>
      <c r="Y6" s="98">
        <v>0.1163154927925617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0.62354992337791948</v>
      </c>
      <c r="C7" s="122">
        <f t="shared" si="6"/>
        <v>0.76486420784759102</v>
      </c>
      <c r="D7" s="122">
        <f t="shared" si="6"/>
        <v>0.57681455776096402</v>
      </c>
      <c r="E7" s="122">
        <f t="shared" si="6"/>
        <v>1.693516818837381</v>
      </c>
      <c r="F7" s="122">
        <f t="shared" si="6"/>
        <v>0.43255722527047563</v>
      </c>
      <c r="G7" s="122">
        <f t="shared" si="6"/>
        <v>0.46837039848245193</v>
      </c>
      <c r="H7" s="122">
        <f t="shared" si="6"/>
        <v>0.44569388658968861</v>
      </c>
      <c r="I7" s="122">
        <f t="shared" si="6"/>
        <v>0.16660690745374288</v>
      </c>
      <c r="J7" s="122">
        <f t="shared" si="6"/>
        <v>0.17190224945294091</v>
      </c>
      <c r="K7" s="122">
        <f t="shared" si="6"/>
        <v>0.21135436104391148</v>
      </c>
      <c r="L7" s="122">
        <f t="shared" si="6"/>
        <v>0.23701957771816237</v>
      </c>
      <c r="M7" s="122">
        <f t="shared" si="6"/>
        <v>0.24077811213942124</v>
      </c>
      <c r="N7" s="122">
        <f t="shared" si="6"/>
        <v>0.22708025109670019</v>
      </c>
      <c r="O7" s="122">
        <f t="shared" si="6"/>
        <v>0.19497685852881547</v>
      </c>
      <c r="P7" s="122">
        <f t="shared" si="6"/>
        <v>0.1797532258234889</v>
      </c>
      <c r="Q7" s="122">
        <f t="shared" si="6"/>
        <v>0.14950224210416427</v>
      </c>
      <c r="R7" s="122">
        <f t="shared" si="6"/>
        <v>0.1175096666253095</v>
      </c>
      <c r="S7" s="122">
        <f t="shared" si="6"/>
        <v>5.5636561346993733E-2</v>
      </c>
      <c r="T7" s="122">
        <f t="shared" si="6"/>
        <v>2.1299013537465817E-2</v>
      </c>
      <c r="U7" s="122">
        <f t="shared" si="6"/>
        <v>1.5173213624994516E-2</v>
      </c>
      <c r="V7" s="122">
        <f t="shared" si="6"/>
        <v>1.7365744943945213E-2</v>
      </c>
      <c r="W7" s="122">
        <f t="shared" si="6"/>
        <v>2.599216806690972E-2</v>
      </c>
      <c r="X7" s="122">
        <f t="shared" si="6"/>
        <v>2.7324009613943618E-2</v>
      </c>
      <c r="Y7" s="122">
        <f t="shared" si="6"/>
        <v>4.1922016575407742E-2</v>
      </c>
      <c r="DA7" s="130" t="s">
        <v>1576</v>
      </c>
    </row>
    <row r="8" spans="1:105" ht="12" customHeight="1" x14ac:dyDescent="0.25">
      <c r="A8" s="97" t="s">
        <v>53</v>
      </c>
      <c r="B8" s="98">
        <v>0.62354992337791948</v>
      </c>
      <c r="C8" s="98">
        <v>0.76486420784759102</v>
      </c>
      <c r="D8" s="98">
        <v>0.57681455776096402</v>
      </c>
      <c r="E8" s="98">
        <v>1.693516818837381</v>
      </c>
      <c r="F8" s="98">
        <v>0.43255722527047563</v>
      </c>
      <c r="G8" s="98">
        <v>0.46837039848245193</v>
      </c>
      <c r="H8" s="98">
        <v>0.44569388658968861</v>
      </c>
      <c r="I8" s="98">
        <v>0.16660690745374288</v>
      </c>
      <c r="J8" s="98">
        <v>0.17190224945294091</v>
      </c>
      <c r="K8" s="98">
        <v>0.21135436104391148</v>
      </c>
      <c r="L8" s="98">
        <v>0.23701957771816237</v>
      </c>
      <c r="M8" s="98">
        <v>0.24077811213942124</v>
      </c>
      <c r="N8" s="98">
        <v>0.22708025109670019</v>
      </c>
      <c r="O8" s="98">
        <v>0.19497685852881547</v>
      </c>
      <c r="P8" s="98">
        <v>0.1797532258234889</v>
      </c>
      <c r="Q8" s="98">
        <v>0.14950224210416427</v>
      </c>
      <c r="R8" s="98">
        <v>0.1175096666253095</v>
      </c>
      <c r="S8" s="98">
        <v>5.5636561346993733E-2</v>
      </c>
      <c r="T8" s="98">
        <v>2.1299013537465817E-2</v>
      </c>
      <c r="U8" s="98">
        <v>1.5173213624994516E-2</v>
      </c>
      <c r="V8" s="98">
        <v>1.7365744943945213E-2</v>
      </c>
      <c r="W8" s="98">
        <v>2.599216806690972E-2</v>
      </c>
      <c r="X8" s="98">
        <v>2.7324009613943618E-2</v>
      </c>
      <c r="Y8" s="98">
        <v>4.1922016575407742E-2</v>
      </c>
      <c r="DA8" s="63" t="s">
        <v>1577</v>
      </c>
    </row>
    <row r="9" spans="1:105" ht="12" customHeight="1" x14ac:dyDescent="0.25">
      <c r="A9" s="121" t="s">
        <v>55</v>
      </c>
      <c r="B9" s="122">
        <v>41.262186800946736</v>
      </c>
      <c r="C9" s="122">
        <v>36.272862185558225</v>
      </c>
      <c r="D9" s="122">
        <v>29.883389223151489</v>
      </c>
      <c r="E9" s="122">
        <v>27.803475803820849</v>
      </c>
      <c r="F9" s="122">
        <v>25.314472315840771</v>
      </c>
      <c r="G9" s="122">
        <v>22.242214385559016</v>
      </c>
      <c r="H9" s="122">
        <v>23.383451060001661</v>
      </c>
      <c r="I9" s="122">
        <v>24.84784589959866</v>
      </c>
      <c r="J9" s="122">
        <v>25.92659393079839</v>
      </c>
      <c r="K9" s="122">
        <v>23.075167241169254</v>
      </c>
      <c r="L9" s="122">
        <v>23.531385368961022</v>
      </c>
      <c r="M9" s="122">
        <v>8.8682546402650733</v>
      </c>
      <c r="N9" s="122">
        <v>7.0063056019300856</v>
      </c>
      <c r="O9" s="122">
        <v>5.7424561492110593</v>
      </c>
      <c r="P9" s="122">
        <v>5.361733440209302</v>
      </c>
      <c r="Q9" s="122">
        <v>5.1830386037600329</v>
      </c>
      <c r="R9" s="122">
        <v>5.1901880651135555</v>
      </c>
      <c r="S9" s="122">
        <v>5.2874253507452309</v>
      </c>
      <c r="T9" s="122">
        <v>3.9791134768971621</v>
      </c>
      <c r="U9" s="122">
        <v>3.3998785370271483</v>
      </c>
      <c r="V9" s="122">
        <v>3.4499393531545985</v>
      </c>
      <c r="W9" s="122">
        <v>3.9268840234417368</v>
      </c>
      <c r="X9" s="122">
        <v>2.8392149294338811</v>
      </c>
      <c r="Y9" s="122">
        <v>2.3975610961035487</v>
      </c>
      <c r="DA9" s="130" t="s">
        <v>1578</v>
      </c>
    </row>
    <row r="10" spans="1:105" ht="12" customHeight="1" x14ac:dyDescent="0.25">
      <c r="A10" s="97" t="s">
        <v>143</v>
      </c>
      <c r="B10" s="98">
        <v>7.4115904315256538</v>
      </c>
      <c r="C10" s="98">
        <v>7.3184006250717069</v>
      </c>
      <c r="D10" s="98">
        <v>6.0485001379917795</v>
      </c>
      <c r="E10" s="98">
        <v>6.5045445781367945</v>
      </c>
      <c r="F10" s="98">
        <v>6.6176314221766805</v>
      </c>
      <c r="G10" s="98">
        <v>6.3240611578660104</v>
      </c>
      <c r="H10" s="98">
        <v>7.2968896573879869</v>
      </c>
      <c r="I10" s="98">
        <v>8.6610664769499994</v>
      </c>
      <c r="J10" s="98">
        <v>9.8936354313311874</v>
      </c>
      <c r="K10" s="98">
        <v>9.042267713780884</v>
      </c>
      <c r="L10" s="98">
        <v>11.320793923760389</v>
      </c>
      <c r="M10" s="98">
        <v>2.318168602002642</v>
      </c>
      <c r="N10" s="98">
        <v>2.451569407109</v>
      </c>
      <c r="O10" s="98">
        <v>2.5786535397105319</v>
      </c>
      <c r="P10" s="98">
        <v>2.4789054033434605</v>
      </c>
      <c r="Q10" s="98">
        <v>2.4841587285329423</v>
      </c>
      <c r="R10" s="98">
        <v>2.8710026305564851</v>
      </c>
      <c r="S10" s="98">
        <v>3.0966131651858193</v>
      </c>
      <c r="T10" s="98">
        <v>1.8559281551542939</v>
      </c>
      <c r="U10" s="98">
        <v>1.295189643641921</v>
      </c>
      <c r="V10" s="98">
        <v>1.1957819772202563</v>
      </c>
      <c r="W10" s="98">
        <v>1.5723460902121582</v>
      </c>
      <c r="X10" s="98">
        <v>0.80553167096589251</v>
      </c>
      <c r="Y10" s="98">
        <v>0.65950128976784173</v>
      </c>
      <c r="DA10" s="63" t="s">
        <v>1579</v>
      </c>
    </row>
    <row r="11" spans="1:105" ht="12" customHeight="1" x14ac:dyDescent="0.25">
      <c r="A11" s="97" t="s">
        <v>124</v>
      </c>
      <c r="B11" s="98">
        <v>4.2378626254970122</v>
      </c>
      <c r="C11" s="98">
        <v>3.6417791647725708</v>
      </c>
      <c r="D11" s="98">
        <v>3.1071847916951247</v>
      </c>
      <c r="E11" s="98">
        <v>2.545346310920888</v>
      </c>
      <c r="F11" s="98">
        <v>2.1904766072707713</v>
      </c>
      <c r="G11" s="98">
        <v>1.859963578107261</v>
      </c>
      <c r="H11" s="98">
        <v>1.5742683183207982</v>
      </c>
      <c r="I11" s="98">
        <v>1.4942107486067786</v>
      </c>
      <c r="J11" s="98">
        <v>1.2967321302646047</v>
      </c>
      <c r="K11" s="98">
        <v>1.1850002319143702</v>
      </c>
      <c r="L11" s="98">
        <v>0.96104293769195404</v>
      </c>
      <c r="M11" s="98">
        <v>0.45110329212258504</v>
      </c>
      <c r="N11" s="98">
        <v>0.26921500266237108</v>
      </c>
      <c r="O11" s="98">
        <v>0.16156232672763693</v>
      </c>
      <c r="P11" s="98">
        <v>0.16275002359431323</v>
      </c>
      <c r="Q11" s="98">
        <v>0.12668738306595792</v>
      </c>
      <c r="R11" s="98">
        <v>9.7545727284821415E-2</v>
      </c>
      <c r="S11" s="98">
        <v>7.9311337589739295E-2</v>
      </c>
      <c r="T11" s="98">
        <v>7.6884533186672904E-2</v>
      </c>
      <c r="U11" s="98">
        <v>7.601562964927272E-2</v>
      </c>
      <c r="V11" s="98">
        <v>7.8579509600043576E-2</v>
      </c>
      <c r="W11" s="98">
        <v>8.4668304187375185E-2</v>
      </c>
      <c r="X11" s="98">
        <v>4.9335952667102105E-2</v>
      </c>
      <c r="Y11" s="98">
        <v>3.4145665195769913E-2</v>
      </c>
      <c r="DA11" s="63" t="s">
        <v>1580</v>
      </c>
    </row>
    <row r="12" spans="1:105" ht="12" customHeight="1" x14ac:dyDescent="0.25">
      <c r="A12" s="97" t="s">
        <v>123</v>
      </c>
      <c r="B12" s="98">
        <v>1.0698386788375721E-3</v>
      </c>
      <c r="C12" s="98">
        <v>8.6334187879000507E-4</v>
      </c>
      <c r="D12" s="98">
        <v>7.115157055440427E-4</v>
      </c>
      <c r="E12" s="98">
        <v>5.3333544837790123E-4</v>
      </c>
      <c r="F12" s="98">
        <v>5.4557450959973172E-4</v>
      </c>
      <c r="G12" s="98">
        <v>5.2821897376718993E-4</v>
      </c>
      <c r="H12" s="98">
        <v>5.1547952583247988E-4</v>
      </c>
      <c r="I12" s="98">
        <v>6.4069089625845555E-4</v>
      </c>
      <c r="J12" s="98">
        <v>6.039773175674244E-4</v>
      </c>
      <c r="K12" s="98">
        <v>6.9769615576948025E-4</v>
      </c>
      <c r="L12" s="98">
        <v>8.3534285734533783E-4</v>
      </c>
      <c r="M12" s="98">
        <v>4.0282637713900276E-4</v>
      </c>
      <c r="N12" s="98">
        <v>3.1292450424389156E-4</v>
      </c>
      <c r="O12" s="98">
        <v>1.0676237572088433E-4</v>
      </c>
      <c r="P12" s="98">
        <v>1.0465878138204361E-4</v>
      </c>
      <c r="Q12" s="98">
        <v>1.071242847020835E-4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1581</v>
      </c>
    </row>
    <row r="13" spans="1:105" ht="12" customHeight="1" x14ac:dyDescent="0.25">
      <c r="A13" s="100" t="s">
        <v>50</v>
      </c>
      <c r="B13" s="101">
        <v>3.8278192747521675E-4</v>
      </c>
      <c r="C13" s="101">
        <v>2.949117213498392E-4</v>
      </c>
      <c r="D13" s="101">
        <v>2.2464046594320702E-4</v>
      </c>
      <c r="E13" s="101">
        <v>1.8408497423772863E-4</v>
      </c>
      <c r="F13" s="101">
        <v>1.8227623226036379E-4</v>
      </c>
      <c r="G13" s="101">
        <v>1.6061898336007372E-4</v>
      </c>
      <c r="H13" s="101">
        <v>1.4740334991268894E-4</v>
      </c>
      <c r="I13" s="101">
        <v>2.1494483572749674E-4</v>
      </c>
      <c r="J13" s="101">
        <v>1.8804974251310669E-4</v>
      </c>
      <c r="K13" s="101">
        <v>1.9975673613296401E-4</v>
      </c>
      <c r="L13" s="101">
        <v>4.6594471623926721E-4</v>
      </c>
      <c r="M13" s="101">
        <v>1.1126886403159312E-4</v>
      </c>
      <c r="N13" s="101">
        <v>1.0853592796262055E-4</v>
      </c>
      <c r="O13" s="101">
        <v>3.8350609655539109E-5</v>
      </c>
      <c r="P13" s="101">
        <v>2.7964113551588483E-5</v>
      </c>
      <c r="Q13" s="101">
        <v>3.2508177303521645E-5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1582</v>
      </c>
    </row>
    <row r="14" spans="1:105" ht="12" customHeight="1" x14ac:dyDescent="0.25">
      <c r="A14" s="103" t="s">
        <v>52</v>
      </c>
      <c r="B14" s="104">
        <v>6.8705675136235549E-4</v>
      </c>
      <c r="C14" s="104">
        <v>5.6843015744016581E-4</v>
      </c>
      <c r="D14" s="104">
        <v>4.868752396008357E-4</v>
      </c>
      <c r="E14" s="104">
        <v>3.4925047414017255E-4</v>
      </c>
      <c r="F14" s="104">
        <v>3.6329827733936796E-4</v>
      </c>
      <c r="G14" s="104">
        <v>3.6759999040711616E-4</v>
      </c>
      <c r="H14" s="104">
        <v>3.6807617591979089E-4</v>
      </c>
      <c r="I14" s="104">
        <v>4.2574606053095878E-4</v>
      </c>
      <c r="J14" s="104">
        <v>4.1592757505431771E-4</v>
      </c>
      <c r="K14" s="104">
        <v>4.9793941963651627E-4</v>
      </c>
      <c r="L14" s="104">
        <v>3.6939814110607062E-4</v>
      </c>
      <c r="M14" s="104">
        <v>2.9155751310740966E-4</v>
      </c>
      <c r="N14" s="104">
        <v>2.0438857628127103E-4</v>
      </c>
      <c r="O14" s="104">
        <v>6.8411766065345226E-5</v>
      </c>
      <c r="P14" s="104">
        <v>7.6694667830455129E-5</v>
      </c>
      <c r="Q14" s="104">
        <v>7.4616107398561851E-5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1583</v>
      </c>
    </row>
    <row r="15" spans="1:105" ht="12" customHeight="1" x14ac:dyDescent="0.25">
      <c r="A15" s="106" t="s">
        <v>122</v>
      </c>
      <c r="B15" s="101">
        <v>28.80458422909858</v>
      </c>
      <c r="C15" s="101">
        <v>24.628351628110828</v>
      </c>
      <c r="D15" s="101">
        <v>20.172589779465223</v>
      </c>
      <c r="E15" s="101">
        <v>18.243830376563373</v>
      </c>
      <c r="F15" s="101">
        <v>16.048892613640852</v>
      </c>
      <c r="G15" s="101">
        <v>13.632748032583869</v>
      </c>
      <c r="H15" s="101">
        <v>13.949562508923114</v>
      </c>
      <c r="I15" s="101">
        <v>13.989786004962959</v>
      </c>
      <c r="J15" s="101">
        <v>13.984737094228569</v>
      </c>
      <c r="K15" s="101">
        <v>12.140302593368201</v>
      </c>
      <c r="L15" s="101">
        <v>10.526827284852084</v>
      </c>
      <c r="M15" s="101">
        <v>5.6803006880876952</v>
      </c>
      <c r="N15" s="101">
        <v>3.9651556299288457</v>
      </c>
      <c r="O15" s="101">
        <v>2.7789162181734959</v>
      </c>
      <c r="P15" s="101">
        <v>2.5145787624790099</v>
      </c>
      <c r="Q15" s="101">
        <v>2.3496031514990072</v>
      </c>
      <c r="R15" s="101">
        <v>1.9916478509114262</v>
      </c>
      <c r="S15" s="101">
        <v>1.8768506092601889</v>
      </c>
      <c r="T15" s="101">
        <v>1.81812149496114</v>
      </c>
      <c r="U15" s="101">
        <v>1.8024136325883069</v>
      </c>
      <c r="V15" s="101">
        <v>1.9376559960850046</v>
      </c>
      <c r="W15" s="101">
        <v>2.0086660851472518</v>
      </c>
      <c r="X15" s="101">
        <v>1.6790668817939687</v>
      </c>
      <c r="Y15" s="101">
        <v>1.4113059536609036</v>
      </c>
      <c r="DA15" s="131" t="s">
        <v>1584</v>
      </c>
    </row>
    <row r="16" spans="1:105" ht="12" customHeight="1" x14ac:dyDescent="0.25">
      <c r="A16" s="107" t="s">
        <v>121</v>
      </c>
      <c r="B16" s="104">
        <v>0.80707967614665355</v>
      </c>
      <c r="C16" s="104">
        <v>0.68346742572433128</v>
      </c>
      <c r="D16" s="104">
        <v>0.55440299829381834</v>
      </c>
      <c r="E16" s="104">
        <v>0.50922120275141602</v>
      </c>
      <c r="F16" s="104">
        <v>0.45692609824286806</v>
      </c>
      <c r="G16" s="104">
        <v>0.42491339802811134</v>
      </c>
      <c r="H16" s="104">
        <v>0.5622150958439327</v>
      </c>
      <c r="I16" s="104">
        <v>0.70214197818266655</v>
      </c>
      <c r="J16" s="104">
        <v>0.7508852976564615</v>
      </c>
      <c r="K16" s="104">
        <v>0.70689900595002952</v>
      </c>
      <c r="L16" s="104">
        <v>0.72188587979924757</v>
      </c>
      <c r="M16" s="104">
        <v>0.41827923167501202</v>
      </c>
      <c r="N16" s="104">
        <v>0.32005263772562481</v>
      </c>
      <c r="O16" s="104">
        <v>0.22321730222367361</v>
      </c>
      <c r="P16" s="104">
        <v>0.20539459201113591</v>
      </c>
      <c r="Q16" s="104">
        <v>0.22248221637742258</v>
      </c>
      <c r="R16" s="104">
        <v>0.22999185636082348</v>
      </c>
      <c r="S16" s="104">
        <v>0.23465023870948351</v>
      </c>
      <c r="T16" s="104">
        <v>0.22817929359505512</v>
      </c>
      <c r="U16" s="104">
        <v>0.22625963114764777</v>
      </c>
      <c r="V16" s="104">
        <v>0.23792187024929384</v>
      </c>
      <c r="W16" s="104">
        <v>0.2612035438949516</v>
      </c>
      <c r="X16" s="104">
        <v>0.30528042400691763</v>
      </c>
      <c r="Y16" s="104">
        <v>0.29260818747903367</v>
      </c>
      <c r="DA16" s="132" t="s">
        <v>1585</v>
      </c>
    </row>
    <row r="17" spans="1:105" ht="12" customHeight="1" x14ac:dyDescent="0.25">
      <c r="A17" s="108" t="s">
        <v>53</v>
      </c>
      <c r="B17" s="98">
        <v>0.26688178803002793</v>
      </c>
      <c r="C17" s="98">
        <v>0.21515132588844835</v>
      </c>
      <c r="D17" s="98">
        <v>0.16068384390228024</v>
      </c>
      <c r="E17" s="98">
        <v>0.16170050576770434</v>
      </c>
      <c r="F17" s="98">
        <v>0.14038482013657066</v>
      </c>
      <c r="G17" s="98">
        <v>0.11883639292519357</v>
      </c>
      <c r="H17" s="98">
        <v>0.14825440429923512</v>
      </c>
      <c r="I17" s="98">
        <v>0.21947743484382259</v>
      </c>
      <c r="J17" s="98">
        <v>0.21734020565992115</v>
      </c>
      <c r="K17" s="98">
        <v>0.18733143281925663</v>
      </c>
      <c r="L17" s="98">
        <v>0.38387213066726739</v>
      </c>
      <c r="M17" s="98">
        <v>0.10709102779421219</v>
      </c>
      <c r="N17" s="98">
        <v>0.10390626135199747</v>
      </c>
      <c r="O17" s="98">
        <v>7.5419759975518447E-2</v>
      </c>
      <c r="P17" s="98">
        <v>5.0928819152229028E-2</v>
      </c>
      <c r="Q17" s="98">
        <v>6.1936364357113666E-2</v>
      </c>
      <c r="R17" s="98">
        <v>5.9493862745263054E-2</v>
      </c>
      <c r="S17" s="98">
        <v>6.7071952352342312E-2</v>
      </c>
      <c r="T17" s="98">
        <v>6.4739004651110696E-2</v>
      </c>
      <c r="U17" s="98">
        <v>5.8869654840975706E-2</v>
      </c>
      <c r="V17" s="98">
        <v>6.2818738501783419E-2</v>
      </c>
      <c r="W17" s="98">
        <v>6.9481426795049733E-2</v>
      </c>
      <c r="X17" s="98">
        <v>3.147865266943585E-2</v>
      </c>
      <c r="Y17" s="98">
        <v>2.4407782170473846E-2</v>
      </c>
      <c r="DA17" s="63" t="s">
        <v>1586</v>
      </c>
    </row>
    <row r="18" spans="1:105" ht="12" customHeight="1" x14ac:dyDescent="0.25">
      <c r="A18" s="108" t="s">
        <v>52</v>
      </c>
      <c r="B18" s="98">
        <v>0.54019788811662561</v>
      </c>
      <c r="C18" s="98">
        <v>0.4683160998358829</v>
      </c>
      <c r="D18" s="98">
        <v>0.39371915439153804</v>
      </c>
      <c r="E18" s="98">
        <v>0.34752069698371174</v>
      </c>
      <c r="F18" s="98">
        <v>0.3165412781062974</v>
      </c>
      <c r="G18" s="98">
        <v>0.30607700510291774</v>
      </c>
      <c r="H18" s="98">
        <v>0.41396069154469761</v>
      </c>
      <c r="I18" s="98">
        <v>0.4826645433388439</v>
      </c>
      <c r="J18" s="98">
        <v>0.53354509199654032</v>
      </c>
      <c r="K18" s="98">
        <v>0.51956757313077284</v>
      </c>
      <c r="L18" s="98">
        <v>0.33801374913198023</v>
      </c>
      <c r="M18" s="98">
        <v>0.31118820388079982</v>
      </c>
      <c r="N18" s="98">
        <v>0.21614637637362735</v>
      </c>
      <c r="O18" s="98">
        <v>0.14779754224815517</v>
      </c>
      <c r="P18" s="98">
        <v>0.15446577285890689</v>
      </c>
      <c r="Q18" s="98">
        <v>0.16054585202030891</v>
      </c>
      <c r="R18" s="98">
        <v>0.17049799361556042</v>
      </c>
      <c r="S18" s="98">
        <v>0.1675782863571412</v>
      </c>
      <c r="T18" s="98">
        <v>0.16344028894394441</v>
      </c>
      <c r="U18" s="98">
        <v>0.16738997630667207</v>
      </c>
      <c r="V18" s="98">
        <v>0.17510313174751041</v>
      </c>
      <c r="W18" s="98">
        <v>0.19172211709990189</v>
      </c>
      <c r="X18" s="98">
        <v>0.27380177133748179</v>
      </c>
      <c r="Y18" s="98">
        <v>0.26820040530855982</v>
      </c>
      <c r="DA18" s="63" t="s">
        <v>1587</v>
      </c>
    </row>
    <row r="19" spans="1:105" ht="12" customHeight="1" x14ac:dyDescent="0.25">
      <c r="A19" s="121" t="s">
        <v>54</v>
      </c>
      <c r="B19" s="122">
        <v>24.738349626894028</v>
      </c>
      <c r="C19" s="122">
        <v>22.290081818174816</v>
      </c>
      <c r="D19" s="122">
        <v>18.883242350231072</v>
      </c>
      <c r="E19" s="122">
        <v>15.930283384168737</v>
      </c>
      <c r="F19" s="122">
        <v>13.016897974542678</v>
      </c>
      <c r="G19" s="122">
        <v>12.657208773087479</v>
      </c>
      <c r="H19" s="122">
        <v>12.710303442138692</v>
      </c>
      <c r="I19" s="122">
        <v>13.345571884967249</v>
      </c>
      <c r="J19" s="122">
        <v>13.101883208087035</v>
      </c>
      <c r="K19" s="122">
        <v>10.424182308248298</v>
      </c>
      <c r="L19" s="122">
        <v>10.558312386412965</v>
      </c>
      <c r="M19" s="122">
        <v>6.1287695386417944</v>
      </c>
      <c r="N19" s="122">
        <v>4.2349834248550877</v>
      </c>
      <c r="O19" s="122">
        <v>3.0995548168133031</v>
      </c>
      <c r="P19" s="122">
        <v>2.6686896545778742</v>
      </c>
      <c r="Q19" s="122">
        <v>2.6283530889439679</v>
      </c>
      <c r="R19" s="122">
        <v>2.3196039645649189</v>
      </c>
      <c r="S19" s="122">
        <v>2.2261013664214655</v>
      </c>
      <c r="T19" s="122">
        <v>1.9212432584089609</v>
      </c>
      <c r="U19" s="122">
        <v>1.7198358371929161</v>
      </c>
      <c r="V19" s="122">
        <v>1.7260453798053104</v>
      </c>
      <c r="W19" s="122">
        <v>1.6371911612735708</v>
      </c>
      <c r="X19" s="122">
        <v>1.8455360390413291</v>
      </c>
      <c r="Y19" s="122">
        <v>1.5639077966400994</v>
      </c>
      <c r="DA19" s="130" t="s">
        <v>1588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1589</v>
      </c>
    </row>
    <row r="21" spans="1:105" ht="12" customHeight="1" x14ac:dyDescent="0.25">
      <c r="A21" s="97" t="s">
        <v>50</v>
      </c>
      <c r="B21" s="98">
        <v>12.962290642475432</v>
      </c>
      <c r="C21" s="98">
        <v>11.112798674922185</v>
      </c>
      <c r="D21" s="98">
        <v>9.5183979194420179</v>
      </c>
      <c r="E21" s="98">
        <v>7.8547354826165776</v>
      </c>
      <c r="F21" s="98">
        <v>7.0413729825452123</v>
      </c>
      <c r="G21" s="98">
        <v>6.4133902893048722</v>
      </c>
      <c r="H21" s="98">
        <v>5.9899879390238517</v>
      </c>
      <c r="I21" s="98">
        <v>6.1785721889145613</v>
      </c>
      <c r="J21" s="98">
        <v>5.5450069015026893</v>
      </c>
      <c r="K21" s="98">
        <v>5.2118089357840445</v>
      </c>
      <c r="L21" s="98">
        <v>4.3935283720171832</v>
      </c>
      <c r="M21" s="98">
        <v>2.6333903246117982</v>
      </c>
      <c r="N21" s="98">
        <v>1.6842706832308521</v>
      </c>
      <c r="O21" s="98">
        <v>1.1605421274553132</v>
      </c>
      <c r="P21" s="98">
        <v>1.0952273805611954</v>
      </c>
      <c r="Q21" s="98">
        <v>0.96792902659325042</v>
      </c>
      <c r="R21" s="98">
        <v>0.74853269788521948</v>
      </c>
      <c r="S21" s="98">
        <v>0.696919611048334</v>
      </c>
      <c r="T21" s="98">
        <v>0.59434922534137302</v>
      </c>
      <c r="U21" s="98">
        <v>0.53914479341476096</v>
      </c>
      <c r="V21" s="98">
        <v>0.55176529768953619</v>
      </c>
      <c r="W21" s="98">
        <v>0.48304919899613763</v>
      </c>
      <c r="X21" s="98">
        <v>0.34675473215434294</v>
      </c>
      <c r="Y21" s="98">
        <v>0.22177841826525607</v>
      </c>
      <c r="DA21" s="63" t="s">
        <v>1590</v>
      </c>
    </row>
    <row r="22" spans="1:105" ht="12" customHeight="1" x14ac:dyDescent="0.25">
      <c r="A22" s="109" t="s">
        <v>120</v>
      </c>
      <c r="B22" s="33">
        <v>11.776058984418594</v>
      </c>
      <c r="C22" s="33">
        <v>11.17728314325263</v>
      </c>
      <c r="D22" s="33">
        <v>9.3648444307890557</v>
      </c>
      <c r="E22" s="33">
        <v>8.0755479015521594</v>
      </c>
      <c r="F22" s="33">
        <v>5.9755249919974656</v>
      </c>
      <c r="G22" s="33">
        <v>6.2438184837826078</v>
      </c>
      <c r="H22" s="33">
        <v>6.7203155031148398</v>
      </c>
      <c r="I22" s="33">
        <v>7.1669996960526889</v>
      </c>
      <c r="J22" s="33">
        <v>7.5568763065843463</v>
      </c>
      <c r="K22" s="33">
        <v>5.2123733724642527</v>
      </c>
      <c r="L22" s="33">
        <v>6.1647840143957815</v>
      </c>
      <c r="M22" s="33">
        <v>3.4953792140299966</v>
      </c>
      <c r="N22" s="33">
        <v>2.5507127416242357</v>
      </c>
      <c r="O22" s="33">
        <v>1.93901268935799</v>
      </c>
      <c r="P22" s="33">
        <v>1.5734622740166786</v>
      </c>
      <c r="Q22" s="33">
        <v>1.6604240623507174</v>
      </c>
      <c r="R22" s="33">
        <v>1.5710712666796993</v>
      </c>
      <c r="S22" s="33">
        <v>1.5291817553731313</v>
      </c>
      <c r="T22" s="33">
        <v>1.3268940330675878</v>
      </c>
      <c r="U22" s="33">
        <v>1.1806910437781553</v>
      </c>
      <c r="V22" s="33">
        <v>1.1742800821157742</v>
      </c>
      <c r="W22" s="33">
        <v>1.1541419622774332</v>
      </c>
      <c r="X22" s="33">
        <v>1.4987813068869862</v>
      </c>
      <c r="Y22" s="33">
        <v>1.3421293783748434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1069.4584242315157</v>
      </c>
      <c r="C24" s="117">
        <f t="shared" si="7"/>
        <v>1075.6535685140059</v>
      </c>
      <c r="D24" s="117">
        <f t="shared" si="7"/>
        <v>1017.137539551196</v>
      </c>
      <c r="E24" s="117">
        <f t="shared" si="7"/>
        <v>976.45003021100581</v>
      </c>
      <c r="F24" s="117">
        <f t="shared" si="7"/>
        <v>983.77310938046253</v>
      </c>
      <c r="G24" s="117">
        <f t="shared" si="7"/>
        <v>930.09588678204659</v>
      </c>
      <c r="H24" s="117">
        <f t="shared" si="7"/>
        <v>844.46886815253254</v>
      </c>
      <c r="I24" s="117">
        <f t="shared" si="7"/>
        <v>782.44400299358165</v>
      </c>
      <c r="J24" s="117">
        <f t="shared" si="7"/>
        <v>769.04042840875809</v>
      </c>
      <c r="K24" s="117">
        <f t="shared" si="7"/>
        <v>729.36651158998097</v>
      </c>
      <c r="L24" s="117">
        <f t="shared" si="7"/>
        <v>735.29642904751245</v>
      </c>
      <c r="M24" s="117">
        <f t="shared" si="7"/>
        <v>535.37991901548867</v>
      </c>
      <c r="N24" s="117">
        <f t="shared" si="7"/>
        <v>553.57723990595241</v>
      </c>
      <c r="O24" s="117">
        <f t="shared" si="7"/>
        <v>538.8614587162175</v>
      </c>
      <c r="P24" s="117">
        <f t="shared" si="7"/>
        <v>366.96748995822753</v>
      </c>
      <c r="Q24" s="117">
        <f t="shared" si="7"/>
        <v>390.62405470358993</v>
      </c>
      <c r="R24" s="117">
        <f t="shared" ref="R24:V24" si="8">R25+R28+R30+R39</f>
        <v>452.88635814961009</v>
      </c>
      <c r="S24" s="117">
        <f t="shared" si="8"/>
        <v>434.3771166466467</v>
      </c>
      <c r="T24" s="117">
        <f t="shared" si="8"/>
        <v>413.15445842736676</v>
      </c>
      <c r="U24" s="117">
        <f t="shared" si="8"/>
        <v>370.26881504633201</v>
      </c>
      <c r="V24" s="117">
        <f t="shared" si="8"/>
        <v>327.13648884997565</v>
      </c>
      <c r="W24" s="117">
        <f t="shared" ref="W24:Y24" si="9">W25+W28+W30+W39</f>
        <v>483.36173137722943</v>
      </c>
      <c r="X24" s="117">
        <f t="shared" si="9"/>
        <v>387.59859446559938</v>
      </c>
      <c r="Y24" s="117">
        <f t="shared" si="9"/>
        <v>338.33081531632143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937.69718279380095</v>
      </c>
      <c r="C25" s="122">
        <f t="shared" si="10"/>
        <v>949.3195370491909</v>
      </c>
      <c r="D25" s="122">
        <f t="shared" si="10"/>
        <v>894.93859276414764</v>
      </c>
      <c r="E25" s="122">
        <f t="shared" si="10"/>
        <v>855.56727137236555</v>
      </c>
      <c r="F25" s="122">
        <f t="shared" si="10"/>
        <v>873.88015352220384</v>
      </c>
      <c r="G25" s="122">
        <f t="shared" si="10"/>
        <v>827.40918942000189</v>
      </c>
      <c r="H25" s="122">
        <f t="shared" si="10"/>
        <v>742.7695779357291</v>
      </c>
      <c r="I25" s="122">
        <f t="shared" si="10"/>
        <v>680.96954473128574</v>
      </c>
      <c r="J25" s="122">
        <f t="shared" si="10"/>
        <v>671.86237085557968</v>
      </c>
      <c r="K25" s="122">
        <f t="shared" si="10"/>
        <v>646.31811507216491</v>
      </c>
      <c r="L25" s="122">
        <f t="shared" si="10"/>
        <v>647.15517425898634</v>
      </c>
      <c r="M25" s="122">
        <f t="shared" si="10"/>
        <v>452.0544403483695</v>
      </c>
      <c r="N25" s="122">
        <f t="shared" si="10"/>
        <v>473.32266566261319</v>
      </c>
      <c r="O25" s="122">
        <f t="shared" si="10"/>
        <v>462.69131958125854</v>
      </c>
      <c r="P25" s="122">
        <f t="shared" si="10"/>
        <v>303.21913882461098</v>
      </c>
      <c r="Q25" s="122">
        <f t="shared" si="10"/>
        <v>325.57068829571233</v>
      </c>
      <c r="R25" s="122">
        <f t="shared" ref="R25:V25" si="11">SUM(R26:R27)</f>
        <v>387.44595463717064</v>
      </c>
      <c r="S25" s="122">
        <f t="shared" si="11"/>
        <v>365.40120440724434</v>
      </c>
      <c r="T25" s="122">
        <f t="shared" si="11"/>
        <v>345.87244743121062</v>
      </c>
      <c r="U25" s="122">
        <f t="shared" si="11"/>
        <v>305.95700285040516</v>
      </c>
      <c r="V25" s="122">
        <f t="shared" si="11"/>
        <v>261.74173592203874</v>
      </c>
      <c r="W25" s="122">
        <f t="shared" ref="W25:Y25" si="12">SUM(W26:W27)</f>
        <v>419.47853460376672</v>
      </c>
      <c r="X25" s="122">
        <f t="shared" si="12"/>
        <v>331.72712331722471</v>
      </c>
      <c r="Y25" s="122">
        <f t="shared" si="12"/>
        <v>285.9992926652057</v>
      </c>
      <c r="DA25" s="130" t="s">
        <v>1593</v>
      </c>
    </row>
    <row r="26" spans="1:105" ht="12" customHeight="1" x14ac:dyDescent="0.25">
      <c r="A26" s="97" t="s">
        <v>74</v>
      </c>
      <c r="B26" s="98">
        <v>926.1420729215431</v>
      </c>
      <c r="C26" s="98">
        <v>937.84928970829424</v>
      </c>
      <c r="D26" s="98">
        <v>884.20787885243215</v>
      </c>
      <c r="E26" s="98">
        <v>845.72443789840383</v>
      </c>
      <c r="F26" s="98">
        <v>863.67825471944911</v>
      </c>
      <c r="G26" s="98">
        <v>817.88404243635512</v>
      </c>
      <c r="H26" s="98">
        <v>734.29205389660478</v>
      </c>
      <c r="I26" s="98">
        <v>673.09251569770686</v>
      </c>
      <c r="J26" s="98">
        <v>664.12207354957059</v>
      </c>
      <c r="K26" s="98">
        <v>638.98476158162907</v>
      </c>
      <c r="L26" s="98">
        <v>639.75022451514178</v>
      </c>
      <c r="M26" s="98">
        <v>446.91060597786947</v>
      </c>
      <c r="N26" s="98">
        <v>467.80163446751556</v>
      </c>
      <c r="O26" s="98">
        <v>457.19639185672639</v>
      </c>
      <c r="P26" s="98">
        <v>299.64764448875002</v>
      </c>
      <c r="Q26" s="98">
        <v>321.73063886282773</v>
      </c>
      <c r="R26" s="98">
        <v>382.79366231881113</v>
      </c>
      <c r="S26" s="98">
        <v>360.93751364894553</v>
      </c>
      <c r="T26" s="98">
        <v>341.60196262883301</v>
      </c>
      <c r="U26" s="98">
        <v>302.11229355407198</v>
      </c>
      <c r="V26" s="98">
        <v>258.40995302811217</v>
      </c>
      <c r="W26" s="98">
        <v>413.96429941219583</v>
      </c>
      <c r="X26" s="98">
        <v>327.35723703066787</v>
      </c>
      <c r="Y26" s="98">
        <v>282.16253940957313</v>
      </c>
      <c r="DA26" s="63" t="s">
        <v>1594</v>
      </c>
    </row>
    <row r="27" spans="1:105" ht="12" customHeight="1" x14ac:dyDescent="0.25">
      <c r="A27" s="97" t="s">
        <v>53</v>
      </c>
      <c r="B27" s="98">
        <v>11.555109872257892</v>
      </c>
      <c r="C27" s="98">
        <v>11.470247340896664</v>
      </c>
      <c r="D27" s="98">
        <v>10.730713911715542</v>
      </c>
      <c r="E27" s="98">
        <v>9.8428334739617505</v>
      </c>
      <c r="F27" s="98">
        <v>10.201898802754775</v>
      </c>
      <c r="G27" s="98">
        <v>9.5251469836467866</v>
      </c>
      <c r="H27" s="98">
        <v>8.477524039124269</v>
      </c>
      <c r="I27" s="98">
        <v>7.8770290335789053</v>
      </c>
      <c r="J27" s="98">
        <v>7.7402973060091069</v>
      </c>
      <c r="K27" s="98">
        <v>7.3333534905358206</v>
      </c>
      <c r="L27" s="98">
        <v>7.4049497438445533</v>
      </c>
      <c r="M27" s="98">
        <v>5.1438343705000218</v>
      </c>
      <c r="N27" s="98">
        <v>5.5210311950976561</v>
      </c>
      <c r="O27" s="98">
        <v>5.4949277245321406</v>
      </c>
      <c r="P27" s="98">
        <v>3.5714943358609688</v>
      </c>
      <c r="Q27" s="98">
        <v>3.8400494328845816</v>
      </c>
      <c r="R27" s="98">
        <v>4.6522923183595344</v>
      </c>
      <c r="S27" s="98">
        <v>4.4636907582988012</v>
      </c>
      <c r="T27" s="98">
        <v>4.2704848023776067</v>
      </c>
      <c r="U27" s="98">
        <v>3.8447092963331895</v>
      </c>
      <c r="V27" s="98">
        <v>3.3317828939265657</v>
      </c>
      <c r="W27" s="98">
        <v>5.5142351915709176</v>
      </c>
      <c r="X27" s="98">
        <v>4.3698862865568469</v>
      </c>
      <c r="Y27" s="98">
        <v>3.8367532556325861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1.2542523392003475</v>
      </c>
      <c r="C28" s="122">
        <f t="shared" si="13"/>
        <v>1.5577143603172556</v>
      </c>
      <c r="D28" s="122">
        <f t="shared" si="13"/>
        <v>1.217372848637678</v>
      </c>
      <c r="E28" s="122">
        <f t="shared" si="13"/>
        <v>3.9473737431170814</v>
      </c>
      <c r="F28" s="122">
        <f t="shared" si="13"/>
        <v>1.137024358885377</v>
      </c>
      <c r="G28" s="122">
        <f t="shared" si="13"/>
        <v>1.4598521617660654</v>
      </c>
      <c r="H28" s="122">
        <f t="shared" si="13"/>
        <v>1.8593868781182545</v>
      </c>
      <c r="I28" s="122">
        <f t="shared" si="13"/>
        <v>0.82694903023214539</v>
      </c>
      <c r="J28" s="122">
        <f t="shared" si="13"/>
        <v>0.84399824260107337</v>
      </c>
      <c r="K28" s="122">
        <f t="shared" si="13"/>
        <v>0.93658852647628843</v>
      </c>
      <c r="L28" s="122">
        <f t="shared" si="13"/>
        <v>0.86547483126769964</v>
      </c>
      <c r="M28" s="122">
        <f t="shared" si="13"/>
        <v>0.82656969810884862</v>
      </c>
      <c r="N28" s="122">
        <f t="shared" si="13"/>
        <v>0.7785429316611342</v>
      </c>
      <c r="O28" s="122">
        <f t="shared" si="13"/>
        <v>0.72631787622679811</v>
      </c>
      <c r="P28" s="122">
        <f t="shared" si="13"/>
        <v>0.70728592964498083</v>
      </c>
      <c r="Q28" s="122">
        <f t="shared" si="13"/>
        <v>0.67461267089339261</v>
      </c>
      <c r="R28" s="122">
        <f t="shared" si="13"/>
        <v>0.73094106694251326</v>
      </c>
      <c r="S28" s="122">
        <f t="shared" si="13"/>
        <v>0.75423192862548238</v>
      </c>
      <c r="T28" s="122">
        <f t="shared" si="13"/>
        <v>0.95968790036258389</v>
      </c>
      <c r="U28" s="122">
        <f t="shared" si="13"/>
        <v>1.1320027671451083</v>
      </c>
      <c r="V28" s="122">
        <f t="shared" si="13"/>
        <v>1.4584905360017109</v>
      </c>
      <c r="W28" s="122">
        <f t="shared" si="13"/>
        <v>1.647489222777649</v>
      </c>
      <c r="X28" s="122">
        <f t="shared" si="13"/>
        <v>1.3224135172313729</v>
      </c>
      <c r="Y28" s="122">
        <f t="shared" si="13"/>
        <v>1.4014308615659374</v>
      </c>
      <c r="DA28" s="130" t="s">
        <v>1596</v>
      </c>
    </row>
    <row r="29" spans="1:105" ht="12" customHeight="1" x14ac:dyDescent="0.25">
      <c r="A29" s="97" t="s">
        <v>53</v>
      </c>
      <c r="B29" s="98">
        <v>1.2542523392003475</v>
      </c>
      <c r="C29" s="98">
        <v>1.5577143603172556</v>
      </c>
      <c r="D29" s="98">
        <v>1.217372848637678</v>
      </c>
      <c r="E29" s="98">
        <v>3.9473737431170814</v>
      </c>
      <c r="F29" s="98">
        <v>1.137024358885377</v>
      </c>
      <c r="G29" s="98">
        <v>1.4598521617660654</v>
      </c>
      <c r="H29" s="98">
        <v>1.8593868781182545</v>
      </c>
      <c r="I29" s="98">
        <v>0.82694903023214539</v>
      </c>
      <c r="J29" s="98">
        <v>0.84399824260107337</v>
      </c>
      <c r="K29" s="98">
        <v>0.93658852647628843</v>
      </c>
      <c r="L29" s="98">
        <v>0.86547483126769964</v>
      </c>
      <c r="M29" s="98">
        <v>0.82656969810884862</v>
      </c>
      <c r="N29" s="98">
        <v>0.7785429316611342</v>
      </c>
      <c r="O29" s="98">
        <v>0.72631787622679811</v>
      </c>
      <c r="P29" s="98">
        <v>0.70728592964498083</v>
      </c>
      <c r="Q29" s="98">
        <v>0.67461267089339261</v>
      </c>
      <c r="R29" s="98">
        <v>0.73094106694251326</v>
      </c>
      <c r="S29" s="98">
        <v>0.75423192862548238</v>
      </c>
      <c r="T29" s="98">
        <v>0.95968790036258389</v>
      </c>
      <c r="U29" s="98">
        <v>1.1320027671451083</v>
      </c>
      <c r="V29" s="98">
        <v>1.4584905360017109</v>
      </c>
      <c r="W29" s="98">
        <v>1.647489222777649</v>
      </c>
      <c r="X29" s="98">
        <v>1.3224135172313729</v>
      </c>
      <c r="Y29" s="98">
        <v>1.4014308615659374</v>
      </c>
      <c r="DA29" s="63" t="s">
        <v>1597</v>
      </c>
    </row>
    <row r="30" spans="1:105" ht="12" customHeight="1" x14ac:dyDescent="0.25">
      <c r="A30" s="121" t="s">
        <v>55</v>
      </c>
      <c r="B30" s="122">
        <v>80.745361035931069</v>
      </c>
      <c r="C30" s="122">
        <v>75.984031609247424</v>
      </c>
      <c r="D30" s="122">
        <v>73.366374794635661</v>
      </c>
      <c r="E30" s="122">
        <v>73.202091951575895</v>
      </c>
      <c r="F30" s="122">
        <v>70.641519246972365</v>
      </c>
      <c r="G30" s="122">
        <v>63.468408356491658</v>
      </c>
      <c r="H30" s="122">
        <v>62.932430267494652</v>
      </c>
      <c r="I30" s="122">
        <v>62.561037895089541</v>
      </c>
      <c r="J30" s="122">
        <v>60.128157291015278</v>
      </c>
      <c r="K30" s="122">
        <v>53.100975911220999</v>
      </c>
      <c r="L30" s="122">
        <v>54.390609457248246</v>
      </c>
      <c r="M30" s="122">
        <v>52.87477468647544</v>
      </c>
      <c r="N30" s="122">
        <v>51.142802408081749</v>
      </c>
      <c r="O30" s="122">
        <v>49.078839752019498</v>
      </c>
      <c r="P30" s="122">
        <v>41.124665455992535</v>
      </c>
      <c r="Q30" s="122">
        <v>42.108455642030705</v>
      </c>
      <c r="R30" s="122">
        <v>43.076344711510203</v>
      </c>
      <c r="S30" s="122">
        <v>45.450262027919912</v>
      </c>
      <c r="T30" s="122">
        <v>44.503393846500948</v>
      </c>
      <c r="U30" s="122">
        <v>42.391013140729761</v>
      </c>
      <c r="V30" s="122">
        <v>42.830987486495857</v>
      </c>
      <c r="W30" s="122">
        <v>42.301971137351188</v>
      </c>
      <c r="X30" s="122">
        <v>32.46862122576691</v>
      </c>
      <c r="Y30" s="122">
        <v>30.596236978132662</v>
      </c>
      <c r="DA30" s="130" t="s">
        <v>1598</v>
      </c>
    </row>
    <row r="31" spans="1:105" ht="12" customHeight="1" x14ac:dyDescent="0.25">
      <c r="A31" s="97" t="s">
        <v>141</v>
      </c>
      <c r="B31" s="98">
        <v>10.108740733258191</v>
      </c>
      <c r="C31" s="98">
        <v>9.5024180871931332</v>
      </c>
      <c r="D31" s="98">
        <v>9.1389628408040782</v>
      </c>
      <c r="E31" s="98">
        <v>8.177948571013852</v>
      </c>
      <c r="F31" s="98">
        <v>7.72123934524733</v>
      </c>
      <c r="G31" s="98">
        <v>7.0186128733593565</v>
      </c>
      <c r="H31" s="98">
        <v>6.1172882983695018</v>
      </c>
      <c r="I31" s="98">
        <v>5.8718383182330021</v>
      </c>
      <c r="J31" s="98">
        <v>4.9831198705917412</v>
      </c>
      <c r="K31" s="98">
        <v>4.520311375152108</v>
      </c>
      <c r="L31" s="98">
        <v>4.1454282422200128</v>
      </c>
      <c r="M31" s="98">
        <v>3.7165195965258193</v>
      </c>
      <c r="N31" s="98">
        <v>2.9040542116268742</v>
      </c>
      <c r="O31" s="98">
        <v>2.2575997250148565</v>
      </c>
      <c r="P31" s="98">
        <v>1.9783021391745079</v>
      </c>
      <c r="Q31" s="98">
        <v>1.8019197307722756</v>
      </c>
      <c r="R31" s="98">
        <v>1.7526467908616725</v>
      </c>
      <c r="S31" s="98">
        <v>1.7514303453884486</v>
      </c>
      <c r="T31" s="98">
        <v>1.6544805109525675</v>
      </c>
      <c r="U31" s="98">
        <v>1.5084494136500148</v>
      </c>
      <c r="V31" s="98">
        <v>1.4489708520212332</v>
      </c>
      <c r="W31" s="98">
        <v>1.4809077645342201</v>
      </c>
      <c r="X31" s="98">
        <v>0.91097404130419357</v>
      </c>
      <c r="Y31" s="98">
        <v>0.75823587763606115</v>
      </c>
      <c r="DA31" s="63" t="s">
        <v>1599</v>
      </c>
    </row>
    <row r="32" spans="1:105" ht="12" customHeight="1" x14ac:dyDescent="0.25">
      <c r="A32" s="97" t="s">
        <v>140</v>
      </c>
      <c r="B32" s="98">
        <v>2.5854434738574665E-3</v>
      </c>
      <c r="C32" s="98">
        <v>2.3277745354527094E-3</v>
      </c>
      <c r="D32" s="98">
        <v>2.3060187544421064E-3</v>
      </c>
      <c r="E32" s="98">
        <v>1.9472643474965615E-3</v>
      </c>
      <c r="F32" s="98">
        <v>1.9019244117875183E-3</v>
      </c>
      <c r="G32" s="98">
        <v>2.018309576308895E-3</v>
      </c>
      <c r="H32" s="98">
        <v>2.0591196612256475E-3</v>
      </c>
      <c r="I32" s="98">
        <v>2.3844157989850014E-3</v>
      </c>
      <c r="J32" s="98">
        <v>2.0738360471640942E-3</v>
      </c>
      <c r="K32" s="98">
        <v>2.267021426673916E-3</v>
      </c>
      <c r="L32" s="98">
        <v>2.7048789870127397E-3</v>
      </c>
      <c r="M32" s="98">
        <v>2.3155433567922821E-3</v>
      </c>
      <c r="N32" s="98">
        <v>1.8780302823500892E-3</v>
      </c>
      <c r="O32" s="98">
        <v>1.2729019836335489E-3</v>
      </c>
      <c r="P32" s="98">
        <v>1.2435054106721436E-3</v>
      </c>
      <c r="Q32" s="98">
        <v>1.0572704745911332E-3</v>
      </c>
      <c r="R32" s="98">
        <v>9.5878557307184972E-4</v>
      </c>
      <c r="S32" s="98">
        <v>9.0697065843679077E-4</v>
      </c>
      <c r="T32" s="98">
        <v>9.0474473223357843E-4</v>
      </c>
      <c r="U32" s="98">
        <v>8.8717737947050738E-4</v>
      </c>
      <c r="V32" s="98">
        <v>9.2488380094935918E-4</v>
      </c>
      <c r="W32" s="98">
        <v>1.0023470833883453E-3</v>
      </c>
      <c r="X32" s="98">
        <v>8.2984530691234781E-4</v>
      </c>
      <c r="Y32" s="98">
        <v>5.9431895309344817E-4</v>
      </c>
      <c r="DA32" s="63" t="s">
        <v>1600</v>
      </c>
    </row>
    <row r="33" spans="1:105" ht="12" customHeight="1" x14ac:dyDescent="0.25">
      <c r="A33" s="100" t="s">
        <v>50</v>
      </c>
      <c r="B33" s="101">
        <v>9.2505632473177386E-4</v>
      </c>
      <c r="C33" s="101">
        <v>7.9301311036426164E-4</v>
      </c>
      <c r="D33" s="101">
        <v>7.2367422573939007E-4</v>
      </c>
      <c r="E33" s="101">
        <v>6.666792756492622E-4</v>
      </c>
      <c r="F33" s="101">
        <v>6.3038044109973046E-4</v>
      </c>
      <c r="G33" s="101">
        <v>6.0990361293058375E-4</v>
      </c>
      <c r="H33" s="101">
        <v>5.8845347300915914E-4</v>
      </c>
      <c r="I33" s="101">
        <v>8.0171988748415615E-4</v>
      </c>
      <c r="J33" s="101">
        <v>6.4678312208053302E-4</v>
      </c>
      <c r="K33" s="101">
        <v>6.4941824817982827E-4</v>
      </c>
      <c r="L33" s="101">
        <v>1.5061926937666767E-3</v>
      </c>
      <c r="M33" s="101">
        <v>6.3872866814904095E-4</v>
      </c>
      <c r="N33" s="101">
        <v>6.5024034576026846E-4</v>
      </c>
      <c r="O33" s="101">
        <v>4.5688559802856897E-4</v>
      </c>
      <c r="P33" s="101">
        <v>3.2730863266573963E-4</v>
      </c>
      <c r="Q33" s="101">
        <v>3.1513645598766732E-4</v>
      </c>
      <c r="R33" s="101">
        <v>2.6396244829020034E-4</v>
      </c>
      <c r="S33" s="101">
        <v>2.6807590437506539E-4</v>
      </c>
      <c r="T33" s="101">
        <v>2.5663609869862813E-4</v>
      </c>
      <c r="U33" s="101">
        <v>2.3100029856212118E-4</v>
      </c>
      <c r="V33" s="101">
        <v>2.4521147930663291E-4</v>
      </c>
      <c r="W33" s="101">
        <v>2.6543607401257019E-4</v>
      </c>
      <c r="X33" s="101">
        <v>8.610930480827092E-5</v>
      </c>
      <c r="Y33" s="101">
        <v>4.8637228476442235E-5</v>
      </c>
      <c r="DA33" s="131" t="s">
        <v>1601</v>
      </c>
    </row>
    <row r="34" spans="1:105" ht="12" customHeight="1" x14ac:dyDescent="0.25">
      <c r="A34" s="103" t="s">
        <v>52</v>
      </c>
      <c r="B34" s="104">
        <v>1.6603871491256926E-3</v>
      </c>
      <c r="C34" s="104">
        <v>1.5347614250884479E-3</v>
      </c>
      <c r="D34" s="104">
        <v>1.5823445287027164E-3</v>
      </c>
      <c r="E34" s="104">
        <v>1.2805850718472993E-3</v>
      </c>
      <c r="F34" s="104">
        <v>1.2715439706877879E-3</v>
      </c>
      <c r="G34" s="104">
        <v>1.4084059633783113E-3</v>
      </c>
      <c r="H34" s="104">
        <v>1.4706661882164882E-3</v>
      </c>
      <c r="I34" s="104">
        <v>1.5826959115008451E-3</v>
      </c>
      <c r="J34" s="104">
        <v>1.427052925083561E-3</v>
      </c>
      <c r="K34" s="104">
        <v>1.6176031784940876E-3</v>
      </c>
      <c r="L34" s="104">
        <v>1.1986862932460633E-3</v>
      </c>
      <c r="M34" s="104">
        <v>1.6768146886432414E-3</v>
      </c>
      <c r="N34" s="104">
        <v>1.2277899365898209E-3</v>
      </c>
      <c r="O34" s="104">
        <v>8.1601638560497994E-4</v>
      </c>
      <c r="P34" s="104">
        <v>9.1619677800640407E-4</v>
      </c>
      <c r="Q34" s="104">
        <v>7.4213401860346597E-4</v>
      </c>
      <c r="R34" s="104">
        <v>6.9482312478164943E-4</v>
      </c>
      <c r="S34" s="104">
        <v>6.3889475406172537E-4</v>
      </c>
      <c r="T34" s="104">
        <v>6.481086335349503E-4</v>
      </c>
      <c r="U34" s="104">
        <v>6.5617708090838619E-4</v>
      </c>
      <c r="V34" s="104">
        <v>6.7967232164272632E-4</v>
      </c>
      <c r="W34" s="104">
        <v>7.3691100937577504E-4</v>
      </c>
      <c r="X34" s="104">
        <v>7.4373600210407684E-4</v>
      </c>
      <c r="Y34" s="104">
        <v>5.4568172461700595E-4</v>
      </c>
      <c r="DA34" s="132" t="s">
        <v>1602</v>
      </c>
    </row>
    <row r="35" spans="1:105" ht="12" customHeight="1" x14ac:dyDescent="0.25">
      <c r="A35" s="106" t="s">
        <v>122</v>
      </c>
      <c r="B35" s="101">
        <v>68.708911431598665</v>
      </c>
      <c r="C35" s="101">
        <v>64.6984479854423</v>
      </c>
      <c r="D35" s="101">
        <v>62.570997636726993</v>
      </c>
      <c r="E35" s="101">
        <v>63.316920927718634</v>
      </c>
      <c r="F35" s="101">
        <v>61.235922536790142</v>
      </c>
      <c r="G35" s="101">
        <v>54.835094878988315</v>
      </c>
      <c r="H35" s="101">
        <v>54.891338968889087</v>
      </c>
      <c r="I35" s="101">
        <v>54.329042991368219</v>
      </c>
      <c r="J35" s="101">
        <v>52.641594223634357</v>
      </c>
      <c r="K35" s="101">
        <v>46.04718464189596</v>
      </c>
      <c r="L35" s="101">
        <v>46.545510422193139</v>
      </c>
      <c r="M35" s="101">
        <v>45.208934616369788</v>
      </c>
      <c r="N35" s="101">
        <v>43.882660814767995</v>
      </c>
      <c r="O35" s="101">
        <v>42.442336222699311</v>
      </c>
      <c r="P35" s="101">
        <v>35.447317965486882</v>
      </c>
      <c r="Q35" s="101">
        <v>36.355203499693346</v>
      </c>
      <c r="R35" s="101">
        <v>37.105045122091099</v>
      </c>
      <c r="S35" s="101">
        <v>39.16560039864487</v>
      </c>
      <c r="T35" s="101">
        <v>38.185082021716688</v>
      </c>
      <c r="U35" s="101">
        <v>36.293465874670375</v>
      </c>
      <c r="V35" s="101">
        <v>36.703465761093838</v>
      </c>
      <c r="W35" s="101">
        <v>35.918666373099512</v>
      </c>
      <c r="X35" s="101">
        <v>27.310920569942379</v>
      </c>
      <c r="Y35" s="101">
        <v>25.564563246125712</v>
      </c>
      <c r="DA35" s="131" t="s">
        <v>1603</v>
      </c>
    </row>
    <row r="36" spans="1:105" ht="12" customHeight="1" x14ac:dyDescent="0.25">
      <c r="A36" s="107" t="s">
        <v>121</v>
      </c>
      <c r="B36" s="104">
        <v>1.9251234276003508</v>
      </c>
      <c r="C36" s="104">
        <v>1.7808377620765503</v>
      </c>
      <c r="D36" s="104">
        <v>1.6541082983501521</v>
      </c>
      <c r="E36" s="104">
        <v>1.7052751884959163</v>
      </c>
      <c r="F36" s="104">
        <v>1.6824554405231011</v>
      </c>
      <c r="G36" s="104">
        <v>1.6126822945676769</v>
      </c>
      <c r="H36" s="104">
        <v>1.9217438805748399</v>
      </c>
      <c r="I36" s="104">
        <v>2.3577721696893317</v>
      </c>
      <c r="J36" s="104">
        <v>2.5013693607420149</v>
      </c>
      <c r="K36" s="104">
        <v>2.5312128727462619</v>
      </c>
      <c r="L36" s="104">
        <v>3.696965913848083</v>
      </c>
      <c r="M36" s="104">
        <v>3.9470049302230397</v>
      </c>
      <c r="N36" s="104">
        <v>4.3542093514045312</v>
      </c>
      <c r="O36" s="104">
        <v>4.3776309023217008</v>
      </c>
      <c r="P36" s="104">
        <v>3.6978018459204702</v>
      </c>
      <c r="Q36" s="104">
        <v>3.9502751410904913</v>
      </c>
      <c r="R36" s="104">
        <v>4.2176940129843636</v>
      </c>
      <c r="S36" s="104">
        <v>4.5323243132281608</v>
      </c>
      <c r="T36" s="104">
        <v>4.6629265690994632</v>
      </c>
      <c r="U36" s="104">
        <v>4.5882106750299005</v>
      </c>
      <c r="V36" s="104">
        <v>4.6776259895798358</v>
      </c>
      <c r="W36" s="104">
        <v>4.9013946526340675</v>
      </c>
      <c r="X36" s="104">
        <v>4.2458967692134202</v>
      </c>
      <c r="Y36" s="104">
        <v>4.2728435354177945</v>
      </c>
      <c r="DA36" s="132" t="s">
        <v>1604</v>
      </c>
    </row>
    <row r="37" spans="1:105" ht="12" customHeight="1" x14ac:dyDescent="0.25">
      <c r="A37" s="108" t="s">
        <v>53</v>
      </c>
      <c r="B37" s="98">
        <v>0.63659189758003409</v>
      </c>
      <c r="C37" s="98">
        <v>0.55966899136396653</v>
      </c>
      <c r="D37" s="98">
        <v>0.47747511702631279</v>
      </c>
      <c r="E37" s="98">
        <v>0.53866582300029875</v>
      </c>
      <c r="F37" s="98">
        <v>0.51424445759726778</v>
      </c>
      <c r="G37" s="98">
        <v>0.44963786730961547</v>
      </c>
      <c r="H37" s="98">
        <v>0.50678746917078488</v>
      </c>
      <c r="I37" s="98">
        <v>0.73740563064817632</v>
      </c>
      <c r="J37" s="98">
        <v>0.72433603369372934</v>
      </c>
      <c r="K37" s="98">
        <v>0.67079022368143426</v>
      </c>
      <c r="L37" s="98">
        <v>1.9641957217471415</v>
      </c>
      <c r="M37" s="98">
        <v>1.00810774011309</v>
      </c>
      <c r="N37" s="98">
        <v>1.4082891067540488</v>
      </c>
      <c r="O37" s="98">
        <v>1.4708514382114992</v>
      </c>
      <c r="P37" s="98">
        <v>0.91160681997120108</v>
      </c>
      <c r="Q37" s="98">
        <v>1.1054093173691211</v>
      </c>
      <c r="R37" s="98">
        <v>1.1059557151611947</v>
      </c>
      <c r="S37" s="98">
        <v>1.312896396304482</v>
      </c>
      <c r="T37" s="98">
        <v>1.3270120471985172</v>
      </c>
      <c r="U37" s="98">
        <v>1.1890455850427197</v>
      </c>
      <c r="V37" s="98">
        <v>1.2262232998266798</v>
      </c>
      <c r="W37" s="98">
        <v>1.2978246045332844</v>
      </c>
      <c r="X37" s="98">
        <v>0.44094366493917281</v>
      </c>
      <c r="Y37" s="98">
        <v>0.36008868242568065</v>
      </c>
      <c r="DA37" s="63" t="s">
        <v>1605</v>
      </c>
    </row>
    <row r="38" spans="1:105" ht="12" customHeight="1" x14ac:dyDescent="0.25">
      <c r="A38" s="108" t="s">
        <v>52</v>
      </c>
      <c r="B38" s="98">
        <v>1.2885315300203168</v>
      </c>
      <c r="C38" s="98">
        <v>1.2211687707125838</v>
      </c>
      <c r="D38" s="98">
        <v>1.1766331813238393</v>
      </c>
      <c r="E38" s="98">
        <v>1.1666093654956176</v>
      </c>
      <c r="F38" s="98">
        <v>1.1682109829258334</v>
      </c>
      <c r="G38" s="98">
        <v>1.1630444272580613</v>
      </c>
      <c r="H38" s="98">
        <v>1.4149564114040551</v>
      </c>
      <c r="I38" s="98">
        <v>1.6203665390411555</v>
      </c>
      <c r="J38" s="98">
        <v>1.7770333270482856</v>
      </c>
      <c r="K38" s="98">
        <v>1.8604226490648277</v>
      </c>
      <c r="L38" s="98">
        <v>1.7327701921009415</v>
      </c>
      <c r="M38" s="98">
        <v>2.9388971901099494</v>
      </c>
      <c r="N38" s="98">
        <v>2.9459202446504826</v>
      </c>
      <c r="O38" s="98">
        <v>2.9067794641102016</v>
      </c>
      <c r="P38" s="98">
        <v>2.7861950259492692</v>
      </c>
      <c r="Q38" s="98">
        <v>2.8448658237213702</v>
      </c>
      <c r="R38" s="98">
        <v>3.1117382978231691</v>
      </c>
      <c r="S38" s="98">
        <v>3.2194279169236784</v>
      </c>
      <c r="T38" s="98">
        <v>3.3359145219009458</v>
      </c>
      <c r="U38" s="98">
        <v>3.3991650899871813</v>
      </c>
      <c r="V38" s="98">
        <v>3.4514026897531558</v>
      </c>
      <c r="W38" s="98">
        <v>3.6035700481007829</v>
      </c>
      <c r="X38" s="98">
        <v>3.8049531042742473</v>
      </c>
      <c r="Y38" s="98">
        <v>3.9127548529921135</v>
      </c>
      <c r="DA38" s="63" t="s">
        <v>1606</v>
      </c>
    </row>
    <row r="39" spans="1:105" ht="12" customHeight="1" x14ac:dyDescent="0.25">
      <c r="A39" s="121" t="s">
        <v>54</v>
      </c>
      <c r="B39" s="122">
        <v>49.76162806258337</v>
      </c>
      <c r="C39" s="122">
        <v>48.792285495250411</v>
      </c>
      <c r="D39" s="122">
        <v>47.615199143775044</v>
      </c>
      <c r="E39" s="122">
        <v>43.733293143947293</v>
      </c>
      <c r="F39" s="122">
        <v>38.114412252400939</v>
      </c>
      <c r="G39" s="122">
        <v>37.758436843786988</v>
      </c>
      <c r="H39" s="122">
        <v>36.907473071190608</v>
      </c>
      <c r="I39" s="122">
        <v>38.086471336974242</v>
      </c>
      <c r="J39" s="122">
        <v>36.205902019561968</v>
      </c>
      <c r="K39" s="122">
        <v>29.010832080118831</v>
      </c>
      <c r="L39" s="122">
        <v>32.885170500010148</v>
      </c>
      <c r="M39" s="122">
        <v>29.624134282534797</v>
      </c>
      <c r="N39" s="122">
        <v>28.333228903596414</v>
      </c>
      <c r="O39" s="122">
        <v>26.364981506712617</v>
      </c>
      <c r="P39" s="122">
        <v>21.916399747979028</v>
      </c>
      <c r="Q39" s="122">
        <v>22.270298094953507</v>
      </c>
      <c r="R39" s="122">
        <v>21.633117733986676</v>
      </c>
      <c r="S39" s="122">
        <v>22.771418282856992</v>
      </c>
      <c r="T39" s="122">
        <v>21.818929249292562</v>
      </c>
      <c r="U39" s="122">
        <v>20.788796288052026</v>
      </c>
      <c r="V39" s="122">
        <v>21.105274905439344</v>
      </c>
      <c r="W39" s="122">
        <v>19.933736413333836</v>
      </c>
      <c r="X39" s="122">
        <v>22.080436405376336</v>
      </c>
      <c r="Y39" s="122">
        <v>20.333854811417154</v>
      </c>
      <c r="DA39" s="130" t="s">
        <v>1607</v>
      </c>
    </row>
    <row r="40" spans="1:105" ht="12" customHeight="1" x14ac:dyDescent="0.25">
      <c r="A40" s="97" t="s">
        <v>50</v>
      </c>
      <c r="B40" s="98">
        <v>26.073849321222486</v>
      </c>
      <c r="C40" s="98">
        <v>24.181772647802457</v>
      </c>
      <c r="D40" s="98">
        <v>23.860027056771621</v>
      </c>
      <c r="E40" s="98">
        <v>21.431920012344854</v>
      </c>
      <c r="F40" s="98">
        <v>20.499130593014733</v>
      </c>
      <c r="G40" s="98">
        <v>19.100941320683923</v>
      </c>
      <c r="H40" s="98">
        <v>17.712434566994691</v>
      </c>
      <c r="I40" s="98">
        <v>18.043881088526756</v>
      </c>
      <c r="J40" s="98">
        <v>15.77991407825874</v>
      </c>
      <c r="K40" s="98">
        <v>14.771903806574725</v>
      </c>
      <c r="L40" s="98">
        <v>13.778249048254096</v>
      </c>
      <c r="M40" s="98">
        <v>12.758529953845496</v>
      </c>
      <c r="N40" s="98">
        <v>11.096856746441317</v>
      </c>
      <c r="O40" s="98">
        <v>9.8186396326220429</v>
      </c>
      <c r="P40" s="98">
        <v>9.0908371137285506</v>
      </c>
      <c r="Q40" s="98">
        <v>8.5830723354119236</v>
      </c>
      <c r="R40" s="98">
        <v>7.4837612045585802</v>
      </c>
      <c r="S40" s="98">
        <v>7.6527443921149363</v>
      </c>
      <c r="T40" s="98">
        <v>6.9789483442421254</v>
      </c>
      <c r="U40" s="98">
        <v>6.5470971893461112</v>
      </c>
      <c r="V40" s="98">
        <v>6.580602257140912</v>
      </c>
      <c r="W40" s="98">
        <v>5.7619723383594597</v>
      </c>
      <c r="X40" s="98">
        <v>4.9872296680817856</v>
      </c>
      <c r="Y40" s="98">
        <v>4.139874522125421</v>
      </c>
      <c r="DA40" s="63" t="s">
        <v>1608</v>
      </c>
    </row>
    <row r="41" spans="1:105" ht="12" customHeight="1" x14ac:dyDescent="0.25">
      <c r="A41" s="109" t="s">
        <v>120</v>
      </c>
      <c r="B41" s="33">
        <v>23.687778741360887</v>
      </c>
      <c r="C41" s="33">
        <v>24.61051284744795</v>
      </c>
      <c r="D41" s="33">
        <v>23.755172087003423</v>
      </c>
      <c r="E41" s="33">
        <v>22.301373131602436</v>
      </c>
      <c r="F41" s="33">
        <v>17.615281659386202</v>
      </c>
      <c r="G41" s="33">
        <v>18.657495523103066</v>
      </c>
      <c r="H41" s="33">
        <v>19.195038504195921</v>
      </c>
      <c r="I41" s="33">
        <v>20.042590248447482</v>
      </c>
      <c r="J41" s="33">
        <v>20.42598794130323</v>
      </c>
      <c r="K41" s="33">
        <v>14.238928273544106</v>
      </c>
      <c r="L41" s="33">
        <v>19.106921451756055</v>
      </c>
      <c r="M41" s="33">
        <v>16.865604328689301</v>
      </c>
      <c r="N41" s="33">
        <v>17.236372157155099</v>
      </c>
      <c r="O41" s="33">
        <v>16.546341874090576</v>
      </c>
      <c r="P41" s="33">
        <v>12.825562634250478</v>
      </c>
      <c r="Q41" s="33">
        <v>13.687225759541583</v>
      </c>
      <c r="R41" s="33">
        <v>14.149356529428095</v>
      </c>
      <c r="S41" s="33">
        <v>15.118673890742055</v>
      </c>
      <c r="T41" s="33">
        <v>14.839980905050437</v>
      </c>
      <c r="U41" s="33">
        <v>14.241699098705917</v>
      </c>
      <c r="V41" s="33">
        <v>14.524672648298431</v>
      </c>
      <c r="W41" s="33">
        <v>14.171764074974377</v>
      </c>
      <c r="X41" s="33">
        <v>17.093206737294551</v>
      </c>
      <c r="Y41" s="33">
        <v>16.193980289291733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8579.1520924454271</v>
      </c>
      <c r="C43" s="117">
        <f t="shared" si="14"/>
        <v>9668.1624703333837</v>
      </c>
      <c r="D43" s="117">
        <f t="shared" si="14"/>
        <v>8463.5704711759427</v>
      </c>
      <c r="E43" s="117">
        <f t="shared" si="14"/>
        <v>8926.0439313887509</v>
      </c>
      <c r="F43" s="117">
        <f t="shared" si="14"/>
        <v>8697.510734347683</v>
      </c>
      <c r="G43" s="117">
        <f t="shared" si="14"/>
        <v>8685.8410447428232</v>
      </c>
      <c r="H43" s="117">
        <f t="shared" si="14"/>
        <v>7975.6974407493553</v>
      </c>
      <c r="I43" s="117">
        <f t="shared" si="14"/>
        <v>6735.1609182887241</v>
      </c>
      <c r="J43" s="117">
        <f t="shared" si="14"/>
        <v>7744.8071141694691</v>
      </c>
      <c r="K43" s="117">
        <f t="shared" si="14"/>
        <v>7425.6114229019804</v>
      </c>
      <c r="L43" s="117">
        <f t="shared" si="14"/>
        <v>6893.0872425658818</v>
      </c>
      <c r="M43" s="117">
        <f t="shared" si="14"/>
        <v>5630.5116077235843</v>
      </c>
      <c r="N43" s="117">
        <f t="shared" si="14"/>
        <v>6314.6683610510609</v>
      </c>
      <c r="O43" s="117">
        <f t="shared" si="14"/>
        <v>6413.059377379248</v>
      </c>
      <c r="P43" s="117">
        <f t="shared" si="14"/>
        <v>4652.2665634335153</v>
      </c>
      <c r="Q43" s="117">
        <f t="shared" si="14"/>
        <v>4819.4885963216157</v>
      </c>
      <c r="R43" s="117">
        <f t="shared" ref="R43:V43" si="15">R44+R47+R49+R58</f>
        <v>5005.6395787423262</v>
      </c>
      <c r="S43" s="117">
        <f t="shared" si="15"/>
        <v>4776.0253223127647</v>
      </c>
      <c r="T43" s="117">
        <f t="shared" si="15"/>
        <v>4351.1095920657208</v>
      </c>
      <c r="U43" s="117">
        <f t="shared" si="15"/>
        <v>4200.5061982134794</v>
      </c>
      <c r="V43" s="117">
        <f t="shared" si="15"/>
        <v>3651.8254211290105</v>
      </c>
      <c r="W43" s="117">
        <f t="shared" ref="W43:Y43" si="16">W44+W47+W49+W58</f>
        <v>4081.9437630036068</v>
      </c>
      <c r="X43" s="117">
        <f t="shared" si="16"/>
        <v>3028.6197968981655</v>
      </c>
      <c r="Y43" s="117">
        <f t="shared" si="16"/>
        <v>2677.9223105780247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7455.7902014716674</v>
      </c>
      <c r="C44" s="122">
        <f t="shared" si="17"/>
        <v>8515.1427890195991</v>
      </c>
      <c r="D44" s="122">
        <f t="shared" si="17"/>
        <v>7357.1260968458982</v>
      </c>
      <c r="E44" s="122">
        <f t="shared" si="17"/>
        <v>7777.7084385437129</v>
      </c>
      <c r="F44" s="122">
        <f t="shared" si="17"/>
        <v>7654.3325958081759</v>
      </c>
      <c r="G44" s="122">
        <f t="shared" si="17"/>
        <v>7660.3683472734401</v>
      </c>
      <c r="H44" s="122">
        <f t="shared" si="17"/>
        <v>6953.0737504509952</v>
      </c>
      <c r="I44" s="122">
        <f t="shared" si="17"/>
        <v>5758.8278424188147</v>
      </c>
      <c r="J44" s="122">
        <f t="shared" si="17"/>
        <v>6720.7083053687202</v>
      </c>
      <c r="K44" s="122">
        <f t="shared" si="17"/>
        <v>6519.0473188869382</v>
      </c>
      <c r="L44" s="122">
        <f t="shared" si="17"/>
        <v>5967.7707045647321</v>
      </c>
      <c r="M44" s="122">
        <f t="shared" si="17"/>
        <v>4701.2630625612119</v>
      </c>
      <c r="N44" s="122">
        <f t="shared" si="17"/>
        <v>5360.473849768101</v>
      </c>
      <c r="O44" s="122">
        <f t="shared" si="17"/>
        <v>5492.0483121688185</v>
      </c>
      <c r="P44" s="122">
        <f t="shared" si="17"/>
        <v>3836.4187012576758</v>
      </c>
      <c r="Q44" s="122">
        <f t="shared" si="17"/>
        <v>4048.8806265002122</v>
      </c>
      <c r="R44" s="122">
        <f t="shared" ref="R44:V44" si="18">SUM(R45:R46)</f>
        <v>4174.2004596500883</v>
      </c>
      <c r="S44" s="122">
        <f t="shared" si="18"/>
        <v>3965.023739410216</v>
      </c>
      <c r="T44" s="122">
        <f t="shared" si="18"/>
        <v>3591.7309525216801</v>
      </c>
      <c r="U44" s="122">
        <f t="shared" si="18"/>
        <v>3471.5598552072365</v>
      </c>
      <c r="V44" s="122">
        <f t="shared" si="18"/>
        <v>2956.3054279769012</v>
      </c>
      <c r="W44" s="122">
        <f t="shared" ref="W44:Y44" si="19">SUM(W45:W46)</f>
        <v>3409.2496723745935</v>
      </c>
      <c r="X44" s="122">
        <f t="shared" si="19"/>
        <v>2566.5183683348514</v>
      </c>
      <c r="Y44" s="122">
        <f t="shared" si="19"/>
        <v>2273.6952772221584</v>
      </c>
      <c r="DA44" s="130" t="s">
        <v>1611</v>
      </c>
    </row>
    <row r="45" spans="1:105" ht="12" customHeight="1" x14ac:dyDescent="0.25">
      <c r="A45" s="97" t="s">
        <v>211</v>
      </c>
      <c r="B45" s="98">
        <v>7368.4071905116098</v>
      </c>
      <c r="C45" s="98">
        <v>8417.139034780932</v>
      </c>
      <c r="D45" s="98">
        <v>7272.9692709624896</v>
      </c>
      <c r="E45" s="98">
        <v>7692.0557466070995</v>
      </c>
      <c r="F45" s="98">
        <v>7568.7382621637298</v>
      </c>
      <c r="G45" s="98">
        <v>7575.7830253416196</v>
      </c>
      <c r="H45" s="98">
        <v>6876.9465667643099</v>
      </c>
      <c r="I45" s="98">
        <v>5694.9733806604727</v>
      </c>
      <c r="J45" s="98">
        <v>6646.2674803649888</v>
      </c>
      <c r="K45" s="98">
        <v>6447.9076170549397</v>
      </c>
      <c r="L45" s="98">
        <v>5902.1489634088075</v>
      </c>
      <c r="M45" s="98">
        <v>4649.7662536819716</v>
      </c>
      <c r="N45" s="98">
        <v>5300.2013905734366</v>
      </c>
      <c r="O45" s="98">
        <v>5429.1793161180303</v>
      </c>
      <c r="P45" s="98">
        <v>3792.8168903114229</v>
      </c>
      <c r="Q45" s="98">
        <v>4002.8237047509601</v>
      </c>
      <c r="R45" s="98">
        <v>4126.366701913651</v>
      </c>
      <c r="S45" s="98">
        <v>3918.9851953494845</v>
      </c>
      <c r="T45" s="98">
        <v>3549.6237920996446</v>
      </c>
      <c r="U45" s="98">
        <v>3430.1206870330866</v>
      </c>
      <c r="V45" s="98">
        <v>2920.6922150312294</v>
      </c>
      <c r="W45" s="98">
        <v>3367.062700078644</v>
      </c>
      <c r="X45" s="98">
        <v>2534.9052747082233</v>
      </c>
      <c r="Y45" s="98">
        <v>2245.1794392240313</v>
      </c>
      <c r="DA45" s="63" t="s">
        <v>1612</v>
      </c>
    </row>
    <row r="46" spans="1:105" ht="12" customHeight="1" x14ac:dyDescent="0.25">
      <c r="A46" s="97" t="s">
        <v>53</v>
      </c>
      <c r="B46" s="98">
        <v>87.383010960057604</v>
      </c>
      <c r="C46" s="98">
        <v>98.003754238666488</v>
      </c>
      <c r="D46" s="98">
        <v>84.15682588340897</v>
      </c>
      <c r="E46" s="98">
        <v>85.652691936612968</v>
      </c>
      <c r="F46" s="98">
        <v>85.594333644446522</v>
      </c>
      <c r="G46" s="98">
        <v>84.585321931820417</v>
      </c>
      <c r="H46" s="98">
        <v>76.127183686685342</v>
      </c>
      <c r="I46" s="98">
        <v>63.854461758341685</v>
      </c>
      <c r="J46" s="98">
        <v>74.440825003731788</v>
      </c>
      <c r="K46" s="98">
        <v>71.139701831998892</v>
      </c>
      <c r="L46" s="98">
        <v>65.621741155924866</v>
      </c>
      <c r="M46" s="98">
        <v>51.496808879239929</v>
      </c>
      <c r="N46" s="98">
        <v>60.272459194664641</v>
      </c>
      <c r="O46" s="98">
        <v>62.86899605078785</v>
      </c>
      <c r="P46" s="98">
        <v>43.60181094625306</v>
      </c>
      <c r="Q46" s="98">
        <v>46.056921749252297</v>
      </c>
      <c r="R46" s="98">
        <v>47.833757736437278</v>
      </c>
      <c r="S46" s="98">
        <v>46.03854406073161</v>
      </c>
      <c r="T46" s="98">
        <v>42.107160422035449</v>
      </c>
      <c r="U46" s="98">
        <v>41.439168174150055</v>
      </c>
      <c r="V46" s="98">
        <v>35.613212945671783</v>
      </c>
      <c r="W46" s="98">
        <v>42.186972295949424</v>
      </c>
      <c r="X46" s="98">
        <v>31.613093626627954</v>
      </c>
      <c r="Y46" s="98">
        <v>28.515837998127356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9.9338019206112129</v>
      </c>
      <c r="C47" s="122">
        <f t="shared" si="20"/>
        <v>12.3658548082138</v>
      </c>
      <c r="D47" s="122">
        <f t="shared" si="20"/>
        <v>9.7231244599002302</v>
      </c>
      <c r="E47" s="122">
        <f t="shared" si="20"/>
        <v>32.369495515966484</v>
      </c>
      <c r="F47" s="122">
        <f t="shared" si="20"/>
        <v>9.7852508061661982</v>
      </c>
      <c r="G47" s="122">
        <f t="shared" si="20"/>
        <v>13.142521712762802</v>
      </c>
      <c r="H47" s="122">
        <f t="shared" si="20"/>
        <v>17.417048996870211</v>
      </c>
      <c r="I47" s="122">
        <f t="shared" si="20"/>
        <v>7.91340372175077</v>
      </c>
      <c r="J47" s="122">
        <f t="shared" si="20"/>
        <v>8.1315751614598284</v>
      </c>
      <c r="K47" s="122">
        <f t="shared" si="20"/>
        <v>9.2967577603993821</v>
      </c>
      <c r="L47" s="122">
        <f t="shared" si="20"/>
        <v>8.9012216657578804</v>
      </c>
      <c r="M47" s="122">
        <f t="shared" si="20"/>
        <v>8.4364322669334157</v>
      </c>
      <c r="N47" s="122">
        <f t="shared" si="20"/>
        <v>8.052771427229926</v>
      </c>
      <c r="O47" s="122">
        <f t="shared" si="20"/>
        <v>8.1517441780725157</v>
      </c>
      <c r="P47" s="122">
        <f t="shared" si="20"/>
        <v>8.4408819663803936</v>
      </c>
      <c r="Q47" s="122">
        <f t="shared" si="20"/>
        <v>8.3521176398686006</v>
      </c>
      <c r="R47" s="122">
        <f t="shared" si="20"/>
        <v>8.993498744081645</v>
      </c>
      <c r="S47" s="122">
        <f t="shared" si="20"/>
        <v>8.1280854472243984</v>
      </c>
      <c r="T47" s="122">
        <f t="shared" si="20"/>
        <v>8.8039321601216542</v>
      </c>
      <c r="U47" s="122">
        <f t="shared" si="20"/>
        <v>9.7760632706080663</v>
      </c>
      <c r="V47" s="122">
        <f t="shared" si="20"/>
        <v>12.047576319521861</v>
      </c>
      <c r="W47" s="122">
        <f t="shared" si="20"/>
        <v>12.536921143804117</v>
      </c>
      <c r="X47" s="122">
        <f t="shared" si="20"/>
        <v>9.2517348738508893</v>
      </c>
      <c r="Y47" s="122">
        <f t="shared" si="20"/>
        <v>9.3090527950953224</v>
      </c>
      <c r="DA47" s="130" t="s">
        <v>1614</v>
      </c>
    </row>
    <row r="48" spans="1:105" ht="12" customHeight="1" x14ac:dyDescent="0.25">
      <c r="A48" s="97" t="s">
        <v>53</v>
      </c>
      <c r="B48" s="98">
        <v>9.9338019206112129</v>
      </c>
      <c r="C48" s="98">
        <v>12.3658548082138</v>
      </c>
      <c r="D48" s="98">
        <v>9.7231244599002302</v>
      </c>
      <c r="E48" s="98">
        <v>32.369495515966484</v>
      </c>
      <c r="F48" s="98">
        <v>9.7852508061661982</v>
      </c>
      <c r="G48" s="98">
        <v>13.142521712762802</v>
      </c>
      <c r="H48" s="98">
        <v>17.417048996870211</v>
      </c>
      <c r="I48" s="98">
        <v>7.91340372175077</v>
      </c>
      <c r="J48" s="98">
        <v>8.1315751614598284</v>
      </c>
      <c r="K48" s="98">
        <v>9.2967577603993821</v>
      </c>
      <c r="L48" s="98">
        <v>8.9012216657578804</v>
      </c>
      <c r="M48" s="98">
        <v>8.4364322669334157</v>
      </c>
      <c r="N48" s="98">
        <v>8.052771427229926</v>
      </c>
      <c r="O48" s="98">
        <v>8.1517441780725157</v>
      </c>
      <c r="P48" s="98">
        <v>8.4408819663803936</v>
      </c>
      <c r="Q48" s="98">
        <v>8.3521176398686006</v>
      </c>
      <c r="R48" s="98">
        <v>8.993498744081645</v>
      </c>
      <c r="S48" s="98">
        <v>8.1280854472243984</v>
      </c>
      <c r="T48" s="98">
        <v>8.8039321601216542</v>
      </c>
      <c r="U48" s="98">
        <v>9.7760632706080663</v>
      </c>
      <c r="V48" s="98">
        <v>12.047576319521861</v>
      </c>
      <c r="W48" s="98">
        <v>12.536921143804117</v>
      </c>
      <c r="X48" s="98">
        <v>9.2517348738508893</v>
      </c>
      <c r="Y48" s="98">
        <v>9.3090527950953224</v>
      </c>
      <c r="DA48" s="63" t="s">
        <v>1615</v>
      </c>
    </row>
    <row r="49" spans="1:105" ht="12" customHeight="1" x14ac:dyDescent="0.25">
      <c r="A49" s="121" t="s">
        <v>55</v>
      </c>
      <c r="B49" s="122">
        <v>719.31217658354774</v>
      </c>
      <c r="C49" s="122">
        <v>748.31781581580265</v>
      </c>
      <c r="D49" s="122">
        <v>707.95321290090681</v>
      </c>
      <c r="E49" s="122">
        <v>746.27046674527571</v>
      </c>
      <c r="F49" s="122">
        <v>708.02237023700411</v>
      </c>
      <c r="G49" s="122">
        <v>683.94250250447465</v>
      </c>
      <c r="H49" s="122">
        <v>681.37693555485419</v>
      </c>
      <c r="I49" s="122">
        <v>633.71355943158198</v>
      </c>
      <c r="J49" s="122">
        <v>684.35698855711939</v>
      </c>
      <c r="K49" s="122">
        <v>626.21779826534987</v>
      </c>
      <c r="L49" s="122">
        <v>604.33042728098042</v>
      </c>
      <c r="M49" s="122">
        <v>625.1350053807829</v>
      </c>
      <c r="N49" s="122">
        <v>644.31082851921212</v>
      </c>
      <c r="O49" s="122">
        <v>614.01892136201479</v>
      </c>
      <c r="P49" s="122">
        <v>552.1625449189612</v>
      </c>
      <c r="Q49" s="122">
        <v>507.33762422223577</v>
      </c>
      <c r="R49" s="122">
        <v>589.17560769271574</v>
      </c>
      <c r="S49" s="122">
        <v>564.68208468139653</v>
      </c>
      <c r="T49" s="122">
        <v>526.31861862874541</v>
      </c>
      <c r="U49" s="122">
        <v>508.22633595387884</v>
      </c>
      <c r="V49" s="122">
        <v>476.55069658796975</v>
      </c>
      <c r="W49" s="122">
        <v>478.07676157263552</v>
      </c>
      <c r="X49" s="122">
        <v>272.55654116426774</v>
      </c>
      <c r="Y49" s="122">
        <v>243.01424823422064</v>
      </c>
      <c r="DA49" s="130" t="s">
        <v>1616</v>
      </c>
    </row>
    <row r="50" spans="1:105" ht="12" customHeight="1" x14ac:dyDescent="0.25">
      <c r="A50" s="97" t="s">
        <v>138</v>
      </c>
      <c r="B50" s="98">
        <v>595.20400782937929</v>
      </c>
      <c r="C50" s="98">
        <v>626.04660308985649</v>
      </c>
      <c r="D50" s="98">
        <v>584.92989065608458</v>
      </c>
      <c r="E50" s="98">
        <v>618.96547462533306</v>
      </c>
      <c r="F50" s="98">
        <v>583.92860181654169</v>
      </c>
      <c r="G50" s="98">
        <v>571.53107789108219</v>
      </c>
      <c r="H50" s="98">
        <v>568.7002071473662</v>
      </c>
      <c r="I50" s="98">
        <v>522.24141397894061</v>
      </c>
      <c r="J50" s="98">
        <v>572.79265118329226</v>
      </c>
      <c r="K50" s="98">
        <v>524.89142449238659</v>
      </c>
      <c r="L50" s="98">
        <v>492.91830241228706</v>
      </c>
      <c r="M50" s="98">
        <v>494.1147628573014</v>
      </c>
      <c r="N50" s="98">
        <v>491.22703538675546</v>
      </c>
      <c r="O50" s="98">
        <v>438.61517363441823</v>
      </c>
      <c r="P50" s="98">
        <v>410.35951092123548</v>
      </c>
      <c r="Q50" s="98">
        <v>379.94828265798816</v>
      </c>
      <c r="R50" s="98">
        <v>513.13798838440528</v>
      </c>
      <c r="S50" s="98">
        <v>512.16648359047394</v>
      </c>
      <c r="T50" s="98">
        <v>494.92703147972009</v>
      </c>
      <c r="U50" s="98">
        <v>485.32631985360314</v>
      </c>
      <c r="V50" s="98">
        <v>453.01374339795967</v>
      </c>
      <c r="W50" s="98">
        <v>451.04116690084044</v>
      </c>
      <c r="X50" s="98">
        <v>237.73614261493873</v>
      </c>
      <c r="Y50" s="98">
        <v>205.29550295920296</v>
      </c>
      <c r="DA50" s="63" t="s">
        <v>1617</v>
      </c>
    </row>
    <row r="51" spans="1:105" ht="12" customHeight="1" x14ac:dyDescent="0.25">
      <c r="A51" s="97" t="s">
        <v>137</v>
      </c>
      <c r="B51" s="98">
        <v>0.13298748131830998</v>
      </c>
      <c r="C51" s="98">
        <v>0.15110329634318631</v>
      </c>
      <c r="D51" s="98">
        <v>0.13299327184399251</v>
      </c>
      <c r="E51" s="98">
        <v>0.14199415378058794</v>
      </c>
      <c r="F51" s="98">
        <v>0.13238484977390705</v>
      </c>
      <c r="G51" s="98">
        <v>0.14761622285638892</v>
      </c>
      <c r="H51" s="98">
        <v>0.1730755921475865</v>
      </c>
      <c r="I51" s="98">
        <v>0.18990357806499231</v>
      </c>
      <c r="J51" s="98">
        <v>0.25399911339795062</v>
      </c>
      <c r="K51" s="98">
        <v>0.28003201192880534</v>
      </c>
      <c r="L51" s="98">
        <v>0.38283300134450848</v>
      </c>
      <c r="M51" s="98">
        <v>0.41356679695098553</v>
      </c>
      <c r="N51" s="98">
        <v>0.44979619103184998</v>
      </c>
      <c r="O51" s="98">
        <v>0.4115374432024807</v>
      </c>
      <c r="P51" s="98">
        <v>0.36421907655293995</v>
      </c>
      <c r="Q51" s="98">
        <v>0.32405314102308996</v>
      </c>
      <c r="R51" s="98">
        <v>0.54505361512063177</v>
      </c>
      <c r="S51" s="98">
        <v>0.5242487529034896</v>
      </c>
      <c r="T51" s="98">
        <v>0.5321098660595005</v>
      </c>
      <c r="U51" s="98">
        <v>0.56088171762707284</v>
      </c>
      <c r="V51" s="98">
        <v>0.51585700647147248</v>
      </c>
      <c r="W51" s="98">
        <v>0.60230327080345347</v>
      </c>
      <c r="X51" s="98">
        <v>0.30673937028091391</v>
      </c>
      <c r="Y51" s="98">
        <v>0.30165811547064891</v>
      </c>
      <c r="DA51" s="63" t="s">
        <v>1618</v>
      </c>
    </row>
    <row r="52" spans="1:105" ht="12" customHeight="1" x14ac:dyDescent="0.25">
      <c r="A52" s="100" t="s">
        <v>211</v>
      </c>
      <c r="B52" s="101">
        <v>5.0796499937946701E-2</v>
      </c>
      <c r="C52" s="101">
        <v>5.5032808488151917E-2</v>
      </c>
      <c r="D52" s="101">
        <v>4.486245709071647E-2</v>
      </c>
      <c r="E52" s="101">
        <v>5.212356550507468E-2</v>
      </c>
      <c r="F52" s="101">
        <v>4.7237481463772393E-2</v>
      </c>
      <c r="G52" s="101">
        <v>4.8321530838799566E-2</v>
      </c>
      <c r="H52" s="101">
        <v>5.3741995460964594E-2</v>
      </c>
      <c r="I52" s="101">
        <v>6.8782316737316135E-2</v>
      </c>
      <c r="J52" s="101">
        <v>8.5268279749242573E-2</v>
      </c>
      <c r="K52" s="101">
        <v>8.6255099277951899E-2</v>
      </c>
      <c r="L52" s="101">
        <v>0.22233005164848288</v>
      </c>
      <c r="M52" s="101">
        <v>0.12173496545424334</v>
      </c>
      <c r="N52" s="101">
        <v>0.16512520059577321</v>
      </c>
      <c r="O52" s="101">
        <v>0.15675702312667295</v>
      </c>
      <c r="P52" s="101">
        <v>0.10373634257156022</v>
      </c>
      <c r="Q52" s="101">
        <v>0.1045388163302889</v>
      </c>
      <c r="R52" s="101">
        <v>0.16039998569371208</v>
      </c>
      <c r="S52" s="101">
        <v>0.16921529908425514</v>
      </c>
      <c r="T52" s="101">
        <v>0.1674051394662471</v>
      </c>
      <c r="U52" s="101">
        <v>0.15944195251778995</v>
      </c>
      <c r="V52" s="101">
        <v>0.14812583564273055</v>
      </c>
      <c r="W52" s="101">
        <v>0.1724872767531038</v>
      </c>
      <c r="X52" s="101">
        <v>3.2443381911289954E-2</v>
      </c>
      <c r="Y52" s="101">
        <v>2.7465383405077228E-2</v>
      </c>
      <c r="DA52" s="131" t="s">
        <v>1619</v>
      </c>
    </row>
    <row r="53" spans="1:105" ht="12" customHeight="1" x14ac:dyDescent="0.25">
      <c r="A53" s="103" t="s">
        <v>52</v>
      </c>
      <c r="B53" s="104">
        <v>8.2190981380363279E-2</v>
      </c>
      <c r="C53" s="104">
        <v>9.6070487855034387E-2</v>
      </c>
      <c r="D53" s="104">
        <v>8.8130814753276027E-2</v>
      </c>
      <c r="E53" s="104">
        <v>8.9870588275513252E-2</v>
      </c>
      <c r="F53" s="104">
        <v>8.5147368310134655E-2</v>
      </c>
      <c r="G53" s="104">
        <v>9.9294692017589364E-2</v>
      </c>
      <c r="H53" s="104">
        <v>0.11933359668662191</v>
      </c>
      <c r="I53" s="104">
        <v>0.12112126132767619</v>
      </c>
      <c r="J53" s="104">
        <v>0.16873083364870803</v>
      </c>
      <c r="K53" s="104">
        <v>0.19377691265085342</v>
      </c>
      <c r="L53" s="104">
        <v>0.1605029496960256</v>
      </c>
      <c r="M53" s="104">
        <v>0.29183183149674219</v>
      </c>
      <c r="N53" s="104">
        <v>0.2846709904360768</v>
      </c>
      <c r="O53" s="104">
        <v>0.25478042007580776</v>
      </c>
      <c r="P53" s="104">
        <v>0.26048273398137972</v>
      </c>
      <c r="Q53" s="104">
        <v>0.21951432469280105</v>
      </c>
      <c r="R53" s="104">
        <v>0.38465362942691972</v>
      </c>
      <c r="S53" s="104">
        <v>0.35503345381923446</v>
      </c>
      <c r="T53" s="104">
        <v>0.36470472659325343</v>
      </c>
      <c r="U53" s="104">
        <v>0.40143976510928292</v>
      </c>
      <c r="V53" s="104">
        <v>0.36773117082874196</v>
      </c>
      <c r="W53" s="104">
        <v>0.4298159940503497</v>
      </c>
      <c r="X53" s="104">
        <v>0.27429598836962393</v>
      </c>
      <c r="Y53" s="104">
        <v>0.27419273206557171</v>
      </c>
      <c r="DA53" s="132" t="s">
        <v>1620</v>
      </c>
    </row>
    <row r="54" spans="1:105" ht="12" customHeight="1" x14ac:dyDescent="0.25">
      <c r="A54" s="106" t="s">
        <v>122</v>
      </c>
      <c r="B54" s="101">
        <v>120.59633994647247</v>
      </c>
      <c r="C54" s="101">
        <v>118.86032025429658</v>
      </c>
      <c r="D54" s="101">
        <v>119.75565465359506</v>
      </c>
      <c r="E54" s="101">
        <v>123.85530445364792</v>
      </c>
      <c r="F54" s="101">
        <v>120.67837764448009</v>
      </c>
      <c r="G54" s="101">
        <v>109.09641068645502</v>
      </c>
      <c r="H54" s="101">
        <v>108.79837619217733</v>
      </c>
      <c r="I54" s="101">
        <v>106.79401275552448</v>
      </c>
      <c r="J54" s="101">
        <v>106.37402787824276</v>
      </c>
      <c r="K54" s="101">
        <v>95.700347839865429</v>
      </c>
      <c r="L54" s="101">
        <v>102.17714391351559</v>
      </c>
      <c r="M54" s="101">
        <v>118.71392848133972</v>
      </c>
      <c r="N54" s="101">
        <v>137.8634163729788</v>
      </c>
      <c r="O54" s="101">
        <v>158.51362565064161</v>
      </c>
      <c r="P54" s="101">
        <v>128.09581466628734</v>
      </c>
      <c r="Q54" s="101">
        <v>114.8447192440527</v>
      </c>
      <c r="R54" s="101">
        <v>69.508462331505754</v>
      </c>
      <c r="S54" s="101">
        <v>48.336688513819773</v>
      </c>
      <c r="T54" s="101">
        <v>28.862318074377008</v>
      </c>
      <c r="U54" s="101">
        <v>20.883554959907059</v>
      </c>
      <c r="V54" s="101">
        <v>21.329387509056961</v>
      </c>
      <c r="W54" s="101">
        <v>23.320783990091059</v>
      </c>
      <c r="X54" s="101">
        <v>28.953255654264552</v>
      </c>
      <c r="Y54" s="101">
        <v>31.351654092055547</v>
      </c>
      <c r="DA54" s="131" t="s">
        <v>1621</v>
      </c>
    </row>
    <row r="55" spans="1:105" ht="12" customHeight="1" x14ac:dyDescent="0.25">
      <c r="A55" s="107" t="s">
        <v>121</v>
      </c>
      <c r="B55" s="104">
        <v>3.378841326377656</v>
      </c>
      <c r="C55" s="104">
        <v>3.2597891753063708</v>
      </c>
      <c r="D55" s="104">
        <v>3.1346743193831981</v>
      </c>
      <c r="E55" s="104">
        <v>3.3076935125141036</v>
      </c>
      <c r="F55" s="104">
        <v>3.2830059262085065</v>
      </c>
      <c r="G55" s="104">
        <v>3.1673977040810257</v>
      </c>
      <c r="H55" s="104">
        <v>3.7052766231630208</v>
      </c>
      <c r="I55" s="104">
        <v>4.4882291190518968</v>
      </c>
      <c r="J55" s="104">
        <v>4.9363103821864076</v>
      </c>
      <c r="K55" s="104">
        <v>5.3459939211689962</v>
      </c>
      <c r="L55" s="104">
        <v>8.8521479538332191</v>
      </c>
      <c r="M55" s="104">
        <v>11.89274724519073</v>
      </c>
      <c r="N55" s="104">
        <v>14.770580568446011</v>
      </c>
      <c r="O55" s="104">
        <v>16.478584633752426</v>
      </c>
      <c r="P55" s="104">
        <v>13.343000254885343</v>
      </c>
      <c r="Q55" s="104">
        <v>12.220569179171832</v>
      </c>
      <c r="R55" s="104">
        <v>5.9841033616841193</v>
      </c>
      <c r="S55" s="104">
        <v>3.6546638241992095</v>
      </c>
      <c r="T55" s="104">
        <v>1.997159208588863</v>
      </c>
      <c r="U55" s="104">
        <v>1.4555794227415508</v>
      </c>
      <c r="V55" s="104">
        <v>1.6917086744816272</v>
      </c>
      <c r="W55" s="104">
        <v>3.1125074109005477</v>
      </c>
      <c r="X55" s="104">
        <v>5.5604035247835322</v>
      </c>
      <c r="Y55" s="104">
        <v>6.0654330674914743</v>
      </c>
      <c r="DA55" s="132" t="s">
        <v>1622</v>
      </c>
    </row>
    <row r="56" spans="1:105" ht="12" customHeight="1" x14ac:dyDescent="0.25">
      <c r="A56" s="108" t="s">
        <v>53</v>
      </c>
      <c r="B56" s="98">
        <v>1.1173013536392953</v>
      </c>
      <c r="C56" s="98">
        <v>1.0237064371338591</v>
      </c>
      <c r="D56" s="98">
        <v>0.90375302393954404</v>
      </c>
      <c r="E56" s="98">
        <v>1.0435650371281979</v>
      </c>
      <c r="F56" s="98">
        <v>1.0025337159079</v>
      </c>
      <c r="G56" s="98">
        <v>0.88265428130758639</v>
      </c>
      <c r="H56" s="98">
        <v>0.97715560407471969</v>
      </c>
      <c r="I56" s="98">
        <v>1.4039142698412375</v>
      </c>
      <c r="J56" s="98">
        <v>1.4295366042362119</v>
      </c>
      <c r="K56" s="98">
        <v>1.4163802979445845</v>
      </c>
      <c r="L56" s="98">
        <v>4.7013686357286906</v>
      </c>
      <c r="M56" s="98">
        <v>3.0332413932365165</v>
      </c>
      <c r="N56" s="98">
        <v>4.7705631303488047</v>
      </c>
      <c r="O56" s="98">
        <v>5.5293213348409225</v>
      </c>
      <c r="P56" s="98">
        <v>3.2903852479842057</v>
      </c>
      <c r="Q56" s="98">
        <v>3.4389652734143192</v>
      </c>
      <c r="R56" s="98">
        <v>1.5837822260994414</v>
      </c>
      <c r="S56" s="98">
        <v>1.0737772592861601</v>
      </c>
      <c r="T56" s="98">
        <v>0.58023541940591095</v>
      </c>
      <c r="U56" s="98">
        <v>0.38836546587275733</v>
      </c>
      <c r="V56" s="98">
        <v>0.44885000870283681</v>
      </c>
      <c r="W56" s="98">
        <v>0.81135597478496957</v>
      </c>
      <c r="X56" s="98">
        <v>0.56676194546032843</v>
      </c>
      <c r="Y56" s="98">
        <v>0.50541709263461754</v>
      </c>
      <c r="DA56" s="63" t="s">
        <v>1623</v>
      </c>
    </row>
    <row r="57" spans="1:105" ht="12" customHeight="1" x14ac:dyDescent="0.25">
      <c r="A57" s="108" t="s">
        <v>52</v>
      </c>
      <c r="B57" s="98">
        <v>2.2615399727383609</v>
      </c>
      <c r="C57" s="98">
        <v>2.2360827381725117</v>
      </c>
      <c r="D57" s="98">
        <v>2.2309212954436539</v>
      </c>
      <c r="E57" s="98">
        <v>2.2641284753859057</v>
      </c>
      <c r="F57" s="98">
        <v>2.2804722103006068</v>
      </c>
      <c r="G57" s="98">
        <v>2.2847434227734391</v>
      </c>
      <c r="H57" s="98">
        <v>2.728121019088301</v>
      </c>
      <c r="I57" s="98">
        <v>3.0843148492106591</v>
      </c>
      <c r="J57" s="98">
        <v>3.5067737779501957</v>
      </c>
      <c r="K57" s="98">
        <v>3.9296136232244119</v>
      </c>
      <c r="L57" s="98">
        <v>4.1507793181045285</v>
      </c>
      <c r="M57" s="98">
        <v>8.8595058519542125</v>
      </c>
      <c r="N57" s="98">
        <v>10.000017438097206</v>
      </c>
      <c r="O57" s="98">
        <v>10.949263298911506</v>
      </c>
      <c r="P57" s="98">
        <v>10.052615006901137</v>
      </c>
      <c r="Q57" s="98">
        <v>8.7816039057575139</v>
      </c>
      <c r="R57" s="98">
        <v>4.4003211355846776</v>
      </c>
      <c r="S57" s="98">
        <v>2.5808865649130497</v>
      </c>
      <c r="T57" s="98">
        <v>1.416923789182952</v>
      </c>
      <c r="U57" s="98">
        <v>1.0672139568687935</v>
      </c>
      <c r="V57" s="98">
        <v>1.2428586657787903</v>
      </c>
      <c r="W57" s="98">
        <v>2.3011514361155783</v>
      </c>
      <c r="X57" s="98">
        <v>4.9936415793232038</v>
      </c>
      <c r="Y57" s="98">
        <v>5.5600159748568565</v>
      </c>
      <c r="DA57" s="63" t="s">
        <v>1624</v>
      </c>
    </row>
    <row r="58" spans="1:105" ht="12" customHeight="1" x14ac:dyDescent="0.25">
      <c r="A58" s="121" t="s">
        <v>54</v>
      </c>
      <c r="B58" s="122">
        <v>394.11591246960131</v>
      </c>
      <c r="C58" s="122">
        <v>392.33601068976884</v>
      </c>
      <c r="D58" s="122">
        <v>388.76803696923673</v>
      </c>
      <c r="E58" s="122">
        <v>369.69553058379552</v>
      </c>
      <c r="F58" s="122">
        <v>325.37051749633679</v>
      </c>
      <c r="G58" s="122">
        <v>328.38767325214553</v>
      </c>
      <c r="H58" s="122">
        <v>323.82970574663602</v>
      </c>
      <c r="I58" s="122">
        <v>334.70611271657617</v>
      </c>
      <c r="J58" s="122">
        <v>331.61024508216872</v>
      </c>
      <c r="K58" s="122">
        <v>271.04954798929248</v>
      </c>
      <c r="L58" s="122">
        <v>312.08488905441209</v>
      </c>
      <c r="M58" s="122">
        <v>295.67710751465654</v>
      </c>
      <c r="N58" s="122">
        <v>301.83091133651806</v>
      </c>
      <c r="O58" s="122">
        <v>298.84039967034198</v>
      </c>
      <c r="P58" s="122">
        <v>255.24443529049768</v>
      </c>
      <c r="Q58" s="122">
        <v>254.91822795929914</v>
      </c>
      <c r="R58" s="122">
        <v>233.27001265543993</v>
      </c>
      <c r="S58" s="122">
        <v>238.19141277392805</v>
      </c>
      <c r="T58" s="122">
        <v>224.2560887551731</v>
      </c>
      <c r="U58" s="122">
        <v>210.9439437817561</v>
      </c>
      <c r="V58" s="122">
        <v>206.9217202446174</v>
      </c>
      <c r="W58" s="122">
        <v>182.08040791257372</v>
      </c>
      <c r="X58" s="122">
        <v>180.29315252519521</v>
      </c>
      <c r="Y58" s="122">
        <v>151.90373232655031</v>
      </c>
      <c r="DA58" s="130" t="s">
        <v>1625</v>
      </c>
    </row>
    <row r="59" spans="1:105" ht="12" customHeight="1" x14ac:dyDescent="0.25">
      <c r="A59" s="97" t="s">
        <v>50</v>
      </c>
      <c r="B59" s="98">
        <v>206.50719077241439</v>
      </c>
      <c r="C59" s="98">
        <v>194.24792279487386</v>
      </c>
      <c r="D59" s="98">
        <v>194.63679548342373</v>
      </c>
      <c r="E59" s="98">
        <v>181.02323541413335</v>
      </c>
      <c r="F59" s="98">
        <v>174.85179520151095</v>
      </c>
      <c r="G59" s="98">
        <v>165.95094329641097</v>
      </c>
      <c r="H59" s="98">
        <v>155.54775466976957</v>
      </c>
      <c r="I59" s="98">
        <v>158.89054771904964</v>
      </c>
      <c r="J59" s="98">
        <v>143.64744839146422</v>
      </c>
      <c r="K59" s="98">
        <v>137.02775145181838</v>
      </c>
      <c r="L59" s="98">
        <v>129.64797086051624</v>
      </c>
      <c r="M59" s="98">
        <v>126.33731019072037</v>
      </c>
      <c r="N59" s="98">
        <v>117.50795154947251</v>
      </c>
      <c r="O59" s="98">
        <v>110.89999482808847</v>
      </c>
      <c r="P59" s="98">
        <v>105.63372232762127</v>
      </c>
      <c r="Q59" s="98">
        <v>98.529081727009412</v>
      </c>
      <c r="R59" s="98">
        <v>82.339995446977724</v>
      </c>
      <c r="S59" s="98">
        <v>81.992757026165322</v>
      </c>
      <c r="T59" s="98">
        <v>73.387683409653462</v>
      </c>
      <c r="U59" s="98">
        <v>67.541315284408299</v>
      </c>
      <c r="V59" s="98">
        <v>65.388545182339428</v>
      </c>
      <c r="W59" s="98">
        <v>54.082524913839563</v>
      </c>
      <c r="X59" s="98">
        <v>45.309661341337922</v>
      </c>
      <c r="Y59" s="98">
        <v>35.731205161414785</v>
      </c>
      <c r="DA59" s="63" t="s">
        <v>1626</v>
      </c>
    </row>
    <row r="60" spans="1:105" ht="12" customHeight="1" x14ac:dyDescent="0.25">
      <c r="A60" s="109" t="s">
        <v>120</v>
      </c>
      <c r="B60" s="33">
        <v>187.60872169718692</v>
      </c>
      <c r="C60" s="33">
        <v>198.08808789489498</v>
      </c>
      <c r="D60" s="33">
        <v>194.13124148581298</v>
      </c>
      <c r="E60" s="33">
        <v>188.67229516966216</v>
      </c>
      <c r="F60" s="33">
        <v>150.51872229482581</v>
      </c>
      <c r="G60" s="33">
        <v>162.43672995573459</v>
      </c>
      <c r="H60" s="33">
        <v>168.28195107686642</v>
      </c>
      <c r="I60" s="33">
        <v>175.81556499752654</v>
      </c>
      <c r="J60" s="33">
        <v>187.96279669070449</v>
      </c>
      <c r="K60" s="33">
        <v>134.0217965374741</v>
      </c>
      <c r="L60" s="33">
        <v>182.43691819389585</v>
      </c>
      <c r="M60" s="33">
        <v>169.33979732393615</v>
      </c>
      <c r="N60" s="33">
        <v>184.32295978704556</v>
      </c>
      <c r="O60" s="33">
        <v>187.94040484225351</v>
      </c>
      <c r="P60" s="33">
        <v>149.61071296287639</v>
      </c>
      <c r="Q60" s="33">
        <v>156.38914623228973</v>
      </c>
      <c r="R60" s="33">
        <v>150.9300172084622</v>
      </c>
      <c r="S60" s="33">
        <v>156.19865574776273</v>
      </c>
      <c r="T60" s="33">
        <v>150.86840534551962</v>
      </c>
      <c r="U60" s="33">
        <v>143.40262849734779</v>
      </c>
      <c r="V60" s="33">
        <v>141.53317506227799</v>
      </c>
      <c r="W60" s="33">
        <v>127.99788299873417</v>
      </c>
      <c r="X60" s="33">
        <v>134.9834911838573</v>
      </c>
      <c r="Y60" s="33">
        <v>116.17252716513552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12838.016220814221</v>
      </c>
      <c r="C62" s="117">
        <f t="shared" si="21"/>
        <v>13130.751228470281</v>
      </c>
      <c r="D62" s="117">
        <f t="shared" si="21"/>
        <v>13446.450603743011</v>
      </c>
      <c r="E62" s="117">
        <f t="shared" si="21"/>
        <v>13403.098112090598</v>
      </c>
      <c r="F62" s="117">
        <f t="shared" si="21"/>
        <v>14993.065063101027</v>
      </c>
      <c r="G62" s="117">
        <f t="shared" si="21"/>
        <v>14660.751343524533</v>
      </c>
      <c r="H62" s="117">
        <f t="shared" si="21"/>
        <v>14849.504344253312</v>
      </c>
      <c r="I62" s="117">
        <f t="shared" si="21"/>
        <v>13129.480150568765</v>
      </c>
      <c r="J62" s="117">
        <f t="shared" si="21"/>
        <v>14229.792526524721</v>
      </c>
      <c r="K62" s="117">
        <f t="shared" si="21"/>
        <v>14403.380718806431</v>
      </c>
      <c r="L62" s="117">
        <f t="shared" si="21"/>
        <v>14103.471341856553</v>
      </c>
      <c r="M62" s="117">
        <f t="shared" si="21"/>
        <v>12919.51528716037</v>
      </c>
      <c r="N62" s="117">
        <f t="shared" si="21"/>
        <v>14342.228006607069</v>
      </c>
      <c r="O62" s="117">
        <f t="shared" si="21"/>
        <v>14840.325662829007</v>
      </c>
      <c r="P62" s="117">
        <f t="shared" si="21"/>
        <v>11113.842481247644</v>
      </c>
      <c r="Q62" s="117">
        <f t="shared" si="21"/>
        <v>11997.074405828103</v>
      </c>
      <c r="R62" s="117">
        <f t="shared" ref="R62:V62" si="22">R63+R66+R68+R77</f>
        <v>12994.033273723318</v>
      </c>
      <c r="S62" s="117">
        <f t="shared" si="22"/>
        <v>12660.982724137446</v>
      </c>
      <c r="T62" s="117">
        <f t="shared" si="22"/>
        <v>11840.951845152566</v>
      </c>
      <c r="U62" s="117">
        <f t="shared" si="22"/>
        <v>11541.424640754249</v>
      </c>
      <c r="V62" s="117">
        <f t="shared" si="22"/>
        <v>11375.25777652738</v>
      </c>
      <c r="W62" s="117">
        <f t="shared" ref="W62:Y62" si="23">W63+W66+W68+W77</f>
        <v>11817.584048343082</v>
      </c>
      <c r="X62" s="117">
        <f t="shared" si="23"/>
        <v>9648.7737645738307</v>
      </c>
      <c r="Y62" s="117">
        <f t="shared" si="23"/>
        <v>8933.8430633007083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10989.269354848457</v>
      </c>
      <c r="C63" s="122">
        <f t="shared" si="24"/>
        <v>11343.207748121551</v>
      </c>
      <c r="D63" s="122">
        <f t="shared" si="24"/>
        <v>11487.850460306061</v>
      </c>
      <c r="E63" s="122">
        <f t="shared" si="24"/>
        <v>11460.657367875803</v>
      </c>
      <c r="F63" s="122">
        <f t="shared" si="24"/>
        <v>12991.4830027347</v>
      </c>
      <c r="G63" s="122">
        <f t="shared" si="24"/>
        <v>12720.809447078555</v>
      </c>
      <c r="H63" s="122">
        <f t="shared" si="24"/>
        <v>12728.053824417419</v>
      </c>
      <c r="I63" s="122">
        <f t="shared" si="24"/>
        <v>11046.781004173756</v>
      </c>
      <c r="J63" s="122">
        <f t="shared" si="24"/>
        <v>12105.573572120795</v>
      </c>
      <c r="K63" s="122">
        <f t="shared" si="24"/>
        <v>12457.182064584758</v>
      </c>
      <c r="L63" s="122">
        <f t="shared" si="24"/>
        <v>12062.063786587925</v>
      </c>
      <c r="M63" s="122">
        <f t="shared" si="24"/>
        <v>10569.610067601472</v>
      </c>
      <c r="N63" s="122">
        <f t="shared" si="24"/>
        <v>11994.044962787224</v>
      </c>
      <c r="O63" s="122">
        <f t="shared" si="24"/>
        <v>12591.020033776749</v>
      </c>
      <c r="P63" s="122">
        <f t="shared" si="24"/>
        <v>8958.8000814527695</v>
      </c>
      <c r="Q63" s="122">
        <f t="shared" si="24"/>
        <v>9815.9835376184237</v>
      </c>
      <c r="R63" s="122">
        <f t="shared" ref="R63:V63" si="25">SUM(R64:R65)</f>
        <v>10765.600370003089</v>
      </c>
      <c r="S63" s="122">
        <f t="shared" si="25"/>
        <v>10374.62013479445</v>
      </c>
      <c r="T63" s="122">
        <f t="shared" si="25"/>
        <v>9604.1606140561125</v>
      </c>
      <c r="U63" s="122">
        <f t="shared" si="25"/>
        <v>9316.2013771344027</v>
      </c>
      <c r="V63" s="122">
        <f t="shared" si="25"/>
        <v>9096.6986042096432</v>
      </c>
      <c r="W63" s="122">
        <f t="shared" ref="W63:Y63" si="26">SUM(W64:W65)</f>
        <v>9694.268201482244</v>
      </c>
      <c r="X63" s="122">
        <f t="shared" si="26"/>
        <v>7900.8896200167874</v>
      </c>
      <c r="Y63" s="122">
        <f t="shared" si="26"/>
        <v>7373.1975696622658</v>
      </c>
      <c r="DA63" s="130" t="s">
        <v>1629</v>
      </c>
    </row>
    <row r="64" spans="1:105" ht="12" customHeight="1" x14ac:dyDescent="0.25">
      <c r="A64" s="97" t="s">
        <v>212</v>
      </c>
      <c r="B64" s="98">
        <v>10847.412228890858</v>
      </c>
      <c r="C64" s="98">
        <v>11198.848125146294</v>
      </c>
      <c r="D64" s="98">
        <v>11342.050964649592</v>
      </c>
      <c r="E64" s="98">
        <v>11320.515301184667</v>
      </c>
      <c r="F64" s="98">
        <v>12829.54837557931</v>
      </c>
      <c r="G64" s="98">
        <v>12564.352627107826</v>
      </c>
      <c r="H64" s="98">
        <v>12572.584533271838</v>
      </c>
      <c r="I64" s="98">
        <v>10910.45244423063</v>
      </c>
      <c r="J64" s="98">
        <v>11956.806649085842</v>
      </c>
      <c r="K64" s="98">
        <v>12306.825595808419</v>
      </c>
      <c r="L64" s="98">
        <v>11915.614370919782</v>
      </c>
      <c r="M64" s="98">
        <v>10442.24418083926</v>
      </c>
      <c r="N64" s="98">
        <v>11846.803343842552</v>
      </c>
      <c r="O64" s="98">
        <v>12434.883873125051</v>
      </c>
      <c r="P64" s="98">
        <v>8847.8134088086354</v>
      </c>
      <c r="Q64" s="98">
        <v>9693.2703066781305</v>
      </c>
      <c r="R64" s="98">
        <v>10628.842161077662</v>
      </c>
      <c r="S64" s="98">
        <v>10240.395715104616</v>
      </c>
      <c r="T64" s="98">
        <v>9477.9200808162586</v>
      </c>
      <c r="U64" s="98">
        <v>9190.9455366722523</v>
      </c>
      <c r="V64" s="98">
        <v>8972.414628018907</v>
      </c>
      <c r="W64" s="98">
        <v>9558.101727447307</v>
      </c>
      <c r="X64" s="98">
        <v>7790.1637825445714</v>
      </c>
      <c r="Y64" s="98">
        <v>7267.9017881088148</v>
      </c>
      <c r="DA64" s="63" t="s">
        <v>1630</v>
      </c>
    </row>
    <row r="65" spans="1:105" ht="12" customHeight="1" x14ac:dyDescent="0.25">
      <c r="A65" s="97" t="s">
        <v>53</v>
      </c>
      <c r="B65" s="98">
        <v>141.85712595759742</v>
      </c>
      <c r="C65" s="98">
        <v>144.35962297525668</v>
      </c>
      <c r="D65" s="98">
        <v>145.79949565646928</v>
      </c>
      <c r="E65" s="98">
        <v>140.14206669113631</v>
      </c>
      <c r="F65" s="98">
        <v>161.93462715538928</v>
      </c>
      <c r="G65" s="98">
        <v>156.45681997072887</v>
      </c>
      <c r="H65" s="98">
        <v>155.46929114558068</v>
      </c>
      <c r="I65" s="98">
        <v>136.32855994312607</v>
      </c>
      <c r="J65" s="98">
        <v>148.76692303495227</v>
      </c>
      <c r="K65" s="98">
        <v>150.35646877633951</v>
      </c>
      <c r="L65" s="98">
        <v>146.44941566814219</v>
      </c>
      <c r="M65" s="98">
        <v>127.365886762212</v>
      </c>
      <c r="N65" s="98">
        <v>147.2416189446721</v>
      </c>
      <c r="O65" s="98">
        <v>156.13616065169771</v>
      </c>
      <c r="P65" s="98">
        <v>110.98667264413454</v>
      </c>
      <c r="Q65" s="98">
        <v>122.71323094029242</v>
      </c>
      <c r="R65" s="98">
        <v>136.75820892542686</v>
      </c>
      <c r="S65" s="98">
        <v>134.22441968983389</v>
      </c>
      <c r="T65" s="98">
        <v>126.24053323985308</v>
      </c>
      <c r="U65" s="98">
        <v>125.25584046215094</v>
      </c>
      <c r="V65" s="98">
        <v>124.28397619073658</v>
      </c>
      <c r="W65" s="98">
        <v>136.16647403493636</v>
      </c>
      <c r="X65" s="98">
        <v>110.725837472216</v>
      </c>
      <c r="Y65" s="98">
        <v>105.29578155345116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14.833696038531151</v>
      </c>
      <c r="C66" s="122">
        <f t="shared" si="27"/>
        <v>18.619666065638917</v>
      </c>
      <c r="D66" s="122">
        <f t="shared" si="27"/>
        <v>14.970622165224073</v>
      </c>
      <c r="E66" s="122">
        <f t="shared" si="27"/>
        <v>54.271287132133622</v>
      </c>
      <c r="F66" s="122">
        <f t="shared" si="27"/>
        <v>17.6502689753823</v>
      </c>
      <c r="G66" s="122">
        <f t="shared" si="27"/>
        <v>26.073962350636599</v>
      </c>
      <c r="H66" s="122">
        <f t="shared" si="27"/>
        <v>38.126149160661228</v>
      </c>
      <c r="I66" s="122">
        <f t="shared" si="27"/>
        <v>18.310645207409834</v>
      </c>
      <c r="J66" s="122">
        <f t="shared" si="27"/>
        <v>19.335323740408707</v>
      </c>
      <c r="K66" s="122">
        <f t="shared" si="27"/>
        <v>22.556224341300364</v>
      </c>
      <c r="L66" s="122">
        <f t="shared" si="27"/>
        <v>21.616764220162906</v>
      </c>
      <c r="M66" s="122">
        <f t="shared" si="27"/>
        <v>20.556595688753873</v>
      </c>
      <c r="N66" s="122">
        <f t="shared" si="27"/>
        <v>20.003763527874007</v>
      </c>
      <c r="O66" s="122">
        <f t="shared" si="27"/>
        <v>20.317825059456499</v>
      </c>
      <c r="P66" s="122">
        <f t="shared" si="27"/>
        <v>20.674275347405565</v>
      </c>
      <c r="Q66" s="122">
        <f t="shared" si="27"/>
        <v>21.351927435980972</v>
      </c>
      <c r="R66" s="122">
        <f t="shared" si="27"/>
        <v>25.727088716100486</v>
      </c>
      <c r="S66" s="122">
        <f t="shared" si="27"/>
        <v>27.442230416727497</v>
      </c>
      <c r="T66" s="122">
        <f t="shared" si="27"/>
        <v>32.954515996626554</v>
      </c>
      <c r="U66" s="122">
        <f t="shared" si="27"/>
        <v>38.553688120200796</v>
      </c>
      <c r="V66" s="122">
        <f t="shared" si="27"/>
        <v>49.461420487458412</v>
      </c>
      <c r="W66" s="122">
        <f t="shared" si="27"/>
        <v>53.3252278413824</v>
      </c>
      <c r="X66" s="122">
        <f t="shared" si="27"/>
        <v>39.057103381461282</v>
      </c>
      <c r="Y66" s="122">
        <f t="shared" si="27"/>
        <v>38.53551285850817</v>
      </c>
      <c r="DA66" s="130" t="s">
        <v>1632</v>
      </c>
    </row>
    <row r="67" spans="1:105" ht="12" customHeight="1" x14ac:dyDescent="0.25">
      <c r="A67" s="97" t="s">
        <v>53</v>
      </c>
      <c r="B67" s="98">
        <v>14.833696038531151</v>
      </c>
      <c r="C67" s="98">
        <v>18.619666065638917</v>
      </c>
      <c r="D67" s="98">
        <v>14.970622165224073</v>
      </c>
      <c r="E67" s="98">
        <v>54.271287132133622</v>
      </c>
      <c r="F67" s="98">
        <v>17.6502689753823</v>
      </c>
      <c r="G67" s="98">
        <v>26.073962350636599</v>
      </c>
      <c r="H67" s="98">
        <v>38.126149160661228</v>
      </c>
      <c r="I67" s="98">
        <v>18.310645207409834</v>
      </c>
      <c r="J67" s="98">
        <v>19.335323740408707</v>
      </c>
      <c r="K67" s="98">
        <v>22.556224341300364</v>
      </c>
      <c r="L67" s="98">
        <v>21.616764220162906</v>
      </c>
      <c r="M67" s="98">
        <v>20.556595688753873</v>
      </c>
      <c r="N67" s="98">
        <v>20.003763527874007</v>
      </c>
      <c r="O67" s="98">
        <v>20.317825059456499</v>
      </c>
      <c r="P67" s="98">
        <v>20.674275347405565</v>
      </c>
      <c r="Q67" s="98">
        <v>21.351927435980972</v>
      </c>
      <c r="R67" s="98">
        <v>25.727088716100486</v>
      </c>
      <c r="S67" s="98">
        <v>27.442230416727497</v>
      </c>
      <c r="T67" s="98">
        <v>32.954515996626554</v>
      </c>
      <c r="U67" s="98">
        <v>38.553688120200796</v>
      </c>
      <c r="V67" s="98">
        <v>49.461420487458412</v>
      </c>
      <c r="W67" s="98">
        <v>53.3252278413824</v>
      </c>
      <c r="X67" s="98">
        <v>39.057103381461282</v>
      </c>
      <c r="Y67" s="98">
        <v>38.53551285850817</v>
      </c>
      <c r="DA67" s="63" t="s">
        <v>1633</v>
      </c>
    </row>
    <row r="68" spans="1:105" ht="12" customHeight="1" x14ac:dyDescent="0.25">
      <c r="A68" s="121" t="s">
        <v>55</v>
      </c>
      <c r="B68" s="122">
        <v>1151.2983582484683</v>
      </c>
      <c r="C68" s="122">
        <v>1105.8527847785431</v>
      </c>
      <c r="D68" s="122">
        <v>1211.229150598755</v>
      </c>
      <c r="E68" s="122">
        <v>1204.0410571348064</v>
      </c>
      <c r="F68" s="122">
        <v>1309.7758601662883</v>
      </c>
      <c r="G68" s="122">
        <v>1225.5050629267814</v>
      </c>
      <c r="H68" s="122">
        <v>1340.5286225081711</v>
      </c>
      <c r="I68" s="122">
        <v>1279.5298070592055</v>
      </c>
      <c r="J68" s="122">
        <v>1318.5319768026291</v>
      </c>
      <c r="K68" s="122">
        <v>1256.567094265964</v>
      </c>
      <c r="L68" s="122">
        <v>1250.1197751133288</v>
      </c>
      <c r="M68" s="122">
        <v>1483.3796844077424</v>
      </c>
      <c r="N68" s="122">
        <v>1468.2660708202739</v>
      </c>
      <c r="O68" s="122">
        <v>1420.5451287689561</v>
      </c>
      <c r="P68" s="122">
        <v>1368.4208676037135</v>
      </c>
      <c r="Q68" s="122">
        <v>1387.0185890087225</v>
      </c>
      <c r="R68" s="122">
        <v>1421.1813940292479</v>
      </c>
      <c r="S68" s="122">
        <v>1459.3670557143023</v>
      </c>
      <c r="T68" s="122">
        <v>1423.7322344806294</v>
      </c>
      <c r="U68" s="122">
        <v>1409.985024348096</v>
      </c>
      <c r="V68" s="122">
        <v>1428.6041498692141</v>
      </c>
      <c r="W68" s="122">
        <v>1328.4233950941607</v>
      </c>
      <c r="X68" s="122">
        <v>944.00062684044974</v>
      </c>
      <c r="Y68" s="122">
        <v>825.77667788503186</v>
      </c>
      <c r="DA68" s="130" t="s">
        <v>1634</v>
      </c>
    </row>
    <row r="69" spans="1:105" ht="12" customHeight="1" x14ac:dyDescent="0.25">
      <c r="A69" s="97" t="s">
        <v>134</v>
      </c>
      <c r="B69" s="98">
        <v>1131.5203624420376</v>
      </c>
      <c r="C69" s="98">
        <v>1074.8184924953159</v>
      </c>
      <c r="D69" s="98">
        <v>1179.0500250299799</v>
      </c>
      <c r="E69" s="98">
        <v>1172.834440931591</v>
      </c>
      <c r="F69" s="98">
        <v>1278.0003178722534</v>
      </c>
      <c r="G69" s="98">
        <v>1209.211663884005</v>
      </c>
      <c r="H69" s="98">
        <v>1313.5280348265264</v>
      </c>
      <c r="I69" s="98">
        <v>1257.3234570039044</v>
      </c>
      <c r="J69" s="98">
        <v>1281.2337599319908</v>
      </c>
      <c r="K69" s="98">
        <v>1231.36333252802</v>
      </c>
      <c r="L69" s="98">
        <v>1208.2806991590917</v>
      </c>
      <c r="M69" s="98">
        <v>1432.2812630255057</v>
      </c>
      <c r="N69" s="98">
        <v>1387.7769273408478</v>
      </c>
      <c r="O69" s="98">
        <v>1317.6691929389926</v>
      </c>
      <c r="P69" s="98">
        <v>1272.7872989086397</v>
      </c>
      <c r="Q69" s="98">
        <v>1267.7314014197157</v>
      </c>
      <c r="R69" s="98">
        <v>1284.1473573085482</v>
      </c>
      <c r="S69" s="98">
        <v>1307.1787843877551</v>
      </c>
      <c r="T69" s="98">
        <v>1273.641216023264</v>
      </c>
      <c r="U69" s="98">
        <v>1276.9820181162395</v>
      </c>
      <c r="V69" s="98">
        <v>1308.6241048898028</v>
      </c>
      <c r="W69" s="98">
        <v>1241.0500426190931</v>
      </c>
      <c r="X69" s="98">
        <v>913.86073175976276</v>
      </c>
      <c r="Y69" s="98">
        <v>805.6028027992927</v>
      </c>
      <c r="DA69" s="63" t="s">
        <v>1635</v>
      </c>
    </row>
    <row r="70" spans="1:105" ht="12" customHeight="1" x14ac:dyDescent="0.25">
      <c r="A70" s="97" t="s">
        <v>133</v>
      </c>
      <c r="B70" s="98">
        <v>0.2795621232241346</v>
      </c>
      <c r="C70" s="98">
        <v>0.25048059281401175</v>
      </c>
      <c r="D70" s="98">
        <v>0.28085325092122915</v>
      </c>
      <c r="E70" s="98">
        <v>0.26820608668922463</v>
      </c>
      <c r="F70" s="98">
        <v>0.31449788964528691</v>
      </c>
      <c r="G70" s="98">
        <v>0.32014456960965065</v>
      </c>
      <c r="H70" s="98">
        <v>0.42964470215987749</v>
      </c>
      <c r="I70" s="98">
        <v>0.50119252304593176</v>
      </c>
      <c r="J70" s="98">
        <v>0.58099647637012353</v>
      </c>
      <c r="K70" s="98">
        <v>0.68565443511729973</v>
      </c>
      <c r="L70" s="98">
        <v>0.94691981626219457</v>
      </c>
      <c r="M70" s="98">
        <v>1.3731969140243929</v>
      </c>
      <c r="N70" s="98">
        <v>1.3811986521305264</v>
      </c>
      <c r="O70" s="98">
        <v>1.3289149473902504</v>
      </c>
      <c r="P70" s="98">
        <v>1.2621531679460971</v>
      </c>
      <c r="Q70" s="98">
        <v>1.2615098357655923</v>
      </c>
      <c r="R70" s="98">
        <v>1.3555427118965244</v>
      </c>
      <c r="S70" s="98">
        <v>1.3949827967422466</v>
      </c>
      <c r="T70" s="98">
        <v>1.4500817676321773</v>
      </c>
      <c r="U70" s="98">
        <v>1.5692140385367279</v>
      </c>
      <c r="V70" s="98">
        <v>1.6194681343898591</v>
      </c>
      <c r="W70" s="98">
        <v>1.6461604327641983</v>
      </c>
      <c r="X70" s="98">
        <v>1.4248154281055823</v>
      </c>
      <c r="Y70" s="98">
        <v>1.3096534534028654</v>
      </c>
      <c r="DA70" s="63" t="s">
        <v>1636</v>
      </c>
    </row>
    <row r="71" spans="1:105" ht="12" customHeight="1" x14ac:dyDescent="0.25">
      <c r="A71" s="100" t="s">
        <v>212</v>
      </c>
      <c r="B71" s="101">
        <v>0.10451488124884814</v>
      </c>
      <c r="C71" s="101">
        <v>8.9204201874648031E-2</v>
      </c>
      <c r="D71" s="101">
        <v>9.1768832949562881E-2</v>
      </c>
      <c r="E71" s="101">
        <v>9.5371480558964314E-2</v>
      </c>
      <c r="F71" s="101">
        <v>0.10750322775510252</v>
      </c>
      <c r="G71" s="101">
        <v>9.9606549120824908E-2</v>
      </c>
      <c r="H71" s="101">
        <v>0.12530099471568992</v>
      </c>
      <c r="I71" s="101">
        <v>0.1701464525974056</v>
      </c>
      <c r="J71" s="101">
        <v>0.18156706959731117</v>
      </c>
      <c r="K71" s="101">
        <v>0.19490076355446523</v>
      </c>
      <c r="L71" s="101">
        <v>0.52163052397859944</v>
      </c>
      <c r="M71" s="101">
        <v>0.36901926384439926</v>
      </c>
      <c r="N71" s="101">
        <v>0.46607447438317295</v>
      </c>
      <c r="O71" s="101">
        <v>0.46582664637093307</v>
      </c>
      <c r="P71" s="101">
        <v>0.32643950733494959</v>
      </c>
      <c r="Q71" s="101">
        <v>0.37099181617049276</v>
      </c>
      <c r="R71" s="101">
        <v>0.37358947658798691</v>
      </c>
      <c r="S71" s="101">
        <v>0.42499415433287391</v>
      </c>
      <c r="T71" s="101">
        <v>0.43167565057837515</v>
      </c>
      <c r="U71" s="101">
        <v>0.4212341059376572</v>
      </c>
      <c r="V71" s="101">
        <v>0.43613041735975699</v>
      </c>
      <c r="W71" s="101">
        <v>0.44233446543884158</v>
      </c>
      <c r="X71" s="101">
        <v>0.14754072576553609</v>
      </c>
      <c r="Y71" s="101">
        <v>0.1082924395541577</v>
      </c>
      <c r="DA71" s="131" t="s">
        <v>1637</v>
      </c>
    </row>
    <row r="72" spans="1:105" ht="12" customHeight="1" x14ac:dyDescent="0.25">
      <c r="A72" s="103" t="s">
        <v>52</v>
      </c>
      <c r="B72" s="104">
        <v>0.17504724197528646</v>
      </c>
      <c r="C72" s="104">
        <v>0.16127639093936372</v>
      </c>
      <c r="D72" s="104">
        <v>0.18908441797166625</v>
      </c>
      <c r="E72" s="104">
        <v>0.17283460613026033</v>
      </c>
      <c r="F72" s="104">
        <v>0.20699466189018437</v>
      </c>
      <c r="G72" s="104">
        <v>0.22053802048882576</v>
      </c>
      <c r="H72" s="104">
        <v>0.30434370744418759</v>
      </c>
      <c r="I72" s="104">
        <v>0.33104607044852613</v>
      </c>
      <c r="J72" s="104">
        <v>0.39942940677281236</v>
      </c>
      <c r="K72" s="104">
        <v>0.49075367156283445</v>
      </c>
      <c r="L72" s="104">
        <v>0.42528929228359513</v>
      </c>
      <c r="M72" s="104">
        <v>1.0041776501799937</v>
      </c>
      <c r="N72" s="104">
        <v>0.91512417774735355</v>
      </c>
      <c r="O72" s="104">
        <v>0.86308830101931744</v>
      </c>
      <c r="P72" s="104">
        <v>0.93571366061114747</v>
      </c>
      <c r="Q72" s="104">
        <v>0.89051801959509957</v>
      </c>
      <c r="R72" s="104">
        <v>0.98195323530853751</v>
      </c>
      <c r="S72" s="104">
        <v>0.96998864240937255</v>
      </c>
      <c r="T72" s="104">
        <v>1.0184061170538021</v>
      </c>
      <c r="U72" s="104">
        <v>1.1479799325990707</v>
      </c>
      <c r="V72" s="104">
        <v>1.183337717030102</v>
      </c>
      <c r="W72" s="104">
        <v>1.2038259673253566</v>
      </c>
      <c r="X72" s="104">
        <v>1.2772747023400461</v>
      </c>
      <c r="Y72" s="104">
        <v>1.2013610138487076</v>
      </c>
      <c r="DA72" s="132" t="s">
        <v>1638</v>
      </c>
    </row>
    <row r="73" spans="1:105" ht="12" customHeight="1" x14ac:dyDescent="0.25">
      <c r="A73" s="106" t="s">
        <v>122</v>
      </c>
      <c r="B73" s="101">
        <v>18.966993120258692</v>
      </c>
      <c r="C73" s="101">
        <v>29.985257300919727</v>
      </c>
      <c r="D73" s="101">
        <v>31.101111503712694</v>
      </c>
      <c r="E73" s="101">
        <v>30.161765726747422</v>
      </c>
      <c r="F73" s="101">
        <v>30.654432712827003</v>
      </c>
      <c r="G73" s="101">
        <v>15.570313384709497</v>
      </c>
      <c r="H73" s="101">
        <v>25.612470445741664</v>
      </c>
      <c r="I73" s="101">
        <v>20.847909291292126</v>
      </c>
      <c r="J73" s="101">
        <v>34.840457502005791</v>
      </c>
      <c r="K73" s="101">
        <v>23.046103151169586</v>
      </c>
      <c r="L73" s="101">
        <v>36.714405384668176</v>
      </c>
      <c r="M73" s="101">
        <v>44.70096288214485</v>
      </c>
      <c r="N73" s="101">
        <v>71.354261559168378</v>
      </c>
      <c r="O73" s="101">
        <v>92.297523787046146</v>
      </c>
      <c r="P73" s="101">
        <v>85.691147662018636</v>
      </c>
      <c r="Q73" s="101">
        <v>106.73541932069774</v>
      </c>
      <c r="R73" s="101">
        <v>122.02116700392821</v>
      </c>
      <c r="S73" s="101">
        <v>135.47154698279911</v>
      </c>
      <c r="T73" s="101">
        <v>132.84010756911678</v>
      </c>
      <c r="U73" s="101">
        <v>117.12189706308386</v>
      </c>
      <c r="V73" s="101">
        <v>105.03048337514015</v>
      </c>
      <c r="W73" s="101">
        <v>75.516928880136746</v>
      </c>
      <c r="X73" s="101">
        <v>25.235410214108416</v>
      </c>
      <c r="Y73" s="101">
        <v>16.536040904122288</v>
      </c>
      <c r="DA73" s="131" t="s">
        <v>1639</v>
      </c>
    </row>
    <row r="74" spans="1:105" ht="12" customHeight="1" x14ac:dyDescent="0.25">
      <c r="A74" s="107" t="s">
        <v>121</v>
      </c>
      <c r="B74" s="104">
        <v>0.53144056294779629</v>
      </c>
      <c r="C74" s="104">
        <v>0.79855438949330582</v>
      </c>
      <c r="D74" s="104">
        <v>0.7971608141412504</v>
      </c>
      <c r="E74" s="104">
        <v>0.77664438977873851</v>
      </c>
      <c r="F74" s="104">
        <v>0.80661169156274692</v>
      </c>
      <c r="G74" s="104">
        <v>0.40294108845704441</v>
      </c>
      <c r="H74" s="104">
        <v>0.9584725337431711</v>
      </c>
      <c r="I74" s="104">
        <v>0.85724824096297758</v>
      </c>
      <c r="J74" s="104">
        <v>1.8767628922624051</v>
      </c>
      <c r="K74" s="104">
        <v>1.4720041516571576</v>
      </c>
      <c r="L74" s="104">
        <v>4.1777507533068245</v>
      </c>
      <c r="M74" s="104">
        <v>5.0242615860673219</v>
      </c>
      <c r="N74" s="104">
        <v>7.7536832681272321</v>
      </c>
      <c r="O74" s="104">
        <v>9.2494970955270404</v>
      </c>
      <c r="P74" s="104">
        <v>8.6802678651090339</v>
      </c>
      <c r="Q74" s="104">
        <v>11.29025843254359</v>
      </c>
      <c r="R74" s="104">
        <v>13.657327004875118</v>
      </c>
      <c r="S74" s="104">
        <v>15.321741547006113</v>
      </c>
      <c r="T74" s="104">
        <v>15.800829120616434</v>
      </c>
      <c r="U74" s="104">
        <v>14.311895130235808</v>
      </c>
      <c r="V74" s="104">
        <v>13.330093469881428</v>
      </c>
      <c r="W74" s="104">
        <v>10.210263162166619</v>
      </c>
      <c r="X74" s="104">
        <v>3.4796694384729521</v>
      </c>
      <c r="Y74" s="104">
        <v>2.3281807282139493</v>
      </c>
      <c r="DA74" s="132" t="s">
        <v>1640</v>
      </c>
    </row>
    <row r="75" spans="1:105" ht="12" customHeight="1" x14ac:dyDescent="0.25">
      <c r="A75" s="108" t="s">
        <v>53</v>
      </c>
      <c r="B75" s="98">
        <v>0.17573457969894463</v>
      </c>
      <c r="C75" s="98">
        <v>0.24923353519892089</v>
      </c>
      <c r="D75" s="98">
        <v>0.22851612039613758</v>
      </c>
      <c r="E75" s="98">
        <v>0.24417555405079935</v>
      </c>
      <c r="F75" s="98">
        <v>0.24565596145561372</v>
      </c>
      <c r="G75" s="98">
        <v>0.11182375738564741</v>
      </c>
      <c r="H75" s="98">
        <v>0.25233608141061314</v>
      </c>
      <c r="I75" s="98">
        <v>0.26818547774076906</v>
      </c>
      <c r="J75" s="98">
        <v>0.54278985373178035</v>
      </c>
      <c r="K75" s="98">
        <v>0.38973495994990148</v>
      </c>
      <c r="L75" s="98">
        <v>2.2169057608996203</v>
      </c>
      <c r="M75" s="98">
        <v>1.2814356688715711</v>
      </c>
      <c r="N75" s="98">
        <v>2.5015566109422798</v>
      </c>
      <c r="O75" s="98">
        <v>3.1001407846389046</v>
      </c>
      <c r="P75" s="98">
        <v>2.1322496559222741</v>
      </c>
      <c r="Q75" s="98">
        <v>3.1420903625852201</v>
      </c>
      <c r="R75" s="98">
        <v>3.5606000639197957</v>
      </c>
      <c r="S75" s="98">
        <v>4.4290369707333319</v>
      </c>
      <c r="T75" s="98">
        <v>4.4993983068814138</v>
      </c>
      <c r="U75" s="98">
        <v>3.7252444512626579</v>
      </c>
      <c r="V75" s="98">
        <v>3.5121109477227361</v>
      </c>
      <c r="W75" s="98">
        <v>2.7256555163008893</v>
      </c>
      <c r="X75" s="98">
        <v>0.36563981137780693</v>
      </c>
      <c r="Y75" s="98">
        <v>0.20010919204553179</v>
      </c>
      <c r="DA75" s="63" t="s">
        <v>1641</v>
      </c>
    </row>
    <row r="76" spans="1:105" ht="12" customHeight="1" x14ac:dyDescent="0.25">
      <c r="A76" s="108" t="s">
        <v>52</v>
      </c>
      <c r="B76" s="98">
        <v>0.35570598324885172</v>
      </c>
      <c r="C76" s="98">
        <v>0.54932085429438493</v>
      </c>
      <c r="D76" s="98">
        <v>0.56864469374511284</v>
      </c>
      <c r="E76" s="98">
        <v>0.53246883572793913</v>
      </c>
      <c r="F76" s="98">
        <v>0.56095573010713318</v>
      </c>
      <c r="G76" s="98">
        <v>0.29111733107139698</v>
      </c>
      <c r="H76" s="98">
        <v>0.70613645233255795</v>
      </c>
      <c r="I76" s="98">
        <v>0.58906276322220852</v>
      </c>
      <c r="J76" s="98">
        <v>1.3339730385306248</v>
      </c>
      <c r="K76" s="98">
        <v>1.082269191707256</v>
      </c>
      <c r="L76" s="98">
        <v>1.9608449924072038</v>
      </c>
      <c r="M76" s="98">
        <v>3.7428259171957512</v>
      </c>
      <c r="N76" s="98">
        <v>5.2521266571849523</v>
      </c>
      <c r="O76" s="98">
        <v>6.1493563108881348</v>
      </c>
      <c r="P76" s="98">
        <v>6.5480182091867603</v>
      </c>
      <c r="Q76" s="98">
        <v>8.1481680699583698</v>
      </c>
      <c r="R76" s="98">
        <v>10.096726940955321</v>
      </c>
      <c r="S76" s="98">
        <v>10.892704576272781</v>
      </c>
      <c r="T76" s="98">
        <v>11.301430813735021</v>
      </c>
      <c r="U76" s="98">
        <v>10.58665067897315</v>
      </c>
      <c r="V76" s="98">
        <v>9.817982522158692</v>
      </c>
      <c r="W76" s="98">
        <v>7.4846076458657294</v>
      </c>
      <c r="X76" s="98">
        <v>3.1140296270951451</v>
      </c>
      <c r="Y76" s="98">
        <v>2.1280715361684175</v>
      </c>
      <c r="DA76" s="63" t="s">
        <v>1642</v>
      </c>
    </row>
    <row r="77" spans="1:105" ht="12" customHeight="1" x14ac:dyDescent="0.25">
      <c r="A77" s="121" t="s">
        <v>54</v>
      </c>
      <c r="B77" s="122">
        <v>682.61481167876502</v>
      </c>
      <c r="C77" s="122">
        <v>663.07102950454794</v>
      </c>
      <c r="D77" s="122">
        <v>732.40037067296998</v>
      </c>
      <c r="E77" s="122">
        <v>684.12839994785656</v>
      </c>
      <c r="F77" s="122">
        <v>674.15593122465782</v>
      </c>
      <c r="G77" s="122">
        <v>688.36287116856079</v>
      </c>
      <c r="H77" s="122">
        <v>742.79574816705963</v>
      </c>
      <c r="I77" s="122">
        <v>784.85869412839293</v>
      </c>
      <c r="J77" s="122">
        <v>786.35165386088875</v>
      </c>
      <c r="K77" s="122">
        <v>667.07533561440914</v>
      </c>
      <c r="L77" s="122">
        <v>769.67101593513542</v>
      </c>
      <c r="M77" s="122">
        <v>845.96893946240232</v>
      </c>
      <c r="N77" s="122">
        <v>859.91320947169777</v>
      </c>
      <c r="O77" s="122">
        <v>808.4426752238453</v>
      </c>
      <c r="P77" s="122">
        <v>765.9472568437543</v>
      </c>
      <c r="Q77" s="122">
        <v>772.72035176497582</v>
      </c>
      <c r="R77" s="122">
        <v>781.52442097488006</v>
      </c>
      <c r="S77" s="122">
        <v>799.55330321196595</v>
      </c>
      <c r="T77" s="122">
        <v>780.10448061919624</v>
      </c>
      <c r="U77" s="122">
        <v>776.68455115154848</v>
      </c>
      <c r="V77" s="122">
        <v>800.49360196106466</v>
      </c>
      <c r="W77" s="122">
        <v>741.56722392529423</v>
      </c>
      <c r="X77" s="122">
        <v>764.82641433513118</v>
      </c>
      <c r="Y77" s="122">
        <v>696.33330289490164</v>
      </c>
      <c r="DA77" s="130" t="s">
        <v>1643</v>
      </c>
    </row>
    <row r="78" spans="1:105" ht="12" customHeight="1" x14ac:dyDescent="0.25">
      <c r="A78" s="97" t="s">
        <v>189</v>
      </c>
      <c r="B78" s="98">
        <v>662.59573987355486</v>
      </c>
      <c r="C78" s="98">
        <v>634.31399758901659</v>
      </c>
      <c r="D78" s="98">
        <v>704.37362153907043</v>
      </c>
      <c r="E78" s="98">
        <v>660.86881589587165</v>
      </c>
      <c r="F78" s="98">
        <v>656.52230718998362</v>
      </c>
      <c r="G78" s="98">
        <v>678.26181183135805</v>
      </c>
      <c r="H78" s="98">
        <v>727.71931061457019</v>
      </c>
      <c r="I78" s="98">
        <v>772.40992823719853</v>
      </c>
      <c r="J78" s="98">
        <v>764.79599467782782</v>
      </c>
      <c r="K78" s="98">
        <v>655.82709093440587</v>
      </c>
      <c r="L78" s="98">
        <v>746.66936990445492</v>
      </c>
      <c r="M78" s="98">
        <v>821.2990880321812</v>
      </c>
      <c r="N78" s="98">
        <v>820.63155631986263</v>
      </c>
      <c r="O78" s="98">
        <v>754.48841597401361</v>
      </c>
      <c r="P78" s="98">
        <v>719.9716489920711</v>
      </c>
      <c r="Q78" s="98">
        <v>712.05739466895943</v>
      </c>
      <c r="R78" s="98">
        <v>717.02218878379676</v>
      </c>
      <c r="S78" s="98">
        <v>722.85760007643182</v>
      </c>
      <c r="T78" s="98">
        <v>697.55689853312026</v>
      </c>
      <c r="U78" s="98">
        <v>692.50761695252311</v>
      </c>
      <c r="V78" s="98">
        <v>711.58867923626667</v>
      </c>
      <c r="W78" s="98">
        <v>666.72739159885123</v>
      </c>
      <c r="X78" s="98">
        <v>695.12166809974281</v>
      </c>
      <c r="Y78" s="98">
        <v>639.01067641157795</v>
      </c>
      <c r="DA78" s="63" t="s">
        <v>1644</v>
      </c>
    </row>
    <row r="79" spans="1:105" ht="12" customHeight="1" x14ac:dyDescent="0.25">
      <c r="A79" s="109" t="s">
        <v>120</v>
      </c>
      <c r="B79" s="33">
        <v>20.019071805210132</v>
      </c>
      <c r="C79" s="33">
        <v>28.757031915531332</v>
      </c>
      <c r="D79" s="33">
        <v>28.026749133899585</v>
      </c>
      <c r="E79" s="33">
        <v>23.259584051984891</v>
      </c>
      <c r="F79" s="33">
        <v>17.633624034674252</v>
      </c>
      <c r="G79" s="33">
        <v>10.101059337202734</v>
      </c>
      <c r="H79" s="33">
        <v>15.076437552489431</v>
      </c>
      <c r="I79" s="33">
        <v>12.448765891194403</v>
      </c>
      <c r="J79" s="33">
        <v>21.555659183060943</v>
      </c>
      <c r="K79" s="33">
        <v>11.248244680003307</v>
      </c>
      <c r="L79" s="33">
        <v>23.001646030680465</v>
      </c>
      <c r="M79" s="33">
        <v>24.669851430221129</v>
      </c>
      <c r="N79" s="33">
        <v>39.281653151835151</v>
      </c>
      <c r="O79" s="33">
        <v>53.954259249831722</v>
      </c>
      <c r="P79" s="33">
        <v>45.975607851683158</v>
      </c>
      <c r="Q79" s="33">
        <v>60.662957096016399</v>
      </c>
      <c r="R79" s="33">
        <v>64.502232191083351</v>
      </c>
      <c r="S79" s="33">
        <v>76.695703135534174</v>
      </c>
      <c r="T79" s="33">
        <v>82.547582086076005</v>
      </c>
      <c r="U79" s="33">
        <v>84.176934199025382</v>
      </c>
      <c r="V79" s="33">
        <v>88.90492272479797</v>
      </c>
      <c r="W79" s="33">
        <v>74.839832326443002</v>
      </c>
      <c r="X79" s="33">
        <v>69.70474623538837</v>
      </c>
      <c r="Y79" s="33">
        <v>57.32262648332366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7580.5204956236521</v>
      </c>
      <c r="C81" s="117">
        <f t="shared" si="28"/>
        <v>7693.0502102686705</v>
      </c>
      <c r="D81" s="117">
        <f t="shared" si="28"/>
        <v>7165.2056534988542</v>
      </c>
      <c r="E81" s="117">
        <f t="shared" si="28"/>
        <v>7690.5434159256074</v>
      </c>
      <c r="F81" s="117">
        <f t="shared" si="28"/>
        <v>7673.4914953974394</v>
      </c>
      <c r="G81" s="117">
        <f t="shared" si="28"/>
        <v>7469.2315404339442</v>
      </c>
      <c r="H81" s="117">
        <f t="shared" si="28"/>
        <v>6984.6789503306763</v>
      </c>
      <c r="I81" s="117">
        <f t="shared" si="28"/>
        <v>6748.1072190977966</v>
      </c>
      <c r="J81" s="117">
        <f t="shared" si="28"/>
        <v>7192.5742907871563</v>
      </c>
      <c r="K81" s="117">
        <f t="shared" si="28"/>
        <v>7323.4459218070797</v>
      </c>
      <c r="L81" s="117">
        <f t="shared" si="28"/>
        <v>8344.0161185425422</v>
      </c>
      <c r="M81" s="117">
        <f t="shared" si="28"/>
        <v>7146.9208396636004</v>
      </c>
      <c r="N81" s="117">
        <f t="shared" si="28"/>
        <v>8224.0827096472567</v>
      </c>
      <c r="O81" s="117">
        <f t="shared" si="28"/>
        <v>9015.6138631685462</v>
      </c>
      <c r="P81" s="117">
        <f t="shared" si="28"/>
        <v>7545.3442204851362</v>
      </c>
      <c r="Q81" s="117">
        <f t="shared" si="28"/>
        <v>8020.5831582709407</v>
      </c>
      <c r="R81" s="117">
        <f t="shared" ref="R81:V81" si="29">R82+R85+R87+R100</f>
        <v>8489.7709316972669</v>
      </c>
      <c r="S81" s="117">
        <f t="shared" si="29"/>
        <v>8297.5806025856637</v>
      </c>
      <c r="T81" s="117">
        <f t="shared" si="29"/>
        <v>8121.3080414051783</v>
      </c>
      <c r="U81" s="117">
        <f t="shared" si="29"/>
        <v>8138.8375201835943</v>
      </c>
      <c r="V81" s="117">
        <f t="shared" si="29"/>
        <v>7404.3772240907092</v>
      </c>
      <c r="W81" s="117">
        <f t="shared" ref="W81:Y81" si="30">W82+W85+W87+W100</f>
        <v>8154.6656451791923</v>
      </c>
      <c r="X81" s="117">
        <f t="shared" si="30"/>
        <v>7191.3036353336929</v>
      </c>
      <c r="Y81" s="117">
        <f t="shared" si="30"/>
        <v>7141.7486833189341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6682.7687364390167</v>
      </c>
      <c r="C82" s="122">
        <f t="shared" si="31"/>
        <v>6827.9348978416801</v>
      </c>
      <c r="D82" s="122">
        <f t="shared" si="31"/>
        <v>6296.0400044935941</v>
      </c>
      <c r="E82" s="122">
        <f t="shared" si="31"/>
        <v>6779.8729977080784</v>
      </c>
      <c r="F82" s="122">
        <f t="shared" si="31"/>
        <v>6812.288472381304</v>
      </c>
      <c r="G82" s="122">
        <f t="shared" si="31"/>
        <v>6625.4069161086481</v>
      </c>
      <c r="H82" s="122">
        <f t="shared" si="31"/>
        <v>6106.5731627602108</v>
      </c>
      <c r="I82" s="122">
        <f t="shared" si="31"/>
        <v>5813.8324584133707</v>
      </c>
      <c r="J82" s="122">
        <f t="shared" si="31"/>
        <v>6217.2437573447442</v>
      </c>
      <c r="K82" s="122">
        <f t="shared" si="31"/>
        <v>6395.7276679020606</v>
      </c>
      <c r="L82" s="122">
        <f t="shared" si="31"/>
        <v>7218.9417979561749</v>
      </c>
      <c r="M82" s="122">
        <f t="shared" si="31"/>
        <v>5929.5481475570514</v>
      </c>
      <c r="N82" s="122">
        <f t="shared" si="31"/>
        <v>6877.8945666232694</v>
      </c>
      <c r="O82" s="122">
        <f t="shared" si="31"/>
        <v>7552.91179914236</v>
      </c>
      <c r="P82" s="122">
        <f t="shared" si="31"/>
        <v>6172.8878868372667</v>
      </c>
      <c r="Q82" s="122">
        <f t="shared" si="31"/>
        <v>6573.8805089276293</v>
      </c>
      <c r="R82" s="122">
        <f t="shared" ref="R82:V82" si="32">SUM(R83:R84)</f>
        <v>7057.8143769580174</v>
      </c>
      <c r="S82" s="122">
        <f t="shared" si="32"/>
        <v>6793.4532896557257</v>
      </c>
      <c r="T82" s="122">
        <f t="shared" si="32"/>
        <v>6621.119235113365</v>
      </c>
      <c r="U82" s="122">
        <f t="shared" si="32"/>
        <v>6675.6318009087609</v>
      </c>
      <c r="V82" s="122">
        <f t="shared" si="32"/>
        <v>5915.49084509967</v>
      </c>
      <c r="W82" s="122">
        <f t="shared" ref="W82:Y82" si="33">SUM(W83:W84)</f>
        <v>6738.4870070469115</v>
      </c>
      <c r="X82" s="122">
        <f t="shared" si="33"/>
        <v>5979.9470814416172</v>
      </c>
      <c r="Y82" s="122">
        <f t="shared" si="33"/>
        <v>6007.8149811703215</v>
      </c>
      <c r="DA82" s="130" t="s">
        <v>1647</v>
      </c>
    </row>
    <row r="83" spans="1:105" ht="12" customHeight="1" x14ac:dyDescent="0.25">
      <c r="A83" s="97" t="s">
        <v>199</v>
      </c>
      <c r="B83" s="98">
        <v>6651.2394796991948</v>
      </c>
      <c r="C83" s="98">
        <v>6796.1204669770823</v>
      </c>
      <c r="D83" s="98">
        <v>6266.5121347464865</v>
      </c>
      <c r="E83" s="98">
        <v>6748.8278538604245</v>
      </c>
      <c r="F83" s="98">
        <v>6780.1687899761919</v>
      </c>
      <c r="G83" s="98">
        <v>6594.0759222309407</v>
      </c>
      <c r="H83" s="98">
        <v>6077.4400335041692</v>
      </c>
      <c r="I83" s="98">
        <v>5785.1086825973534</v>
      </c>
      <c r="J83" s="98">
        <v>6185.9808583840595</v>
      </c>
      <c r="K83" s="98">
        <v>6363.343374468589</v>
      </c>
      <c r="L83" s="98">
        <v>7181.2737173975365</v>
      </c>
      <c r="M83" s="98">
        <v>5898.2463169962748</v>
      </c>
      <c r="N83" s="98">
        <v>6840.2890465271767</v>
      </c>
      <c r="O83" s="98">
        <v>7510.7867010604778</v>
      </c>
      <c r="P83" s="98">
        <v>6138.5348285086475</v>
      </c>
      <c r="Q83" s="98">
        <v>6537.2706076239583</v>
      </c>
      <c r="R83" s="98">
        <v>7018.3485239323581</v>
      </c>
      <c r="S83" s="98">
        <v>6755.2846231011772</v>
      </c>
      <c r="T83" s="98">
        <v>6583.7587226521509</v>
      </c>
      <c r="U83" s="98">
        <v>6637.5334623101207</v>
      </c>
      <c r="V83" s="98">
        <v>5881.5983901786549</v>
      </c>
      <c r="W83" s="98">
        <v>6699.0559377089967</v>
      </c>
      <c r="X83" s="98">
        <v>5945.1778733161354</v>
      </c>
      <c r="Y83" s="98">
        <v>5972.3514330753851</v>
      </c>
      <c r="DA83" s="63" t="s">
        <v>1648</v>
      </c>
    </row>
    <row r="84" spans="1:105" ht="12" customHeight="1" x14ac:dyDescent="0.25">
      <c r="A84" s="97" t="s">
        <v>53</v>
      </c>
      <c r="B84" s="98">
        <v>31.52925673982169</v>
      </c>
      <c r="C84" s="98">
        <v>31.814430864597497</v>
      </c>
      <c r="D84" s="98">
        <v>29.527869747107438</v>
      </c>
      <c r="E84" s="98">
        <v>31.045143847653542</v>
      </c>
      <c r="F84" s="98">
        <v>32.119682405112563</v>
      </c>
      <c r="G84" s="98">
        <v>31.330993877707737</v>
      </c>
      <c r="H84" s="98">
        <v>29.133129256041986</v>
      </c>
      <c r="I84" s="98">
        <v>28.723775816017657</v>
      </c>
      <c r="J84" s="98">
        <v>31.262898960684623</v>
      </c>
      <c r="K84" s="98">
        <v>32.384293433471512</v>
      </c>
      <c r="L84" s="98">
        <v>37.668080558638401</v>
      </c>
      <c r="M84" s="98">
        <v>31.301830560776516</v>
      </c>
      <c r="N84" s="98">
        <v>37.605520096092384</v>
      </c>
      <c r="O84" s="98">
        <v>42.125098081882072</v>
      </c>
      <c r="P84" s="98">
        <v>34.353058328618928</v>
      </c>
      <c r="Q84" s="98">
        <v>36.609901303670604</v>
      </c>
      <c r="R84" s="98">
        <v>39.46585302565898</v>
      </c>
      <c r="S84" s="98">
        <v>38.168666554548622</v>
      </c>
      <c r="T84" s="98">
        <v>37.360512461213759</v>
      </c>
      <c r="U84" s="98">
        <v>38.098338598639984</v>
      </c>
      <c r="V84" s="98">
        <v>33.892454921014661</v>
      </c>
      <c r="W84" s="98">
        <v>39.431069337914707</v>
      </c>
      <c r="X84" s="98">
        <v>34.769208125481377</v>
      </c>
      <c r="Y84" s="98">
        <v>35.463548094936861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8.4759492430477241</v>
      </c>
      <c r="C85" s="122">
        <f t="shared" si="34"/>
        <v>10.534730590841248</v>
      </c>
      <c r="D85" s="122">
        <f t="shared" si="34"/>
        <v>8.3201869528490402</v>
      </c>
      <c r="E85" s="122">
        <f t="shared" si="34"/>
        <v>28.027005716469354</v>
      </c>
      <c r="F85" s="122">
        <f t="shared" si="34"/>
        <v>8.8434402305877917</v>
      </c>
      <c r="G85" s="122">
        <f t="shared" si="34"/>
        <v>12.490822252637271</v>
      </c>
      <c r="H85" s="122">
        <f t="shared" si="34"/>
        <v>17.608942142606288</v>
      </c>
      <c r="I85" s="122">
        <f t="shared" si="34"/>
        <v>8.3640923882745035</v>
      </c>
      <c r="J85" s="122">
        <f t="shared" si="34"/>
        <v>9.0004590742706885</v>
      </c>
      <c r="K85" s="122">
        <f t="shared" si="34"/>
        <v>11.203277773601348</v>
      </c>
      <c r="L85" s="122">
        <f t="shared" si="34"/>
        <v>11.938035154576921</v>
      </c>
      <c r="M85" s="122">
        <f t="shared" si="34"/>
        <v>13.071113246545938</v>
      </c>
      <c r="N85" s="122">
        <f t="shared" si="34"/>
        <v>14.126058633800195</v>
      </c>
      <c r="O85" s="122">
        <f t="shared" si="34"/>
        <v>15.734943952114786</v>
      </c>
      <c r="P85" s="122">
        <f t="shared" si="34"/>
        <v>17.123603349992113</v>
      </c>
      <c r="Q85" s="122">
        <f t="shared" si="34"/>
        <v>18.434672179271583</v>
      </c>
      <c r="R85" s="122">
        <f t="shared" si="34"/>
        <v>22.134159697263222</v>
      </c>
      <c r="S85" s="122">
        <f t="shared" si="34"/>
        <v>21.525841719641974</v>
      </c>
      <c r="T85" s="122">
        <f t="shared" si="34"/>
        <v>23.271458465092529</v>
      </c>
      <c r="U85" s="122">
        <f t="shared" si="34"/>
        <v>25.373842731630894</v>
      </c>
      <c r="V85" s="122">
        <f t="shared" si="34"/>
        <v>31.216852589271777</v>
      </c>
      <c r="W85" s="122">
        <f t="shared" si="34"/>
        <v>33.002839048639878</v>
      </c>
      <c r="X85" s="122">
        <f t="shared" si="34"/>
        <v>24.67391205740492</v>
      </c>
      <c r="Y85" s="122">
        <f t="shared" si="34"/>
        <v>25.281938103561458</v>
      </c>
      <c r="DA85" s="130" t="s">
        <v>1650</v>
      </c>
    </row>
    <row r="86" spans="1:105" ht="12" customHeight="1" x14ac:dyDescent="0.25">
      <c r="A86" s="97" t="s">
        <v>53</v>
      </c>
      <c r="B86" s="98">
        <v>8.4759492430477241</v>
      </c>
      <c r="C86" s="98">
        <v>10.534730590841248</v>
      </c>
      <c r="D86" s="98">
        <v>8.3201869528490402</v>
      </c>
      <c r="E86" s="98">
        <v>28.027005716469354</v>
      </c>
      <c r="F86" s="98">
        <v>8.8434402305877917</v>
      </c>
      <c r="G86" s="98">
        <v>12.490822252637271</v>
      </c>
      <c r="H86" s="98">
        <v>17.608942142606288</v>
      </c>
      <c r="I86" s="98">
        <v>8.3640923882745035</v>
      </c>
      <c r="J86" s="98">
        <v>9.0004590742706885</v>
      </c>
      <c r="K86" s="98">
        <v>11.203277773601348</v>
      </c>
      <c r="L86" s="98">
        <v>11.938035154576921</v>
      </c>
      <c r="M86" s="98">
        <v>13.071113246545938</v>
      </c>
      <c r="N86" s="98">
        <v>14.126058633800195</v>
      </c>
      <c r="O86" s="98">
        <v>15.734943952114786</v>
      </c>
      <c r="P86" s="98">
        <v>17.123603349992113</v>
      </c>
      <c r="Q86" s="98">
        <v>18.434672179271583</v>
      </c>
      <c r="R86" s="98">
        <v>22.134159697263222</v>
      </c>
      <c r="S86" s="98">
        <v>21.525841719641974</v>
      </c>
      <c r="T86" s="98">
        <v>23.271458465092529</v>
      </c>
      <c r="U86" s="98">
        <v>25.373842731630894</v>
      </c>
      <c r="V86" s="98">
        <v>31.216852589271777</v>
      </c>
      <c r="W86" s="98">
        <v>33.002839048639878</v>
      </c>
      <c r="X86" s="98">
        <v>24.67391205740492</v>
      </c>
      <c r="Y86" s="98">
        <v>25.281938103561458</v>
      </c>
      <c r="DA86" s="63" t="s">
        <v>1651</v>
      </c>
    </row>
    <row r="87" spans="1:105" ht="12" customHeight="1" x14ac:dyDescent="0.25">
      <c r="A87" s="121" t="s">
        <v>55</v>
      </c>
      <c r="B87" s="122">
        <v>552.99936779581424</v>
      </c>
      <c r="C87" s="122">
        <v>523.20251620215367</v>
      </c>
      <c r="D87" s="122">
        <v>524.63325028041061</v>
      </c>
      <c r="E87" s="122">
        <v>555.20561038806625</v>
      </c>
      <c r="F87" s="122">
        <v>555.59891055452988</v>
      </c>
      <c r="G87" s="122">
        <v>523.31159540711997</v>
      </c>
      <c r="H87" s="122">
        <v>544.22379745663522</v>
      </c>
      <c r="I87" s="122">
        <v>577.44079630592603</v>
      </c>
      <c r="J87" s="122">
        <v>604.25194901927853</v>
      </c>
      <c r="K87" s="122">
        <v>594.84990468706349</v>
      </c>
      <c r="L87" s="122">
        <v>696.37776610401261</v>
      </c>
      <c r="M87" s="122">
        <v>772.27099795017295</v>
      </c>
      <c r="N87" s="122">
        <v>855.65139111567066</v>
      </c>
      <c r="O87" s="122">
        <v>939.40514612100742</v>
      </c>
      <c r="P87" s="122">
        <v>883.17251356388635</v>
      </c>
      <c r="Q87" s="122">
        <v>932.48290069291011</v>
      </c>
      <c r="R87" s="122">
        <v>937.27906784290644</v>
      </c>
      <c r="S87" s="122">
        <v>986.53329173960287</v>
      </c>
      <c r="T87" s="122">
        <v>990.05254149469056</v>
      </c>
      <c r="U87" s="122">
        <v>963.850723830893</v>
      </c>
      <c r="V87" s="122">
        <v>973.58713062012464</v>
      </c>
      <c r="W87" s="122">
        <v>937.64150799851348</v>
      </c>
      <c r="X87" s="122">
        <v>707.60928661197158</v>
      </c>
      <c r="Y87" s="122">
        <v>666.34434051237997</v>
      </c>
      <c r="DA87" s="130" t="s">
        <v>1652</v>
      </c>
    </row>
    <row r="88" spans="1:105" ht="12" customHeight="1" x14ac:dyDescent="0.25">
      <c r="A88" s="97" t="s">
        <v>132</v>
      </c>
      <c r="B88" s="98">
        <v>29.229902998298975</v>
      </c>
      <c r="C88" s="98">
        <v>28.540333686386017</v>
      </c>
      <c r="D88" s="98">
        <v>29.511296683019111</v>
      </c>
      <c r="E88" s="98">
        <v>32.959711060582869</v>
      </c>
      <c r="F88" s="98">
        <v>32.979354389244797</v>
      </c>
      <c r="G88" s="98">
        <v>32.557538093069908</v>
      </c>
      <c r="H88" s="98">
        <v>34.193473632044984</v>
      </c>
      <c r="I88" s="98">
        <v>37.567132062150691</v>
      </c>
      <c r="J88" s="98">
        <v>39.030553278918426</v>
      </c>
      <c r="K88" s="98">
        <v>39.822325419825439</v>
      </c>
      <c r="L88" s="98">
        <v>48.495264615285691</v>
      </c>
      <c r="M88" s="98">
        <v>46.457103589926064</v>
      </c>
      <c r="N88" s="98">
        <v>42.230816288963702</v>
      </c>
      <c r="O88" s="98">
        <v>39.583055295228505</v>
      </c>
      <c r="P88" s="98">
        <v>38.203238167445903</v>
      </c>
      <c r="Q88" s="98">
        <v>35.478008357157556</v>
      </c>
      <c r="R88" s="98">
        <v>33.283200635258275</v>
      </c>
      <c r="S88" s="98">
        <v>32.641810362770819</v>
      </c>
      <c r="T88" s="98">
        <v>31.907044919169856</v>
      </c>
      <c r="U88" s="98">
        <v>31.539779111085455</v>
      </c>
      <c r="V88" s="98">
        <v>31.294017519732353</v>
      </c>
      <c r="W88" s="98">
        <v>40.539831468373436</v>
      </c>
      <c r="X88" s="98">
        <v>55.309789745595388</v>
      </c>
      <c r="Y88" s="98">
        <v>59.553867476492933</v>
      </c>
      <c r="DA88" s="63" t="s">
        <v>1653</v>
      </c>
    </row>
    <row r="89" spans="1:105" ht="12" customHeight="1" x14ac:dyDescent="0.25">
      <c r="A89" s="97" t="s">
        <v>131</v>
      </c>
      <c r="B89" s="98">
        <v>6.3726359499571266E-3</v>
      </c>
      <c r="C89" s="98">
        <v>6.2389302787361168E-3</v>
      </c>
      <c r="D89" s="98">
        <v>6.2212429401893345E-3</v>
      </c>
      <c r="E89" s="98">
        <v>7.5122348718856102E-3</v>
      </c>
      <c r="F89" s="98">
        <v>7.4588652941525099E-3</v>
      </c>
      <c r="G89" s="98">
        <v>8.2947283432565182E-3</v>
      </c>
      <c r="H89" s="98">
        <v>1.0300831540346196E-2</v>
      </c>
      <c r="I89" s="98">
        <v>1.4964375519998938E-2</v>
      </c>
      <c r="J89" s="98">
        <v>1.7362118397999442E-2</v>
      </c>
      <c r="K89" s="98">
        <v>2.2718420151233615E-2</v>
      </c>
      <c r="L89" s="98">
        <v>4.6378916109530197E-2</v>
      </c>
      <c r="M89" s="98">
        <v>4.6528511159523805E-2</v>
      </c>
      <c r="N89" s="98">
        <v>4.3626317175467826E-2</v>
      </c>
      <c r="O89" s="98">
        <v>4.176635388762602E-2</v>
      </c>
      <c r="P89" s="98">
        <v>4.1895541251777718E-2</v>
      </c>
      <c r="Q89" s="98">
        <v>4.0798839212334494E-2</v>
      </c>
      <c r="R89" s="98">
        <v>3.8722296380636519E-2</v>
      </c>
      <c r="S89" s="98">
        <v>3.7330827758921034E-2</v>
      </c>
      <c r="T89" s="98">
        <v>3.726394795031876E-2</v>
      </c>
      <c r="U89" s="98">
        <v>3.7737854158542528E-2</v>
      </c>
      <c r="V89" s="98">
        <v>3.1619612688253293E-2</v>
      </c>
      <c r="W89" s="98">
        <v>4.7895122831428077E-2</v>
      </c>
      <c r="X89" s="98">
        <v>9.6795919971813998E-2</v>
      </c>
      <c r="Y89" s="98">
        <v>0.10839495722570491</v>
      </c>
      <c r="DA89" s="63" t="s">
        <v>1654</v>
      </c>
    </row>
    <row r="90" spans="1:105" ht="12" customHeight="1" x14ac:dyDescent="0.25">
      <c r="A90" s="100" t="s">
        <v>199</v>
      </c>
      <c r="B90" s="101">
        <v>2.5863480778887979E-3</v>
      </c>
      <c r="C90" s="101">
        <v>2.3979607790677155E-3</v>
      </c>
      <c r="D90" s="101">
        <v>2.1919582830384607E-3</v>
      </c>
      <c r="E90" s="101">
        <v>2.8048124411420923E-3</v>
      </c>
      <c r="F90" s="101">
        <v>2.6724875309306856E-3</v>
      </c>
      <c r="G90" s="101">
        <v>2.6531755573292928E-3</v>
      </c>
      <c r="H90" s="101">
        <v>3.03628596992425E-3</v>
      </c>
      <c r="I90" s="101">
        <v>5.0107919162476347E-3</v>
      </c>
      <c r="J90" s="101">
        <v>5.2693344427457104E-3</v>
      </c>
      <c r="K90" s="101">
        <v>6.1831726310055783E-3</v>
      </c>
      <c r="L90" s="101">
        <v>2.4655132493047988E-2</v>
      </c>
      <c r="M90" s="101">
        <v>1.1798674332966236E-2</v>
      </c>
      <c r="N90" s="101">
        <v>1.3929101310386894E-2</v>
      </c>
      <c r="O90" s="101">
        <v>1.3820600443577059E-2</v>
      </c>
      <c r="P90" s="101">
        <v>1.0170641190711833E-2</v>
      </c>
      <c r="Q90" s="101">
        <v>1.1315231263124403E-2</v>
      </c>
      <c r="R90" s="101">
        <v>1.0149894979627915E-2</v>
      </c>
      <c r="S90" s="101">
        <v>1.0883818943158026E-2</v>
      </c>
      <c r="T90" s="101">
        <v>1.0672669442044792E-2</v>
      </c>
      <c r="U90" s="101">
        <v>9.7336432854002036E-3</v>
      </c>
      <c r="V90" s="101">
        <v>8.1941932704259375E-3</v>
      </c>
      <c r="W90" s="101">
        <v>1.2141398732716024E-2</v>
      </c>
      <c r="X90" s="101">
        <v>9.4994490161726102E-3</v>
      </c>
      <c r="Y90" s="101">
        <v>8.5429562958147087E-3</v>
      </c>
      <c r="DA90" s="131" t="s">
        <v>1655</v>
      </c>
    </row>
    <row r="91" spans="1:105" ht="12" customHeight="1" x14ac:dyDescent="0.25">
      <c r="A91" s="103" t="s">
        <v>52</v>
      </c>
      <c r="B91" s="104">
        <v>3.7862878720683292E-3</v>
      </c>
      <c r="C91" s="104">
        <v>3.8409694996684013E-3</v>
      </c>
      <c r="D91" s="104">
        <v>4.0292846571508738E-3</v>
      </c>
      <c r="E91" s="104">
        <v>4.7074224307435174E-3</v>
      </c>
      <c r="F91" s="104">
        <v>4.7863777632218239E-3</v>
      </c>
      <c r="G91" s="104">
        <v>5.6415527859272254E-3</v>
      </c>
      <c r="H91" s="104">
        <v>7.2645455704219465E-3</v>
      </c>
      <c r="I91" s="104">
        <v>9.9535836037513044E-3</v>
      </c>
      <c r="J91" s="104">
        <v>1.2092783955253733E-2</v>
      </c>
      <c r="K91" s="104">
        <v>1.6535247520228037E-2</v>
      </c>
      <c r="L91" s="104">
        <v>2.1723783616482212E-2</v>
      </c>
      <c r="M91" s="104">
        <v>3.4729836826557572E-2</v>
      </c>
      <c r="N91" s="104">
        <v>2.969721586508093E-2</v>
      </c>
      <c r="O91" s="104">
        <v>2.7945753444048958E-2</v>
      </c>
      <c r="P91" s="104">
        <v>3.1724900061065882E-2</v>
      </c>
      <c r="Q91" s="104">
        <v>2.9483607949210091E-2</v>
      </c>
      <c r="R91" s="104">
        <v>2.8572401401008606E-2</v>
      </c>
      <c r="S91" s="104">
        <v>2.6447008815763007E-2</v>
      </c>
      <c r="T91" s="104">
        <v>2.6591278508273964E-2</v>
      </c>
      <c r="U91" s="104">
        <v>2.8004210873142324E-2</v>
      </c>
      <c r="V91" s="104">
        <v>2.3425419417827352E-2</v>
      </c>
      <c r="W91" s="104">
        <v>3.5753724098712053E-2</v>
      </c>
      <c r="X91" s="104">
        <v>8.7296470955641386E-2</v>
      </c>
      <c r="Y91" s="104">
        <v>9.9852000929890203E-2</v>
      </c>
      <c r="DA91" s="132" t="s">
        <v>1656</v>
      </c>
    </row>
    <row r="92" spans="1:105" ht="12" customHeight="1" x14ac:dyDescent="0.25">
      <c r="A92" s="106" t="s">
        <v>124</v>
      </c>
      <c r="B92" s="101">
        <v>65.571561145613501</v>
      </c>
      <c r="C92" s="101">
        <v>61.847708400522762</v>
      </c>
      <c r="D92" s="101">
        <v>61.079788526386643</v>
      </c>
      <c r="E92" s="101">
        <v>57.076838187282135</v>
      </c>
      <c r="F92" s="101">
        <v>55.827974727298241</v>
      </c>
      <c r="G92" s="101">
        <v>53.219635039023075</v>
      </c>
      <c r="H92" s="101">
        <v>48.92506076192884</v>
      </c>
      <c r="I92" s="101">
        <v>49.836537266365077</v>
      </c>
      <c r="J92" s="101">
        <v>44.76384813807335</v>
      </c>
      <c r="K92" s="101">
        <v>44.711378907135746</v>
      </c>
      <c r="L92" s="101">
        <v>44.968863582621559</v>
      </c>
      <c r="M92" s="101">
        <v>45.510690632833509</v>
      </c>
      <c r="N92" s="101">
        <v>41.940932398149897</v>
      </c>
      <c r="O92" s="101">
        <v>39.7562337320797</v>
      </c>
      <c r="P92" s="101">
        <v>39.265757028919751</v>
      </c>
      <c r="Q92" s="101">
        <v>37.708003859101751</v>
      </c>
      <c r="R92" s="101">
        <v>36.617021630144684</v>
      </c>
      <c r="S92" s="101">
        <v>36.938252490087159</v>
      </c>
      <c r="T92" s="101">
        <v>35.640679859015577</v>
      </c>
      <c r="U92" s="101">
        <v>33.103634628664402</v>
      </c>
      <c r="V92" s="101">
        <v>31.823792203233182</v>
      </c>
      <c r="W92" s="101">
        <v>31.679058210192263</v>
      </c>
      <c r="X92" s="101">
        <v>18.841952640053368</v>
      </c>
      <c r="Y92" s="101">
        <v>15.569156678579155</v>
      </c>
      <c r="DA92" s="131" t="s">
        <v>1657</v>
      </c>
    </row>
    <row r="93" spans="1:105" ht="12" customHeight="1" x14ac:dyDescent="0.25">
      <c r="A93" s="107" t="s">
        <v>123</v>
      </c>
      <c r="B93" s="104">
        <v>1.6582499521982371E-2</v>
      </c>
      <c r="C93" s="104">
        <v>1.5429485515566149E-2</v>
      </c>
      <c r="D93" s="104">
        <v>1.5248604276841087E-2</v>
      </c>
      <c r="E93" s="104">
        <v>1.3620183280856152E-2</v>
      </c>
      <c r="F93" s="104">
        <v>1.3835637993293294E-2</v>
      </c>
      <c r="G93" s="104">
        <v>1.5080668163902014E-2</v>
      </c>
      <c r="H93" s="104">
        <v>1.5515455901833175E-2</v>
      </c>
      <c r="I93" s="104">
        <v>2.0787907302357161E-2</v>
      </c>
      <c r="J93" s="104">
        <v>1.9662508568563438E-2</v>
      </c>
      <c r="K93" s="104">
        <v>2.590895137375732E-2</v>
      </c>
      <c r="L93" s="104">
        <v>3.9448022549832762E-2</v>
      </c>
      <c r="M93" s="104">
        <v>4.4312330192897965E-2</v>
      </c>
      <c r="N93" s="104">
        <v>4.1242405629991485E-2</v>
      </c>
      <c r="O93" s="104">
        <v>3.6610412270720066E-2</v>
      </c>
      <c r="P93" s="104">
        <v>4.0189348765390515E-2</v>
      </c>
      <c r="Q93" s="104">
        <v>3.7720557907002572E-2</v>
      </c>
      <c r="R93" s="104">
        <v>3.7821239859620728E-2</v>
      </c>
      <c r="S93" s="104">
        <v>3.8754315770684618E-2</v>
      </c>
      <c r="T93" s="104">
        <v>4.0189370885253706E-2</v>
      </c>
      <c r="U93" s="104">
        <v>3.8936111441780927E-2</v>
      </c>
      <c r="V93" s="104">
        <v>3.8776754332733386E-2</v>
      </c>
      <c r="W93" s="104">
        <v>4.5512434974103434E-2</v>
      </c>
      <c r="X93" s="104">
        <v>2.7907342057088669E-2</v>
      </c>
      <c r="Y93" s="104">
        <v>2.3526672089294941E-2</v>
      </c>
      <c r="DA93" s="132" t="s">
        <v>1658</v>
      </c>
    </row>
    <row r="94" spans="1:105" ht="12" customHeight="1" x14ac:dyDescent="0.25">
      <c r="A94" s="108" t="s">
        <v>50</v>
      </c>
      <c r="B94" s="98">
        <v>5.9331198758658605E-3</v>
      </c>
      <c r="C94" s="98">
        <v>5.2549267554816426E-3</v>
      </c>
      <c r="D94" s="98">
        <v>4.782169740603779E-3</v>
      </c>
      <c r="E94" s="98">
        <v>4.6581731881948901E-3</v>
      </c>
      <c r="F94" s="98">
        <v>4.5764596537139525E-3</v>
      </c>
      <c r="G94" s="98">
        <v>4.5536065181644454E-3</v>
      </c>
      <c r="H94" s="98">
        <v>4.4298025659579012E-3</v>
      </c>
      <c r="I94" s="98">
        <v>6.983133373709368E-3</v>
      </c>
      <c r="J94" s="98">
        <v>6.1233902133421879E-3</v>
      </c>
      <c r="K94" s="98">
        <v>7.3994337426637876E-3</v>
      </c>
      <c r="L94" s="98">
        <v>2.1914152018283253E-2</v>
      </c>
      <c r="M94" s="98">
        <v>1.2148457481641319E-2</v>
      </c>
      <c r="N94" s="98">
        <v>1.4208304511835135E-2</v>
      </c>
      <c r="O94" s="98">
        <v>1.3102780545451366E-2</v>
      </c>
      <c r="P94" s="98">
        <v>1.049904772507468E-2</v>
      </c>
      <c r="Q94" s="98">
        <v>1.1081876069959765E-2</v>
      </c>
      <c r="R94" s="98">
        <v>1.0340018412113846E-2</v>
      </c>
      <c r="S94" s="98">
        <v>1.1492470635028956E-2</v>
      </c>
      <c r="T94" s="98">
        <v>1.1525285087479463E-2</v>
      </c>
      <c r="U94" s="98">
        <v>1.0112091156311273E-2</v>
      </c>
      <c r="V94" s="98">
        <v>1.021328150782728E-2</v>
      </c>
      <c r="W94" s="98">
        <v>1.2097284584963253E-2</v>
      </c>
      <c r="X94" s="98">
        <v>2.8905214776022469E-3</v>
      </c>
      <c r="Y94" s="98">
        <v>1.9229890552851154E-3</v>
      </c>
      <c r="DA94" s="63" t="s">
        <v>1659</v>
      </c>
    </row>
    <row r="95" spans="1:105" ht="12" customHeight="1" x14ac:dyDescent="0.25">
      <c r="A95" s="108" t="s">
        <v>52</v>
      </c>
      <c r="B95" s="98">
        <v>1.064937964611651E-2</v>
      </c>
      <c r="C95" s="98">
        <v>1.0174558760084506E-2</v>
      </c>
      <c r="D95" s="98">
        <v>1.0466434536237308E-2</v>
      </c>
      <c r="E95" s="98">
        <v>8.9620100926612618E-3</v>
      </c>
      <c r="F95" s="98">
        <v>9.2591783395793419E-3</v>
      </c>
      <c r="G95" s="98">
        <v>1.0527061645737568E-2</v>
      </c>
      <c r="H95" s="98">
        <v>1.1085653335875273E-2</v>
      </c>
      <c r="I95" s="98">
        <v>1.3804773928647795E-2</v>
      </c>
      <c r="J95" s="98">
        <v>1.3539118355221251E-2</v>
      </c>
      <c r="K95" s="98">
        <v>1.8509517631093531E-2</v>
      </c>
      <c r="L95" s="98">
        <v>1.7533870531549509E-2</v>
      </c>
      <c r="M95" s="98">
        <v>3.2163872711256647E-2</v>
      </c>
      <c r="N95" s="98">
        <v>2.7034101118156347E-2</v>
      </c>
      <c r="O95" s="98">
        <v>2.3507631725268697E-2</v>
      </c>
      <c r="P95" s="98">
        <v>2.9690301040315836E-2</v>
      </c>
      <c r="Q95" s="98">
        <v>2.6638681837042811E-2</v>
      </c>
      <c r="R95" s="98">
        <v>2.7481221447506886E-2</v>
      </c>
      <c r="S95" s="98">
        <v>2.7261845135655664E-2</v>
      </c>
      <c r="T95" s="98">
        <v>2.8664085797774245E-2</v>
      </c>
      <c r="U95" s="98">
        <v>2.882402028546965E-2</v>
      </c>
      <c r="V95" s="98">
        <v>2.8563472824906105E-2</v>
      </c>
      <c r="W95" s="98">
        <v>3.3415150389140183E-2</v>
      </c>
      <c r="X95" s="98">
        <v>2.5016820579486423E-2</v>
      </c>
      <c r="Y95" s="98">
        <v>2.1603683034009825E-2</v>
      </c>
      <c r="DA95" s="63" t="s">
        <v>1660</v>
      </c>
    </row>
    <row r="96" spans="1:105" ht="12" customHeight="1" x14ac:dyDescent="0.25">
      <c r="A96" s="106" t="s">
        <v>122</v>
      </c>
      <c r="B96" s="101">
        <v>445.68757441118578</v>
      </c>
      <c r="C96" s="101">
        <v>421.20268294943639</v>
      </c>
      <c r="D96" s="101">
        <v>422.92280996964428</v>
      </c>
      <c r="E96" s="101">
        <v>452.96203782628811</v>
      </c>
      <c r="F96" s="101">
        <v>454.25991702587675</v>
      </c>
      <c r="G96" s="101">
        <v>424.91299224908835</v>
      </c>
      <c r="H96" s="101">
        <v>445.35598729716992</v>
      </c>
      <c r="I96" s="101">
        <v>468.77924760473962</v>
      </c>
      <c r="J96" s="101">
        <v>495.36864761731647</v>
      </c>
      <c r="K96" s="101">
        <v>481.50478106330746</v>
      </c>
      <c r="L96" s="101">
        <v>551.01878047652792</v>
      </c>
      <c r="M96" s="101">
        <v>616.75077770018549</v>
      </c>
      <c r="N96" s="101">
        <v>695.21541009866007</v>
      </c>
      <c r="O96" s="101">
        <v>776.92053417944419</v>
      </c>
      <c r="P96" s="101">
        <v>727.63734237448978</v>
      </c>
      <c r="Q96" s="101">
        <v>773.76155482552724</v>
      </c>
      <c r="R96" s="101">
        <v>778.81629675923875</v>
      </c>
      <c r="S96" s="101">
        <v>822.32206563199077</v>
      </c>
      <c r="T96" s="101">
        <v>821.4459397575896</v>
      </c>
      <c r="U96" s="101">
        <v>797.44709506793515</v>
      </c>
      <c r="V96" s="101">
        <v>806.726572888021</v>
      </c>
      <c r="W96" s="101">
        <v>761.10101100380973</v>
      </c>
      <c r="X96" s="101">
        <v>549.9647563480579</v>
      </c>
      <c r="Y96" s="101">
        <v>508.55865808004751</v>
      </c>
      <c r="DA96" s="131" t="s">
        <v>1661</v>
      </c>
    </row>
    <row r="97" spans="1:105" ht="12" customHeight="1" x14ac:dyDescent="0.25">
      <c r="A97" s="107" t="s">
        <v>121</v>
      </c>
      <c r="B97" s="104">
        <v>12.487374105244054</v>
      </c>
      <c r="C97" s="104">
        <v>11.590122750014206</v>
      </c>
      <c r="D97" s="104">
        <v>11.097885254143563</v>
      </c>
      <c r="E97" s="104">
        <v>12.185890895760448</v>
      </c>
      <c r="F97" s="104">
        <v>12.510369908822696</v>
      </c>
      <c r="G97" s="104">
        <v>12.598054629431495</v>
      </c>
      <c r="H97" s="104">
        <v>15.723459478049367</v>
      </c>
      <c r="I97" s="104">
        <v>21.222127089848307</v>
      </c>
      <c r="J97" s="104">
        <v>25.051875358003667</v>
      </c>
      <c r="K97" s="104">
        <v>28.762791925269894</v>
      </c>
      <c r="L97" s="104">
        <v>51.809030490918062</v>
      </c>
      <c r="M97" s="104">
        <v>63.461585185875506</v>
      </c>
      <c r="N97" s="104">
        <v>76.179363607091545</v>
      </c>
      <c r="O97" s="104">
        <v>83.066946148096704</v>
      </c>
      <c r="P97" s="104">
        <v>77.984091103013753</v>
      </c>
      <c r="Q97" s="104">
        <v>85.456814254004229</v>
      </c>
      <c r="R97" s="104">
        <v>88.486005282024564</v>
      </c>
      <c r="S97" s="104">
        <v>94.555078111224447</v>
      </c>
      <c r="T97" s="104">
        <v>100.98142364007995</v>
      </c>
      <c r="U97" s="104">
        <v>101.6835410576077</v>
      </c>
      <c r="V97" s="104">
        <v>103.67235164211716</v>
      </c>
      <c r="W97" s="104">
        <v>104.22819975833247</v>
      </c>
      <c r="X97" s="104">
        <v>83.368084616236089</v>
      </c>
      <c r="Y97" s="104">
        <v>82.530736647945361</v>
      </c>
      <c r="DA97" s="132" t="s">
        <v>1662</v>
      </c>
    </row>
    <row r="98" spans="1:105" ht="12" customHeight="1" x14ac:dyDescent="0.25">
      <c r="A98" s="108" t="s">
        <v>53</v>
      </c>
      <c r="B98" s="98">
        <v>4.1292735122744322</v>
      </c>
      <c r="C98" s="98">
        <v>3.6422425645009273</v>
      </c>
      <c r="D98" s="98">
        <v>3.2017161669197693</v>
      </c>
      <c r="E98" s="98">
        <v>3.8444677567404422</v>
      </c>
      <c r="F98" s="98">
        <v>3.8188376982138088</v>
      </c>
      <c r="G98" s="98">
        <v>3.508808830074849</v>
      </c>
      <c r="H98" s="98">
        <v>4.1449531156909387</v>
      </c>
      <c r="I98" s="98">
        <v>6.636104377930347</v>
      </c>
      <c r="J98" s="98">
        <v>7.2516196472231336</v>
      </c>
      <c r="K98" s="98">
        <v>7.6176335810351503</v>
      </c>
      <c r="L98" s="98">
        <v>27.508576563276726</v>
      </c>
      <c r="M98" s="98">
        <v>16.189373004162501</v>
      </c>
      <c r="N98" s="98">
        <v>24.615710719921246</v>
      </c>
      <c r="O98" s="98">
        <v>27.892581525401351</v>
      </c>
      <c r="P98" s="98">
        <v>19.184099827903708</v>
      </c>
      <c r="Q98" s="98">
        <v>23.879930659219848</v>
      </c>
      <c r="R98" s="98">
        <v>23.215341594003444</v>
      </c>
      <c r="S98" s="98">
        <v>27.426876668819606</v>
      </c>
      <c r="T98" s="98">
        <v>28.750935606363832</v>
      </c>
      <c r="U98" s="98">
        <v>26.346757203862033</v>
      </c>
      <c r="V98" s="98">
        <v>27.176356364122693</v>
      </c>
      <c r="W98" s="98">
        <v>27.614867464180314</v>
      </c>
      <c r="X98" s="98">
        <v>8.6745693038840948</v>
      </c>
      <c r="Y98" s="98">
        <v>6.9706340697295648</v>
      </c>
      <c r="DA98" s="63" t="s">
        <v>1663</v>
      </c>
    </row>
    <row r="99" spans="1:105" ht="12" customHeight="1" x14ac:dyDescent="0.25">
      <c r="A99" s="108" t="s">
        <v>52</v>
      </c>
      <c r="B99" s="98">
        <v>8.3581005929696222</v>
      </c>
      <c r="C99" s="98">
        <v>7.9478801855132799</v>
      </c>
      <c r="D99" s="98">
        <v>7.896169087223794</v>
      </c>
      <c r="E99" s="98">
        <v>8.3414231390200051</v>
      </c>
      <c r="F99" s="98">
        <v>8.6915322106088873</v>
      </c>
      <c r="G99" s="98">
        <v>9.0892457993566449</v>
      </c>
      <c r="H99" s="98">
        <v>11.578506362358429</v>
      </c>
      <c r="I99" s="98">
        <v>14.586022711917961</v>
      </c>
      <c r="J99" s="98">
        <v>17.800255710780533</v>
      </c>
      <c r="K99" s="98">
        <v>21.145158344234744</v>
      </c>
      <c r="L99" s="98">
        <v>24.300453927641335</v>
      </c>
      <c r="M99" s="98">
        <v>47.272212181713002</v>
      </c>
      <c r="N99" s="98">
        <v>51.563652887170292</v>
      </c>
      <c r="O99" s="98">
        <v>55.174364622695357</v>
      </c>
      <c r="P99" s="98">
        <v>58.799991275110045</v>
      </c>
      <c r="Q99" s="98">
        <v>61.576883594784377</v>
      </c>
      <c r="R99" s="98">
        <v>65.270663688021116</v>
      </c>
      <c r="S99" s="98">
        <v>67.128201442404844</v>
      </c>
      <c r="T99" s="98">
        <v>72.230488033716114</v>
      </c>
      <c r="U99" s="98">
        <v>75.336783853745672</v>
      </c>
      <c r="V99" s="98">
        <v>76.495995277994467</v>
      </c>
      <c r="W99" s="98">
        <v>76.613332294152144</v>
      </c>
      <c r="X99" s="98">
        <v>74.693515312351991</v>
      </c>
      <c r="Y99" s="98">
        <v>75.56010257821579</v>
      </c>
      <c r="DA99" s="63" t="s">
        <v>1664</v>
      </c>
    </row>
    <row r="100" spans="1:105" ht="12" customHeight="1" x14ac:dyDescent="0.25">
      <c r="A100" s="121" t="s">
        <v>54</v>
      </c>
      <c r="B100" s="122">
        <v>336.27644214577276</v>
      </c>
      <c r="C100" s="122">
        <v>331.37806563399602</v>
      </c>
      <c r="D100" s="122">
        <v>336.2122117719997</v>
      </c>
      <c r="E100" s="122">
        <v>327.43780211299406</v>
      </c>
      <c r="F100" s="122">
        <v>296.76067223101876</v>
      </c>
      <c r="G100" s="122">
        <v>308.02220666553831</v>
      </c>
      <c r="H100" s="122">
        <v>316.27304797122417</v>
      </c>
      <c r="I100" s="122">
        <v>348.46987199022567</v>
      </c>
      <c r="J100" s="122">
        <v>362.07812534886295</v>
      </c>
      <c r="K100" s="122">
        <v>321.66507144435434</v>
      </c>
      <c r="L100" s="122">
        <v>416.75851932777812</v>
      </c>
      <c r="M100" s="122">
        <v>432.03058090983041</v>
      </c>
      <c r="N100" s="122">
        <v>476.41069327451589</v>
      </c>
      <c r="O100" s="122">
        <v>507.56197395306367</v>
      </c>
      <c r="P100" s="122">
        <v>472.16021673399143</v>
      </c>
      <c r="Q100" s="122">
        <v>495.78507647112917</v>
      </c>
      <c r="R100" s="122">
        <v>472.54332719907939</v>
      </c>
      <c r="S100" s="122">
        <v>496.06817947069413</v>
      </c>
      <c r="T100" s="122">
        <v>486.86480633203109</v>
      </c>
      <c r="U100" s="122">
        <v>473.98115271230915</v>
      </c>
      <c r="V100" s="122">
        <v>484.08239578164245</v>
      </c>
      <c r="W100" s="122">
        <v>445.53429108512802</v>
      </c>
      <c r="X100" s="122">
        <v>479.07335522269921</v>
      </c>
      <c r="Y100" s="122">
        <v>442.30742353267084</v>
      </c>
      <c r="DA100" s="130" t="s">
        <v>1665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1666</v>
      </c>
    </row>
    <row r="102" spans="1:105" ht="12" customHeight="1" x14ac:dyDescent="0.25">
      <c r="A102" s="97" t="s">
        <v>50</v>
      </c>
      <c r="B102" s="98">
        <v>176.20068245193846</v>
      </c>
      <c r="C102" s="98">
        <v>164.17852187035191</v>
      </c>
      <c r="D102" s="98">
        <v>168.4662989492621</v>
      </c>
      <c r="E102" s="98">
        <v>160.47779509391958</v>
      </c>
      <c r="F102" s="98">
        <v>159.86410823214021</v>
      </c>
      <c r="G102" s="98">
        <v>155.92256981202993</v>
      </c>
      <c r="H102" s="98">
        <v>151.76548431134421</v>
      </c>
      <c r="I102" s="98">
        <v>164.29225117113145</v>
      </c>
      <c r="J102" s="98">
        <v>154.91521640853043</v>
      </c>
      <c r="K102" s="98">
        <v>160.26405345925622</v>
      </c>
      <c r="L102" s="98">
        <v>170.23449049924233</v>
      </c>
      <c r="M102" s="98">
        <v>182.91921190778467</v>
      </c>
      <c r="N102" s="98">
        <v>185.05738057649396</v>
      </c>
      <c r="O102" s="98">
        <v>188.83742635962844</v>
      </c>
      <c r="P102" s="98">
        <v>194.9722504805473</v>
      </c>
      <c r="Q102" s="98">
        <v>190.58032835365532</v>
      </c>
      <c r="R102" s="98">
        <v>165.37820537755155</v>
      </c>
      <c r="S102" s="98">
        <v>169.54989608996868</v>
      </c>
      <c r="T102" s="98">
        <v>158.17520671780494</v>
      </c>
      <c r="U102" s="98">
        <v>151.43079251905465</v>
      </c>
      <c r="V102" s="98">
        <v>153.08982930862544</v>
      </c>
      <c r="W102" s="98">
        <v>131.58679788103927</v>
      </c>
      <c r="X102" s="98">
        <v>111.74568216200224</v>
      </c>
      <c r="Y102" s="98">
        <v>93.571511954095627</v>
      </c>
      <c r="DA102" s="63" t="s">
        <v>1667</v>
      </c>
    </row>
    <row r="103" spans="1:105" ht="12" customHeight="1" x14ac:dyDescent="0.25">
      <c r="A103" s="109" t="s">
        <v>120</v>
      </c>
      <c r="B103" s="33">
        <v>160.07575969383427</v>
      </c>
      <c r="C103" s="33">
        <v>167.1995437636441</v>
      </c>
      <c r="D103" s="33">
        <v>167.74591282273764</v>
      </c>
      <c r="E103" s="33">
        <v>166.96000701907451</v>
      </c>
      <c r="F103" s="33">
        <v>136.89656399887855</v>
      </c>
      <c r="G103" s="33">
        <v>152.0996368535084</v>
      </c>
      <c r="H103" s="33">
        <v>164.50756365987999</v>
      </c>
      <c r="I103" s="33">
        <v>184.17762081909424</v>
      </c>
      <c r="J103" s="33">
        <v>207.16290894033253</v>
      </c>
      <c r="K103" s="33">
        <v>161.40101798509812</v>
      </c>
      <c r="L103" s="33">
        <v>246.52402882853579</v>
      </c>
      <c r="M103" s="33">
        <v>249.11136900204576</v>
      </c>
      <c r="N103" s="33">
        <v>291.35331269802197</v>
      </c>
      <c r="O103" s="33">
        <v>318.7245475934352</v>
      </c>
      <c r="P103" s="33">
        <v>277.18796625344413</v>
      </c>
      <c r="Q103" s="33">
        <v>305.20474811747386</v>
      </c>
      <c r="R103" s="33">
        <v>307.1651218215278</v>
      </c>
      <c r="S103" s="33">
        <v>326.51828338072545</v>
      </c>
      <c r="T103" s="33">
        <v>328.68959961422615</v>
      </c>
      <c r="U103" s="33">
        <v>322.55036019325451</v>
      </c>
      <c r="V103" s="33">
        <v>330.99256647301701</v>
      </c>
      <c r="W103" s="33">
        <v>313.94749320408874</v>
      </c>
      <c r="X103" s="33">
        <v>367.32767306069695</v>
      </c>
      <c r="Y103" s="33">
        <v>348.73591157857521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146.86380446986857</v>
      </c>
      <c r="C105" s="117">
        <f t="shared" si="35"/>
        <v>141.74033187546627</v>
      </c>
      <c r="D105" s="117">
        <f t="shared" si="35"/>
        <v>96.077460898173555</v>
      </c>
      <c r="E105" s="117">
        <f t="shared" si="35"/>
        <v>93.878485459008644</v>
      </c>
      <c r="F105" s="117">
        <f t="shared" si="35"/>
        <v>89.514042578924588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121.41556171368893</v>
      </c>
      <c r="C106" s="122">
        <f t="shared" si="38"/>
        <v>119.46188060090577</v>
      </c>
      <c r="D106" s="122">
        <f t="shared" si="38"/>
        <v>77.647569940794469</v>
      </c>
      <c r="E106" s="122">
        <f t="shared" si="38"/>
        <v>78.233655381128315</v>
      </c>
      <c r="F106" s="122">
        <f t="shared" si="38"/>
        <v>78.85894936765591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1670</v>
      </c>
    </row>
    <row r="107" spans="1:105" ht="12" customHeight="1" x14ac:dyDescent="0.25">
      <c r="A107" s="97" t="s">
        <v>197</v>
      </c>
      <c r="B107" s="98">
        <v>120.95159071367149</v>
      </c>
      <c r="C107" s="98">
        <v>119.0169389509888</v>
      </c>
      <c r="D107" s="98">
        <v>77.362166809974198</v>
      </c>
      <c r="E107" s="98">
        <v>77.959329320722262</v>
      </c>
      <c r="F107" s="98">
        <v>78.580309544282031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1671</v>
      </c>
    </row>
    <row r="108" spans="1:105" ht="12" customHeight="1" x14ac:dyDescent="0.25">
      <c r="A108" s="97" t="s">
        <v>53</v>
      </c>
      <c r="B108" s="98">
        <v>0.46397100001743091</v>
      </c>
      <c r="C108" s="98">
        <v>0.44494164991697444</v>
      </c>
      <c r="D108" s="98">
        <v>0.28540313082027602</v>
      </c>
      <c r="E108" s="98">
        <v>0.27432606040605584</v>
      </c>
      <c r="F108" s="98">
        <v>0.27863982337388182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0.24422212751363198</v>
      </c>
      <c r="C109" s="122">
        <f t="shared" si="41"/>
        <v>0.29924280779742324</v>
      </c>
      <c r="D109" s="122">
        <f t="shared" si="41"/>
        <v>0.22504606631012047</v>
      </c>
      <c r="E109" s="122">
        <f t="shared" si="41"/>
        <v>0.65936699571216373</v>
      </c>
      <c r="F109" s="122">
        <f t="shared" si="41"/>
        <v>0.16709341499509381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1673</v>
      </c>
    </row>
    <row r="110" spans="1:105" ht="12" customHeight="1" x14ac:dyDescent="0.25">
      <c r="A110" s="97" t="s">
        <v>53</v>
      </c>
      <c r="B110" s="98">
        <v>0.24422212751363198</v>
      </c>
      <c r="C110" s="98">
        <v>0.29924280779742324</v>
      </c>
      <c r="D110" s="98">
        <v>0.22504606631012047</v>
      </c>
      <c r="E110" s="98">
        <v>0.65936699571216373</v>
      </c>
      <c r="F110" s="98">
        <v>0.16709341499509381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1674</v>
      </c>
    </row>
    <row r="111" spans="1:105" ht="12" customHeight="1" x14ac:dyDescent="0.25">
      <c r="A111" s="121" t="s">
        <v>55</v>
      </c>
      <c r="B111" s="122">
        <v>15.514499431592103</v>
      </c>
      <c r="C111" s="122">
        <v>13.313751513762234</v>
      </c>
      <c r="D111" s="122">
        <v>10.969135503525067</v>
      </c>
      <c r="E111" s="122">
        <v>9.3623553703593458</v>
      </c>
      <c r="F111" s="122">
        <v>6.8048927744977199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15.091643973843857</v>
      </c>
      <c r="C116" s="101">
        <v>12.954334227197913</v>
      </c>
      <c r="D116" s="101">
        <v>10.675859014535098</v>
      </c>
      <c r="E116" s="101">
        <v>9.1093908215855937</v>
      </c>
      <c r="F116" s="101">
        <v>6.6218000107981005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1680</v>
      </c>
    </row>
    <row r="117" spans="1:105" ht="12" customHeight="1" x14ac:dyDescent="0.25">
      <c r="A117" s="107" t="s">
        <v>121</v>
      </c>
      <c r="B117" s="104">
        <v>0.42285545774824662</v>
      </c>
      <c r="C117" s="104">
        <v>0.35941728656432143</v>
      </c>
      <c r="D117" s="104">
        <v>0.29327648898996905</v>
      </c>
      <c r="E117" s="104">
        <v>0.25296454877375302</v>
      </c>
      <c r="F117" s="104">
        <v>0.18309276369961969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0.13982810368973</v>
      </c>
      <c r="C118" s="98">
        <v>0.11313426968404815</v>
      </c>
      <c r="D118" s="98">
        <v>8.4992814284185383E-2</v>
      </c>
      <c r="E118" s="98">
        <v>8.0412547628850264E-2</v>
      </c>
      <c r="F118" s="98">
        <v>5.6513138214891318E-2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0.28302735405851664</v>
      </c>
      <c r="C119" s="98">
        <v>0.24628301688027329</v>
      </c>
      <c r="D119" s="98">
        <v>0.20828367470578368</v>
      </c>
      <c r="E119" s="98">
        <v>0.17255200114490274</v>
      </c>
      <c r="F119" s="98">
        <v>0.12657962548472837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9.6895211970738959</v>
      </c>
      <c r="C120" s="122">
        <v>8.6654569530008345</v>
      </c>
      <c r="D120" s="122">
        <v>7.2357093875439089</v>
      </c>
      <c r="E120" s="122">
        <v>5.6231077118088244</v>
      </c>
      <c r="F120" s="122">
        <v>3.6831070217758737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1684</v>
      </c>
    </row>
    <row r="121" spans="1:105" ht="12" customHeight="1" x14ac:dyDescent="0.25">
      <c r="A121" s="97" t="s">
        <v>50</v>
      </c>
      <c r="B121" s="98">
        <v>5.0770549312680426</v>
      </c>
      <c r="C121" s="98">
        <v>4.322559913047086</v>
      </c>
      <c r="D121" s="98">
        <v>3.6495122139679017</v>
      </c>
      <c r="E121" s="98">
        <v>2.7757166719425101</v>
      </c>
      <c r="F121" s="98">
        <v>1.9702369321348514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4.6124662658058533</v>
      </c>
      <c r="C122" s="33">
        <v>4.3428970399537477</v>
      </c>
      <c r="D122" s="33">
        <v>3.5861971735760072</v>
      </c>
      <c r="E122" s="33">
        <v>2.8473910398663138</v>
      </c>
      <c r="F122" s="33">
        <v>1.7128700896410223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2289.1545701780597</v>
      </c>
      <c r="C124" s="117">
        <f t="shared" si="42"/>
        <v>2731.7696717948306</v>
      </c>
      <c r="D124" s="117">
        <f t="shared" si="42"/>
        <v>2833.8180750899428</v>
      </c>
      <c r="E124" s="117">
        <f t="shared" si="42"/>
        <v>2760.2035688860751</v>
      </c>
      <c r="F124" s="117">
        <f t="shared" si="42"/>
        <v>2766.5602998036279</v>
      </c>
      <c r="G124" s="117">
        <f t="shared" si="42"/>
        <v>2855.8772703606128</v>
      </c>
      <c r="H124" s="117">
        <f t="shared" si="42"/>
        <v>2681.2532032504523</v>
      </c>
      <c r="I124" s="117">
        <f t="shared" si="42"/>
        <v>1386.8216066992945</v>
      </c>
      <c r="J124" s="117">
        <f t="shared" si="42"/>
        <v>1488.7203161827717</v>
      </c>
      <c r="K124" s="117">
        <f t="shared" si="42"/>
        <v>1291.7434166851617</v>
      </c>
      <c r="L124" s="117">
        <f t="shared" si="42"/>
        <v>1415.6173174290946</v>
      </c>
      <c r="M124" s="117">
        <f t="shared" si="42"/>
        <v>1181.2053360206703</v>
      </c>
      <c r="N124" s="117">
        <f t="shared" si="42"/>
        <v>1297.0608777265118</v>
      </c>
      <c r="O124" s="117">
        <f t="shared" si="42"/>
        <v>1385.0326309355969</v>
      </c>
      <c r="P124" s="117">
        <f t="shared" si="42"/>
        <v>1135.8753642903603</v>
      </c>
      <c r="Q124" s="117">
        <f t="shared" si="42"/>
        <v>1286.4114484057309</v>
      </c>
      <c r="R124" s="117">
        <f t="shared" ref="R124:V124" si="43">R125+R128+R130+R139</f>
        <v>1371.8186464276046</v>
      </c>
      <c r="S124" s="117">
        <f t="shared" si="43"/>
        <v>1364.9602193992714</v>
      </c>
      <c r="T124" s="117">
        <f t="shared" si="43"/>
        <v>1383.7589069020169</v>
      </c>
      <c r="U124" s="117">
        <f t="shared" si="43"/>
        <v>1404.5150618326602</v>
      </c>
      <c r="V124" s="117">
        <f t="shared" si="43"/>
        <v>1382.6437822569669</v>
      </c>
      <c r="W124" s="117">
        <f t="shared" ref="W124:Y124" si="44">W125+W128+W130+W139</f>
        <v>1592.1072923701054</v>
      </c>
      <c r="X124" s="117">
        <f t="shared" si="44"/>
        <v>1369.7109842513396</v>
      </c>
      <c r="Y124" s="117">
        <f t="shared" si="44"/>
        <v>1392.1668217819363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1874.68395919112</v>
      </c>
      <c r="C125" s="122">
        <f t="shared" si="45"/>
        <v>2290.6054884128448</v>
      </c>
      <c r="D125" s="122">
        <f t="shared" si="45"/>
        <v>2370.050927971854</v>
      </c>
      <c r="E125" s="122">
        <f t="shared" si="45"/>
        <v>2299.7570851088558</v>
      </c>
      <c r="F125" s="122">
        <f t="shared" si="45"/>
        <v>2342.757308698639</v>
      </c>
      <c r="G125" s="122">
        <f t="shared" si="45"/>
        <v>2434.1925545131635</v>
      </c>
      <c r="H125" s="122">
        <f t="shared" si="45"/>
        <v>2269.7651497038528</v>
      </c>
      <c r="I125" s="122">
        <f t="shared" si="45"/>
        <v>1117.0533107620254</v>
      </c>
      <c r="J125" s="122">
        <f t="shared" si="45"/>
        <v>1236.967744278179</v>
      </c>
      <c r="K125" s="122">
        <f t="shared" si="45"/>
        <v>1091.2592707775245</v>
      </c>
      <c r="L125" s="122">
        <f t="shared" si="45"/>
        <v>1189.231388689735</v>
      </c>
      <c r="M125" s="122">
        <f t="shared" si="45"/>
        <v>950.15434928138973</v>
      </c>
      <c r="N125" s="122">
        <f t="shared" si="45"/>
        <v>1060.5910106105403</v>
      </c>
      <c r="O125" s="122">
        <f t="shared" si="45"/>
        <v>1140.5580982336376</v>
      </c>
      <c r="P125" s="122">
        <f t="shared" si="45"/>
        <v>904.91140873070083</v>
      </c>
      <c r="Q125" s="122">
        <f t="shared" si="45"/>
        <v>1035.2576712484752</v>
      </c>
      <c r="R125" s="122">
        <f t="shared" ref="R125:V125" si="46">SUM(R126:R127)</f>
        <v>1117.6042640088986</v>
      </c>
      <c r="S125" s="122">
        <f t="shared" si="46"/>
        <v>1096.2008821166874</v>
      </c>
      <c r="T125" s="122">
        <f t="shared" si="46"/>
        <v>1106.0101223142588</v>
      </c>
      <c r="U125" s="122">
        <f t="shared" si="46"/>
        <v>1126.1397397720416</v>
      </c>
      <c r="V125" s="122">
        <f t="shared" si="46"/>
        <v>1088.5912330993281</v>
      </c>
      <c r="W125" s="122">
        <f t="shared" ref="W125:Y125" si="47">SUM(W126:W127)</f>
        <v>1302.0611827610551</v>
      </c>
      <c r="X125" s="122">
        <f t="shared" si="47"/>
        <v>1119.7723961572303</v>
      </c>
      <c r="Y125" s="122">
        <f t="shared" si="47"/>
        <v>1157.6363524467527</v>
      </c>
      <c r="DA125" s="130" t="s">
        <v>1688</v>
      </c>
    </row>
    <row r="126" spans="1:105" ht="12" customHeight="1" x14ac:dyDescent="0.25">
      <c r="A126" s="97" t="s">
        <v>198</v>
      </c>
      <c r="B126" s="98">
        <v>1867.1446144366932</v>
      </c>
      <c r="C126" s="98">
        <v>2281.6026734676325</v>
      </c>
      <c r="D126" s="98">
        <v>2360.8342928292036</v>
      </c>
      <c r="E126" s="98">
        <v>2291.2003834974307</v>
      </c>
      <c r="F126" s="98">
        <v>2333.9499677700942</v>
      </c>
      <c r="G126" s="98">
        <v>2425.2329357701983</v>
      </c>
      <c r="H126" s="98">
        <v>2261.5591497455152</v>
      </c>
      <c r="I126" s="98">
        <v>1113.009841910784</v>
      </c>
      <c r="J126" s="98">
        <v>1232.55857091302</v>
      </c>
      <c r="K126" s="98">
        <v>1087.4782450151545</v>
      </c>
      <c r="L126" s="98">
        <v>1185.1180404319482</v>
      </c>
      <c r="M126" s="98">
        <v>946.91728763564822</v>
      </c>
      <c r="N126" s="98">
        <v>1056.9427186103987</v>
      </c>
      <c r="O126" s="98">
        <v>1136.6366551094866</v>
      </c>
      <c r="P126" s="98">
        <v>901.825903606456</v>
      </c>
      <c r="Q126" s="98">
        <v>1031.7390962646969</v>
      </c>
      <c r="R126" s="98">
        <v>1113.8060093796403</v>
      </c>
      <c r="S126" s="98">
        <v>1092.4772473624191</v>
      </c>
      <c r="T126" s="98">
        <v>1102.2645335818565</v>
      </c>
      <c r="U126" s="98">
        <v>1122.3132514532224</v>
      </c>
      <c r="V126" s="98">
        <v>1084.9087625884656</v>
      </c>
      <c r="W126" s="98">
        <v>1297.613103149939</v>
      </c>
      <c r="X126" s="98">
        <v>1116.0220031279925</v>
      </c>
      <c r="Y126" s="98">
        <v>1153.7534581734317</v>
      </c>
      <c r="DA126" s="63" t="s">
        <v>1689</v>
      </c>
    </row>
    <row r="127" spans="1:105" ht="12" customHeight="1" x14ac:dyDescent="0.25">
      <c r="A127" s="97" t="s">
        <v>53</v>
      </c>
      <c r="B127" s="98">
        <v>7.539344754426728</v>
      </c>
      <c r="C127" s="98">
        <v>9.0028149452121742</v>
      </c>
      <c r="D127" s="98">
        <v>9.2166351426503557</v>
      </c>
      <c r="E127" s="98">
        <v>8.5567016114248933</v>
      </c>
      <c r="F127" s="98">
        <v>8.8073409285446456</v>
      </c>
      <c r="G127" s="98">
        <v>8.9596187429653646</v>
      </c>
      <c r="H127" s="98">
        <v>8.2059999583375127</v>
      </c>
      <c r="I127" s="98">
        <v>4.0434688512414896</v>
      </c>
      <c r="J127" s="98">
        <v>4.4091733651588356</v>
      </c>
      <c r="K127" s="98">
        <v>3.7810257623700085</v>
      </c>
      <c r="L127" s="98">
        <v>4.1133482577867708</v>
      </c>
      <c r="M127" s="98">
        <v>3.2370616457415435</v>
      </c>
      <c r="N127" s="98">
        <v>3.6482920001415522</v>
      </c>
      <c r="O127" s="98">
        <v>3.9214431241509917</v>
      </c>
      <c r="P127" s="98">
        <v>3.0855051242448863</v>
      </c>
      <c r="Q127" s="98">
        <v>3.5185749837783864</v>
      </c>
      <c r="R127" s="98">
        <v>3.7982546292582806</v>
      </c>
      <c r="S127" s="98">
        <v>3.72363475426826</v>
      </c>
      <c r="T127" s="98">
        <v>3.7455887324021671</v>
      </c>
      <c r="U127" s="98">
        <v>3.82648831881919</v>
      </c>
      <c r="V127" s="98">
        <v>3.6824705108625069</v>
      </c>
      <c r="W127" s="98">
        <v>4.448079611116003</v>
      </c>
      <c r="X127" s="98">
        <v>3.7503930292377556</v>
      </c>
      <c r="Y127" s="98">
        <v>3.8828942733210199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4.7713949502241322</v>
      </c>
      <c r="C128" s="122">
        <f t="shared" si="48"/>
        <v>5.9513537283804645</v>
      </c>
      <c r="D128" s="122">
        <f t="shared" si="48"/>
        <v>4.7087184490629683</v>
      </c>
      <c r="E128" s="122">
        <f t="shared" si="48"/>
        <v>16.060650034324446</v>
      </c>
      <c r="F128" s="122">
        <f t="shared" si="48"/>
        <v>4.9872202283423803</v>
      </c>
      <c r="G128" s="122">
        <f t="shared" si="48"/>
        <v>6.8989302447368495</v>
      </c>
      <c r="H128" s="122">
        <f t="shared" si="48"/>
        <v>9.0441784649419787</v>
      </c>
      <c r="I128" s="122">
        <f t="shared" si="48"/>
        <v>3.8913752766382053</v>
      </c>
      <c r="J128" s="122">
        <f t="shared" si="48"/>
        <v>3.7033738455003173</v>
      </c>
      <c r="K128" s="122">
        <f t="shared" si="48"/>
        <v>3.6121100488200515</v>
      </c>
      <c r="L128" s="122">
        <f t="shared" si="48"/>
        <v>2.7294031485724566</v>
      </c>
      <c r="M128" s="122">
        <f t="shared" si="48"/>
        <v>2.166825535974418</v>
      </c>
      <c r="N128" s="122">
        <f t="shared" si="48"/>
        <v>1.9487636736822302</v>
      </c>
      <c r="O128" s="122">
        <f t="shared" si="48"/>
        <v>2.0030521440274431</v>
      </c>
      <c r="P128" s="122">
        <f t="shared" si="48"/>
        <v>2.3763429208976476</v>
      </c>
      <c r="Q128" s="122">
        <f t="shared" si="48"/>
        <v>2.8465361023473434</v>
      </c>
      <c r="R128" s="122">
        <f t="shared" si="48"/>
        <v>3.9029192336285248</v>
      </c>
      <c r="S128" s="122">
        <f t="shared" si="48"/>
        <v>4.6114062913345597</v>
      </c>
      <c r="T128" s="122">
        <f t="shared" si="48"/>
        <v>5.8701585817834872</v>
      </c>
      <c r="U128" s="122">
        <f t="shared" si="48"/>
        <v>6.9770609813111921</v>
      </c>
      <c r="V128" s="122">
        <f t="shared" si="48"/>
        <v>8.8614573632659681</v>
      </c>
      <c r="W128" s="122">
        <f t="shared" si="48"/>
        <v>9.2325354692419719</v>
      </c>
      <c r="X128" s="122">
        <f t="shared" si="48"/>
        <v>6.6909722335696165</v>
      </c>
      <c r="Y128" s="122">
        <f t="shared" si="48"/>
        <v>6.6092379831306838</v>
      </c>
      <c r="DA128" s="130" t="s">
        <v>1691</v>
      </c>
    </row>
    <row r="129" spans="1:105" ht="12" customHeight="1" x14ac:dyDescent="0.25">
      <c r="A129" s="97" t="s">
        <v>53</v>
      </c>
      <c r="B129" s="98">
        <v>4.7713949502241322</v>
      </c>
      <c r="C129" s="98">
        <v>5.9513537283804645</v>
      </c>
      <c r="D129" s="98">
        <v>4.7087184490629683</v>
      </c>
      <c r="E129" s="98">
        <v>16.060650034324446</v>
      </c>
      <c r="F129" s="98">
        <v>4.9872202283423803</v>
      </c>
      <c r="G129" s="98">
        <v>6.8989302447368495</v>
      </c>
      <c r="H129" s="98">
        <v>9.0441784649419787</v>
      </c>
      <c r="I129" s="98">
        <v>3.8913752766382053</v>
      </c>
      <c r="J129" s="98">
        <v>3.7033738455003173</v>
      </c>
      <c r="K129" s="98">
        <v>3.6121100488200515</v>
      </c>
      <c r="L129" s="98">
        <v>2.7294031485724566</v>
      </c>
      <c r="M129" s="98">
        <v>2.166825535974418</v>
      </c>
      <c r="N129" s="98">
        <v>1.9487636736822302</v>
      </c>
      <c r="O129" s="98">
        <v>2.0030521440274431</v>
      </c>
      <c r="P129" s="98">
        <v>2.3763429208976476</v>
      </c>
      <c r="Q129" s="98">
        <v>2.8465361023473434</v>
      </c>
      <c r="R129" s="98">
        <v>3.9029192336285248</v>
      </c>
      <c r="S129" s="98">
        <v>4.6114062913345597</v>
      </c>
      <c r="T129" s="98">
        <v>5.8701585817834872</v>
      </c>
      <c r="U129" s="98">
        <v>6.9770609813111921</v>
      </c>
      <c r="V129" s="98">
        <v>8.8614573632659681</v>
      </c>
      <c r="W129" s="98">
        <v>9.2325354692419719</v>
      </c>
      <c r="X129" s="98">
        <v>6.6909722335696165</v>
      </c>
      <c r="Y129" s="98">
        <v>6.6092379831306838</v>
      </c>
      <c r="DA129" s="63" t="s">
        <v>1692</v>
      </c>
    </row>
    <row r="130" spans="1:105" ht="12" customHeight="1" x14ac:dyDescent="0.25">
      <c r="A130" s="121" t="s">
        <v>55</v>
      </c>
      <c r="B130" s="122">
        <v>220.39808742003947</v>
      </c>
      <c r="C130" s="122">
        <v>244.32531418366077</v>
      </c>
      <c r="D130" s="122">
        <v>266.74775702709377</v>
      </c>
      <c r="E130" s="122">
        <v>259.19733165072807</v>
      </c>
      <c r="F130" s="122">
        <v>252.69219886280271</v>
      </c>
      <c r="G130" s="122">
        <v>251.75009068086922</v>
      </c>
      <c r="H130" s="122">
        <v>253.47287969952259</v>
      </c>
      <c r="I130" s="122">
        <v>142.09136506005746</v>
      </c>
      <c r="J130" s="122">
        <v>143.17441084327729</v>
      </c>
      <c r="K130" s="122">
        <v>118.10427410461497</v>
      </c>
      <c r="L130" s="122">
        <v>131.08091007284057</v>
      </c>
      <c r="M130" s="122">
        <v>139.55028113700132</v>
      </c>
      <c r="N130" s="122">
        <v>141.74517795113164</v>
      </c>
      <c r="O130" s="122">
        <v>147.1535266080601</v>
      </c>
      <c r="P130" s="122">
        <v>141.00903684996516</v>
      </c>
      <c r="Q130" s="122">
        <v>154.58123638654519</v>
      </c>
      <c r="R130" s="122">
        <v>159.55080212575373</v>
      </c>
      <c r="S130" s="122">
        <v>167.23497170847898</v>
      </c>
      <c r="T130" s="122">
        <v>174.91783480391857</v>
      </c>
      <c r="U130" s="122">
        <v>174.71398434652818</v>
      </c>
      <c r="V130" s="122">
        <v>182.81674551850574</v>
      </c>
      <c r="W130" s="122">
        <v>184.06266402008688</v>
      </c>
      <c r="X130" s="122">
        <v>138.40588029704739</v>
      </c>
      <c r="Y130" s="122">
        <v>131.34303544623589</v>
      </c>
      <c r="DA130" s="130" t="s">
        <v>1693</v>
      </c>
    </row>
    <row r="131" spans="1:105" ht="12" customHeight="1" x14ac:dyDescent="0.25">
      <c r="A131" s="97" t="s">
        <v>128</v>
      </c>
      <c r="B131" s="98">
        <v>196.02065714194683</v>
      </c>
      <c r="C131" s="98">
        <v>218.88304978349007</v>
      </c>
      <c r="D131" s="98">
        <v>243.57807268762284</v>
      </c>
      <c r="E131" s="98">
        <v>234.68719728153053</v>
      </c>
      <c r="F131" s="98">
        <v>227.68332541349494</v>
      </c>
      <c r="G131" s="98">
        <v>229.36092418502628</v>
      </c>
      <c r="H131" s="98">
        <v>232.27922079304994</v>
      </c>
      <c r="I131" s="98">
        <v>124.85989603064451</v>
      </c>
      <c r="J131" s="98">
        <v>128.02265448591757</v>
      </c>
      <c r="K131" s="98">
        <v>105.30260576174767</v>
      </c>
      <c r="L131" s="98">
        <v>116.58589763232693</v>
      </c>
      <c r="M131" s="98">
        <v>122.88616871943204</v>
      </c>
      <c r="N131" s="98">
        <v>122.48664234681654</v>
      </c>
      <c r="O131" s="98">
        <v>125.08022344792121</v>
      </c>
      <c r="P131" s="98">
        <v>119.29211060633131</v>
      </c>
      <c r="Q131" s="98">
        <v>131.43513513158081</v>
      </c>
      <c r="R131" s="98">
        <v>136.83768993884811</v>
      </c>
      <c r="S131" s="98">
        <v>143.688065529742</v>
      </c>
      <c r="T131" s="98">
        <v>151.09668111886933</v>
      </c>
      <c r="U131" s="98">
        <v>151.44054075161975</v>
      </c>
      <c r="V131" s="98">
        <v>161.10844206672212</v>
      </c>
      <c r="W131" s="98">
        <v>168.35801738068892</v>
      </c>
      <c r="X131" s="98">
        <v>133.33990417855384</v>
      </c>
      <c r="Y131" s="98">
        <v>129.41651230481145</v>
      </c>
      <c r="DA131" s="63" t="s">
        <v>1694</v>
      </c>
    </row>
    <row r="132" spans="1:105" ht="12" customHeight="1" x14ac:dyDescent="0.25">
      <c r="A132" s="97" t="s">
        <v>127</v>
      </c>
      <c r="B132" s="98">
        <v>5.1676632181302543E-2</v>
      </c>
      <c r="C132" s="98">
        <v>6.5682630729991101E-2</v>
      </c>
      <c r="D132" s="98">
        <v>7.7747746528940162E-2</v>
      </c>
      <c r="E132" s="98">
        <v>7.0461832125148949E-2</v>
      </c>
      <c r="F132" s="98">
        <v>6.7521884975316498E-2</v>
      </c>
      <c r="G132" s="98">
        <v>8.2935293522316308E-2</v>
      </c>
      <c r="H132" s="98">
        <v>0.10921530880526845</v>
      </c>
      <c r="I132" s="98">
        <v>6.1253434202393001E-2</v>
      </c>
      <c r="J132" s="98">
        <v>7.0015081983142435E-2</v>
      </c>
      <c r="K132" s="98">
        <v>6.8545078222303379E-2</v>
      </c>
      <c r="L132" s="98">
        <v>0.11229429719573503</v>
      </c>
      <c r="M132" s="98">
        <v>0.14121409780798447</v>
      </c>
      <c r="N132" s="98">
        <v>0.14122234187065402</v>
      </c>
      <c r="O132" s="98">
        <v>0.13691379780942647</v>
      </c>
      <c r="P132" s="98">
        <v>0.1399854528348716</v>
      </c>
      <c r="Q132" s="98">
        <v>0.15952449836955074</v>
      </c>
      <c r="R132" s="98">
        <v>0.17266081823376847</v>
      </c>
      <c r="S132" s="98">
        <v>0.17723288782345689</v>
      </c>
      <c r="T132" s="98">
        <v>0.20258930195802777</v>
      </c>
      <c r="U132" s="98">
        <v>0.2095128102716115</v>
      </c>
      <c r="V132" s="98">
        <v>0.21842338604480996</v>
      </c>
      <c r="W132" s="98">
        <v>0.2480062459732903</v>
      </c>
      <c r="X132" s="98">
        <v>0.2326420073597503</v>
      </c>
      <c r="Y132" s="98">
        <v>0.24189287186823805</v>
      </c>
      <c r="DA132" s="63" t="s">
        <v>1695</v>
      </c>
    </row>
    <row r="133" spans="1:105" ht="12" customHeight="1" x14ac:dyDescent="0.25">
      <c r="A133" s="100" t="s">
        <v>198</v>
      </c>
      <c r="B133" s="101">
        <v>1.5057724329184898E-2</v>
      </c>
      <c r="C133" s="101">
        <v>1.811571479904284E-2</v>
      </c>
      <c r="D133" s="101">
        <v>1.9617702191918131E-2</v>
      </c>
      <c r="E133" s="101">
        <v>1.9592506475815293E-2</v>
      </c>
      <c r="F133" s="101">
        <v>1.8184188323191099E-2</v>
      </c>
      <c r="G133" s="101">
        <v>2.0309395822727509E-2</v>
      </c>
      <c r="H133" s="101">
        <v>2.5283975599525166E-2</v>
      </c>
      <c r="I133" s="101">
        <v>1.6934457539918395E-2</v>
      </c>
      <c r="J133" s="101">
        <v>1.7828771311912926E-2</v>
      </c>
      <c r="K133" s="101">
        <v>1.5881811232330338E-2</v>
      </c>
      <c r="L133" s="101">
        <v>5.4445426697189429E-2</v>
      </c>
      <c r="M133" s="101">
        <v>3.1281392126284155E-2</v>
      </c>
      <c r="N133" s="101">
        <v>4.0028552673938733E-2</v>
      </c>
      <c r="O133" s="101">
        <v>4.047311929105786E-2</v>
      </c>
      <c r="P133" s="101">
        <v>2.9879166405099324E-2</v>
      </c>
      <c r="Q133" s="101">
        <v>3.9010220232258135E-2</v>
      </c>
      <c r="R133" s="101">
        <v>3.9705668614117097E-2</v>
      </c>
      <c r="S133" s="101">
        <v>4.5435173186350514E-2</v>
      </c>
      <c r="T133" s="101">
        <v>5.125305507863482E-2</v>
      </c>
      <c r="U133" s="101">
        <v>4.8271423705182254E-2</v>
      </c>
      <c r="V133" s="101">
        <v>5.106705590443561E-2</v>
      </c>
      <c r="W133" s="101">
        <v>5.880208330095775E-2</v>
      </c>
      <c r="X133" s="101">
        <v>2.123972698708804E-2</v>
      </c>
      <c r="Y133" s="101">
        <v>1.7991688567927364E-2</v>
      </c>
      <c r="DA133" s="131" t="s">
        <v>1696</v>
      </c>
    </row>
    <row r="134" spans="1:105" ht="12" customHeight="1" x14ac:dyDescent="0.25">
      <c r="A134" s="103" t="s">
        <v>52</v>
      </c>
      <c r="B134" s="104">
        <v>3.6618907852117646E-2</v>
      </c>
      <c r="C134" s="104">
        <v>4.7566915930948264E-2</v>
      </c>
      <c r="D134" s="104">
        <v>5.8130044337022027E-2</v>
      </c>
      <c r="E134" s="104">
        <v>5.0869325649333663E-2</v>
      </c>
      <c r="F134" s="104">
        <v>4.9337696652125396E-2</v>
      </c>
      <c r="G134" s="104">
        <v>6.2625897699588803E-2</v>
      </c>
      <c r="H134" s="104">
        <v>8.393133320574328E-2</v>
      </c>
      <c r="I134" s="104">
        <v>4.4318976662474606E-2</v>
      </c>
      <c r="J134" s="104">
        <v>5.2186310671229516E-2</v>
      </c>
      <c r="K134" s="104">
        <v>5.2663266989973048E-2</v>
      </c>
      <c r="L134" s="104">
        <v>5.784887049854559E-2</v>
      </c>
      <c r="M134" s="104">
        <v>0.10993270568170031</v>
      </c>
      <c r="N134" s="104">
        <v>0.1011937891967153</v>
      </c>
      <c r="O134" s="104">
        <v>9.64406785183686E-2</v>
      </c>
      <c r="P134" s="104">
        <v>0.11010628642977227</v>
      </c>
      <c r="Q134" s="104">
        <v>0.12051427813729261</v>
      </c>
      <c r="R134" s="104">
        <v>0.13295514961965138</v>
      </c>
      <c r="S134" s="104">
        <v>0.13179771463710638</v>
      </c>
      <c r="T134" s="104">
        <v>0.15133624687939295</v>
      </c>
      <c r="U134" s="104">
        <v>0.16124138656642925</v>
      </c>
      <c r="V134" s="104">
        <v>0.16735633014037435</v>
      </c>
      <c r="W134" s="104">
        <v>0.18920416267233256</v>
      </c>
      <c r="X134" s="104">
        <v>0.21140228037266226</v>
      </c>
      <c r="Y134" s="104">
        <v>0.2239011833003107</v>
      </c>
      <c r="DA134" s="132" t="s">
        <v>1697</v>
      </c>
    </row>
    <row r="135" spans="1:105" ht="12" customHeight="1" x14ac:dyDescent="0.25">
      <c r="A135" s="106" t="s">
        <v>122</v>
      </c>
      <c r="B135" s="101">
        <v>23.662758051664071</v>
      </c>
      <c r="C135" s="101">
        <v>24.702088958670938</v>
      </c>
      <c r="D135" s="101">
        <v>22.492899749687613</v>
      </c>
      <c r="E135" s="101">
        <v>23.791147975989919</v>
      </c>
      <c r="F135" s="101">
        <v>24.262207824487472</v>
      </c>
      <c r="G135" s="101">
        <v>21.663911243303406</v>
      </c>
      <c r="H135" s="101">
        <v>20.403958571480278</v>
      </c>
      <c r="I135" s="101">
        <v>16.579878582817365</v>
      </c>
      <c r="J135" s="101">
        <v>14.549703495230412</v>
      </c>
      <c r="K135" s="101">
        <v>12.189483018864015</v>
      </c>
      <c r="L135" s="101">
        <v>13.248148901185889</v>
      </c>
      <c r="M135" s="101">
        <v>14.896437299583821</v>
      </c>
      <c r="N135" s="101">
        <v>17.066322687775152</v>
      </c>
      <c r="O135" s="101">
        <v>19.642279851459563</v>
      </c>
      <c r="P135" s="101">
        <v>19.374413890540879</v>
      </c>
      <c r="Q135" s="101">
        <v>20.633940268434532</v>
      </c>
      <c r="R135" s="101">
        <v>20.245344988174008</v>
      </c>
      <c r="S135" s="101">
        <v>20.992618560902567</v>
      </c>
      <c r="T135" s="101">
        <v>21.025064215907701</v>
      </c>
      <c r="U135" s="101">
        <v>20.428741938538618</v>
      </c>
      <c r="V135" s="101">
        <v>18.94462131072115</v>
      </c>
      <c r="W135" s="101">
        <v>13.485982168153388</v>
      </c>
      <c r="X135" s="101">
        <v>4.2831761745504311</v>
      </c>
      <c r="Y135" s="101">
        <v>1.5224998127386011</v>
      </c>
      <c r="DA135" s="131" t="s">
        <v>1698</v>
      </c>
    </row>
    <row r="136" spans="1:105" ht="12" customHeight="1" x14ac:dyDescent="0.25">
      <c r="A136" s="107" t="s">
        <v>121</v>
      </c>
      <c r="B136" s="104">
        <v>0.66299559424725085</v>
      </c>
      <c r="C136" s="104">
        <v>0.67449281076978784</v>
      </c>
      <c r="D136" s="104">
        <v>0.59903684325442408</v>
      </c>
      <c r="E136" s="104">
        <v>0.64852456108247758</v>
      </c>
      <c r="F136" s="104">
        <v>0.67914373984499155</v>
      </c>
      <c r="G136" s="104">
        <v>0.64231995901720884</v>
      </c>
      <c r="H136" s="104">
        <v>0.68048502618711426</v>
      </c>
      <c r="I136" s="104">
        <v>0.5903370123931746</v>
      </c>
      <c r="J136" s="104">
        <v>0.53203778014616709</v>
      </c>
      <c r="K136" s="104">
        <v>0.54364024578099357</v>
      </c>
      <c r="L136" s="104">
        <v>1.1345692421320119</v>
      </c>
      <c r="M136" s="104">
        <v>1.6264610201774805</v>
      </c>
      <c r="N136" s="104">
        <v>2.0509905746693038</v>
      </c>
      <c r="O136" s="104">
        <v>2.2941095108699088</v>
      </c>
      <c r="P136" s="104">
        <v>2.2025269002581029</v>
      </c>
      <c r="Q136" s="104">
        <v>2.3526364881602708</v>
      </c>
      <c r="R136" s="104">
        <v>2.2951063804978453</v>
      </c>
      <c r="S136" s="104">
        <v>2.3770547300109444</v>
      </c>
      <c r="T136" s="104">
        <v>2.5935001671835223</v>
      </c>
      <c r="U136" s="104">
        <v>2.6351888460982016</v>
      </c>
      <c r="V136" s="104">
        <v>2.5452587550176715</v>
      </c>
      <c r="W136" s="104">
        <v>1.9706582252712699</v>
      </c>
      <c r="X136" s="104">
        <v>0.55015793658337697</v>
      </c>
      <c r="Y136" s="104">
        <v>0.1621304568176109</v>
      </c>
      <c r="DA136" s="132" t="s">
        <v>1699</v>
      </c>
    </row>
    <row r="137" spans="1:105" ht="12" customHeight="1" x14ac:dyDescent="0.25">
      <c r="A137" s="108" t="s">
        <v>53</v>
      </c>
      <c r="B137" s="98">
        <v>0.21923665640241616</v>
      </c>
      <c r="C137" s="98">
        <v>0.21162956368846364</v>
      </c>
      <c r="D137" s="98">
        <v>0.17278987693931933</v>
      </c>
      <c r="E137" s="98">
        <v>0.2046138152092789</v>
      </c>
      <c r="F137" s="98">
        <v>0.20728546693945898</v>
      </c>
      <c r="G137" s="98">
        <v>0.1789652369319458</v>
      </c>
      <c r="H137" s="98">
        <v>0.17951728477093312</v>
      </c>
      <c r="I137" s="98">
        <v>0.1848160729848046</v>
      </c>
      <c r="J137" s="98">
        <v>0.15429746839415534</v>
      </c>
      <c r="K137" s="98">
        <v>0.14419519728828264</v>
      </c>
      <c r="L137" s="98">
        <v>0.60241571062242927</v>
      </c>
      <c r="M137" s="98">
        <v>0.41444425674221963</v>
      </c>
      <c r="N137" s="98">
        <v>0.66178828347498597</v>
      </c>
      <c r="O137" s="98">
        <v>0.76925054344467036</v>
      </c>
      <c r="P137" s="98">
        <v>0.54155217368114905</v>
      </c>
      <c r="Q137" s="98">
        <v>0.65890591667582665</v>
      </c>
      <c r="R137" s="98">
        <v>0.60528381972288459</v>
      </c>
      <c r="S137" s="98">
        <v>0.69327603039737262</v>
      </c>
      <c r="T137" s="98">
        <v>0.7397476119299542</v>
      </c>
      <c r="U137" s="98">
        <v>0.68192861058801535</v>
      </c>
      <c r="V137" s="98">
        <v>0.66653722206188337</v>
      </c>
      <c r="W137" s="98">
        <v>0.52196895775095176</v>
      </c>
      <c r="X137" s="98">
        <v>5.734489560051461E-2</v>
      </c>
      <c r="Y137" s="98">
        <v>1.3805854032194576E-2</v>
      </c>
      <c r="DA137" s="63" t="s">
        <v>1700</v>
      </c>
    </row>
    <row r="138" spans="1:105" ht="12" customHeight="1" x14ac:dyDescent="0.25">
      <c r="A138" s="108" t="s">
        <v>52</v>
      </c>
      <c r="B138" s="98">
        <v>0.44375893784483472</v>
      </c>
      <c r="C138" s="98">
        <v>0.46286324708132415</v>
      </c>
      <c r="D138" s="98">
        <v>0.42624696631510472</v>
      </c>
      <c r="E138" s="98">
        <v>0.44391074587319868</v>
      </c>
      <c r="F138" s="98">
        <v>0.47185827290553262</v>
      </c>
      <c r="G138" s="98">
        <v>0.46335472208526302</v>
      </c>
      <c r="H138" s="98">
        <v>0.50096774141618117</v>
      </c>
      <c r="I138" s="98">
        <v>0.40552093940836997</v>
      </c>
      <c r="J138" s="98">
        <v>0.37774031175201178</v>
      </c>
      <c r="K138" s="98">
        <v>0.3994450484927109</v>
      </c>
      <c r="L138" s="98">
        <v>0.53215353150958267</v>
      </c>
      <c r="M138" s="98">
        <v>1.212016763435261</v>
      </c>
      <c r="N138" s="98">
        <v>1.3892022911943176</v>
      </c>
      <c r="O138" s="98">
        <v>1.5248589674252382</v>
      </c>
      <c r="P138" s="98">
        <v>1.6609747265769539</v>
      </c>
      <c r="Q138" s="98">
        <v>1.6937305714844444</v>
      </c>
      <c r="R138" s="98">
        <v>1.6898225607749606</v>
      </c>
      <c r="S138" s="98">
        <v>1.683778699613572</v>
      </c>
      <c r="T138" s="98">
        <v>1.8537525552535681</v>
      </c>
      <c r="U138" s="98">
        <v>1.9532602355101865</v>
      </c>
      <c r="V138" s="98">
        <v>1.8787215329557883</v>
      </c>
      <c r="W138" s="98">
        <v>1.4486892675203182</v>
      </c>
      <c r="X138" s="98">
        <v>0.49281304098286233</v>
      </c>
      <c r="Y138" s="98">
        <v>0.14832460278541632</v>
      </c>
      <c r="DA138" s="63" t="s">
        <v>1701</v>
      </c>
    </row>
    <row r="139" spans="1:105" ht="12" customHeight="1" x14ac:dyDescent="0.25">
      <c r="A139" s="121" t="s">
        <v>54</v>
      </c>
      <c r="B139" s="122">
        <v>189.30112861667624</v>
      </c>
      <c r="C139" s="122">
        <v>190.88751546994442</v>
      </c>
      <c r="D139" s="122">
        <v>192.31067164193198</v>
      </c>
      <c r="E139" s="122">
        <v>185.18850209216706</v>
      </c>
      <c r="F139" s="122">
        <v>166.12357201384401</v>
      </c>
      <c r="G139" s="122">
        <v>163.03569492184374</v>
      </c>
      <c r="H139" s="122">
        <v>148.97099538213462</v>
      </c>
      <c r="I139" s="122">
        <v>123.7855556005734</v>
      </c>
      <c r="J139" s="122">
        <v>104.87478721581533</v>
      </c>
      <c r="K139" s="122">
        <v>78.767761754202169</v>
      </c>
      <c r="L139" s="122">
        <v>92.575615517946446</v>
      </c>
      <c r="M139" s="122">
        <v>89.333880066304758</v>
      </c>
      <c r="N139" s="122">
        <v>92.775925491157778</v>
      </c>
      <c r="O139" s="122">
        <v>95.317953949871963</v>
      </c>
      <c r="P139" s="122">
        <v>87.578575788796627</v>
      </c>
      <c r="Q139" s="122">
        <v>93.726004668363274</v>
      </c>
      <c r="R139" s="122">
        <v>90.760661059323667</v>
      </c>
      <c r="S139" s="122">
        <v>96.912959282770487</v>
      </c>
      <c r="T139" s="122">
        <v>96.960791202055958</v>
      </c>
      <c r="U139" s="122">
        <v>96.684276732779097</v>
      </c>
      <c r="V139" s="122">
        <v>102.374346275867</v>
      </c>
      <c r="W139" s="122">
        <v>96.750910119721397</v>
      </c>
      <c r="X139" s="122">
        <v>104.84173556349214</v>
      </c>
      <c r="Y139" s="122">
        <v>96.578195905816884</v>
      </c>
      <c r="DA139" s="130" t="s">
        <v>1702</v>
      </c>
    </row>
    <row r="140" spans="1:105" ht="12" customHeight="1" x14ac:dyDescent="0.25">
      <c r="A140" s="97" t="s">
        <v>50</v>
      </c>
      <c r="B140" s="98">
        <v>99.189216883129902</v>
      </c>
      <c r="C140" s="98">
        <v>94.429316594712517</v>
      </c>
      <c r="D140" s="98">
        <v>96.212202181049079</v>
      </c>
      <c r="E140" s="98">
        <v>90.620927828089492</v>
      </c>
      <c r="F140" s="98">
        <v>89.305354803986617</v>
      </c>
      <c r="G140" s="98">
        <v>82.616597742153459</v>
      </c>
      <c r="H140" s="98">
        <v>72.692075173469647</v>
      </c>
      <c r="I140" s="98">
        <v>60.852798128081332</v>
      </c>
      <c r="J140" s="98">
        <v>48.465024692920338</v>
      </c>
      <c r="K140" s="98">
        <v>42.521336676575253</v>
      </c>
      <c r="L140" s="98">
        <v>40.767530821883426</v>
      </c>
      <c r="M140" s="98">
        <v>39.522127165811042</v>
      </c>
      <c r="N140" s="98">
        <v>36.467275009788281</v>
      </c>
      <c r="O140" s="98">
        <v>35.511036024054526</v>
      </c>
      <c r="P140" s="98">
        <v>36.442006491323156</v>
      </c>
      <c r="Q140" s="98">
        <v>36.464709423377059</v>
      </c>
      <c r="R140" s="98">
        <v>32.155022517233299</v>
      </c>
      <c r="S140" s="98">
        <v>33.350959041529833</v>
      </c>
      <c r="T140" s="98">
        <v>31.434910214784786</v>
      </c>
      <c r="U140" s="98">
        <v>30.600998543800657</v>
      </c>
      <c r="V140" s="98">
        <v>31.967510576133705</v>
      </c>
      <c r="W140" s="98">
        <v>28.51565648779161</v>
      </c>
      <c r="X140" s="98">
        <v>25.536774007389816</v>
      </c>
      <c r="Y140" s="98">
        <v>21.746163210219787</v>
      </c>
      <c r="DA140" s="63" t="s">
        <v>1703</v>
      </c>
    </row>
    <row r="141" spans="1:105" ht="12" customHeight="1" x14ac:dyDescent="0.25">
      <c r="A141" s="109" t="s">
        <v>120</v>
      </c>
      <c r="B141" s="33">
        <v>90.111911733546322</v>
      </c>
      <c r="C141" s="33">
        <v>96.458198875231901</v>
      </c>
      <c r="D141" s="33">
        <v>96.098469460882896</v>
      </c>
      <c r="E141" s="33">
        <v>94.567574264077564</v>
      </c>
      <c r="F141" s="33">
        <v>76.818217209857394</v>
      </c>
      <c r="G141" s="33">
        <v>80.419097179690283</v>
      </c>
      <c r="H141" s="33">
        <v>76.278920208664985</v>
      </c>
      <c r="I141" s="33">
        <v>62.932757472492071</v>
      </c>
      <c r="J141" s="33">
        <v>56.409762522894994</v>
      </c>
      <c r="K141" s="33">
        <v>36.246425077626917</v>
      </c>
      <c r="L141" s="33">
        <v>51.80808469606302</v>
      </c>
      <c r="M141" s="33">
        <v>49.811752900493715</v>
      </c>
      <c r="N141" s="33">
        <v>56.308650481369504</v>
      </c>
      <c r="O141" s="33">
        <v>59.80691792581743</v>
      </c>
      <c r="P141" s="33">
        <v>51.136569297473478</v>
      </c>
      <c r="Q141" s="33">
        <v>57.261295244986215</v>
      </c>
      <c r="R141" s="33">
        <v>58.605638542090368</v>
      </c>
      <c r="S141" s="33">
        <v>63.562000241240661</v>
      </c>
      <c r="T141" s="33">
        <v>65.525880987271179</v>
      </c>
      <c r="U141" s="33">
        <v>66.08327818897844</v>
      </c>
      <c r="V141" s="33">
        <v>70.406835699733293</v>
      </c>
      <c r="W141" s="33">
        <v>68.235253631929794</v>
      </c>
      <c r="X141" s="33">
        <v>79.304961556102327</v>
      </c>
      <c r="Y141" s="33">
        <v>74.832032695597093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63.13831600627411</v>
      </c>
      <c r="C143" s="117">
        <f t="shared" si="49"/>
        <v>73.361406753009334</v>
      </c>
      <c r="D143" s="117">
        <f t="shared" si="49"/>
        <v>78.836712536583121</v>
      </c>
      <c r="E143" s="117">
        <f t="shared" si="49"/>
        <v>100.73435249342066</v>
      </c>
      <c r="F143" s="117">
        <f t="shared" si="49"/>
        <v>118.25245910360846</v>
      </c>
      <c r="G143" s="117">
        <f t="shared" si="49"/>
        <v>230.63820229927245</v>
      </c>
      <c r="H143" s="117">
        <f t="shared" si="49"/>
        <v>408.27536026300851</v>
      </c>
      <c r="I143" s="117">
        <f t="shared" si="49"/>
        <v>612.44250009013149</v>
      </c>
      <c r="J143" s="117">
        <f t="shared" si="49"/>
        <v>876.96313303187719</v>
      </c>
      <c r="K143" s="117">
        <f t="shared" si="49"/>
        <v>1062.0014126560204</v>
      </c>
      <c r="L143" s="117">
        <f t="shared" si="49"/>
        <v>1374.181767615753</v>
      </c>
      <c r="M143" s="117">
        <f t="shared" si="49"/>
        <v>1299.3234163400643</v>
      </c>
      <c r="N143" s="117">
        <f t="shared" si="49"/>
        <v>1544.0547399586899</v>
      </c>
      <c r="O143" s="117">
        <f t="shared" si="49"/>
        <v>1742.9057388609526</v>
      </c>
      <c r="P143" s="117">
        <f t="shared" si="49"/>
        <v>1580.0703429426601</v>
      </c>
      <c r="Q143" s="117">
        <f t="shared" si="49"/>
        <v>1772.7419131491024</v>
      </c>
      <c r="R143" s="117">
        <f t="shared" ref="R143:V143" si="50">R144+R146+R148+R157</f>
        <v>1960.0128845604304</v>
      </c>
      <c r="S143" s="117">
        <f t="shared" si="50"/>
        <v>2084.9119848692389</v>
      </c>
      <c r="T143" s="117">
        <f t="shared" si="50"/>
        <v>2193.6513185973481</v>
      </c>
      <c r="U143" s="117">
        <f t="shared" si="50"/>
        <v>2385.8946665683188</v>
      </c>
      <c r="V143" s="117">
        <f t="shared" si="50"/>
        <v>2563.7276661705996</v>
      </c>
      <c r="W143" s="117">
        <f t="shared" ref="W143:Y143" si="51">W144+W146+W148+W157</f>
        <v>2975.4414279661996</v>
      </c>
      <c r="X143" s="117">
        <f t="shared" si="51"/>
        <v>2908.0869124464948</v>
      </c>
      <c r="Y143" s="117">
        <f t="shared" si="51"/>
        <v>3038.5995191749662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41.9499768152005</v>
      </c>
      <c r="C144" s="122">
        <f t="shared" si="52"/>
        <v>50.562878623862261</v>
      </c>
      <c r="D144" s="122">
        <f t="shared" si="52"/>
        <v>53.115761258432251</v>
      </c>
      <c r="E144" s="122">
        <f t="shared" si="52"/>
        <v>63.426296713282696</v>
      </c>
      <c r="F144" s="122">
        <f t="shared" si="52"/>
        <v>69.475566219109552</v>
      </c>
      <c r="G144" s="122">
        <f t="shared" si="52"/>
        <v>144.37123391797579</v>
      </c>
      <c r="H144" s="122">
        <f t="shared" si="52"/>
        <v>255.14077996863341</v>
      </c>
      <c r="I144" s="122">
        <f t="shared" si="52"/>
        <v>376.041468061621</v>
      </c>
      <c r="J144" s="122">
        <f t="shared" si="52"/>
        <v>548.92138601837189</v>
      </c>
      <c r="K144" s="122">
        <f t="shared" si="52"/>
        <v>685.34862675326792</v>
      </c>
      <c r="L144" s="122">
        <f t="shared" si="52"/>
        <v>869.13516497927367</v>
      </c>
      <c r="M144" s="122">
        <f t="shared" si="52"/>
        <v>728.05049558243661</v>
      </c>
      <c r="N144" s="122">
        <f t="shared" si="52"/>
        <v>888.01627261359988</v>
      </c>
      <c r="O144" s="122">
        <f t="shared" si="52"/>
        <v>1002.3001540429192</v>
      </c>
      <c r="P144" s="122">
        <f t="shared" si="52"/>
        <v>849.60116383343257</v>
      </c>
      <c r="Q144" s="122">
        <f t="shared" si="52"/>
        <v>952.76479716462995</v>
      </c>
      <c r="R144" s="122">
        <f t="shared" si="52"/>
        <v>1083.2032739134213</v>
      </c>
      <c r="S144" s="122">
        <f t="shared" si="52"/>
        <v>1096.7559493561075</v>
      </c>
      <c r="T144" s="122">
        <f t="shared" si="52"/>
        <v>1120.9979192596647</v>
      </c>
      <c r="U144" s="122">
        <f t="shared" si="52"/>
        <v>1223.2619641865124</v>
      </c>
      <c r="V144" s="122">
        <f t="shared" si="52"/>
        <v>1217.0338089125548</v>
      </c>
      <c r="W144" s="122">
        <f t="shared" si="52"/>
        <v>1521.5194414770176</v>
      </c>
      <c r="X144" s="122">
        <f t="shared" si="52"/>
        <v>1533.6641116892633</v>
      </c>
      <c r="Y144" s="122">
        <f t="shared" si="52"/>
        <v>1653.298852040469</v>
      </c>
      <c r="DA144" s="130" t="s">
        <v>1706</v>
      </c>
    </row>
    <row r="145" spans="1:105" ht="12" customHeight="1" x14ac:dyDescent="0.25">
      <c r="A145" s="97" t="s">
        <v>53</v>
      </c>
      <c r="B145" s="98">
        <v>41.9499768152005</v>
      </c>
      <c r="C145" s="98">
        <v>50.562878623862261</v>
      </c>
      <c r="D145" s="98">
        <v>53.115761258432251</v>
      </c>
      <c r="E145" s="98">
        <v>63.426296713282696</v>
      </c>
      <c r="F145" s="98">
        <v>69.475566219109552</v>
      </c>
      <c r="G145" s="98">
        <v>144.37123391797579</v>
      </c>
      <c r="H145" s="98">
        <v>255.14077996863341</v>
      </c>
      <c r="I145" s="98">
        <v>376.041468061621</v>
      </c>
      <c r="J145" s="98">
        <v>548.92138601837189</v>
      </c>
      <c r="K145" s="98">
        <v>685.34862675326792</v>
      </c>
      <c r="L145" s="98">
        <v>869.13516497927367</v>
      </c>
      <c r="M145" s="98">
        <v>728.05049558243661</v>
      </c>
      <c r="N145" s="98">
        <v>888.01627261359988</v>
      </c>
      <c r="O145" s="98">
        <v>1002.3001540429192</v>
      </c>
      <c r="P145" s="98">
        <v>849.60116383343257</v>
      </c>
      <c r="Q145" s="98">
        <v>952.76479716462995</v>
      </c>
      <c r="R145" s="98">
        <v>1083.2032739134213</v>
      </c>
      <c r="S145" s="98">
        <v>1096.7559493561075</v>
      </c>
      <c r="T145" s="98">
        <v>1120.9979192596647</v>
      </c>
      <c r="U145" s="98">
        <v>1223.2619641865124</v>
      </c>
      <c r="V145" s="98">
        <v>1217.0338089125548</v>
      </c>
      <c r="W145" s="98">
        <v>1521.5194414770176</v>
      </c>
      <c r="X145" s="98">
        <v>1533.6641116892633</v>
      </c>
      <c r="Y145" s="98">
        <v>1653.298852040469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1.8577916634873333</v>
      </c>
      <c r="C146" s="122">
        <f t="shared" si="53"/>
        <v>2.1724061048111021</v>
      </c>
      <c r="D146" s="122">
        <f t="shared" si="53"/>
        <v>1.7018548906877382</v>
      </c>
      <c r="E146" s="122">
        <f t="shared" si="53"/>
        <v>5.7660019777889921</v>
      </c>
      <c r="F146" s="122">
        <f t="shared" si="53"/>
        <v>1.9067383358156156</v>
      </c>
      <c r="G146" s="122">
        <f t="shared" si="53"/>
        <v>3.5745531325126585</v>
      </c>
      <c r="H146" s="122">
        <f t="shared" si="53"/>
        <v>8.2365485605718476</v>
      </c>
      <c r="I146" s="122">
        <f t="shared" si="53"/>
        <v>6.3306439074784411</v>
      </c>
      <c r="J146" s="122">
        <f t="shared" si="53"/>
        <v>10.520415116360457</v>
      </c>
      <c r="K146" s="122">
        <f t="shared" si="53"/>
        <v>20.601907864078591</v>
      </c>
      <c r="L146" s="122">
        <f t="shared" si="53"/>
        <v>26.083351070842504</v>
      </c>
      <c r="M146" s="122">
        <f t="shared" si="53"/>
        <v>27.238045898798276</v>
      </c>
      <c r="N146" s="122">
        <f t="shared" si="53"/>
        <v>28.865000961382741</v>
      </c>
      <c r="O146" s="122">
        <f t="shared" si="53"/>
        <v>32.054241819080438</v>
      </c>
      <c r="P146" s="122">
        <f t="shared" si="53"/>
        <v>33.571995172067901</v>
      </c>
      <c r="Q146" s="122">
        <f t="shared" si="53"/>
        <v>36.495184259389305</v>
      </c>
      <c r="R146" s="122">
        <f t="shared" si="53"/>
        <v>46.871365266167629</v>
      </c>
      <c r="S146" s="122">
        <f t="shared" si="53"/>
        <v>45.744402030869516</v>
      </c>
      <c r="T146" s="122">
        <f t="shared" si="53"/>
        <v>50.426174726236773</v>
      </c>
      <c r="U146" s="122">
        <f t="shared" si="53"/>
        <v>60.971987772493677</v>
      </c>
      <c r="V146" s="122">
        <f t="shared" si="53"/>
        <v>79.877298474907903</v>
      </c>
      <c r="W146" s="122">
        <f t="shared" si="53"/>
        <v>97.818305679049956</v>
      </c>
      <c r="X146" s="122">
        <f t="shared" si="53"/>
        <v>74.75618560073147</v>
      </c>
      <c r="Y146" s="122">
        <f t="shared" si="53"/>
        <v>83.989808727619675</v>
      </c>
      <c r="DA146" s="130" t="s">
        <v>1708</v>
      </c>
    </row>
    <row r="147" spans="1:105" ht="12" customHeight="1" x14ac:dyDescent="0.25">
      <c r="A147" s="97" t="s">
        <v>53</v>
      </c>
      <c r="B147" s="98">
        <v>1.8577916634873333</v>
      </c>
      <c r="C147" s="98">
        <v>2.1724061048111021</v>
      </c>
      <c r="D147" s="98">
        <v>1.7018548906877382</v>
      </c>
      <c r="E147" s="98">
        <v>5.7660019777889921</v>
      </c>
      <c r="F147" s="98">
        <v>1.9067383358156156</v>
      </c>
      <c r="G147" s="98">
        <v>3.5745531325126585</v>
      </c>
      <c r="H147" s="98">
        <v>8.2365485605718476</v>
      </c>
      <c r="I147" s="98">
        <v>6.3306439074784411</v>
      </c>
      <c r="J147" s="98">
        <v>10.520415116360457</v>
      </c>
      <c r="K147" s="98">
        <v>20.601907864078591</v>
      </c>
      <c r="L147" s="98">
        <v>26.083351070842504</v>
      </c>
      <c r="M147" s="98">
        <v>27.238045898798276</v>
      </c>
      <c r="N147" s="98">
        <v>28.865000961382741</v>
      </c>
      <c r="O147" s="98">
        <v>32.054241819080438</v>
      </c>
      <c r="P147" s="98">
        <v>33.571995172067901</v>
      </c>
      <c r="Q147" s="98">
        <v>36.495184259389305</v>
      </c>
      <c r="R147" s="98">
        <v>46.871365266167629</v>
      </c>
      <c r="S147" s="98">
        <v>45.744402030869516</v>
      </c>
      <c r="T147" s="98">
        <v>50.426174726236773</v>
      </c>
      <c r="U147" s="98">
        <v>60.971987772493677</v>
      </c>
      <c r="V147" s="98">
        <v>79.877298474907903</v>
      </c>
      <c r="W147" s="98">
        <v>97.818305679049956</v>
      </c>
      <c r="X147" s="98">
        <v>74.75618560073147</v>
      </c>
      <c r="Y147" s="98">
        <v>83.989808727619675</v>
      </c>
      <c r="DA147" s="63" t="s">
        <v>1709</v>
      </c>
    </row>
    <row r="148" spans="1:105" ht="12" customHeight="1" x14ac:dyDescent="0.25">
      <c r="A148" s="121" t="s">
        <v>55</v>
      </c>
      <c r="B148" s="122">
        <v>11.959916259793436</v>
      </c>
      <c r="C148" s="122">
        <v>12.556014773749135</v>
      </c>
      <c r="D148" s="122">
        <v>14.546049015338415</v>
      </c>
      <c r="E148" s="122">
        <v>19.701817738097212</v>
      </c>
      <c r="F148" s="122">
        <v>30.315938428070165</v>
      </c>
      <c r="G148" s="122">
        <v>51.706591382872006</v>
      </c>
      <c r="H148" s="122">
        <v>91.243741494321796</v>
      </c>
      <c r="I148" s="122">
        <v>142.9028266121573</v>
      </c>
      <c r="J148" s="122">
        <v>197.85227974671875</v>
      </c>
      <c r="K148" s="122">
        <v>230.83301305775379</v>
      </c>
      <c r="L148" s="122">
        <v>297.94811805307938</v>
      </c>
      <c r="M148" s="122">
        <v>348.09054814523313</v>
      </c>
      <c r="N148" s="122">
        <v>403.03694830193751</v>
      </c>
      <c r="O148" s="122">
        <v>460.64295377611472</v>
      </c>
      <c r="P148" s="122">
        <v>453.73223179073847</v>
      </c>
      <c r="Q148" s="122">
        <v>511.17587780648103</v>
      </c>
      <c r="R148" s="122">
        <v>551.25199124532446</v>
      </c>
      <c r="S148" s="122">
        <v>626.69438033075346</v>
      </c>
      <c r="T148" s="122">
        <v>684.60915788559055</v>
      </c>
      <c r="U148" s="122">
        <v>737.81688214991345</v>
      </c>
      <c r="V148" s="122">
        <v>847.68943186255763</v>
      </c>
      <c r="W148" s="122">
        <v>921.41934974107244</v>
      </c>
      <c r="X148" s="122">
        <v>773.70687592461013</v>
      </c>
      <c r="Y148" s="122">
        <v>781.77685929357904</v>
      </c>
      <c r="DA148" s="130" t="s">
        <v>1710</v>
      </c>
    </row>
    <row r="149" spans="1:105" ht="12" customHeight="1" x14ac:dyDescent="0.25">
      <c r="A149" s="97" t="s">
        <v>124</v>
      </c>
      <c r="B149" s="98">
        <v>1.4973200626588494</v>
      </c>
      <c r="C149" s="98">
        <v>1.5610904320263002</v>
      </c>
      <c r="D149" s="98">
        <v>1.7286971613148652</v>
      </c>
      <c r="E149" s="98">
        <v>1.994554765603497</v>
      </c>
      <c r="F149" s="98">
        <v>3.0002275645431338</v>
      </c>
      <c r="G149" s="98">
        <v>5.4072742046597666</v>
      </c>
      <c r="H149" s="98">
        <v>8.3964790217550735</v>
      </c>
      <c r="I149" s="98">
        <v>12.256434348793514</v>
      </c>
      <c r="J149" s="98">
        <v>13.671413777737989</v>
      </c>
      <c r="K149" s="98">
        <v>16.765171705418901</v>
      </c>
      <c r="L149" s="98">
        <v>19.119583467950225</v>
      </c>
      <c r="M149" s="98">
        <v>21.067513159534982</v>
      </c>
      <c r="N149" s="98">
        <v>20.875302924824652</v>
      </c>
      <c r="O149" s="98">
        <v>20.821380071358352</v>
      </c>
      <c r="P149" s="98">
        <v>21.092098463928668</v>
      </c>
      <c r="Q149" s="98">
        <v>21.195746035024357</v>
      </c>
      <c r="R149" s="98">
        <v>21.859194126235824</v>
      </c>
      <c r="S149" s="98">
        <v>23.869087736824042</v>
      </c>
      <c r="T149" s="98">
        <v>25.077937207419431</v>
      </c>
      <c r="U149" s="98">
        <v>25.839361048203127</v>
      </c>
      <c r="V149" s="98">
        <v>28.071085819062176</v>
      </c>
      <c r="W149" s="98">
        <v>31.358537635199752</v>
      </c>
      <c r="X149" s="98">
        <v>20.344119162917831</v>
      </c>
      <c r="Y149" s="98">
        <v>18.36493419480087</v>
      </c>
      <c r="DA149" s="63" t="s">
        <v>1711</v>
      </c>
    </row>
    <row r="150" spans="1:105" ht="12" customHeight="1" x14ac:dyDescent="0.25">
      <c r="A150" s="97" t="s">
        <v>123</v>
      </c>
      <c r="B150" s="98">
        <v>3.5661289294585741E-4</v>
      </c>
      <c r="C150" s="98">
        <v>2.5900256363700153E-4</v>
      </c>
      <c r="D150" s="98">
        <v>3.5465312292459717E-4</v>
      </c>
      <c r="E150" s="98">
        <v>2.6546067442820591E-4</v>
      </c>
      <c r="F150" s="98">
        <v>6.3055103555683084E-4</v>
      </c>
      <c r="G150" s="98">
        <v>1.8314534657754566E-3</v>
      </c>
      <c r="H150" s="98">
        <v>3.1569862309593034E-3</v>
      </c>
      <c r="I150" s="98">
        <v>6.9337164959651868E-3</v>
      </c>
      <c r="J150" s="98">
        <v>7.4757376487107133E-3</v>
      </c>
      <c r="K150" s="98">
        <v>1.1270272512576531E-2</v>
      </c>
      <c r="L150" s="98">
        <v>1.8082621360875149E-2</v>
      </c>
      <c r="M150" s="98">
        <v>2.0028515969411735E-2</v>
      </c>
      <c r="N150" s="98">
        <v>1.8997553681281757E-2</v>
      </c>
      <c r="O150" s="98">
        <v>1.7030919461227395E-2</v>
      </c>
      <c r="P150" s="98">
        <v>2.1174824426455557E-2</v>
      </c>
      <c r="Q150" s="98">
        <v>2.1580641394841855E-2</v>
      </c>
      <c r="R150" s="98">
        <v>2.3857695270107362E-2</v>
      </c>
      <c r="S150" s="98">
        <v>2.7292493050335823E-2</v>
      </c>
      <c r="T150" s="98">
        <v>3.109945636137737E-2</v>
      </c>
      <c r="U150" s="98">
        <v>3.2789577621645971E-2</v>
      </c>
      <c r="V150" s="98">
        <v>3.3864785934204361E-2</v>
      </c>
      <c r="W150" s="98">
        <v>4.6939120510024517E-2</v>
      </c>
      <c r="X150" s="98">
        <v>3.3324085863304161E-2</v>
      </c>
      <c r="Y150" s="98">
        <v>3.063853208463211E-2</v>
      </c>
      <c r="DA150" s="63" t="s">
        <v>1712</v>
      </c>
    </row>
    <row r="151" spans="1:105" ht="12" customHeight="1" x14ac:dyDescent="0.25">
      <c r="A151" s="100" t="s">
        <v>50</v>
      </c>
      <c r="B151" s="101">
        <v>1.2759397582507226E-4</v>
      </c>
      <c r="C151" s="101">
        <v>8.8473516404951737E-5</v>
      </c>
      <c r="D151" s="101">
        <v>1.1121550312417924E-4</v>
      </c>
      <c r="E151" s="101">
        <v>9.0835437358119603E-5</v>
      </c>
      <c r="F151" s="101">
        <v>2.0725473361482926E-4</v>
      </c>
      <c r="G151" s="101">
        <v>5.4832105275338288E-4</v>
      </c>
      <c r="H151" s="101">
        <v>8.9702687205842177E-4</v>
      </c>
      <c r="I151" s="101">
        <v>2.3234696127533679E-3</v>
      </c>
      <c r="J151" s="101">
        <v>2.3229040495800378E-3</v>
      </c>
      <c r="K151" s="101">
        <v>3.2137970824171842E-3</v>
      </c>
      <c r="L151" s="101">
        <v>1.0041759614459153E-2</v>
      </c>
      <c r="M151" s="101">
        <v>5.492467121674705E-3</v>
      </c>
      <c r="N151" s="101">
        <v>6.5491701165720749E-3</v>
      </c>
      <c r="O151" s="101">
        <v>6.1020972399791892E-3</v>
      </c>
      <c r="P151" s="101">
        <v>5.4927882322091982E-3</v>
      </c>
      <c r="Q151" s="101">
        <v>6.2745255081673142E-3</v>
      </c>
      <c r="R151" s="101">
        <v>6.4391124416759262E-3</v>
      </c>
      <c r="S151" s="101">
        <v>8.0066784078124953E-3</v>
      </c>
      <c r="T151" s="101">
        <v>8.8751199675720528E-3</v>
      </c>
      <c r="U151" s="101">
        <v>8.5034367325805011E-3</v>
      </c>
      <c r="V151" s="101">
        <v>8.9018054620196071E-3</v>
      </c>
      <c r="W151" s="101">
        <v>1.2402875695112192E-2</v>
      </c>
      <c r="X151" s="101">
        <v>3.4285750303478897E-3</v>
      </c>
      <c r="Y151" s="101">
        <v>2.4892822394072308E-3</v>
      </c>
      <c r="DA151" s="131" t="s">
        <v>1713</v>
      </c>
    </row>
    <row r="152" spans="1:105" ht="12" customHeight="1" x14ac:dyDescent="0.25">
      <c r="A152" s="103" t="s">
        <v>52</v>
      </c>
      <c r="B152" s="104">
        <v>2.2901891712078515E-4</v>
      </c>
      <c r="C152" s="104">
        <v>1.7052904723204978E-4</v>
      </c>
      <c r="D152" s="104">
        <v>2.4343761980041791E-4</v>
      </c>
      <c r="E152" s="104">
        <v>1.7462523707008628E-4</v>
      </c>
      <c r="F152" s="104">
        <v>4.232963019420016E-4</v>
      </c>
      <c r="G152" s="104">
        <v>1.2831324130220738E-3</v>
      </c>
      <c r="H152" s="104">
        <v>2.2599593589008814E-3</v>
      </c>
      <c r="I152" s="104">
        <v>4.6102468832118189E-3</v>
      </c>
      <c r="J152" s="104">
        <v>5.1528335991306755E-3</v>
      </c>
      <c r="K152" s="104">
        <v>8.0564754301593461E-3</v>
      </c>
      <c r="L152" s="104">
        <v>8.0408617464159966E-3</v>
      </c>
      <c r="M152" s="104">
        <v>1.4536048847737031E-2</v>
      </c>
      <c r="N152" s="104">
        <v>1.2448383564709682E-2</v>
      </c>
      <c r="O152" s="104">
        <v>1.0928822221248205E-2</v>
      </c>
      <c r="P152" s="104">
        <v>1.5682036194246358E-2</v>
      </c>
      <c r="Q152" s="104">
        <v>1.5306115886674541E-2</v>
      </c>
      <c r="R152" s="104">
        <v>1.7418582828431436E-2</v>
      </c>
      <c r="S152" s="104">
        <v>1.9285814642523328E-2</v>
      </c>
      <c r="T152" s="104">
        <v>2.2224336393805319E-2</v>
      </c>
      <c r="U152" s="104">
        <v>2.4286140889065472E-2</v>
      </c>
      <c r="V152" s="104">
        <v>2.4962980472184756E-2</v>
      </c>
      <c r="W152" s="104">
        <v>3.4536244814912326E-2</v>
      </c>
      <c r="X152" s="104">
        <v>2.9895510832956274E-2</v>
      </c>
      <c r="Y152" s="104">
        <v>2.8149249845224881E-2</v>
      </c>
      <c r="DA152" s="132" t="s">
        <v>1714</v>
      </c>
    </row>
    <row r="153" spans="1:105" ht="12" customHeight="1" x14ac:dyDescent="0.25">
      <c r="A153" s="106" t="s">
        <v>122</v>
      </c>
      <c r="B153" s="101">
        <v>10.177116675796992</v>
      </c>
      <c r="C153" s="101">
        <v>10.702652054340749</v>
      </c>
      <c r="D153" s="101">
        <v>12.499128522780078</v>
      </c>
      <c r="E153" s="101">
        <v>17.242552975797999</v>
      </c>
      <c r="F153" s="101">
        <v>26.545317992985943</v>
      </c>
      <c r="G153" s="101">
        <v>44.758217124249278</v>
      </c>
      <c r="H153" s="101">
        <v>79.33676251199752</v>
      </c>
      <c r="I153" s="101">
        <v>123.10231518250821</v>
      </c>
      <c r="J153" s="101">
        <v>173.0438614174403</v>
      </c>
      <c r="K153" s="101">
        <v>200.03828146057404</v>
      </c>
      <c r="L153" s="101">
        <v>253.41793286413406</v>
      </c>
      <c r="M153" s="101">
        <v>296.67439347171342</v>
      </c>
      <c r="N153" s="101">
        <v>345.51316414365749</v>
      </c>
      <c r="O153" s="101">
        <v>399.14229718098636</v>
      </c>
      <c r="P153" s="101">
        <v>391.84648603769489</v>
      </c>
      <c r="Q153" s="101">
        <v>441.93687614926444</v>
      </c>
      <c r="R153" s="101">
        <v>475.24482037596994</v>
      </c>
      <c r="S153" s="101">
        <v>540.01133269790785</v>
      </c>
      <c r="T153" s="101">
        <v>585.029064465028</v>
      </c>
      <c r="U153" s="101">
        <v>629.06656594261653</v>
      </c>
      <c r="V153" s="101">
        <v>726.75786230372819</v>
      </c>
      <c r="W153" s="101">
        <v>783.49407647298835</v>
      </c>
      <c r="X153" s="101">
        <v>648.2709377526694</v>
      </c>
      <c r="Y153" s="101">
        <v>651.16436023214055</v>
      </c>
      <c r="DA153" s="131" t="s">
        <v>1715</v>
      </c>
    </row>
    <row r="154" spans="1:105" ht="12" customHeight="1" x14ac:dyDescent="0.25">
      <c r="A154" s="107" t="s">
        <v>121</v>
      </c>
      <c r="B154" s="104">
        <v>0.2851229084446511</v>
      </c>
      <c r="C154" s="104">
        <v>0.29201328481844802</v>
      </c>
      <c r="D154" s="104">
        <v>0.31786867812054775</v>
      </c>
      <c r="E154" s="104">
        <v>0.46444453602129043</v>
      </c>
      <c r="F154" s="104">
        <v>0.76976231950553131</v>
      </c>
      <c r="G154" s="104">
        <v>1.5392686004971847</v>
      </c>
      <c r="H154" s="104">
        <v>3.5073429743382394</v>
      </c>
      <c r="I154" s="104">
        <v>7.5371433643596095</v>
      </c>
      <c r="J154" s="104">
        <v>11.129528813891746</v>
      </c>
      <c r="K154" s="104">
        <v>14.01828961924827</v>
      </c>
      <c r="L154" s="104">
        <v>25.392519099634239</v>
      </c>
      <c r="M154" s="104">
        <v>30.328612998015309</v>
      </c>
      <c r="N154" s="104">
        <v>36.629483679774083</v>
      </c>
      <c r="O154" s="104">
        <v>40.662245604308779</v>
      </c>
      <c r="P154" s="104">
        <v>40.77247246468847</v>
      </c>
      <c r="Q154" s="104">
        <v>48.021674980797428</v>
      </c>
      <c r="R154" s="104">
        <v>54.12411904784863</v>
      </c>
      <c r="S154" s="104">
        <v>62.786667402971275</v>
      </c>
      <c r="T154" s="104">
        <v>74.471056756781806</v>
      </c>
      <c r="U154" s="104">
        <v>82.878165581472132</v>
      </c>
      <c r="V154" s="104">
        <v>92.826618953833105</v>
      </c>
      <c r="W154" s="104">
        <v>106.5197965123743</v>
      </c>
      <c r="X154" s="104">
        <v>105.05849492315959</v>
      </c>
      <c r="Y154" s="104">
        <v>112.21692633455302</v>
      </c>
      <c r="DA154" s="132" t="s">
        <v>1716</v>
      </c>
    </row>
    <row r="155" spans="1:105" ht="12" customHeight="1" x14ac:dyDescent="0.25">
      <c r="A155" s="108" t="s">
        <v>53</v>
      </c>
      <c r="B155" s="98">
        <v>9.4283270738939343E-2</v>
      </c>
      <c r="C155" s="98">
        <v>9.1612518806414439E-2</v>
      </c>
      <c r="D155" s="98">
        <v>9.1405428370599714E-2</v>
      </c>
      <c r="E155" s="98">
        <v>0.14580525601450722</v>
      </c>
      <c r="F155" s="98">
        <v>0.23360032317469556</v>
      </c>
      <c r="G155" s="98">
        <v>0.42662926560809822</v>
      </c>
      <c r="H155" s="98">
        <v>0.92259353988144222</v>
      </c>
      <c r="I155" s="98">
        <v>2.3543427650108297</v>
      </c>
      <c r="J155" s="98">
        <v>3.2183119490669645</v>
      </c>
      <c r="K155" s="98">
        <v>3.7101377482000193</v>
      </c>
      <c r="L155" s="98">
        <v>13.481045326438146</v>
      </c>
      <c r="M155" s="98">
        <v>7.7393156042231848</v>
      </c>
      <c r="N155" s="98">
        <v>11.841324898146791</v>
      </c>
      <c r="O155" s="98">
        <v>13.657312343839477</v>
      </c>
      <c r="P155" s="98">
        <v>10.011765057280215</v>
      </c>
      <c r="Q155" s="98">
        <v>13.368462284336559</v>
      </c>
      <c r="R155" s="98">
        <v>14.126662125227412</v>
      </c>
      <c r="S155" s="98">
        <v>18.125971856498168</v>
      </c>
      <c r="T155" s="98">
        <v>21.133431588413245</v>
      </c>
      <c r="U155" s="98">
        <v>21.427281303861342</v>
      </c>
      <c r="V155" s="98">
        <v>24.282156532247797</v>
      </c>
      <c r="W155" s="98">
        <v>28.131873939921466</v>
      </c>
      <c r="X155" s="98">
        <v>10.859349151115151</v>
      </c>
      <c r="Y155" s="98">
        <v>9.42418451168618</v>
      </c>
      <c r="DA155" s="63" t="s">
        <v>1717</v>
      </c>
    </row>
    <row r="156" spans="1:105" ht="12" customHeight="1" x14ac:dyDescent="0.25">
      <c r="A156" s="108" t="s">
        <v>52</v>
      </c>
      <c r="B156" s="98">
        <v>0.19083963770571177</v>
      </c>
      <c r="C156" s="98">
        <v>0.2004007660120336</v>
      </c>
      <c r="D156" s="98">
        <v>0.22646324974994805</v>
      </c>
      <c r="E156" s="98">
        <v>0.31863928000678321</v>
      </c>
      <c r="F156" s="98">
        <v>0.53616199633083572</v>
      </c>
      <c r="G156" s="98">
        <v>1.1126393348890866</v>
      </c>
      <c r="H156" s="98">
        <v>2.5847494344567972</v>
      </c>
      <c r="I156" s="98">
        <v>5.1828005993487798</v>
      </c>
      <c r="J156" s="98">
        <v>7.9112168648247811</v>
      </c>
      <c r="K156" s="98">
        <v>10.308151871048251</v>
      </c>
      <c r="L156" s="98">
        <v>11.911473773196093</v>
      </c>
      <c r="M156" s="98">
        <v>22.589297393792123</v>
      </c>
      <c r="N156" s="98">
        <v>24.788158781627292</v>
      </c>
      <c r="O156" s="98">
        <v>27.004933260469304</v>
      </c>
      <c r="P156" s="98">
        <v>30.760707407408255</v>
      </c>
      <c r="Q156" s="98">
        <v>34.653212696460869</v>
      </c>
      <c r="R156" s="98">
        <v>39.997456922621218</v>
      </c>
      <c r="S156" s="98">
        <v>44.660695546473107</v>
      </c>
      <c r="T156" s="98">
        <v>53.337625168368561</v>
      </c>
      <c r="U156" s="98">
        <v>61.45088427761079</v>
      </c>
      <c r="V156" s="98">
        <v>68.544462421585308</v>
      </c>
      <c r="W156" s="98">
        <v>78.387922572452837</v>
      </c>
      <c r="X156" s="98">
        <v>94.199145772044432</v>
      </c>
      <c r="Y156" s="98">
        <v>102.79274182286684</v>
      </c>
      <c r="DA156" s="63" t="s">
        <v>1718</v>
      </c>
    </row>
    <row r="157" spans="1:105" ht="12" customHeight="1" x14ac:dyDescent="0.25">
      <c r="A157" s="121" t="s">
        <v>54</v>
      </c>
      <c r="B157" s="122">
        <v>7.3706312677928345</v>
      </c>
      <c r="C157" s="122">
        <v>8.0701072505868243</v>
      </c>
      <c r="D157" s="122">
        <v>9.4730473721247144</v>
      </c>
      <c r="E157" s="122">
        <v>11.840236064251776</v>
      </c>
      <c r="F157" s="122">
        <v>16.554216120613113</v>
      </c>
      <c r="G157" s="122">
        <v>30.985823865911996</v>
      </c>
      <c r="H157" s="122">
        <v>53.654290239481426</v>
      </c>
      <c r="I157" s="122">
        <v>87.167561508874826</v>
      </c>
      <c r="J157" s="122">
        <v>119.66905215042604</v>
      </c>
      <c r="K157" s="122">
        <v>125.21786498092001</v>
      </c>
      <c r="L157" s="122">
        <v>181.01513351255744</v>
      </c>
      <c r="M157" s="122">
        <v>195.94432671359613</v>
      </c>
      <c r="N157" s="122">
        <v>224.13651808176962</v>
      </c>
      <c r="O157" s="122">
        <v>247.90838922283825</v>
      </c>
      <c r="P157" s="122">
        <v>243.16495214642117</v>
      </c>
      <c r="Q157" s="122">
        <v>272.30605391860229</v>
      </c>
      <c r="R157" s="122">
        <v>278.68625413551689</v>
      </c>
      <c r="S157" s="122">
        <v>315.7172531515082</v>
      </c>
      <c r="T157" s="122">
        <v>337.61806672585635</v>
      </c>
      <c r="U157" s="122">
        <v>363.84383245939915</v>
      </c>
      <c r="V157" s="122">
        <v>419.12712692057892</v>
      </c>
      <c r="W157" s="122">
        <v>434.68433106905974</v>
      </c>
      <c r="X157" s="122">
        <v>525.95973923188967</v>
      </c>
      <c r="Y157" s="122">
        <v>519.53399911329882</v>
      </c>
      <c r="DA157" s="130" t="s">
        <v>1719</v>
      </c>
    </row>
    <row r="158" spans="1:105" ht="12" customHeight="1" x14ac:dyDescent="0.25">
      <c r="A158" s="97" t="s">
        <v>50</v>
      </c>
      <c r="B158" s="98">
        <v>3.862037387242427</v>
      </c>
      <c r="C158" s="98">
        <v>3.9714133750992993</v>
      </c>
      <c r="D158" s="98">
        <v>4.7242689070543138</v>
      </c>
      <c r="E158" s="98">
        <v>5.7848920622866418</v>
      </c>
      <c r="F158" s="98">
        <v>9.0951253962142378</v>
      </c>
      <c r="G158" s="98">
        <v>15.515436954475826</v>
      </c>
      <c r="H158" s="98">
        <v>24.413918086656491</v>
      </c>
      <c r="I158" s="98">
        <v>38.512840143277941</v>
      </c>
      <c r="J158" s="98">
        <v>47.186375918714532</v>
      </c>
      <c r="K158" s="98">
        <v>59.068779043511086</v>
      </c>
      <c r="L158" s="98">
        <v>71.154616947102554</v>
      </c>
      <c r="M158" s="98">
        <v>81.406305610587793</v>
      </c>
      <c r="N158" s="98">
        <v>86.592074658589908</v>
      </c>
      <c r="O158" s="98">
        <v>92.004792902195561</v>
      </c>
      <c r="P158" s="98">
        <v>99.611918363674121</v>
      </c>
      <c r="Q158" s="98">
        <v>102.88578590005099</v>
      </c>
      <c r="R158" s="98">
        <v>94.376404803525318</v>
      </c>
      <c r="S158" s="98">
        <v>104.49532789950661</v>
      </c>
      <c r="T158" s="98">
        <v>107.10795780631996</v>
      </c>
      <c r="U158" s="98">
        <v>114.83360729821044</v>
      </c>
      <c r="V158" s="98">
        <v>130.7863317517359</v>
      </c>
      <c r="W158" s="98">
        <v>124.23609063488705</v>
      </c>
      <c r="X158" s="98">
        <v>111.7548290836605</v>
      </c>
      <c r="Y158" s="98">
        <v>99.762172591789337</v>
      </c>
      <c r="DA158" s="63" t="s">
        <v>1720</v>
      </c>
    </row>
    <row r="159" spans="1:105" ht="12" customHeight="1" x14ac:dyDescent="0.25">
      <c r="A159" s="109" t="s">
        <v>120</v>
      </c>
      <c r="B159" s="33">
        <v>3.508593880550408</v>
      </c>
      <c r="C159" s="33">
        <v>4.0986938754875251</v>
      </c>
      <c r="D159" s="33">
        <v>4.7487784650704006</v>
      </c>
      <c r="E159" s="33">
        <v>6.0553440019651346</v>
      </c>
      <c r="F159" s="33">
        <v>7.459090724398874</v>
      </c>
      <c r="G159" s="33">
        <v>15.470386911436171</v>
      </c>
      <c r="H159" s="33">
        <v>29.240372152824939</v>
      </c>
      <c r="I159" s="33">
        <v>48.654721365596878</v>
      </c>
      <c r="J159" s="33">
        <v>72.482676231711508</v>
      </c>
      <c r="K159" s="33">
        <v>66.149085937408927</v>
      </c>
      <c r="L159" s="33">
        <v>109.86051656545487</v>
      </c>
      <c r="M159" s="33">
        <v>114.53802110300835</v>
      </c>
      <c r="N159" s="33">
        <v>137.5444434231797</v>
      </c>
      <c r="O159" s="33">
        <v>155.90359632064269</v>
      </c>
      <c r="P159" s="33">
        <v>143.55303378274706</v>
      </c>
      <c r="Q159" s="33">
        <v>169.42026801855133</v>
      </c>
      <c r="R159" s="33">
        <v>184.30984933199156</v>
      </c>
      <c r="S159" s="33">
        <v>211.2219252520016</v>
      </c>
      <c r="T159" s="33">
        <v>230.51010891953638</v>
      </c>
      <c r="U159" s="33">
        <v>249.01022516118871</v>
      </c>
      <c r="V159" s="33">
        <v>288.34079516884299</v>
      </c>
      <c r="W159" s="33">
        <v>310.4482404341727</v>
      </c>
      <c r="X159" s="33">
        <v>414.2049101482292</v>
      </c>
      <c r="Y159" s="33">
        <v>419.77182652150952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4016.2971725523112</v>
      </c>
      <c r="C161" s="117">
        <f t="shared" si="54"/>
        <v>4309.3417722513896</v>
      </c>
      <c r="D161" s="117">
        <f t="shared" si="54"/>
        <v>4170.4633616054616</v>
      </c>
      <c r="E161" s="117">
        <f t="shared" si="54"/>
        <v>4621.4293532187939</v>
      </c>
      <c r="F161" s="117">
        <f t="shared" si="54"/>
        <v>4813.5565823398993</v>
      </c>
      <c r="G161" s="117">
        <f t="shared" si="54"/>
        <v>4236.2899831355062</v>
      </c>
      <c r="H161" s="117">
        <f t="shared" si="54"/>
        <v>4247.5342805624578</v>
      </c>
      <c r="I161" s="117">
        <f t="shared" si="54"/>
        <v>3873.7725213928179</v>
      </c>
      <c r="J161" s="117">
        <f t="shared" si="54"/>
        <v>4312.303868978991</v>
      </c>
      <c r="K161" s="117">
        <f t="shared" si="54"/>
        <v>3907.3192414400678</v>
      </c>
      <c r="L161" s="117">
        <f t="shared" si="54"/>
        <v>4320.4451158362044</v>
      </c>
      <c r="M161" s="117">
        <f t="shared" si="54"/>
        <v>3309.5404800620699</v>
      </c>
      <c r="N161" s="117">
        <f t="shared" si="54"/>
        <v>3851.9847173063099</v>
      </c>
      <c r="O161" s="117">
        <f t="shared" si="54"/>
        <v>4135.7078302783184</v>
      </c>
      <c r="P161" s="117">
        <f t="shared" si="54"/>
        <v>3121.597665277905</v>
      </c>
      <c r="Q161" s="117">
        <f t="shared" si="54"/>
        <v>3368.5472968862132</v>
      </c>
      <c r="R161" s="117">
        <f t="shared" ref="R161:V161" si="55">R162+R164+R166+R175</f>
        <v>3725.2046323108534</v>
      </c>
      <c r="S161" s="117">
        <f t="shared" si="55"/>
        <v>3688.8328971816595</v>
      </c>
      <c r="T161" s="117">
        <f t="shared" si="55"/>
        <v>3454.122026158745</v>
      </c>
      <c r="U161" s="117">
        <f t="shared" si="55"/>
        <v>3368.11757706958</v>
      </c>
      <c r="V161" s="117">
        <f t="shared" si="55"/>
        <v>2997.9739757806724</v>
      </c>
      <c r="W161" s="117">
        <f t="shared" ref="W161:Y161" si="56">W162+W164+W166+W175</f>
        <v>3480.2993728869665</v>
      </c>
      <c r="X161" s="117">
        <f t="shared" si="56"/>
        <v>2892.3270088435665</v>
      </c>
      <c r="Y161" s="117">
        <f t="shared" si="56"/>
        <v>2680.308343521353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3311.1245497351442</v>
      </c>
      <c r="C162" s="122">
        <f t="shared" si="57"/>
        <v>3605.0349345727077</v>
      </c>
      <c r="D162" s="122">
        <f t="shared" si="57"/>
        <v>3451.509316811695</v>
      </c>
      <c r="E162" s="122">
        <f t="shared" si="57"/>
        <v>3808.4794155340228</v>
      </c>
      <c r="F162" s="122">
        <f t="shared" si="57"/>
        <v>4092.4331662666364</v>
      </c>
      <c r="G162" s="122">
        <f t="shared" si="57"/>
        <v>3550.014004114892</v>
      </c>
      <c r="H162" s="122">
        <f t="shared" si="57"/>
        <v>3538.2315447013016</v>
      </c>
      <c r="I162" s="122">
        <f t="shared" si="57"/>
        <v>3171.2822049115794</v>
      </c>
      <c r="J162" s="122">
        <f t="shared" si="57"/>
        <v>3601.2018578127622</v>
      </c>
      <c r="K162" s="122">
        <f t="shared" si="57"/>
        <v>3282.735255533898</v>
      </c>
      <c r="L162" s="122">
        <f t="shared" si="57"/>
        <v>3625.6163260148928</v>
      </c>
      <c r="M162" s="122">
        <f t="shared" si="57"/>
        <v>2620.0639631397598</v>
      </c>
      <c r="N162" s="122">
        <f t="shared" si="57"/>
        <v>3129.4758445221719</v>
      </c>
      <c r="O162" s="122">
        <f t="shared" si="57"/>
        <v>3391.3457617456247</v>
      </c>
      <c r="P162" s="122">
        <f t="shared" si="57"/>
        <v>2455.7448927883115</v>
      </c>
      <c r="Q162" s="122">
        <f t="shared" si="57"/>
        <v>2673.1944918922595</v>
      </c>
      <c r="R162" s="122">
        <f t="shared" si="57"/>
        <v>3029.1259328486476</v>
      </c>
      <c r="S162" s="122">
        <f t="shared" si="57"/>
        <v>2956.624489005515</v>
      </c>
      <c r="T162" s="122">
        <f t="shared" si="57"/>
        <v>2739.6149982142756</v>
      </c>
      <c r="U162" s="122">
        <f t="shared" si="57"/>
        <v>2684.491126891865</v>
      </c>
      <c r="V162" s="122">
        <f t="shared" si="57"/>
        <v>2299.3345129467748</v>
      </c>
      <c r="W162" s="122">
        <f t="shared" si="57"/>
        <v>2825.7891840633843</v>
      </c>
      <c r="X162" s="122">
        <f t="shared" si="57"/>
        <v>2351.9247291661677</v>
      </c>
      <c r="Y162" s="122">
        <f t="shared" si="57"/>
        <v>2195.7674106481613</v>
      </c>
      <c r="DA162" s="130" t="s">
        <v>1723</v>
      </c>
    </row>
    <row r="163" spans="1:105" ht="12" customHeight="1" x14ac:dyDescent="0.25">
      <c r="A163" s="97" t="s">
        <v>53</v>
      </c>
      <c r="B163" s="33">
        <v>3311.1245497351442</v>
      </c>
      <c r="C163" s="33">
        <v>3605.0349345727077</v>
      </c>
      <c r="D163" s="33">
        <v>3451.509316811695</v>
      </c>
      <c r="E163" s="33">
        <v>3808.4794155340228</v>
      </c>
      <c r="F163" s="33">
        <v>4092.4331662666364</v>
      </c>
      <c r="G163" s="33">
        <v>3550.014004114892</v>
      </c>
      <c r="H163" s="33">
        <v>3538.2315447013016</v>
      </c>
      <c r="I163" s="33">
        <v>3171.2822049115794</v>
      </c>
      <c r="J163" s="33">
        <v>3601.2018578127622</v>
      </c>
      <c r="K163" s="33">
        <v>3282.735255533898</v>
      </c>
      <c r="L163" s="33">
        <v>3625.6163260148928</v>
      </c>
      <c r="M163" s="33">
        <v>2620.0639631397598</v>
      </c>
      <c r="N163" s="33">
        <v>3129.4758445221719</v>
      </c>
      <c r="O163" s="33">
        <v>3391.3457617456247</v>
      </c>
      <c r="P163" s="33">
        <v>2455.7448927883115</v>
      </c>
      <c r="Q163" s="33">
        <v>2673.1944918922595</v>
      </c>
      <c r="R163" s="33">
        <v>3029.1259328486476</v>
      </c>
      <c r="S163" s="33">
        <v>2956.624489005515</v>
      </c>
      <c r="T163" s="33">
        <v>2739.6149982142756</v>
      </c>
      <c r="U163" s="33">
        <v>2684.491126891865</v>
      </c>
      <c r="V163" s="33">
        <v>2299.3345129467748</v>
      </c>
      <c r="W163" s="33">
        <v>2825.7891840633843</v>
      </c>
      <c r="X163" s="33">
        <v>2351.9247291661677</v>
      </c>
      <c r="Y163" s="33">
        <v>2195.7674106481613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32.332132306073383</v>
      </c>
      <c r="C164" s="122">
        <f t="shared" si="58"/>
        <v>39.00523543316104</v>
      </c>
      <c r="D164" s="122">
        <f t="shared" si="58"/>
        <v>30.154117975574174</v>
      </c>
      <c r="E164" s="122">
        <f t="shared" si="58"/>
        <v>99.802278327607922</v>
      </c>
      <c r="F164" s="122">
        <f t="shared" si="58"/>
        <v>29.151435544741517</v>
      </c>
      <c r="G164" s="122">
        <f t="shared" si="58"/>
        <v>38.030295512039757</v>
      </c>
      <c r="H164" s="122">
        <f t="shared" si="58"/>
        <v>47.033828817670518</v>
      </c>
      <c r="I164" s="122">
        <f t="shared" si="58"/>
        <v>21.107862645911158</v>
      </c>
      <c r="J164" s="122">
        <f t="shared" si="58"/>
        <v>22.059902858739704</v>
      </c>
      <c r="K164" s="122">
        <f t="shared" si="58"/>
        <v>25.890619137672243</v>
      </c>
      <c r="L164" s="122">
        <f t="shared" si="58"/>
        <v>23.944140305924428</v>
      </c>
      <c r="M164" s="122">
        <f t="shared" si="58"/>
        <v>22.084567230208282</v>
      </c>
      <c r="N164" s="122">
        <f t="shared" si="58"/>
        <v>20.578891813871003</v>
      </c>
      <c r="O164" s="122">
        <f t="shared" si="58"/>
        <v>20.063315424043164</v>
      </c>
      <c r="P164" s="122">
        <f t="shared" si="58"/>
        <v>20.684150040400798</v>
      </c>
      <c r="Q164" s="122">
        <f t="shared" si="58"/>
        <v>21.438091016528546</v>
      </c>
      <c r="R164" s="122">
        <f t="shared" si="58"/>
        <v>26.397242936409544</v>
      </c>
      <c r="S164" s="122">
        <f t="shared" si="58"/>
        <v>26.134482600503524</v>
      </c>
      <c r="T164" s="122">
        <f t="shared" si="58"/>
        <v>26.933553704629269</v>
      </c>
      <c r="U164" s="122">
        <f t="shared" si="58"/>
        <v>28.058043949902157</v>
      </c>
      <c r="V164" s="122">
        <f t="shared" si="58"/>
        <v>32.599807902799633</v>
      </c>
      <c r="W164" s="122">
        <f t="shared" si="58"/>
        <v>33.050796429998904</v>
      </c>
      <c r="X164" s="122">
        <f t="shared" si="58"/>
        <v>22.410356236903688</v>
      </c>
      <c r="Y164" s="122">
        <f t="shared" si="58"/>
        <v>22.392527818556143</v>
      </c>
      <c r="DA164" s="130" t="s">
        <v>1725</v>
      </c>
    </row>
    <row r="165" spans="1:105" ht="12" customHeight="1" x14ac:dyDescent="0.25">
      <c r="A165" s="97" t="s">
        <v>53</v>
      </c>
      <c r="B165" s="98">
        <v>32.332132306073383</v>
      </c>
      <c r="C165" s="98">
        <v>39.00523543316104</v>
      </c>
      <c r="D165" s="98">
        <v>30.154117975574174</v>
      </c>
      <c r="E165" s="98">
        <v>99.802278327607922</v>
      </c>
      <c r="F165" s="98">
        <v>29.151435544741517</v>
      </c>
      <c r="G165" s="98">
        <v>38.030295512039757</v>
      </c>
      <c r="H165" s="98">
        <v>47.033828817670518</v>
      </c>
      <c r="I165" s="98">
        <v>21.107862645911158</v>
      </c>
      <c r="J165" s="98">
        <v>22.059902858739704</v>
      </c>
      <c r="K165" s="98">
        <v>25.890619137672243</v>
      </c>
      <c r="L165" s="98">
        <v>23.944140305924428</v>
      </c>
      <c r="M165" s="98">
        <v>22.084567230208282</v>
      </c>
      <c r="N165" s="98">
        <v>20.578891813871003</v>
      </c>
      <c r="O165" s="98">
        <v>20.063315424043164</v>
      </c>
      <c r="P165" s="98">
        <v>20.684150040400798</v>
      </c>
      <c r="Q165" s="98">
        <v>21.438091016528546</v>
      </c>
      <c r="R165" s="98">
        <v>26.397242936409544</v>
      </c>
      <c r="S165" s="98">
        <v>26.134482600503524</v>
      </c>
      <c r="T165" s="98">
        <v>26.933553704629269</v>
      </c>
      <c r="U165" s="98">
        <v>28.058043949902157</v>
      </c>
      <c r="V165" s="98">
        <v>32.599807902799633</v>
      </c>
      <c r="W165" s="98">
        <v>33.050796429998904</v>
      </c>
      <c r="X165" s="98">
        <v>22.410356236903688</v>
      </c>
      <c r="Y165" s="98">
        <v>22.392527818556143</v>
      </c>
      <c r="DA165" s="63" t="s">
        <v>1726</v>
      </c>
    </row>
    <row r="166" spans="1:105" ht="12" customHeight="1" x14ac:dyDescent="0.25">
      <c r="A166" s="121" t="s">
        <v>55</v>
      </c>
      <c r="B166" s="122">
        <v>416.28995501946804</v>
      </c>
      <c r="C166" s="122">
        <v>405.09670411904642</v>
      </c>
      <c r="D166" s="122">
        <v>417.49247014624763</v>
      </c>
      <c r="E166" s="122">
        <v>446.11872731601494</v>
      </c>
      <c r="F166" s="122">
        <v>449.151097560636</v>
      </c>
      <c r="G166" s="122">
        <v>406.20159580773839</v>
      </c>
      <c r="H166" s="122">
        <v>417.31361789216373</v>
      </c>
      <c r="I166" s="122">
        <v>423.44027498046313</v>
      </c>
      <c r="J166" s="122">
        <v>429.99819614012358</v>
      </c>
      <c r="K166" s="122">
        <v>387.28176877146808</v>
      </c>
      <c r="L166" s="122">
        <v>417.87970509607186</v>
      </c>
      <c r="M166" s="122">
        <v>427.45311852614145</v>
      </c>
      <c r="N166" s="122">
        <v>451.42737570605436</v>
      </c>
      <c r="O166" s="122">
        <v>471.04365709914379</v>
      </c>
      <c r="P166" s="122">
        <v>420.54023739061358</v>
      </c>
      <c r="Q166" s="122">
        <v>440.34739845257536</v>
      </c>
      <c r="R166" s="122">
        <v>445.40488803270512</v>
      </c>
      <c r="S166" s="122">
        <v>470.01793530126685</v>
      </c>
      <c r="T166" s="122">
        <v>461.01710299879937</v>
      </c>
      <c r="U166" s="122">
        <v>439.55358516841557</v>
      </c>
      <c r="V166" s="122">
        <v>445.96762911065332</v>
      </c>
      <c r="W166" s="122">
        <v>422.17404291156038</v>
      </c>
      <c r="X166" s="122">
        <v>308.2480536011833</v>
      </c>
      <c r="Y166" s="122">
        <v>277.63433871372234</v>
      </c>
      <c r="DA166" s="130" t="s">
        <v>1727</v>
      </c>
    </row>
    <row r="167" spans="1:105" ht="12" customHeight="1" x14ac:dyDescent="0.25">
      <c r="A167" s="97" t="s">
        <v>124</v>
      </c>
      <c r="B167" s="98">
        <v>52.116634479036861</v>
      </c>
      <c r="C167" s="98">
        <v>50.564744445443786</v>
      </c>
      <c r="D167" s="98">
        <v>51.09896802710491</v>
      </c>
      <c r="E167" s="98">
        <v>48.36203182864417</v>
      </c>
      <c r="F167" s="98">
        <v>47.685814092875589</v>
      </c>
      <c r="G167" s="98">
        <v>43.910981460762834</v>
      </c>
      <c r="H167" s="98">
        <v>40.022951472719967</v>
      </c>
      <c r="I167" s="98">
        <v>39.397065152731138</v>
      </c>
      <c r="J167" s="98">
        <v>34.470188995658233</v>
      </c>
      <c r="K167" s="98">
        <v>31.750357514254031</v>
      </c>
      <c r="L167" s="98">
        <v>29.931469718509845</v>
      </c>
      <c r="M167" s="98">
        <v>27.929410179993585</v>
      </c>
      <c r="N167" s="98">
        <v>23.971600378488745</v>
      </c>
      <c r="O167" s="98">
        <v>21.095774902536068</v>
      </c>
      <c r="P167" s="98">
        <v>19.704756171712862</v>
      </c>
      <c r="Q167" s="98">
        <v>18.559518947085802</v>
      </c>
      <c r="R167" s="98">
        <v>17.991104767531247</v>
      </c>
      <c r="S167" s="98">
        <v>18.127883687108703</v>
      </c>
      <c r="T167" s="98">
        <v>17.13770319740885</v>
      </c>
      <c r="U167" s="98">
        <v>15.653096324854062</v>
      </c>
      <c r="V167" s="98">
        <v>15.073863861978035</v>
      </c>
      <c r="W167" s="98">
        <v>14.9502546785556</v>
      </c>
      <c r="X167" s="98">
        <v>8.8969816159949211</v>
      </c>
      <c r="Y167" s="98">
        <v>7.1195856716013921</v>
      </c>
      <c r="DA167" s="63" t="s">
        <v>1728</v>
      </c>
    </row>
    <row r="168" spans="1:105" ht="12" customHeight="1" x14ac:dyDescent="0.25">
      <c r="A168" s="97" t="s">
        <v>123</v>
      </c>
      <c r="B168" s="98">
        <v>1.3194677038996724E-2</v>
      </c>
      <c r="C168" s="98">
        <v>1.2581369658634992E-2</v>
      </c>
      <c r="D168" s="98">
        <v>1.2672424520089671E-2</v>
      </c>
      <c r="E168" s="98">
        <v>1.1491504821108438E-2</v>
      </c>
      <c r="F168" s="98">
        <v>1.1751353064757997E-2</v>
      </c>
      <c r="G168" s="98">
        <v>1.2015853252627618E-2</v>
      </c>
      <c r="H168" s="98">
        <v>1.2263382922205872E-2</v>
      </c>
      <c r="I168" s="98">
        <v>1.5398017907450975E-2</v>
      </c>
      <c r="J168" s="98">
        <v>1.4241728322232149E-2</v>
      </c>
      <c r="K168" s="98">
        <v>1.6546690423019053E-2</v>
      </c>
      <c r="L168" s="98">
        <v>2.3454980020068017E-2</v>
      </c>
      <c r="M168" s="98">
        <v>2.461357388136352E-2</v>
      </c>
      <c r="N168" s="98">
        <v>2.2171295882584055E-2</v>
      </c>
      <c r="O168" s="98">
        <v>1.8873081130922214E-2</v>
      </c>
      <c r="P168" s="98">
        <v>1.9492552636287075E-2</v>
      </c>
      <c r="Q168" s="98">
        <v>1.7609984788828269E-2</v>
      </c>
      <c r="R168" s="98">
        <v>1.8146455625275823E-2</v>
      </c>
      <c r="S168" s="98">
        <v>1.8631223310243559E-2</v>
      </c>
      <c r="T168" s="98">
        <v>1.8548293856833202E-2</v>
      </c>
      <c r="U168" s="98">
        <v>1.7622728307851807E-2</v>
      </c>
      <c r="V168" s="98">
        <v>1.7654226702790682E-2</v>
      </c>
      <c r="W168" s="98">
        <v>2.0542365376572586E-2</v>
      </c>
      <c r="X168" s="98">
        <v>1.248722965649692E-2</v>
      </c>
      <c r="Y168" s="98">
        <v>1.0046880990378319E-2</v>
      </c>
      <c r="DA168" s="63" t="s">
        <v>1729</v>
      </c>
    </row>
    <row r="169" spans="1:105" ht="12" customHeight="1" x14ac:dyDescent="0.25">
      <c r="A169" s="100" t="s">
        <v>50</v>
      </c>
      <c r="B169" s="101">
        <v>4.7209771055276737E-3</v>
      </c>
      <c r="C169" s="101">
        <v>4.2827441041345237E-3</v>
      </c>
      <c r="D169" s="101">
        <v>3.9710344462152913E-3</v>
      </c>
      <c r="E169" s="101">
        <v>3.9266130418325806E-3</v>
      </c>
      <c r="F169" s="101">
        <v>3.8843875327847456E-3</v>
      </c>
      <c r="G169" s="101">
        <v>3.6290525310098943E-3</v>
      </c>
      <c r="H169" s="101">
        <v>3.5021930437056752E-3</v>
      </c>
      <c r="I169" s="101">
        <v>5.1752564761016369E-3</v>
      </c>
      <c r="J169" s="101">
        <v>4.4372649962875618E-3</v>
      </c>
      <c r="K169" s="101">
        <v>4.7305066883685833E-3</v>
      </c>
      <c r="L169" s="101">
        <v>1.3038353735981547E-2</v>
      </c>
      <c r="M169" s="101">
        <v>6.757676764446211E-3</v>
      </c>
      <c r="N169" s="101">
        <v>7.645848979771783E-3</v>
      </c>
      <c r="O169" s="101">
        <v>6.7598829518018128E-3</v>
      </c>
      <c r="P169" s="101">
        <v>5.1096570945672812E-3</v>
      </c>
      <c r="Q169" s="101">
        <v>5.1867724344175281E-3</v>
      </c>
      <c r="R169" s="101">
        <v>4.9647645627056373E-3</v>
      </c>
      <c r="S169" s="101">
        <v>5.5150733926834054E-3</v>
      </c>
      <c r="T169" s="101">
        <v>5.3161602519951534E-3</v>
      </c>
      <c r="U169" s="101">
        <v>4.5786668540713739E-3</v>
      </c>
      <c r="V169" s="101">
        <v>4.654679352275177E-3</v>
      </c>
      <c r="W169" s="101">
        <v>5.4660335408861218E-3</v>
      </c>
      <c r="X169" s="101">
        <v>1.2966339485680994E-3</v>
      </c>
      <c r="Y169" s="101">
        <v>8.2331760259342769E-4</v>
      </c>
      <c r="DA169" s="131" t="s">
        <v>1730</v>
      </c>
    </row>
    <row r="170" spans="1:105" ht="12" customHeight="1" x14ac:dyDescent="0.25">
      <c r="A170" s="103" t="s">
        <v>52</v>
      </c>
      <c r="B170" s="104">
        <v>8.4736999334690515E-3</v>
      </c>
      <c r="C170" s="104">
        <v>8.2986255545004686E-3</v>
      </c>
      <c r="D170" s="104">
        <v>8.7013900738743804E-3</v>
      </c>
      <c r="E170" s="104">
        <v>7.5648917792758581E-3</v>
      </c>
      <c r="F170" s="104">
        <v>7.8669655319732502E-3</v>
      </c>
      <c r="G170" s="104">
        <v>8.3868007216177237E-3</v>
      </c>
      <c r="H170" s="104">
        <v>8.761189878500197E-3</v>
      </c>
      <c r="I170" s="104">
        <v>1.0222761431349339E-2</v>
      </c>
      <c r="J170" s="104">
        <v>9.8044633259445867E-3</v>
      </c>
      <c r="K170" s="104">
        <v>1.181618373465047E-2</v>
      </c>
      <c r="L170" s="104">
        <v>1.0416626284086468E-2</v>
      </c>
      <c r="M170" s="104">
        <v>1.7855897116917308E-2</v>
      </c>
      <c r="N170" s="104">
        <v>1.4525446902812274E-2</v>
      </c>
      <c r="O170" s="104">
        <v>1.2113198179120401E-2</v>
      </c>
      <c r="P170" s="104">
        <v>1.4382895541719792E-2</v>
      </c>
      <c r="Q170" s="104">
        <v>1.2423212354410742E-2</v>
      </c>
      <c r="R170" s="104">
        <v>1.3181691062570187E-2</v>
      </c>
      <c r="S170" s="104">
        <v>1.3116149917560153E-2</v>
      </c>
      <c r="T170" s="104">
        <v>1.3232133604838048E-2</v>
      </c>
      <c r="U170" s="104">
        <v>1.3044061453780433E-2</v>
      </c>
      <c r="V170" s="104">
        <v>1.2999547350515504E-2</v>
      </c>
      <c r="W170" s="104">
        <v>1.5076331835686465E-2</v>
      </c>
      <c r="X170" s="104">
        <v>1.1190595707928821E-2</v>
      </c>
      <c r="Y170" s="104">
        <v>9.2235633877848916E-3</v>
      </c>
      <c r="DA170" s="132" t="s">
        <v>1731</v>
      </c>
    </row>
    <row r="171" spans="1:105" ht="12" customHeight="1" x14ac:dyDescent="0.25">
      <c r="A171" s="106" t="s">
        <v>122</v>
      </c>
      <c r="B171" s="101">
        <v>354.23511662042915</v>
      </c>
      <c r="C171" s="101">
        <v>345.04753731708547</v>
      </c>
      <c r="D171" s="101">
        <v>357.07563721995308</v>
      </c>
      <c r="E171" s="101">
        <v>387.38450725334047</v>
      </c>
      <c r="F171" s="101">
        <v>390.75846473018925</v>
      </c>
      <c r="G171" s="101">
        <v>352.08381040717188</v>
      </c>
      <c r="H171" s="101">
        <v>364.7538621720596</v>
      </c>
      <c r="I171" s="101">
        <v>368.24879386305713</v>
      </c>
      <c r="J171" s="101">
        <v>377.3086793552124</v>
      </c>
      <c r="K171" s="101">
        <v>336.54995571435086</v>
      </c>
      <c r="L171" s="101">
        <v>356.92440165020076</v>
      </c>
      <c r="M171" s="101">
        <v>364.70783225122761</v>
      </c>
      <c r="N171" s="101">
        <v>386.93388438749571</v>
      </c>
      <c r="O171" s="101">
        <v>407.2559390189727</v>
      </c>
      <c r="P171" s="101">
        <v>362.46378754066671</v>
      </c>
      <c r="Q171" s="101">
        <v>380.05900662209274</v>
      </c>
      <c r="R171" s="101">
        <v>383.63077525299894</v>
      </c>
      <c r="S171" s="101">
        <v>405.06540328523818</v>
      </c>
      <c r="T171" s="101">
        <v>395.58789325462766</v>
      </c>
      <c r="U171" s="101">
        <v>376.31048261299708</v>
      </c>
      <c r="V171" s="101">
        <v>382.27187007519007</v>
      </c>
      <c r="W171" s="101">
        <v>358.63631051627016</v>
      </c>
      <c r="X171" s="101">
        <v>260.08520960280782</v>
      </c>
      <c r="Y171" s="101">
        <v>232.90705525118622</v>
      </c>
      <c r="DA171" s="131" t="s">
        <v>1732</v>
      </c>
    </row>
    <row r="172" spans="1:105" ht="12" customHeight="1" x14ac:dyDescent="0.25">
      <c r="A172" s="107" t="s">
        <v>121</v>
      </c>
      <c r="B172" s="104">
        <v>9.9250092429630108</v>
      </c>
      <c r="C172" s="104">
        <v>9.4718409868585276</v>
      </c>
      <c r="D172" s="104">
        <v>9.3051924746695267</v>
      </c>
      <c r="E172" s="104">
        <v>10.36069672920916</v>
      </c>
      <c r="F172" s="104">
        <v>10.695067384506391</v>
      </c>
      <c r="G172" s="104">
        <v>10.194788086551043</v>
      </c>
      <c r="H172" s="104">
        <v>12.524540864461972</v>
      </c>
      <c r="I172" s="104">
        <v>15.779017946767379</v>
      </c>
      <c r="J172" s="104">
        <v>18.205086060930761</v>
      </c>
      <c r="K172" s="104">
        <v>18.964908852440146</v>
      </c>
      <c r="L172" s="104">
        <v>31.000378747341195</v>
      </c>
      <c r="M172" s="104">
        <v>34.791262521038917</v>
      </c>
      <c r="N172" s="104">
        <v>40.499719644187351</v>
      </c>
      <c r="O172" s="104">
        <v>42.673070096504112</v>
      </c>
      <c r="P172" s="104">
        <v>38.352201125597752</v>
      </c>
      <c r="Q172" s="104">
        <v>41.711262898607941</v>
      </c>
      <c r="R172" s="104">
        <v>43.764861556549668</v>
      </c>
      <c r="S172" s="104">
        <v>46.806017105609712</v>
      </c>
      <c r="T172" s="104">
        <v>48.272958252906072</v>
      </c>
      <c r="U172" s="104">
        <v>47.572383502256571</v>
      </c>
      <c r="V172" s="104">
        <v>48.604240946782483</v>
      </c>
      <c r="W172" s="104">
        <v>48.56693535135804</v>
      </c>
      <c r="X172" s="104">
        <v>39.253375152724033</v>
      </c>
      <c r="Y172" s="104">
        <v>37.597650909944342</v>
      </c>
      <c r="DA172" s="132" t="s">
        <v>1733</v>
      </c>
    </row>
    <row r="173" spans="1:105" ht="12" customHeight="1" x14ac:dyDescent="0.25">
      <c r="A173" s="108" t="s">
        <v>53</v>
      </c>
      <c r="B173" s="98">
        <v>3.2819612378582694</v>
      </c>
      <c r="C173" s="98">
        <v>2.975102874512972</v>
      </c>
      <c r="D173" s="98">
        <v>2.6822947714146177</v>
      </c>
      <c r="E173" s="98">
        <v>3.2661618861118913</v>
      </c>
      <c r="F173" s="98">
        <v>3.2628730705748374</v>
      </c>
      <c r="G173" s="98">
        <v>2.8396748663306912</v>
      </c>
      <c r="H173" s="98">
        <v>3.3021936464379253</v>
      </c>
      <c r="I173" s="98">
        <v>4.935214704127775</v>
      </c>
      <c r="J173" s="98">
        <v>5.2707416936619236</v>
      </c>
      <c r="K173" s="98">
        <v>5.024572225975259</v>
      </c>
      <c r="L173" s="98">
        <v>16.464530317729384</v>
      </c>
      <c r="M173" s="98">
        <v>8.88080808512942</v>
      </c>
      <c r="N173" s="98">
        <v>13.092317379410021</v>
      </c>
      <c r="O173" s="98">
        <v>14.33447221189255</v>
      </c>
      <c r="P173" s="98">
        <v>9.44369489977867</v>
      </c>
      <c r="Q173" s="98">
        <v>11.660552891766521</v>
      </c>
      <c r="R173" s="98">
        <v>11.475156321996245</v>
      </c>
      <c r="S173" s="98">
        <v>13.566264649801745</v>
      </c>
      <c r="T173" s="98">
        <v>13.743155590746712</v>
      </c>
      <c r="U173" s="98">
        <v>12.333188349520785</v>
      </c>
      <c r="V173" s="98">
        <v>12.743641211953586</v>
      </c>
      <c r="W173" s="98">
        <v>12.871851538724792</v>
      </c>
      <c r="X173" s="98">
        <v>4.0843519124117922</v>
      </c>
      <c r="Y173" s="98">
        <v>3.1767347835375537</v>
      </c>
      <c r="DA173" s="63" t="s">
        <v>1734</v>
      </c>
    </row>
    <row r="174" spans="1:105" ht="12" customHeight="1" x14ac:dyDescent="0.25">
      <c r="A174" s="115" t="s">
        <v>52</v>
      </c>
      <c r="B174" s="33">
        <v>6.6430480051047409</v>
      </c>
      <c r="C174" s="33">
        <v>6.4967381123455556</v>
      </c>
      <c r="D174" s="33">
        <v>6.6228977032549086</v>
      </c>
      <c r="E174" s="33">
        <v>7.0945348430972688</v>
      </c>
      <c r="F174" s="33">
        <v>7.4321943139315545</v>
      </c>
      <c r="G174" s="33">
        <v>7.3551132202203524</v>
      </c>
      <c r="H174" s="33">
        <v>9.222347218024046</v>
      </c>
      <c r="I174" s="33">
        <v>10.843803242639604</v>
      </c>
      <c r="J174" s="33">
        <v>12.934344367268837</v>
      </c>
      <c r="K174" s="33">
        <v>13.940336626464889</v>
      </c>
      <c r="L174" s="33">
        <v>14.535848429611811</v>
      </c>
      <c r="M174" s="33">
        <v>25.910454435909493</v>
      </c>
      <c r="N174" s="33">
        <v>27.407402264777328</v>
      </c>
      <c r="O174" s="33">
        <v>28.338597884611563</v>
      </c>
      <c r="P174" s="33">
        <v>28.908506225819082</v>
      </c>
      <c r="Q174" s="33">
        <v>30.050710006841424</v>
      </c>
      <c r="R174" s="33">
        <v>32.289705234553423</v>
      </c>
      <c r="S174" s="33">
        <v>33.239752455807967</v>
      </c>
      <c r="T174" s="33">
        <v>34.529802662159362</v>
      </c>
      <c r="U174" s="33">
        <v>35.239195152735782</v>
      </c>
      <c r="V174" s="33">
        <v>35.860599734828895</v>
      </c>
      <c r="W174" s="33">
        <v>35.69508381263325</v>
      </c>
      <c r="X174" s="33">
        <v>35.169023240312242</v>
      </c>
      <c r="Y174" s="33">
        <v>34.420916126406787</v>
      </c>
      <c r="DA174" s="60" t="s">
        <v>1735</v>
      </c>
    </row>
    <row r="175" spans="1:105" ht="12" customHeight="1" x14ac:dyDescent="0.25">
      <c r="A175" s="121" t="s">
        <v>54</v>
      </c>
      <c r="B175" s="122">
        <v>256.55053549162585</v>
      </c>
      <c r="C175" s="122">
        <v>260.20489812647446</v>
      </c>
      <c r="D175" s="122">
        <v>271.30745667194446</v>
      </c>
      <c r="E175" s="122">
        <v>267.02893204114866</v>
      </c>
      <c r="F175" s="122">
        <v>242.82088296788527</v>
      </c>
      <c r="G175" s="122">
        <v>242.04408770083546</v>
      </c>
      <c r="H175" s="122">
        <v>244.95528915132223</v>
      </c>
      <c r="I175" s="122">
        <v>257.94217885486427</v>
      </c>
      <c r="J175" s="122">
        <v>259.04391216736559</v>
      </c>
      <c r="K175" s="122">
        <v>211.41159799702919</v>
      </c>
      <c r="L175" s="122">
        <v>253.00494441931497</v>
      </c>
      <c r="M175" s="122">
        <v>239.93883116596038</v>
      </c>
      <c r="N175" s="122">
        <v>250.50260526421249</v>
      </c>
      <c r="O175" s="122">
        <v>253.2550960095067</v>
      </c>
      <c r="P175" s="122">
        <v>224.62838505857906</v>
      </c>
      <c r="Q175" s="122">
        <v>233.56731552484939</v>
      </c>
      <c r="R175" s="122">
        <v>224.27656849309145</v>
      </c>
      <c r="S175" s="122">
        <v>236.05599027437444</v>
      </c>
      <c r="T175" s="122">
        <v>226.55637124104118</v>
      </c>
      <c r="U175" s="122">
        <v>216.01482105939681</v>
      </c>
      <c r="V175" s="122">
        <v>220.07202582044457</v>
      </c>
      <c r="W175" s="122">
        <v>199.28534948202301</v>
      </c>
      <c r="X175" s="122">
        <v>209.74386983931146</v>
      </c>
      <c r="Y175" s="122">
        <v>184.51406634091353</v>
      </c>
      <c r="DA175" s="130" t="s">
        <v>1736</v>
      </c>
    </row>
    <row r="176" spans="1:105" ht="12" customHeight="1" x14ac:dyDescent="0.25">
      <c r="A176" s="97" t="s">
        <v>50</v>
      </c>
      <c r="B176" s="98">
        <v>134.42626283748203</v>
      </c>
      <c r="C176" s="98">
        <v>128.67064113729299</v>
      </c>
      <c r="D176" s="98">
        <v>135.72371510297464</v>
      </c>
      <c r="E176" s="98">
        <v>130.67629297097449</v>
      </c>
      <c r="F176" s="98">
        <v>130.58511741548833</v>
      </c>
      <c r="G176" s="98">
        <v>122.68610261121377</v>
      </c>
      <c r="H176" s="98">
        <v>117.99020568886311</v>
      </c>
      <c r="I176" s="98">
        <v>122.65512128427632</v>
      </c>
      <c r="J176" s="98">
        <v>112.10199958003992</v>
      </c>
      <c r="K176" s="98">
        <v>106.69594734258773</v>
      </c>
      <c r="L176" s="98">
        <v>104.48300964855687</v>
      </c>
      <c r="M176" s="98">
        <v>102.03173788005192</v>
      </c>
      <c r="N176" s="98">
        <v>97.218626352160371</v>
      </c>
      <c r="O176" s="98">
        <v>94.087677122475512</v>
      </c>
      <c r="P176" s="98">
        <v>92.767773190584947</v>
      </c>
      <c r="Q176" s="98">
        <v>89.658476935294857</v>
      </c>
      <c r="R176" s="98">
        <v>77.819804449782396</v>
      </c>
      <c r="S176" s="98">
        <v>79.886632675691729</v>
      </c>
      <c r="T176" s="98">
        <v>72.998014459192518</v>
      </c>
      <c r="U176" s="98">
        <v>68.572797812368194</v>
      </c>
      <c r="V176" s="98">
        <v>69.088904299719957</v>
      </c>
      <c r="W176" s="98">
        <v>58.811230360026464</v>
      </c>
      <c r="X176" s="98">
        <v>49.519365174286818</v>
      </c>
      <c r="Y176" s="98">
        <v>39.874203476185045</v>
      </c>
      <c r="DA176" s="63" t="s">
        <v>1737</v>
      </c>
    </row>
    <row r="177" spans="1:105" ht="12" customHeight="1" x14ac:dyDescent="0.25">
      <c r="A177" s="109" t="s">
        <v>120</v>
      </c>
      <c r="B177" s="33">
        <v>122.12427265414381</v>
      </c>
      <c r="C177" s="33">
        <v>131.53425698918147</v>
      </c>
      <c r="D177" s="33">
        <v>135.58374156896986</v>
      </c>
      <c r="E177" s="33">
        <v>136.35263907017418</v>
      </c>
      <c r="F177" s="33">
        <v>112.23576555239694</v>
      </c>
      <c r="G177" s="33">
        <v>119.35798508962168</v>
      </c>
      <c r="H177" s="33">
        <v>126.96508346245911</v>
      </c>
      <c r="I177" s="33">
        <v>135.28705757058796</v>
      </c>
      <c r="J177" s="33">
        <v>146.94191258732567</v>
      </c>
      <c r="K177" s="33">
        <v>104.71565065444146</v>
      </c>
      <c r="L177" s="33">
        <v>148.52193477075809</v>
      </c>
      <c r="M177" s="33">
        <v>137.90709328590845</v>
      </c>
      <c r="N177" s="33">
        <v>153.28397891205211</v>
      </c>
      <c r="O177" s="33">
        <v>159.1674188870312</v>
      </c>
      <c r="P177" s="33">
        <v>131.86061186799409</v>
      </c>
      <c r="Q177" s="33">
        <v>143.90883858955453</v>
      </c>
      <c r="R177" s="33">
        <v>146.45676404330905</v>
      </c>
      <c r="S177" s="33">
        <v>156.16935759868269</v>
      </c>
      <c r="T177" s="33">
        <v>153.55835678184866</v>
      </c>
      <c r="U177" s="33">
        <v>147.4420232470286</v>
      </c>
      <c r="V177" s="33">
        <v>150.98312152072461</v>
      </c>
      <c r="W177" s="33">
        <v>140.47411912199655</v>
      </c>
      <c r="X177" s="33">
        <v>160.22450466502463</v>
      </c>
      <c r="Y177" s="33">
        <v>144.63986286472849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283.12780344077879</v>
      </c>
      <c r="C3" s="117">
        <f t="shared" si="0"/>
        <v>272.34844949501002</v>
      </c>
      <c r="D3" s="117">
        <f t="shared" si="0"/>
        <v>194.10942836909987</v>
      </c>
      <c r="E3" s="117">
        <f t="shared" si="0"/>
        <v>189.62293520826836</v>
      </c>
      <c r="F3" s="117">
        <f t="shared" si="0"/>
        <v>178.55263820814346</v>
      </c>
      <c r="G3" s="117">
        <f t="shared" si="0"/>
        <v>160.97460136487874</v>
      </c>
      <c r="H3" s="117">
        <f t="shared" si="0"/>
        <v>158.05358966645946</v>
      </c>
      <c r="I3" s="117">
        <f t="shared" si="0"/>
        <v>156.53988715862573</v>
      </c>
      <c r="J3" s="117">
        <f t="shared" si="0"/>
        <v>173.00919127681831</v>
      </c>
      <c r="K3" s="117">
        <f t="shared" si="0"/>
        <v>153.62516311669793</v>
      </c>
      <c r="L3" s="117">
        <f t="shared" si="0"/>
        <v>170.38241908797539</v>
      </c>
      <c r="M3" s="117">
        <f t="shared" si="0"/>
        <v>37.63694148927209</v>
      </c>
      <c r="N3" s="117">
        <f t="shared" si="0"/>
        <v>38.374313210890179</v>
      </c>
      <c r="O3" s="117">
        <f t="shared" si="0"/>
        <v>39.106376754771929</v>
      </c>
      <c r="P3" s="117">
        <f t="shared" si="0"/>
        <v>29.714417014507703</v>
      </c>
      <c r="Q3" s="117">
        <f t="shared" si="0"/>
        <v>30.429212182130925</v>
      </c>
      <c r="R3" s="117">
        <f t="shared" ref="R3:V3" si="1">R4+R7+R9+R19</f>
        <v>30.900186715193954</v>
      </c>
      <c r="S3" s="117">
        <f t="shared" si="1"/>
        <v>29.007260093714475</v>
      </c>
      <c r="T3" s="117">
        <f t="shared" si="1"/>
        <v>22.065969483882796</v>
      </c>
      <c r="U3" s="117">
        <f t="shared" si="1"/>
        <v>20.556493696006289</v>
      </c>
      <c r="V3" s="117">
        <f t="shared" si="1"/>
        <v>18.052902123108517</v>
      </c>
      <c r="W3" s="117">
        <f t="shared" ref="W3:Y3" si="2">W4+W7+W9+W19</f>
        <v>22.333480834022314</v>
      </c>
      <c r="X3" s="117">
        <f t="shared" si="2"/>
        <v>23.654416817827943</v>
      </c>
      <c r="Y3" s="117">
        <f t="shared" si="2"/>
        <v>18.709304795817257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237.94874241170237</v>
      </c>
      <c r="C4" s="122">
        <f t="shared" si="3"/>
        <v>231.78326849414989</v>
      </c>
      <c r="D4" s="122">
        <f t="shared" si="3"/>
        <v>160.40514273811561</v>
      </c>
      <c r="E4" s="122">
        <f t="shared" si="3"/>
        <v>157.05879019272629</v>
      </c>
      <c r="F4" s="122">
        <f t="shared" si="3"/>
        <v>152.14694313342133</v>
      </c>
      <c r="G4" s="122">
        <f t="shared" si="3"/>
        <v>136.5231620947286</v>
      </c>
      <c r="H4" s="122">
        <f t="shared" si="3"/>
        <v>132.50762247922353</v>
      </c>
      <c r="I4" s="122">
        <f t="shared" si="3"/>
        <v>130.12002544785759</v>
      </c>
      <c r="J4" s="122">
        <f t="shared" si="3"/>
        <v>145.8981556821856</v>
      </c>
      <c r="K4" s="122">
        <f t="shared" si="3"/>
        <v>130.23263079144181</v>
      </c>
      <c r="L4" s="122">
        <f t="shared" si="3"/>
        <v>146.48079195417017</v>
      </c>
      <c r="M4" s="122">
        <f t="shared" si="3"/>
        <v>26.348062664994359</v>
      </c>
      <c r="N4" s="122">
        <f t="shared" si="3"/>
        <v>29.769620284721785</v>
      </c>
      <c r="O4" s="122">
        <f t="shared" si="3"/>
        <v>32.280230250042429</v>
      </c>
      <c r="P4" s="122">
        <f t="shared" si="3"/>
        <v>23.505270546598251</v>
      </c>
      <c r="Q4" s="122">
        <f t="shared" si="3"/>
        <v>24.388538763784581</v>
      </c>
      <c r="R4" s="122">
        <f t="shared" ref="R4:V4" si="4">SUM(R5:R6)</f>
        <v>25.1186736637409</v>
      </c>
      <c r="S4" s="122">
        <f t="shared" si="4"/>
        <v>23.3855321248443</v>
      </c>
      <c r="T4" s="122">
        <f t="shared" si="4"/>
        <v>17.62898643073542</v>
      </c>
      <c r="U4" s="122">
        <f t="shared" si="4"/>
        <v>16.662153841397178</v>
      </c>
      <c r="V4" s="122">
        <f t="shared" si="4"/>
        <v>14.075556381358989</v>
      </c>
      <c r="W4" s="122">
        <f t="shared" ref="W4:Y4" si="5">SUM(W5:W6)</f>
        <v>17.981855548806404</v>
      </c>
      <c r="X4" s="122">
        <f t="shared" si="5"/>
        <v>19.772716244263076</v>
      </c>
      <c r="Y4" s="122">
        <f t="shared" si="5"/>
        <v>15.249097514094023</v>
      </c>
      <c r="DA4" s="130" t="s">
        <v>1741</v>
      </c>
    </row>
    <row r="5" spans="1:105" ht="12" customHeight="1" x14ac:dyDescent="0.25">
      <c r="A5" s="97" t="s">
        <v>51</v>
      </c>
      <c r="B5" s="98">
        <v>235.58400045310492</v>
      </c>
      <c r="C5" s="98">
        <v>229.53779873671371</v>
      </c>
      <c r="D5" s="98">
        <v>158.87146287526224</v>
      </c>
      <c r="E5" s="98">
        <v>155.62581286743844</v>
      </c>
      <c r="F5" s="98">
        <v>150.74819255931507</v>
      </c>
      <c r="G5" s="98">
        <v>135.29667589984189</v>
      </c>
      <c r="H5" s="98">
        <v>131.33951897735352</v>
      </c>
      <c r="I5" s="98">
        <v>128.97298483863585</v>
      </c>
      <c r="J5" s="98">
        <v>144.63201783468998</v>
      </c>
      <c r="K5" s="98">
        <v>129.13477526388149</v>
      </c>
      <c r="L5" s="98">
        <v>145.25427147842959</v>
      </c>
      <c r="M5" s="98">
        <v>26.132454062801052</v>
      </c>
      <c r="N5" s="98">
        <v>29.525929105534104</v>
      </c>
      <c r="O5" s="98">
        <v>32.018488751762732</v>
      </c>
      <c r="P5" s="98">
        <v>23.31663389057098</v>
      </c>
      <c r="Q5" s="98">
        <v>24.194090512103049</v>
      </c>
      <c r="R5" s="98">
        <v>24.919267819530425</v>
      </c>
      <c r="S5" s="98">
        <v>23.20102350861298</v>
      </c>
      <c r="T5" s="98">
        <v>17.491047951655155</v>
      </c>
      <c r="U5" s="98">
        <v>16.531947198529991</v>
      </c>
      <c r="V5" s="98">
        <v>13.96644373246064</v>
      </c>
      <c r="W5" s="98">
        <v>17.841460211554601</v>
      </c>
      <c r="X5" s="98">
        <v>19.621671675383269</v>
      </c>
      <c r="Y5" s="98">
        <v>15.132782021301461</v>
      </c>
      <c r="DA5" s="63" t="s">
        <v>1742</v>
      </c>
    </row>
    <row r="6" spans="1:105" ht="12" customHeight="1" x14ac:dyDescent="0.25">
      <c r="A6" s="97" t="s">
        <v>53</v>
      </c>
      <c r="B6" s="98">
        <v>2.3647419585974512</v>
      </c>
      <c r="C6" s="98">
        <v>2.2454697574361941</v>
      </c>
      <c r="D6" s="98">
        <v>1.5336798628533657</v>
      </c>
      <c r="E6" s="98">
        <v>1.432977325287849</v>
      </c>
      <c r="F6" s="98">
        <v>1.3987505741062511</v>
      </c>
      <c r="G6" s="98">
        <v>1.226486194886715</v>
      </c>
      <c r="H6" s="98">
        <v>1.1681035018700214</v>
      </c>
      <c r="I6" s="98">
        <v>1.1470406092217267</v>
      </c>
      <c r="J6" s="98">
        <v>1.2661378474956273</v>
      </c>
      <c r="K6" s="98">
        <v>1.0978555275603066</v>
      </c>
      <c r="L6" s="98">
        <v>1.2265204757405901</v>
      </c>
      <c r="M6" s="98">
        <v>0.21560860219330755</v>
      </c>
      <c r="N6" s="98">
        <v>0.24369117918768005</v>
      </c>
      <c r="O6" s="98">
        <v>0.26174149827970039</v>
      </c>
      <c r="P6" s="98">
        <v>0.18863665602727017</v>
      </c>
      <c r="Q6" s="98">
        <v>0.19444825168153032</v>
      </c>
      <c r="R6" s="98">
        <v>0.19940584421047408</v>
      </c>
      <c r="S6" s="98">
        <v>0.18450861623131995</v>
      </c>
      <c r="T6" s="98">
        <v>0.13793847908026652</v>
      </c>
      <c r="U6" s="98">
        <v>0.13020664286718592</v>
      </c>
      <c r="V6" s="98">
        <v>0.1091126488983499</v>
      </c>
      <c r="W6" s="98">
        <v>0.14039533725180264</v>
      </c>
      <c r="X6" s="98">
        <v>0.15104456887980733</v>
      </c>
      <c r="Y6" s="98">
        <v>0.1163154927925617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1.1304993922138404</v>
      </c>
      <c r="C7" s="122">
        <f t="shared" si="6"/>
        <v>1.4366774569890464</v>
      </c>
      <c r="D7" s="122">
        <f t="shared" si="6"/>
        <v>1.1237310378262677</v>
      </c>
      <c r="E7" s="122">
        <f t="shared" si="6"/>
        <v>3.3583144427497733</v>
      </c>
      <c r="F7" s="122">
        <f t="shared" si="6"/>
        <v>0.88054963900459349</v>
      </c>
      <c r="G7" s="122">
        <f t="shared" si="6"/>
        <v>0.99387486837721695</v>
      </c>
      <c r="H7" s="122">
        <f t="shared" si="6"/>
        <v>1.0291393145827863</v>
      </c>
      <c r="I7" s="122">
        <f t="shared" si="6"/>
        <v>0.41650353986922456</v>
      </c>
      <c r="J7" s="122">
        <f t="shared" si="6"/>
        <v>0.45191591036560813</v>
      </c>
      <c r="K7" s="122">
        <f t="shared" si="6"/>
        <v>0.60864602944690438</v>
      </c>
      <c r="L7" s="122">
        <f t="shared" si="6"/>
        <v>0.72383024647366756</v>
      </c>
      <c r="M7" s="122">
        <f t="shared" si="6"/>
        <v>0.74631277100713422</v>
      </c>
      <c r="N7" s="122">
        <f t="shared" si="6"/>
        <v>0.70996379493781947</v>
      </c>
      <c r="O7" s="122">
        <f t="shared" si="6"/>
        <v>0.61810585140954211</v>
      </c>
      <c r="P7" s="122">
        <f t="shared" si="6"/>
        <v>0.57318907051359957</v>
      </c>
      <c r="Q7" s="122">
        <f t="shared" si="6"/>
        <v>0.48196523888159543</v>
      </c>
      <c r="R7" s="122">
        <f t="shared" si="6"/>
        <v>0.38513062197812004</v>
      </c>
      <c r="S7" s="122">
        <f t="shared" si="6"/>
        <v>0.18839889966091336</v>
      </c>
      <c r="T7" s="122">
        <f t="shared" si="6"/>
        <v>7.8071390865610019E-2</v>
      </c>
      <c r="U7" s="122">
        <f t="shared" si="6"/>
        <v>5.9635778508375051E-2</v>
      </c>
      <c r="V7" s="122">
        <f t="shared" si="6"/>
        <v>6.9082635717005694E-2</v>
      </c>
      <c r="W7" s="122">
        <f t="shared" si="6"/>
        <v>0.10502713881357165</v>
      </c>
      <c r="X7" s="122">
        <f t="shared" si="6"/>
        <v>0.11144242821357835</v>
      </c>
      <c r="Y7" s="122">
        <f t="shared" si="6"/>
        <v>0.172992832208062</v>
      </c>
      <c r="DA7" s="130" t="s">
        <v>1744</v>
      </c>
    </row>
    <row r="8" spans="1:105" ht="12" customHeight="1" x14ac:dyDescent="0.25">
      <c r="A8" s="97" t="s">
        <v>53</v>
      </c>
      <c r="B8" s="98">
        <v>1.1304993922138404</v>
      </c>
      <c r="C8" s="98">
        <v>1.4366774569890464</v>
      </c>
      <c r="D8" s="98">
        <v>1.1237310378262677</v>
      </c>
      <c r="E8" s="98">
        <v>3.3583144427497733</v>
      </c>
      <c r="F8" s="98">
        <v>0.88054963900459349</v>
      </c>
      <c r="G8" s="98">
        <v>0.99387486837721695</v>
      </c>
      <c r="H8" s="98">
        <v>1.0291393145827863</v>
      </c>
      <c r="I8" s="98">
        <v>0.41650353986922456</v>
      </c>
      <c r="J8" s="98">
        <v>0.45191591036560813</v>
      </c>
      <c r="K8" s="98">
        <v>0.60864602944690438</v>
      </c>
      <c r="L8" s="98">
        <v>0.72383024647366756</v>
      </c>
      <c r="M8" s="98">
        <v>0.74631277100713422</v>
      </c>
      <c r="N8" s="98">
        <v>0.70996379493781947</v>
      </c>
      <c r="O8" s="98">
        <v>0.61810585140954211</v>
      </c>
      <c r="P8" s="98">
        <v>0.57318907051359957</v>
      </c>
      <c r="Q8" s="98">
        <v>0.48196523888159543</v>
      </c>
      <c r="R8" s="98">
        <v>0.38513062197812004</v>
      </c>
      <c r="S8" s="98">
        <v>0.18839889966091336</v>
      </c>
      <c r="T8" s="98">
        <v>7.8071390865610019E-2</v>
      </c>
      <c r="U8" s="98">
        <v>5.9635778508375051E-2</v>
      </c>
      <c r="V8" s="98">
        <v>6.9082635717005694E-2</v>
      </c>
      <c r="W8" s="98">
        <v>0.10502713881357165</v>
      </c>
      <c r="X8" s="98">
        <v>0.11144242821357835</v>
      </c>
      <c r="Y8" s="98">
        <v>0.172992832208062</v>
      </c>
      <c r="DA8" s="63" t="s">
        <v>1745</v>
      </c>
    </row>
    <row r="9" spans="1:105" ht="12" customHeight="1" x14ac:dyDescent="0.25">
      <c r="A9" s="121" t="s">
        <v>55</v>
      </c>
      <c r="B9" s="122">
        <v>27.187253040677522</v>
      </c>
      <c r="C9" s="122">
        <v>23.840452167310428</v>
      </c>
      <c r="D9" s="122">
        <v>19.63983820778699</v>
      </c>
      <c r="E9" s="122">
        <v>18.244125170439396</v>
      </c>
      <c r="F9" s="122">
        <v>16.635558754638758</v>
      </c>
      <c r="G9" s="122">
        <v>14.710086926392728</v>
      </c>
      <c r="H9" s="122">
        <v>15.61475066091065</v>
      </c>
      <c r="I9" s="122">
        <v>16.615768322581626</v>
      </c>
      <c r="J9" s="122">
        <v>17.354415331098163</v>
      </c>
      <c r="K9" s="122">
        <v>15.503165381842658</v>
      </c>
      <c r="L9" s="122">
        <v>15.659614007048887</v>
      </c>
      <c r="M9" s="122">
        <v>6.1899604448158767</v>
      </c>
      <c r="N9" s="122">
        <v>4.8642621900744158</v>
      </c>
      <c r="O9" s="122">
        <v>3.9753562111474969</v>
      </c>
      <c r="P9" s="122">
        <v>3.7214773519447699</v>
      </c>
      <c r="Q9" s="122">
        <v>3.6374686521345612</v>
      </c>
      <c r="R9" s="122">
        <v>3.6643961928421183</v>
      </c>
      <c r="S9" s="122">
        <v>3.7542034794091235</v>
      </c>
      <c r="T9" s="122">
        <v>2.9081449628104745</v>
      </c>
      <c r="U9" s="122">
        <v>2.5372389283554599</v>
      </c>
      <c r="V9" s="122">
        <v>2.6045179646651904</v>
      </c>
      <c r="W9" s="122">
        <v>2.9837366172489377</v>
      </c>
      <c r="X9" s="122">
        <v>2.2613985375344603</v>
      </c>
      <c r="Y9" s="122">
        <v>1.9614283107172747</v>
      </c>
      <c r="DA9" s="130" t="s">
        <v>1746</v>
      </c>
    </row>
    <row r="10" spans="1:105" ht="12" customHeight="1" x14ac:dyDescent="0.25">
      <c r="A10" s="97" t="s">
        <v>143</v>
      </c>
      <c r="B10" s="98">
        <v>4.1676294017132047</v>
      </c>
      <c r="C10" s="98">
        <v>4.1226794117535297</v>
      </c>
      <c r="D10" s="98">
        <v>3.4095844513047222</v>
      </c>
      <c r="E10" s="98">
        <v>3.6841233987102635</v>
      </c>
      <c r="F10" s="98">
        <v>3.7759614967588857</v>
      </c>
      <c r="G10" s="98">
        <v>3.6505855265543099</v>
      </c>
      <c r="H10" s="98">
        <v>4.2498565141563427</v>
      </c>
      <c r="I10" s="98">
        <v>5.0933057598059639</v>
      </c>
      <c r="J10" s="98">
        <v>5.9030391074526865</v>
      </c>
      <c r="K10" s="98">
        <v>5.4591463218226313</v>
      </c>
      <c r="L10" s="98">
        <v>6.9415479088869558</v>
      </c>
      <c r="M10" s="98">
        <v>1.4644581746933647</v>
      </c>
      <c r="N10" s="98">
        <v>1.5725337905116061</v>
      </c>
      <c r="O10" s="98">
        <v>1.6855846377248211</v>
      </c>
      <c r="P10" s="98">
        <v>1.6222616207112612</v>
      </c>
      <c r="Q10" s="98">
        <v>1.6270624656696222</v>
      </c>
      <c r="R10" s="98">
        <v>1.8853170073574683</v>
      </c>
      <c r="S10" s="98">
        <v>2.0449930251419071</v>
      </c>
      <c r="T10" s="98">
        <v>1.2508594313295049</v>
      </c>
      <c r="U10" s="98">
        <v>0.89124443077183213</v>
      </c>
      <c r="V10" s="98">
        <v>0.83450690606697553</v>
      </c>
      <c r="W10" s="98">
        <v>1.1133199002635363</v>
      </c>
      <c r="X10" s="98">
        <v>0.59303701749283944</v>
      </c>
      <c r="Y10" s="98">
        <v>0.50623330407761424</v>
      </c>
      <c r="DA10" s="63" t="s">
        <v>1747</v>
      </c>
    </row>
    <row r="11" spans="1:105" ht="12" customHeight="1" x14ac:dyDescent="0.25">
      <c r="A11" s="97" t="s">
        <v>124</v>
      </c>
      <c r="B11" s="98">
        <v>2.5722271088240674</v>
      </c>
      <c r="C11" s="98">
        <v>2.2139775799342676</v>
      </c>
      <c r="D11" s="98">
        <v>1.8896285306028096</v>
      </c>
      <c r="E11" s="98">
        <v>1.5520698460748237</v>
      </c>
      <c r="F11" s="98">
        <v>1.344213811254783</v>
      </c>
      <c r="G11" s="98">
        <v>1.1551674785419337</v>
      </c>
      <c r="H11" s="98">
        <v>0.99514138398656249</v>
      </c>
      <c r="I11" s="98">
        <v>0.95345696098961119</v>
      </c>
      <c r="J11" s="98">
        <v>0.8285207082936159</v>
      </c>
      <c r="K11" s="98">
        <v>0.75863461369059748</v>
      </c>
      <c r="L11" s="98">
        <v>0.61619251325107216</v>
      </c>
      <c r="M11" s="98">
        <v>0.29033880609622742</v>
      </c>
      <c r="N11" s="98">
        <v>0.17366882789353524</v>
      </c>
      <c r="O11" s="98">
        <v>0.10451809264349612</v>
      </c>
      <c r="P11" s="98">
        <v>0.10603702248524879</v>
      </c>
      <c r="Q11" s="98">
        <v>8.5930670520207059E-2</v>
      </c>
      <c r="R11" s="98">
        <v>6.9868898253910947E-2</v>
      </c>
      <c r="S11" s="98">
        <v>5.9795119199110729E-2</v>
      </c>
      <c r="T11" s="98">
        <v>5.802028659706869E-2</v>
      </c>
      <c r="U11" s="98">
        <v>5.7472844819152449E-2</v>
      </c>
      <c r="V11" s="98">
        <v>5.9817635774473084E-2</v>
      </c>
      <c r="W11" s="98">
        <v>6.5331752694560055E-2</v>
      </c>
      <c r="X11" s="98">
        <v>3.8723054172793286E-2</v>
      </c>
      <c r="Y11" s="98">
        <v>2.7405737012617046E-2</v>
      </c>
      <c r="DA11" s="63" t="s">
        <v>1748</v>
      </c>
    </row>
    <row r="12" spans="1:105" ht="12" customHeight="1" x14ac:dyDescent="0.25">
      <c r="A12" s="97" t="s">
        <v>123</v>
      </c>
      <c r="B12" s="98">
        <v>9.1939133547460175E-4</v>
      </c>
      <c r="C12" s="98">
        <v>7.4743075075861022E-4</v>
      </c>
      <c r="D12" s="98">
        <v>6.2322375943286296E-4</v>
      </c>
      <c r="E12" s="98">
        <v>4.6098329865709112E-4</v>
      </c>
      <c r="F12" s="98">
        <v>4.7477522447118251E-4</v>
      </c>
      <c r="G12" s="98">
        <v>4.6746281895582186E-4</v>
      </c>
      <c r="H12" s="98">
        <v>4.6138581879387572E-4</v>
      </c>
      <c r="I12" s="98">
        <v>5.6326561377984473E-4</v>
      </c>
      <c r="J12" s="98">
        <v>5.362399170161222E-4</v>
      </c>
      <c r="K12" s="98">
        <v>6.2598949884495035E-4</v>
      </c>
      <c r="L12" s="98">
        <v>6.6808272604780301E-4</v>
      </c>
      <c r="M12" s="98">
        <v>3.6322231504758238E-4</v>
      </c>
      <c r="N12" s="98">
        <v>2.7442775879696075E-4</v>
      </c>
      <c r="O12" s="98">
        <v>9.3332924293289401E-5</v>
      </c>
      <c r="P12" s="98">
        <v>9.4866428456499808E-5</v>
      </c>
      <c r="Q12" s="98">
        <v>9.574071108960422E-5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1749</v>
      </c>
    </row>
    <row r="13" spans="1:105" ht="12" customHeight="1" x14ac:dyDescent="0.25">
      <c r="A13" s="100" t="s">
        <v>50</v>
      </c>
      <c r="B13" s="101">
        <v>2.3233458411224631E-4</v>
      </c>
      <c r="C13" s="101">
        <v>1.7900059331844444E-4</v>
      </c>
      <c r="D13" s="101">
        <v>1.3634851983202731E-4</v>
      </c>
      <c r="E13" s="101">
        <v>1.117328245169186E-4</v>
      </c>
      <c r="F13" s="101">
        <v>1.1147694713181456E-4</v>
      </c>
      <c r="G13" s="101">
        <v>9.9862828548705679E-5</v>
      </c>
      <c r="H13" s="101">
        <v>9.3309642874084828E-5</v>
      </c>
      <c r="I13" s="101">
        <v>1.3751955324888598E-4</v>
      </c>
      <c r="J13" s="101">
        <v>1.2031234196180446E-4</v>
      </c>
      <c r="K13" s="101">
        <v>1.2805007920843408E-4</v>
      </c>
      <c r="L13" s="101">
        <v>2.9868458494173238E-4</v>
      </c>
      <c r="M13" s="101">
        <v>7.1664801940172753E-5</v>
      </c>
      <c r="N13" s="101">
        <v>7.0039182515689748E-5</v>
      </c>
      <c r="O13" s="101">
        <v>2.4921158227944179E-5</v>
      </c>
      <c r="P13" s="101">
        <v>1.8171760626044686E-5</v>
      </c>
      <c r="Q13" s="101">
        <v>2.1124603691042373E-5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1750</v>
      </c>
    </row>
    <row r="14" spans="1:105" ht="12" customHeight="1" x14ac:dyDescent="0.25">
      <c r="A14" s="103" t="s">
        <v>52</v>
      </c>
      <c r="B14" s="104">
        <v>6.8705675136235549E-4</v>
      </c>
      <c r="C14" s="104">
        <v>5.6843015744016581E-4</v>
      </c>
      <c r="D14" s="104">
        <v>4.868752396008357E-4</v>
      </c>
      <c r="E14" s="104">
        <v>3.4925047414017255E-4</v>
      </c>
      <c r="F14" s="104">
        <v>3.6329827733936796E-4</v>
      </c>
      <c r="G14" s="104">
        <v>3.6759999040711616E-4</v>
      </c>
      <c r="H14" s="104">
        <v>3.6807617591979089E-4</v>
      </c>
      <c r="I14" s="104">
        <v>4.2574606053095878E-4</v>
      </c>
      <c r="J14" s="104">
        <v>4.1592757505431771E-4</v>
      </c>
      <c r="K14" s="104">
        <v>4.9793941963651627E-4</v>
      </c>
      <c r="L14" s="104">
        <v>3.6939814110607062E-4</v>
      </c>
      <c r="M14" s="104">
        <v>2.9155751310740966E-4</v>
      </c>
      <c r="N14" s="104">
        <v>2.0438857628127103E-4</v>
      </c>
      <c r="O14" s="104">
        <v>6.8411766065345226E-5</v>
      </c>
      <c r="P14" s="104">
        <v>7.6694667830455129E-5</v>
      </c>
      <c r="Q14" s="104">
        <v>7.4616107398561851E-5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1751</v>
      </c>
    </row>
    <row r="15" spans="1:105" ht="12" customHeight="1" x14ac:dyDescent="0.25">
      <c r="A15" s="106" t="s">
        <v>122</v>
      </c>
      <c r="B15" s="101">
        <v>19.723535683634509</v>
      </c>
      <c r="C15" s="101">
        <v>16.887227613738229</v>
      </c>
      <c r="D15" s="101">
        <v>13.836091531257637</v>
      </c>
      <c r="E15" s="101">
        <v>12.548733193286884</v>
      </c>
      <c r="F15" s="101">
        <v>11.101221660331408</v>
      </c>
      <c r="G15" s="101">
        <v>9.5147083674818269</v>
      </c>
      <c r="H15" s="101">
        <v>9.8504488223466122</v>
      </c>
      <c r="I15" s="101">
        <v>9.9298706969218653</v>
      </c>
      <c r="J15" s="101">
        <v>9.9342602122962056</v>
      </c>
      <c r="K15" s="101">
        <v>8.6318812723978908</v>
      </c>
      <c r="L15" s="101">
        <v>7.4898826260015632</v>
      </c>
      <c r="M15" s="101">
        <v>4.0472912219296466</v>
      </c>
      <c r="N15" s="101">
        <v>2.8275400215857394</v>
      </c>
      <c r="O15" s="101">
        <v>1.9835273458985943</v>
      </c>
      <c r="P15" s="101">
        <v>1.8020701714426659</v>
      </c>
      <c r="Q15" s="101">
        <v>1.7183180995822742</v>
      </c>
      <c r="R15" s="101">
        <v>1.4939376183859769</v>
      </c>
      <c r="S15" s="101">
        <v>1.4306884534491064</v>
      </c>
      <c r="T15" s="101">
        <v>1.3864367323431894</v>
      </c>
      <c r="U15" s="101">
        <v>1.3761624699524064</v>
      </c>
      <c r="V15" s="101">
        <v>1.4869172138648317</v>
      </c>
      <c r="W15" s="101">
        <v>1.5593685385705931</v>
      </c>
      <c r="X15" s="101">
        <v>1.3306825219309091</v>
      </c>
      <c r="Y15" s="101">
        <v>1.1397944817225523</v>
      </c>
      <c r="DA15" s="131" t="s">
        <v>1752</v>
      </c>
    </row>
    <row r="16" spans="1:105" ht="12" customHeight="1" x14ac:dyDescent="0.25">
      <c r="A16" s="107" t="s">
        <v>121</v>
      </c>
      <c r="B16" s="104">
        <v>0.72294145517026354</v>
      </c>
      <c r="C16" s="104">
        <v>0.61582013113364231</v>
      </c>
      <c r="D16" s="104">
        <v>0.50391047086239071</v>
      </c>
      <c r="E16" s="104">
        <v>0.45873774906876719</v>
      </c>
      <c r="F16" s="104">
        <v>0.4136870110692118</v>
      </c>
      <c r="G16" s="104">
        <v>0.38915809099570225</v>
      </c>
      <c r="H16" s="104">
        <v>0.51884255460233852</v>
      </c>
      <c r="I16" s="104">
        <v>0.63857163925040605</v>
      </c>
      <c r="J16" s="104">
        <v>0.68805906313863896</v>
      </c>
      <c r="K16" s="104">
        <v>0.6528771844326936</v>
      </c>
      <c r="L16" s="104">
        <v>0.61132287618324832</v>
      </c>
      <c r="M16" s="104">
        <v>0.38750901978158991</v>
      </c>
      <c r="N16" s="104">
        <v>0.2902451223247382</v>
      </c>
      <c r="O16" s="104">
        <v>0.20163280195629221</v>
      </c>
      <c r="P16" s="104">
        <v>0.19101367087713708</v>
      </c>
      <c r="Q16" s="104">
        <v>0.20606167565136815</v>
      </c>
      <c r="R16" s="104">
        <v>0.21527266884476243</v>
      </c>
      <c r="S16" s="104">
        <v>0.21872688161899956</v>
      </c>
      <c r="T16" s="104">
        <v>0.21282851254071183</v>
      </c>
      <c r="U16" s="104">
        <v>0.21235918281206873</v>
      </c>
      <c r="V16" s="104">
        <v>0.22327620895890996</v>
      </c>
      <c r="W16" s="104">
        <v>0.24571642572024843</v>
      </c>
      <c r="X16" s="104">
        <v>0.29895594393791813</v>
      </c>
      <c r="Y16" s="104">
        <v>0.28799478790449118</v>
      </c>
      <c r="DA16" s="132" t="s">
        <v>1753</v>
      </c>
    </row>
    <row r="17" spans="1:105" ht="12" customHeight="1" x14ac:dyDescent="0.25">
      <c r="A17" s="108" t="s">
        <v>53</v>
      </c>
      <c r="B17" s="98">
        <v>0.1827435670536379</v>
      </c>
      <c r="C17" s="98">
        <v>0.14750403129775941</v>
      </c>
      <c r="D17" s="98">
        <v>0.11019131647085272</v>
      </c>
      <c r="E17" s="98">
        <v>0.11121705208505545</v>
      </c>
      <c r="F17" s="98">
        <v>9.7145732962914427E-2</v>
      </c>
      <c r="G17" s="98">
        <v>8.3081085892784512E-2</v>
      </c>
      <c r="H17" s="98">
        <v>0.10488186305764093</v>
      </c>
      <c r="I17" s="98">
        <v>0.15590709591156213</v>
      </c>
      <c r="J17" s="98">
        <v>0.15451397114209858</v>
      </c>
      <c r="K17" s="98">
        <v>0.13330961130192079</v>
      </c>
      <c r="L17" s="98">
        <v>0.27330912705126803</v>
      </c>
      <c r="M17" s="98">
        <v>7.6320815900790123E-2</v>
      </c>
      <c r="N17" s="98">
        <v>7.4098745951110823E-2</v>
      </c>
      <c r="O17" s="98">
        <v>5.3835259708137045E-2</v>
      </c>
      <c r="P17" s="98">
        <v>3.654789801823019E-2</v>
      </c>
      <c r="Q17" s="98">
        <v>4.5515823631059237E-2</v>
      </c>
      <c r="R17" s="98">
        <v>4.4774675229202018E-2</v>
      </c>
      <c r="S17" s="98">
        <v>5.1148595261858366E-2</v>
      </c>
      <c r="T17" s="98">
        <v>4.9388223596767429E-2</v>
      </c>
      <c r="U17" s="98">
        <v>4.4969206505396646E-2</v>
      </c>
      <c r="V17" s="98">
        <v>4.8173077211399545E-2</v>
      </c>
      <c r="W17" s="98">
        <v>5.3994308620346529E-2</v>
      </c>
      <c r="X17" s="98">
        <v>2.5154172600436345E-2</v>
      </c>
      <c r="Y17" s="98">
        <v>1.9794382595931338E-2</v>
      </c>
      <c r="DA17" s="63" t="s">
        <v>1754</v>
      </c>
    </row>
    <row r="18" spans="1:105" ht="12" customHeight="1" x14ac:dyDescent="0.25">
      <c r="A18" s="108" t="s">
        <v>52</v>
      </c>
      <c r="B18" s="98">
        <v>0.54019788811662561</v>
      </c>
      <c r="C18" s="98">
        <v>0.4683160998358829</v>
      </c>
      <c r="D18" s="98">
        <v>0.39371915439153804</v>
      </c>
      <c r="E18" s="98">
        <v>0.34752069698371174</v>
      </c>
      <c r="F18" s="98">
        <v>0.3165412781062974</v>
      </c>
      <c r="G18" s="98">
        <v>0.30607700510291774</v>
      </c>
      <c r="H18" s="98">
        <v>0.41396069154469761</v>
      </c>
      <c r="I18" s="98">
        <v>0.4826645433388439</v>
      </c>
      <c r="J18" s="98">
        <v>0.53354509199654032</v>
      </c>
      <c r="K18" s="98">
        <v>0.51956757313077284</v>
      </c>
      <c r="L18" s="98">
        <v>0.33801374913198023</v>
      </c>
      <c r="M18" s="98">
        <v>0.31118820388079982</v>
      </c>
      <c r="N18" s="98">
        <v>0.21614637637362735</v>
      </c>
      <c r="O18" s="98">
        <v>0.14779754224815517</v>
      </c>
      <c r="P18" s="98">
        <v>0.15446577285890689</v>
      </c>
      <c r="Q18" s="98">
        <v>0.16054585202030891</v>
      </c>
      <c r="R18" s="98">
        <v>0.17049799361556042</v>
      </c>
      <c r="S18" s="98">
        <v>0.1675782863571412</v>
      </c>
      <c r="T18" s="98">
        <v>0.16344028894394441</v>
      </c>
      <c r="U18" s="98">
        <v>0.16738997630667207</v>
      </c>
      <c r="V18" s="98">
        <v>0.17510313174751041</v>
      </c>
      <c r="W18" s="98">
        <v>0.19172211709990189</v>
      </c>
      <c r="X18" s="98">
        <v>0.27380177133748179</v>
      </c>
      <c r="Y18" s="98">
        <v>0.26820040530855982</v>
      </c>
      <c r="DA18" s="63" t="s">
        <v>1755</v>
      </c>
    </row>
    <row r="19" spans="1:105" ht="12" customHeight="1" x14ac:dyDescent="0.25">
      <c r="A19" s="121" t="s">
        <v>54</v>
      </c>
      <c r="B19" s="122">
        <v>16.86130859618503</v>
      </c>
      <c r="C19" s="122">
        <v>15.288051376560649</v>
      </c>
      <c r="D19" s="122">
        <v>12.94071638537098</v>
      </c>
      <c r="E19" s="122">
        <v>10.961705402352901</v>
      </c>
      <c r="F19" s="122">
        <v>8.8895866810787716</v>
      </c>
      <c r="G19" s="122">
        <v>8.7474774753801867</v>
      </c>
      <c r="H19" s="122">
        <v>8.9020772117424976</v>
      </c>
      <c r="I19" s="122">
        <v>9.3875898483173046</v>
      </c>
      <c r="J19" s="122">
        <v>9.3047043531689315</v>
      </c>
      <c r="K19" s="122">
        <v>7.2807209139665652</v>
      </c>
      <c r="L19" s="122">
        <v>7.5181828802826765</v>
      </c>
      <c r="M19" s="122">
        <v>4.3526056084547209</v>
      </c>
      <c r="N19" s="122">
        <v>3.0304669411561567</v>
      </c>
      <c r="O19" s="122">
        <v>2.232684442172455</v>
      </c>
      <c r="P19" s="122">
        <v>1.9144800454510815</v>
      </c>
      <c r="Q19" s="122">
        <v>1.9212395273301848</v>
      </c>
      <c r="R19" s="122">
        <v>1.731986236632812</v>
      </c>
      <c r="S19" s="122">
        <v>1.6791255898001358</v>
      </c>
      <c r="T19" s="122">
        <v>1.4507666994712909</v>
      </c>
      <c r="U19" s="122">
        <v>1.2974651477452745</v>
      </c>
      <c r="V19" s="122">
        <v>1.3037451413673289</v>
      </c>
      <c r="W19" s="122">
        <v>1.2628615291534011</v>
      </c>
      <c r="X19" s="122">
        <v>1.5088596078168275</v>
      </c>
      <c r="Y19" s="122">
        <v>1.3257861387978975</v>
      </c>
      <c r="DA19" s="130" t="s">
        <v>1756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1757</v>
      </c>
    </row>
    <row r="21" spans="1:105" ht="12" customHeight="1" x14ac:dyDescent="0.25">
      <c r="A21" s="97" t="s">
        <v>50</v>
      </c>
      <c r="B21" s="98">
        <v>7.9310646567492737</v>
      </c>
      <c r="C21" s="98">
        <v>6.8031048941281993</v>
      </c>
      <c r="D21" s="98">
        <v>5.8284566815285235</v>
      </c>
      <c r="E21" s="98">
        <v>4.8152051171263484</v>
      </c>
      <c r="F21" s="98">
        <v>4.3251027219749725</v>
      </c>
      <c r="G21" s="98">
        <v>3.9495856577583797</v>
      </c>
      <c r="H21" s="98">
        <v>3.7000858611156913</v>
      </c>
      <c r="I21" s="98">
        <v>3.821863732846372</v>
      </c>
      <c r="J21" s="98">
        <v>3.4302480016340371</v>
      </c>
      <c r="K21" s="98">
        <v>3.2244421902296576</v>
      </c>
      <c r="L21" s="98">
        <v>2.7183307314451932</v>
      </c>
      <c r="M21" s="98">
        <v>1.629428507157253</v>
      </c>
      <c r="N21" s="98">
        <v>1.0422240430455221</v>
      </c>
      <c r="O21" s="98">
        <v>0.71825109847226609</v>
      </c>
      <c r="P21" s="98">
        <v>0.67795710385852836</v>
      </c>
      <c r="Q21" s="98">
        <v>0.59940682246862753</v>
      </c>
      <c r="R21" s="98">
        <v>0.46379690956796549</v>
      </c>
      <c r="S21" s="98">
        <v>0.43210124640894415</v>
      </c>
      <c r="T21" s="98">
        <v>0.36850876377610642</v>
      </c>
      <c r="U21" s="98">
        <v>0.33428562277440033</v>
      </c>
      <c r="V21" s="98">
        <v>0.34221047983190406</v>
      </c>
      <c r="W21" s="98">
        <v>0.29992570614784442</v>
      </c>
      <c r="X21" s="98">
        <v>0.21561235030111453</v>
      </c>
      <c r="Y21" s="98">
        <v>0.1383048657854079</v>
      </c>
      <c r="DA21" s="63" t="s">
        <v>1758</v>
      </c>
    </row>
    <row r="22" spans="1:105" ht="12" customHeight="1" x14ac:dyDescent="0.25">
      <c r="A22" s="109" t="s">
        <v>120</v>
      </c>
      <c r="B22" s="33">
        <v>8.9302439394357567</v>
      </c>
      <c r="C22" s="33">
        <v>8.4849464824324503</v>
      </c>
      <c r="D22" s="33">
        <v>7.1122597038424553</v>
      </c>
      <c r="E22" s="33">
        <v>6.1465002852265522</v>
      </c>
      <c r="F22" s="33">
        <v>4.5644839591038</v>
      </c>
      <c r="G22" s="33">
        <v>4.7978918176218066</v>
      </c>
      <c r="H22" s="33">
        <v>5.2019913506268063</v>
      </c>
      <c r="I22" s="33">
        <v>5.565726115470933</v>
      </c>
      <c r="J22" s="33">
        <v>5.874456351534894</v>
      </c>
      <c r="K22" s="33">
        <v>4.0562787237369076</v>
      </c>
      <c r="L22" s="33">
        <v>4.7998521488374832</v>
      </c>
      <c r="M22" s="33">
        <v>2.7231771012974679</v>
      </c>
      <c r="N22" s="33">
        <v>1.9882428981106346</v>
      </c>
      <c r="O22" s="33">
        <v>1.5144333437001887</v>
      </c>
      <c r="P22" s="33">
        <v>1.2365229415925532</v>
      </c>
      <c r="Q22" s="33">
        <v>1.3218327048615572</v>
      </c>
      <c r="R22" s="33">
        <v>1.2681893270648465</v>
      </c>
      <c r="S22" s="33">
        <v>1.2470243433911916</v>
      </c>
      <c r="T22" s="33">
        <v>1.0822579356951845</v>
      </c>
      <c r="U22" s="33">
        <v>0.96317952497087422</v>
      </c>
      <c r="V22" s="33">
        <v>0.96153466153542477</v>
      </c>
      <c r="W22" s="33">
        <v>0.96293582300555669</v>
      </c>
      <c r="X22" s="33">
        <v>1.293247257515713</v>
      </c>
      <c r="Y22" s="33">
        <v>1.1874812730124895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563.1201005791745</v>
      </c>
      <c r="C24" s="117">
        <f t="shared" si="7"/>
        <v>568.81853381440146</v>
      </c>
      <c r="D24" s="117">
        <f t="shared" si="7"/>
        <v>540.80715632841293</v>
      </c>
      <c r="E24" s="117">
        <f t="shared" si="7"/>
        <v>526.21882475665882</v>
      </c>
      <c r="F24" s="117">
        <f t="shared" si="7"/>
        <v>527.57991292255372</v>
      </c>
      <c r="G24" s="117">
        <f t="shared" si="7"/>
        <v>503.63675284580916</v>
      </c>
      <c r="H24" s="117">
        <f t="shared" si="7"/>
        <v>464.58129009086343</v>
      </c>
      <c r="I24" s="117">
        <f t="shared" si="7"/>
        <v>435.40478663826627</v>
      </c>
      <c r="J24" s="117">
        <f t="shared" si="7"/>
        <v>432.10095889586046</v>
      </c>
      <c r="K24" s="117">
        <f t="shared" si="7"/>
        <v>413.12863637134973</v>
      </c>
      <c r="L24" s="117">
        <f t="shared" si="7"/>
        <v>423.02411906904126</v>
      </c>
      <c r="M24" s="117">
        <f t="shared" si="7"/>
        <v>316.37576908963592</v>
      </c>
      <c r="N24" s="117">
        <f t="shared" si="7"/>
        <v>333.15950945467341</v>
      </c>
      <c r="O24" s="117">
        <f t="shared" si="7"/>
        <v>331.87404078673575</v>
      </c>
      <c r="P24" s="117">
        <f t="shared" si="7"/>
        <v>228.73246187420264</v>
      </c>
      <c r="Q24" s="117">
        <f t="shared" si="7"/>
        <v>244.91332197714792</v>
      </c>
      <c r="R24" s="117">
        <f t="shared" ref="R24:V24" si="8">R25+R28+R30+R39</f>
        <v>288.3579433310681</v>
      </c>
      <c r="S24" s="117">
        <f t="shared" si="8"/>
        <v>283.54002149016361</v>
      </c>
      <c r="T24" s="117">
        <f t="shared" si="8"/>
        <v>275.50536888617609</v>
      </c>
      <c r="U24" s="117">
        <f t="shared" si="8"/>
        <v>252.63722517007861</v>
      </c>
      <c r="V24" s="117">
        <f t="shared" si="8"/>
        <v>229.94754107589904</v>
      </c>
      <c r="W24" s="117">
        <f t="shared" ref="W24:Y24" si="9">W25+W28+W30+W39</f>
        <v>342.00677235573824</v>
      </c>
      <c r="X24" s="117">
        <f t="shared" si="9"/>
        <v>281.15283304105225</v>
      </c>
      <c r="Y24" s="117">
        <f t="shared" si="9"/>
        <v>251.22981931510125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472.01955919361046</v>
      </c>
      <c r="C25" s="122">
        <f t="shared" si="10"/>
        <v>480.47773530656389</v>
      </c>
      <c r="D25" s="122">
        <f t="shared" si="10"/>
        <v>455.36176323081895</v>
      </c>
      <c r="E25" s="122">
        <f t="shared" si="10"/>
        <v>437.42781567078214</v>
      </c>
      <c r="F25" s="122">
        <f t="shared" si="10"/>
        <v>449.99948206265628</v>
      </c>
      <c r="G25" s="122">
        <f t="shared" si="10"/>
        <v>429.8220014342096</v>
      </c>
      <c r="H25" s="122">
        <f t="shared" si="10"/>
        <v>389.75672665602661</v>
      </c>
      <c r="I25" s="122">
        <f t="shared" si="10"/>
        <v>362.15356918522207</v>
      </c>
      <c r="J25" s="122">
        <f t="shared" si="10"/>
        <v>361.41263092207799</v>
      </c>
      <c r="K25" s="122">
        <f t="shared" si="10"/>
        <v>352.36634960264905</v>
      </c>
      <c r="L25" s="122">
        <f t="shared" si="10"/>
        <v>358.18607460914671</v>
      </c>
      <c r="M25" s="122">
        <f t="shared" si="10"/>
        <v>254.52352335569449</v>
      </c>
      <c r="N25" s="122">
        <f t="shared" si="10"/>
        <v>273.09505861666457</v>
      </c>
      <c r="O25" s="122">
        <f t="shared" si="10"/>
        <v>274.36980266189568</v>
      </c>
      <c r="P25" s="122">
        <f t="shared" si="10"/>
        <v>180.15483211402753</v>
      </c>
      <c r="Q25" s="122">
        <f t="shared" si="10"/>
        <v>194.95825748408967</v>
      </c>
      <c r="R25" s="122">
        <f t="shared" ref="R25:V25" si="11">SUM(R26:R27)</f>
        <v>237.20659626058222</v>
      </c>
      <c r="S25" s="122">
        <f t="shared" si="11"/>
        <v>228.97828814410801</v>
      </c>
      <c r="T25" s="122">
        <f t="shared" si="11"/>
        <v>220.87503185334535</v>
      </c>
      <c r="U25" s="122">
        <f t="shared" si="11"/>
        <v>199.10519580011621</v>
      </c>
      <c r="V25" s="122">
        <f t="shared" si="11"/>
        <v>173.91936842729899</v>
      </c>
      <c r="W25" s="122">
        <f t="shared" ref="W25:Y25" si="12">SUM(W26:W27)</f>
        <v>285.81416450080718</v>
      </c>
      <c r="X25" s="122">
        <f t="shared" si="12"/>
        <v>231.44054393280109</v>
      </c>
      <c r="Y25" s="122">
        <f t="shared" si="12"/>
        <v>203.50319249963826</v>
      </c>
      <c r="DA25" s="130" t="s">
        <v>1761</v>
      </c>
    </row>
    <row r="26" spans="1:105" ht="12" customHeight="1" x14ac:dyDescent="0.25">
      <c r="A26" s="97" t="s">
        <v>74</v>
      </c>
      <c r="B26" s="98">
        <v>460.46444932135256</v>
      </c>
      <c r="C26" s="98">
        <v>469.00748796566722</v>
      </c>
      <c r="D26" s="98">
        <v>444.6310493191034</v>
      </c>
      <c r="E26" s="98">
        <v>427.58498219682036</v>
      </c>
      <c r="F26" s="98">
        <v>439.7975832599015</v>
      </c>
      <c r="G26" s="98">
        <v>420.29685445056282</v>
      </c>
      <c r="H26" s="98">
        <v>381.27920261690235</v>
      </c>
      <c r="I26" s="98">
        <v>354.27654015164319</v>
      </c>
      <c r="J26" s="98">
        <v>353.6723336160689</v>
      </c>
      <c r="K26" s="98">
        <v>345.03299611211321</v>
      </c>
      <c r="L26" s="98">
        <v>350.78112486530216</v>
      </c>
      <c r="M26" s="98">
        <v>249.37968898519446</v>
      </c>
      <c r="N26" s="98">
        <v>267.57402742156694</v>
      </c>
      <c r="O26" s="98">
        <v>268.87487493736353</v>
      </c>
      <c r="P26" s="98">
        <v>176.58333777816657</v>
      </c>
      <c r="Q26" s="98">
        <v>191.1182080512051</v>
      </c>
      <c r="R26" s="98">
        <v>232.55430394222267</v>
      </c>
      <c r="S26" s="98">
        <v>224.5145973858092</v>
      </c>
      <c r="T26" s="98">
        <v>216.60454705096774</v>
      </c>
      <c r="U26" s="98">
        <v>195.26048650378303</v>
      </c>
      <c r="V26" s="98">
        <v>170.58758553337242</v>
      </c>
      <c r="W26" s="98">
        <v>280.29992930923629</v>
      </c>
      <c r="X26" s="98">
        <v>227.07065764624426</v>
      </c>
      <c r="Y26" s="98">
        <v>199.66643924400569</v>
      </c>
      <c r="DA26" s="63" t="s">
        <v>1762</v>
      </c>
    </row>
    <row r="27" spans="1:105" ht="12" customHeight="1" x14ac:dyDescent="0.25">
      <c r="A27" s="97" t="s">
        <v>53</v>
      </c>
      <c r="B27" s="98">
        <v>11.555109872257892</v>
      </c>
      <c r="C27" s="98">
        <v>11.470247340896664</v>
      </c>
      <c r="D27" s="98">
        <v>10.730713911715542</v>
      </c>
      <c r="E27" s="98">
        <v>9.8428334739617505</v>
      </c>
      <c r="F27" s="98">
        <v>10.201898802754775</v>
      </c>
      <c r="G27" s="98">
        <v>9.5251469836467866</v>
      </c>
      <c r="H27" s="98">
        <v>8.477524039124269</v>
      </c>
      <c r="I27" s="98">
        <v>7.8770290335789053</v>
      </c>
      <c r="J27" s="98">
        <v>7.7402973060091069</v>
      </c>
      <c r="K27" s="98">
        <v>7.3333534905358206</v>
      </c>
      <c r="L27" s="98">
        <v>7.4049497438445533</v>
      </c>
      <c r="M27" s="98">
        <v>5.1438343705000218</v>
      </c>
      <c r="N27" s="98">
        <v>5.5210311950976561</v>
      </c>
      <c r="O27" s="98">
        <v>5.4949277245321406</v>
      </c>
      <c r="P27" s="98">
        <v>3.5714943358609688</v>
      </c>
      <c r="Q27" s="98">
        <v>3.8400494328845816</v>
      </c>
      <c r="R27" s="98">
        <v>4.6522923183595344</v>
      </c>
      <c r="S27" s="98">
        <v>4.4636907582988012</v>
      </c>
      <c r="T27" s="98">
        <v>4.2704848023776067</v>
      </c>
      <c r="U27" s="98">
        <v>3.8447092963331895</v>
      </c>
      <c r="V27" s="98">
        <v>3.3317828939265657</v>
      </c>
      <c r="W27" s="98">
        <v>5.5142351915709176</v>
      </c>
      <c r="X27" s="98">
        <v>4.3698862865568469</v>
      </c>
      <c r="Y27" s="98">
        <v>3.8367532556325861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2.2739662920131645</v>
      </c>
      <c r="C28" s="122">
        <f t="shared" si="13"/>
        <v>2.9342432653198944</v>
      </c>
      <c r="D28" s="122">
        <f t="shared" si="13"/>
        <v>2.3964711269963832</v>
      </c>
      <c r="E28" s="122">
        <f t="shared" si="13"/>
        <v>8.0870875589824003</v>
      </c>
      <c r="F28" s="122">
        <f t="shared" si="13"/>
        <v>2.4428416139993629</v>
      </c>
      <c r="G28" s="122">
        <f t="shared" si="13"/>
        <v>3.3292991006947719</v>
      </c>
      <c r="H28" s="122">
        <f t="shared" si="13"/>
        <v>4.6041434621347239</v>
      </c>
      <c r="I28" s="122">
        <f t="shared" si="13"/>
        <v>2.1461862700025445</v>
      </c>
      <c r="J28" s="122">
        <f t="shared" si="13"/>
        <v>2.241867292599165</v>
      </c>
      <c r="K28" s="122">
        <f t="shared" si="13"/>
        <v>2.5923616695495597</v>
      </c>
      <c r="L28" s="122">
        <f t="shared" si="13"/>
        <v>2.4972229753209367</v>
      </c>
      <c r="M28" s="122">
        <f t="shared" si="13"/>
        <v>2.4836845937330816</v>
      </c>
      <c r="N28" s="122">
        <f t="shared" si="13"/>
        <v>2.4291368630174373</v>
      </c>
      <c r="O28" s="122">
        <f t="shared" si="13"/>
        <v>2.3727122169630444</v>
      </c>
      <c r="P28" s="122">
        <f t="shared" si="13"/>
        <v>2.3960383423370266</v>
      </c>
      <c r="Q28" s="122">
        <f t="shared" si="13"/>
        <v>2.3398457133612358</v>
      </c>
      <c r="R28" s="122">
        <f t="shared" si="13"/>
        <v>2.6089576017160625</v>
      </c>
      <c r="S28" s="122">
        <f t="shared" si="13"/>
        <v>2.8226459710910157</v>
      </c>
      <c r="T28" s="122">
        <f t="shared" si="13"/>
        <v>3.7262195034390078</v>
      </c>
      <c r="U28" s="122">
        <f t="shared" si="13"/>
        <v>4.485391462325282</v>
      </c>
      <c r="V28" s="122">
        <f t="shared" si="13"/>
        <v>5.8359701477592427</v>
      </c>
      <c r="W28" s="122">
        <f t="shared" si="13"/>
        <v>6.6415862752975432</v>
      </c>
      <c r="X28" s="122">
        <f t="shared" si="13"/>
        <v>5.3560669056315202</v>
      </c>
      <c r="Y28" s="122">
        <f t="shared" si="13"/>
        <v>5.6971737293566171</v>
      </c>
      <c r="DA28" s="130" t="s">
        <v>1764</v>
      </c>
    </row>
    <row r="29" spans="1:105" ht="12" customHeight="1" x14ac:dyDescent="0.25">
      <c r="A29" s="97" t="s">
        <v>53</v>
      </c>
      <c r="B29" s="98">
        <v>2.2739662920131645</v>
      </c>
      <c r="C29" s="98">
        <v>2.9342432653198944</v>
      </c>
      <c r="D29" s="98">
        <v>2.3964711269963832</v>
      </c>
      <c r="E29" s="98">
        <v>8.0870875589824003</v>
      </c>
      <c r="F29" s="98">
        <v>2.4428416139993629</v>
      </c>
      <c r="G29" s="98">
        <v>3.3292991006947719</v>
      </c>
      <c r="H29" s="98">
        <v>4.6041434621347239</v>
      </c>
      <c r="I29" s="98">
        <v>2.1461862700025445</v>
      </c>
      <c r="J29" s="98">
        <v>2.241867292599165</v>
      </c>
      <c r="K29" s="98">
        <v>2.5923616695495597</v>
      </c>
      <c r="L29" s="98">
        <v>2.4972229753209367</v>
      </c>
      <c r="M29" s="98">
        <v>2.4836845937330816</v>
      </c>
      <c r="N29" s="98">
        <v>2.4291368630174373</v>
      </c>
      <c r="O29" s="98">
        <v>2.3727122169630444</v>
      </c>
      <c r="P29" s="98">
        <v>2.3960383423370266</v>
      </c>
      <c r="Q29" s="98">
        <v>2.3398457133612358</v>
      </c>
      <c r="R29" s="98">
        <v>2.6089576017160625</v>
      </c>
      <c r="S29" s="98">
        <v>2.8226459710910157</v>
      </c>
      <c r="T29" s="98">
        <v>3.7262195034390078</v>
      </c>
      <c r="U29" s="98">
        <v>4.485391462325282</v>
      </c>
      <c r="V29" s="98">
        <v>5.8359701477592427</v>
      </c>
      <c r="W29" s="98">
        <v>6.6415862752975432</v>
      </c>
      <c r="X29" s="98">
        <v>5.3560669056315202</v>
      </c>
      <c r="Y29" s="98">
        <v>5.6971737293566171</v>
      </c>
      <c r="DA29" s="63" t="s">
        <v>1765</v>
      </c>
    </row>
    <row r="30" spans="1:105" ht="12" customHeight="1" x14ac:dyDescent="0.25">
      <c r="A30" s="121" t="s">
        <v>55</v>
      </c>
      <c r="B30" s="122">
        <v>54.909750405142098</v>
      </c>
      <c r="C30" s="122">
        <v>51.883597735667472</v>
      </c>
      <c r="D30" s="122">
        <v>50.308121387870528</v>
      </c>
      <c r="E30" s="122">
        <v>50.493920169267355</v>
      </c>
      <c r="F30" s="122">
        <v>49.015543932245947</v>
      </c>
      <c r="G30" s="122">
        <v>44.343127475081246</v>
      </c>
      <c r="H30" s="122">
        <v>44.424741954231159</v>
      </c>
      <c r="I30" s="122">
        <v>44.397691431463194</v>
      </c>
      <c r="J30" s="122">
        <v>42.823751460060514</v>
      </c>
      <c r="K30" s="122">
        <v>37.955423443885294</v>
      </c>
      <c r="L30" s="122">
        <v>38.927943445247045</v>
      </c>
      <c r="M30" s="122">
        <v>38.306532999651687</v>
      </c>
      <c r="N30" s="122">
        <v>37.271009067931423</v>
      </c>
      <c r="O30" s="122">
        <v>36.04446925734824</v>
      </c>
      <c r="P30" s="122">
        <v>30.439332540613911</v>
      </c>
      <c r="Q30" s="122">
        <v>31.44491369583918</v>
      </c>
      <c r="R30" s="122">
        <v>32.58011879439853</v>
      </c>
      <c r="S30" s="122">
        <v>34.760291710894087</v>
      </c>
      <c r="T30" s="122">
        <v>34.430107807861241</v>
      </c>
      <c r="U30" s="122">
        <v>33.183363768738737</v>
      </c>
      <c r="V30" s="122">
        <v>33.893616843856002</v>
      </c>
      <c r="W30" s="122">
        <v>33.859300183343308</v>
      </c>
      <c r="X30" s="122">
        <v>26.434366345681926</v>
      </c>
      <c r="Y30" s="122">
        <v>25.221144216733801</v>
      </c>
      <c r="DA30" s="130" t="s">
        <v>1766</v>
      </c>
    </row>
    <row r="31" spans="1:105" ht="12" customHeight="1" x14ac:dyDescent="0.25">
      <c r="A31" s="97" t="s">
        <v>141</v>
      </c>
      <c r="B31" s="98">
        <v>6.1356346932343788</v>
      </c>
      <c r="C31" s="98">
        <v>5.7949567475992492</v>
      </c>
      <c r="D31" s="98">
        <v>5.5964134199514177</v>
      </c>
      <c r="E31" s="98">
        <v>5.0325691751926884</v>
      </c>
      <c r="F31" s="98">
        <v>4.7845337451882006</v>
      </c>
      <c r="G31" s="98">
        <v>4.3892333755118011</v>
      </c>
      <c r="H31" s="98">
        <v>3.8686642929979755</v>
      </c>
      <c r="I31" s="98">
        <v>3.7366547669952475</v>
      </c>
      <c r="J31" s="98">
        <v>3.1761150388829846</v>
      </c>
      <c r="K31" s="98">
        <v>2.8907762059889119</v>
      </c>
      <c r="L31" s="98">
        <v>2.6590856851329492</v>
      </c>
      <c r="M31" s="98">
        <v>2.3941633692365225</v>
      </c>
      <c r="N31" s="98">
        <v>1.8862475656014184</v>
      </c>
      <c r="O31" s="98">
        <v>1.4897043682700037</v>
      </c>
      <c r="P31" s="98">
        <v>1.3213473981807049</v>
      </c>
      <c r="Q31" s="98">
        <v>1.2287347524350587</v>
      </c>
      <c r="R31" s="98">
        <v>1.225662584276044</v>
      </c>
      <c r="S31" s="98">
        <v>1.2615597013478617</v>
      </c>
      <c r="T31" s="98">
        <v>1.219685533589882</v>
      </c>
      <c r="U31" s="98">
        <v>1.1368319343341753</v>
      </c>
      <c r="V31" s="98">
        <v>1.1150052662659651</v>
      </c>
      <c r="W31" s="98">
        <v>1.1593192842829114</v>
      </c>
      <c r="X31" s="98">
        <v>0.71986189610656881</v>
      </c>
      <c r="Y31" s="98">
        <v>0.60586337213946573</v>
      </c>
      <c r="DA31" s="63" t="s">
        <v>1767</v>
      </c>
    </row>
    <row r="32" spans="1:105" ht="12" customHeight="1" x14ac:dyDescent="0.25">
      <c r="A32" s="97" t="s">
        <v>140</v>
      </c>
      <c r="B32" s="98">
        <v>2.2218623940636214E-3</v>
      </c>
      <c r="C32" s="98">
        <v>2.0180630270482478E-3</v>
      </c>
      <c r="D32" s="98">
        <v>2.0254772181568055E-3</v>
      </c>
      <c r="E32" s="98">
        <v>1.6902720950760007E-3</v>
      </c>
      <c r="F32" s="98">
        <v>1.6617132856491389E-3</v>
      </c>
      <c r="G32" s="98">
        <v>1.7910158842655679E-3</v>
      </c>
      <c r="H32" s="98">
        <v>1.8434893856607475E-3</v>
      </c>
      <c r="I32" s="98">
        <v>2.0939199834440962E-3</v>
      </c>
      <c r="J32" s="98">
        <v>1.8398461367330286E-3</v>
      </c>
      <c r="K32" s="98">
        <v>2.0335859405842746E-3</v>
      </c>
      <c r="L32" s="98">
        <v>2.1679091401762491E-3</v>
      </c>
      <c r="M32" s="98">
        <v>2.08897553907456E-3</v>
      </c>
      <c r="N32" s="98">
        <v>1.6485248182761683E-3</v>
      </c>
      <c r="O32" s="98">
        <v>1.1132762669363917E-3</v>
      </c>
      <c r="P32" s="98">
        <v>1.1332771697370346E-3</v>
      </c>
      <c r="Q32" s="98">
        <v>9.5223995383938867E-4</v>
      </c>
      <c r="R32" s="98">
        <v>8.7725352167185755E-4</v>
      </c>
      <c r="S32" s="98">
        <v>8.3376837060640985E-4</v>
      </c>
      <c r="T32" s="98">
        <v>8.4368227540571538E-4</v>
      </c>
      <c r="U32" s="98">
        <v>8.3221455144397453E-4</v>
      </c>
      <c r="V32" s="98">
        <v>8.6653964965971149E-4</v>
      </c>
      <c r="W32" s="98">
        <v>9.4525049376304273E-4</v>
      </c>
      <c r="X32" s="98">
        <v>8.1185121402010344E-4</v>
      </c>
      <c r="Y32" s="98">
        <v>5.8452149225775036E-4</v>
      </c>
      <c r="DA32" s="63" t="s">
        <v>1768</v>
      </c>
    </row>
    <row r="33" spans="1:105" ht="12" customHeight="1" x14ac:dyDescent="0.25">
      <c r="A33" s="100" t="s">
        <v>50</v>
      </c>
      <c r="B33" s="101">
        <v>5.6147524493792864E-4</v>
      </c>
      <c r="C33" s="101">
        <v>4.8330160195979988E-4</v>
      </c>
      <c r="D33" s="101">
        <v>4.4313268945408887E-4</v>
      </c>
      <c r="E33" s="101">
        <v>4.0968702322870146E-4</v>
      </c>
      <c r="F33" s="101">
        <v>3.9016931496135105E-4</v>
      </c>
      <c r="G33" s="101">
        <v>3.8260992088725649E-4</v>
      </c>
      <c r="H33" s="101">
        <v>3.7282319744425939E-4</v>
      </c>
      <c r="I33" s="101">
        <v>5.1122407194325117E-4</v>
      </c>
      <c r="J33" s="101">
        <v>4.1279321164946743E-4</v>
      </c>
      <c r="K33" s="101">
        <v>4.1598276209018682E-4</v>
      </c>
      <c r="L33" s="101">
        <v>9.6922284693018554E-4</v>
      </c>
      <c r="M33" s="101">
        <v>4.1216085043131875E-4</v>
      </c>
      <c r="N33" s="101">
        <v>4.2073488168634749E-4</v>
      </c>
      <c r="O33" s="101">
        <v>2.9725988133141163E-4</v>
      </c>
      <c r="P33" s="101">
        <v>2.1708039173063038E-4</v>
      </c>
      <c r="Q33" s="101">
        <v>2.1010593523592265E-4</v>
      </c>
      <c r="R33" s="101">
        <v>1.8243039689020817E-4</v>
      </c>
      <c r="S33" s="101">
        <v>1.9487361654468442E-4</v>
      </c>
      <c r="T33" s="101">
        <v>1.9557364187076505E-4</v>
      </c>
      <c r="U33" s="101">
        <v>1.7603747053558831E-4</v>
      </c>
      <c r="V33" s="101">
        <v>1.8686732801698519E-4</v>
      </c>
      <c r="W33" s="101">
        <v>2.0833948438726764E-4</v>
      </c>
      <c r="X33" s="101">
        <v>6.8115211916026605E-5</v>
      </c>
      <c r="Y33" s="101">
        <v>3.8839767640744385E-5</v>
      </c>
      <c r="DA33" s="131" t="s">
        <v>1769</v>
      </c>
    </row>
    <row r="34" spans="1:105" ht="12" customHeight="1" x14ac:dyDescent="0.25">
      <c r="A34" s="103" t="s">
        <v>52</v>
      </c>
      <c r="B34" s="104">
        <v>1.6603871491256926E-3</v>
      </c>
      <c r="C34" s="104">
        <v>1.5347614250884479E-3</v>
      </c>
      <c r="D34" s="104">
        <v>1.5823445287027164E-3</v>
      </c>
      <c r="E34" s="104">
        <v>1.2805850718472993E-3</v>
      </c>
      <c r="F34" s="104">
        <v>1.2715439706877879E-3</v>
      </c>
      <c r="G34" s="104">
        <v>1.4084059633783113E-3</v>
      </c>
      <c r="H34" s="104">
        <v>1.4706661882164882E-3</v>
      </c>
      <c r="I34" s="104">
        <v>1.5826959115008451E-3</v>
      </c>
      <c r="J34" s="104">
        <v>1.427052925083561E-3</v>
      </c>
      <c r="K34" s="104">
        <v>1.6176031784940876E-3</v>
      </c>
      <c r="L34" s="104">
        <v>1.1986862932460633E-3</v>
      </c>
      <c r="M34" s="104">
        <v>1.6768146886432414E-3</v>
      </c>
      <c r="N34" s="104">
        <v>1.2277899365898209E-3</v>
      </c>
      <c r="O34" s="104">
        <v>8.1601638560497994E-4</v>
      </c>
      <c r="P34" s="104">
        <v>9.1619677800640407E-4</v>
      </c>
      <c r="Q34" s="104">
        <v>7.4213401860346597E-4</v>
      </c>
      <c r="R34" s="104">
        <v>6.9482312478164943E-4</v>
      </c>
      <c r="S34" s="104">
        <v>6.3889475406172537E-4</v>
      </c>
      <c r="T34" s="104">
        <v>6.481086335349503E-4</v>
      </c>
      <c r="U34" s="104">
        <v>6.5617708090838619E-4</v>
      </c>
      <c r="V34" s="104">
        <v>6.7967232164272632E-4</v>
      </c>
      <c r="W34" s="104">
        <v>7.3691100937577504E-4</v>
      </c>
      <c r="X34" s="104">
        <v>7.4373600210407684E-4</v>
      </c>
      <c r="Y34" s="104">
        <v>5.4568172461700595E-4</v>
      </c>
      <c r="DA34" s="132" t="s">
        <v>1770</v>
      </c>
    </row>
    <row r="35" spans="1:105" ht="12" customHeight="1" x14ac:dyDescent="0.25">
      <c r="A35" s="106" t="s">
        <v>122</v>
      </c>
      <c r="B35" s="101">
        <v>47.047464932189676</v>
      </c>
      <c r="C35" s="101">
        <v>44.480826513642825</v>
      </c>
      <c r="D35" s="101">
        <v>43.203741583788471</v>
      </c>
      <c r="E35" s="101">
        <v>43.919701349732229</v>
      </c>
      <c r="F35" s="101">
        <v>42.702616438329549</v>
      </c>
      <c r="G35" s="101">
        <v>38.473363611235271</v>
      </c>
      <c r="H35" s="101">
        <v>38.780781730253636</v>
      </c>
      <c r="I35" s="101">
        <v>38.515176165186354</v>
      </c>
      <c r="J35" s="101">
        <v>37.354136686277528</v>
      </c>
      <c r="K35" s="101">
        <v>32.724847471404459</v>
      </c>
      <c r="L35" s="101">
        <v>33.132846744532287</v>
      </c>
      <c r="M35" s="101">
        <v>32.250600901029735</v>
      </c>
      <c r="N35" s="101">
        <v>31.427279916079812</v>
      </c>
      <c r="O35" s="101">
        <v>30.588077631658944</v>
      </c>
      <c r="P35" s="101">
        <v>25.6714197165355</v>
      </c>
      <c r="Q35" s="101">
        <v>26.563822377132471</v>
      </c>
      <c r="R35" s="101">
        <v>27.424663466666761</v>
      </c>
      <c r="S35" s="101">
        <v>29.295829797981636</v>
      </c>
      <c r="T35" s="101">
        <v>28.865620745086851</v>
      </c>
      <c r="U35" s="101">
        <v>27.733351074976614</v>
      </c>
      <c r="V35" s="101">
        <v>28.376817993015457</v>
      </c>
      <c r="W35" s="101">
        <v>28.080599521082824</v>
      </c>
      <c r="X35" s="101">
        <v>21.559178398649507</v>
      </c>
      <c r="Y35" s="101">
        <v>20.413162761982704</v>
      </c>
      <c r="DA35" s="131" t="s">
        <v>1771</v>
      </c>
    </row>
    <row r="36" spans="1:105" ht="12" customHeight="1" x14ac:dyDescent="0.25">
      <c r="A36" s="107" t="s">
        <v>121</v>
      </c>
      <c r="B36" s="104">
        <v>1.7244289173239813</v>
      </c>
      <c r="C36" s="104">
        <v>1.6057964113983501</v>
      </c>
      <c r="D36" s="104">
        <v>1.5059409069124829</v>
      </c>
      <c r="E36" s="104">
        <v>1.5399593722473619</v>
      </c>
      <c r="F36" s="104">
        <v>1.5267320354425511</v>
      </c>
      <c r="G36" s="104">
        <v>1.4787394724499101</v>
      </c>
      <c r="H36" s="104">
        <v>1.7734524415938859</v>
      </c>
      <c r="I36" s="104">
        <v>2.1437665792981515</v>
      </c>
      <c r="J36" s="104">
        <v>2.2916598887632729</v>
      </c>
      <c r="K36" s="104">
        <v>2.3377661805513443</v>
      </c>
      <c r="L36" s="104">
        <v>3.1338431064416308</v>
      </c>
      <c r="M36" s="104">
        <v>3.6596797538463566</v>
      </c>
      <c r="N36" s="104">
        <v>3.9558330614319157</v>
      </c>
      <c r="O36" s="104">
        <v>3.9655739811523523</v>
      </c>
      <c r="P36" s="104">
        <v>3.4454321487279715</v>
      </c>
      <c r="Q36" s="104">
        <v>3.65140432631781</v>
      </c>
      <c r="R36" s="104">
        <v>3.9289154899340488</v>
      </c>
      <c r="S36" s="104">
        <v>4.2020684431939843</v>
      </c>
      <c r="T36" s="104">
        <v>4.3439578469091042</v>
      </c>
      <c r="U36" s="104">
        <v>4.3123485448765031</v>
      </c>
      <c r="V36" s="104">
        <v>4.4009270449249174</v>
      </c>
      <c r="W36" s="104">
        <v>4.618436127483811</v>
      </c>
      <c r="X36" s="104">
        <v>4.1545141997118291</v>
      </c>
      <c r="Y36" s="104">
        <v>4.2015335611193718</v>
      </c>
      <c r="DA36" s="132" t="s">
        <v>1772</v>
      </c>
    </row>
    <row r="37" spans="1:105" ht="12" customHeight="1" x14ac:dyDescent="0.25">
      <c r="A37" s="108" t="s">
        <v>53</v>
      </c>
      <c r="B37" s="98">
        <v>0.4358973873036644</v>
      </c>
      <c r="C37" s="98">
        <v>0.38462764068576621</v>
      </c>
      <c r="D37" s="98">
        <v>0.32930772558864357</v>
      </c>
      <c r="E37" s="98">
        <v>0.37335000675174423</v>
      </c>
      <c r="F37" s="98">
        <v>0.35852105251671779</v>
      </c>
      <c r="G37" s="98">
        <v>0.31569504519184877</v>
      </c>
      <c r="H37" s="98">
        <v>0.35849603018983073</v>
      </c>
      <c r="I37" s="98">
        <v>0.52340004025699594</v>
      </c>
      <c r="J37" s="98">
        <v>0.514626561714987</v>
      </c>
      <c r="K37" s="98">
        <v>0.47734353148651654</v>
      </c>
      <c r="L37" s="98">
        <v>1.4010729143406893</v>
      </c>
      <c r="M37" s="98">
        <v>0.72078256373640714</v>
      </c>
      <c r="N37" s="98">
        <v>1.0099128167814333</v>
      </c>
      <c r="O37" s="98">
        <v>1.0587945170421509</v>
      </c>
      <c r="P37" s="98">
        <v>0.65923712277870239</v>
      </c>
      <c r="Q37" s="98">
        <v>0.80653850259643989</v>
      </c>
      <c r="R37" s="98">
        <v>0.81717719211087991</v>
      </c>
      <c r="S37" s="98">
        <v>0.98264052627030596</v>
      </c>
      <c r="T37" s="98">
        <v>1.008043325008158</v>
      </c>
      <c r="U37" s="98">
        <v>0.91318345488932207</v>
      </c>
      <c r="V37" s="98">
        <v>0.94952435517176126</v>
      </c>
      <c r="W37" s="98">
        <v>1.0148660793830282</v>
      </c>
      <c r="X37" s="98">
        <v>0.34956109543758179</v>
      </c>
      <c r="Y37" s="98">
        <v>0.28877870812725848</v>
      </c>
      <c r="DA37" s="63" t="s">
        <v>1773</v>
      </c>
    </row>
    <row r="38" spans="1:105" ht="12" customHeight="1" x14ac:dyDescent="0.25">
      <c r="A38" s="108" t="s">
        <v>52</v>
      </c>
      <c r="B38" s="98">
        <v>1.2885315300203168</v>
      </c>
      <c r="C38" s="98">
        <v>1.2211687707125838</v>
      </c>
      <c r="D38" s="98">
        <v>1.1766331813238393</v>
      </c>
      <c r="E38" s="98">
        <v>1.1666093654956176</v>
      </c>
      <c r="F38" s="98">
        <v>1.1682109829258334</v>
      </c>
      <c r="G38" s="98">
        <v>1.1630444272580613</v>
      </c>
      <c r="H38" s="98">
        <v>1.4149564114040551</v>
      </c>
      <c r="I38" s="98">
        <v>1.6203665390411555</v>
      </c>
      <c r="J38" s="98">
        <v>1.7770333270482856</v>
      </c>
      <c r="K38" s="98">
        <v>1.8604226490648277</v>
      </c>
      <c r="L38" s="98">
        <v>1.7327701921009415</v>
      </c>
      <c r="M38" s="98">
        <v>2.9388971901099494</v>
      </c>
      <c r="N38" s="98">
        <v>2.9459202446504826</v>
      </c>
      <c r="O38" s="98">
        <v>2.9067794641102016</v>
      </c>
      <c r="P38" s="98">
        <v>2.7861950259492692</v>
      </c>
      <c r="Q38" s="98">
        <v>2.8448658237213702</v>
      </c>
      <c r="R38" s="98">
        <v>3.1117382978231691</v>
      </c>
      <c r="S38" s="98">
        <v>3.2194279169236784</v>
      </c>
      <c r="T38" s="98">
        <v>3.3359145219009458</v>
      </c>
      <c r="U38" s="98">
        <v>3.3991650899871813</v>
      </c>
      <c r="V38" s="98">
        <v>3.4514026897531558</v>
      </c>
      <c r="W38" s="98">
        <v>3.6035700481007829</v>
      </c>
      <c r="X38" s="98">
        <v>3.8049531042742473</v>
      </c>
      <c r="Y38" s="98">
        <v>3.9127548529921135</v>
      </c>
      <c r="DA38" s="63" t="s">
        <v>1774</v>
      </c>
    </row>
    <row r="39" spans="1:105" ht="12" customHeight="1" x14ac:dyDescent="0.25">
      <c r="A39" s="121" t="s">
        <v>54</v>
      </c>
      <c r="B39" s="122">
        <v>33.91682468840888</v>
      </c>
      <c r="C39" s="122">
        <v>33.52295750685029</v>
      </c>
      <c r="D39" s="122">
        <v>32.740800582727026</v>
      </c>
      <c r="E39" s="122">
        <v>30.210001357626979</v>
      </c>
      <c r="F39" s="122">
        <v>26.122045313652194</v>
      </c>
      <c r="G39" s="122">
        <v>26.142324835823544</v>
      </c>
      <c r="H39" s="122">
        <v>25.79567801847093</v>
      </c>
      <c r="I39" s="122">
        <v>26.707339751578441</v>
      </c>
      <c r="J39" s="122">
        <v>25.622709221122747</v>
      </c>
      <c r="K39" s="122">
        <v>20.214501655265771</v>
      </c>
      <c r="L39" s="122">
        <v>23.412878039326575</v>
      </c>
      <c r="M39" s="122">
        <v>21.06202814055667</v>
      </c>
      <c r="N39" s="122">
        <v>20.36430490705996</v>
      </c>
      <c r="O39" s="122">
        <v>19.087056650528798</v>
      </c>
      <c r="P39" s="122">
        <v>15.742258877224177</v>
      </c>
      <c r="Q39" s="122">
        <v>16.170305083857848</v>
      </c>
      <c r="R39" s="122">
        <v>15.962270674371279</v>
      </c>
      <c r="S39" s="122">
        <v>16.978795664070528</v>
      </c>
      <c r="T39" s="122">
        <v>16.474009721530464</v>
      </c>
      <c r="U39" s="122">
        <v>15.863274138898396</v>
      </c>
      <c r="V39" s="122">
        <v>16.298585656984798</v>
      </c>
      <c r="W39" s="122">
        <v>15.691721396290216</v>
      </c>
      <c r="X39" s="122">
        <v>17.921855856937707</v>
      </c>
      <c r="Y39" s="122">
        <v>16.808308869372581</v>
      </c>
      <c r="DA39" s="130" t="s">
        <v>1775</v>
      </c>
    </row>
    <row r="40" spans="1:105" ht="12" customHeight="1" x14ac:dyDescent="0.25">
      <c r="A40" s="97" t="s">
        <v>50</v>
      </c>
      <c r="B40" s="98">
        <v>15.953459964809275</v>
      </c>
      <c r="C40" s="98">
        <v>14.814649781184942</v>
      </c>
      <c r="D40" s="98">
        <v>14.638050942321463</v>
      </c>
      <c r="E40" s="98">
        <v>13.167817360954569</v>
      </c>
      <c r="F40" s="98">
        <v>12.616991973239895</v>
      </c>
      <c r="G40" s="98">
        <v>11.778262744543074</v>
      </c>
      <c r="H40" s="98">
        <v>10.944463557886261</v>
      </c>
      <c r="I40" s="98">
        <v>11.160039230213542</v>
      </c>
      <c r="J40" s="98">
        <v>9.7606637036688184</v>
      </c>
      <c r="K40" s="98">
        <v>9.1385468317887764</v>
      </c>
      <c r="L40" s="98">
        <v>8.5252138457924698</v>
      </c>
      <c r="M40" s="98">
        <v>7.8956270257210317</v>
      </c>
      <c r="N40" s="98">
        <v>6.8686676298982396</v>
      </c>
      <c r="O40" s="98">
        <v>6.0786676830456274</v>
      </c>
      <c r="P40" s="98">
        <v>5.6286288759805636</v>
      </c>
      <c r="Q40" s="98">
        <v>5.3151151851118597</v>
      </c>
      <c r="R40" s="98">
        <v>4.6358210230014434</v>
      </c>
      <c r="S40" s="98">
        <v>4.7434899613148902</v>
      </c>
      <c r="T40" s="98">
        <v>4.3295897804153203</v>
      </c>
      <c r="U40" s="98">
        <v>4.0662771106592803</v>
      </c>
      <c r="V40" s="98">
        <v>4.0922990301695812</v>
      </c>
      <c r="W40" s="98">
        <v>3.5876235266565932</v>
      </c>
      <c r="X40" s="98">
        <v>3.1077790892253194</v>
      </c>
      <c r="Y40" s="98">
        <v>2.5827123793021922</v>
      </c>
      <c r="DA40" s="63" t="s">
        <v>1776</v>
      </c>
    </row>
    <row r="41" spans="1:105" ht="12" customHeight="1" x14ac:dyDescent="0.25">
      <c r="A41" s="109" t="s">
        <v>120</v>
      </c>
      <c r="B41" s="33">
        <v>17.963364723599607</v>
      </c>
      <c r="C41" s="33">
        <v>18.708307725665346</v>
      </c>
      <c r="D41" s="33">
        <v>18.102749640405563</v>
      </c>
      <c r="E41" s="33">
        <v>17.04218399667241</v>
      </c>
      <c r="F41" s="33">
        <v>13.505053340412298</v>
      </c>
      <c r="G41" s="33">
        <v>14.364062091280472</v>
      </c>
      <c r="H41" s="33">
        <v>14.85121446058467</v>
      </c>
      <c r="I41" s="33">
        <v>15.5473005213649</v>
      </c>
      <c r="J41" s="33">
        <v>15.862045517453931</v>
      </c>
      <c r="K41" s="33">
        <v>11.075954823476993</v>
      </c>
      <c r="L41" s="33">
        <v>14.887664193534105</v>
      </c>
      <c r="M41" s="33">
        <v>13.166401114835637</v>
      </c>
      <c r="N41" s="33">
        <v>13.495637277161721</v>
      </c>
      <c r="O41" s="33">
        <v>13.008388967483169</v>
      </c>
      <c r="P41" s="33">
        <v>10.113630001243614</v>
      </c>
      <c r="Q41" s="33">
        <v>10.855189898745989</v>
      </c>
      <c r="R41" s="33">
        <v>11.326449651369835</v>
      </c>
      <c r="S41" s="33">
        <v>12.235305702755639</v>
      </c>
      <c r="T41" s="33">
        <v>12.144419941115142</v>
      </c>
      <c r="U41" s="33">
        <v>11.796997028239115</v>
      </c>
      <c r="V41" s="33">
        <v>12.206286626815219</v>
      </c>
      <c r="W41" s="33">
        <v>12.104097869633623</v>
      </c>
      <c r="X41" s="33">
        <v>14.814076767712388</v>
      </c>
      <c r="Y41" s="33">
        <v>14.225596490070389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4267.4639354888695</v>
      </c>
      <c r="C43" s="117">
        <f t="shared" si="14"/>
        <v>4826.3500154348885</v>
      </c>
      <c r="D43" s="117">
        <f t="shared" si="14"/>
        <v>4265.0731974672744</v>
      </c>
      <c r="E43" s="117">
        <f t="shared" si="14"/>
        <v>4559.3145105730027</v>
      </c>
      <c r="F43" s="117">
        <f t="shared" si="14"/>
        <v>4430.2513584028329</v>
      </c>
      <c r="G43" s="117">
        <f t="shared" si="14"/>
        <v>4471.8626182899607</v>
      </c>
      <c r="H43" s="117">
        <f t="shared" si="14"/>
        <v>4167.4193438704469</v>
      </c>
      <c r="I43" s="117">
        <f t="shared" si="14"/>
        <v>3563.7532603402424</v>
      </c>
      <c r="J43" s="117">
        <f t="shared" si="14"/>
        <v>4136.0203881591533</v>
      </c>
      <c r="K43" s="117">
        <f t="shared" si="14"/>
        <v>4004.811203973813</v>
      </c>
      <c r="L43" s="117">
        <f t="shared" si="14"/>
        <v>3785.2620388723217</v>
      </c>
      <c r="M43" s="117">
        <f t="shared" si="14"/>
        <v>3165.8651205771107</v>
      </c>
      <c r="N43" s="117">
        <f t="shared" si="14"/>
        <v>3624.3529641625064</v>
      </c>
      <c r="O43" s="117">
        <f t="shared" si="14"/>
        <v>3773.2873275969087</v>
      </c>
      <c r="P43" s="117">
        <f t="shared" si="14"/>
        <v>2762.9037245607578</v>
      </c>
      <c r="Q43" s="117">
        <f t="shared" si="14"/>
        <v>2878.1796276410719</v>
      </c>
      <c r="R43" s="117">
        <f t="shared" ref="R43:V43" si="15">R44+R47+R49+R58</f>
        <v>3020.8194746592553</v>
      </c>
      <c r="S43" s="117">
        <f t="shared" si="15"/>
        <v>2937.6239440869304</v>
      </c>
      <c r="T43" s="117">
        <f t="shared" si="15"/>
        <v>2730.0951605711757</v>
      </c>
      <c r="U43" s="117">
        <f t="shared" si="15"/>
        <v>2689.0697403088602</v>
      </c>
      <c r="V43" s="117">
        <f t="shared" si="15"/>
        <v>2395.3133635137829</v>
      </c>
      <c r="W43" s="117">
        <f t="shared" ref="W43:Y43" si="16">W44+W47+W49+W58</f>
        <v>2717.0530415962239</v>
      </c>
      <c r="X43" s="117">
        <f t="shared" si="16"/>
        <v>2055.3225459501887</v>
      </c>
      <c r="Y43" s="117">
        <f t="shared" si="16"/>
        <v>1855.3491238853994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3569.5454885637691</v>
      </c>
      <c r="C44" s="122">
        <f t="shared" si="17"/>
        <v>4105.2839131239243</v>
      </c>
      <c r="D44" s="122">
        <f t="shared" si="17"/>
        <v>3571.2256367527689</v>
      </c>
      <c r="E44" s="122">
        <f t="shared" si="17"/>
        <v>3806.5126306637153</v>
      </c>
      <c r="F44" s="122">
        <f t="shared" si="17"/>
        <v>3775.5134168845552</v>
      </c>
      <c r="G44" s="122">
        <f t="shared" si="17"/>
        <v>3816.9103770378306</v>
      </c>
      <c r="H44" s="122">
        <f t="shared" si="17"/>
        <v>3499.9702491353355</v>
      </c>
      <c r="I44" s="122">
        <f t="shared" si="17"/>
        <v>2935.766916131055</v>
      </c>
      <c r="J44" s="122">
        <f t="shared" si="17"/>
        <v>3475.8166707268674</v>
      </c>
      <c r="K44" s="122">
        <f t="shared" si="17"/>
        <v>3418.2502014546703</v>
      </c>
      <c r="L44" s="122">
        <f t="shared" si="17"/>
        <v>3174.2003236682108</v>
      </c>
      <c r="M44" s="122">
        <f t="shared" si="17"/>
        <v>2548.1281653796441</v>
      </c>
      <c r="N44" s="122">
        <f t="shared" si="17"/>
        <v>2981.3471786489904</v>
      </c>
      <c r="O44" s="122">
        <f t="shared" si="17"/>
        <v>3139.14120526032</v>
      </c>
      <c r="P44" s="122">
        <f t="shared" si="17"/>
        <v>2199.3810411563168</v>
      </c>
      <c r="Q44" s="122">
        <f t="shared" si="17"/>
        <v>2338.2972970142964</v>
      </c>
      <c r="R44" s="122">
        <f t="shared" ref="R44:V44" si="18">SUM(R45:R46)</f>
        <v>2438.9015312379415</v>
      </c>
      <c r="S44" s="122">
        <f t="shared" si="18"/>
        <v>2361.6839916775752</v>
      </c>
      <c r="T44" s="122">
        <f t="shared" si="18"/>
        <v>2177.8371379036334</v>
      </c>
      <c r="U44" s="122">
        <f t="shared" si="18"/>
        <v>2146.0019619629156</v>
      </c>
      <c r="V44" s="122">
        <f t="shared" si="18"/>
        <v>1859.012937028021</v>
      </c>
      <c r="W44" s="122">
        <f t="shared" ref="W44:Y44" si="19">SUM(W45:W46)</f>
        <v>2186.6376425178305</v>
      </c>
      <c r="X44" s="122">
        <f t="shared" si="19"/>
        <v>1674.3116650090808</v>
      </c>
      <c r="Y44" s="122">
        <f t="shared" si="19"/>
        <v>1512.4934241997889</v>
      </c>
      <c r="DA44" s="130" t="s">
        <v>1779</v>
      </c>
    </row>
    <row r="45" spans="1:105" ht="12" customHeight="1" x14ac:dyDescent="0.25">
      <c r="A45" s="97" t="s">
        <v>211</v>
      </c>
      <c r="B45" s="98">
        <v>3482.1624776037115</v>
      </c>
      <c r="C45" s="98">
        <v>4007.2801588852581</v>
      </c>
      <c r="D45" s="98">
        <v>3487.0688108693598</v>
      </c>
      <c r="E45" s="98">
        <v>3720.8599387271024</v>
      </c>
      <c r="F45" s="98">
        <v>3689.9190832401086</v>
      </c>
      <c r="G45" s="98">
        <v>3732.32505510601</v>
      </c>
      <c r="H45" s="98">
        <v>3423.8430654486501</v>
      </c>
      <c r="I45" s="98">
        <v>2871.9124543727135</v>
      </c>
      <c r="J45" s="98">
        <v>3401.3758457231356</v>
      </c>
      <c r="K45" s="98">
        <v>3347.1104996226713</v>
      </c>
      <c r="L45" s="98">
        <v>3108.5785825122857</v>
      </c>
      <c r="M45" s="98">
        <v>2496.6313565004043</v>
      </c>
      <c r="N45" s="98">
        <v>2921.0747194543255</v>
      </c>
      <c r="O45" s="98">
        <v>3076.2722092095323</v>
      </c>
      <c r="P45" s="98">
        <v>2155.7792302100638</v>
      </c>
      <c r="Q45" s="98">
        <v>2292.2403752650443</v>
      </c>
      <c r="R45" s="98">
        <v>2391.0677735015042</v>
      </c>
      <c r="S45" s="98">
        <v>2315.6454476168437</v>
      </c>
      <c r="T45" s="98">
        <v>2135.7299774815979</v>
      </c>
      <c r="U45" s="98">
        <v>2104.5627937887657</v>
      </c>
      <c r="V45" s="98">
        <v>1823.3997240823492</v>
      </c>
      <c r="W45" s="98">
        <v>2144.450670221881</v>
      </c>
      <c r="X45" s="98">
        <v>1642.6985713824529</v>
      </c>
      <c r="Y45" s="98">
        <v>1483.9775862016616</v>
      </c>
      <c r="DA45" s="63" t="s">
        <v>1780</v>
      </c>
    </row>
    <row r="46" spans="1:105" ht="12" customHeight="1" x14ac:dyDescent="0.25">
      <c r="A46" s="97" t="s">
        <v>53</v>
      </c>
      <c r="B46" s="98">
        <v>87.383010960057604</v>
      </c>
      <c r="C46" s="98">
        <v>98.003754238666488</v>
      </c>
      <c r="D46" s="98">
        <v>84.15682588340897</v>
      </c>
      <c r="E46" s="98">
        <v>85.652691936612968</v>
      </c>
      <c r="F46" s="98">
        <v>85.594333644446522</v>
      </c>
      <c r="G46" s="98">
        <v>84.585321931820417</v>
      </c>
      <c r="H46" s="98">
        <v>76.127183686685342</v>
      </c>
      <c r="I46" s="98">
        <v>63.854461758341685</v>
      </c>
      <c r="J46" s="98">
        <v>74.440825003731788</v>
      </c>
      <c r="K46" s="98">
        <v>71.139701831998892</v>
      </c>
      <c r="L46" s="98">
        <v>65.621741155924866</v>
      </c>
      <c r="M46" s="98">
        <v>51.496808879239929</v>
      </c>
      <c r="N46" s="98">
        <v>60.272459194664641</v>
      </c>
      <c r="O46" s="98">
        <v>62.86899605078785</v>
      </c>
      <c r="P46" s="98">
        <v>43.60181094625306</v>
      </c>
      <c r="Q46" s="98">
        <v>46.056921749252297</v>
      </c>
      <c r="R46" s="98">
        <v>47.833757736437278</v>
      </c>
      <c r="S46" s="98">
        <v>46.03854406073161</v>
      </c>
      <c r="T46" s="98">
        <v>42.107160422035449</v>
      </c>
      <c r="U46" s="98">
        <v>41.439168174150055</v>
      </c>
      <c r="V46" s="98">
        <v>35.613212945671783</v>
      </c>
      <c r="W46" s="98">
        <v>42.186972295949424</v>
      </c>
      <c r="X46" s="98">
        <v>31.613093626627954</v>
      </c>
      <c r="Y46" s="98">
        <v>28.515837998127356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18.010036746997262</v>
      </c>
      <c r="C47" s="122">
        <f t="shared" si="20"/>
        <v>23.305569183600099</v>
      </c>
      <c r="D47" s="122">
        <f t="shared" si="20"/>
        <v>19.174266826880466</v>
      </c>
      <c r="E47" s="122">
        <f t="shared" si="20"/>
        <v>66.78896848788672</v>
      </c>
      <c r="F47" s="122">
        <f t="shared" si="20"/>
        <v>21.336071191855002</v>
      </c>
      <c r="G47" s="122">
        <f t="shared" si="20"/>
        <v>30.473516204918813</v>
      </c>
      <c r="H47" s="122">
        <f t="shared" si="20"/>
        <v>43.558093263776577</v>
      </c>
      <c r="I47" s="122">
        <f t="shared" si="20"/>
        <v>20.623986282641447</v>
      </c>
      <c r="J47" s="122">
        <f t="shared" si="20"/>
        <v>21.637433061541625</v>
      </c>
      <c r="K47" s="122">
        <f t="shared" si="20"/>
        <v>25.72860531964962</v>
      </c>
      <c r="L47" s="122">
        <f t="shared" si="20"/>
        <v>25.706444599692748</v>
      </c>
      <c r="M47" s="122">
        <f t="shared" si="20"/>
        <v>25.370444499679945</v>
      </c>
      <c r="N47" s="122">
        <f t="shared" si="20"/>
        <v>25.250202330348539</v>
      </c>
      <c r="O47" s="122">
        <f t="shared" si="20"/>
        <v>26.913814899165118</v>
      </c>
      <c r="P47" s="122">
        <f t="shared" si="20"/>
        <v>28.955444299435676</v>
      </c>
      <c r="Q47" s="122">
        <f t="shared" si="20"/>
        <v>29.301552835823358</v>
      </c>
      <c r="R47" s="122">
        <f t="shared" si="20"/>
        <v>32.244258859737961</v>
      </c>
      <c r="S47" s="122">
        <f t="shared" si="20"/>
        <v>30.113538958515647</v>
      </c>
      <c r="T47" s="122">
        <f t="shared" si="20"/>
        <v>33.714137653599089</v>
      </c>
      <c r="U47" s="122">
        <f t="shared" si="20"/>
        <v>38.369584530213906</v>
      </c>
      <c r="V47" s="122">
        <f t="shared" si="20"/>
        <v>47.972602822604642</v>
      </c>
      <c r="W47" s="122">
        <f t="shared" si="20"/>
        <v>50.477090775169714</v>
      </c>
      <c r="X47" s="122">
        <f t="shared" si="20"/>
        <v>37.435649174382284</v>
      </c>
      <c r="Y47" s="122">
        <f t="shared" si="20"/>
        <v>37.770532441396007</v>
      </c>
      <c r="DA47" s="130" t="s">
        <v>1782</v>
      </c>
    </row>
    <row r="48" spans="1:105" ht="12" customHeight="1" x14ac:dyDescent="0.25">
      <c r="A48" s="97" t="s">
        <v>53</v>
      </c>
      <c r="B48" s="98">
        <v>18.010036746997262</v>
      </c>
      <c r="C48" s="98">
        <v>23.305569183600099</v>
      </c>
      <c r="D48" s="98">
        <v>19.174266826880466</v>
      </c>
      <c r="E48" s="98">
        <v>66.78896848788672</v>
      </c>
      <c r="F48" s="98">
        <v>21.336071191855002</v>
      </c>
      <c r="G48" s="98">
        <v>30.473516204918813</v>
      </c>
      <c r="H48" s="98">
        <v>43.558093263776577</v>
      </c>
      <c r="I48" s="98">
        <v>20.623986282641447</v>
      </c>
      <c r="J48" s="98">
        <v>21.637433061541625</v>
      </c>
      <c r="K48" s="98">
        <v>25.72860531964962</v>
      </c>
      <c r="L48" s="98">
        <v>25.706444599692748</v>
      </c>
      <c r="M48" s="98">
        <v>25.370444499679945</v>
      </c>
      <c r="N48" s="98">
        <v>25.250202330348539</v>
      </c>
      <c r="O48" s="98">
        <v>26.913814899165118</v>
      </c>
      <c r="P48" s="98">
        <v>28.955444299435676</v>
      </c>
      <c r="Q48" s="98">
        <v>29.301552835823358</v>
      </c>
      <c r="R48" s="98">
        <v>32.244258859737961</v>
      </c>
      <c r="S48" s="98">
        <v>30.113538958515647</v>
      </c>
      <c r="T48" s="98">
        <v>33.714137653599089</v>
      </c>
      <c r="U48" s="98">
        <v>38.369584530213906</v>
      </c>
      <c r="V48" s="98">
        <v>47.972602822604642</v>
      </c>
      <c r="W48" s="98">
        <v>50.477090775169714</v>
      </c>
      <c r="X48" s="98">
        <v>37.435649174382284</v>
      </c>
      <c r="Y48" s="98">
        <v>37.770532441396007</v>
      </c>
      <c r="DA48" s="63" t="s">
        <v>1783</v>
      </c>
    </row>
    <row r="49" spans="1:105" ht="12" customHeight="1" x14ac:dyDescent="0.25">
      <c r="A49" s="121" t="s">
        <v>55</v>
      </c>
      <c r="B49" s="122">
        <v>411.28460066236994</v>
      </c>
      <c r="C49" s="122">
        <v>428.12509674229733</v>
      </c>
      <c r="D49" s="122">
        <v>407.2401557445757</v>
      </c>
      <c r="E49" s="122">
        <v>430.46451521420562</v>
      </c>
      <c r="F49" s="122">
        <v>410.27870692738929</v>
      </c>
      <c r="G49" s="122">
        <v>397.00761055627464</v>
      </c>
      <c r="H49" s="122">
        <v>397.56031951400649</v>
      </c>
      <c r="I49" s="122">
        <v>372.72117275045662</v>
      </c>
      <c r="J49" s="122">
        <v>403.72355011244377</v>
      </c>
      <c r="K49" s="122">
        <v>371.78186067694492</v>
      </c>
      <c r="L49" s="122">
        <v>362.94343428537189</v>
      </c>
      <c r="M49" s="122">
        <v>381.90466786165626</v>
      </c>
      <c r="N49" s="122">
        <v>400.59984721471329</v>
      </c>
      <c r="O49" s="122">
        <v>390.73711361035032</v>
      </c>
      <c r="P49" s="122">
        <v>351.1400005849913</v>
      </c>
      <c r="Q49" s="122">
        <v>325.60411826606952</v>
      </c>
      <c r="R49" s="122">
        <v>378.14528204843998</v>
      </c>
      <c r="S49" s="122">
        <v>368.99955281284736</v>
      </c>
      <c r="T49" s="122">
        <v>349.88119418536405</v>
      </c>
      <c r="U49" s="122">
        <v>343.99403726738632</v>
      </c>
      <c r="V49" s="122">
        <v>328.66981524902542</v>
      </c>
      <c r="W49" s="122">
        <v>337.07948725280301</v>
      </c>
      <c r="X49" s="122">
        <v>199.02830940548381</v>
      </c>
      <c r="Y49" s="122">
        <v>181.49030462538369</v>
      </c>
      <c r="DA49" s="130" t="s">
        <v>1784</v>
      </c>
    </row>
    <row r="50" spans="1:105" ht="12" customHeight="1" x14ac:dyDescent="0.25">
      <c r="A50" s="97" t="s">
        <v>138</v>
      </c>
      <c r="B50" s="98">
        <v>325.57137301442589</v>
      </c>
      <c r="C50" s="98">
        <v>343.24507108016604</v>
      </c>
      <c r="D50" s="98">
        <v>321.4297092316001</v>
      </c>
      <c r="E50" s="98">
        <v>341.28474304170669</v>
      </c>
      <c r="F50" s="98">
        <v>322.91335684255699</v>
      </c>
      <c r="G50" s="98">
        <v>317.36711433781028</v>
      </c>
      <c r="H50" s="98">
        <v>317.12145362014758</v>
      </c>
      <c r="I50" s="98">
        <v>292.79143473714424</v>
      </c>
      <c r="J50" s="98">
        <v>323.51520850931746</v>
      </c>
      <c r="K50" s="98">
        <v>298.57353254256026</v>
      </c>
      <c r="L50" s="98">
        <v>282.36801894086733</v>
      </c>
      <c r="M50" s="98">
        <v>285.6685795754417</v>
      </c>
      <c r="N50" s="98">
        <v>287.81474472020312</v>
      </c>
      <c r="O50" s="98">
        <v>260.92636398899975</v>
      </c>
      <c r="P50" s="98">
        <v>245.58076987501343</v>
      </c>
      <c r="Q50" s="98">
        <v>230.67159198779686</v>
      </c>
      <c r="R50" s="98">
        <v>321.29922116927673</v>
      </c>
      <c r="S50" s="98">
        <v>329.70021234845211</v>
      </c>
      <c r="T50" s="98">
        <v>326.28868968970903</v>
      </c>
      <c r="U50" s="98">
        <v>326.73425478007658</v>
      </c>
      <c r="V50" s="98">
        <v>310.44884774157322</v>
      </c>
      <c r="W50" s="98">
        <v>314.9720115073635</v>
      </c>
      <c r="X50" s="98">
        <v>169.9251109444256</v>
      </c>
      <c r="Y50" s="98">
        <v>149.84914474959146</v>
      </c>
      <c r="DA50" s="63" t="s">
        <v>1785</v>
      </c>
    </row>
    <row r="51" spans="1:105" ht="12" customHeight="1" x14ac:dyDescent="0.25">
      <c r="A51" s="97" t="s">
        <v>137</v>
      </c>
      <c r="B51" s="98">
        <v>0.10997622141837264</v>
      </c>
      <c r="C51" s="98">
        <v>0.12633170557355317</v>
      </c>
      <c r="D51" s="98">
        <v>0.11280979262073865</v>
      </c>
      <c r="E51" s="98">
        <v>0.11862762421919891</v>
      </c>
      <c r="F51" s="98">
        <v>0.11127381574707076</v>
      </c>
      <c r="G51" s="98">
        <v>0.12626999886048801</v>
      </c>
      <c r="H51" s="98">
        <v>0.14960758747075636</v>
      </c>
      <c r="I51" s="98">
        <v>0.16018706942964642</v>
      </c>
      <c r="J51" s="98">
        <v>0.21764990162617068</v>
      </c>
      <c r="K51" s="98">
        <v>0.24367647802515893</v>
      </c>
      <c r="L51" s="98">
        <v>0.29020946667660952</v>
      </c>
      <c r="M51" s="98">
        <v>0.36350088026346278</v>
      </c>
      <c r="N51" s="98">
        <v>0.38232711102001704</v>
      </c>
      <c r="O51" s="98">
        <v>0.34771835433279136</v>
      </c>
      <c r="P51" s="98">
        <v>0.32212134369925449</v>
      </c>
      <c r="Q51" s="98">
        <v>0.28167887877638731</v>
      </c>
      <c r="R51" s="98">
        <v>0.48603332942640731</v>
      </c>
      <c r="S51" s="98">
        <v>0.46343699759931178</v>
      </c>
      <c r="T51" s="98">
        <v>0.47486688245068004</v>
      </c>
      <c r="U51" s="98">
        <v>0.50942026116912986</v>
      </c>
      <c r="V51" s="98">
        <v>0.4689180857073198</v>
      </c>
      <c r="W51" s="98">
        <v>0.55147641109128442</v>
      </c>
      <c r="X51" s="98">
        <v>0.29744328632095285</v>
      </c>
      <c r="Y51" s="98">
        <v>0.29428678287756721</v>
      </c>
      <c r="DA51" s="63" t="s">
        <v>1786</v>
      </c>
    </row>
    <row r="52" spans="1:105" ht="12" customHeight="1" x14ac:dyDescent="0.25">
      <c r="A52" s="100" t="s">
        <v>211</v>
      </c>
      <c r="B52" s="101">
        <v>2.7785240038009362E-2</v>
      </c>
      <c r="C52" s="101">
        <v>3.0261217718518786E-2</v>
      </c>
      <c r="D52" s="101">
        <v>2.467897786746262E-2</v>
      </c>
      <c r="E52" s="101">
        <v>2.8757035943685658E-2</v>
      </c>
      <c r="F52" s="101">
        <v>2.6126447436936109E-2</v>
      </c>
      <c r="G52" s="101">
        <v>2.6975306842898634E-2</v>
      </c>
      <c r="H52" s="101">
        <v>3.0273990784134459E-2</v>
      </c>
      <c r="I52" s="101">
        <v>3.9065808101970231E-2</v>
      </c>
      <c r="J52" s="101">
        <v>4.8919067977462656E-2</v>
      </c>
      <c r="K52" s="101">
        <v>4.9899565374305503E-2</v>
      </c>
      <c r="L52" s="101">
        <v>0.12970651698058391</v>
      </c>
      <c r="M52" s="101">
        <v>7.1669048766720575E-2</v>
      </c>
      <c r="N52" s="101">
        <v>9.7656120583940215E-2</v>
      </c>
      <c r="O52" s="101">
        <v>9.2937934256983615E-2</v>
      </c>
      <c r="P52" s="101">
        <v>6.163860971787477E-2</v>
      </c>
      <c r="Q52" s="101">
        <v>6.2164554083586232E-2</v>
      </c>
      <c r="R52" s="101">
        <v>0.10137969999948759</v>
      </c>
      <c r="S52" s="101">
        <v>0.10840354378007735</v>
      </c>
      <c r="T52" s="101">
        <v>0.11016215585742661</v>
      </c>
      <c r="U52" s="101">
        <v>0.10798049605984694</v>
      </c>
      <c r="V52" s="101">
        <v>0.10118691487857784</v>
      </c>
      <c r="W52" s="101">
        <v>0.12166041704093469</v>
      </c>
      <c r="X52" s="101">
        <v>2.314729795132894E-2</v>
      </c>
      <c r="Y52" s="101">
        <v>2.0094050811995483E-2</v>
      </c>
      <c r="DA52" s="131" t="s">
        <v>1787</v>
      </c>
    </row>
    <row r="53" spans="1:105" ht="12" customHeight="1" x14ac:dyDescent="0.25">
      <c r="A53" s="103" t="s">
        <v>52</v>
      </c>
      <c r="B53" s="104">
        <v>8.2190981380363279E-2</v>
      </c>
      <c r="C53" s="104">
        <v>9.6070487855034387E-2</v>
      </c>
      <c r="D53" s="104">
        <v>8.8130814753276027E-2</v>
      </c>
      <c r="E53" s="104">
        <v>8.9870588275513252E-2</v>
      </c>
      <c r="F53" s="104">
        <v>8.5147368310134655E-2</v>
      </c>
      <c r="G53" s="104">
        <v>9.9294692017589364E-2</v>
      </c>
      <c r="H53" s="104">
        <v>0.11933359668662191</v>
      </c>
      <c r="I53" s="104">
        <v>0.12112126132767619</v>
      </c>
      <c r="J53" s="104">
        <v>0.16873083364870803</v>
      </c>
      <c r="K53" s="104">
        <v>0.19377691265085342</v>
      </c>
      <c r="L53" s="104">
        <v>0.1605029496960256</v>
      </c>
      <c r="M53" s="104">
        <v>0.29183183149674219</v>
      </c>
      <c r="N53" s="104">
        <v>0.2846709904360768</v>
      </c>
      <c r="O53" s="104">
        <v>0.25478042007580776</v>
      </c>
      <c r="P53" s="104">
        <v>0.26048273398137972</v>
      </c>
      <c r="Q53" s="104">
        <v>0.21951432469280105</v>
      </c>
      <c r="R53" s="104">
        <v>0.38465362942691972</v>
      </c>
      <c r="S53" s="104">
        <v>0.35503345381923446</v>
      </c>
      <c r="T53" s="104">
        <v>0.36470472659325343</v>
      </c>
      <c r="U53" s="104">
        <v>0.40143976510928292</v>
      </c>
      <c r="V53" s="104">
        <v>0.36773117082874196</v>
      </c>
      <c r="W53" s="104">
        <v>0.4298159940503497</v>
      </c>
      <c r="X53" s="104">
        <v>0.27429598836962393</v>
      </c>
      <c r="Y53" s="104">
        <v>0.27419273206557171</v>
      </c>
      <c r="DA53" s="132" t="s">
        <v>1788</v>
      </c>
    </row>
    <row r="54" spans="1:105" ht="12" customHeight="1" x14ac:dyDescent="0.25">
      <c r="A54" s="106" t="s">
        <v>122</v>
      </c>
      <c r="B54" s="101">
        <v>82.576654998099372</v>
      </c>
      <c r="C54" s="101">
        <v>81.813319355877454</v>
      </c>
      <c r="D54" s="101">
        <v>82.842341040922463</v>
      </c>
      <c r="E54" s="101">
        <v>86.07242701457352</v>
      </c>
      <c r="F54" s="101">
        <v>84.273732794927454</v>
      </c>
      <c r="G54" s="101">
        <v>76.609315448791392</v>
      </c>
      <c r="H54" s="101">
        <v>76.869935390663258</v>
      </c>
      <c r="I54" s="101">
        <v>75.688961191835944</v>
      </c>
      <c r="J54" s="101">
        <v>75.468360756112688</v>
      </c>
      <c r="K54" s="101">
        <v>68.026785609832046</v>
      </c>
      <c r="L54" s="101">
        <v>72.778214349637651</v>
      </c>
      <c r="M54" s="101">
        <v>84.840233397586772</v>
      </c>
      <c r="N54" s="101">
        <v>98.974577634975049</v>
      </c>
      <c r="O54" s="101">
        <v>114.52549844519388</v>
      </c>
      <c r="P54" s="101">
        <v>92.8059612948108</v>
      </c>
      <c r="Q54" s="101">
        <v>83.379600008451376</v>
      </c>
      <c r="R54" s="101">
        <v>50.804132993187153</v>
      </c>
      <c r="S54" s="101">
        <v>35.467273303382456</v>
      </c>
      <c r="T54" s="101">
        <v>21.27254920578736</v>
      </c>
      <c r="U54" s="101">
        <v>15.396441945089338</v>
      </c>
      <c r="V54" s="101">
        <v>16.16726468147554</v>
      </c>
      <c r="W54" s="101">
        <v>18.606779314893181</v>
      </c>
      <c r="X54" s="101">
        <v>23.353347672982615</v>
      </c>
      <c r="Y54" s="101">
        <v>25.376503213785373</v>
      </c>
      <c r="DA54" s="131" t="s">
        <v>1789</v>
      </c>
    </row>
    <row r="55" spans="1:105" ht="12" customHeight="1" x14ac:dyDescent="0.25">
      <c r="A55" s="107" t="s">
        <v>121</v>
      </c>
      <c r="B55" s="104">
        <v>3.0265964284262621</v>
      </c>
      <c r="C55" s="104">
        <v>2.9403746006802587</v>
      </c>
      <c r="D55" s="104">
        <v>2.8552956794324249</v>
      </c>
      <c r="E55" s="104">
        <v>2.9887175337062328</v>
      </c>
      <c r="F55" s="104">
        <v>2.9803434741577499</v>
      </c>
      <c r="G55" s="104">
        <v>2.9049107708125002</v>
      </c>
      <c r="H55" s="104">
        <v>3.4193229157248952</v>
      </c>
      <c r="I55" s="104">
        <v>4.0805897520467687</v>
      </c>
      <c r="J55" s="104">
        <v>4.5223309453874663</v>
      </c>
      <c r="K55" s="104">
        <v>4.9378660465274482</v>
      </c>
      <c r="L55" s="104">
        <v>7.5069915281902553</v>
      </c>
      <c r="M55" s="104">
        <v>11.032354008364326</v>
      </c>
      <c r="N55" s="104">
        <v>13.428197748515091</v>
      </c>
      <c r="O55" s="104">
        <v>14.937532821823901</v>
      </c>
      <c r="P55" s="104">
        <v>12.431148071467796</v>
      </c>
      <c r="Q55" s="104">
        <v>11.271247391044932</v>
      </c>
      <c r="R55" s="104">
        <v>5.5558945565496503</v>
      </c>
      <c r="S55" s="104">
        <v>3.368630163413453</v>
      </c>
      <c r="T55" s="104">
        <v>1.8450884074170011</v>
      </c>
      <c r="U55" s="104">
        <v>1.3539202810512492</v>
      </c>
      <c r="V55" s="104">
        <v>1.5847847402692883</v>
      </c>
      <c r="W55" s="104">
        <v>2.9492200194550522</v>
      </c>
      <c r="X55" s="104">
        <v>5.4524075017546778</v>
      </c>
      <c r="Y55" s="104">
        <v>5.9703698791292537</v>
      </c>
      <c r="DA55" s="132" t="s">
        <v>1790</v>
      </c>
    </row>
    <row r="56" spans="1:105" ht="12" customHeight="1" x14ac:dyDescent="0.25">
      <c r="A56" s="108" t="s">
        <v>53</v>
      </c>
      <c r="B56" s="98">
        <v>0.76505645568790137</v>
      </c>
      <c r="C56" s="98">
        <v>0.70429186250774689</v>
      </c>
      <c r="D56" s="98">
        <v>0.62437438398877088</v>
      </c>
      <c r="E56" s="98">
        <v>0.72458905832032716</v>
      </c>
      <c r="F56" s="98">
        <v>0.69987126385714338</v>
      </c>
      <c r="G56" s="98">
        <v>0.62016734803906082</v>
      </c>
      <c r="H56" s="98">
        <v>0.69120189663659404</v>
      </c>
      <c r="I56" s="98">
        <v>0.9962749028361092</v>
      </c>
      <c r="J56" s="98">
        <v>1.0155571674372705</v>
      </c>
      <c r="K56" s="98">
        <v>1.0082524233030363</v>
      </c>
      <c r="L56" s="98">
        <v>3.3562122100857268</v>
      </c>
      <c r="M56" s="98">
        <v>2.1728481564101134</v>
      </c>
      <c r="N56" s="98">
        <v>3.4281803104178841</v>
      </c>
      <c r="O56" s="98">
        <v>3.9882695229123946</v>
      </c>
      <c r="P56" s="98">
        <v>2.3785330645666578</v>
      </c>
      <c r="Q56" s="98">
        <v>2.4896434852874183</v>
      </c>
      <c r="R56" s="98">
        <v>1.1555734209649726</v>
      </c>
      <c r="S56" s="98">
        <v>0.78774359850040343</v>
      </c>
      <c r="T56" s="98">
        <v>0.42816461823404911</v>
      </c>
      <c r="U56" s="98">
        <v>0.28670632418245567</v>
      </c>
      <c r="V56" s="98">
        <v>0.34192607449049794</v>
      </c>
      <c r="W56" s="98">
        <v>0.64806858333947404</v>
      </c>
      <c r="X56" s="98">
        <v>0.45876592243147396</v>
      </c>
      <c r="Y56" s="98">
        <v>0.41035390427239721</v>
      </c>
      <c r="DA56" s="63" t="s">
        <v>1791</v>
      </c>
    </row>
    <row r="57" spans="1:105" ht="12" customHeight="1" x14ac:dyDescent="0.25">
      <c r="A57" s="108" t="s">
        <v>52</v>
      </c>
      <c r="B57" s="98">
        <v>2.2615399727383609</v>
      </c>
      <c r="C57" s="98">
        <v>2.2360827381725117</v>
      </c>
      <c r="D57" s="98">
        <v>2.2309212954436539</v>
      </c>
      <c r="E57" s="98">
        <v>2.2641284753859057</v>
      </c>
      <c r="F57" s="98">
        <v>2.2804722103006068</v>
      </c>
      <c r="G57" s="98">
        <v>2.2847434227734391</v>
      </c>
      <c r="H57" s="98">
        <v>2.728121019088301</v>
      </c>
      <c r="I57" s="98">
        <v>3.0843148492106591</v>
      </c>
      <c r="J57" s="98">
        <v>3.5067737779501957</v>
      </c>
      <c r="K57" s="98">
        <v>3.9296136232244119</v>
      </c>
      <c r="L57" s="98">
        <v>4.1507793181045285</v>
      </c>
      <c r="M57" s="98">
        <v>8.8595058519542125</v>
      </c>
      <c r="N57" s="98">
        <v>10.000017438097206</v>
      </c>
      <c r="O57" s="98">
        <v>10.949263298911506</v>
      </c>
      <c r="P57" s="98">
        <v>10.052615006901137</v>
      </c>
      <c r="Q57" s="98">
        <v>8.7816039057575139</v>
      </c>
      <c r="R57" s="98">
        <v>4.4003211355846776</v>
      </c>
      <c r="S57" s="98">
        <v>2.5808865649130497</v>
      </c>
      <c r="T57" s="98">
        <v>1.416923789182952</v>
      </c>
      <c r="U57" s="98">
        <v>1.0672139568687935</v>
      </c>
      <c r="V57" s="98">
        <v>1.2428586657787903</v>
      </c>
      <c r="W57" s="98">
        <v>2.3011514361155783</v>
      </c>
      <c r="X57" s="98">
        <v>4.9936415793232038</v>
      </c>
      <c r="Y57" s="98">
        <v>5.5600159748568565</v>
      </c>
      <c r="DA57" s="63" t="s">
        <v>1792</v>
      </c>
    </row>
    <row r="58" spans="1:105" ht="12" customHeight="1" x14ac:dyDescent="0.25">
      <c r="A58" s="121" t="s">
        <v>54</v>
      </c>
      <c r="B58" s="122">
        <v>268.62380951573277</v>
      </c>
      <c r="C58" s="122">
        <v>269.63543638506667</v>
      </c>
      <c r="D58" s="122">
        <v>267.43313814304935</v>
      </c>
      <c r="E58" s="122">
        <v>255.54839620719525</v>
      </c>
      <c r="F58" s="122">
        <v>223.12316339903361</v>
      </c>
      <c r="G58" s="122">
        <v>227.47111449093654</v>
      </c>
      <c r="H58" s="122">
        <v>226.33068195732847</v>
      </c>
      <c r="I58" s="122">
        <v>234.64118517608927</v>
      </c>
      <c r="J58" s="122">
        <v>234.84273425829997</v>
      </c>
      <c r="K58" s="122">
        <v>189.05053652254855</v>
      </c>
      <c r="L58" s="122">
        <v>222.41183631904653</v>
      </c>
      <c r="M58" s="122">
        <v>210.46184283613016</v>
      </c>
      <c r="N58" s="122">
        <v>217.15573596845411</v>
      </c>
      <c r="O58" s="122">
        <v>216.49519382707336</v>
      </c>
      <c r="P58" s="122">
        <v>183.42723852001382</v>
      </c>
      <c r="Q58" s="122">
        <v>184.97665952488256</v>
      </c>
      <c r="R58" s="122">
        <v>171.52840251313586</v>
      </c>
      <c r="S58" s="122">
        <v>176.82686063799207</v>
      </c>
      <c r="T58" s="122">
        <v>168.66269082857892</v>
      </c>
      <c r="U58" s="122">
        <v>160.70415654834409</v>
      </c>
      <c r="V58" s="122">
        <v>159.65800841413181</v>
      </c>
      <c r="W58" s="122">
        <v>142.85882105042026</v>
      </c>
      <c r="X58" s="122">
        <v>144.54692236124185</v>
      </c>
      <c r="Y58" s="122">
        <v>123.59486261883079</v>
      </c>
      <c r="DA58" s="130" t="s">
        <v>1793</v>
      </c>
    </row>
    <row r="59" spans="1:105" ht="12" customHeight="1" x14ac:dyDescent="0.25">
      <c r="A59" s="97" t="s">
        <v>50</v>
      </c>
      <c r="B59" s="98">
        <v>126.3528127299341</v>
      </c>
      <c r="C59" s="98">
        <v>119.01849471351515</v>
      </c>
      <c r="D59" s="98">
        <v>119.4357022691391</v>
      </c>
      <c r="E59" s="98">
        <v>111.26490451857241</v>
      </c>
      <c r="F59" s="98">
        <v>107.65465973927218</v>
      </c>
      <c r="G59" s="98">
        <v>102.35619958034015</v>
      </c>
      <c r="H59" s="98">
        <v>96.120198070632725</v>
      </c>
      <c r="I59" s="98">
        <v>98.272014522505017</v>
      </c>
      <c r="J59" s="98">
        <v>88.85396473938421</v>
      </c>
      <c r="K59" s="98">
        <v>84.773006402802295</v>
      </c>
      <c r="L59" s="98">
        <v>80.220915082948594</v>
      </c>
      <c r="M59" s="98">
        <v>78.18774511579457</v>
      </c>
      <c r="N59" s="98">
        <v>72.737638838662349</v>
      </c>
      <c r="O59" s="98">
        <v>68.659385771385416</v>
      </c>
      <c r="P59" s="98">
        <v>65.404623852163368</v>
      </c>
      <c r="Q59" s="98">
        <v>61.013973885304239</v>
      </c>
      <c r="R59" s="98">
        <v>51.00126932399678</v>
      </c>
      <c r="S59" s="98">
        <v>50.814210397873161</v>
      </c>
      <c r="T59" s="98">
        <v>45.520324294642649</v>
      </c>
      <c r="U59" s="98">
        <v>41.948539281699539</v>
      </c>
      <c r="V59" s="98">
        <v>40.665041599723473</v>
      </c>
      <c r="W59" s="98">
        <v>33.673548849203918</v>
      </c>
      <c r="X59" s="98">
        <v>28.232097783086175</v>
      </c>
      <c r="Y59" s="98">
        <v>22.284927586071277</v>
      </c>
      <c r="DA59" s="63" t="s">
        <v>1794</v>
      </c>
    </row>
    <row r="60" spans="1:105" ht="12" customHeight="1" x14ac:dyDescent="0.25">
      <c r="A60" s="109" t="s">
        <v>120</v>
      </c>
      <c r="B60" s="33">
        <v>142.27099678579864</v>
      </c>
      <c r="C60" s="33">
        <v>150.61694167155153</v>
      </c>
      <c r="D60" s="33">
        <v>147.99743587391023</v>
      </c>
      <c r="E60" s="33">
        <v>144.28349168862286</v>
      </c>
      <c r="F60" s="33">
        <v>115.46850365976142</v>
      </c>
      <c r="G60" s="33">
        <v>125.1149149105964</v>
      </c>
      <c r="H60" s="33">
        <v>130.21048388669576</v>
      </c>
      <c r="I60" s="33">
        <v>136.36917065358426</v>
      </c>
      <c r="J60" s="33">
        <v>145.98876951891577</v>
      </c>
      <c r="K60" s="33">
        <v>104.27753011974625</v>
      </c>
      <c r="L60" s="33">
        <v>142.19092123609795</v>
      </c>
      <c r="M60" s="33">
        <v>132.27409772033559</v>
      </c>
      <c r="N60" s="33">
        <v>144.41809712979176</v>
      </c>
      <c r="O60" s="33">
        <v>147.83580805568795</v>
      </c>
      <c r="P60" s="33">
        <v>118.02261466785045</v>
      </c>
      <c r="Q60" s="33">
        <v>123.96268563957832</v>
      </c>
      <c r="R60" s="33">
        <v>120.52713318913909</v>
      </c>
      <c r="S60" s="33">
        <v>126.01265024011892</v>
      </c>
      <c r="T60" s="33">
        <v>123.14236653393627</v>
      </c>
      <c r="U60" s="33">
        <v>118.75561726664456</v>
      </c>
      <c r="V60" s="33">
        <v>118.99296681440833</v>
      </c>
      <c r="W60" s="33">
        <v>109.18527220121635</v>
      </c>
      <c r="X60" s="33">
        <v>116.31482457815568</v>
      </c>
      <c r="Y60" s="33">
        <v>101.30993503275951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6896.261417813902</v>
      </c>
      <c r="C62" s="117">
        <f t="shared" si="21"/>
        <v>7129.1251684380577</v>
      </c>
      <c r="D62" s="117">
        <f t="shared" si="21"/>
        <v>7374.4360572455125</v>
      </c>
      <c r="E62" s="117">
        <f t="shared" si="21"/>
        <v>7473.3459138545822</v>
      </c>
      <c r="F62" s="117">
        <f t="shared" si="21"/>
        <v>8377.9507959492148</v>
      </c>
      <c r="G62" s="117">
        <f t="shared" si="21"/>
        <v>8282.7342932264401</v>
      </c>
      <c r="H62" s="117">
        <f t="shared" si="21"/>
        <v>8520.0219095429493</v>
      </c>
      <c r="I62" s="117">
        <f t="shared" si="21"/>
        <v>7588.6030875049555</v>
      </c>
      <c r="J62" s="117">
        <f t="shared" si="21"/>
        <v>8307.8134083003188</v>
      </c>
      <c r="K62" s="117">
        <f t="shared" si="21"/>
        <v>8491.6734837460717</v>
      </c>
      <c r="L62" s="117">
        <f t="shared" si="21"/>
        <v>8423.6892094534578</v>
      </c>
      <c r="M62" s="117">
        <f t="shared" si="21"/>
        <v>7853.632001840675</v>
      </c>
      <c r="N62" s="117">
        <f t="shared" si="21"/>
        <v>8855.6941169084348</v>
      </c>
      <c r="O62" s="117">
        <f t="shared" si="21"/>
        <v>9329.7627060829946</v>
      </c>
      <c r="P62" s="117">
        <f t="shared" si="21"/>
        <v>7080.6329683861204</v>
      </c>
      <c r="Q62" s="117">
        <f t="shared" si="21"/>
        <v>7749.2353389012933</v>
      </c>
      <c r="R62" s="117">
        <f t="shared" ref="R62:V62" si="22">R63+R66+R68+R77</f>
        <v>8557.7532710856285</v>
      </c>
      <c r="S62" s="117">
        <f t="shared" si="22"/>
        <v>8543.4621626332555</v>
      </c>
      <c r="T62" s="117">
        <f t="shared" si="22"/>
        <v>8199.2955927111016</v>
      </c>
      <c r="U62" s="117">
        <f t="shared" si="22"/>
        <v>8194.1127785806002</v>
      </c>
      <c r="V62" s="117">
        <f t="shared" si="22"/>
        <v>8296.4678676922122</v>
      </c>
      <c r="W62" s="117">
        <f t="shared" ref="W62:Y62" si="23">W63+W66+W68+W77</f>
        <v>8789.1479333816551</v>
      </c>
      <c r="X62" s="117">
        <f t="shared" si="23"/>
        <v>7269.1180098652476</v>
      </c>
      <c r="Y62" s="117">
        <f t="shared" si="23"/>
        <v>6860.756664823688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5794.7815990687441</v>
      </c>
      <c r="C63" s="122">
        <f t="shared" si="24"/>
        <v>6047.0870989464238</v>
      </c>
      <c r="D63" s="122">
        <f t="shared" si="24"/>
        <v>6187.0548377782452</v>
      </c>
      <c r="E63" s="122">
        <f t="shared" si="24"/>
        <v>6228.0885152086894</v>
      </c>
      <c r="F63" s="122">
        <f t="shared" si="24"/>
        <v>7142.8368146778375</v>
      </c>
      <c r="G63" s="122">
        <f t="shared" si="24"/>
        <v>7060.1097928783665</v>
      </c>
      <c r="H63" s="122">
        <f t="shared" si="24"/>
        <v>7147.7475891290778</v>
      </c>
      <c r="I63" s="122">
        <f t="shared" si="24"/>
        <v>6267.8294512839539</v>
      </c>
      <c r="J63" s="122">
        <f t="shared" si="24"/>
        <v>6946.2764700915914</v>
      </c>
      <c r="K63" s="122">
        <f t="shared" si="24"/>
        <v>7224.6019655589243</v>
      </c>
      <c r="L63" s="122">
        <f t="shared" si="24"/>
        <v>7083.9294176952171</v>
      </c>
      <c r="M63" s="122">
        <f t="shared" si="24"/>
        <v>6302.2274667233096</v>
      </c>
      <c r="N63" s="122">
        <f t="shared" si="24"/>
        <v>7283.2333554305433</v>
      </c>
      <c r="O63" s="122">
        <f t="shared" si="24"/>
        <v>7796.1075620953425</v>
      </c>
      <c r="P63" s="122">
        <f t="shared" si="24"/>
        <v>5598.4368157421404</v>
      </c>
      <c r="Q63" s="122">
        <f t="shared" si="24"/>
        <v>6230.1171098182467</v>
      </c>
      <c r="R63" s="122">
        <f t="shared" ref="R63:V63" si="25">SUM(R64:R65)</f>
        <v>6972.8957318255716</v>
      </c>
      <c r="S63" s="122">
        <f t="shared" si="25"/>
        <v>6885.4406615363168</v>
      </c>
      <c r="T63" s="122">
        <f t="shared" si="25"/>
        <v>6529.3246764422729</v>
      </c>
      <c r="U63" s="122">
        <f t="shared" si="25"/>
        <v>6486.5993026078231</v>
      </c>
      <c r="V63" s="122">
        <f t="shared" si="25"/>
        <v>6487.6347988125472</v>
      </c>
      <c r="W63" s="122">
        <f t="shared" ref="W63:Y63" si="26">SUM(W64:W65)</f>
        <v>7057.7887335685027</v>
      </c>
      <c r="X63" s="122">
        <f t="shared" si="26"/>
        <v>5864.3283535362671</v>
      </c>
      <c r="Y63" s="122">
        <f t="shared" si="26"/>
        <v>5584.9376478443537</v>
      </c>
      <c r="DA63" s="130" t="s">
        <v>1797</v>
      </c>
    </row>
    <row r="64" spans="1:105" ht="12" customHeight="1" x14ac:dyDescent="0.25">
      <c r="A64" s="97" t="s">
        <v>212</v>
      </c>
      <c r="B64" s="98">
        <v>5652.9244731111467</v>
      </c>
      <c r="C64" s="98">
        <v>5902.7274759711672</v>
      </c>
      <c r="D64" s="98">
        <v>6041.2553421217763</v>
      </c>
      <c r="E64" s="98">
        <v>6087.9464485175531</v>
      </c>
      <c r="F64" s="98">
        <v>6980.902187522448</v>
      </c>
      <c r="G64" s="98">
        <v>6903.6529729076374</v>
      </c>
      <c r="H64" s="98">
        <v>6992.2782979834974</v>
      </c>
      <c r="I64" s="98">
        <v>6131.5008913408274</v>
      </c>
      <c r="J64" s="98">
        <v>6797.5095470566393</v>
      </c>
      <c r="K64" s="98">
        <v>7074.2454967825852</v>
      </c>
      <c r="L64" s="98">
        <v>6937.480002027075</v>
      </c>
      <c r="M64" s="98">
        <v>6174.861579961098</v>
      </c>
      <c r="N64" s="98">
        <v>7135.9917364858711</v>
      </c>
      <c r="O64" s="98">
        <v>7639.9714014436449</v>
      </c>
      <c r="P64" s="98">
        <v>5487.4501430980063</v>
      </c>
      <c r="Q64" s="98">
        <v>6107.4038788779544</v>
      </c>
      <c r="R64" s="98">
        <v>6836.1375229001451</v>
      </c>
      <c r="S64" s="98">
        <v>6751.2162418464832</v>
      </c>
      <c r="T64" s="98">
        <v>6403.0841432024199</v>
      </c>
      <c r="U64" s="98">
        <v>6361.3434621456718</v>
      </c>
      <c r="V64" s="98">
        <v>6363.3508226218109</v>
      </c>
      <c r="W64" s="98">
        <v>6921.6222595335666</v>
      </c>
      <c r="X64" s="98">
        <v>5753.6025160640511</v>
      </c>
      <c r="Y64" s="98">
        <v>5479.6418662909027</v>
      </c>
      <c r="DA64" s="63" t="s">
        <v>1798</v>
      </c>
    </row>
    <row r="65" spans="1:105" ht="12" customHeight="1" x14ac:dyDescent="0.25">
      <c r="A65" s="97" t="s">
        <v>53</v>
      </c>
      <c r="B65" s="98">
        <v>141.85712595759742</v>
      </c>
      <c r="C65" s="98">
        <v>144.35962297525668</v>
      </c>
      <c r="D65" s="98">
        <v>145.79949565646928</v>
      </c>
      <c r="E65" s="98">
        <v>140.14206669113631</v>
      </c>
      <c r="F65" s="98">
        <v>161.93462715538928</v>
      </c>
      <c r="G65" s="98">
        <v>156.45681997072887</v>
      </c>
      <c r="H65" s="98">
        <v>155.46929114558068</v>
      </c>
      <c r="I65" s="98">
        <v>136.32855994312607</v>
      </c>
      <c r="J65" s="98">
        <v>148.76692303495227</v>
      </c>
      <c r="K65" s="98">
        <v>150.35646877633951</v>
      </c>
      <c r="L65" s="98">
        <v>146.44941566814219</v>
      </c>
      <c r="M65" s="98">
        <v>127.365886762212</v>
      </c>
      <c r="N65" s="98">
        <v>147.2416189446721</v>
      </c>
      <c r="O65" s="98">
        <v>156.13616065169771</v>
      </c>
      <c r="P65" s="98">
        <v>110.98667264413454</v>
      </c>
      <c r="Q65" s="98">
        <v>122.71323094029242</v>
      </c>
      <c r="R65" s="98">
        <v>136.75820892542686</v>
      </c>
      <c r="S65" s="98">
        <v>134.22441968983389</v>
      </c>
      <c r="T65" s="98">
        <v>126.24053323985308</v>
      </c>
      <c r="U65" s="98">
        <v>125.25584046215094</v>
      </c>
      <c r="V65" s="98">
        <v>124.28397619073658</v>
      </c>
      <c r="W65" s="98">
        <v>136.16647403493636</v>
      </c>
      <c r="X65" s="98">
        <v>110.725837472216</v>
      </c>
      <c r="Y65" s="98">
        <v>105.29578155345116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26.893571351913572</v>
      </c>
      <c r="C66" s="122">
        <f t="shared" si="27"/>
        <v>35.157797672837027</v>
      </c>
      <c r="D66" s="122">
        <f t="shared" si="27"/>
        <v>29.707826908279696</v>
      </c>
      <c r="E66" s="122">
        <f t="shared" si="27"/>
        <v>114.424445308716</v>
      </c>
      <c r="F66" s="122">
        <f t="shared" si="27"/>
        <v>39.538033903132828</v>
      </c>
      <c r="G66" s="122">
        <f t="shared" si="27"/>
        <v>62.194546366364285</v>
      </c>
      <c r="H66" s="122">
        <f t="shared" si="27"/>
        <v>97.112358581720358</v>
      </c>
      <c r="I66" s="122">
        <f t="shared" si="27"/>
        <v>48.217119614450304</v>
      </c>
      <c r="J66" s="122">
        <f t="shared" si="27"/>
        <v>51.870683230354778</v>
      </c>
      <c r="K66" s="122">
        <f t="shared" si="27"/>
        <v>62.441332206800723</v>
      </c>
      <c r="L66" s="122">
        <f t="shared" si="27"/>
        <v>62.106755700832856</v>
      </c>
      <c r="M66" s="122">
        <f t="shared" si="27"/>
        <v>61.659800774990444</v>
      </c>
      <c r="N66" s="122">
        <f t="shared" si="27"/>
        <v>62.789742838227959</v>
      </c>
      <c r="O66" s="122">
        <f t="shared" si="27"/>
        <v>67.110138808010262</v>
      </c>
      <c r="P66" s="122">
        <f t="shared" si="27"/>
        <v>70.975741697188511</v>
      </c>
      <c r="Q66" s="122">
        <f t="shared" si="27"/>
        <v>75.427492593205884</v>
      </c>
      <c r="R66" s="122">
        <f t="shared" si="27"/>
        <v>93.778843649052689</v>
      </c>
      <c r="S66" s="122">
        <f t="shared" si="27"/>
        <v>103.78188285488221</v>
      </c>
      <c r="T66" s="122">
        <f t="shared" si="27"/>
        <v>128.07324066134291</v>
      </c>
      <c r="U66" s="122">
        <f t="shared" si="27"/>
        <v>152.59995824981732</v>
      </c>
      <c r="V66" s="122">
        <f t="shared" si="27"/>
        <v>197.78296565947929</v>
      </c>
      <c r="W66" s="122">
        <f t="shared" si="27"/>
        <v>214.83619133342697</v>
      </c>
      <c r="X66" s="122">
        <f t="shared" si="27"/>
        <v>157.92457334751376</v>
      </c>
      <c r="Y66" s="122">
        <f t="shared" si="27"/>
        <v>156.23523218453172</v>
      </c>
      <c r="DA66" s="130" t="s">
        <v>1800</v>
      </c>
    </row>
    <row r="67" spans="1:105" ht="12" customHeight="1" x14ac:dyDescent="0.25">
      <c r="A67" s="97" t="s">
        <v>53</v>
      </c>
      <c r="B67" s="98">
        <v>26.893571351913572</v>
      </c>
      <c r="C67" s="98">
        <v>35.157797672837027</v>
      </c>
      <c r="D67" s="98">
        <v>29.707826908279696</v>
      </c>
      <c r="E67" s="98">
        <v>114.424445308716</v>
      </c>
      <c r="F67" s="98">
        <v>39.538033903132828</v>
      </c>
      <c r="G67" s="98">
        <v>62.194546366364285</v>
      </c>
      <c r="H67" s="98">
        <v>97.112358581720358</v>
      </c>
      <c r="I67" s="98">
        <v>48.217119614450304</v>
      </c>
      <c r="J67" s="98">
        <v>51.870683230354778</v>
      </c>
      <c r="K67" s="98">
        <v>62.441332206800723</v>
      </c>
      <c r="L67" s="98">
        <v>62.106755700832856</v>
      </c>
      <c r="M67" s="98">
        <v>61.659800774990444</v>
      </c>
      <c r="N67" s="98">
        <v>62.789742838227959</v>
      </c>
      <c r="O67" s="98">
        <v>67.110138808010262</v>
      </c>
      <c r="P67" s="98">
        <v>70.975741697188511</v>
      </c>
      <c r="Q67" s="98">
        <v>75.427492593205884</v>
      </c>
      <c r="R67" s="98">
        <v>93.778843649052689</v>
      </c>
      <c r="S67" s="98">
        <v>103.78188285488221</v>
      </c>
      <c r="T67" s="98">
        <v>128.07324066134291</v>
      </c>
      <c r="U67" s="98">
        <v>152.59995824981732</v>
      </c>
      <c r="V67" s="98">
        <v>197.78296565947929</v>
      </c>
      <c r="W67" s="98">
        <v>214.83619133342697</v>
      </c>
      <c r="X67" s="98">
        <v>157.92457334751376</v>
      </c>
      <c r="Y67" s="98">
        <v>156.23523218453172</v>
      </c>
      <c r="DA67" s="63" t="s">
        <v>1801</v>
      </c>
    </row>
    <row r="68" spans="1:105" ht="12" customHeight="1" x14ac:dyDescent="0.25">
      <c r="A68" s="121" t="s">
        <v>55</v>
      </c>
      <c r="B68" s="122">
        <v>654.62235424275968</v>
      </c>
      <c r="C68" s="122">
        <v>636.68686538522661</v>
      </c>
      <c r="D68" s="122">
        <v>704.29844506147481</v>
      </c>
      <c r="E68" s="122">
        <v>706.87213926295829</v>
      </c>
      <c r="F68" s="122">
        <v>777.85212263520521</v>
      </c>
      <c r="G68" s="122">
        <v>734.41374959530435</v>
      </c>
      <c r="H68" s="122">
        <v>813.99712243859733</v>
      </c>
      <c r="I68" s="122">
        <v>785.4203461901775</v>
      </c>
      <c r="J68" s="122">
        <v>820.00067009266957</v>
      </c>
      <c r="K68" s="122">
        <v>790.1955467975514</v>
      </c>
      <c r="L68" s="122">
        <v>797.64620352629697</v>
      </c>
      <c r="M68" s="122">
        <v>962.02848514698871</v>
      </c>
      <c r="N68" s="122">
        <v>970.62168839002015</v>
      </c>
      <c r="O68" s="122">
        <v>956.60595729171621</v>
      </c>
      <c r="P68" s="122">
        <v>928.75963631309389</v>
      </c>
      <c r="Q68" s="122">
        <v>953.97525198666995</v>
      </c>
      <c r="R68" s="122">
        <v>994.5070794811096</v>
      </c>
      <c r="S68" s="122">
        <v>1042.9932108923485</v>
      </c>
      <c r="T68" s="122">
        <v>1039.9121854054065</v>
      </c>
      <c r="U68" s="122">
        <v>1052.7271549971433</v>
      </c>
      <c r="V68" s="122">
        <v>1090.6147541136561</v>
      </c>
      <c r="W68" s="122">
        <v>1034.3165280998385</v>
      </c>
      <c r="X68" s="122">
        <v>749.30936585866971</v>
      </c>
      <c r="Y68" s="122">
        <v>666.81886962672024</v>
      </c>
      <c r="DA68" s="130" t="s">
        <v>1802</v>
      </c>
    </row>
    <row r="69" spans="1:105" ht="12" customHeight="1" x14ac:dyDescent="0.25">
      <c r="A69" s="97" t="s">
        <v>134</v>
      </c>
      <c r="B69" s="98">
        <v>640.92468614849395</v>
      </c>
      <c r="C69" s="98">
        <v>614.91856674446467</v>
      </c>
      <c r="D69" s="98">
        <v>681.64401307096296</v>
      </c>
      <c r="E69" s="98">
        <v>684.87025256276809</v>
      </c>
      <c r="F69" s="98">
        <v>755.35635510867201</v>
      </c>
      <c r="G69" s="98">
        <v>722.76238045321236</v>
      </c>
      <c r="H69" s="98">
        <v>794.59316095082238</v>
      </c>
      <c r="I69" s="98">
        <v>769.42767625725151</v>
      </c>
      <c r="J69" s="98">
        <v>793.0010386864185</v>
      </c>
      <c r="K69" s="98">
        <v>771.80203592734506</v>
      </c>
      <c r="L69" s="98">
        <v>767.11988387353631</v>
      </c>
      <c r="M69" s="98">
        <v>924.15173456209141</v>
      </c>
      <c r="N69" s="98">
        <v>910.98734073987407</v>
      </c>
      <c r="O69" s="98">
        <v>880.21090191820758</v>
      </c>
      <c r="P69" s="98">
        <v>857.11579911853823</v>
      </c>
      <c r="Q69" s="98">
        <v>863.83385173009992</v>
      </c>
      <c r="R69" s="98">
        <v>889.71680274099094</v>
      </c>
      <c r="S69" s="98">
        <v>925.9981751204831</v>
      </c>
      <c r="T69" s="98">
        <v>923.53283456448878</v>
      </c>
      <c r="U69" s="98">
        <v>948.84540301630955</v>
      </c>
      <c r="V69" s="98">
        <v>995.99600771714177</v>
      </c>
      <c r="W69" s="98">
        <v>964.79073817282642</v>
      </c>
      <c r="X69" s="98">
        <v>724.7476089097031</v>
      </c>
      <c r="Y69" s="98">
        <v>650.23967127297578</v>
      </c>
      <c r="DA69" s="63" t="s">
        <v>1803</v>
      </c>
    </row>
    <row r="70" spans="1:105" ht="12" customHeight="1" x14ac:dyDescent="0.25">
      <c r="A70" s="97" t="s">
        <v>133</v>
      </c>
      <c r="B70" s="98">
        <v>0.23424738515052382</v>
      </c>
      <c r="C70" s="98">
        <v>0.21205825290971239</v>
      </c>
      <c r="D70" s="98">
        <v>0.24203734675656094</v>
      </c>
      <c r="E70" s="98">
        <v>0.22812984337766504</v>
      </c>
      <c r="F70" s="98">
        <v>0.27052238624830321</v>
      </c>
      <c r="G70" s="98">
        <v>0.28043565777271695</v>
      </c>
      <c r="H70" s="98">
        <v>0.38160793279868094</v>
      </c>
      <c r="I70" s="98">
        <v>0.4379057334813059</v>
      </c>
      <c r="J70" s="98">
        <v>0.51508714107807907</v>
      </c>
      <c r="K70" s="98">
        <v>0.61705780565220558</v>
      </c>
      <c r="L70" s="98">
        <v>0.76874513854299842</v>
      </c>
      <c r="M70" s="98">
        <v>1.2520075071580321</v>
      </c>
      <c r="N70" s="98">
        <v>1.2293464144676451</v>
      </c>
      <c r="O70" s="98">
        <v>1.1781837839749301</v>
      </c>
      <c r="P70" s="98">
        <v>1.1573813284660659</v>
      </c>
      <c r="Q70" s="98">
        <v>1.1428188761980334</v>
      </c>
      <c r="R70" s="98">
        <v>1.24004944489853</v>
      </c>
      <c r="S70" s="98">
        <v>1.266061378643331</v>
      </c>
      <c r="T70" s="98">
        <v>1.3260721180961359</v>
      </c>
      <c r="U70" s="98">
        <v>1.4564692489190927</v>
      </c>
      <c r="V70" s="98">
        <v>1.5088892040297508</v>
      </c>
      <c r="W70" s="98">
        <v>1.5431141669773698</v>
      </c>
      <c r="X70" s="98">
        <v>1.3948344520433293</v>
      </c>
      <c r="Y70" s="98">
        <v>1.2893737373876235</v>
      </c>
      <c r="DA70" s="63" t="s">
        <v>1804</v>
      </c>
    </row>
    <row r="71" spans="1:105" ht="12" customHeight="1" x14ac:dyDescent="0.25">
      <c r="A71" s="100" t="s">
        <v>212</v>
      </c>
      <c r="B71" s="101">
        <v>5.920014317523737E-2</v>
      </c>
      <c r="C71" s="101">
        <v>5.0781861970348674E-2</v>
      </c>
      <c r="D71" s="101">
        <v>5.2952928784894694E-2</v>
      </c>
      <c r="E71" s="101">
        <v>5.5295237247404705E-2</v>
      </c>
      <c r="F71" s="101">
        <v>6.3527724358118862E-2</v>
      </c>
      <c r="G71" s="101">
        <v>5.9897637283891206E-2</v>
      </c>
      <c r="H71" s="101">
        <v>7.7264225354493329E-2</v>
      </c>
      <c r="I71" s="101">
        <v>0.1068596630327798</v>
      </c>
      <c r="J71" s="101">
        <v>0.11565773430526673</v>
      </c>
      <c r="K71" s="101">
        <v>0.12630413408937108</v>
      </c>
      <c r="L71" s="101">
        <v>0.34345584625940329</v>
      </c>
      <c r="M71" s="101">
        <v>0.24782985697803847</v>
      </c>
      <c r="N71" s="101">
        <v>0.31422223672029154</v>
      </c>
      <c r="O71" s="101">
        <v>0.31509548295561263</v>
      </c>
      <c r="P71" s="101">
        <v>0.22166766785491854</v>
      </c>
      <c r="Q71" s="101">
        <v>0.25230085660293378</v>
      </c>
      <c r="R71" s="101">
        <v>0.25809620958999235</v>
      </c>
      <c r="S71" s="101">
        <v>0.29607273623395858</v>
      </c>
      <c r="T71" s="101">
        <v>0.30766600104233383</v>
      </c>
      <c r="U71" s="101">
        <v>0.30848931632002191</v>
      </c>
      <c r="V71" s="101">
        <v>0.32555148699964875</v>
      </c>
      <c r="W71" s="101">
        <v>0.33928819965201307</v>
      </c>
      <c r="X71" s="101">
        <v>0.11755974970328323</v>
      </c>
      <c r="Y71" s="101">
        <v>8.8012723538915857E-2</v>
      </c>
      <c r="DA71" s="131" t="s">
        <v>1805</v>
      </c>
    </row>
    <row r="72" spans="1:105" ht="12" customHeight="1" x14ac:dyDescent="0.25">
      <c r="A72" s="103" t="s">
        <v>52</v>
      </c>
      <c r="B72" s="104">
        <v>0.17504724197528646</v>
      </c>
      <c r="C72" s="104">
        <v>0.16127639093936372</v>
      </c>
      <c r="D72" s="104">
        <v>0.18908441797166625</v>
      </c>
      <c r="E72" s="104">
        <v>0.17283460613026033</v>
      </c>
      <c r="F72" s="104">
        <v>0.20699466189018437</v>
      </c>
      <c r="G72" s="104">
        <v>0.22053802048882576</v>
      </c>
      <c r="H72" s="104">
        <v>0.30434370744418759</v>
      </c>
      <c r="I72" s="104">
        <v>0.33104607044852613</v>
      </c>
      <c r="J72" s="104">
        <v>0.39942940677281236</v>
      </c>
      <c r="K72" s="104">
        <v>0.49075367156283445</v>
      </c>
      <c r="L72" s="104">
        <v>0.42528929228359513</v>
      </c>
      <c r="M72" s="104">
        <v>1.0041776501799937</v>
      </c>
      <c r="N72" s="104">
        <v>0.91512417774735355</v>
      </c>
      <c r="O72" s="104">
        <v>0.86308830101931744</v>
      </c>
      <c r="P72" s="104">
        <v>0.93571366061114747</v>
      </c>
      <c r="Q72" s="104">
        <v>0.89051801959509957</v>
      </c>
      <c r="R72" s="104">
        <v>0.98195323530853751</v>
      </c>
      <c r="S72" s="104">
        <v>0.96998864240937255</v>
      </c>
      <c r="T72" s="104">
        <v>1.0184061170538021</v>
      </c>
      <c r="U72" s="104">
        <v>1.1479799325990707</v>
      </c>
      <c r="V72" s="104">
        <v>1.183337717030102</v>
      </c>
      <c r="W72" s="104">
        <v>1.2038259673253566</v>
      </c>
      <c r="X72" s="104">
        <v>1.2772747023400461</v>
      </c>
      <c r="Y72" s="104">
        <v>1.2013610138487076</v>
      </c>
      <c r="DA72" s="132" t="s">
        <v>1806</v>
      </c>
    </row>
    <row r="73" spans="1:105" ht="12" customHeight="1" x14ac:dyDescent="0.25">
      <c r="A73" s="106" t="s">
        <v>122</v>
      </c>
      <c r="B73" s="101">
        <v>12.987382933330389</v>
      </c>
      <c r="C73" s="101">
        <v>20.833901692589354</v>
      </c>
      <c r="D73" s="101">
        <v>21.68460171780189</v>
      </c>
      <c r="E73" s="101">
        <v>21.070882014332103</v>
      </c>
      <c r="F73" s="101">
        <v>21.492133488248662</v>
      </c>
      <c r="G73" s="101">
        <v>11.000795698968817</v>
      </c>
      <c r="H73" s="101">
        <v>18.137309036717944</v>
      </c>
      <c r="I73" s="101">
        <v>14.775426293805051</v>
      </c>
      <c r="J73" s="101">
        <v>24.76425435357627</v>
      </c>
      <c r="K73" s="101">
        <v>16.416497402921173</v>
      </c>
      <c r="L73" s="101">
        <v>26.211241255330535</v>
      </c>
      <c r="M73" s="101">
        <v>31.963966145008186</v>
      </c>
      <c r="N73" s="101">
        <v>51.35235399886065</v>
      </c>
      <c r="O73" s="101">
        <v>66.827612036691207</v>
      </c>
      <c r="P73" s="101">
        <v>62.389121602598273</v>
      </c>
      <c r="Q73" s="101">
        <v>78.540353124358219</v>
      </c>
      <c r="R73" s="101">
        <v>90.801987218699267</v>
      </c>
      <c r="S73" s="101">
        <v>101.51157573044097</v>
      </c>
      <c r="T73" s="101">
        <v>100.33679281099154</v>
      </c>
      <c r="U73" s="101">
        <v>88.994535344838567</v>
      </c>
      <c r="V73" s="101">
        <v>80.590824007325068</v>
      </c>
      <c r="W73" s="101">
        <v>58.390193335577379</v>
      </c>
      <c r="X73" s="101">
        <v>19.766806923998715</v>
      </c>
      <c r="Y73" s="101">
        <v>13.004691937309229</v>
      </c>
      <c r="DA73" s="131" t="s">
        <v>1807</v>
      </c>
    </row>
    <row r="74" spans="1:105" ht="12" customHeight="1" x14ac:dyDescent="0.25">
      <c r="A74" s="107" t="s">
        <v>121</v>
      </c>
      <c r="B74" s="104">
        <v>0.47603777578481765</v>
      </c>
      <c r="C74" s="104">
        <v>0.72233869526279515</v>
      </c>
      <c r="D74" s="104">
        <v>0.72779292595335909</v>
      </c>
      <c r="E74" s="104">
        <v>0.70287484248039056</v>
      </c>
      <c r="F74" s="104">
        <v>0.73311165203622997</v>
      </c>
      <c r="G74" s="104">
        <v>0.37013778535050335</v>
      </c>
      <c r="H74" s="104">
        <v>0.88504451825831754</v>
      </c>
      <c r="I74" s="104">
        <v>0.77933790563958127</v>
      </c>
      <c r="J74" s="104">
        <v>1.7202899115967065</v>
      </c>
      <c r="K74" s="104">
        <v>1.3599556616329387</v>
      </c>
      <c r="L74" s="104">
        <v>3.546333258887187</v>
      </c>
      <c r="M74" s="104">
        <v>4.6607769327311042</v>
      </c>
      <c r="N74" s="104">
        <v>7.0526472368178981</v>
      </c>
      <c r="O74" s="104">
        <v>8.3892595528425282</v>
      </c>
      <c r="P74" s="104">
        <v>8.0973342634913585</v>
      </c>
      <c r="Q74" s="104">
        <v>10.458228256013744</v>
      </c>
      <c r="R74" s="104">
        <v>12.74824007652075</v>
      </c>
      <c r="S74" s="104">
        <v>14.217398662781003</v>
      </c>
      <c r="T74" s="104">
        <v>14.716485911830055</v>
      </c>
      <c r="U74" s="104">
        <v>13.430747387076126</v>
      </c>
      <c r="V74" s="104">
        <v>12.519033185159449</v>
      </c>
      <c r="W74" s="104">
        <v>9.592482424457387</v>
      </c>
      <c r="X74" s="104">
        <v>3.4001155729244545</v>
      </c>
      <c r="Y74" s="104">
        <v>2.2851326790476247</v>
      </c>
      <c r="DA74" s="132" t="s">
        <v>1808</v>
      </c>
    </row>
    <row r="75" spans="1:105" ht="12" customHeight="1" x14ac:dyDescent="0.25">
      <c r="A75" s="108" t="s">
        <v>53</v>
      </c>
      <c r="B75" s="98">
        <v>0.12033179253596595</v>
      </c>
      <c r="C75" s="98">
        <v>0.17301784096841022</v>
      </c>
      <c r="D75" s="98">
        <v>0.15914823220824625</v>
      </c>
      <c r="E75" s="98">
        <v>0.17040600675245146</v>
      </c>
      <c r="F75" s="98">
        <v>0.17215592192909682</v>
      </c>
      <c r="G75" s="98">
        <v>7.9020454279106339E-2</v>
      </c>
      <c r="H75" s="98">
        <v>0.17890806592575956</v>
      </c>
      <c r="I75" s="98">
        <v>0.19027514241737276</v>
      </c>
      <c r="J75" s="98">
        <v>0.38631687306608176</v>
      </c>
      <c r="K75" s="98">
        <v>0.27768646992568269</v>
      </c>
      <c r="L75" s="98">
        <v>1.5854882664799832</v>
      </c>
      <c r="M75" s="98">
        <v>0.91795101553535285</v>
      </c>
      <c r="N75" s="98">
        <v>1.800520579632946</v>
      </c>
      <c r="O75" s="98">
        <v>2.2399032419543938</v>
      </c>
      <c r="P75" s="98">
        <v>1.5493160543045987</v>
      </c>
      <c r="Q75" s="98">
        <v>2.3100601860553747</v>
      </c>
      <c r="R75" s="98">
        <v>2.6515131355654282</v>
      </c>
      <c r="S75" s="98">
        <v>3.324694086508222</v>
      </c>
      <c r="T75" s="98">
        <v>3.415055098095034</v>
      </c>
      <c r="U75" s="98">
        <v>2.8440967081029758</v>
      </c>
      <c r="V75" s="98">
        <v>2.7010506630007565</v>
      </c>
      <c r="W75" s="98">
        <v>2.1078747785916576</v>
      </c>
      <c r="X75" s="98">
        <v>0.2860859458293093</v>
      </c>
      <c r="Y75" s="98">
        <v>0.15706114287920725</v>
      </c>
      <c r="DA75" s="63" t="s">
        <v>1809</v>
      </c>
    </row>
    <row r="76" spans="1:105" ht="12" customHeight="1" x14ac:dyDescent="0.25">
      <c r="A76" s="108" t="s">
        <v>52</v>
      </c>
      <c r="B76" s="98">
        <v>0.35570598324885172</v>
      </c>
      <c r="C76" s="98">
        <v>0.54932085429438493</v>
      </c>
      <c r="D76" s="98">
        <v>0.56864469374511284</v>
      </c>
      <c r="E76" s="98">
        <v>0.53246883572793913</v>
      </c>
      <c r="F76" s="98">
        <v>0.56095573010713318</v>
      </c>
      <c r="G76" s="98">
        <v>0.29111733107139698</v>
      </c>
      <c r="H76" s="98">
        <v>0.70613645233255795</v>
      </c>
      <c r="I76" s="98">
        <v>0.58906276322220852</v>
      </c>
      <c r="J76" s="98">
        <v>1.3339730385306248</v>
      </c>
      <c r="K76" s="98">
        <v>1.082269191707256</v>
      </c>
      <c r="L76" s="98">
        <v>1.9608449924072038</v>
      </c>
      <c r="M76" s="98">
        <v>3.7428259171957512</v>
      </c>
      <c r="N76" s="98">
        <v>5.2521266571849523</v>
      </c>
      <c r="O76" s="98">
        <v>6.1493563108881348</v>
      </c>
      <c r="P76" s="98">
        <v>6.5480182091867603</v>
      </c>
      <c r="Q76" s="98">
        <v>8.1481680699583698</v>
      </c>
      <c r="R76" s="98">
        <v>10.096726940955321</v>
      </c>
      <c r="S76" s="98">
        <v>10.892704576272781</v>
      </c>
      <c r="T76" s="98">
        <v>11.301430813735021</v>
      </c>
      <c r="U76" s="98">
        <v>10.58665067897315</v>
      </c>
      <c r="V76" s="98">
        <v>9.817982522158692</v>
      </c>
      <c r="W76" s="98">
        <v>7.4846076458657294</v>
      </c>
      <c r="X76" s="98">
        <v>3.1140296270951451</v>
      </c>
      <c r="Y76" s="98">
        <v>2.1280715361684175</v>
      </c>
      <c r="DA76" s="63" t="s">
        <v>1810</v>
      </c>
    </row>
    <row r="77" spans="1:105" ht="12" customHeight="1" x14ac:dyDescent="0.25">
      <c r="A77" s="121" t="s">
        <v>54</v>
      </c>
      <c r="B77" s="122">
        <v>419.96389315048492</v>
      </c>
      <c r="C77" s="122">
        <v>410.19340643356998</v>
      </c>
      <c r="D77" s="122">
        <v>453.37494749751323</v>
      </c>
      <c r="E77" s="122">
        <v>423.96081407421809</v>
      </c>
      <c r="F77" s="122">
        <v>417.72382473303975</v>
      </c>
      <c r="G77" s="122">
        <v>426.01620438640526</v>
      </c>
      <c r="H77" s="122">
        <v>461.16483939355464</v>
      </c>
      <c r="I77" s="122">
        <v>487.13617041637457</v>
      </c>
      <c r="J77" s="122">
        <v>489.66558488570223</v>
      </c>
      <c r="K77" s="122">
        <v>414.43463918279662</v>
      </c>
      <c r="L77" s="122">
        <v>480.00683253111157</v>
      </c>
      <c r="M77" s="122">
        <v>527.71624919538624</v>
      </c>
      <c r="N77" s="122">
        <v>539.04933024964407</v>
      </c>
      <c r="O77" s="122">
        <v>509.93904788792497</v>
      </c>
      <c r="P77" s="122">
        <v>482.46077463369721</v>
      </c>
      <c r="Q77" s="122">
        <v>489.71548450317067</v>
      </c>
      <c r="R77" s="122">
        <v>496.57161612989455</v>
      </c>
      <c r="S77" s="122">
        <v>511.24640734970797</v>
      </c>
      <c r="T77" s="122">
        <v>501.98549020207872</v>
      </c>
      <c r="U77" s="122">
        <v>502.18636272581705</v>
      </c>
      <c r="V77" s="122">
        <v>520.43534910653011</v>
      </c>
      <c r="W77" s="122">
        <v>482.20648037988741</v>
      </c>
      <c r="X77" s="122">
        <v>497.55571712279738</v>
      </c>
      <c r="Y77" s="122">
        <v>452.7649151680821</v>
      </c>
      <c r="DA77" s="130" t="s">
        <v>1811</v>
      </c>
    </row>
    <row r="78" spans="1:105" ht="12" customHeight="1" x14ac:dyDescent="0.25">
      <c r="A78" s="97" t="s">
        <v>189</v>
      </c>
      <c r="B78" s="98">
        <v>404.78265170985082</v>
      </c>
      <c r="C78" s="98">
        <v>388.24459027751664</v>
      </c>
      <c r="D78" s="98">
        <v>431.94362089202934</v>
      </c>
      <c r="E78" s="98">
        <v>405.99243976879904</v>
      </c>
      <c r="F78" s="98">
        <v>404.0725631147975</v>
      </c>
      <c r="G78" s="98">
        <v>418.18386567782892</v>
      </c>
      <c r="H78" s="98">
        <v>449.4630931619846</v>
      </c>
      <c r="I78" s="98">
        <v>477.44969447293539</v>
      </c>
      <c r="J78" s="98">
        <v>472.86940255136813</v>
      </c>
      <c r="K78" s="98">
        <v>405.65538440328686</v>
      </c>
      <c r="L78" s="98">
        <v>462.02499754978362</v>
      </c>
      <c r="M78" s="98">
        <v>508.41089697529412</v>
      </c>
      <c r="N78" s="98">
        <v>508.19558117769145</v>
      </c>
      <c r="O78" s="98">
        <v>467.3877286811819</v>
      </c>
      <c r="P78" s="98">
        <v>446.10986924001293</v>
      </c>
      <c r="Q78" s="98">
        <v>441.35883801204852</v>
      </c>
      <c r="R78" s="98">
        <v>444.79660417428829</v>
      </c>
      <c r="S78" s="98">
        <v>449.08154652788875</v>
      </c>
      <c r="T78" s="98">
        <v>434.29297537294491</v>
      </c>
      <c r="U78" s="98">
        <v>432.34922244093821</v>
      </c>
      <c r="V78" s="98">
        <v>445.57718483429466</v>
      </c>
      <c r="W78" s="98">
        <v>418.65182824485242</v>
      </c>
      <c r="X78" s="98">
        <v>437.57287542390691</v>
      </c>
      <c r="Y78" s="98">
        <v>403.18372189463878</v>
      </c>
      <c r="DA78" s="63" t="s">
        <v>1812</v>
      </c>
    </row>
    <row r="79" spans="1:105" ht="12" customHeight="1" x14ac:dyDescent="0.25">
      <c r="A79" s="109" t="s">
        <v>120</v>
      </c>
      <c r="B79" s="33">
        <v>15.181241440634095</v>
      </c>
      <c r="C79" s="33">
        <v>21.948816156053326</v>
      </c>
      <c r="D79" s="33">
        <v>21.431326605483868</v>
      </c>
      <c r="E79" s="33">
        <v>17.968374305419051</v>
      </c>
      <c r="F79" s="33">
        <v>13.651261618242229</v>
      </c>
      <c r="G79" s="33">
        <v>7.8323387085763168</v>
      </c>
      <c r="H79" s="33">
        <v>11.701746231570068</v>
      </c>
      <c r="I79" s="33">
        <v>9.6864759434391896</v>
      </c>
      <c r="J79" s="33">
        <v>16.796182334334091</v>
      </c>
      <c r="K79" s="33">
        <v>8.7792547795097331</v>
      </c>
      <c r="L79" s="33">
        <v>17.981834981327935</v>
      </c>
      <c r="M79" s="33">
        <v>19.305352220092079</v>
      </c>
      <c r="N79" s="33">
        <v>30.853749071952592</v>
      </c>
      <c r="O79" s="33">
        <v>42.551319206743045</v>
      </c>
      <c r="P79" s="33">
        <v>36.350905393684293</v>
      </c>
      <c r="Q79" s="33">
        <v>48.356646491122142</v>
      </c>
      <c r="R79" s="33">
        <v>51.775011955606232</v>
      </c>
      <c r="S79" s="33">
        <v>62.164860821819197</v>
      </c>
      <c r="T79" s="33">
        <v>67.692514829133799</v>
      </c>
      <c r="U79" s="33">
        <v>69.837140284878814</v>
      </c>
      <c r="V79" s="33">
        <v>74.858164272235413</v>
      </c>
      <c r="W79" s="33">
        <v>63.554652135035006</v>
      </c>
      <c r="X79" s="33">
        <v>59.982841698890475</v>
      </c>
      <c r="Y79" s="33">
        <v>49.58119327344334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3787.8053246750392</v>
      </c>
      <c r="C81" s="117">
        <f t="shared" si="28"/>
        <v>3883.715199418361</v>
      </c>
      <c r="D81" s="117">
        <f t="shared" si="28"/>
        <v>3691.1664496394919</v>
      </c>
      <c r="E81" s="117">
        <f t="shared" si="28"/>
        <v>4065.6825881869572</v>
      </c>
      <c r="F81" s="117">
        <f t="shared" si="28"/>
        <v>4098.3474746062302</v>
      </c>
      <c r="G81" s="117">
        <f t="shared" si="28"/>
        <v>4092.3067646196528</v>
      </c>
      <c r="H81" s="117">
        <f t="shared" si="28"/>
        <v>3950.9039395364421</v>
      </c>
      <c r="I81" s="117">
        <f t="shared" si="28"/>
        <v>3931.2395071277838</v>
      </c>
      <c r="J81" s="117">
        <f t="shared" si="28"/>
        <v>4311.4087836116614</v>
      </c>
      <c r="K81" s="117">
        <f t="shared" si="28"/>
        <v>4521.457274788273</v>
      </c>
      <c r="L81" s="117">
        <f t="shared" si="28"/>
        <v>5329.453739705531</v>
      </c>
      <c r="M81" s="117">
        <f t="shared" si="28"/>
        <v>4734.4986277873368</v>
      </c>
      <c r="N81" s="117">
        <f t="shared" si="28"/>
        <v>5607.883751393083</v>
      </c>
      <c r="O81" s="117">
        <f t="shared" si="28"/>
        <v>6307.2809869203011</v>
      </c>
      <c r="P81" s="117">
        <f t="shared" si="28"/>
        <v>5335.5991416459165</v>
      </c>
      <c r="Q81" s="117">
        <f t="shared" si="28"/>
        <v>5715.5023445539055</v>
      </c>
      <c r="R81" s="117">
        <f t="shared" ref="R81:V81" si="29">R82+R85+R87+R100</f>
        <v>6108.7010837268408</v>
      </c>
      <c r="S81" s="117">
        <f t="shared" si="29"/>
        <v>6040.3992408950899</v>
      </c>
      <c r="T81" s="117">
        <f t="shared" si="29"/>
        <v>5996.7758767995092</v>
      </c>
      <c r="U81" s="117">
        <f t="shared" si="29"/>
        <v>6091.3626703297523</v>
      </c>
      <c r="V81" s="117">
        <f t="shared" si="29"/>
        <v>5641.0071884059817</v>
      </c>
      <c r="W81" s="117">
        <f t="shared" ref="W81:Y81" si="30">W82+W85+W87+W100</f>
        <v>6284.2005935376746</v>
      </c>
      <c r="X81" s="117">
        <f t="shared" si="30"/>
        <v>5616.4172641223013</v>
      </c>
      <c r="Y81" s="117">
        <f t="shared" si="30"/>
        <v>5666.8173194050078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3172.585898068121</v>
      </c>
      <c r="C82" s="122">
        <f t="shared" si="31"/>
        <v>3283.9688651594356</v>
      </c>
      <c r="D82" s="122">
        <f t="shared" si="31"/>
        <v>3088.2730328905036</v>
      </c>
      <c r="E82" s="122">
        <f t="shared" si="31"/>
        <v>3402.6447230015847</v>
      </c>
      <c r="F82" s="122">
        <f t="shared" si="31"/>
        <v>3493.7690699263999</v>
      </c>
      <c r="G82" s="122">
        <f t="shared" si="31"/>
        <v>3487.5291491970916</v>
      </c>
      <c r="H82" s="122">
        <f t="shared" si="31"/>
        <v>3304.8113347130343</v>
      </c>
      <c r="I82" s="122">
        <f t="shared" si="31"/>
        <v>3258.4185861342035</v>
      </c>
      <c r="J82" s="122">
        <f t="shared" si="31"/>
        <v>3602.4507984373768</v>
      </c>
      <c r="K82" s="122">
        <f t="shared" si="31"/>
        <v>3841.5726152376947</v>
      </c>
      <c r="L82" s="122">
        <f t="shared" si="31"/>
        <v>4498.6205944023895</v>
      </c>
      <c r="M82" s="122">
        <f t="shared" si="31"/>
        <v>3825.1840824279279</v>
      </c>
      <c r="N82" s="122">
        <f t="shared" si="31"/>
        <v>4593.9375302868657</v>
      </c>
      <c r="O82" s="122">
        <f t="shared" si="31"/>
        <v>5195.2322208214237</v>
      </c>
      <c r="P82" s="122">
        <f t="shared" si="31"/>
        <v>4280.5992595655725</v>
      </c>
      <c r="Q82" s="122">
        <f t="shared" si="31"/>
        <v>4591.7717920407858</v>
      </c>
      <c r="R82" s="122">
        <f t="shared" ref="R82:V82" si="32">SUM(R83:R84)</f>
        <v>4971.4184001865797</v>
      </c>
      <c r="S82" s="122">
        <f t="shared" si="32"/>
        <v>4837.685069161289</v>
      </c>
      <c r="T82" s="122">
        <f t="shared" si="32"/>
        <v>4774.7950507762434</v>
      </c>
      <c r="U82" s="122">
        <f t="shared" si="32"/>
        <v>4875.3302047706702</v>
      </c>
      <c r="V82" s="122">
        <f t="shared" si="32"/>
        <v>4372.1343488584753</v>
      </c>
      <c r="W82" s="122">
        <f t="shared" ref="W82:Y82" si="33">SUM(W83:W84)</f>
        <v>5050.3371896009821</v>
      </c>
      <c r="X82" s="122">
        <f t="shared" si="33"/>
        <v>4551.5154328384269</v>
      </c>
      <c r="Y82" s="122">
        <f t="shared" si="33"/>
        <v>4649.3127451207238</v>
      </c>
      <c r="DA82" s="130" t="s">
        <v>1815</v>
      </c>
    </row>
    <row r="83" spans="1:105" ht="12" customHeight="1" x14ac:dyDescent="0.25">
      <c r="A83" s="97" t="s">
        <v>199</v>
      </c>
      <c r="B83" s="98">
        <v>3141.0566413282991</v>
      </c>
      <c r="C83" s="98">
        <v>3252.1544342948382</v>
      </c>
      <c r="D83" s="98">
        <v>3058.745163143396</v>
      </c>
      <c r="E83" s="98">
        <v>3371.5995791539312</v>
      </c>
      <c r="F83" s="98">
        <v>3461.6493875212873</v>
      </c>
      <c r="G83" s="98">
        <v>3456.1981553193837</v>
      </c>
      <c r="H83" s="98">
        <v>3275.6782054569921</v>
      </c>
      <c r="I83" s="98">
        <v>3229.6948103181858</v>
      </c>
      <c r="J83" s="98">
        <v>3571.1878994766921</v>
      </c>
      <c r="K83" s="98">
        <v>3809.1883218042231</v>
      </c>
      <c r="L83" s="98">
        <v>4460.9525138437511</v>
      </c>
      <c r="M83" s="98">
        <v>3793.8822518671514</v>
      </c>
      <c r="N83" s="98">
        <v>4556.332010190773</v>
      </c>
      <c r="O83" s="98">
        <v>5153.1071227395414</v>
      </c>
      <c r="P83" s="98">
        <v>4246.2462012369533</v>
      </c>
      <c r="Q83" s="98">
        <v>4555.1618907371148</v>
      </c>
      <c r="R83" s="98">
        <v>4931.9525471609204</v>
      </c>
      <c r="S83" s="98">
        <v>4799.5164026067405</v>
      </c>
      <c r="T83" s="98">
        <v>4737.4345383150294</v>
      </c>
      <c r="U83" s="98">
        <v>4837.2318661720301</v>
      </c>
      <c r="V83" s="98">
        <v>4338.2418939374602</v>
      </c>
      <c r="W83" s="98">
        <v>5010.9061202630674</v>
      </c>
      <c r="X83" s="98">
        <v>4516.7462247129451</v>
      </c>
      <c r="Y83" s="98">
        <v>4613.8491970257874</v>
      </c>
      <c r="DA83" s="63" t="s">
        <v>1816</v>
      </c>
    </row>
    <row r="84" spans="1:105" ht="12" customHeight="1" x14ac:dyDescent="0.25">
      <c r="A84" s="97" t="s">
        <v>53</v>
      </c>
      <c r="B84" s="98">
        <v>31.52925673982169</v>
      </c>
      <c r="C84" s="98">
        <v>31.814430864597497</v>
      </c>
      <c r="D84" s="98">
        <v>29.527869747107438</v>
      </c>
      <c r="E84" s="98">
        <v>31.045143847653542</v>
      </c>
      <c r="F84" s="98">
        <v>32.119682405112563</v>
      </c>
      <c r="G84" s="98">
        <v>31.330993877707737</v>
      </c>
      <c r="H84" s="98">
        <v>29.133129256041986</v>
      </c>
      <c r="I84" s="98">
        <v>28.723775816017657</v>
      </c>
      <c r="J84" s="98">
        <v>31.262898960684623</v>
      </c>
      <c r="K84" s="98">
        <v>32.384293433471512</v>
      </c>
      <c r="L84" s="98">
        <v>37.668080558638401</v>
      </c>
      <c r="M84" s="98">
        <v>31.301830560776516</v>
      </c>
      <c r="N84" s="98">
        <v>37.605520096092384</v>
      </c>
      <c r="O84" s="98">
        <v>42.125098081882072</v>
      </c>
      <c r="P84" s="98">
        <v>34.353058328618928</v>
      </c>
      <c r="Q84" s="98">
        <v>36.609901303670604</v>
      </c>
      <c r="R84" s="98">
        <v>39.46585302565898</v>
      </c>
      <c r="S84" s="98">
        <v>38.168666554548622</v>
      </c>
      <c r="T84" s="98">
        <v>37.360512461213759</v>
      </c>
      <c r="U84" s="98">
        <v>38.098338598639984</v>
      </c>
      <c r="V84" s="98">
        <v>33.892454921014661</v>
      </c>
      <c r="W84" s="98">
        <v>39.431069337914707</v>
      </c>
      <c r="X84" s="98">
        <v>34.769208125481377</v>
      </c>
      <c r="Y84" s="98">
        <v>35.463548094936861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15.366941937531674</v>
      </c>
      <c r="C85" s="122">
        <f t="shared" si="34"/>
        <v>19.847524772784265</v>
      </c>
      <c r="D85" s="122">
        <f t="shared" si="34"/>
        <v>16.419407581617296</v>
      </c>
      <c r="E85" s="122">
        <f t="shared" si="34"/>
        <v>58.00662813177577</v>
      </c>
      <c r="F85" s="122">
        <f t="shared" si="34"/>
        <v>19.47987379659018</v>
      </c>
      <c r="G85" s="122">
        <f t="shared" si="34"/>
        <v>29.369743304488246</v>
      </c>
      <c r="H85" s="122">
        <f t="shared" si="34"/>
        <v>44.577032903373649</v>
      </c>
      <c r="I85" s="122">
        <f t="shared" si="34"/>
        <v>22.010417621064349</v>
      </c>
      <c r="J85" s="122">
        <f t="shared" si="34"/>
        <v>24.221952653364021</v>
      </c>
      <c r="K85" s="122">
        <f t="shared" si="34"/>
        <v>31.404432499969822</v>
      </c>
      <c r="L85" s="122">
        <f t="shared" si="34"/>
        <v>35.004311942896152</v>
      </c>
      <c r="M85" s="122">
        <f t="shared" si="34"/>
        <v>40.133716341309949</v>
      </c>
      <c r="N85" s="122">
        <f t="shared" si="34"/>
        <v>45.26680064360923</v>
      </c>
      <c r="O85" s="122">
        <f t="shared" si="34"/>
        <v>52.626513037790147</v>
      </c>
      <c r="P85" s="122">
        <f t="shared" si="34"/>
        <v>59.151585559756477</v>
      </c>
      <c r="Q85" s="122">
        <f t="shared" si="34"/>
        <v>65.386881076917646</v>
      </c>
      <c r="R85" s="122">
        <f t="shared" si="34"/>
        <v>80.673644012669754</v>
      </c>
      <c r="S85" s="122">
        <f t="shared" si="34"/>
        <v>80.790823356696535</v>
      </c>
      <c r="T85" s="122">
        <f t="shared" si="34"/>
        <v>89.646604270790121</v>
      </c>
      <c r="U85" s="122">
        <f t="shared" si="34"/>
        <v>99.908230459192666</v>
      </c>
      <c r="V85" s="122">
        <f t="shared" si="34"/>
        <v>124.50947678954032</v>
      </c>
      <c r="W85" s="122">
        <f t="shared" si="34"/>
        <v>132.88342830207333</v>
      </c>
      <c r="X85" s="122">
        <f t="shared" si="34"/>
        <v>99.852310150204971</v>
      </c>
      <c r="Y85" s="122">
        <f t="shared" si="34"/>
        <v>102.73835411249304</v>
      </c>
      <c r="DA85" s="130" t="s">
        <v>1818</v>
      </c>
    </row>
    <row r="86" spans="1:105" ht="12" customHeight="1" x14ac:dyDescent="0.25">
      <c r="A86" s="97" t="s">
        <v>53</v>
      </c>
      <c r="B86" s="98">
        <v>15.366941937531674</v>
      </c>
      <c r="C86" s="98">
        <v>19.847524772784265</v>
      </c>
      <c r="D86" s="98">
        <v>16.419407581617296</v>
      </c>
      <c r="E86" s="98">
        <v>58.00662813177577</v>
      </c>
      <c r="F86" s="98">
        <v>19.47987379659018</v>
      </c>
      <c r="G86" s="98">
        <v>29.369743304488246</v>
      </c>
      <c r="H86" s="98">
        <v>44.577032903373649</v>
      </c>
      <c r="I86" s="98">
        <v>22.010417621064349</v>
      </c>
      <c r="J86" s="98">
        <v>24.221952653364021</v>
      </c>
      <c r="K86" s="98">
        <v>31.404432499969822</v>
      </c>
      <c r="L86" s="98">
        <v>35.004311942896152</v>
      </c>
      <c r="M86" s="98">
        <v>40.133716341309949</v>
      </c>
      <c r="N86" s="98">
        <v>45.26680064360923</v>
      </c>
      <c r="O86" s="98">
        <v>52.626513037790147</v>
      </c>
      <c r="P86" s="98">
        <v>59.151585559756477</v>
      </c>
      <c r="Q86" s="98">
        <v>65.386881076917646</v>
      </c>
      <c r="R86" s="98">
        <v>80.673644012669754</v>
      </c>
      <c r="S86" s="98">
        <v>80.790823356696535</v>
      </c>
      <c r="T86" s="98">
        <v>89.646604270790121</v>
      </c>
      <c r="U86" s="98">
        <v>99.908230459192666</v>
      </c>
      <c r="V86" s="98">
        <v>124.50947678954032</v>
      </c>
      <c r="W86" s="98">
        <v>132.88342830207333</v>
      </c>
      <c r="X86" s="98">
        <v>99.852310150204971</v>
      </c>
      <c r="Y86" s="98">
        <v>102.73835411249304</v>
      </c>
      <c r="DA86" s="63" t="s">
        <v>1819</v>
      </c>
    </row>
    <row r="87" spans="1:105" ht="12" customHeight="1" x14ac:dyDescent="0.25">
      <c r="A87" s="121" t="s">
        <v>55</v>
      </c>
      <c r="B87" s="122">
        <v>370.65123285155539</v>
      </c>
      <c r="C87" s="122">
        <v>352.20189355426635</v>
      </c>
      <c r="D87" s="122">
        <v>355.18019692968727</v>
      </c>
      <c r="E87" s="122">
        <v>378.63908056495063</v>
      </c>
      <c r="F87" s="122">
        <v>381.56391523037388</v>
      </c>
      <c r="G87" s="122">
        <v>361.99654238038056</v>
      </c>
      <c r="H87" s="122">
        <v>380.38611443323236</v>
      </c>
      <c r="I87" s="122">
        <v>406.28457743016867</v>
      </c>
      <c r="J87" s="122">
        <v>427.93513852139029</v>
      </c>
      <c r="K87" s="122">
        <v>423.66866756108851</v>
      </c>
      <c r="L87" s="122">
        <v>498.15718944053435</v>
      </c>
      <c r="M87" s="122">
        <v>561.18643485794883</v>
      </c>
      <c r="N87" s="122">
        <v>625.66811036229876</v>
      </c>
      <c r="O87" s="122">
        <v>691.69327417671036</v>
      </c>
      <c r="P87" s="122">
        <v>656.15559788867961</v>
      </c>
      <c r="Q87" s="122">
        <v>697.99825695980599</v>
      </c>
      <c r="R87" s="122">
        <v>708.51789563987086</v>
      </c>
      <c r="S87" s="122">
        <v>753.13007637910789</v>
      </c>
      <c r="T87" s="122">
        <v>765.41680248570935</v>
      </c>
      <c r="U87" s="122">
        <v>754.66352673319159</v>
      </c>
      <c r="V87" s="122">
        <v>770.71985442954156</v>
      </c>
      <c r="W87" s="122">
        <v>750.8750563367355</v>
      </c>
      <c r="X87" s="122">
        <v>577.00564270052882</v>
      </c>
      <c r="Y87" s="122">
        <v>550.17147377584593</v>
      </c>
      <c r="DA87" s="130" t="s">
        <v>1820</v>
      </c>
    </row>
    <row r="88" spans="1:105" ht="12" customHeight="1" x14ac:dyDescent="0.25">
      <c r="A88" s="97" t="s">
        <v>132</v>
      </c>
      <c r="B88" s="98">
        <v>14.468496098127432</v>
      </c>
      <c r="C88" s="98">
        <v>14.402181527591264</v>
      </c>
      <c r="D88" s="98">
        <v>15.328454224339584</v>
      </c>
      <c r="E88" s="98">
        <v>17.654514924772897</v>
      </c>
      <c r="F88" s="98">
        <v>18.161931760429987</v>
      </c>
      <c r="G88" s="98">
        <v>18.498305221120361</v>
      </c>
      <c r="H88" s="98">
        <v>20.04373857688228</v>
      </c>
      <c r="I88" s="98">
        <v>22.821277818343901</v>
      </c>
      <c r="J88" s="98">
        <v>24.697590874531716</v>
      </c>
      <c r="K88" s="98">
        <v>25.928191539297867</v>
      </c>
      <c r="L88" s="98">
        <v>32.463028564768862</v>
      </c>
      <c r="M88" s="98">
        <v>32.010241373089286</v>
      </c>
      <c r="N88" s="98">
        <v>30.12719860577905</v>
      </c>
      <c r="O88" s="98">
        <v>29.309291348487637</v>
      </c>
      <c r="P88" s="98">
        <v>28.371847804861339</v>
      </c>
      <c r="Q88" s="98">
        <v>26.477475657490832</v>
      </c>
      <c r="R88" s="98">
        <v>24.998614443983637</v>
      </c>
      <c r="S88" s="98">
        <v>24.811288567187919</v>
      </c>
      <c r="T88" s="98">
        <v>24.560184935569371</v>
      </c>
      <c r="U88" s="98">
        <v>24.614719795854416</v>
      </c>
      <c r="V88" s="98">
        <v>25.017592812059558</v>
      </c>
      <c r="W88" s="98">
        <v>33.330694988651722</v>
      </c>
      <c r="X88" s="98">
        <v>46.840714094185365</v>
      </c>
      <c r="Y88" s="98">
        <v>51.156568083444974</v>
      </c>
      <c r="DA88" s="63" t="s">
        <v>1821</v>
      </c>
    </row>
    <row r="89" spans="1:105" ht="12" customHeight="1" x14ac:dyDescent="0.25">
      <c r="A89" s="97" t="s">
        <v>131</v>
      </c>
      <c r="B89" s="98">
        <v>5.0665031049245976E-3</v>
      </c>
      <c r="C89" s="98">
        <v>5.0504822717117159E-3</v>
      </c>
      <c r="D89" s="98">
        <v>5.1573130971186397E-3</v>
      </c>
      <c r="E89" s="98">
        <v>6.2138289676506213E-3</v>
      </c>
      <c r="F89" s="98">
        <v>6.2550198484693006E-3</v>
      </c>
      <c r="G89" s="98">
        <v>7.1737135208711483E-3</v>
      </c>
      <c r="H89" s="98">
        <v>9.1063281071586503E-3</v>
      </c>
      <c r="I89" s="98">
        <v>1.3167811353074731E-2</v>
      </c>
      <c r="J89" s="98">
        <v>1.5592652123445908E-2</v>
      </c>
      <c r="K89" s="98">
        <v>2.0787788405239635E-2</v>
      </c>
      <c r="L89" s="98">
        <v>3.932766687469938E-2</v>
      </c>
      <c r="M89" s="98">
        <v>4.32877752904266E-2</v>
      </c>
      <c r="N89" s="98">
        <v>3.9883301357397476E-2</v>
      </c>
      <c r="O89" s="98">
        <v>3.8132401957073653E-2</v>
      </c>
      <c r="P89" s="98">
        <v>3.92383981580453E-2</v>
      </c>
      <c r="Q89" s="98">
        <v>3.7841019409581185E-2</v>
      </c>
      <c r="R89" s="98">
        <v>3.6080458247621169E-2</v>
      </c>
      <c r="S89" s="98">
        <v>3.4518110912367193E-2</v>
      </c>
      <c r="T89" s="98">
        <v>3.4626316116024354E-2</v>
      </c>
      <c r="U89" s="98">
        <v>3.5521198454559227E-2</v>
      </c>
      <c r="V89" s="98">
        <v>2.9859693938951878E-2</v>
      </c>
      <c r="W89" s="98">
        <v>4.5757102268315766E-2</v>
      </c>
      <c r="X89" s="98">
        <v>9.5476406079640863E-2</v>
      </c>
      <c r="Y89" s="98">
        <v>0.1072917429446669</v>
      </c>
      <c r="DA89" s="63" t="s">
        <v>1822</v>
      </c>
    </row>
    <row r="90" spans="1:105" ht="12" customHeight="1" x14ac:dyDescent="0.25">
      <c r="A90" s="100" t="s">
        <v>199</v>
      </c>
      <c r="B90" s="101">
        <v>1.2802152328562683E-3</v>
      </c>
      <c r="C90" s="101">
        <v>1.2095127720433145E-3</v>
      </c>
      <c r="D90" s="101">
        <v>1.1280284399677661E-3</v>
      </c>
      <c r="E90" s="101">
        <v>1.5064065369071039E-3</v>
      </c>
      <c r="F90" s="101">
        <v>1.4686420852474771E-3</v>
      </c>
      <c r="G90" s="101">
        <v>1.5321607349439229E-3</v>
      </c>
      <c r="H90" s="101">
        <v>1.8417825367367034E-3</v>
      </c>
      <c r="I90" s="101">
        <v>3.2142277493234271E-3</v>
      </c>
      <c r="J90" s="101">
        <v>3.4998681681921761E-3</v>
      </c>
      <c r="K90" s="101">
        <v>4.2525408850115996E-3</v>
      </c>
      <c r="L90" s="101">
        <v>1.7603883258217167E-2</v>
      </c>
      <c r="M90" s="101">
        <v>8.5579384638690258E-3</v>
      </c>
      <c r="N90" s="101">
        <v>1.0186085492316544E-2</v>
      </c>
      <c r="O90" s="101">
        <v>1.0186648513024695E-2</v>
      </c>
      <c r="P90" s="101">
        <v>7.5134980969794162E-3</v>
      </c>
      <c r="Q90" s="101">
        <v>8.3574114603710923E-3</v>
      </c>
      <c r="R90" s="101">
        <v>7.5080568466125612E-3</v>
      </c>
      <c r="S90" s="101">
        <v>8.0711020966041883E-3</v>
      </c>
      <c r="T90" s="101">
        <v>8.0350376077503918E-3</v>
      </c>
      <c r="U90" s="101">
        <v>7.5169875814169018E-3</v>
      </c>
      <c r="V90" s="101">
        <v>6.4342745211245249E-3</v>
      </c>
      <c r="W90" s="101">
        <v>1.0003378169603713E-2</v>
      </c>
      <c r="X90" s="101">
        <v>8.1799351239994836E-3</v>
      </c>
      <c r="Y90" s="101">
        <v>7.4397420147766929E-3</v>
      </c>
      <c r="DA90" s="131" t="s">
        <v>1823</v>
      </c>
    </row>
    <row r="91" spans="1:105" ht="12" customHeight="1" x14ac:dyDescent="0.25">
      <c r="A91" s="103" t="s">
        <v>52</v>
      </c>
      <c r="B91" s="104">
        <v>3.7862878720683292E-3</v>
      </c>
      <c r="C91" s="104">
        <v>3.8409694996684013E-3</v>
      </c>
      <c r="D91" s="104">
        <v>4.0292846571508738E-3</v>
      </c>
      <c r="E91" s="104">
        <v>4.7074224307435174E-3</v>
      </c>
      <c r="F91" s="104">
        <v>4.7863777632218239E-3</v>
      </c>
      <c r="G91" s="104">
        <v>5.6415527859272254E-3</v>
      </c>
      <c r="H91" s="104">
        <v>7.2645455704219465E-3</v>
      </c>
      <c r="I91" s="104">
        <v>9.9535836037513044E-3</v>
      </c>
      <c r="J91" s="104">
        <v>1.2092783955253733E-2</v>
      </c>
      <c r="K91" s="104">
        <v>1.6535247520228037E-2</v>
      </c>
      <c r="L91" s="104">
        <v>2.1723783616482212E-2</v>
      </c>
      <c r="M91" s="104">
        <v>3.4729836826557572E-2</v>
      </c>
      <c r="N91" s="104">
        <v>2.969721586508093E-2</v>
      </c>
      <c r="O91" s="104">
        <v>2.7945753444048958E-2</v>
      </c>
      <c r="P91" s="104">
        <v>3.1724900061065882E-2</v>
      </c>
      <c r="Q91" s="104">
        <v>2.9483607949210091E-2</v>
      </c>
      <c r="R91" s="104">
        <v>2.8572401401008606E-2</v>
      </c>
      <c r="S91" s="104">
        <v>2.6447008815763007E-2</v>
      </c>
      <c r="T91" s="104">
        <v>2.6591278508273964E-2</v>
      </c>
      <c r="U91" s="104">
        <v>2.8004210873142324E-2</v>
      </c>
      <c r="V91" s="104">
        <v>2.3425419417827352E-2</v>
      </c>
      <c r="W91" s="104">
        <v>3.5753724098712053E-2</v>
      </c>
      <c r="X91" s="104">
        <v>8.7296470955641386E-2</v>
      </c>
      <c r="Y91" s="104">
        <v>9.9852000929890203E-2</v>
      </c>
      <c r="DA91" s="132" t="s">
        <v>1824</v>
      </c>
    </row>
    <row r="92" spans="1:105" ht="12" customHeight="1" x14ac:dyDescent="0.25">
      <c r="A92" s="106" t="s">
        <v>124</v>
      </c>
      <c r="B92" s="101">
        <v>39.799531521360038</v>
      </c>
      <c r="C92" s="101">
        <v>37.721456713377506</v>
      </c>
      <c r="D92" s="101">
        <v>37.437957536873583</v>
      </c>
      <c r="E92" s="101">
        <v>35.194409689488339</v>
      </c>
      <c r="F92" s="101">
        <v>34.674773318108869</v>
      </c>
      <c r="G92" s="101">
        <v>33.355270876354027</v>
      </c>
      <c r="H92" s="101">
        <v>30.974879062392525</v>
      </c>
      <c r="I92" s="101">
        <v>31.730329406554016</v>
      </c>
      <c r="J92" s="101">
        <v>28.55630151490282</v>
      </c>
      <c r="K92" s="101">
        <v>28.641489466699955</v>
      </c>
      <c r="L92" s="101">
        <v>28.925654097144438</v>
      </c>
      <c r="M92" s="101">
        <v>29.446441799436069</v>
      </c>
      <c r="N92" s="101">
        <v>27.383266567503213</v>
      </c>
      <c r="O92" s="101">
        <v>26.339395352405266</v>
      </c>
      <c r="P92" s="101">
        <v>26.427583172810266</v>
      </c>
      <c r="Q92" s="101">
        <v>25.855627351422878</v>
      </c>
      <c r="R92" s="101">
        <v>25.617705981887607</v>
      </c>
      <c r="S92" s="101">
        <v>26.52515697899095</v>
      </c>
      <c r="T92" s="101">
        <v>26.23107960379825</v>
      </c>
      <c r="U92" s="101">
        <v>24.944549408832778</v>
      </c>
      <c r="V92" s="101">
        <v>24.473173101650168</v>
      </c>
      <c r="W92" s="101">
        <v>24.772309744113478</v>
      </c>
      <c r="X92" s="101">
        <v>14.893812556941381</v>
      </c>
      <c r="Y92" s="101">
        <v>12.436057830904717</v>
      </c>
      <c r="DA92" s="131" t="s">
        <v>1825</v>
      </c>
    </row>
    <row r="93" spans="1:105" ht="12" customHeight="1" x14ac:dyDescent="0.25">
      <c r="A93" s="107" t="s">
        <v>123</v>
      </c>
      <c r="B93" s="104">
        <v>1.4250565699856329E-2</v>
      </c>
      <c r="C93" s="104">
        <v>1.337856198012867E-2</v>
      </c>
      <c r="D93" s="104">
        <v>1.3397540373750755E-2</v>
      </c>
      <c r="E93" s="104">
        <v>1.1829152087149377E-2</v>
      </c>
      <c r="F93" s="104">
        <v>1.2100328432017391E-2</v>
      </c>
      <c r="G93" s="104">
        <v>1.3386860828772572E-2</v>
      </c>
      <c r="H93" s="104">
        <v>1.3895936699669618E-2</v>
      </c>
      <c r="I93" s="104">
        <v>1.8263831849235333E-2</v>
      </c>
      <c r="J93" s="104">
        <v>1.7455480566122977E-2</v>
      </c>
      <c r="K93" s="104">
        <v>2.3269424369350131E-2</v>
      </c>
      <c r="L93" s="104">
        <v>3.1711247890452168E-2</v>
      </c>
      <c r="M93" s="104">
        <v>4.0069748786664E-2</v>
      </c>
      <c r="N93" s="104">
        <v>3.6298054988829057E-2</v>
      </c>
      <c r="O93" s="104">
        <v>3.2071033073950206E-2</v>
      </c>
      <c r="P93" s="104">
        <v>3.6725014908723534E-2</v>
      </c>
      <c r="Q93" s="104">
        <v>3.418037244887636E-2</v>
      </c>
      <c r="R93" s="104">
        <v>3.4696597500616606E-2</v>
      </c>
      <c r="S93" s="104">
        <v>3.5577165180924131E-2</v>
      </c>
      <c r="T93" s="104">
        <v>3.7313777161690431E-2</v>
      </c>
      <c r="U93" s="104">
        <v>3.6556853036494974E-2</v>
      </c>
      <c r="V93" s="104">
        <v>3.6416639234236083E-2</v>
      </c>
      <c r="W93" s="104">
        <v>4.2862281880218879E-2</v>
      </c>
      <c r="X93" s="104">
        <v>2.7307991143256542E-2</v>
      </c>
      <c r="Y93" s="104">
        <v>2.3141359652764384E-2</v>
      </c>
      <c r="DA93" s="132" t="s">
        <v>1826</v>
      </c>
    </row>
    <row r="94" spans="1:105" ht="12" customHeight="1" x14ac:dyDescent="0.25">
      <c r="A94" s="108" t="s">
        <v>50</v>
      </c>
      <c r="B94" s="98">
        <v>3.6011860537398183E-3</v>
      </c>
      <c r="C94" s="98">
        <v>3.2040032200441634E-3</v>
      </c>
      <c r="D94" s="98">
        <v>2.9311058375134482E-3</v>
      </c>
      <c r="E94" s="98">
        <v>2.8671419944881157E-3</v>
      </c>
      <c r="F94" s="98">
        <v>2.8411500924380483E-3</v>
      </c>
      <c r="G94" s="98">
        <v>2.8597991830350044E-3</v>
      </c>
      <c r="H94" s="98">
        <v>2.8102833637943451E-3</v>
      </c>
      <c r="I94" s="98">
        <v>4.4590579205875374E-3</v>
      </c>
      <c r="J94" s="98">
        <v>3.9163622109017271E-3</v>
      </c>
      <c r="K94" s="98">
        <v>4.7599067382566012E-3</v>
      </c>
      <c r="L94" s="98">
        <v>1.4177377358902662E-2</v>
      </c>
      <c r="M94" s="98">
        <v>7.9058760754073532E-3</v>
      </c>
      <c r="N94" s="98">
        <v>9.2639538706727129E-3</v>
      </c>
      <c r="O94" s="98">
        <v>8.5634013486815125E-3</v>
      </c>
      <c r="P94" s="98">
        <v>7.0347138684076996E-3</v>
      </c>
      <c r="Q94" s="98">
        <v>7.5416906118335519E-3</v>
      </c>
      <c r="R94" s="98">
        <v>7.2153760531097188E-3</v>
      </c>
      <c r="S94" s="98">
        <v>8.3153200452684636E-3</v>
      </c>
      <c r="T94" s="98">
        <v>8.6496913639161881E-3</v>
      </c>
      <c r="U94" s="98">
        <v>7.7328327510253229E-3</v>
      </c>
      <c r="V94" s="98">
        <v>7.8531664093299761E-3</v>
      </c>
      <c r="W94" s="98">
        <v>9.447131491078696E-3</v>
      </c>
      <c r="X94" s="98">
        <v>2.2911705637701199E-3</v>
      </c>
      <c r="Y94" s="98">
        <v>1.537676618754558E-3</v>
      </c>
      <c r="DA94" s="63" t="s">
        <v>1827</v>
      </c>
    </row>
    <row r="95" spans="1:105" ht="12" customHeight="1" x14ac:dyDescent="0.25">
      <c r="A95" s="108" t="s">
        <v>52</v>
      </c>
      <c r="B95" s="98">
        <v>1.064937964611651E-2</v>
      </c>
      <c r="C95" s="98">
        <v>1.0174558760084506E-2</v>
      </c>
      <c r="D95" s="98">
        <v>1.0466434536237308E-2</v>
      </c>
      <c r="E95" s="98">
        <v>8.9620100926612618E-3</v>
      </c>
      <c r="F95" s="98">
        <v>9.2591783395793419E-3</v>
      </c>
      <c r="G95" s="98">
        <v>1.0527061645737568E-2</v>
      </c>
      <c r="H95" s="98">
        <v>1.1085653335875273E-2</v>
      </c>
      <c r="I95" s="98">
        <v>1.3804773928647795E-2</v>
      </c>
      <c r="J95" s="98">
        <v>1.3539118355221251E-2</v>
      </c>
      <c r="K95" s="98">
        <v>1.8509517631093531E-2</v>
      </c>
      <c r="L95" s="98">
        <v>1.7533870531549509E-2</v>
      </c>
      <c r="M95" s="98">
        <v>3.2163872711256647E-2</v>
      </c>
      <c r="N95" s="98">
        <v>2.7034101118156347E-2</v>
      </c>
      <c r="O95" s="98">
        <v>2.3507631725268697E-2</v>
      </c>
      <c r="P95" s="98">
        <v>2.9690301040315836E-2</v>
      </c>
      <c r="Q95" s="98">
        <v>2.6638681837042811E-2</v>
      </c>
      <c r="R95" s="98">
        <v>2.7481221447506886E-2</v>
      </c>
      <c r="S95" s="98">
        <v>2.7261845135655664E-2</v>
      </c>
      <c r="T95" s="98">
        <v>2.8664085797774245E-2</v>
      </c>
      <c r="U95" s="98">
        <v>2.882402028546965E-2</v>
      </c>
      <c r="V95" s="98">
        <v>2.8563472824906105E-2</v>
      </c>
      <c r="W95" s="98">
        <v>3.3415150389140183E-2</v>
      </c>
      <c r="X95" s="98">
        <v>2.5016820579486423E-2</v>
      </c>
      <c r="Y95" s="98">
        <v>2.1603683034009825E-2</v>
      </c>
      <c r="DA95" s="63" t="s">
        <v>1828</v>
      </c>
    </row>
    <row r="96" spans="1:105" ht="12" customHeight="1" x14ac:dyDescent="0.25">
      <c r="A96" s="106" t="s">
        <v>122</v>
      </c>
      <c r="B96" s="101">
        <v>305.17832535736716</v>
      </c>
      <c r="C96" s="101">
        <v>289.60862755989933</v>
      </c>
      <c r="D96" s="101">
        <v>292.28913758781255</v>
      </c>
      <c r="E96" s="101">
        <v>314.76118410112025</v>
      </c>
      <c r="F96" s="101">
        <v>317.34991291980077</v>
      </c>
      <c r="G96" s="101">
        <v>298.5659885818306</v>
      </c>
      <c r="H96" s="101">
        <v>314.83243591530328</v>
      </c>
      <c r="I96" s="101">
        <v>332.4040356444898</v>
      </c>
      <c r="J96" s="101">
        <v>351.69301117118215</v>
      </c>
      <c r="K96" s="101">
        <v>342.48438845774717</v>
      </c>
      <c r="L96" s="101">
        <v>392.74829885592953</v>
      </c>
      <c r="M96" s="101">
        <v>440.78038196359682</v>
      </c>
      <c r="N96" s="101">
        <v>498.84089181458137</v>
      </c>
      <c r="O96" s="101">
        <v>560.70275525853538</v>
      </c>
      <c r="P96" s="101">
        <v>528.56764088213345</v>
      </c>
      <c r="Q96" s="101">
        <v>566.55879031190182</v>
      </c>
      <c r="R96" s="101">
        <v>575.41933001469386</v>
      </c>
      <c r="S96" s="101">
        <v>614.10632398744701</v>
      </c>
      <c r="T96" s="101">
        <v>620.49657294424298</v>
      </c>
      <c r="U96" s="101">
        <v>609.4562184316494</v>
      </c>
      <c r="V96" s="101">
        <v>623.62180503015736</v>
      </c>
      <c r="W96" s="101">
        <v>594.49364348497591</v>
      </c>
      <c r="X96" s="101">
        <v>433.59272203297775</v>
      </c>
      <c r="Y96" s="101">
        <v>405.31164059549172</v>
      </c>
      <c r="DA96" s="131" t="s">
        <v>1829</v>
      </c>
    </row>
    <row r="97" spans="1:105" ht="12" customHeight="1" x14ac:dyDescent="0.25">
      <c r="A97" s="107" t="s">
        <v>121</v>
      </c>
      <c r="B97" s="104">
        <v>11.185562805896009</v>
      </c>
      <c r="C97" s="104">
        <v>10.451198709146421</v>
      </c>
      <c r="D97" s="104">
        <v>10.106092727190703</v>
      </c>
      <c r="E97" s="104">
        <v>11.010928868514316</v>
      </c>
      <c r="F97" s="104">
        <v>11.358941883753765</v>
      </c>
      <c r="G97" s="104">
        <v>11.556417126725925</v>
      </c>
      <c r="H97" s="104">
        <v>14.512058613847453</v>
      </c>
      <c r="I97" s="104">
        <v>19.297502917578644</v>
      </c>
      <c r="J97" s="104">
        <v>22.955186828084017</v>
      </c>
      <c r="K97" s="104">
        <v>26.570540884568935</v>
      </c>
      <c r="L97" s="104">
        <v>43.949169007926329</v>
      </c>
      <c r="M97" s="104">
        <v>58.866012197749548</v>
      </c>
      <c r="N97" s="104">
        <v>69.240572018088841</v>
      </c>
      <c r="O97" s="104">
        <v>75.271628782250971</v>
      </c>
      <c r="P97" s="104">
        <v>72.712562615807727</v>
      </c>
      <c r="Q97" s="104">
        <v>79.034342247132088</v>
      </c>
      <c r="R97" s="104">
        <v>82.411468143557499</v>
      </c>
      <c r="S97" s="104">
        <v>87.617211569388687</v>
      </c>
      <c r="T97" s="104">
        <v>94.057024908821063</v>
      </c>
      <c r="U97" s="104">
        <v>95.57596104536394</v>
      </c>
      <c r="V97" s="104">
        <v>97.541007152501223</v>
      </c>
      <c r="W97" s="104">
        <v>98.18978873484582</v>
      </c>
      <c r="X97" s="104">
        <v>81.555609619201476</v>
      </c>
      <c r="Y97" s="104">
        <v>81.13677416340704</v>
      </c>
      <c r="DA97" s="132" t="s">
        <v>1830</v>
      </c>
    </row>
    <row r="98" spans="1:105" ht="12" customHeight="1" x14ac:dyDescent="0.25">
      <c r="A98" s="108" t="s">
        <v>53</v>
      </c>
      <c r="B98" s="98">
        <v>2.8274622129263864</v>
      </c>
      <c r="C98" s="98">
        <v>2.503318523633141</v>
      </c>
      <c r="D98" s="98">
        <v>2.2099236399669091</v>
      </c>
      <c r="E98" s="98">
        <v>2.6695057294943108</v>
      </c>
      <c r="F98" s="98">
        <v>2.6674096731448773</v>
      </c>
      <c r="G98" s="98">
        <v>2.4671713273692806</v>
      </c>
      <c r="H98" s="98">
        <v>2.933552251489024</v>
      </c>
      <c r="I98" s="98">
        <v>4.711480205660683</v>
      </c>
      <c r="J98" s="98">
        <v>5.1549311173034846</v>
      </c>
      <c r="K98" s="98">
        <v>5.4253825403341898</v>
      </c>
      <c r="L98" s="98">
        <v>19.64871508028499</v>
      </c>
      <c r="M98" s="98">
        <v>11.593800016036548</v>
      </c>
      <c r="N98" s="98">
        <v>17.676919130918549</v>
      </c>
      <c r="O98" s="98">
        <v>20.097264159555614</v>
      </c>
      <c r="P98" s="98">
        <v>13.912571340697683</v>
      </c>
      <c r="Q98" s="98">
        <v>17.457458652347704</v>
      </c>
      <c r="R98" s="98">
        <v>17.140804455536383</v>
      </c>
      <c r="S98" s="98">
        <v>20.489010126983842</v>
      </c>
      <c r="T98" s="98">
        <v>21.826536875104949</v>
      </c>
      <c r="U98" s="98">
        <v>20.239177191618268</v>
      </c>
      <c r="V98" s="98">
        <v>21.045011874506752</v>
      </c>
      <c r="W98" s="98">
        <v>21.576456440693676</v>
      </c>
      <c r="X98" s="98">
        <v>6.8620943068494871</v>
      </c>
      <c r="Y98" s="98">
        <v>5.5766715851912458</v>
      </c>
      <c r="DA98" s="63" t="s">
        <v>1831</v>
      </c>
    </row>
    <row r="99" spans="1:105" ht="12" customHeight="1" x14ac:dyDescent="0.25">
      <c r="A99" s="108" t="s">
        <v>52</v>
      </c>
      <c r="B99" s="98">
        <v>8.3581005929696222</v>
      </c>
      <c r="C99" s="98">
        <v>7.9478801855132799</v>
      </c>
      <c r="D99" s="98">
        <v>7.896169087223794</v>
      </c>
      <c r="E99" s="98">
        <v>8.3414231390200051</v>
      </c>
      <c r="F99" s="98">
        <v>8.6915322106088873</v>
      </c>
      <c r="G99" s="98">
        <v>9.0892457993566449</v>
      </c>
      <c r="H99" s="98">
        <v>11.578506362358429</v>
      </c>
      <c r="I99" s="98">
        <v>14.586022711917961</v>
      </c>
      <c r="J99" s="98">
        <v>17.800255710780533</v>
      </c>
      <c r="K99" s="98">
        <v>21.145158344234744</v>
      </c>
      <c r="L99" s="98">
        <v>24.300453927641335</v>
      </c>
      <c r="M99" s="98">
        <v>47.272212181713002</v>
      </c>
      <c r="N99" s="98">
        <v>51.563652887170292</v>
      </c>
      <c r="O99" s="98">
        <v>55.174364622695357</v>
      </c>
      <c r="P99" s="98">
        <v>58.799991275110045</v>
      </c>
      <c r="Q99" s="98">
        <v>61.576883594784377</v>
      </c>
      <c r="R99" s="98">
        <v>65.270663688021116</v>
      </c>
      <c r="S99" s="98">
        <v>67.128201442404844</v>
      </c>
      <c r="T99" s="98">
        <v>72.230488033716114</v>
      </c>
      <c r="U99" s="98">
        <v>75.336783853745672</v>
      </c>
      <c r="V99" s="98">
        <v>76.495995277994467</v>
      </c>
      <c r="W99" s="98">
        <v>76.613332294152144</v>
      </c>
      <c r="X99" s="98">
        <v>74.693515312351991</v>
      </c>
      <c r="Y99" s="98">
        <v>75.56010257821579</v>
      </c>
      <c r="DA99" s="63" t="s">
        <v>1832</v>
      </c>
    </row>
    <row r="100" spans="1:105" ht="12" customHeight="1" x14ac:dyDescent="0.25">
      <c r="A100" s="121" t="s">
        <v>54</v>
      </c>
      <c r="B100" s="122">
        <v>229.20125181783121</v>
      </c>
      <c r="C100" s="122">
        <v>227.69691593187446</v>
      </c>
      <c r="D100" s="122">
        <v>231.29381223768394</v>
      </c>
      <c r="E100" s="122">
        <v>226.39215648864609</v>
      </c>
      <c r="F100" s="122">
        <v>203.53461565286585</v>
      </c>
      <c r="G100" s="122">
        <v>213.41132973769263</v>
      </c>
      <c r="H100" s="122">
        <v>221.1294574868019</v>
      </c>
      <c r="I100" s="122">
        <v>244.52592594234727</v>
      </c>
      <c r="J100" s="122">
        <v>256.80089399953033</v>
      </c>
      <c r="K100" s="122">
        <v>224.81155948951971</v>
      </c>
      <c r="L100" s="122">
        <v>297.67164391971085</v>
      </c>
      <c r="M100" s="122">
        <v>307.99439416014991</v>
      </c>
      <c r="N100" s="122">
        <v>343.01131010030986</v>
      </c>
      <c r="O100" s="122">
        <v>367.72897888437637</v>
      </c>
      <c r="P100" s="122">
        <v>339.6926986319076</v>
      </c>
      <c r="Q100" s="122">
        <v>360.34541447639623</v>
      </c>
      <c r="R100" s="122">
        <v>348.09114388772065</v>
      </c>
      <c r="S100" s="122">
        <v>368.79327199799661</v>
      </c>
      <c r="T100" s="122">
        <v>366.91741926676741</v>
      </c>
      <c r="U100" s="122">
        <v>361.46070836669833</v>
      </c>
      <c r="V100" s="122">
        <v>373.64350832842456</v>
      </c>
      <c r="W100" s="122">
        <v>350.10491929788373</v>
      </c>
      <c r="X100" s="122">
        <v>388.04387843313998</v>
      </c>
      <c r="Y100" s="122">
        <v>364.59474639594589</v>
      </c>
      <c r="DA100" s="130" t="s">
        <v>1833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1834</v>
      </c>
    </row>
    <row r="102" spans="1:105" ht="12" customHeight="1" x14ac:dyDescent="0.25">
      <c r="A102" s="97" t="s">
        <v>50</v>
      </c>
      <c r="B102" s="98">
        <v>107.80957190625034</v>
      </c>
      <c r="C102" s="98">
        <v>100.58605536249279</v>
      </c>
      <c r="D102" s="98">
        <v>103.38784264762043</v>
      </c>
      <c r="E102" s="98">
        <v>98.65908399276104</v>
      </c>
      <c r="F102" s="98">
        <v>98.455847940962713</v>
      </c>
      <c r="G102" s="98">
        <v>96.194746516534011</v>
      </c>
      <c r="H102" s="98">
        <v>93.79383114504094</v>
      </c>
      <c r="I102" s="98">
        <v>101.61640591775081</v>
      </c>
      <c r="J102" s="98">
        <v>95.827636049414664</v>
      </c>
      <c r="K102" s="98">
        <v>99.154030451159215</v>
      </c>
      <c r="L102" s="98">
        <v>105.34398995905845</v>
      </c>
      <c r="M102" s="98">
        <v>113.21535906006693</v>
      </c>
      <c r="N102" s="98">
        <v>114.55783875348531</v>
      </c>
      <c r="O102" s="98">
        <v>116.91411453885388</v>
      </c>
      <c r="P102" s="98">
        <v>120.72386110693672</v>
      </c>
      <c r="Q102" s="98">
        <v>118.02081341317056</v>
      </c>
      <c r="R102" s="98">
        <v>102.4386440989054</v>
      </c>
      <c r="S102" s="98">
        <v>105.08018975554127</v>
      </c>
      <c r="T102" s="98">
        <v>98.123610428421358</v>
      </c>
      <c r="U102" s="98">
        <v>94.0581123947251</v>
      </c>
      <c r="V102" s="98">
        <v>95.209711811710832</v>
      </c>
      <c r="W102" s="98">
        <v>81.93466640149731</v>
      </c>
      <c r="X102" s="98">
        <v>69.645265633199386</v>
      </c>
      <c r="Y102" s="98">
        <v>58.380174350669137</v>
      </c>
      <c r="DA102" s="63" t="s">
        <v>1835</v>
      </c>
    </row>
    <row r="103" spans="1:105" ht="12" customHeight="1" x14ac:dyDescent="0.25">
      <c r="A103" s="109" t="s">
        <v>120</v>
      </c>
      <c r="B103" s="33">
        <v>121.39167991158087</v>
      </c>
      <c r="C103" s="33">
        <v>127.11086056938169</v>
      </c>
      <c r="D103" s="33">
        <v>127.90596959006349</v>
      </c>
      <c r="E103" s="33">
        <v>127.73307249588505</v>
      </c>
      <c r="F103" s="33">
        <v>105.07876771190315</v>
      </c>
      <c r="G103" s="33">
        <v>117.21658322115861</v>
      </c>
      <c r="H103" s="33">
        <v>127.33562634176096</v>
      </c>
      <c r="I103" s="33">
        <v>142.90952002459647</v>
      </c>
      <c r="J103" s="33">
        <v>160.97325795011568</v>
      </c>
      <c r="K103" s="33">
        <v>125.65752903836049</v>
      </c>
      <c r="L103" s="33">
        <v>192.32765396065238</v>
      </c>
      <c r="M103" s="33">
        <v>194.77903510008301</v>
      </c>
      <c r="N103" s="33">
        <v>228.45347134682456</v>
      </c>
      <c r="O103" s="33">
        <v>250.81486434552252</v>
      </c>
      <c r="P103" s="33">
        <v>218.96883752497089</v>
      </c>
      <c r="Q103" s="33">
        <v>242.32460106322569</v>
      </c>
      <c r="R103" s="33">
        <v>245.65249978881525</v>
      </c>
      <c r="S103" s="33">
        <v>263.71308224245536</v>
      </c>
      <c r="T103" s="33">
        <v>268.79380883834602</v>
      </c>
      <c r="U103" s="33">
        <v>267.4025959719732</v>
      </c>
      <c r="V103" s="33">
        <v>278.4337965167137</v>
      </c>
      <c r="W103" s="33">
        <v>268.17025289638639</v>
      </c>
      <c r="X103" s="33">
        <v>318.39861279994057</v>
      </c>
      <c r="Y103" s="33">
        <v>306.21457204527678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110.66843534200267</v>
      </c>
      <c r="C105" s="117">
        <f t="shared" si="35"/>
        <v>107.12291088824851</v>
      </c>
      <c r="D105" s="117">
        <f t="shared" si="35"/>
        <v>72.399286483365557</v>
      </c>
      <c r="E105" s="117">
        <f t="shared" si="35"/>
        <v>71.513457481132832</v>
      </c>
      <c r="F105" s="117">
        <f t="shared" si="35"/>
        <v>67.905150368730759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92.908851830197491</v>
      </c>
      <c r="C106" s="122">
        <f t="shared" si="38"/>
        <v>91.411142864609474</v>
      </c>
      <c r="D106" s="122">
        <f t="shared" si="38"/>
        <v>59.414317842185</v>
      </c>
      <c r="E106" s="122">
        <f t="shared" si="38"/>
        <v>59.85965987975127</v>
      </c>
      <c r="F106" s="122">
        <f t="shared" si="38"/>
        <v>60.338596939743603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1838</v>
      </c>
    </row>
    <row r="107" spans="1:105" ht="12" customHeight="1" x14ac:dyDescent="0.25">
      <c r="A107" s="97" t="s">
        <v>197</v>
      </c>
      <c r="B107" s="98">
        <v>92.444880830180054</v>
      </c>
      <c r="C107" s="98">
        <v>90.966201214692504</v>
      </c>
      <c r="D107" s="98">
        <v>59.128914711364722</v>
      </c>
      <c r="E107" s="98">
        <v>59.585333819345216</v>
      </c>
      <c r="F107" s="98">
        <v>60.059957116369723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1839</v>
      </c>
    </row>
    <row r="108" spans="1:105" ht="12" customHeight="1" x14ac:dyDescent="0.25">
      <c r="A108" s="97" t="s">
        <v>53</v>
      </c>
      <c r="B108" s="98">
        <v>0.46397100001743091</v>
      </c>
      <c r="C108" s="98">
        <v>0.44494164991697444</v>
      </c>
      <c r="D108" s="98">
        <v>0.28540313082027602</v>
      </c>
      <c r="E108" s="98">
        <v>0.27432606040605584</v>
      </c>
      <c r="F108" s="98">
        <v>0.27863982337388182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0.44277604144936811</v>
      </c>
      <c r="C109" s="122">
        <f t="shared" si="41"/>
        <v>0.5619416416474845</v>
      </c>
      <c r="D109" s="122">
        <f t="shared" si="41"/>
        <v>0.43805617006980735</v>
      </c>
      <c r="E109" s="122">
        <f t="shared" si="41"/>
        <v>1.3058267251505831</v>
      </c>
      <c r="F109" s="122">
        <f t="shared" si="41"/>
        <v>0.3390520336828779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1841</v>
      </c>
    </row>
    <row r="110" spans="1:105" ht="12" customHeight="1" x14ac:dyDescent="0.25">
      <c r="A110" s="97" t="s">
        <v>53</v>
      </c>
      <c r="B110" s="98">
        <v>0.44277604144936811</v>
      </c>
      <c r="C110" s="98">
        <v>0.5619416416474845</v>
      </c>
      <c r="D110" s="98">
        <v>0.43805617006980735</v>
      </c>
      <c r="E110" s="98">
        <v>1.3058267251505831</v>
      </c>
      <c r="F110" s="98">
        <v>0.3390520336828779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1842</v>
      </c>
    </row>
    <row r="111" spans="1:105" ht="12" customHeight="1" x14ac:dyDescent="0.25">
      <c r="A111" s="121" t="s">
        <v>55</v>
      </c>
      <c r="B111" s="122">
        <v>10.712564564043017</v>
      </c>
      <c r="C111" s="122">
        <v>9.2074207517565458</v>
      </c>
      <c r="D111" s="122">
        <v>7.5900854265139701</v>
      </c>
      <c r="E111" s="122">
        <v>6.4845944255026602</v>
      </c>
      <c r="F111" s="122">
        <v>4.7182330327373538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10.333791874076708</v>
      </c>
      <c r="C116" s="101">
        <v>8.883566756977487</v>
      </c>
      <c r="D116" s="101">
        <v>7.3235087984194029</v>
      </c>
      <c r="E116" s="101">
        <v>6.2568206057285991</v>
      </c>
      <c r="F116" s="101">
        <v>4.5528064342150181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1848</v>
      </c>
    </row>
    <row r="117" spans="1:105" ht="12" customHeight="1" x14ac:dyDescent="0.25">
      <c r="A117" s="107" t="s">
        <v>121</v>
      </c>
      <c r="B117" s="104">
        <v>0.37877268996630881</v>
      </c>
      <c r="C117" s="104">
        <v>0.3238539947790583</v>
      </c>
      <c r="D117" s="104">
        <v>0.26657662809456711</v>
      </c>
      <c r="E117" s="104">
        <v>0.227773819774061</v>
      </c>
      <c r="F117" s="104">
        <v>0.16542659852233582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9.5745335907792162E-2</v>
      </c>
      <c r="C118" s="98">
        <v>7.7570977898784976E-2</v>
      </c>
      <c r="D118" s="98">
        <v>5.8292953388783431E-2</v>
      </c>
      <c r="E118" s="98">
        <v>5.5221818629158266E-2</v>
      </c>
      <c r="F118" s="98">
        <v>3.8846973037607452E-2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0.28302735405851664</v>
      </c>
      <c r="C119" s="98">
        <v>0.24628301688027329</v>
      </c>
      <c r="D119" s="98">
        <v>0.20828367470578368</v>
      </c>
      <c r="E119" s="98">
        <v>0.17255200114490274</v>
      </c>
      <c r="F119" s="98">
        <v>0.12657962548472837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6.6042429063127948</v>
      </c>
      <c r="C120" s="122">
        <v>5.942405630235017</v>
      </c>
      <c r="D120" s="122">
        <v>4.9568270445967837</v>
      </c>
      <c r="E120" s="122">
        <v>3.8633764507283308</v>
      </c>
      <c r="F120" s="122">
        <v>2.5092683625669254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1852</v>
      </c>
    </row>
    <row r="121" spans="1:105" ht="12" customHeight="1" x14ac:dyDescent="0.25">
      <c r="A121" s="97" t="s">
        <v>50</v>
      </c>
      <c r="B121" s="98">
        <v>3.1064301855574525</v>
      </c>
      <c r="C121" s="98">
        <v>2.6460331898011025</v>
      </c>
      <c r="D121" s="98">
        <v>2.2342653419866458</v>
      </c>
      <c r="E121" s="98">
        <v>1.700010449454185</v>
      </c>
      <c r="F121" s="98">
        <v>1.2070793779952214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3.4978127207553422</v>
      </c>
      <c r="C122" s="33">
        <v>3.296372440433915</v>
      </c>
      <c r="D122" s="33">
        <v>2.7225617026101374</v>
      </c>
      <c r="E122" s="33">
        <v>2.1633660012741456</v>
      </c>
      <c r="F122" s="33">
        <v>1.3021889845717038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1825.3259155190883</v>
      </c>
      <c r="C124" s="117">
        <f t="shared" si="42"/>
        <v>2190.0219628304972</v>
      </c>
      <c r="D124" s="117">
        <f t="shared" si="42"/>
        <v>2277.7090433239009</v>
      </c>
      <c r="E124" s="117">
        <f t="shared" si="42"/>
        <v>2240.1630695463305</v>
      </c>
      <c r="F124" s="117">
        <f t="shared" si="42"/>
        <v>2238.9236333139556</v>
      </c>
      <c r="G124" s="117">
        <f t="shared" si="42"/>
        <v>2321.5746252631561</v>
      </c>
      <c r="H124" s="117">
        <f t="shared" si="42"/>
        <v>2188.9331038183914</v>
      </c>
      <c r="I124" s="117">
        <f t="shared" si="42"/>
        <v>1126.8493999824057</v>
      </c>
      <c r="J124" s="117">
        <f t="shared" si="42"/>
        <v>1213.8488677674702</v>
      </c>
      <c r="K124" s="117">
        <f t="shared" si="42"/>
        <v>1055.5940958747665</v>
      </c>
      <c r="L124" s="117">
        <f t="shared" si="42"/>
        <v>1160.8915667417634</v>
      </c>
      <c r="M124" s="117">
        <f t="shared" si="42"/>
        <v>974.93657406336081</v>
      </c>
      <c r="N124" s="117">
        <f t="shared" si="42"/>
        <v>1080.5583677813038</v>
      </c>
      <c r="O124" s="117">
        <f t="shared" si="42"/>
        <v>1164.5890456600196</v>
      </c>
      <c r="P124" s="117">
        <f t="shared" si="42"/>
        <v>957.64886625395957</v>
      </c>
      <c r="Q124" s="117">
        <f t="shared" si="42"/>
        <v>1089.9585164867892</v>
      </c>
      <c r="R124" s="117">
        <f t="shared" ref="R124:V124" si="43">R125+R128+R130+R139</f>
        <v>1171.9310372489924</v>
      </c>
      <c r="S124" s="117">
        <f t="shared" si="43"/>
        <v>1174.9621460379383</v>
      </c>
      <c r="T124" s="117">
        <f t="shared" si="43"/>
        <v>1202.8121641045059</v>
      </c>
      <c r="U124" s="117">
        <f t="shared" si="43"/>
        <v>1231.211785558259</v>
      </c>
      <c r="V124" s="117">
        <f t="shared" si="43"/>
        <v>1223.6457581424422</v>
      </c>
      <c r="W124" s="117">
        <f t="shared" ref="W124:Y124" si="44">W125+W128+W130+W139</f>
        <v>1413.3308051368949</v>
      </c>
      <c r="X124" s="117">
        <f t="shared" si="44"/>
        <v>1215.0428444020054</v>
      </c>
      <c r="Y124" s="117">
        <f t="shared" si="44"/>
        <v>1239.7243347758863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1509.731997602207</v>
      </c>
      <c r="C125" s="122">
        <f t="shared" si="45"/>
        <v>1849.5854530453469</v>
      </c>
      <c r="D125" s="122">
        <f t="shared" si="45"/>
        <v>1918.6898483805169</v>
      </c>
      <c r="E125" s="122">
        <f t="shared" si="45"/>
        <v>1867.1257385982815</v>
      </c>
      <c r="F125" s="122">
        <f t="shared" si="45"/>
        <v>1907.202595679563</v>
      </c>
      <c r="G125" s="122">
        <f t="shared" si="45"/>
        <v>1985.674298951983</v>
      </c>
      <c r="H125" s="122">
        <f t="shared" si="45"/>
        <v>1853.5426255755417</v>
      </c>
      <c r="I125" s="122">
        <f t="shared" si="45"/>
        <v>913.33690215087745</v>
      </c>
      <c r="J125" s="122">
        <f t="shared" si="45"/>
        <v>1011.7365225116276</v>
      </c>
      <c r="K125" s="122">
        <f t="shared" si="45"/>
        <v>893.26402208271497</v>
      </c>
      <c r="L125" s="122">
        <f t="shared" si="45"/>
        <v>978.38392317194382</v>
      </c>
      <c r="M125" s="122">
        <f t="shared" si="45"/>
        <v>787.92156769298538</v>
      </c>
      <c r="N125" s="122">
        <f t="shared" si="45"/>
        <v>887.71156676895248</v>
      </c>
      <c r="O125" s="122">
        <f t="shared" si="45"/>
        <v>963.33126836426004</v>
      </c>
      <c r="P125" s="122">
        <f t="shared" si="45"/>
        <v>765.85977036671466</v>
      </c>
      <c r="Q125" s="122">
        <f t="shared" si="45"/>
        <v>879.11113902061709</v>
      </c>
      <c r="R125" s="122">
        <f t="shared" ref="R125:V125" si="46">SUM(R126:R127)</f>
        <v>953.11571047428311</v>
      </c>
      <c r="S125" s="122">
        <f t="shared" si="46"/>
        <v>940.18003701740929</v>
      </c>
      <c r="T125" s="122">
        <f t="shared" si="46"/>
        <v>953.65126497960455</v>
      </c>
      <c r="U125" s="122">
        <f t="shared" si="46"/>
        <v>975.50199502912869</v>
      </c>
      <c r="V125" s="122">
        <f t="shared" si="46"/>
        <v>946.39658671420534</v>
      </c>
      <c r="W125" s="122">
        <f t="shared" ref="W125:Y125" si="47">SUM(W126:W127)</f>
        <v>1134.9733086252234</v>
      </c>
      <c r="X125" s="122">
        <f t="shared" si="47"/>
        <v>978.1512764123039</v>
      </c>
      <c r="Y125" s="122">
        <f t="shared" si="47"/>
        <v>1014.2210915196341</v>
      </c>
      <c r="DA125" s="130" t="s">
        <v>1856</v>
      </c>
    </row>
    <row r="126" spans="1:105" ht="12" customHeight="1" x14ac:dyDescent="0.25">
      <c r="A126" s="97" t="s">
        <v>198</v>
      </c>
      <c r="B126" s="98">
        <v>1502.1926528477802</v>
      </c>
      <c r="C126" s="98">
        <v>1840.5826381001348</v>
      </c>
      <c r="D126" s="98">
        <v>1909.4732132378665</v>
      </c>
      <c r="E126" s="98">
        <v>1858.5690369868566</v>
      </c>
      <c r="F126" s="98">
        <v>1898.3952547510185</v>
      </c>
      <c r="G126" s="98">
        <v>1976.7146802090176</v>
      </c>
      <c r="H126" s="98">
        <v>1845.3366256172042</v>
      </c>
      <c r="I126" s="98">
        <v>909.29343329963592</v>
      </c>
      <c r="J126" s="98">
        <v>1007.3273491464688</v>
      </c>
      <c r="K126" s="98">
        <v>889.48299632034491</v>
      </c>
      <c r="L126" s="98">
        <v>974.27057491415701</v>
      </c>
      <c r="M126" s="98">
        <v>784.68450604724387</v>
      </c>
      <c r="N126" s="98">
        <v>884.06327476881097</v>
      </c>
      <c r="O126" s="98">
        <v>959.40982524010906</v>
      </c>
      <c r="P126" s="98">
        <v>762.77426524246982</v>
      </c>
      <c r="Q126" s="98">
        <v>875.59256403683867</v>
      </c>
      <c r="R126" s="98">
        <v>949.31745584502482</v>
      </c>
      <c r="S126" s="98">
        <v>936.45640226314106</v>
      </c>
      <c r="T126" s="98">
        <v>949.90567624720234</v>
      </c>
      <c r="U126" s="98">
        <v>971.67550671030949</v>
      </c>
      <c r="V126" s="98">
        <v>942.71411620334288</v>
      </c>
      <c r="W126" s="98">
        <v>1130.5252290141073</v>
      </c>
      <c r="X126" s="98">
        <v>974.40088338306612</v>
      </c>
      <c r="Y126" s="98">
        <v>1010.3381972463131</v>
      </c>
      <c r="DA126" s="63" t="s">
        <v>1857</v>
      </c>
    </row>
    <row r="127" spans="1:105" ht="12" customHeight="1" x14ac:dyDescent="0.25">
      <c r="A127" s="97" t="s">
        <v>53</v>
      </c>
      <c r="B127" s="98">
        <v>7.539344754426728</v>
      </c>
      <c r="C127" s="98">
        <v>9.0028149452121742</v>
      </c>
      <c r="D127" s="98">
        <v>9.2166351426503557</v>
      </c>
      <c r="E127" s="98">
        <v>8.5567016114248933</v>
      </c>
      <c r="F127" s="98">
        <v>8.8073409285446456</v>
      </c>
      <c r="G127" s="98">
        <v>8.9596187429653646</v>
      </c>
      <c r="H127" s="98">
        <v>8.2059999583375127</v>
      </c>
      <c r="I127" s="98">
        <v>4.0434688512414896</v>
      </c>
      <c r="J127" s="98">
        <v>4.4091733651588356</v>
      </c>
      <c r="K127" s="98">
        <v>3.7810257623700085</v>
      </c>
      <c r="L127" s="98">
        <v>4.1133482577867708</v>
      </c>
      <c r="M127" s="98">
        <v>3.2370616457415435</v>
      </c>
      <c r="N127" s="98">
        <v>3.6482920001415522</v>
      </c>
      <c r="O127" s="98">
        <v>3.9214431241509917</v>
      </c>
      <c r="P127" s="98">
        <v>3.0855051242448863</v>
      </c>
      <c r="Q127" s="98">
        <v>3.5185749837783864</v>
      </c>
      <c r="R127" s="98">
        <v>3.7982546292582806</v>
      </c>
      <c r="S127" s="98">
        <v>3.72363475426826</v>
      </c>
      <c r="T127" s="98">
        <v>3.7455887324021671</v>
      </c>
      <c r="U127" s="98">
        <v>3.82648831881919</v>
      </c>
      <c r="V127" s="98">
        <v>3.6824705108625069</v>
      </c>
      <c r="W127" s="98">
        <v>4.448079611116003</v>
      </c>
      <c r="X127" s="98">
        <v>3.7503930292377556</v>
      </c>
      <c r="Y127" s="98">
        <v>3.8828942733210199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8.6505649171114598</v>
      </c>
      <c r="C128" s="122">
        <f t="shared" si="48"/>
        <v>11.221378206716112</v>
      </c>
      <c r="D128" s="122">
        <f t="shared" si="48"/>
        <v>9.3016322592768237</v>
      </c>
      <c r="E128" s="122">
        <f t="shared" si="48"/>
        <v>33.350350176310293</v>
      </c>
      <c r="F128" s="122">
        <f t="shared" si="48"/>
        <v>10.975969811551947</v>
      </c>
      <c r="G128" s="122">
        <f t="shared" si="48"/>
        <v>16.154602759055933</v>
      </c>
      <c r="H128" s="122">
        <f t="shared" si="48"/>
        <v>22.646570138699033</v>
      </c>
      <c r="I128" s="122">
        <f t="shared" si="48"/>
        <v>10.052885964751368</v>
      </c>
      <c r="J128" s="122">
        <f t="shared" si="48"/>
        <v>9.6628145676038262</v>
      </c>
      <c r="K128" s="122">
        <f t="shared" si="48"/>
        <v>9.6107760601396244</v>
      </c>
      <c r="L128" s="122">
        <f t="shared" si="48"/>
        <v>7.4216067542342081</v>
      </c>
      <c r="M128" s="122">
        <f t="shared" si="48"/>
        <v>6.1995863084378637</v>
      </c>
      <c r="N128" s="122">
        <f t="shared" si="48"/>
        <v>6.0706928452738884</v>
      </c>
      <c r="O128" s="122">
        <f t="shared" si="48"/>
        <v>6.8810351336367965</v>
      </c>
      <c r="P128" s="122">
        <f t="shared" si="48"/>
        <v>8.581530612733836</v>
      </c>
      <c r="Q128" s="122">
        <f t="shared" si="48"/>
        <v>10.476873167787064</v>
      </c>
      <c r="R128" s="122">
        <f t="shared" si="48"/>
        <v>14.624003595603247</v>
      </c>
      <c r="S128" s="122">
        <f t="shared" si="48"/>
        <v>17.658554867983771</v>
      </c>
      <c r="T128" s="122">
        <f t="shared" si="48"/>
        <v>22.870394812857246</v>
      </c>
      <c r="U128" s="122">
        <f t="shared" si="48"/>
        <v>27.595615526506624</v>
      </c>
      <c r="V128" s="122">
        <f t="shared" si="48"/>
        <v>35.403406233397575</v>
      </c>
      <c r="W128" s="122">
        <f t="shared" si="48"/>
        <v>37.173848873062603</v>
      </c>
      <c r="X128" s="122">
        <f t="shared" si="48"/>
        <v>27.044613559619119</v>
      </c>
      <c r="Y128" s="122">
        <f t="shared" si="48"/>
        <v>26.788772785724699</v>
      </c>
      <c r="DA128" s="130" t="s">
        <v>1859</v>
      </c>
    </row>
    <row r="129" spans="1:105" ht="12" customHeight="1" x14ac:dyDescent="0.25">
      <c r="A129" s="97" t="s">
        <v>53</v>
      </c>
      <c r="B129" s="98">
        <v>8.6505649171114598</v>
      </c>
      <c r="C129" s="98">
        <v>11.221378206716112</v>
      </c>
      <c r="D129" s="98">
        <v>9.3016322592768237</v>
      </c>
      <c r="E129" s="98">
        <v>33.350350176310293</v>
      </c>
      <c r="F129" s="98">
        <v>10.975969811551947</v>
      </c>
      <c r="G129" s="98">
        <v>16.154602759055933</v>
      </c>
      <c r="H129" s="98">
        <v>22.646570138699033</v>
      </c>
      <c r="I129" s="98">
        <v>10.052885964751368</v>
      </c>
      <c r="J129" s="98">
        <v>9.6628145676038262</v>
      </c>
      <c r="K129" s="98">
        <v>9.6107760601396244</v>
      </c>
      <c r="L129" s="98">
        <v>7.4216067542342081</v>
      </c>
      <c r="M129" s="98">
        <v>6.1995863084378637</v>
      </c>
      <c r="N129" s="98">
        <v>6.0706928452738884</v>
      </c>
      <c r="O129" s="98">
        <v>6.8810351336367965</v>
      </c>
      <c r="P129" s="98">
        <v>8.581530612733836</v>
      </c>
      <c r="Q129" s="98">
        <v>10.476873167787064</v>
      </c>
      <c r="R129" s="98">
        <v>14.624003595603247</v>
      </c>
      <c r="S129" s="98">
        <v>17.658554867983771</v>
      </c>
      <c r="T129" s="98">
        <v>22.870394812857246</v>
      </c>
      <c r="U129" s="98">
        <v>27.595615526506624</v>
      </c>
      <c r="V129" s="98">
        <v>35.403406233397575</v>
      </c>
      <c r="W129" s="98">
        <v>37.173848873062603</v>
      </c>
      <c r="X129" s="98">
        <v>27.044613559619119</v>
      </c>
      <c r="Y129" s="98">
        <v>26.788772785724699</v>
      </c>
      <c r="DA129" s="63" t="s">
        <v>1860</v>
      </c>
    </row>
    <row r="130" spans="1:105" ht="12" customHeight="1" x14ac:dyDescent="0.25">
      <c r="A130" s="121" t="s">
        <v>55</v>
      </c>
      <c r="B130" s="122">
        <v>177.91839344952498</v>
      </c>
      <c r="C130" s="122">
        <v>197.99413255743593</v>
      </c>
      <c r="D130" s="122">
        <v>217.37727376222489</v>
      </c>
      <c r="E130" s="122">
        <v>211.62472998892423</v>
      </c>
      <c r="F130" s="122">
        <v>206.78880223458415</v>
      </c>
      <c r="G130" s="122">
        <v>206.84326058801943</v>
      </c>
      <c r="H130" s="122">
        <v>208.84066516302298</v>
      </c>
      <c r="I130" s="122">
        <v>117.07799180035059</v>
      </c>
      <c r="J130" s="122">
        <v>118.75474953111424</v>
      </c>
      <c r="K130" s="122">
        <v>98.277014557732812</v>
      </c>
      <c r="L130" s="122">
        <v>109.51443913975585</v>
      </c>
      <c r="M130" s="122">
        <v>117.41502936103771</v>
      </c>
      <c r="N130" s="122">
        <v>119.99124488148416</v>
      </c>
      <c r="O130" s="122">
        <v>125.23114698775727</v>
      </c>
      <c r="P130" s="122">
        <v>120.24374031167072</v>
      </c>
      <c r="Q130" s="122">
        <v>132.38083951581342</v>
      </c>
      <c r="R130" s="122">
        <v>137.48439843541473</v>
      </c>
      <c r="S130" s="122">
        <v>145.13855630192222</v>
      </c>
      <c r="T130" s="122">
        <v>153.07276870414771</v>
      </c>
      <c r="U130" s="122">
        <v>154.02510101741768</v>
      </c>
      <c r="V130" s="122">
        <v>162.35695146231825</v>
      </c>
      <c r="W130" s="122">
        <v>164.91717506636826</v>
      </c>
      <c r="X130" s="122">
        <v>125.24383194738027</v>
      </c>
      <c r="Y130" s="122">
        <v>119.60141991316758</v>
      </c>
      <c r="DA130" s="130" t="s">
        <v>1861</v>
      </c>
    </row>
    <row r="131" spans="1:105" ht="12" customHeight="1" x14ac:dyDescent="0.25">
      <c r="A131" s="97" t="s">
        <v>128</v>
      </c>
      <c r="B131" s="98">
        <v>161.07278102850663</v>
      </c>
      <c r="C131" s="98">
        <v>180.29634034689664</v>
      </c>
      <c r="D131" s="98">
        <v>201.21364354317643</v>
      </c>
      <c r="E131" s="98">
        <v>194.44474891022628</v>
      </c>
      <c r="F131" s="98">
        <v>189.15824093125326</v>
      </c>
      <c r="G131" s="98">
        <v>190.95992372098746</v>
      </c>
      <c r="H131" s="98">
        <v>193.69557780324979</v>
      </c>
      <c r="I131" s="98">
        <v>104.73913879957108</v>
      </c>
      <c r="J131" s="98">
        <v>107.89081175986969</v>
      </c>
      <c r="K131" s="98">
        <v>89.05708315827485</v>
      </c>
      <c r="L131" s="98">
        <v>99.018113658382276</v>
      </c>
      <c r="M131" s="98">
        <v>105.11508594797134</v>
      </c>
      <c r="N131" s="98">
        <v>105.71278953308611</v>
      </c>
      <c r="O131" s="98">
        <v>108.79650785154459</v>
      </c>
      <c r="P131" s="98">
        <v>103.95474085586638</v>
      </c>
      <c r="Q131" s="98">
        <v>114.9760761520789</v>
      </c>
      <c r="R131" s="98">
        <v>120.31415456603605</v>
      </c>
      <c r="S131" s="98">
        <v>127.2002097538291</v>
      </c>
      <c r="T131" s="98">
        <v>134.63457657490807</v>
      </c>
      <c r="U131" s="98">
        <v>135.71917892127965</v>
      </c>
      <c r="V131" s="98">
        <v>145.10130671389243</v>
      </c>
      <c r="W131" s="98">
        <v>152.27271535859464</v>
      </c>
      <c r="X131" s="98">
        <v>121.09013552387881</v>
      </c>
      <c r="Y131" s="98">
        <v>117.99339301381056</v>
      </c>
      <c r="DA131" s="63" t="s">
        <v>1862</v>
      </c>
    </row>
    <row r="132" spans="1:105" ht="12" customHeight="1" x14ac:dyDescent="0.25">
      <c r="A132" s="97" t="s">
        <v>127</v>
      </c>
      <c r="B132" s="98">
        <v>4.89920401996237E-2</v>
      </c>
      <c r="C132" s="98">
        <v>6.2544235011711261E-2</v>
      </c>
      <c r="D132" s="98">
        <v>7.4416174140584213E-2</v>
      </c>
      <c r="E132" s="98">
        <v>6.7146095010872209E-2</v>
      </c>
      <c r="F132" s="98">
        <v>6.4475837040786382E-2</v>
      </c>
      <c r="G132" s="98">
        <v>7.9650473065238814E-2</v>
      </c>
      <c r="H132" s="98">
        <v>0.10526346115533702</v>
      </c>
      <c r="I132" s="98">
        <v>5.8625214778772514E-2</v>
      </c>
      <c r="J132" s="98">
        <v>6.7289732564415478E-2</v>
      </c>
      <c r="K132" s="98">
        <v>6.6179291500668702E-2</v>
      </c>
      <c r="L132" s="98">
        <v>0.10462022688874011</v>
      </c>
      <c r="M132" s="98">
        <v>0.13697000539072929</v>
      </c>
      <c r="N132" s="98">
        <v>0.1358736522487009</v>
      </c>
      <c r="O132" s="98">
        <v>0.13157405971380121</v>
      </c>
      <c r="P132" s="98">
        <v>0.13615262519091162</v>
      </c>
      <c r="Q132" s="98">
        <v>0.15467219521935049</v>
      </c>
      <c r="R132" s="98">
        <v>0.16792152883307512</v>
      </c>
      <c r="S132" s="98">
        <v>0.17199880096684705</v>
      </c>
      <c r="T132" s="98">
        <v>0.19705419018656745</v>
      </c>
      <c r="U132" s="98">
        <v>0.20454840617022882</v>
      </c>
      <c r="V132" s="98">
        <v>0.21335518090700065</v>
      </c>
      <c r="W132" s="98">
        <v>0.24253965827798096</v>
      </c>
      <c r="X132" s="98">
        <v>0.23082753317421115</v>
      </c>
      <c r="Y132" s="98">
        <v>0.24043420678544103</v>
      </c>
      <c r="DA132" s="63" t="s">
        <v>1863</v>
      </c>
    </row>
    <row r="133" spans="1:105" ht="12" customHeight="1" x14ac:dyDescent="0.25">
      <c r="A133" s="100" t="s">
        <v>198</v>
      </c>
      <c r="B133" s="101">
        <v>1.2373132347506054E-2</v>
      </c>
      <c r="C133" s="101">
        <v>1.4977319080763002E-2</v>
      </c>
      <c r="D133" s="101">
        <v>1.6286129803562182E-2</v>
      </c>
      <c r="E133" s="101">
        <v>1.6276769361538549E-2</v>
      </c>
      <c r="F133" s="101">
        <v>1.5138140388660992E-2</v>
      </c>
      <c r="G133" s="101">
        <v>1.7024575365650003E-2</v>
      </c>
      <c r="H133" s="101">
        <v>2.133212794959375E-2</v>
      </c>
      <c r="I133" s="101">
        <v>1.4306238116297911E-2</v>
      </c>
      <c r="J133" s="101">
        <v>1.5103421893185955E-2</v>
      </c>
      <c r="K133" s="101">
        <v>1.3516024510695652E-2</v>
      </c>
      <c r="L133" s="101">
        <v>4.6771356390194516E-2</v>
      </c>
      <c r="M133" s="101">
        <v>2.7037299709028989E-2</v>
      </c>
      <c r="N133" s="101">
        <v>3.4679863051985615E-2</v>
      </c>
      <c r="O133" s="101">
        <v>3.5133381195432613E-2</v>
      </c>
      <c r="P133" s="101">
        <v>2.6046338761139338E-2</v>
      </c>
      <c r="Q133" s="101">
        <v>3.4157917082057877E-2</v>
      </c>
      <c r="R133" s="101">
        <v>3.4966379213423743E-2</v>
      </c>
      <c r="S133" s="101">
        <v>4.0201086329740683E-2</v>
      </c>
      <c r="T133" s="101">
        <v>4.5717943307174477E-2</v>
      </c>
      <c r="U133" s="101">
        <v>4.3307019603799575E-2</v>
      </c>
      <c r="V133" s="101">
        <v>4.5998850766626305E-2</v>
      </c>
      <c r="W133" s="101">
        <v>5.3335495605648389E-2</v>
      </c>
      <c r="X133" s="101">
        <v>1.942525280154889E-2</v>
      </c>
      <c r="Y133" s="101">
        <v>1.6533023485130333E-2</v>
      </c>
      <c r="DA133" s="131" t="s">
        <v>1864</v>
      </c>
    </row>
    <row r="134" spans="1:105" ht="12" customHeight="1" x14ac:dyDescent="0.25">
      <c r="A134" s="103" t="s">
        <v>52</v>
      </c>
      <c r="B134" s="104">
        <v>3.6618907852117646E-2</v>
      </c>
      <c r="C134" s="104">
        <v>4.7566915930948264E-2</v>
      </c>
      <c r="D134" s="104">
        <v>5.8130044337022027E-2</v>
      </c>
      <c r="E134" s="104">
        <v>5.0869325649333663E-2</v>
      </c>
      <c r="F134" s="104">
        <v>4.9337696652125396E-2</v>
      </c>
      <c r="G134" s="104">
        <v>6.2625897699588803E-2</v>
      </c>
      <c r="H134" s="104">
        <v>8.393133320574328E-2</v>
      </c>
      <c r="I134" s="104">
        <v>4.4318976662474606E-2</v>
      </c>
      <c r="J134" s="104">
        <v>5.2186310671229516E-2</v>
      </c>
      <c r="K134" s="104">
        <v>5.2663266989973048E-2</v>
      </c>
      <c r="L134" s="104">
        <v>5.784887049854559E-2</v>
      </c>
      <c r="M134" s="104">
        <v>0.10993270568170031</v>
      </c>
      <c r="N134" s="104">
        <v>0.1011937891967153</v>
      </c>
      <c r="O134" s="104">
        <v>9.64406785183686E-2</v>
      </c>
      <c r="P134" s="104">
        <v>0.11010628642977227</v>
      </c>
      <c r="Q134" s="104">
        <v>0.12051427813729261</v>
      </c>
      <c r="R134" s="104">
        <v>0.13295514961965138</v>
      </c>
      <c r="S134" s="104">
        <v>0.13179771463710638</v>
      </c>
      <c r="T134" s="104">
        <v>0.15133624687939295</v>
      </c>
      <c r="U134" s="104">
        <v>0.16124138656642925</v>
      </c>
      <c r="V134" s="104">
        <v>0.16735633014037435</v>
      </c>
      <c r="W134" s="104">
        <v>0.18920416267233256</v>
      </c>
      <c r="X134" s="104">
        <v>0.21140228037266226</v>
      </c>
      <c r="Y134" s="104">
        <v>0.2239011833003107</v>
      </c>
      <c r="DA134" s="132" t="s">
        <v>1865</v>
      </c>
    </row>
    <row r="135" spans="1:105" ht="12" customHeight="1" x14ac:dyDescent="0.25">
      <c r="A135" s="106" t="s">
        <v>122</v>
      </c>
      <c r="B135" s="101">
        <v>16.20274221259994</v>
      </c>
      <c r="C135" s="101">
        <v>17.026598164823984</v>
      </c>
      <c r="D135" s="101">
        <v>15.543672109485758</v>
      </c>
      <c r="E135" s="101">
        <v>16.526859477431522</v>
      </c>
      <c r="F135" s="101">
        <v>16.949415060034198</v>
      </c>
      <c r="G135" s="101">
        <v>15.214559356997995</v>
      </c>
      <c r="H135" s="101">
        <v>14.411930023574223</v>
      </c>
      <c r="I135" s="101">
        <v>11.743718165391259</v>
      </c>
      <c r="J135" s="101">
        <v>10.309514619382428</v>
      </c>
      <c r="K135" s="101">
        <v>8.6518182458725832</v>
      </c>
      <c r="L135" s="101">
        <v>9.4292662167565542</v>
      </c>
      <c r="M135" s="101">
        <v>10.653702098222167</v>
      </c>
      <c r="N135" s="101">
        <v>12.277136641245816</v>
      </c>
      <c r="O135" s="101">
        <v>14.222776179178158</v>
      </c>
      <c r="P135" s="101">
        <v>14.098871546086052</v>
      </c>
      <c r="Q135" s="101">
        <v>15.076176643349591</v>
      </c>
      <c r="R135" s="101">
        <v>14.868733523351944</v>
      </c>
      <c r="S135" s="101">
        <v>15.568642589084016</v>
      </c>
      <c r="T135" s="101">
        <v>15.827220284462552</v>
      </c>
      <c r="U135" s="101">
        <v>15.623371383113318</v>
      </c>
      <c r="V135" s="101">
        <v>14.646708075734326</v>
      </c>
      <c r="W135" s="101">
        <v>10.545239379685929</v>
      </c>
      <c r="X135" s="101">
        <v>3.3847811083079375</v>
      </c>
      <c r="Y135" s="101">
        <v>1.2083210745027748</v>
      </c>
      <c r="DA135" s="131" t="s">
        <v>1866</v>
      </c>
    </row>
    <row r="136" spans="1:105" ht="12" customHeight="1" x14ac:dyDescent="0.25">
      <c r="A136" s="107" t="s">
        <v>121</v>
      </c>
      <c r="B136" s="104">
        <v>0.59387816821878037</v>
      </c>
      <c r="C136" s="104">
        <v>0.60864981070361313</v>
      </c>
      <c r="D136" s="104">
        <v>0.54554193542209439</v>
      </c>
      <c r="E136" s="104">
        <v>0.58597550625554029</v>
      </c>
      <c r="F136" s="104">
        <v>0.61667040625589375</v>
      </c>
      <c r="G136" s="104">
        <v>0.58912703696873103</v>
      </c>
      <c r="H136" s="104">
        <v>0.62789387504361593</v>
      </c>
      <c r="I136" s="104">
        <v>0.53650962060947238</v>
      </c>
      <c r="J136" s="104">
        <v>0.48713341929771126</v>
      </c>
      <c r="K136" s="104">
        <v>0.5019338620846967</v>
      </c>
      <c r="L136" s="104">
        <v>0.96243903772827877</v>
      </c>
      <c r="M136" s="104">
        <v>1.5092713094534862</v>
      </c>
      <c r="N136" s="104">
        <v>1.8654450549035337</v>
      </c>
      <c r="O136" s="104">
        <v>2.0802888973207341</v>
      </c>
      <c r="P136" s="104">
        <v>2.0539752845273678</v>
      </c>
      <c r="Q136" s="104">
        <v>2.1739145251655843</v>
      </c>
      <c r="R136" s="104">
        <v>2.1335888171936648</v>
      </c>
      <c r="S136" s="104">
        <v>2.1977051580422522</v>
      </c>
      <c r="T136" s="104">
        <v>2.413917654590505</v>
      </c>
      <c r="U136" s="104">
        <v>2.4780023068544912</v>
      </c>
      <c r="V136" s="104">
        <v>2.3955814917845077</v>
      </c>
      <c r="W136" s="104">
        <v>1.8566806698096885</v>
      </c>
      <c r="X136" s="104">
        <v>0.53808778201932339</v>
      </c>
      <c r="Y136" s="104">
        <v>0.15927161806880585</v>
      </c>
      <c r="DA136" s="132" t="s">
        <v>1867</v>
      </c>
    </row>
    <row r="137" spans="1:105" ht="12" customHeight="1" x14ac:dyDescent="0.25">
      <c r="A137" s="108" t="s">
        <v>53</v>
      </c>
      <c r="B137" s="98">
        <v>0.1501192303739457</v>
      </c>
      <c r="C137" s="98">
        <v>0.14578656362228903</v>
      </c>
      <c r="D137" s="98">
        <v>0.11929496910698963</v>
      </c>
      <c r="E137" s="98">
        <v>0.14206476038234161</v>
      </c>
      <c r="F137" s="98">
        <v>0.14481213335036111</v>
      </c>
      <c r="G137" s="98">
        <v>0.12577231488346804</v>
      </c>
      <c r="H137" s="98">
        <v>0.12692613362743477</v>
      </c>
      <c r="I137" s="98">
        <v>0.13098868120110246</v>
      </c>
      <c r="J137" s="98">
        <v>0.10939310754569945</v>
      </c>
      <c r="K137" s="98">
        <v>0.10248881359198576</v>
      </c>
      <c r="L137" s="98">
        <v>0.4302855062186961</v>
      </c>
      <c r="M137" s="98">
        <v>0.29725454601822521</v>
      </c>
      <c r="N137" s="98">
        <v>0.47624276370921609</v>
      </c>
      <c r="O137" s="98">
        <v>0.55542992989549578</v>
      </c>
      <c r="P137" s="98">
        <v>0.39300055795041372</v>
      </c>
      <c r="Q137" s="98">
        <v>0.48018395368113997</v>
      </c>
      <c r="R137" s="98">
        <v>0.4437662564187041</v>
      </c>
      <c r="S137" s="98">
        <v>0.51392645842868001</v>
      </c>
      <c r="T137" s="98">
        <v>0.56016509933693681</v>
      </c>
      <c r="U137" s="98">
        <v>0.52474207134430484</v>
      </c>
      <c r="V137" s="98">
        <v>0.5168599588287196</v>
      </c>
      <c r="W137" s="98">
        <v>0.40799140228937031</v>
      </c>
      <c r="X137" s="98">
        <v>4.5274741036461091E-2</v>
      </c>
      <c r="Y137" s="98">
        <v>1.094701528338954E-2</v>
      </c>
      <c r="DA137" s="63" t="s">
        <v>1868</v>
      </c>
    </row>
    <row r="138" spans="1:105" ht="12" customHeight="1" x14ac:dyDescent="0.25">
      <c r="A138" s="108" t="s">
        <v>52</v>
      </c>
      <c r="B138" s="98">
        <v>0.44375893784483472</v>
      </c>
      <c r="C138" s="98">
        <v>0.46286324708132415</v>
      </c>
      <c r="D138" s="98">
        <v>0.42624696631510472</v>
      </c>
      <c r="E138" s="98">
        <v>0.44391074587319868</v>
      </c>
      <c r="F138" s="98">
        <v>0.47185827290553262</v>
      </c>
      <c r="G138" s="98">
        <v>0.46335472208526302</v>
      </c>
      <c r="H138" s="98">
        <v>0.50096774141618117</v>
      </c>
      <c r="I138" s="98">
        <v>0.40552093940836997</v>
      </c>
      <c r="J138" s="98">
        <v>0.37774031175201178</v>
      </c>
      <c r="K138" s="98">
        <v>0.3994450484927109</v>
      </c>
      <c r="L138" s="98">
        <v>0.53215353150958267</v>
      </c>
      <c r="M138" s="98">
        <v>1.212016763435261</v>
      </c>
      <c r="N138" s="98">
        <v>1.3892022911943176</v>
      </c>
      <c r="O138" s="98">
        <v>1.5248589674252382</v>
      </c>
      <c r="P138" s="98">
        <v>1.6609747265769539</v>
      </c>
      <c r="Q138" s="98">
        <v>1.6937305714844444</v>
      </c>
      <c r="R138" s="98">
        <v>1.6898225607749606</v>
      </c>
      <c r="S138" s="98">
        <v>1.683778699613572</v>
      </c>
      <c r="T138" s="98">
        <v>1.8537525552535681</v>
      </c>
      <c r="U138" s="98">
        <v>1.9532602355101865</v>
      </c>
      <c r="V138" s="98">
        <v>1.8787215329557883</v>
      </c>
      <c r="W138" s="98">
        <v>1.4486892675203182</v>
      </c>
      <c r="X138" s="98">
        <v>0.49281304098286233</v>
      </c>
      <c r="Y138" s="98">
        <v>0.14832460278541632</v>
      </c>
      <c r="DA138" s="63" t="s">
        <v>1869</v>
      </c>
    </row>
    <row r="139" spans="1:105" ht="12" customHeight="1" x14ac:dyDescent="0.25">
      <c r="A139" s="121" t="s">
        <v>54</v>
      </c>
      <c r="B139" s="122">
        <v>129.02495955024477</v>
      </c>
      <c r="C139" s="122">
        <v>131.22099902099788</v>
      </c>
      <c r="D139" s="122">
        <v>132.34028892188226</v>
      </c>
      <c r="E139" s="122">
        <v>128.06225078281432</v>
      </c>
      <c r="F139" s="122">
        <v>113.95626558825629</v>
      </c>
      <c r="G139" s="122">
        <v>112.90246296409759</v>
      </c>
      <c r="H139" s="122">
        <v>103.90324294112774</v>
      </c>
      <c r="I139" s="122">
        <v>86.381620066426166</v>
      </c>
      <c r="J139" s="122">
        <v>73.694781157124496</v>
      </c>
      <c r="K139" s="122">
        <v>54.442283174179096</v>
      </c>
      <c r="L139" s="122">
        <v>65.571597675829537</v>
      </c>
      <c r="M139" s="122">
        <v>63.400390700899791</v>
      </c>
      <c r="N139" s="122">
        <v>66.784863285593218</v>
      </c>
      <c r="O139" s="122">
        <v>69.145595174365369</v>
      </c>
      <c r="P139" s="122">
        <v>62.963824962840377</v>
      </c>
      <c r="Q139" s="122">
        <v>67.989664782571722</v>
      </c>
      <c r="R139" s="122">
        <v>66.706924743691303</v>
      </c>
      <c r="S139" s="122">
        <v>71.984997850622818</v>
      </c>
      <c r="T139" s="122">
        <v>73.217735607896444</v>
      </c>
      <c r="U139" s="122">
        <v>74.089073985205872</v>
      </c>
      <c r="V139" s="122">
        <v>79.488813732521024</v>
      </c>
      <c r="W139" s="122">
        <v>76.266472572240559</v>
      </c>
      <c r="X139" s="122">
        <v>84.603122482702133</v>
      </c>
      <c r="Y139" s="122">
        <v>79.113050557359927</v>
      </c>
      <c r="DA139" s="130" t="s">
        <v>1870</v>
      </c>
    </row>
    <row r="140" spans="1:105" ht="12" customHeight="1" x14ac:dyDescent="0.25">
      <c r="A140" s="97" t="s">
        <v>50</v>
      </c>
      <c r="B140" s="98">
        <v>60.689589058789764</v>
      </c>
      <c r="C140" s="98">
        <v>57.864329609727669</v>
      </c>
      <c r="D140" s="98">
        <v>59.051519152616713</v>
      </c>
      <c r="E140" s="98">
        <v>55.712905523598316</v>
      </c>
      <c r="F140" s="98">
        <v>54.998536735061585</v>
      </c>
      <c r="G140" s="98">
        <v>50.960712990358402</v>
      </c>
      <c r="H140" s="98">
        <v>44.916858924255827</v>
      </c>
      <c r="I140" s="98">
        <v>37.632601163407543</v>
      </c>
      <c r="J140" s="98">
        <v>29.973154458844537</v>
      </c>
      <c r="K140" s="98">
        <v>26.300937273373069</v>
      </c>
      <c r="L140" s="98">
        <v>25.22276811703447</v>
      </c>
      <c r="M140" s="98">
        <v>24.459933099792384</v>
      </c>
      <c r="N140" s="98">
        <v>22.575830931936199</v>
      </c>
      <c r="O140" s="98">
        <v>21.988123418331515</v>
      </c>
      <c r="P140" s="98">
        <v>22.565415625162029</v>
      </c>
      <c r="Q140" s="98">
        <v>22.58145453934792</v>
      </c>
      <c r="R140" s="98">
        <v>19.916883175266008</v>
      </c>
      <c r="S140" s="98">
        <v>20.670234747642425</v>
      </c>
      <c r="T140" s="98">
        <v>19.505368723943707</v>
      </c>
      <c r="U140" s="98">
        <v>19.017562972300464</v>
      </c>
      <c r="V140" s="98">
        <v>19.894678145810222</v>
      </c>
      <c r="W140" s="98">
        <v>17.764631711915481</v>
      </c>
      <c r="X140" s="98">
        <v>15.91837739795174</v>
      </c>
      <c r="Y140" s="98">
        <v>13.566876911194967</v>
      </c>
      <c r="DA140" s="63" t="s">
        <v>1871</v>
      </c>
    </row>
    <row r="141" spans="1:105" ht="12" customHeight="1" x14ac:dyDescent="0.25">
      <c r="A141" s="109" t="s">
        <v>120</v>
      </c>
      <c r="B141" s="33">
        <v>68.335370491454995</v>
      </c>
      <c r="C141" s="33">
        <v>73.356669411270204</v>
      </c>
      <c r="D141" s="33">
        <v>73.288769769265542</v>
      </c>
      <c r="E141" s="33">
        <v>72.349345259215994</v>
      </c>
      <c r="F141" s="33">
        <v>58.957728853194709</v>
      </c>
      <c r="G141" s="33">
        <v>61.941749973739199</v>
      </c>
      <c r="H141" s="33">
        <v>58.986384016871916</v>
      </c>
      <c r="I141" s="33">
        <v>48.749018903018616</v>
      </c>
      <c r="J141" s="33">
        <v>43.721626698279955</v>
      </c>
      <c r="K141" s="33">
        <v>28.141345900806023</v>
      </c>
      <c r="L141" s="33">
        <v>40.348829558795067</v>
      </c>
      <c r="M141" s="33">
        <v>38.940457601107404</v>
      </c>
      <c r="N141" s="33">
        <v>44.209032353657022</v>
      </c>
      <c r="O141" s="33">
        <v>47.15747175603385</v>
      </c>
      <c r="P141" s="33">
        <v>40.398409337678345</v>
      </c>
      <c r="Q141" s="33">
        <v>45.408210243223806</v>
      </c>
      <c r="R141" s="33">
        <v>46.790041568425288</v>
      </c>
      <c r="S141" s="33">
        <v>51.314763102980386</v>
      </c>
      <c r="T141" s="33">
        <v>53.712366883952733</v>
      </c>
      <c r="U141" s="33">
        <v>55.071511012905411</v>
      </c>
      <c r="V141" s="33">
        <v>59.594135586710806</v>
      </c>
      <c r="W141" s="33">
        <v>58.501840860325075</v>
      </c>
      <c r="X141" s="33">
        <v>68.684745084750389</v>
      </c>
      <c r="Y141" s="33">
        <v>65.546173646164959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82.153980754879086</v>
      </c>
      <c r="C143" s="117">
        <f t="shared" si="49"/>
        <v>98.578753684628353</v>
      </c>
      <c r="D143" s="117">
        <f t="shared" si="49"/>
        <v>106.78053950195844</v>
      </c>
      <c r="E143" s="117">
        <f t="shared" si="49"/>
        <v>142.40361607275042</v>
      </c>
      <c r="F143" s="117">
        <f t="shared" si="49"/>
        <v>163.60604242115002</v>
      </c>
      <c r="G143" s="117">
        <f t="shared" si="49"/>
        <v>349.41595429648407</v>
      </c>
      <c r="H143" s="117">
        <f t="shared" si="49"/>
        <v>651.62980845975039</v>
      </c>
      <c r="I143" s="117">
        <f t="shared" si="49"/>
        <v>991.2968021633028</v>
      </c>
      <c r="J143" s="117">
        <f t="shared" si="49"/>
        <v>1479.1188240557763</v>
      </c>
      <c r="K143" s="117">
        <f t="shared" si="49"/>
        <v>1881.6679685495767</v>
      </c>
      <c r="L143" s="117">
        <f t="shared" si="49"/>
        <v>2455.3440831464113</v>
      </c>
      <c r="M143" s="117">
        <f t="shared" si="49"/>
        <v>2208.9002060457087</v>
      </c>
      <c r="N143" s="117">
        <f t="shared" si="49"/>
        <v>2699.7509980565501</v>
      </c>
      <c r="O143" s="117">
        <f t="shared" si="49"/>
        <v>3110.6338618678992</v>
      </c>
      <c r="P143" s="117">
        <f t="shared" si="49"/>
        <v>2802.4396096924247</v>
      </c>
      <c r="Q143" s="117">
        <f t="shared" si="49"/>
        <v>3228.541957557497</v>
      </c>
      <c r="R143" s="117">
        <f t="shared" ref="R143:V143" si="50">R144+R146+R148+R157</f>
        <v>3748.5258999548137</v>
      </c>
      <c r="S143" s="117">
        <f t="shared" si="50"/>
        <v>3973.9601941866222</v>
      </c>
      <c r="T143" s="117">
        <f t="shared" si="50"/>
        <v>4242.9356459468045</v>
      </c>
      <c r="U143" s="117">
        <f t="shared" si="50"/>
        <v>4781.1614351651915</v>
      </c>
      <c r="V143" s="117">
        <f t="shared" si="50"/>
        <v>5108.7243581962157</v>
      </c>
      <c r="W143" s="117">
        <f t="shared" ref="W143:Y143" si="51">W144+W146+W148+W157</f>
        <v>6386.6449663285666</v>
      </c>
      <c r="X143" s="117">
        <f t="shared" si="51"/>
        <v>6482.8030567471724</v>
      </c>
      <c r="Y143" s="117">
        <f t="shared" si="51"/>
        <v>7084.5319363582084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65.628915827151005</v>
      </c>
      <c r="C144" s="122">
        <f t="shared" si="52"/>
        <v>80.391126498437259</v>
      </c>
      <c r="D144" s="122">
        <f t="shared" si="52"/>
        <v>86.892590417327881</v>
      </c>
      <c r="E144" s="122">
        <f t="shared" si="52"/>
        <v>108.6145014650553</v>
      </c>
      <c r="F144" s="122">
        <f t="shared" si="52"/>
        <v>126.73145615892038</v>
      </c>
      <c r="G144" s="122">
        <f t="shared" si="52"/>
        <v>282.56762256801881</v>
      </c>
      <c r="H144" s="122">
        <f t="shared" si="52"/>
        <v>526.90552631429125</v>
      </c>
      <c r="I144" s="122">
        <f t="shared" si="52"/>
        <v>809.75470967813033</v>
      </c>
      <c r="J144" s="122">
        <f t="shared" si="52"/>
        <v>1221.0302424242188</v>
      </c>
      <c r="K144" s="122">
        <f t="shared" si="52"/>
        <v>1565.744241542606</v>
      </c>
      <c r="L144" s="122">
        <f t="shared" si="52"/>
        <v>2031.1886473524453</v>
      </c>
      <c r="M144" s="122">
        <f t="shared" si="52"/>
        <v>1730.5851473451198</v>
      </c>
      <c r="N144" s="122">
        <f t="shared" si="52"/>
        <v>2152.4396604037975</v>
      </c>
      <c r="O144" s="122">
        <f t="shared" si="52"/>
        <v>2488.1997241203062</v>
      </c>
      <c r="P144" s="122">
        <f t="shared" si="52"/>
        <v>2177.0667700243175</v>
      </c>
      <c r="Q144" s="122">
        <f t="shared" si="52"/>
        <v>2517.3929141035792</v>
      </c>
      <c r="R144" s="122">
        <f t="shared" si="52"/>
        <v>2949.5483298033605</v>
      </c>
      <c r="S144" s="122">
        <f t="shared" si="52"/>
        <v>3081.2425357705552</v>
      </c>
      <c r="T144" s="122">
        <f t="shared" si="52"/>
        <v>3257.5519175399722</v>
      </c>
      <c r="U144" s="122">
        <f t="shared" si="52"/>
        <v>3680.0899091564156</v>
      </c>
      <c r="V144" s="122">
        <f t="shared" si="52"/>
        <v>3790.6762852668116</v>
      </c>
      <c r="W144" s="122">
        <f t="shared" si="52"/>
        <v>4907.6576186051298</v>
      </c>
      <c r="X144" s="122">
        <f t="shared" si="52"/>
        <v>5114.8994513281305</v>
      </c>
      <c r="Y144" s="122">
        <f t="shared" si="52"/>
        <v>5661.5387488590413</v>
      </c>
      <c r="DA144" s="130" t="s">
        <v>1874</v>
      </c>
    </row>
    <row r="145" spans="1:105" ht="12" customHeight="1" x14ac:dyDescent="0.25">
      <c r="A145" s="97" t="s">
        <v>53</v>
      </c>
      <c r="B145" s="98">
        <v>65.628915827151005</v>
      </c>
      <c r="C145" s="98">
        <v>80.391126498437259</v>
      </c>
      <c r="D145" s="98">
        <v>86.892590417327881</v>
      </c>
      <c r="E145" s="98">
        <v>108.6145014650553</v>
      </c>
      <c r="F145" s="98">
        <v>126.73145615892038</v>
      </c>
      <c r="G145" s="98">
        <v>282.56762256801881</v>
      </c>
      <c r="H145" s="98">
        <v>526.90552631429125</v>
      </c>
      <c r="I145" s="98">
        <v>809.75470967813033</v>
      </c>
      <c r="J145" s="98">
        <v>1221.0302424242188</v>
      </c>
      <c r="K145" s="98">
        <v>1565.744241542606</v>
      </c>
      <c r="L145" s="98">
        <v>2031.1886473524453</v>
      </c>
      <c r="M145" s="98">
        <v>1730.5851473451198</v>
      </c>
      <c r="N145" s="98">
        <v>2152.4396604037975</v>
      </c>
      <c r="O145" s="98">
        <v>2488.1997241203062</v>
      </c>
      <c r="P145" s="98">
        <v>2177.0667700243175</v>
      </c>
      <c r="Q145" s="98">
        <v>2517.3929141035792</v>
      </c>
      <c r="R145" s="98">
        <v>2949.5483298033605</v>
      </c>
      <c r="S145" s="98">
        <v>3081.2425357705552</v>
      </c>
      <c r="T145" s="98">
        <v>3257.5519175399722</v>
      </c>
      <c r="U145" s="98">
        <v>3680.0899091564156</v>
      </c>
      <c r="V145" s="98">
        <v>3790.6762852668116</v>
      </c>
      <c r="W145" s="98">
        <v>4907.6576186051298</v>
      </c>
      <c r="X145" s="98">
        <v>5114.8994513281305</v>
      </c>
      <c r="Y145" s="98">
        <v>5661.5387488590413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3.3681863595699082</v>
      </c>
      <c r="C146" s="122">
        <f t="shared" si="53"/>
        <v>4.0344338015751449</v>
      </c>
      <c r="D146" s="122">
        <f t="shared" si="53"/>
        <v>3.3160958289374145</v>
      </c>
      <c r="E146" s="122">
        <f t="shared" si="53"/>
        <v>11.846741959714242</v>
      </c>
      <c r="F146" s="122">
        <f t="shared" si="53"/>
        <v>4.2227056750847831</v>
      </c>
      <c r="G146" s="122">
        <f t="shared" si="53"/>
        <v>8.7622465907858658</v>
      </c>
      <c r="H146" s="122">
        <f t="shared" si="53"/>
        <v>22.042404695593959</v>
      </c>
      <c r="I146" s="122">
        <f t="shared" si="53"/>
        <v>17.707289884993063</v>
      </c>
      <c r="J146" s="122">
        <f t="shared" si="53"/>
        <v>30.360530973871739</v>
      </c>
      <c r="K146" s="122">
        <f t="shared" si="53"/>
        <v>61.535169596844014</v>
      </c>
      <c r="L146" s="122">
        <f t="shared" si="53"/>
        <v>79.668163181377622</v>
      </c>
      <c r="M146" s="122">
        <f t="shared" si="53"/>
        <v>84.558816197274822</v>
      </c>
      <c r="N146" s="122">
        <f t="shared" si="53"/>
        <v>91.250014014912168</v>
      </c>
      <c r="O146" s="122">
        <f t="shared" si="53"/>
        <v>104.32477878823163</v>
      </c>
      <c r="P146" s="122">
        <f t="shared" si="53"/>
        <v>112.67522979931272</v>
      </c>
      <c r="Q146" s="122">
        <f t="shared" si="53"/>
        <v>128.32118086727482</v>
      </c>
      <c r="R146" s="122">
        <f t="shared" si="53"/>
        <v>173.16029311422588</v>
      </c>
      <c r="S146" s="122">
        <f t="shared" si="53"/>
        <v>175.15794870628474</v>
      </c>
      <c r="T146" s="122">
        <f t="shared" si="53"/>
        <v>197.38440231700025</v>
      </c>
      <c r="U146" s="122">
        <f t="shared" si="53"/>
        <v>242.12867191931983</v>
      </c>
      <c r="V146" s="122">
        <f t="shared" si="53"/>
        <v>319.5695667644344</v>
      </c>
      <c r="W146" s="122">
        <f t="shared" si="53"/>
        <v>394.71045107976249</v>
      </c>
      <c r="X146" s="122">
        <f t="shared" si="53"/>
        <v>303.03734759930791</v>
      </c>
      <c r="Y146" s="122">
        <f t="shared" si="53"/>
        <v>342.78375079256006</v>
      </c>
      <c r="DA146" s="130" t="s">
        <v>1876</v>
      </c>
    </row>
    <row r="147" spans="1:105" ht="12" customHeight="1" x14ac:dyDescent="0.25">
      <c r="A147" s="97" t="s">
        <v>53</v>
      </c>
      <c r="B147" s="98">
        <v>3.3681863595699082</v>
      </c>
      <c r="C147" s="98">
        <v>4.0344338015751449</v>
      </c>
      <c r="D147" s="98">
        <v>3.3160958289374145</v>
      </c>
      <c r="E147" s="98">
        <v>11.846741959714242</v>
      </c>
      <c r="F147" s="98">
        <v>4.2227056750847831</v>
      </c>
      <c r="G147" s="98">
        <v>8.7622465907858658</v>
      </c>
      <c r="H147" s="98">
        <v>22.042404695593959</v>
      </c>
      <c r="I147" s="98">
        <v>17.707289884993063</v>
      </c>
      <c r="J147" s="98">
        <v>30.360530973871739</v>
      </c>
      <c r="K147" s="98">
        <v>61.535169596844014</v>
      </c>
      <c r="L147" s="98">
        <v>79.668163181377622</v>
      </c>
      <c r="M147" s="98">
        <v>84.558816197274822</v>
      </c>
      <c r="N147" s="98">
        <v>91.250014014912168</v>
      </c>
      <c r="O147" s="98">
        <v>104.32477878823163</v>
      </c>
      <c r="P147" s="98">
        <v>112.67522979931272</v>
      </c>
      <c r="Q147" s="98">
        <v>128.32118086727482</v>
      </c>
      <c r="R147" s="98">
        <v>173.16029311422588</v>
      </c>
      <c r="S147" s="98">
        <v>175.15794870628474</v>
      </c>
      <c r="T147" s="98">
        <v>197.38440231700025</v>
      </c>
      <c r="U147" s="98">
        <v>242.12867191931983</v>
      </c>
      <c r="V147" s="98">
        <v>319.5695667644344</v>
      </c>
      <c r="W147" s="98">
        <v>394.71045107976249</v>
      </c>
      <c r="X147" s="98">
        <v>303.03734759930791</v>
      </c>
      <c r="Y147" s="98">
        <v>342.78375079256006</v>
      </c>
      <c r="DA147" s="63" t="s">
        <v>1877</v>
      </c>
    </row>
    <row r="148" spans="1:105" ht="12" customHeight="1" x14ac:dyDescent="0.25">
      <c r="A148" s="121" t="s">
        <v>55</v>
      </c>
      <c r="B148" s="122">
        <v>8.1331617136414565</v>
      </c>
      <c r="C148" s="122">
        <v>8.5972471514800137</v>
      </c>
      <c r="D148" s="122">
        <v>10.036770397225023</v>
      </c>
      <c r="E148" s="122">
        <v>13.726204411655223</v>
      </c>
      <c r="F148" s="122">
        <v>21.281435738329222</v>
      </c>
      <c r="G148" s="122">
        <v>36.51332806306263</v>
      </c>
      <c r="H148" s="122">
        <v>64.879226373060987</v>
      </c>
      <c r="I148" s="122">
        <v>102.17229236493027</v>
      </c>
      <c r="J148" s="122">
        <v>142.08897781915712</v>
      </c>
      <c r="K148" s="122">
        <v>166.25736628331208</v>
      </c>
      <c r="L148" s="122">
        <v>214.67367687101361</v>
      </c>
      <c r="M148" s="122">
        <v>253.80978853630694</v>
      </c>
      <c r="N148" s="122">
        <v>294.65904683977988</v>
      </c>
      <c r="O148" s="122">
        <v>338.52204130466311</v>
      </c>
      <c r="P148" s="122">
        <v>337.49589018287611</v>
      </c>
      <c r="Q148" s="122">
        <v>384.22731452097429</v>
      </c>
      <c r="R148" s="122">
        <v>419.33410972095777</v>
      </c>
      <c r="S148" s="122">
        <v>481.43172625479275</v>
      </c>
      <c r="T148" s="122">
        <v>532.26730860601185</v>
      </c>
      <c r="U148" s="122">
        <v>580.31539207894775</v>
      </c>
      <c r="V148" s="122">
        <v>673.25622963807325</v>
      </c>
      <c r="W148" s="122">
        <v>739.93975509101915</v>
      </c>
      <c r="X148" s="122">
        <v>633.39528478468344</v>
      </c>
      <c r="Y148" s="122">
        <v>647.18792270248446</v>
      </c>
      <c r="DA148" s="130" t="s">
        <v>1878</v>
      </c>
    </row>
    <row r="149" spans="1:105" ht="12" customHeight="1" x14ac:dyDescent="0.25">
      <c r="A149" s="97" t="s">
        <v>124</v>
      </c>
      <c r="B149" s="98">
        <v>0.90881833511664378</v>
      </c>
      <c r="C149" s="98">
        <v>0.95512581845437272</v>
      </c>
      <c r="D149" s="98">
        <v>1.0656200504268794</v>
      </c>
      <c r="E149" s="98">
        <v>1.24083635516102</v>
      </c>
      <c r="F149" s="98">
        <v>1.886460438898939</v>
      </c>
      <c r="G149" s="98">
        <v>3.4302447626249419</v>
      </c>
      <c r="H149" s="98">
        <v>5.3536484719479684</v>
      </c>
      <c r="I149" s="98">
        <v>7.839340006432181</v>
      </c>
      <c r="J149" s="98">
        <v>8.7626638219802118</v>
      </c>
      <c r="K149" s="98">
        <v>10.781696792339337</v>
      </c>
      <c r="L149" s="98">
        <v>12.330409216532752</v>
      </c>
      <c r="M149" s="98">
        <v>13.64021817619429</v>
      </c>
      <c r="N149" s="98">
        <v>13.612005344209289</v>
      </c>
      <c r="O149" s="98">
        <v>13.769099430257272</v>
      </c>
      <c r="P149" s="98">
        <v>14.2518944672776</v>
      </c>
      <c r="Q149" s="98">
        <v>14.681906116293241</v>
      </c>
      <c r="R149" s="98">
        <v>15.511057540007302</v>
      </c>
      <c r="S149" s="98">
        <v>17.383273233859533</v>
      </c>
      <c r="T149" s="98">
        <v>18.665821298984852</v>
      </c>
      <c r="U149" s="98">
        <v>19.631676323131241</v>
      </c>
      <c r="V149" s="98">
        <v>21.737176467673045</v>
      </c>
      <c r="W149" s="98">
        <v>24.671303176292589</v>
      </c>
      <c r="X149" s="98">
        <v>16.180882211262009</v>
      </c>
      <c r="Y149" s="98">
        <v>14.750267472771048</v>
      </c>
      <c r="DA149" s="63" t="s">
        <v>1879</v>
      </c>
    </row>
    <row r="150" spans="1:105" ht="12" customHeight="1" x14ac:dyDescent="0.25">
      <c r="A150" s="97" t="s">
        <v>123</v>
      </c>
      <c r="B150" s="98">
        <v>3.0646377849153392E-4</v>
      </c>
      <c r="C150" s="98">
        <v>2.2422922522758311E-4</v>
      </c>
      <c r="D150" s="98">
        <v>3.1161187971643159E-4</v>
      </c>
      <c r="E150" s="98">
        <v>2.3049164932854556E-4</v>
      </c>
      <c r="F150" s="98">
        <v>5.5318345642636367E-4</v>
      </c>
      <c r="G150" s="98">
        <v>1.6317103115824046E-3</v>
      </c>
      <c r="H150" s="98">
        <v>2.8328733763920322E-3</v>
      </c>
      <c r="I150" s="98">
        <v>6.099395346395909E-3</v>
      </c>
      <c r="J150" s="98">
        <v>6.6433562651739735E-3</v>
      </c>
      <c r="K150" s="98">
        <v>1.0128278296712418E-2</v>
      </c>
      <c r="L150" s="98">
        <v>1.4542468511709612E-2</v>
      </c>
      <c r="M150" s="98">
        <v>1.8109007920419137E-2</v>
      </c>
      <c r="N150" s="98">
        <v>1.6714153327273006E-2</v>
      </c>
      <c r="O150" s="98">
        <v>1.4909992763763485E-2</v>
      </c>
      <c r="P150" s="98">
        <v>1.9397681830534686E-2</v>
      </c>
      <c r="Q150" s="98">
        <v>1.9639438053000779E-2</v>
      </c>
      <c r="R150" s="98">
        <v>2.1991946703812399E-2</v>
      </c>
      <c r="S150" s="98">
        <v>2.5168311600756062E-2</v>
      </c>
      <c r="T150" s="98">
        <v>2.8930765195703236E-2</v>
      </c>
      <c r="U150" s="98">
        <v>3.0801563227900425E-2</v>
      </c>
      <c r="V150" s="98">
        <v>3.1826236943925272E-2</v>
      </c>
      <c r="W150" s="98">
        <v>4.4300332127851595E-2</v>
      </c>
      <c r="X150" s="98">
        <v>3.2633497228617844E-2</v>
      </c>
      <c r="Y150" s="98">
        <v>3.015281762828954E-2</v>
      </c>
      <c r="DA150" s="63" t="s">
        <v>1880</v>
      </c>
    </row>
    <row r="151" spans="1:105" ht="12" customHeight="1" x14ac:dyDescent="0.25">
      <c r="A151" s="100" t="s">
        <v>50</v>
      </c>
      <c r="B151" s="101">
        <v>7.7444861370748775E-5</v>
      </c>
      <c r="C151" s="101">
        <v>5.3700177995533315E-5</v>
      </c>
      <c r="D151" s="101">
        <v>6.8174259916013654E-5</v>
      </c>
      <c r="E151" s="101">
        <v>5.5866412258459301E-5</v>
      </c>
      <c r="F151" s="101">
        <v>1.298871544843621E-4</v>
      </c>
      <c r="G151" s="101">
        <v>3.4857789856033094E-4</v>
      </c>
      <c r="H151" s="101">
        <v>5.7291401749115078E-4</v>
      </c>
      <c r="I151" s="101">
        <v>1.4891484631840905E-3</v>
      </c>
      <c r="J151" s="101">
        <v>1.4905226660432982E-3</v>
      </c>
      <c r="K151" s="101">
        <v>2.0718028665530712E-3</v>
      </c>
      <c r="L151" s="101">
        <v>6.501606765293615E-3</v>
      </c>
      <c r="M151" s="101">
        <v>3.5729590726821052E-3</v>
      </c>
      <c r="N151" s="101">
        <v>4.265769762563325E-3</v>
      </c>
      <c r="O151" s="101">
        <v>3.9811705425152801E-3</v>
      </c>
      <c r="P151" s="101">
        <v>3.7156456362883276E-3</v>
      </c>
      <c r="Q151" s="101">
        <v>4.3333221663262372E-3</v>
      </c>
      <c r="R151" s="101">
        <v>4.5733638753809635E-3</v>
      </c>
      <c r="S151" s="101">
        <v>5.8824969582327346E-3</v>
      </c>
      <c r="T151" s="101">
        <v>6.7064288018979148E-3</v>
      </c>
      <c r="U151" s="101">
        <v>6.515422338834953E-3</v>
      </c>
      <c r="V151" s="101">
        <v>6.8632564717405189E-3</v>
      </c>
      <c r="W151" s="101">
        <v>9.7640873129392694E-3</v>
      </c>
      <c r="X151" s="101">
        <v>2.7379863956615686E-3</v>
      </c>
      <c r="Y151" s="101">
        <v>2.0035677830646599E-3</v>
      </c>
      <c r="DA151" s="131" t="s">
        <v>1881</v>
      </c>
    </row>
    <row r="152" spans="1:105" ht="12" customHeight="1" x14ac:dyDescent="0.25">
      <c r="A152" s="103" t="s">
        <v>52</v>
      </c>
      <c r="B152" s="104">
        <v>2.2901891712078515E-4</v>
      </c>
      <c r="C152" s="104">
        <v>1.7052904723204978E-4</v>
      </c>
      <c r="D152" s="104">
        <v>2.4343761980041791E-4</v>
      </c>
      <c r="E152" s="104">
        <v>1.7462523707008628E-4</v>
      </c>
      <c r="F152" s="104">
        <v>4.232963019420016E-4</v>
      </c>
      <c r="G152" s="104">
        <v>1.2831324130220738E-3</v>
      </c>
      <c r="H152" s="104">
        <v>2.2599593589008814E-3</v>
      </c>
      <c r="I152" s="104">
        <v>4.6102468832118189E-3</v>
      </c>
      <c r="J152" s="104">
        <v>5.1528335991306755E-3</v>
      </c>
      <c r="K152" s="104">
        <v>8.0564754301593461E-3</v>
      </c>
      <c r="L152" s="104">
        <v>8.0408617464159966E-3</v>
      </c>
      <c r="M152" s="104">
        <v>1.4536048847737031E-2</v>
      </c>
      <c r="N152" s="104">
        <v>1.2448383564709682E-2</v>
      </c>
      <c r="O152" s="104">
        <v>1.0928822221248205E-2</v>
      </c>
      <c r="P152" s="104">
        <v>1.5682036194246358E-2</v>
      </c>
      <c r="Q152" s="104">
        <v>1.5306115886674541E-2</v>
      </c>
      <c r="R152" s="104">
        <v>1.7418582828431436E-2</v>
      </c>
      <c r="S152" s="104">
        <v>1.9285814642523328E-2</v>
      </c>
      <c r="T152" s="104">
        <v>2.2224336393805319E-2</v>
      </c>
      <c r="U152" s="104">
        <v>2.4286140889065472E-2</v>
      </c>
      <c r="V152" s="104">
        <v>2.4962980472184756E-2</v>
      </c>
      <c r="W152" s="104">
        <v>3.4536244814912326E-2</v>
      </c>
      <c r="X152" s="104">
        <v>2.9895510832956274E-2</v>
      </c>
      <c r="Y152" s="104">
        <v>2.8149249845224881E-2</v>
      </c>
      <c r="DA152" s="132" t="s">
        <v>1882</v>
      </c>
    </row>
    <row r="153" spans="1:105" ht="12" customHeight="1" x14ac:dyDescent="0.25">
      <c r="A153" s="106" t="s">
        <v>122</v>
      </c>
      <c r="B153" s="101">
        <v>6.9686381277052529</v>
      </c>
      <c r="C153" s="101">
        <v>7.3783767464006536</v>
      </c>
      <c r="D153" s="101">
        <v>8.6809945616246935</v>
      </c>
      <c r="E153" s="101">
        <v>12.064524152913167</v>
      </c>
      <c r="F153" s="101">
        <v>18.693713333100611</v>
      </c>
      <c r="G153" s="101">
        <v>31.666799093161913</v>
      </c>
      <c r="H153" s="101">
        <v>56.283118592250034</v>
      </c>
      <c r="I153" s="101">
        <v>87.469938527838153</v>
      </c>
      <c r="J153" s="101">
        <v>123.11737556604066</v>
      </c>
      <c r="K153" s="101">
        <v>142.51254430079854</v>
      </c>
      <c r="L153" s="101">
        <v>180.78594349347549</v>
      </c>
      <c r="M153" s="101">
        <v>212.02200020469886</v>
      </c>
      <c r="N153" s="101">
        <v>247.74435559251617</v>
      </c>
      <c r="O153" s="101">
        <v>287.89655077765531</v>
      </c>
      <c r="P153" s="101">
        <v>285.18564913320068</v>
      </c>
      <c r="Q153" s="101">
        <v>325.0481385259942</v>
      </c>
      <c r="R153" s="101">
        <v>353.29982490504534</v>
      </c>
      <c r="S153" s="101">
        <v>405.73115820436817</v>
      </c>
      <c r="T153" s="101">
        <v>444.11742096671458</v>
      </c>
      <c r="U153" s="101">
        <v>482.69329046718474</v>
      </c>
      <c r="V153" s="101">
        <v>564.08531948678592</v>
      </c>
      <c r="W153" s="101">
        <v>614.75999833051378</v>
      </c>
      <c r="X153" s="101">
        <v>514.32854645143482</v>
      </c>
      <c r="Y153" s="101">
        <v>522.02819912453401</v>
      </c>
      <c r="DA153" s="131" t="s">
        <v>1883</v>
      </c>
    </row>
    <row r="154" spans="1:105" ht="12" customHeight="1" x14ac:dyDescent="0.25">
      <c r="A154" s="107" t="s">
        <v>121</v>
      </c>
      <c r="B154" s="104">
        <v>0.25539878704106878</v>
      </c>
      <c r="C154" s="104">
        <v>0.26352035739975865</v>
      </c>
      <c r="D154" s="104">
        <v>0.28984417329373441</v>
      </c>
      <c r="E154" s="104">
        <v>0.42061341193170843</v>
      </c>
      <c r="F154" s="104">
        <v>0.70070878287324545</v>
      </c>
      <c r="G154" s="104">
        <v>1.4146524969641934</v>
      </c>
      <c r="H154" s="104">
        <v>3.2396264354865947</v>
      </c>
      <c r="I154" s="104">
        <v>6.8569144353135432</v>
      </c>
      <c r="J154" s="104">
        <v>10.202295074871074</v>
      </c>
      <c r="K154" s="104">
        <v>12.952996911877495</v>
      </c>
      <c r="L154" s="104">
        <v>21.542781692493651</v>
      </c>
      <c r="M154" s="104">
        <v>28.129461147493387</v>
      </c>
      <c r="N154" s="104">
        <v>33.285971749727125</v>
      </c>
      <c r="O154" s="104">
        <v>36.841481103986794</v>
      </c>
      <c r="P154" s="104">
        <v>38.038948900567256</v>
      </c>
      <c r="Q154" s="104">
        <v>44.47763044063386</v>
      </c>
      <c r="R154" s="104">
        <v>50.501235329201357</v>
      </c>
      <c r="S154" s="104">
        <v>58.29212650496428</v>
      </c>
      <c r="T154" s="104">
        <v>69.45513557511677</v>
      </c>
      <c r="U154" s="104">
        <v>77.959623725403887</v>
      </c>
      <c r="V154" s="104">
        <v>87.401907446670407</v>
      </c>
      <c r="W154" s="104">
        <v>100.46415325208483</v>
      </c>
      <c r="X154" s="104">
        <v>102.85322262475799</v>
      </c>
      <c r="Y154" s="104">
        <v>110.37930328755112</v>
      </c>
      <c r="DA154" s="132" t="s">
        <v>1884</v>
      </c>
    </row>
    <row r="155" spans="1:105" ht="12" customHeight="1" x14ac:dyDescent="0.25">
      <c r="A155" s="108" t="s">
        <v>53</v>
      </c>
      <c r="B155" s="98">
        <v>6.4559149335356975E-2</v>
      </c>
      <c r="C155" s="98">
        <v>6.3119591387725035E-2</v>
      </c>
      <c r="D155" s="98">
        <v>6.3380923543786341E-2</v>
      </c>
      <c r="E155" s="98">
        <v>0.10197413192492523</v>
      </c>
      <c r="F155" s="98">
        <v>0.1645467865424097</v>
      </c>
      <c r="G155" s="98">
        <v>0.30201316207510676</v>
      </c>
      <c r="H155" s="98">
        <v>0.65487700102979773</v>
      </c>
      <c r="I155" s="98">
        <v>1.6741138359647629</v>
      </c>
      <c r="J155" s="98">
        <v>2.2910782100462925</v>
      </c>
      <c r="K155" s="98">
        <v>2.6448450408292445</v>
      </c>
      <c r="L155" s="98">
        <v>9.6313079192975586</v>
      </c>
      <c r="M155" s="98">
        <v>5.5401637537012665</v>
      </c>
      <c r="N155" s="98">
        <v>8.4978129680998364</v>
      </c>
      <c r="O155" s="98">
        <v>9.8365478435174882</v>
      </c>
      <c r="P155" s="98">
        <v>7.2782414931590029</v>
      </c>
      <c r="Q155" s="98">
        <v>9.8244177441729938</v>
      </c>
      <c r="R155" s="98">
        <v>10.503778406580139</v>
      </c>
      <c r="S155" s="98">
        <v>13.631430958491174</v>
      </c>
      <c r="T155" s="98">
        <v>16.11751040674821</v>
      </c>
      <c r="U155" s="98">
        <v>16.508739447793101</v>
      </c>
      <c r="V155" s="98">
        <v>18.857445025085099</v>
      </c>
      <c r="W155" s="98">
        <v>22.076230679631998</v>
      </c>
      <c r="X155" s="98">
        <v>8.654076852713553</v>
      </c>
      <c r="Y155" s="98">
        <v>7.5865614646842854</v>
      </c>
      <c r="DA155" s="63" t="s">
        <v>1885</v>
      </c>
    </row>
    <row r="156" spans="1:105" ht="12" customHeight="1" x14ac:dyDescent="0.25">
      <c r="A156" s="108" t="s">
        <v>52</v>
      </c>
      <c r="B156" s="98">
        <v>0.19083963770571177</v>
      </c>
      <c r="C156" s="98">
        <v>0.2004007660120336</v>
      </c>
      <c r="D156" s="98">
        <v>0.22646324974994805</v>
      </c>
      <c r="E156" s="98">
        <v>0.31863928000678321</v>
      </c>
      <c r="F156" s="98">
        <v>0.53616199633083572</v>
      </c>
      <c r="G156" s="98">
        <v>1.1126393348890866</v>
      </c>
      <c r="H156" s="98">
        <v>2.5847494344567972</v>
      </c>
      <c r="I156" s="98">
        <v>5.1828005993487798</v>
      </c>
      <c r="J156" s="98">
        <v>7.9112168648247811</v>
      </c>
      <c r="K156" s="98">
        <v>10.308151871048251</v>
      </c>
      <c r="L156" s="98">
        <v>11.911473773196093</v>
      </c>
      <c r="M156" s="98">
        <v>22.589297393792123</v>
      </c>
      <c r="N156" s="98">
        <v>24.788158781627292</v>
      </c>
      <c r="O156" s="98">
        <v>27.004933260469304</v>
      </c>
      <c r="P156" s="98">
        <v>30.760707407408255</v>
      </c>
      <c r="Q156" s="98">
        <v>34.653212696460869</v>
      </c>
      <c r="R156" s="98">
        <v>39.997456922621218</v>
      </c>
      <c r="S156" s="98">
        <v>44.660695546473107</v>
      </c>
      <c r="T156" s="98">
        <v>53.337625168368561</v>
      </c>
      <c r="U156" s="98">
        <v>61.45088427761079</v>
      </c>
      <c r="V156" s="98">
        <v>68.544462421585308</v>
      </c>
      <c r="W156" s="98">
        <v>78.387922572452837</v>
      </c>
      <c r="X156" s="98">
        <v>94.199145772044432</v>
      </c>
      <c r="Y156" s="98">
        <v>102.79274182286684</v>
      </c>
      <c r="DA156" s="63" t="s">
        <v>1886</v>
      </c>
    </row>
    <row r="157" spans="1:105" ht="12" customHeight="1" x14ac:dyDescent="0.25">
      <c r="A157" s="121" t="s">
        <v>54</v>
      </c>
      <c r="B157" s="122">
        <v>5.0237168545167163</v>
      </c>
      <c r="C157" s="122">
        <v>5.5559462331359226</v>
      </c>
      <c r="D157" s="122">
        <v>6.5350828584681118</v>
      </c>
      <c r="E157" s="122">
        <v>8.216168236325684</v>
      </c>
      <c r="F157" s="122">
        <v>11.370444848815644</v>
      </c>
      <c r="G157" s="122">
        <v>21.572757074616817</v>
      </c>
      <c r="H157" s="122">
        <v>37.802651076804231</v>
      </c>
      <c r="I157" s="122">
        <v>61.662510235249101</v>
      </c>
      <c r="J157" s="122">
        <v>85.639072838528421</v>
      </c>
      <c r="K157" s="122">
        <v>88.131191126814699</v>
      </c>
      <c r="L157" s="122">
        <v>129.813595741575</v>
      </c>
      <c r="M157" s="122">
        <v>139.94645396700699</v>
      </c>
      <c r="N157" s="122">
        <v>161.40227679806043</v>
      </c>
      <c r="O157" s="122">
        <v>179.58731765469852</v>
      </c>
      <c r="P157" s="122">
        <v>175.20171968591873</v>
      </c>
      <c r="Q157" s="122">
        <v>198.60054806566842</v>
      </c>
      <c r="R157" s="122">
        <v>206.48316731626926</v>
      </c>
      <c r="S157" s="122">
        <v>236.1279834549897</v>
      </c>
      <c r="T157" s="122">
        <v>255.7320174838203</v>
      </c>
      <c r="U157" s="122">
        <v>278.62746201050822</v>
      </c>
      <c r="V157" s="122">
        <v>325.22227652689753</v>
      </c>
      <c r="W157" s="122">
        <v>344.33714155265511</v>
      </c>
      <c r="X157" s="122">
        <v>431.47097303505075</v>
      </c>
      <c r="Y157" s="122">
        <v>433.02151400412299</v>
      </c>
      <c r="DA157" s="130" t="s">
        <v>1887</v>
      </c>
    </row>
    <row r="158" spans="1:105" ht="12" customHeight="1" x14ac:dyDescent="0.25">
      <c r="A158" s="97" t="s">
        <v>50</v>
      </c>
      <c r="B158" s="98">
        <v>2.3630135344005248</v>
      </c>
      <c r="C158" s="98">
        <v>2.4351817392502886</v>
      </c>
      <c r="D158" s="98">
        <v>2.9039440072817615</v>
      </c>
      <c r="E158" s="98">
        <v>3.5644324135387264</v>
      </c>
      <c r="F158" s="98">
        <v>5.6156044344578548</v>
      </c>
      <c r="G158" s="98">
        <v>9.5910328050862539</v>
      </c>
      <c r="H158" s="98">
        <v>15.100275860127198</v>
      </c>
      <c r="I158" s="98">
        <v>23.826182401074018</v>
      </c>
      <c r="J158" s="98">
        <v>29.195550835092433</v>
      </c>
      <c r="K158" s="98">
        <v>36.552085492911324</v>
      </c>
      <c r="L158" s="98">
        <v>44.036381150721162</v>
      </c>
      <c r="M158" s="98">
        <v>50.386724950631766</v>
      </c>
      <c r="N158" s="98">
        <v>53.602768898980536</v>
      </c>
      <c r="O158" s="98">
        <v>56.960520340740061</v>
      </c>
      <c r="P158" s="98">
        <v>61.678399707151016</v>
      </c>
      <c r="Q158" s="98">
        <v>63.717633852573627</v>
      </c>
      <c r="R158" s="98">
        <v>58.466428944844928</v>
      </c>
      <c r="S158" s="98">
        <v>64.776284610144032</v>
      </c>
      <c r="T158" s="98">
        <v>66.463563424044636</v>
      </c>
      <c r="U158" s="98">
        <v>71.353938580331402</v>
      </c>
      <c r="V158" s="98">
        <v>81.380618294381719</v>
      </c>
      <c r="W158" s="98">
        <v>77.400904501977834</v>
      </c>
      <c r="X158" s="98">
        <v>69.690421983201205</v>
      </c>
      <c r="Y158" s="98">
        <v>62.275250627970784</v>
      </c>
      <c r="DA158" s="63" t="s">
        <v>1888</v>
      </c>
    </row>
    <row r="159" spans="1:105" ht="12" customHeight="1" x14ac:dyDescent="0.25">
      <c r="A159" s="109" t="s">
        <v>120</v>
      </c>
      <c r="B159" s="33">
        <v>2.6607033201161916</v>
      </c>
      <c r="C159" s="33">
        <v>3.120764493885634</v>
      </c>
      <c r="D159" s="33">
        <v>3.6311388511863498</v>
      </c>
      <c r="E159" s="33">
        <v>4.6517358227869581</v>
      </c>
      <c r="F159" s="33">
        <v>5.7548404143577887</v>
      </c>
      <c r="G159" s="33">
        <v>11.981724269530561</v>
      </c>
      <c r="H159" s="33">
        <v>22.702375216677034</v>
      </c>
      <c r="I159" s="33">
        <v>37.83632783417508</v>
      </c>
      <c r="J159" s="33">
        <v>56.443522003435987</v>
      </c>
      <c r="K159" s="33">
        <v>51.579105633903374</v>
      </c>
      <c r="L159" s="33">
        <v>85.777214590853845</v>
      </c>
      <c r="M159" s="33">
        <v>89.559729016375229</v>
      </c>
      <c r="N159" s="33">
        <v>107.79950789907988</v>
      </c>
      <c r="O159" s="33">
        <v>122.62679731395846</v>
      </c>
      <c r="P159" s="33">
        <v>113.52331997876772</v>
      </c>
      <c r="Q159" s="33">
        <v>134.88291421309481</v>
      </c>
      <c r="R159" s="33">
        <v>148.01673837142434</v>
      </c>
      <c r="S159" s="33">
        <v>171.35169884484569</v>
      </c>
      <c r="T159" s="33">
        <v>189.26845405977565</v>
      </c>
      <c r="U159" s="33">
        <v>207.27352343017679</v>
      </c>
      <c r="V159" s="33">
        <v>243.84165823251584</v>
      </c>
      <c r="W159" s="33">
        <v>266.93623705067728</v>
      </c>
      <c r="X159" s="33">
        <v>361.78055105184956</v>
      </c>
      <c r="Y159" s="33">
        <v>370.74626337615223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2892.8064209096642</v>
      </c>
      <c r="C161" s="117">
        <f t="shared" si="54"/>
        <v>3129.1965714902162</v>
      </c>
      <c r="D161" s="117">
        <f t="shared" si="54"/>
        <v>3038.9169814530824</v>
      </c>
      <c r="E161" s="117">
        <f t="shared" si="54"/>
        <v>3481.1349318329949</v>
      </c>
      <c r="F161" s="117">
        <f t="shared" si="54"/>
        <v>3549.7585105584294</v>
      </c>
      <c r="G161" s="117">
        <f t="shared" si="54"/>
        <v>3160.0292111402191</v>
      </c>
      <c r="H161" s="117">
        <f t="shared" si="54"/>
        <v>3211.5094527622559</v>
      </c>
      <c r="I161" s="117">
        <f t="shared" si="54"/>
        <v>2909.2375263730237</v>
      </c>
      <c r="J161" s="117">
        <f t="shared" si="54"/>
        <v>3263.9357614533938</v>
      </c>
      <c r="K161" s="117">
        <f t="shared" si="54"/>
        <v>2987.4996631595054</v>
      </c>
      <c r="L161" s="117">
        <f t="shared" si="54"/>
        <v>3322.7809823164885</v>
      </c>
      <c r="M161" s="117">
        <f t="shared" si="54"/>
        <v>2567.904485503469</v>
      </c>
      <c r="N161" s="117">
        <f t="shared" si="54"/>
        <v>3011.5283883995671</v>
      </c>
      <c r="O161" s="117">
        <f t="shared" si="54"/>
        <v>3260.5203186452513</v>
      </c>
      <c r="P161" s="117">
        <f t="shared" si="54"/>
        <v>2477.8767202601698</v>
      </c>
      <c r="Q161" s="117">
        <f t="shared" si="54"/>
        <v>2687.1904019011581</v>
      </c>
      <c r="R161" s="117">
        <f t="shared" ref="R161:V161" si="55">R162+R164+R166+R175</f>
        <v>3007.0584101368136</v>
      </c>
      <c r="S161" s="117">
        <f t="shared" si="55"/>
        <v>3005.3186338318069</v>
      </c>
      <c r="T161" s="117">
        <f t="shared" si="55"/>
        <v>2849.013340392798</v>
      </c>
      <c r="U161" s="117">
        <f t="shared" si="55"/>
        <v>2812.6836270518143</v>
      </c>
      <c r="V161" s="117">
        <f t="shared" si="55"/>
        <v>2552.0854291322312</v>
      </c>
      <c r="W161" s="117">
        <f t="shared" ref="W161:Y161" si="56">W162+W164+W166+W175</f>
        <v>2987.7146275789305</v>
      </c>
      <c r="X161" s="117">
        <f t="shared" si="56"/>
        <v>2502.6234601366164</v>
      </c>
      <c r="Y161" s="117">
        <f t="shared" si="56"/>
        <v>2354.2587645459816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2376.2348028483266</v>
      </c>
      <c r="C162" s="122">
        <f t="shared" si="57"/>
        <v>2600.4704456714203</v>
      </c>
      <c r="D162" s="122">
        <f t="shared" si="57"/>
        <v>2506.2812422653406</v>
      </c>
      <c r="E162" s="122">
        <f t="shared" si="57"/>
        <v>2783.343326827583</v>
      </c>
      <c r="F162" s="122">
        <f t="shared" si="57"/>
        <v>3007.6896142903706</v>
      </c>
      <c r="G162" s="122">
        <f t="shared" si="57"/>
        <v>2620.7757643186724</v>
      </c>
      <c r="H162" s="122">
        <f t="shared" si="57"/>
        <v>2629.0859292004125</v>
      </c>
      <c r="I162" s="122">
        <f t="shared" si="57"/>
        <v>2373.1364632199343</v>
      </c>
      <c r="J162" s="122">
        <f t="shared" si="57"/>
        <v>2715.3296342835019</v>
      </c>
      <c r="K162" s="122">
        <f t="shared" si="57"/>
        <v>2491.0661828748498</v>
      </c>
      <c r="L162" s="122">
        <f t="shared" si="57"/>
        <v>2773.4322902673989</v>
      </c>
      <c r="M162" s="122">
        <f t="shared" si="57"/>
        <v>2019.9804667930421</v>
      </c>
      <c r="N162" s="122">
        <f t="shared" si="57"/>
        <v>2437.2388391016266</v>
      </c>
      <c r="O162" s="122">
        <f t="shared" si="57"/>
        <v>2665.0923883793907</v>
      </c>
      <c r="P162" s="122">
        <f t="shared" si="57"/>
        <v>1934.0310053646344</v>
      </c>
      <c r="Q162" s="122">
        <f t="shared" si="57"/>
        <v>2112.4180538829064</v>
      </c>
      <c r="R162" s="122">
        <f t="shared" si="57"/>
        <v>2407.7435607395341</v>
      </c>
      <c r="S162" s="122">
        <f t="shared" si="57"/>
        <v>2370.9927586062181</v>
      </c>
      <c r="T162" s="122">
        <f t="shared" si="57"/>
        <v>2217.1625872068321</v>
      </c>
      <c r="U162" s="122">
        <f t="shared" si="57"/>
        <v>2193.4384505028374</v>
      </c>
      <c r="V162" s="122">
        <f t="shared" si="57"/>
        <v>1899.519809955897</v>
      </c>
      <c r="W162" s="122">
        <f t="shared" si="57"/>
        <v>2360.8636940677743</v>
      </c>
      <c r="X162" s="122">
        <f t="shared" si="57"/>
        <v>1992.2359370545191</v>
      </c>
      <c r="Y162" s="122">
        <f t="shared" si="57"/>
        <v>1883.5433009952226</v>
      </c>
      <c r="DA162" s="130" t="s">
        <v>1891</v>
      </c>
    </row>
    <row r="163" spans="1:105" ht="12" customHeight="1" x14ac:dyDescent="0.25">
      <c r="A163" s="97" t="s">
        <v>53</v>
      </c>
      <c r="B163" s="33">
        <v>2376.2348028483266</v>
      </c>
      <c r="C163" s="33">
        <v>2600.4704456714203</v>
      </c>
      <c r="D163" s="33">
        <v>2506.2812422653406</v>
      </c>
      <c r="E163" s="33">
        <v>2783.343326827583</v>
      </c>
      <c r="F163" s="33">
        <v>3007.6896142903706</v>
      </c>
      <c r="G163" s="33">
        <v>2620.7757643186724</v>
      </c>
      <c r="H163" s="33">
        <v>2629.0859292004125</v>
      </c>
      <c r="I163" s="33">
        <v>2373.1364632199343</v>
      </c>
      <c r="J163" s="33">
        <v>2715.3296342835019</v>
      </c>
      <c r="K163" s="33">
        <v>2491.0661828748498</v>
      </c>
      <c r="L163" s="33">
        <v>2773.4322902673989</v>
      </c>
      <c r="M163" s="33">
        <v>2019.9804667930421</v>
      </c>
      <c r="N163" s="33">
        <v>2437.2388391016266</v>
      </c>
      <c r="O163" s="33">
        <v>2665.0923883793907</v>
      </c>
      <c r="P163" s="33">
        <v>1934.0310053646344</v>
      </c>
      <c r="Q163" s="33">
        <v>2112.4180538829064</v>
      </c>
      <c r="R163" s="33">
        <v>2407.7435607395341</v>
      </c>
      <c r="S163" s="33">
        <v>2370.9927586062181</v>
      </c>
      <c r="T163" s="33">
        <v>2217.1625872068321</v>
      </c>
      <c r="U163" s="33">
        <v>2193.4384505028374</v>
      </c>
      <c r="V163" s="33">
        <v>1899.519809955897</v>
      </c>
      <c r="W163" s="33">
        <v>2360.8636940677743</v>
      </c>
      <c r="X163" s="33">
        <v>1992.2359370545191</v>
      </c>
      <c r="Y163" s="33">
        <v>1883.5433009952226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58.618331188279889</v>
      </c>
      <c r="C164" s="122">
        <f t="shared" si="58"/>
        <v>72.981793414903237</v>
      </c>
      <c r="D164" s="122">
        <f t="shared" si="58"/>
        <v>58.909297854482737</v>
      </c>
      <c r="E164" s="122">
        <f t="shared" si="58"/>
        <v>204.30063169063638</v>
      </c>
      <c r="F164" s="122">
        <f t="shared" si="58"/>
        <v>62.838787789859609</v>
      </c>
      <c r="G164" s="122">
        <f t="shared" si="58"/>
        <v>87.295354237492745</v>
      </c>
      <c r="H164" s="122">
        <f t="shared" si="58"/>
        <v>116.55608543013456</v>
      </c>
      <c r="I164" s="122">
        <f t="shared" si="58"/>
        <v>54.867477314746161</v>
      </c>
      <c r="J164" s="122">
        <f t="shared" si="58"/>
        <v>58.69229783669747</v>
      </c>
      <c r="K164" s="122">
        <f t="shared" si="58"/>
        <v>71.857040147370412</v>
      </c>
      <c r="L164" s="122">
        <f t="shared" si="58"/>
        <v>69.122046481506146</v>
      </c>
      <c r="M164" s="122">
        <f t="shared" si="58"/>
        <v>66.303249263663915</v>
      </c>
      <c r="N164" s="122">
        <f t="shared" si="58"/>
        <v>64.155314067108108</v>
      </c>
      <c r="O164" s="122">
        <f t="shared" si="58"/>
        <v>65.722706856124759</v>
      </c>
      <c r="P164" s="122">
        <f t="shared" si="58"/>
        <v>70.423531797274293</v>
      </c>
      <c r="Q164" s="122">
        <f t="shared" si="58"/>
        <v>75.649895265600435</v>
      </c>
      <c r="R164" s="122">
        <f t="shared" si="58"/>
        <v>96.859253065194906</v>
      </c>
      <c r="S164" s="122">
        <f t="shared" si="58"/>
        <v>99.311423729662721</v>
      </c>
      <c r="T164" s="122">
        <f t="shared" si="58"/>
        <v>104.50584675631384</v>
      </c>
      <c r="U164" s="122">
        <f t="shared" si="58"/>
        <v>110.67465767108745</v>
      </c>
      <c r="V164" s="122">
        <f t="shared" si="58"/>
        <v>129.89662156809911</v>
      </c>
      <c r="W164" s="122">
        <f t="shared" si="58"/>
        <v>132.97942315765314</v>
      </c>
      <c r="X164" s="122">
        <f t="shared" si="58"/>
        <v>90.555167772943236</v>
      </c>
      <c r="Y164" s="122">
        <f t="shared" si="58"/>
        <v>90.982032009334304</v>
      </c>
      <c r="DA164" s="130" t="s">
        <v>1893</v>
      </c>
    </row>
    <row r="165" spans="1:105" ht="12" customHeight="1" x14ac:dyDescent="0.25">
      <c r="A165" s="97" t="s">
        <v>53</v>
      </c>
      <c r="B165" s="98">
        <v>58.618331188279889</v>
      </c>
      <c r="C165" s="98">
        <v>72.981793414903237</v>
      </c>
      <c r="D165" s="98">
        <v>58.909297854482737</v>
      </c>
      <c r="E165" s="98">
        <v>204.30063169063638</v>
      </c>
      <c r="F165" s="98">
        <v>62.838787789859609</v>
      </c>
      <c r="G165" s="98">
        <v>87.295354237492745</v>
      </c>
      <c r="H165" s="98">
        <v>116.55608543013456</v>
      </c>
      <c r="I165" s="98">
        <v>54.867477314746161</v>
      </c>
      <c r="J165" s="98">
        <v>58.69229783669747</v>
      </c>
      <c r="K165" s="98">
        <v>71.857040147370412</v>
      </c>
      <c r="L165" s="98">
        <v>69.122046481506146</v>
      </c>
      <c r="M165" s="98">
        <v>66.303249263663915</v>
      </c>
      <c r="N165" s="98">
        <v>64.155314067108108</v>
      </c>
      <c r="O165" s="98">
        <v>65.722706856124759</v>
      </c>
      <c r="P165" s="98">
        <v>70.423531797274293</v>
      </c>
      <c r="Q165" s="98">
        <v>75.649895265600435</v>
      </c>
      <c r="R165" s="98">
        <v>96.859253065194906</v>
      </c>
      <c r="S165" s="98">
        <v>99.311423729662721</v>
      </c>
      <c r="T165" s="98">
        <v>104.50584675631384</v>
      </c>
      <c r="U165" s="98">
        <v>110.67465767108745</v>
      </c>
      <c r="V165" s="98">
        <v>129.89662156809911</v>
      </c>
      <c r="W165" s="98">
        <v>132.97942315765314</v>
      </c>
      <c r="X165" s="98">
        <v>90.555167772943236</v>
      </c>
      <c r="Y165" s="98">
        <v>90.982032009334304</v>
      </c>
      <c r="DA165" s="63" t="s">
        <v>1894</v>
      </c>
    </row>
    <row r="166" spans="1:105" ht="12" customHeight="1" x14ac:dyDescent="0.25">
      <c r="A166" s="121" t="s">
        <v>55</v>
      </c>
      <c r="B166" s="122">
        <v>283.09208446221851</v>
      </c>
      <c r="C166" s="122">
        <v>276.85308294962675</v>
      </c>
      <c r="D166" s="122">
        <v>286.94664893978631</v>
      </c>
      <c r="E166" s="122">
        <v>308.74383542441342</v>
      </c>
      <c r="F166" s="122">
        <v>312.59856170565774</v>
      </c>
      <c r="G166" s="122">
        <v>284.29376412938228</v>
      </c>
      <c r="H166" s="122">
        <v>294.70054064446123</v>
      </c>
      <c r="I166" s="122">
        <v>300.44569350394198</v>
      </c>
      <c r="J166" s="122">
        <v>306.44136775715123</v>
      </c>
      <c r="K166" s="122">
        <v>277.08942442942259</v>
      </c>
      <c r="L166" s="122">
        <v>299.7720923533891</v>
      </c>
      <c r="M166" s="122">
        <v>310.72486963921665</v>
      </c>
      <c r="N166" s="122">
        <v>329.83770471110051</v>
      </c>
      <c r="O166" s="122">
        <v>346.27626430825421</v>
      </c>
      <c r="P166" s="122">
        <v>311.90297085518876</v>
      </c>
      <c r="Q166" s="122">
        <v>329.37426359618928</v>
      </c>
      <c r="R166" s="122">
        <v>337.02682982514926</v>
      </c>
      <c r="S166" s="122">
        <v>359.23765314247646</v>
      </c>
      <c r="T166" s="122">
        <v>356.48736795971183</v>
      </c>
      <c r="U166" s="122">
        <v>343.9160016604028</v>
      </c>
      <c r="V166" s="122">
        <v>352.82274374052832</v>
      </c>
      <c r="W166" s="122">
        <v>337.49133977609074</v>
      </c>
      <c r="X166" s="122">
        <v>250.43148879231029</v>
      </c>
      <c r="Y166" s="122">
        <v>228.1583342056984</v>
      </c>
      <c r="DA166" s="130" t="s">
        <v>1895</v>
      </c>
    </row>
    <row r="167" spans="1:105" ht="12" customHeight="1" x14ac:dyDescent="0.25">
      <c r="A167" s="97" t="s">
        <v>124</v>
      </c>
      <c r="B167" s="98">
        <v>31.632884752117644</v>
      </c>
      <c r="C167" s="98">
        <v>30.868303591199727</v>
      </c>
      <c r="D167" s="98">
        <v>31.366042420584254</v>
      </c>
      <c r="E167" s="98">
        <v>29.864837385270626</v>
      </c>
      <c r="F167" s="98">
        <v>29.652954140776053</v>
      </c>
      <c r="G167" s="98">
        <v>27.519973977553775</v>
      </c>
      <c r="H167" s="98">
        <v>25.326921869244785</v>
      </c>
      <c r="I167" s="98">
        <v>25.063211868110837</v>
      </c>
      <c r="J167" s="98">
        <v>21.972033228403475</v>
      </c>
      <c r="K167" s="98">
        <v>20.313187826574325</v>
      </c>
      <c r="L167" s="98">
        <v>19.22472381404252</v>
      </c>
      <c r="M167" s="98">
        <v>18.030918854257482</v>
      </c>
      <c r="N167" s="98">
        <v>15.615828366324333</v>
      </c>
      <c r="O167" s="98">
        <v>13.943617130487869</v>
      </c>
      <c r="P167" s="98">
        <v>13.21649803024124</v>
      </c>
      <c r="Q167" s="98">
        <v>12.702630710252016</v>
      </c>
      <c r="R167" s="98">
        <v>12.601938436786739</v>
      </c>
      <c r="S167" s="98">
        <v>13.043034898593746</v>
      </c>
      <c r="T167" s="98">
        <v>12.622013222312424</v>
      </c>
      <c r="U167" s="98">
        <v>11.783541820592736</v>
      </c>
      <c r="V167" s="98">
        <v>11.591772663804763</v>
      </c>
      <c r="W167" s="98">
        <v>11.685318161012448</v>
      </c>
      <c r="X167" s="98">
        <v>7.025597684352789</v>
      </c>
      <c r="Y167" s="98">
        <v>5.6818645583443654</v>
      </c>
      <c r="DA167" s="63" t="s">
        <v>1896</v>
      </c>
    </row>
    <row r="168" spans="1:105" ht="12" customHeight="1" x14ac:dyDescent="0.25">
      <c r="A168" s="97" t="s">
        <v>123</v>
      </c>
      <c r="B168" s="98">
        <v>1.1339159804186757E-2</v>
      </c>
      <c r="C168" s="98">
        <v>1.0911891016475102E-2</v>
      </c>
      <c r="D168" s="98">
        <v>1.1138198439866772E-2</v>
      </c>
      <c r="E168" s="98">
        <v>9.9850652314214597E-3</v>
      </c>
      <c r="F168" s="98">
        <v>1.0280919451926388E-2</v>
      </c>
      <c r="G168" s="98">
        <v>1.0665173040418684E-2</v>
      </c>
      <c r="H168" s="98">
        <v>1.0982207027116319E-2</v>
      </c>
      <c r="I168" s="98">
        <v>1.352479923119617E-2</v>
      </c>
      <c r="J168" s="98">
        <v>1.2640529062314594E-2</v>
      </c>
      <c r="K168" s="98">
        <v>1.4854833023087812E-2</v>
      </c>
      <c r="L168" s="98">
        <v>1.8839207103902016E-2</v>
      </c>
      <c r="M168" s="98">
        <v>2.2244874498119491E-2</v>
      </c>
      <c r="N168" s="98">
        <v>1.9502977669248037E-2</v>
      </c>
      <c r="O168" s="98">
        <v>1.6525815274547547E-2</v>
      </c>
      <c r="P168" s="98">
        <v>1.7790727432605839E-2</v>
      </c>
      <c r="Q168" s="98">
        <v>1.5940354251867142E-2</v>
      </c>
      <c r="R168" s="98">
        <v>1.6642631043496253E-2</v>
      </c>
      <c r="S168" s="98">
        <v>1.7116795647279623E-2</v>
      </c>
      <c r="T168" s="98">
        <v>1.7225070012279312E-2</v>
      </c>
      <c r="U168" s="98">
        <v>1.6543488133931233E-2</v>
      </c>
      <c r="V168" s="98">
        <v>1.6573608852608022E-2</v>
      </c>
      <c r="W168" s="98">
        <v>1.9338712450353839E-2</v>
      </c>
      <c r="X168" s="98">
        <v>1.2215488675266284E-2</v>
      </c>
      <c r="Y168" s="98">
        <v>9.8800652324319317E-3</v>
      </c>
      <c r="DA168" s="63" t="s">
        <v>1897</v>
      </c>
    </row>
    <row r="169" spans="1:105" ht="12" customHeight="1" x14ac:dyDescent="0.25">
      <c r="A169" s="100" t="s">
        <v>50</v>
      </c>
      <c r="B169" s="101">
        <v>2.8654598707177049E-3</v>
      </c>
      <c r="C169" s="101">
        <v>2.6132654619746335E-3</v>
      </c>
      <c r="D169" s="101">
        <v>2.4368083659923909E-3</v>
      </c>
      <c r="E169" s="101">
        <v>2.4201734521456021E-3</v>
      </c>
      <c r="F169" s="101">
        <v>2.413953919953137E-3</v>
      </c>
      <c r="G169" s="101">
        <v>2.2783723188009599E-3</v>
      </c>
      <c r="H169" s="101">
        <v>2.2210171486161221E-3</v>
      </c>
      <c r="I169" s="101">
        <v>3.3020377998468319E-3</v>
      </c>
      <c r="J169" s="101">
        <v>2.8360657363700067E-3</v>
      </c>
      <c r="K169" s="101">
        <v>3.0386492884373431E-3</v>
      </c>
      <c r="L169" s="101">
        <v>8.422580819815546E-3</v>
      </c>
      <c r="M169" s="101">
        <v>4.388977381202184E-3</v>
      </c>
      <c r="N169" s="101">
        <v>4.9775307664357621E-3</v>
      </c>
      <c r="O169" s="101">
        <v>4.412617095427146E-3</v>
      </c>
      <c r="P169" s="101">
        <v>3.4078318908860468E-3</v>
      </c>
      <c r="Q169" s="101">
        <v>3.5171418974564001E-3</v>
      </c>
      <c r="R169" s="101">
        <v>3.4609399809260658E-3</v>
      </c>
      <c r="S169" s="101">
        <v>4.0006457297194695E-3</v>
      </c>
      <c r="T169" s="101">
        <v>3.9929364074412646E-3</v>
      </c>
      <c r="U169" s="101">
        <v>3.4994266801507998E-3</v>
      </c>
      <c r="V169" s="101">
        <v>3.5740615020925176E-3</v>
      </c>
      <c r="W169" s="101">
        <v>4.2623806146673722E-3</v>
      </c>
      <c r="X169" s="101">
        <v>1.0248929673374633E-3</v>
      </c>
      <c r="Y169" s="101">
        <v>6.5650184464703936E-4</v>
      </c>
      <c r="DA169" s="131" t="s">
        <v>1898</v>
      </c>
    </row>
    <row r="170" spans="1:105" ht="12" customHeight="1" x14ac:dyDescent="0.25">
      <c r="A170" s="103" t="s">
        <v>52</v>
      </c>
      <c r="B170" s="104">
        <v>8.4736999334690515E-3</v>
      </c>
      <c r="C170" s="104">
        <v>8.2986255545004686E-3</v>
      </c>
      <c r="D170" s="104">
        <v>8.7013900738743804E-3</v>
      </c>
      <c r="E170" s="104">
        <v>7.5648917792758581E-3</v>
      </c>
      <c r="F170" s="104">
        <v>7.8669655319732502E-3</v>
      </c>
      <c r="G170" s="104">
        <v>8.3868007216177237E-3</v>
      </c>
      <c r="H170" s="104">
        <v>8.761189878500197E-3</v>
      </c>
      <c r="I170" s="104">
        <v>1.0222761431349339E-2</v>
      </c>
      <c r="J170" s="104">
        <v>9.8044633259445867E-3</v>
      </c>
      <c r="K170" s="104">
        <v>1.181618373465047E-2</v>
      </c>
      <c r="L170" s="104">
        <v>1.0416626284086468E-2</v>
      </c>
      <c r="M170" s="104">
        <v>1.7855897116917308E-2</v>
      </c>
      <c r="N170" s="104">
        <v>1.4525446902812274E-2</v>
      </c>
      <c r="O170" s="104">
        <v>1.2113198179120401E-2</v>
      </c>
      <c r="P170" s="104">
        <v>1.4382895541719792E-2</v>
      </c>
      <c r="Q170" s="104">
        <v>1.2423212354410742E-2</v>
      </c>
      <c r="R170" s="104">
        <v>1.3181691062570187E-2</v>
      </c>
      <c r="S170" s="104">
        <v>1.3116149917560153E-2</v>
      </c>
      <c r="T170" s="104">
        <v>1.3232133604838048E-2</v>
      </c>
      <c r="U170" s="104">
        <v>1.3044061453780433E-2</v>
      </c>
      <c r="V170" s="104">
        <v>1.2999547350515504E-2</v>
      </c>
      <c r="W170" s="104">
        <v>1.5076331835686465E-2</v>
      </c>
      <c r="X170" s="104">
        <v>1.1190595707928821E-2</v>
      </c>
      <c r="Y170" s="104">
        <v>9.2235633877848916E-3</v>
      </c>
      <c r="DA170" s="132" t="s">
        <v>1899</v>
      </c>
    </row>
    <row r="171" spans="1:105" ht="12" customHeight="1" x14ac:dyDescent="0.25">
      <c r="A171" s="106" t="s">
        <v>122</v>
      </c>
      <c r="B171" s="101">
        <v>242.55753554676849</v>
      </c>
      <c r="C171" s="101">
        <v>237.43087243117836</v>
      </c>
      <c r="D171" s="101">
        <v>247.09300111591352</v>
      </c>
      <c r="E171" s="101">
        <v>269.50401407496832</v>
      </c>
      <c r="F171" s="101">
        <v>273.22221033462921</v>
      </c>
      <c r="G171" s="101">
        <v>247.41155079282217</v>
      </c>
      <c r="H171" s="101">
        <v>257.80369803184107</v>
      </c>
      <c r="I171" s="101">
        <v>261.02246027304358</v>
      </c>
      <c r="J171" s="101">
        <v>267.77658017021884</v>
      </c>
      <c r="K171" s="101">
        <v>239.24426138471676</v>
      </c>
      <c r="L171" s="101">
        <v>254.23937188650697</v>
      </c>
      <c r="M171" s="101">
        <v>260.40655358354047</v>
      </c>
      <c r="N171" s="101">
        <v>277.39923580632296</v>
      </c>
      <c r="O171" s="101">
        <v>293.65518825040408</v>
      </c>
      <c r="P171" s="101">
        <v>262.92018072037075</v>
      </c>
      <c r="Q171" s="101">
        <v>278.08540509915952</v>
      </c>
      <c r="R171" s="101">
        <v>283.63890669851241</v>
      </c>
      <c r="S171" s="101">
        <v>302.79224218527997</v>
      </c>
      <c r="T171" s="101">
        <v>298.88414565587959</v>
      </c>
      <c r="U171" s="101">
        <v>287.40973471102734</v>
      </c>
      <c r="V171" s="101">
        <v>295.48809503182491</v>
      </c>
      <c r="W171" s="101">
        <v>280.03886547343359</v>
      </c>
      <c r="X171" s="101">
        <v>204.99367371709286</v>
      </c>
      <c r="Y171" s="101">
        <v>185.5052567761625</v>
      </c>
      <c r="DA171" s="131" t="s">
        <v>1900</v>
      </c>
    </row>
    <row r="172" spans="1:105" ht="12" customHeight="1" x14ac:dyDescent="0.25">
      <c r="A172" s="107" t="s">
        <v>121</v>
      </c>
      <c r="B172" s="104">
        <v>8.8903250035281474</v>
      </c>
      <c r="C172" s="104">
        <v>8.5429950362322025</v>
      </c>
      <c r="D172" s="104">
        <v>8.4764672048486833</v>
      </c>
      <c r="E172" s="104">
        <v>9.3649988989430462</v>
      </c>
      <c r="F172" s="104">
        <v>9.7131163108005687</v>
      </c>
      <c r="G172" s="104">
        <v>9.3515741859659194</v>
      </c>
      <c r="H172" s="104">
        <v>11.558938536348226</v>
      </c>
      <c r="I172" s="104">
        <v>14.346496563556389</v>
      </c>
      <c r="J172" s="104">
        <v>16.680113829466606</v>
      </c>
      <c r="K172" s="104">
        <v>17.517120385108385</v>
      </c>
      <c r="L172" s="104">
        <v>26.289157445735725</v>
      </c>
      <c r="M172" s="104">
        <v>32.265152326920614</v>
      </c>
      <c r="N172" s="104">
        <v>36.803137560783995</v>
      </c>
      <c r="O172" s="104">
        <v>38.660933112087712</v>
      </c>
      <c r="P172" s="104">
        <v>35.74850137714418</v>
      </c>
      <c r="Q172" s="104">
        <v>38.570287432525888</v>
      </c>
      <c r="R172" s="104">
        <v>40.7693420588066</v>
      </c>
      <c r="S172" s="104">
        <v>43.385259262955429</v>
      </c>
      <c r="T172" s="104">
        <v>44.96398401150752</v>
      </c>
      <c r="U172" s="104">
        <v>44.706181640648794</v>
      </c>
      <c r="V172" s="104">
        <v>45.72630243604609</v>
      </c>
      <c r="W172" s="104">
        <v>45.747817429194363</v>
      </c>
      <c r="X172" s="104">
        <v>38.400001902189395</v>
      </c>
      <c r="Y172" s="104">
        <v>36.961332805959103</v>
      </c>
      <c r="DA172" s="132" t="s">
        <v>1901</v>
      </c>
    </row>
    <row r="173" spans="1:105" ht="12" customHeight="1" x14ac:dyDescent="0.25">
      <c r="A173" s="108" t="s">
        <v>53</v>
      </c>
      <c r="B173" s="98">
        <v>2.2472769984234069</v>
      </c>
      <c r="C173" s="98">
        <v>2.0462569238866473</v>
      </c>
      <c r="D173" s="98">
        <v>1.8535695015937741</v>
      </c>
      <c r="E173" s="98">
        <v>2.2704640558457778</v>
      </c>
      <c r="F173" s="98">
        <v>2.2809219968690146</v>
      </c>
      <c r="G173" s="98">
        <v>1.9964609657455663</v>
      </c>
      <c r="H173" s="98">
        <v>2.3365913183241793</v>
      </c>
      <c r="I173" s="98">
        <v>3.5026933209167863</v>
      </c>
      <c r="J173" s="98">
        <v>3.7457694621977708</v>
      </c>
      <c r="K173" s="98">
        <v>3.5767837586434954</v>
      </c>
      <c r="L173" s="98">
        <v>11.753309016123913</v>
      </c>
      <c r="M173" s="98">
        <v>6.3546978910111189</v>
      </c>
      <c r="N173" s="98">
        <v>9.39573529600667</v>
      </c>
      <c r="O173" s="98">
        <v>10.322335227476149</v>
      </c>
      <c r="P173" s="98">
        <v>6.8399951513250956</v>
      </c>
      <c r="Q173" s="98">
        <v>8.5195774256844672</v>
      </c>
      <c r="R173" s="98">
        <v>8.4796368242531788</v>
      </c>
      <c r="S173" s="98">
        <v>10.145506807147465</v>
      </c>
      <c r="T173" s="98">
        <v>10.434181349348155</v>
      </c>
      <c r="U173" s="98">
        <v>9.4669864879130117</v>
      </c>
      <c r="V173" s="98">
        <v>9.8657027012171952</v>
      </c>
      <c r="W173" s="98">
        <v>10.052733616561115</v>
      </c>
      <c r="X173" s="98">
        <v>3.2309786618771503</v>
      </c>
      <c r="Y173" s="98">
        <v>2.5404166795523171</v>
      </c>
      <c r="DA173" s="63" t="s">
        <v>1902</v>
      </c>
    </row>
    <row r="174" spans="1:105" ht="12" customHeight="1" x14ac:dyDescent="0.25">
      <c r="A174" s="115" t="s">
        <v>52</v>
      </c>
      <c r="B174" s="33">
        <v>6.6430480051047409</v>
      </c>
      <c r="C174" s="33">
        <v>6.4967381123455556</v>
      </c>
      <c r="D174" s="33">
        <v>6.6228977032549086</v>
      </c>
      <c r="E174" s="33">
        <v>7.0945348430972688</v>
      </c>
      <c r="F174" s="33">
        <v>7.4321943139315545</v>
      </c>
      <c r="G174" s="33">
        <v>7.3551132202203524</v>
      </c>
      <c r="H174" s="33">
        <v>9.222347218024046</v>
      </c>
      <c r="I174" s="33">
        <v>10.843803242639604</v>
      </c>
      <c r="J174" s="33">
        <v>12.934344367268837</v>
      </c>
      <c r="K174" s="33">
        <v>13.940336626464889</v>
      </c>
      <c r="L174" s="33">
        <v>14.535848429611811</v>
      </c>
      <c r="M174" s="33">
        <v>25.910454435909493</v>
      </c>
      <c r="N174" s="33">
        <v>27.407402264777328</v>
      </c>
      <c r="O174" s="33">
        <v>28.338597884611563</v>
      </c>
      <c r="P174" s="33">
        <v>28.908506225819082</v>
      </c>
      <c r="Q174" s="33">
        <v>30.050710006841424</v>
      </c>
      <c r="R174" s="33">
        <v>32.289705234553423</v>
      </c>
      <c r="S174" s="33">
        <v>33.239752455807967</v>
      </c>
      <c r="T174" s="33">
        <v>34.529802662159362</v>
      </c>
      <c r="U174" s="33">
        <v>35.239195152735782</v>
      </c>
      <c r="V174" s="33">
        <v>35.860599734828895</v>
      </c>
      <c r="W174" s="33">
        <v>35.69508381263325</v>
      </c>
      <c r="X174" s="33">
        <v>35.169023240312242</v>
      </c>
      <c r="Y174" s="33">
        <v>34.420916126406787</v>
      </c>
      <c r="DA174" s="60" t="s">
        <v>1903</v>
      </c>
    </row>
    <row r="175" spans="1:105" ht="12" customHeight="1" x14ac:dyDescent="0.25">
      <c r="A175" s="121" t="s">
        <v>54</v>
      </c>
      <c r="B175" s="122">
        <v>174.86120241083938</v>
      </c>
      <c r="C175" s="122">
        <v>178.89124945426585</v>
      </c>
      <c r="D175" s="122">
        <v>186.77979239347258</v>
      </c>
      <c r="E175" s="122">
        <v>184.74713789036196</v>
      </c>
      <c r="F175" s="122">
        <v>166.63154677254158</v>
      </c>
      <c r="G175" s="122">
        <v>167.66432845467165</v>
      </c>
      <c r="H175" s="122">
        <v>171.16689748724735</v>
      </c>
      <c r="I175" s="122">
        <v>180.78789233440091</v>
      </c>
      <c r="J175" s="122">
        <v>183.47246157604346</v>
      </c>
      <c r="K175" s="122">
        <v>147.48701570786241</v>
      </c>
      <c r="L175" s="122">
        <v>180.45455321419433</v>
      </c>
      <c r="M175" s="122">
        <v>170.89589980754647</v>
      </c>
      <c r="N175" s="122">
        <v>180.29653051973233</v>
      </c>
      <c r="O175" s="122">
        <v>183.42895910148161</v>
      </c>
      <c r="P175" s="122">
        <v>161.51921224307236</v>
      </c>
      <c r="Q175" s="122">
        <v>169.74818915646165</v>
      </c>
      <c r="R175" s="122">
        <v>165.42876650693492</v>
      </c>
      <c r="S175" s="122">
        <v>175.77679835344964</v>
      </c>
      <c r="T175" s="122">
        <v>170.85753846994004</v>
      </c>
      <c r="U175" s="122">
        <v>164.65451721748644</v>
      </c>
      <c r="V175" s="122">
        <v>169.84625386770657</v>
      </c>
      <c r="W175" s="122">
        <v>156.38017057741277</v>
      </c>
      <c r="X175" s="122">
        <v>169.40086651684402</v>
      </c>
      <c r="Y175" s="122">
        <v>151.57509733572627</v>
      </c>
      <c r="DA175" s="130" t="s">
        <v>1904</v>
      </c>
    </row>
    <row r="176" spans="1:105" ht="12" customHeight="1" x14ac:dyDescent="0.25">
      <c r="A176" s="97" t="s">
        <v>50</v>
      </c>
      <c r="B176" s="98">
        <v>82.249612474793167</v>
      </c>
      <c r="C176" s="98">
        <v>78.850435488894831</v>
      </c>
      <c r="D176" s="98">
        <v>83.326112709768097</v>
      </c>
      <c r="E176" s="98">
        <v>80.366054726083973</v>
      </c>
      <c r="F176" s="98">
        <v>80.44425710785535</v>
      </c>
      <c r="G176" s="98">
        <v>75.693355668378558</v>
      </c>
      <c r="H176" s="98">
        <v>72.918855322330415</v>
      </c>
      <c r="I176" s="98">
        <v>75.860147265141336</v>
      </c>
      <c r="J176" s="98">
        <v>69.341160244565387</v>
      </c>
      <c r="K176" s="98">
        <v>66.00805873441999</v>
      </c>
      <c r="L176" s="98">
        <v>64.652035782574146</v>
      </c>
      <c r="M176" s="98">
        <v>63.147157410650721</v>
      </c>
      <c r="N176" s="98">
        <v>60.179589697999482</v>
      </c>
      <c r="O176" s="98">
        <v>58.250360508461526</v>
      </c>
      <c r="P176" s="98">
        <v>57.439008870757128</v>
      </c>
      <c r="Q176" s="98">
        <v>55.52244939376552</v>
      </c>
      <c r="R176" s="98">
        <v>48.204852274805475</v>
      </c>
      <c r="S176" s="98">
        <v>49.513578517479317</v>
      </c>
      <c r="T176" s="98">
        <v>45.283551027499811</v>
      </c>
      <c r="U176" s="98">
        <v>42.586839974395126</v>
      </c>
      <c r="V176" s="98">
        <v>42.963399689149888</v>
      </c>
      <c r="W176" s="98">
        <v>36.61380067778483</v>
      </c>
      <c r="X176" s="98">
        <v>30.856224437459574</v>
      </c>
      <c r="Y176" s="98">
        <v>24.873176114397076</v>
      </c>
      <c r="DA176" s="63" t="s">
        <v>1905</v>
      </c>
    </row>
    <row r="177" spans="1:105" ht="12" customHeight="1" x14ac:dyDescent="0.25">
      <c r="A177" s="109" t="s">
        <v>120</v>
      </c>
      <c r="B177" s="33">
        <v>92.611589936046215</v>
      </c>
      <c r="C177" s="33">
        <v>100.04081396537103</v>
      </c>
      <c r="D177" s="33">
        <v>103.45367968370446</v>
      </c>
      <c r="E177" s="33">
        <v>104.381083164278</v>
      </c>
      <c r="F177" s="33">
        <v>86.187289664686219</v>
      </c>
      <c r="G177" s="33">
        <v>91.970972786293089</v>
      </c>
      <c r="H177" s="33">
        <v>98.248042164916939</v>
      </c>
      <c r="I177" s="33">
        <v>104.92774506925957</v>
      </c>
      <c r="J177" s="33">
        <v>114.13130133147807</v>
      </c>
      <c r="K177" s="33">
        <v>81.478956973442422</v>
      </c>
      <c r="L177" s="33">
        <v>115.8025174316202</v>
      </c>
      <c r="M177" s="33">
        <v>107.74874239689576</v>
      </c>
      <c r="N177" s="33">
        <v>120.11694082173285</v>
      </c>
      <c r="O177" s="33">
        <v>125.1785985930201</v>
      </c>
      <c r="P177" s="33">
        <v>104.08020337231522</v>
      </c>
      <c r="Q177" s="33">
        <v>114.22573976269612</v>
      </c>
      <c r="R177" s="33">
        <v>117.22391423212945</v>
      </c>
      <c r="S177" s="33">
        <v>126.26321983597033</v>
      </c>
      <c r="T177" s="33">
        <v>125.57398744244023</v>
      </c>
      <c r="U177" s="33">
        <v>122.06767724309132</v>
      </c>
      <c r="V177" s="33">
        <v>126.88285417855667</v>
      </c>
      <c r="W177" s="33">
        <v>119.76636989962793</v>
      </c>
      <c r="X177" s="33">
        <v>138.54464207938446</v>
      </c>
      <c r="Y177" s="33">
        <v>126.70192122132919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0.6483574794939353</v>
      </c>
      <c r="C3" s="119">
        <f>IF(RES_hhdet_tes!C3=0,"",RES_hhdet_tes!C3/RES_hhdet_fec!C3)</f>
        <v>0.64870763266551379</v>
      </c>
      <c r="D3" s="119">
        <f>IF(RES_hhdet_tes!D3=0,"",RES_hhdet_tes!D3/RES_hhdet_fec!D3)</f>
        <v>0.64954024335230731</v>
      </c>
      <c r="E3" s="119">
        <f>IF(RES_hhdet_tes!E3=0,"",RES_hhdet_tes!E3/RES_hhdet_fec!E3)</f>
        <v>0.65441686327130066</v>
      </c>
      <c r="F3" s="119">
        <f>IF(RES_hhdet_tes!F3=0,"",RES_hhdet_tes!F3/RES_hhdet_fec!F3)</f>
        <v>0.64822596674686184</v>
      </c>
      <c r="G3" s="119">
        <f>IF(RES_hhdet_tes!G3=0,"",RES_hhdet_tes!G3/RES_hhdet_fec!G3)</f>
        <v>0.64971136302464849</v>
      </c>
      <c r="H3" s="119">
        <f>IF(RES_hhdet_tes!H3=0,"",RES_hhdet_tes!H3/RES_hhdet_fec!H3)</f>
        <v>0.65420021042930065</v>
      </c>
      <c r="I3" s="119">
        <f>IF(RES_hhdet_tes!I3=0,"",RES_hhdet_tes!I3/RES_hhdet_fec!I3)</f>
        <v>0.66085591226678153</v>
      </c>
      <c r="J3" s="119">
        <f>IF(RES_hhdet_tes!J3=0,"",RES_hhdet_tes!J3/RES_hhdet_fec!J3)</f>
        <v>0.66859253834226329</v>
      </c>
      <c r="K3" s="119">
        <f>IF(RES_hhdet_tes!K3=0,"",RES_hhdet_tes!K3/RES_hhdet_fec!K3)</f>
        <v>0.67599850376795334</v>
      </c>
      <c r="L3" s="119">
        <f>IF(RES_hhdet_tes!L3=0,"",RES_hhdet_tes!L3/RES_hhdet_fec!L3)</f>
        <v>0.6807775260904505</v>
      </c>
      <c r="M3" s="119">
        <f>IF(RES_hhdet_tes!M3=0,"",RES_hhdet_tes!M3/RES_hhdet_fec!M3)</f>
        <v>0.70145272271745585</v>
      </c>
      <c r="N3" s="119">
        <f>IF(RES_hhdet_tes!N3=0,"",RES_hhdet_tes!N3/RES_hhdet_fec!N3)</f>
        <v>0.70544305029386178</v>
      </c>
      <c r="O3" s="119">
        <f>IF(RES_hhdet_tes!O3=0,"",RES_hhdet_tes!O3/RES_hhdet_fec!O3)</f>
        <v>0.72220790005105984</v>
      </c>
      <c r="P3" s="119">
        <f>IF(RES_hhdet_tes!P3=0,"",RES_hhdet_tes!P3/RES_hhdet_fec!P3)</f>
        <v>0.72369385551060861</v>
      </c>
      <c r="Q3" s="119">
        <f>IF(RES_hhdet_tes!Q3=0,"",RES_hhdet_tes!Q3/RES_hhdet_fec!Q3)</f>
        <v>0.72373034723782992</v>
      </c>
      <c r="R3" s="119">
        <f>IF(RES_hhdet_tes!R3=0,"",RES_hhdet_tes!R3/RES_hhdet_fec!R3)</f>
        <v>0.72311776385241611</v>
      </c>
      <c r="S3" s="119">
        <f>IF(RES_hhdet_tes!S3=0,"",RES_hhdet_tes!S3/RES_hhdet_fec!S3)</f>
        <v>0.72064171817979583</v>
      </c>
      <c r="T3" s="119">
        <f>IF(RES_hhdet_tes!T3=0,"",RES_hhdet_tes!T3/RES_hhdet_fec!T3)</f>
        <v>0.72206040240770353</v>
      </c>
      <c r="U3" s="119">
        <f>IF(RES_hhdet_tes!U3=0,"",RES_hhdet_tes!U3/RES_hhdet_fec!U3)</f>
        <v>0.7232662078258264</v>
      </c>
      <c r="V3" s="119">
        <f>IF(RES_hhdet_tes!V3=0,"",RES_hhdet_tes!V3/RES_hhdet_fec!V3)</f>
        <v>0.72602224247933234</v>
      </c>
      <c r="W3" s="119">
        <f>IF(RES_hhdet_tes!W3=0,"",RES_hhdet_tes!W3/RES_hhdet_fec!W3)</f>
        <v>0.735530039995545</v>
      </c>
      <c r="X3" s="119">
        <f>IF(RES_hhdet_tes!X3=0,"",RES_hhdet_tes!X3/RES_hhdet_fec!X3)</f>
        <v>0.77288171424564611</v>
      </c>
      <c r="Y3" s="119">
        <f>IF(RES_hhdet_tes!Y3=0,"",RES_hhdet_tes!Y3/RES_hhdet_fec!Y3)</f>
        <v>0.81826854931325887</v>
      </c>
      <c r="DA3" s="129" t="s">
        <v>1908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0.64299934043134377</v>
      </c>
      <c r="C4" s="124">
        <f>IF(RES_hhdet_tes!C4=0,"",RES_hhdet_tes!C4/RES_hhdet_fec!C4)</f>
        <v>0.64294132809180404</v>
      </c>
      <c r="D4" s="124">
        <f>IF(RES_hhdet_tes!D4=0,"",RES_hhdet_tes!D4/RES_hhdet_fec!D4)</f>
        <v>0.64291200256540482</v>
      </c>
      <c r="E4" s="124">
        <f>IF(RES_hhdet_tes!E4=0,"",RES_hhdet_tes!E4/RES_hhdet_fec!E4)</f>
        <v>0.64281061842391152</v>
      </c>
      <c r="F4" s="124">
        <f>IF(RES_hhdet_tes!F4=0,"",RES_hhdet_tes!F4/RES_hhdet_fec!F4)</f>
        <v>0.64282674446171661</v>
      </c>
      <c r="G4" s="124">
        <f>IF(RES_hhdet_tes!G4=0,"",RES_hhdet_tes!G4/RES_hhdet_fec!G4)</f>
        <v>0.6427781549939392</v>
      </c>
      <c r="H4" s="124">
        <f>IF(RES_hhdet_tes!H4=0,"",RES_hhdet_tes!H4/RES_hhdet_fec!H4)</f>
        <v>0.64619346897752095</v>
      </c>
      <c r="I4" s="124">
        <f>IF(RES_hhdet_tes!I4=0,"",RES_hhdet_tes!I4/RES_hhdet_fec!I4)</f>
        <v>0.65546883500815778</v>
      </c>
      <c r="J4" s="124">
        <f>IF(RES_hhdet_tes!J4=0,"",RES_hhdet_tes!J4/RES_hhdet_fec!J4)</f>
        <v>0.66448463947929481</v>
      </c>
      <c r="K4" s="124">
        <f>IF(RES_hhdet_tes!K4=0,"",RES_hhdet_tes!K4/RES_hhdet_fec!K4)</f>
        <v>0.67287703882765726</v>
      </c>
      <c r="L4" s="124">
        <f>IF(RES_hhdet_tes!L4=0,"",RES_hhdet_tes!L4/RES_hhdet_fec!L4)</f>
        <v>0.67831042407331055</v>
      </c>
      <c r="M4" s="124">
        <f>IF(RES_hhdet_tes!M4=0,"",RES_hhdet_tes!M4/RES_hhdet_fec!M4)</f>
        <v>0.68582769241788699</v>
      </c>
      <c r="N4" s="124">
        <f>IF(RES_hhdet_tes!N4=0,"",RES_hhdet_tes!N4/RES_hhdet_fec!N4)</f>
        <v>0.69346023259219636</v>
      </c>
      <c r="O4" s="124">
        <f>IF(RES_hhdet_tes!O4=0,"",RES_hhdet_tes!O4/RES_hhdet_fec!O4)</f>
        <v>0.71556739102696099</v>
      </c>
      <c r="P4" s="124">
        <f>IF(RES_hhdet_tes!P4=0,"",RES_hhdet_tes!P4/RES_hhdet_fec!P4)</f>
        <v>0.71555081619456762</v>
      </c>
      <c r="Q4" s="124">
        <f>IF(RES_hhdet_tes!Q4=0,"",RES_hhdet_tes!Q4/RES_hhdet_fec!Q4)</f>
        <v>0.7155408049171631</v>
      </c>
      <c r="R4" s="124">
        <f>IF(RES_hhdet_tes!R4=0,"",RES_hhdet_tes!R4/RES_hhdet_fec!R4)</f>
        <v>0.71553824964371715</v>
      </c>
      <c r="S4" s="124">
        <f>IF(RES_hhdet_tes!S4=0,"",RES_hhdet_tes!S4/RES_hhdet_fec!S4)</f>
        <v>0.7155297625231859</v>
      </c>
      <c r="T4" s="124">
        <f>IF(RES_hhdet_tes!T4=0,"",RES_hhdet_tes!T4/RES_hhdet_fec!T4)</f>
        <v>0.71551809184482551</v>
      </c>
      <c r="U4" s="124">
        <f>IF(RES_hhdet_tes!U4=0,"",RES_hhdet_tes!U4/RES_hhdet_fec!U4)</f>
        <v>0.71551723963401126</v>
      </c>
      <c r="V4" s="124">
        <f>IF(RES_hhdet_tes!V4=0,"",RES_hhdet_tes!V4/RES_hhdet_fec!V4)</f>
        <v>0.71550697882001335</v>
      </c>
      <c r="W4" s="124">
        <f>IF(RES_hhdet_tes!W4=0,"",RES_hhdet_tes!W4/RES_hhdet_fec!W4)</f>
        <v>0.72584385718905375</v>
      </c>
      <c r="X4" s="124">
        <f>IF(RES_hhdet_tes!X4=0,"",RES_hhdet_tes!X4/RES_hhdet_fec!X4)</f>
        <v>0.76361974290519119</v>
      </c>
      <c r="Y4" s="124">
        <f>IF(RES_hhdet_tes!Y4=0,"",RES_hhdet_tes!Y4/RES_hhdet_fec!Y4)</f>
        <v>0.80849402509371948</v>
      </c>
      <c r="DA4" s="130" t="s">
        <v>1909</v>
      </c>
    </row>
    <row r="5" spans="1:105" ht="12" customHeight="1" x14ac:dyDescent="0.25">
      <c r="A5" s="97" t="s">
        <v>51</v>
      </c>
      <c r="B5" s="111">
        <f>IF(RES_hhdet_tes!B5=0,"",RES_hhdet_tes!B5/RES_hhdet_fec!B5)</f>
        <v>0.64070338210986411</v>
      </c>
      <c r="C5" s="111">
        <f>IF(RES_hhdet_tes!C5=0,"",RES_hhdet_tes!C5/RES_hhdet_fec!C5)</f>
        <v>0.64070338210986411</v>
      </c>
      <c r="D5" s="111">
        <f>IF(RES_hhdet_tes!D5=0,"",RES_hhdet_tes!D5/RES_hhdet_fec!D5)</f>
        <v>0.64070338210986411</v>
      </c>
      <c r="E5" s="111">
        <f>IF(RES_hhdet_tes!E5=0,"",RES_hhdet_tes!E5/RES_hhdet_fec!E5)</f>
        <v>0.64070338210986411</v>
      </c>
      <c r="F5" s="111">
        <f>IF(RES_hhdet_tes!F5=0,"",RES_hhdet_tes!F5/RES_hhdet_fec!F5)</f>
        <v>0.64070338210986411</v>
      </c>
      <c r="G5" s="111">
        <f>IF(RES_hhdet_tes!G5=0,"",RES_hhdet_tes!G5/RES_hhdet_fec!G5)</f>
        <v>0.64070338210986411</v>
      </c>
      <c r="H5" s="111">
        <f>IF(RES_hhdet_tes!H5=0,"",RES_hhdet_tes!H5/RES_hhdet_fec!H5)</f>
        <v>0.6441664870492263</v>
      </c>
      <c r="I5" s="111">
        <f>IF(RES_hhdet_tes!I5=0,"",RES_hhdet_tes!I5/RES_hhdet_fec!I5)</f>
        <v>0.65346652232328228</v>
      </c>
      <c r="J5" s="111">
        <f>IF(RES_hhdet_tes!J5=0,"",RES_hhdet_tes!J5/RES_hhdet_fec!J5)</f>
        <v>0.6625386514123659</v>
      </c>
      <c r="K5" s="111">
        <f>IF(RES_hhdet_tes!K5=0,"",RES_hhdet_tes!K5/RES_hhdet_fec!K5)</f>
        <v>0.67101090584247336</v>
      </c>
      <c r="L5" s="111">
        <f>IF(RES_hhdet_tes!L5=0,"",RES_hhdet_tes!L5/RES_hhdet_fec!L5)</f>
        <v>0.67647289896983942</v>
      </c>
      <c r="M5" s="111">
        <f>IF(RES_hhdet_tes!M5=0,"",RES_hhdet_tes!M5/RES_hhdet_fec!M5)</f>
        <v>0.68405454630666895</v>
      </c>
      <c r="N5" s="111">
        <f>IF(RES_hhdet_tes!N5=0,"",RES_hhdet_tes!N5/RES_hhdet_fec!N5)</f>
        <v>0.69171019556556834</v>
      </c>
      <c r="O5" s="111">
        <f>IF(RES_hhdet_tes!O5=0,"",RES_hhdet_tes!O5/RES_hhdet_fec!O5)</f>
        <v>0.7139074484963055</v>
      </c>
      <c r="P5" s="111">
        <f>IF(RES_hhdet_tes!P5=0,"",RES_hhdet_tes!P5/RES_hhdet_fec!P5)</f>
        <v>0.71390793130862107</v>
      </c>
      <c r="Q5" s="111">
        <f>IF(RES_hhdet_tes!Q5=0,"",RES_hhdet_tes!Q5/RES_hhdet_fec!Q5)</f>
        <v>0.7139086650554537</v>
      </c>
      <c r="R5" s="111">
        <f>IF(RES_hhdet_tes!R5=0,"",RES_hhdet_tes!R5/RES_hhdet_fec!R5)</f>
        <v>0.71391318035505058</v>
      </c>
      <c r="S5" s="111">
        <f>IF(RES_hhdet_tes!S5=0,"",RES_hhdet_tes!S5/RES_hhdet_fec!S5)</f>
        <v>0.7139146876524437</v>
      </c>
      <c r="T5" s="111">
        <f>IF(RES_hhdet_tes!T5=0,"",RES_hhdet_tes!T5/RES_hhdet_fec!T5)</f>
        <v>0.71391642704857317</v>
      </c>
      <c r="U5" s="111">
        <f>IF(RES_hhdet_tes!U5=0,"",RES_hhdet_tes!U5/RES_hhdet_fec!U5)</f>
        <v>0.71391763300927769</v>
      </c>
      <c r="V5" s="111">
        <f>IF(RES_hhdet_tes!V5=0,"",RES_hhdet_tes!V5/RES_hhdet_fec!V5)</f>
        <v>0.71392022130571831</v>
      </c>
      <c r="W5" s="111">
        <f>IF(RES_hhdet_tes!W5=0,"",RES_hhdet_tes!W5/RES_hhdet_fec!W5)</f>
        <v>0.72428133008181039</v>
      </c>
      <c r="X5" s="111">
        <f>IF(RES_hhdet_tes!X5=0,"",RES_hhdet_tes!X5/RES_hhdet_fec!X5)</f>
        <v>0.76223277016239221</v>
      </c>
      <c r="Y5" s="111">
        <f>IF(RES_hhdet_tes!Y5=0,"",RES_hhdet_tes!Y5/RES_hhdet_fec!Y5)</f>
        <v>0.80730568943283076</v>
      </c>
      <c r="DA5" s="63" t="s">
        <v>1910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X6" s="111">
        <f>IF(RES_hhdet_tes!X6=0,"",RES_hhdet_tes!X6/RES_hhdet_fec!X6)</f>
        <v>1</v>
      </c>
      <c r="Y6" s="111">
        <f>IF(RES_hhdet_tes!Y6=0,"",RES_hhdet_tes!Y6/RES_hhdet_fec!Y6)</f>
        <v>1</v>
      </c>
      <c r="DA6" s="63" t="s">
        <v>1911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1.8130054223880809</v>
      </c>
      <c r="C7" s="124">
        <f>IF(RES_hhdet_tes!C7=0,"",RES_hhdet_tes!C7/RES_hhdet_fec!C7)</f>
        <v>1.8783431650331881</v>
      </c>
      <c r="D7" s="124">
        <f>IF(RES_hhdet_tes!D7=0,"",RES_hhdet_tes!D7/RES_hhdet_fec!D7)</f>
        <v>1.9481669155305017</v>
      </c>
      <c r="E7" s="124">
        <f>IF(RES_hhdet_tes!E7=0,"",RES_hhdet_tes!E7/RES_hhdet_fec!E7)</f>
        <v>1.9830416830789406</v>
      </c>
      <c r="F7" s="124">
        <f>IF(RES_hhdet_tes!F7=0,"",RES_hhdet_tes!F7/RES_hhdet_fec!F7)</f>
        <v>2.0356835756332372</v>
      </c>
      <c r="G7" s="124">
        <f>IF(RES_hhdet_tes!G7=0,"",RES_hhdet_tes!G7/RES_hhdet_fec!G7)</f>
        <v>2.1219848043288621</v>
      </c>
      <c r="H7" s="124">
        <f>IF(RES_hhdet_tes!H7=0,"",RES_hhdet_tes!H7/RES_hhdet_fec!H7)</f>
        <v>2.3090720908411853</v>
      </c>
      <c r="I7" s="124">
        <f>IF(RES_hhdet_tes!I7=0,"",RES_hhdet_tes!I7/RES_hhdet_fec!I7)</f>
        <v>2.4999175978634831</v>
      </c>
      <c r="J7" s="124">
        <f>IF(RES_hhdet_tes!J7=0,"",RES_hhdet_tes!J7/RES_hhdet_fec!J7)</f>
        <v>2.6289121393337109</v>
      </c>
      <c r="K7" s="124">
        <f>IF(RES_hhdet_tes!K7=0,"",RES_hhdet_tes!K7/RES_hhdet_fec!K7)</f>
        <v>2.879741995578935</v>
      </c>
      <c r="L7" s="124">
        <f>IF(RES_hhdet_tes!L7=0,"",RES_hhdet_tes!L7/RES_hhdet_fec!L7)</f>
        <v>3.0538837907068035</v>
      </c>
      <c r="M7" s="124">
        <f>IF(RES_hhdet_tes!M7=0,"",RES_hhdet_tes!M7/RES_hhdet_fec!M7)</f>
        <v>3.0995872688584996</v>
      </c>
      <c r="N7" s="124">
        <f>IF(RES_hhdet_tes!N7=0,"",RES_hhdet_tes!N7/RES_hhdet_fec!N7)</f>
        <v>3.1264885057551193</v>
      </c>
      <c r="O7" s="124">
        <f>IF(RES_hhdet_tes!O7=0,"",RES_hhdet_tes!O7/RES_hhdet_fec!O7)</f>
        <v>3.1701498120003446</v>
      </c>
      <c r="P7" s="124">
        <f>IF(RES_hhdet_tes!P7=0,"",RES_hhdet_tes!P7/RES_hhdet_fec!P7)</f>
        <v>3.1887554055716936</v>
      </c>
      <c r="Q7" s="124">
        <f>IF(RES_hhdet_tes!Q7=0,"",RES_hhdet_tes!Q7/RES_hhdet_fec!Q7)</f>
        <v>3.2237994032610611</v>
      </c>
      <c r="R7" s="124">
        <f>IF(RES_hhdet_tes!R7=0,"",RES_hhdet_tes!R7/RES_hhdet_fec!R7)</f>
        <v>3.2774377890641531</v>
      </c>
      <c r="S7" s="124">
        <f>IF(RES_hhdet_tes!S7=0,"",RES_hhdet_tes!S7/RES_hhdet_fec!S7)</f>
        <v>3.3862426990393666</v>
      </c>
      <c r="T7" s="124">
        <f>IF(RES_hhdet_tes!T7=0,"",RES_hhdet_tes!T7/RES_hhdet_fec!T7)</f>
        <v>3.6654932740560646</v>
      </c>
      <c r="U7" s="124">
        <f>IF(RES_hhdet_tes!U7=0,"",RES_hhdet_tes!U7/RES_hhdet_fec!U7)</f>
        <v>3.9303327549635423</v>
      </c>
      <c r="V7" s="124">
        <f>IF(RES_hhdet_tes!V7=0,"",RES_hhdet_tes!V7/RES_hhdet_fec!V7)</f>
        <v>3.9780980280429739</v>
      </c>
      <c r="W7" s="124">
        <f>IF(RES_hhdet_tes!W7=0,"",RES_hhdet_tes!W7/RES_hhdet_fec!W7)</f>
        <v>4.0407225185374314</v>
      </c>
      <c r="X7" s="124">
        <f>IF(RES_hhdet_tes!X7=0,"",RES_hhdet_tes!X7/RES_hhdet_fec!X7)</f>
        <v>4.0785532499852639</v>
      </c>
      <c r="Y7" s="124">
        <f>IF(RES_hhdet_tes!Y7=0,"",RES_hhdet_tes!Y7/RES_hhdet_fec!Y7)</f>
        <v>4.1265389010304174</v>
      </c>
      <c r="DA7" s="130" t="s">
        <v>1912</v>
      </c>
    </row>
    <row r="8" spans="1:105" ht="12" customHeight="1" x14ac:dyDescent="0.25">
      <c r="A8" s="97" t="s">
        <v>53</v>
      </c>
      <c r="B8" s="111">
        <f>IF(RES_hhdet_tes!B8=0,"",RES_hhdet_tes!B8/RES_hhdet_fec!B8)</f>
        <v>1.8130054223880809</v>
      </c>
      <c r="C8" s="111">
        <f>IF(RES_hhdet_tes!C8=0,"",RES_hhdet_tes!C8/RES_hhdet_fec!C8)</f>
        <v>1.8783431650331881</v>
      </c>
      <c r="D8" s="111">
        <f>IF(RES_hhdet_tes!D8=0,"",RES_hhdet_tes!D8/RES_hhdet_fec!D8)</f>
        <v>1.9481669155305017</v>
      </c>
      <c r="E8" s="111">
        <f>IF(RES_hhdet_tes!E8=0,"",RES_hhdet_tes!E8/RES_hhdet_fec!E8)</f>
        <v>1.9830416830789406</v>
      </c>
      <c r="F8" s="111">
        <f>IF(RES_hhdet_tes!F8=0,"",RES_hhdet_tes!F8/RES_hhdet_fec!F8)</f>
        <v>2.0356835756332372</v>
      </c>
      <c r="G8" s="111">
        <f>IF(RES_hhdet_tes!G8=0,"",RES_hhdet_tes!G8/RES_hhdet_fec!G8)</f>
        <v>2.1219848043288621</v>
      </c>
      <c r="H8" s="111">
        <f>IF(RES_hhdet_tes!H8=0,"",RES_hhdet_tes!H8/RES_hhdet_fec!H8)</f>
        <v>2.3090720908411853</v>
      </c>
      <c r="I8" s="111">
        <f>IF(RES_hhdet_tes!I8=0,"",RES_hhdet_tes!I8/RES_hhdet_fec!I8)</f>
        <v>2.4999175978634831</v>
      </c>
      <c r="J8" s="111">
        <f>IF(RES_hhdet_tes!J8=0,"",RES_hhdet_tes!J8/RES_hhdet_fec!J8)</f>
        <v>2.6289121393337109</v>
      </c>
      <c r="K8" s="111">
        <f>IF(RES_hhdet_tes!K8=0,"",RES_hhdet_tes!K8/RES_hhdet_fec!K8)</f>
        <v>2.879741995578935</v>
      </c>
      <c r="L8" s="111">
        <f>IF(RES_hhdet_tes!L8=0,"",RES_hhdet_tes!L8/RES_hhdet_fec!L8)</f>
        <v>3.0538837907068035</v>
      </c>
      <c r="M8" s="111">
        <f>IF(RES_hhdet_tes!M8=0,"",RES_hhdet_tes!M8/RES_hhdet_fec!M8)</f>
        <v>3.0995872688584996</v>
      </c>
      <c r="N8" s="111">
        <f>IF(RES_hhdet_tes!N8=0,"",RES_hhdet_tes!N8/RES_hhdet_fec!N8)</f>
        <v>3.1264885057551193</v>
      </c>
      <c r="O8" s="111">
        <f>IF(RES_hhdet_tes!O8=0,"",RES_hhdet_tes!O8/RES_hhdet_fec!O8)</f>
        <v>3.1701498120003446</v>
      </c>
      <c r="P8" s="111">
        <f>IF(RES_hhdet_tes!P8=0,"",RES_hhdet_tes!P8/RES_hhdet_fec!P8)</f>
        <v>3.1887554055716936</v>
      </c>
      <c r="Q8" s="111">
        <f>IF(RES_hhdet_tes!Q8=0,"",RES_hhdet_tes!Q8/RES_hhdet_fec!Q8)</f>
        <v>3.2237994032610611</v>
      </c>
      <c r="R8" s="111">
        <f>IF(RES_hhdet_tes!R8=0,"",RES_hhdet_tes!R8/RES_hhdet_fec!R8)</f>
        <v>3.2774377890641531</v>
      </c>
      <c r="S8" s="111">
        <f>IF(RES_hhdet_tes!S8=0,"",RES_hhdet_tes!S8/RES_hhdet_fec!S8)</f>
        <v>3.3862426990393666</v>
      </c>
      <c r="T8" s="111">
        <f>IF(RES_hhdet_tes!T8=0,"",RES_hhdet_tes!T8/RES_hhdet_fec!T8)</f>
        <v>3.6654932740560646</v>
      </c>
      <c r="U8" s="111">
        <f>IF(RES_hhdet_tes!U8=0,"",RES_hhdet_tes!U8/RES_hhdet_fec!U8)</f>
        <v>3.9303327549635423</v>
      </c>
      <c r="V8" s="111">
        <f>IF(RES_hhdet_tes!V8=0,"",RES_hhdet_tes!V8/RES_hhdet_fec!V8)</f>
        <v>3.9780980280429739</v>
      </c>
      <c r="W8" s="111">
        <f>IF(RES_hhdet_tes!W8=0,"",RES_hhdet_tes!W8/RES_hhdet_fec!W8)</f>
        <v>4.0407225185374314</v>
      </c>
      <c r="X8" s="111">
        <f>IF(RES_hhdet_tes!X8=0,"",RES_hhdet_tes!X8/RES_hhdet_fec!X8)</f>
        <v>4.0785532499852639</v>
      </c>
      <c r="Y8" s="111">
        <f>IF(RES_hhdet_tes!Y8=0,"",RES_hhdet_tes!Y8/RES_hhdet_fec!Y8)</f>
        <v>4.1265389010304174</v>
      </c>
      <c r="DA8" s="63" t="s">
        <v>1913</v>
      </c>
    </row>
    <row r="9" spans="1:105" ht="12" customHeight="1" x14ac:dyDescent="0.25">
      <c r="A9" s="121" t="s">
        <v>55</v>
      </c>
      <c r="B9" s="124">
        <f>IF(RES_hhdet_tes!B9=0,"",RES_hhdet_tes!B9/RES_hhdet_fec!B9)</f>
        <v>0.65889026124164918</v>
      </c>
      <c r="C9" s="124">
        <f>IF(RES_hhdet_tes!C9=0,"",RES_hhdet_tes!C9/RES_hhdet_fec!C9)</f>
        <v>0.65725312894669585</v>
      </c>
      <c r="D9" s="124">
        <f>IF(RES_hhdet_tes!D9=0,"",RES_hhdet_tes!D9/RES_hhdet_fec!D9)</f>
        <v>0.65721588877112591</v>
      </c>
      <c r="E9" s="124">
        <f>IF(RES_hhdet_tes!E9=0,"",RES_hhdet_tes!E9/RES_hhdet_fec!E9)</f>
        <v>0.65618145368473058</v>
      </c>
      <c r="F9" s="124">
        <f>IF(RES_hhdet_tes!F9=0,"",RES_hhdet_tes!F9/RES_hhdet_fec!F9)</f>
        <v>0.65715605472956673</v>
      </c>
      <c r="G9" s="124">
        <f>IF(RES_hhdet_tes!G9=0,"",RES_hhdet_tes!G9/RES_hhdet_fec!G9)</f>
        <v>0.66135892188609613</v>
      </c>
      <c r="H9" s="124">
        <f>IF(RES_hhdet_tes!H9=0,"",RES_hhdet_tes!H9/RES_hhdet_fec!H9)</f>
        <v>0.66776929636448368</v>
      </c>
      <c r="I9" s="124">
        <f>IF(RES_hhdet_tes!I9=0,"",RES_hhdet_tes!I9/RES_hhdet_fec!I9)</f>
        <v>0.66870055415346896</v>
      </c>
      <c r="J9" s="124">
        <f>IF(RES_hhdet_tes!J9=0,"",RES_hhdet_tes!J9/RES_hhdet_fec!J9)</f>
        <v>0.66936734448880797</v>
      </c>
      <c r="K9" s="124">
        <f>IF(RES_hhdet_tes!K9=0,"",RES_hhdet_tes!K9/RES_hhdet_fec!K9)</f>
        <v>0.67185495211418844</v>
      </c>
      <c r="L9" s="124">
        <f>IF(RES_hhdet_tes!L9=0,"",RES_hhdet_tes!L9/RES_hhdet_fec!L9)</f>
        <v>0.66547777623431548</v>
      </c>
      <c r="M9" s="124">
        <f>IF(RES_hhdet_tes!M9=0,"",RES_hhdet_tes!M9/RES_hhdet_fec!M9)</f>
        <v>0.69799083313544297</v>
      </c>
      <c r="N9" s="124">
        <f>IF(RES_hhdet_tes!N9=0,"",RES_hhdet_tes!N9/RES_hhdet_fec!N9)</f>
        <v>0.69426920069464526</v>
      </c>
      <c r="O9" s="124">
        <f>IF(RES_hhdet_tes!O9=0,"",RES_hhdet_tes!O9/RES_hhdet_fec!O9)</f>
        <v>0.69227454382802045</v>
      </c>
      <c r="P9" s="124">
        <f>IF(RES_hhdet_tes!P9=0,"",RES_hhdet_tes!P9/RES_hhdet_fec!P9)</f>
        <v>0.69408100821205643</v>
      </c>
      <c r="Q9" s="124">
        <f>IF(RES_hhdet_tes!Q9=0,"",RES_hhdet_tes!Q9/RES_hhdet_fec!Q9)</f>
        <v>0.70180234611715242</v>
      </c>
      <c r="R9" s="124">
        <f>IF(RES_hhdet_tes!R9=0,"",RES_hhdet_tes!R9/RES_hhdet_fec!R9)</f>
        <v>0.70602377926780302</v>
      </c>
      <c r="S9" s="124">
        <f>IF(RES_hhdet_tes!S9=0,"",RES_hhdet_tes!S9/RES_hhdet_fec!S9)</f>
        <v>0.71002486661679132</v>
      </c>
      <c r="T9" s="124">
        <f>IF(RES_hhdet_tes!T9=0,"",RES_hhdet_tes!T9/RES_hhdet_fec!T9)</f>
        <v>0.73085248251783741</v>
      </c>
      <c r="U9" s="124">
        <f>IF(RES_hhdet_tes!U9=0,"",RES_hhdet_tes!U9/RES_hhdet_fec!U9)</f>
        <v>0.74627340380636664</v>
      </c>
      <c r="V9" s="124">
        <f>IF(RES_hhdet_tes!V9=0,"",RES_hhdet_tes!V9/RES_hhdet_fec!V9)</f>
        <v>0.75494601442301845</v>
      </c>
      <c r="W9" s="124">
        <f>IF(RES_hhdet_tes!W9=0,"",RES_hhdet_tes!W9/RES_hhdet_fec!W9)</f>
        <v>0.75982295362872143</v>
      </c>
      <c r="X9" s="124">
        <f>IF(RES_hhdet_tes!X9=0,"",RES_hhdet_tes!X9/RES_hhdet_fec!X9)</f>
        <v>0.79648726628292521</v>
      </c>
      <c r="Y9" s="124">
        <f>IF(RES_hhdet_tes!Y9=0,"",RES_hhdet_tes!Y9/RES_hhdet_fec!Y9)</f>
        <v>0.81809315053740861</v>
      </c>
      <c r="DA9" s="130" t="s">
        <v>1914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0.56231242676145976</v>
      </c>
      <c r="C10" s="111">
        <f>IF(RES_hhdet_tes!C10=0,"",RES_hhdet_tes!C10/RES_hhdet_fec!C10)</f>
        <v>0.56333065419100847</v>
      </c>
      <c r="D10" s="111">
        <f>IF(RES_hhdet_tes!D10=0,"",RES_hhdet_tes!D10/RES_hhdet_fec!D10)</f>
        <v>0.56370742721629019</v>
      </c>
      <c r="E10" s="111">
        <f>IF(RES_hhdet_tes!E10=0,"",RES_hhdet_tes!E10/RES_hhdet_fec!E10)</f>
        <v>0.56639221308335908</v>
      </c>
      <c r="F10" s="111">
        <f>IF(RES_hhdet_tes!F10=0,"",RES_hhdet_tes!F10/RES_hhdet_fec!F10)</f>
        <v>0.57059108552118354</v>
      </c>
      <c r="G10" s="111">
        <f>IF(RES_hhdet_tes!G10=0,"",RES_hhdet_tes!G10/RES_hhdet_fec!G10)</f>
        <v>0.57725335594100458</v>
      </c>
      <c r="H10" s="111">
        <f>IF(RES_hhdet_tes!H10=0,"",RES_hhdet_tes!H10/RES_hhdet_fec!H10)</f>
        <v>0.58242027955752751</v>
      </c>
      <c r="I10" s="111">
        <f>IF(RES_hhdet_tes!I10=0,"",RES_hhdet_tes!I10/RES_hhdet_fec!I10)</f>
        <v>0.58806912212958506</v>
      </c>
      <c r="J10" s="111">
        <f>IF(RES_hhdet_tes!J10=0,"",RES_hhdet_tes!J10/RES_hhdet_fec!J10)</f>
        <v>0.59665015437691682</v>
      </c>
      <c r="K10" s="111">
        <f>IF(RES_hhdet_tes!K10=0,"",RES_hhdet_tes!K10/RES_hhdet_fec!K10)</f>
        <v>0.60373641818883661</v>
      </c>
      <c r="L10" s="111">
        <f>IF(RES_hhdet_tes!L10=0,"",RES_hhdet_tes!L10/RES_hhdet_fec!L10)</f>
        <v>0.61316794172163547</v>
      </c>
      <c r="M10" s="111">
        <f>IF(RES_hhdet_tes!M10=0,"",RES_hhdet_tes!M10/RES_hhdet_fec!M10)</f>
        <v>0.63173065730777056</v>
      </c>
      <c r="N10" s="111">
        <f>IF(RES_hhdet_tes!N10=0,"",RES_hhdet_tes!N10/RES_hhdet_fec!N10)</f>
        <v>0.64143963697361039</v>
      </c>
      <c r="O10" s="111">
        <f>IF(RES_hhdet_tes!O10=0,"",RES_hhdet_tes!O10/RES_hhdet_fec!O10)</f>
        <v>0.65366851799487469</v>
      </c>
      <c r="P10" s="111">
        <f>IF(RES_hhdet_tes!P10=0,"",RES_hhdet_tes!P10/RES_hhdet_fec!P10)</f>
        <v>0.65442659430376482</v>
      </c>
      <c r="Q10" s="111">
        <f>IF(RES_hhdet_tes!Q10=0,"",RES_hhdet_tes!Q10/RES_hhdet_fec!Q10)</f>
        <v>0.65497524251620942</v>
      </c>
      <c r="R10" s="111">
        <f>IF(RES_hhdet_tes!R10=0,"",RES_hhdet_tes!R10/RES_hhdet_fec!R10)</f>
        <v>0.65667547193853959</v>
      </c>
      <c r="S10" s="111">
        <f>IF(RES_hhdet_tes!S10=0,"",RES_hhdet_tes!S10/RES_hhdet_fec!S10)</f>
        <v>0.66039667083156406</v>
      </c>
      <c r="T10" s="111">
        <f>IF(RES_hhdet_tes!T10=0,"",RES_hhdet_tes!T10/RES_hhdet_fec!T10)</f>
        <v>0.67398052443765744</v>
      </c>
      <c r="U10" s="111">
        <f>IF(RES_hhdet_tes!U10=0,"",RES_hhdet_tes!U10/RES_hhdet_fec!U10)</f>
        <v>0.68811886749322482</v>
      </c>
      <c r="V10" s="111">
        <f>IF(RES_hhdet_tes!V10=0,"",RES_hhdet_tes!V10/RES_hhdet_fec!V10)</f>
        <v>0.69787546723767357</v>
      </c>
      <c r="W10" s="111">
        <f>IF(RES_hhdet_tes!W10=0,"",RES_hhdet_tes!W10/RES_hhdet_fec!W10)</f>
        <v>0.7080628795364734</v>
      </c>
      <c r="X10" s="111">
        <f>IF(RES_hhdet_tes!X10=0,"",RES_hhdet_tes!X10/RES_hhdet_fec!X10)</f>
        <v>0.73620571216243291</v>
      </c>
      <c r="Y10" s="111">
        <f>IF(RES_hhdet_tes!Y10=0,"",RES_hhdet_tes!Y10/RES_hhdet_fec!Y10)</f>
        <v>0.76760017293646077</v>
      </c>
      <c r="DA10" s="63" t="s">
        <v>1915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0.60696330582976343</v>
      </c>
      <c r="C11" s="111">
        <f>IF(RES_hhdet_tes!C11=0,"",RES_hhdet_tes!C11/RES_hhdet_fec!C11)</f>
        <v>0.60793844979684009</v>
      </c>
      <c r="D11" s="111">
        <f>IF(RES_hhdet_tes!D11=0,"",RES_hhdet_tes!D11/RES_hhdet_fec!D11)</f>
        <v>0.60814810102489036</v>
      </c>
      <c r="E11" s="111">
        <f>IF(RES_hhdet_tes!E11=0,"",RES_hhdet_tes!E11/RES_hhdet_fec!E11)</f>
        <v>0.60976765299700841</v>
      </c>
      <c r="F11" s="111">
        <f>IF(RES_hhdet_tes!F11=0,"",RES_hhdet_tes!F11/RES_hhdet_fec!F11)</f>
        <v>0.61366271011202844</v>
      </c>
      <c r="G11" s="111">
        <f>IF(RES_hhdet_tes!G11=0,"",RES_hhdet_tes!G11/RES_hhdet_fec!G11)</f>
        <v>0.62106994574455965</v>
      </c>
      <c r="H11" s="111">
        <f>IF(RES_hhdet_tes!H11=0,"",RES_hhdet_tes!H11/RES_hhdet_fec!H11)</f>
        <v>0.63212946129033165</v>
      </c>
      <c r="I11" s="111">
        <f>IF(RES_hhdet_tes!I11=0,"",RES_hhdet_tes!I11/RES_hhdet_fec!I11)</f>
        <v>0.63810072433130782</v>
      </c>
      <c r="J11" s="111">
        <f>IF(RES_hhdet_tes!J11=0,"",RES_hhdet_tes!J11/RES_hhdet_fec!J11)</f>
        <v>0.63892972878257603</v>
      </c>
      <c r="K11" s="111">
        <f>IF(RES_hhdet_tes!K11=0,"",RES_hhdet_tes!K11/RES_hhdet_fec!K11)</f>
        <v>0.6401978609447373</v>
      </c>
      <c r="L11" s="111">
        <f>IF(RES_hhdet_tes!L11=0,"",RES_hhdet_tes!L11/RES_hhdet_fec!L11)</f>
        <v>0.64117063773542049</v>
      </c>
      <c r="M11" s="111">
        <f>IF(RES_hhdet_tes!M11=0,"",RES_hhdet_tes!M11/RES_hhdet_fec!M11)</f>
        <v>0.64361934653611286</v>
      </c>
      <c r="N11" s="111">
        <f>IF(RES_hhdet_tes!N11=0,"",RES_hhdet_tes!N11/RES_hhdet_fec!N11)</f>
        <v>0.64509342412591109</v>
      </c>
      <c r="O11" s="111">
        <f>IF(RES_hhdet_tes!O11=0,"",RES_hhdet_tes!O11/RES_hhdet_fec!O11)</f>
        <v>0.64692118986187641</v>
      </c>
      <c r="P11" s="111">
        <f>IF(RES_hhdet_tes!P11=0,"",RES_hhdet_tes!P11/RES_hhdet_fec!P11)</f>
        <v>0.65153306981734849</v>
      </c>
      <c r="Q11" s="111">
        <f>IF(RES_hhdet_tes!Q11=0,"",RES_hhdet_tes!Q11/RES_hhdet_fec!Q11)</f>
        <v>0.67828909588785591</v>
      </c>
      <c r="R11" s="111">
        <f>IF(RES_hhdet_tes!R11=0,"",RES_hhdet_tes!R11/RES_hhdet_fec!R11)</f>
        <v>0.71626815647088715</v>
      </c>
      <c r="S11" s="111">
        <f>IF(RES_hhdet_tes!S11=0,"",RES_hhdet_tes!S11/RES_hhdet_fec!S11)</f>
        <v>0.75392902220888247</v>
      </c>
      <c r="T11" s="111">
        <f>IF(RES_hhdet_tes!T11=0,"",RES_hhdet_tes!T11/RES_hhdet_fec!T11)</f>
        <v>0.75464185307853149</v>
      </c>
      <c r="U11" s="111">
        <f>IF(RES_hhdet_tes!U11=0,"",RES_hhdet_tes!U11/RES_hhdet_fec!U11)</f>
        <v>0.75606615487269491</v>
      </c>
      <c r="V11" s="111">
        <f>IF(RES_hhdet_tes!V11=0,"",RES_hhdet_tes!V11/RES_hhdet_fec!V11)</f>
        <v>0.76123707158437026</v>
      </c>
      <c r="W11" s="111">
        <f>IF(RES_hhdet_tes!W11=0,"",RES_hhdet_tes!W11/RES_hhdet_fec!W11)</f>
        <v>0.77161995060132094</v>
      </c>
      <c r="X11" s="111">
        <f>IF(RES_hhdet_tes!X11=0,"",RES_hhdet_tes!X11/RES_hhdet_fec!X11)</f>
        <v>0.78488510060968897</v>
      </c>
      <c r="Y11" s="111">
        <f>IF(RES_hhdet_tes!Y11=0,"",RES_hhdet_tes!Y11/RES_hhdet_fec!Y11)</f>
        <v>0.80261247966585714</v>
      </c>
      <c r="DA11" s="63" t="s">
        <v>1916</v>
      </c>
    </row>
    <row r="12" spans="1:105" ht="12" customHeight="1" x14ac:dyDescent="0.25">
      <c r="A12" s="97" t="s">
        <v>123</v>
      </c>
      <c r="B12" s="111">
        <f>IF(RES_hhdet_tes!B12=0,"",RES_hhdet_tes!B12/RES_hhdet_fec!B12)</f>
        <v>0.85937380435110255</v>
      </c>
      <c r="C12" s="111">
        <f>IF(RES_hhdet_tes!C12=0,"",RES_hhdet_tes!C12/RES_hhdet_fec!C12)</f>
        <v>0.86574133506201834</v>
      </c>
      <c r="D12" s="111">
        <f>IF(RES_hhdet_tes!D12=0,"",RES_hhdet_tes!D12/RES_hhdet_fec!D12)</f>
        <v>0.87591005311166037</v>
      </c>
      <c r="E12" s="111">
        <f>IF(RES_hhdet_tes!E12=0,"",RES_hhdet_tes!E12/RES_hhdet_fec!E12)</f>
        <v>0.86434025726048469</v>
      </c>
      <c r="F12" s="111">
        <f>IF(RES_hhdet_tes!F12=0,"",RES_hhdet_tes!F12/RES_hhdet_fec!F12)</f>
        <v>0.87022985150004151</v>
      </c>
      <c r="G12" s="111">
        <f>IF(RES_hhdet_tes!G12=0,"",RES_hhdet_tes!G12/RES_hhdet_fec!G12)</f>
        <v>0.88497922674366847</v>
      </c>
      <c r="H12" s="111">
        <f>IF(RES_hhdet_tes!H12=0,"",RES_hhdet_tes!H12/RES_hhdet_fec!H12)</f>
        <v>0.895061385898412</v>
      </c>
      <c r="I12" s="111">
        <f>IF(RES_hhdet_tes!I12=0,"",RES_hhdet_tes!I12/RES_hhdet_fec!I12)</f>
        <v>0.87915345304457493</v>
      </c>
      <c r="J12" s="111">
        <f>IF(RES_hhdet_tes!J12=0,"",RES_hhdet_tes!J12/RES_hhdet_fec!J12)</f>
        <v>0.88784777411158256</v>
      </c>
      <c r="K12" s="111">
        <f>IF(RES_hhdet_tes!K12=0,"",RES_hhdet_tes!K12/RES_hhdet_fec!K12)</f>
        <v>0.89722366056977121</v>
      </c>
      <c r="L12" s="111">
        <f>IF(RES_hhdet_tes!L12=0,"",RES_hhdet_tes!L12/RES_hhdet_fec!L12)</f>
        <v>0.79977068119182104</v>
      </c>
      <c r="M12" s="111">
        <f>IF(RES_hhdet_tes!M12=0,"",RES_hhdet_tes!M12/RES_hhdet_fec!M12)</f>
        <v>0.90168453621954781</v>
      </c>
      <c r="N12" s="111">
        <f>IF(RES_hhdet_tes!N12=0,"",RES_hhdet_tes!N12/RES_hhdet_fec!N12)</f>
        <v>0.87697752996381939</v>
      </c>
      <c r="O12" s="111">
        <f>IF(RES_hhdet_tes!O12=0,"",RES_hhdet_tes!O12/RES_hhdet_fec!O12)</f>
        <v>0.87421175918092719</v>
      </c>
      <c r="P12" s="111">
        <f>IF(RES_hhdet_tes!P12=0,"",RES_hhdet_tes!P12/RES_hhdet_fec!P12)</f>
        <v>0.90643543908849789</v>
      </c>
      <c r="Q12" s="111">
        <f>IF(RES_hhdet_tes!Q12=0,"",RES_hhdet_tes!Q12/RES_hhdet_fec!Q12)</f>
        <v>0.89373489266101147</v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X12" s="111" t="str">
        <f>IF(RES_hhdet_tes!X12=0,"",RES_hhdet_tes!X12/RES_hhdet_fec!X12)</f>
        <v/>
      </c>
      <c r="Y12" s="111" t="str">
        <f>IF(RES_hhdet_tes!Y12=0,"",RES_hhdet_tes!Y12/RES_hhdet_fec!Y12)</f>
        <v/>
      </c>
      <c r="DA12" s="63" t="s">
        <v>1917</v>
      </c>
    </row>
    <row r="13" spans="1:105" ht="12" customHeight="1" x14ac:dyDescent="0.25">
      <c r="A13" s="100" t="s">
        <v>50</v>
      </c>
      <c r="B13" s="112">
        <f>IF(RES_hhdet_tes!B13=0,"",RES_hhdet_tes!B13/RES_hhdet_fec!B13)</f>
        <v>0.60696330582976343</v>
      </c>
      <c r="C13" s="112">
        <f>IF(RES_hhdet_tes!C13=0,"",RES_hhdet_tes!C13/RES_hhdet_fec!C13)</f>
        <v>0.60696330582976343</v>
      </c>
      <c r="D13" s="112">
        <f>IF(RES_hhdet_tes!D13=0,"",RES_hhdet_tes!D13/RES_hhdet_fec!D13)</f>
        <v>0.60696330582976332</v>
      </c>
      <c r="E13" s="112">
        <f>IF(RES_hhdet_tes!E13=0,"",RES_hhdet_tes!E13/RES_hhdet_fec!E13)</f>
        <v>0.60696330582976343</v>
      </c>
      <c r="F13" s="112">
        <f>IF(RES_hhdet_tes!F13=0,"",RES_hhdet_tes!F13/RES_hhdet_fec!F13)</f>
        <v>0.61158246332731214</v>
      </c>
      <c r="G13" s="112">
        <f>IF(RES_hhdet_tes!G13=0,"",RES_hhdet_tes!G13/RES_hhdet_fec!G13)</f>
        <v>0.62173739653696092</v>
      </c>
      <c r="H13" s="112">
        <f>IF(RES_hhdet_tes!H13=0,"",RES_hhdet_tes!H13/RES_hhdet_fec!H13)</f>
        <v>0.63302253937481545</v>
      </c>
      <c r="I13" s="112">
        <f>IF(RES_hhdet_tes!I13=0,"",RES_hhdet_tes!I13/RES_hhdet_fec!I13)</f>
        <v>0.63978998510683383</v>
      </c>
      <c r="J13" s="112">
        <f>IF(RES_hhdet_tes!J13=0,"",RES_hhdet_tes!J13/RES_hhdet_fec!J13)</f>
        <v>0.63978998510683383</v>
      </c>
      <c r="K13" s="112">
        <f>IF(RES_hhdet_tes!K13=0,"",RES_hhdet_tes!K13/RES_hhdet_fec!K13)</f>
        <v>0.64103009333913097</v>
      </c>
      <c r="L13" s="112">
        <f>IF(RES_hhdet_tes!L13=0,"",RES_hhdet_tes!L13/RES_hhdet_fec!L13)</f>
        <v>0.64103009333913108</v>
      </c>
      <c r="M13" s="112">
        <f>IF(RES_hhdet_tes!M13=0,"",RES_hhdet_tes!M13/RES_hhdet_fec!M13)</f>
        <v>0.64406878387672417</v>
      </c>
      <c r="N13" s="112">
        <f>IF(RES_hhdet_tes!N13=0,"",RES_hhdet_tes!N13/RES_hhdet_fec!N13)</f>
        <v>0.64530873629063212</v>
      </c>
      <c r="O13" s="112">
        <f>IF(RES_hhdet_tes!O13=0,"",RES_hhdet_tes!O13/RES_hhdet_fec!O13)</f>
        <v>0.64982430401454472</v>
      </c>
      <c r="P13" s="112">
        <f>IF(RES_hhdet_tes!P13=0,"",RES_hhdet_tes!P13/RES_hhdet_fec!P13)</f>
        <v>0.64982430401454472</v>
      </c>
      <c r="Q13" s="112">
        <f>IF(RES_hhdet_tes!Q13=0,"",RES_hhdet_tes!Q13/RES_hhdet_fec!Q13)</f>
        <v>0.64982430401454472</v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X13" s="112" t="str">
        <f>IF(RES_hhdet_tes!X13=0,"",RES_hhdet_tes!X13/RES_hhdet_fec!X13)</f>
        <v/>
      </c>
      <c r="Y13" s="112" t="str">
        <f>IF(RES_hhdet_tes!Y13=0,"",RES_hhdet_tes!Y13/RES_hhdet_fec!Y13)</f>
        <v/>
      </c>
      <c r="DA13" s="131" t="s">
        <v>1918</v>
      </c>
    </row>
    <row r="14" spans="1:105" ht="12" customHeight="1" x14ac:dyDescent="0.25">
      <c r="A14" s="103" t="s">
        <v>52</v>
      </c>
      <c r="B14" s="113">
        <f>IF(RES_hhdet_tes!B14=0,"",RES_hhdet_tes!B14/RES_hhdet_fec!B14)</f>
        <v>1</v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X14" s="113" t="str">
        <f>IF(RES_hhdet_tes!X14=0,"",RES_hhdet_tes!X14/RES_hhdet_fec!X14)</f>
        <v/>
      </c>
      <c r="Y14" s="113" t="str">
        <f>IF(RES_hhdet_tes!Y14=0,"",RES_hhdet_tes!Y14/RES_hhdet_fec!Y14)</f>
        <v/>
      </c>
      <c r="DA14" s="132" t="s">
        <v>1919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0.68473599642204397</v>
      </c>
      <c r="C15" s="112">
        <f>IF(RES_hhdet_tes!C15=0,"",RES_hhdet_tes!C15/RES_hhdet_fec!C15)</f>
        <v>0.68568241467135504</v>
      </c>
      <c r="D15" s="112">
        <f>IF(RES_hhdet_tes!D15=0,"",RES_hhdet_tes!D15/RES_hhdet_fec!D15)</f>
        <v>0.68588573319138957</v>
      </c>
      <c r="E15" s="112">
        <f>IF(RES_hhdet_tes!E15=0,"",RES_hhdet_tes!E15/RES_hhdet_fec!E15)</f>
        <v>0.68783434916208175</v>
      </c>
      <c r="F15" s="112">
        <f>IF(RES_hhdet_tes!F15=0,"",RES_hhdet_tes!F15/RES_hhdet_fec!F15)</f>
        <v>0.69171262638369568</v>
      </c>
      <c r="G15" s="112">
        <f>IF(RES_hhdet_tes!G15=0,"",RES_hhdet_tes!G15/RES_hhdet_fec!G15)</f>
        <v>0.69793033251553949</v>
      </c>
      <c r="H15" s="112">
        <f>IF(RES_hhdet_tes!H15=0,"",RES_hhdet_tes!H15/RES_hhdet_fec!H15)</f>
        <v>0.70614750936063964</v>
      </c>
      <c r="I15" s="112">
        <f>IF(RES_hhdet_tes!I15=0,"",RES_hhdet_tes!I15/RES_hhdet_fec!I15)</f>
        <v>0.70979432375871832</v>
      </c>
      <c r="J15" s="112">
        <f>IF(RES_hhdet_tes!J15=0,"",RES_hhdet_tes!J15/RES_hhdet_fec!J15)</f>
        <v>0.7103644598650356</v>
      </c>
      <c r="K15" s="112">
        <f>IF(RES_hhdet_tes!K15=0,"",RES_hhdet_tes!K15/RES_hhdet_fec!K15)</f>
        <v>0.71101038923965276</v>
      </c>
      <c r="L15" s="112">
        <f>IF(RES_hhdet_tes!L15=0,"",RES_hhdet_tes!L15/RES_hhdet_fec!L15)</f>
        <v>0.71150427601100386</v>
      </c>
      <c r="M15" s="112">
        <f>IF(RES_hhdet_tes!M15=0,"",RES_hhdet_tes!M15/RES_hhdet_fec!M15)</f>
        <v>0.71251355239297898</v>
      </c>
      <c r="N15" s="112">
        <f>IF(RES_hhdet_tes!N15=0,"",RES_hhdet_tes!N15/RES_hhdet_fec!N15)</f>
        <v>0.71309685810150136</v>
      </c>
      <c r="O15" s="112">
        <f>IF(RES_hhdet_tes!O15=0,"",RES_hhdet_tes!O15/RES_hhdet_fec!O15)</f>
        <v>0.71377731107068476</v>
      </c>
      <c r="P15" s="112">
        <f>IF(RES_hhdet_tes!P15=0,"",RES_hhdet_tes!P15/RES_hhdet_fec!P15)</f>
        <v>0.71664892678330194</v>
      </c>
      <c r="Q15" s="112">
        <f>IF(RES_hhdet_tes!Q15=0,"",RES_hhdet_tes!Q15/RES_hhdet_fec!Q15)</f>
        <v>0.73132269101955205</v>
      </c>
      <c r="R15" s="112">
        <f>IF(RES_hhdet_tes!R15=0,"",RES_hhdet_tes!R15/RES_hhdet_fec!R15)</f>
        <v>0.75010128808780885</v>
      </c>
      <c r="S15" s="112">
        <f>IF(RES_hhdet_tes!S15=0,"",RES_hhdet_tes!S15/RES_hhdet_fec!S15)</f>
        <v>0.76228147642131772</v>
      </c>
      <c r="T15" s="112">
        <f>IF(RES_hhdet_tes!T15=0,"",RES_hhdet_tes!T15/RES_hhdet_fec!T15)</f>
        <v>0.76256550301267012</v>
      </c>
      <c r="U15" s="112">
        <f>IF(RES_hhdet_tes!U15=0,"",RES_hhdet_tes!U15/RES_hhdet_fec!U15)</f>
        <v>0.76351090841240798</v>
      </c>
      <c r="V15" s="112">
        <f>IF(RES_hhdet_tes!V15=0,"",RES_hhdet_tes!V15/RES_hhdet_fec!V15)</f>
        <v>0.76737935777512534</v>
      </c>
      <c r="W15" s="112">
        <f>IF(RES_hhdet_tes!W15=0,"",RES_hhdet_tes!W15/RES_hhdet_fec!W15)</f>
        <v>0.77632043976900145</v>
      </c>
      <c r="X15" s="112">
        <f>IF(RES_hhdet_tes!X15=0,"",RES_hhdet_tes!X15/RES_hhdet_fec!X15)</f>
        <v>0.79251311330086227</v>
      </c>
      <c r="Y15" s="112">
        <f>IF(RES_hhdet_tes!Y15=0,"",RES_hhdet_tes!Y15/RES_hhdet_fec!Y15)</f>
        <v>0.80761685924015614</v>
      </c>
      <c r="DA15" s="131" t="s">
        <v>1920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0.89574979588371972</v>
      </c>
      <c r="C16" s="113">
        <f>IF(RES_hhdet_tes!C16=0,"",RES_hhdet_tes!C16/RES_hhdet_fec!C16)</f>
        <v>0.90102338159130679</v>
      </c>
      <c r="D16" s="113">
        <f>IF(RES_hhdet_tes!D16=0,"",RES_hhdet_tes!D16/RES_hhdet_fec!D16)</f>
        <v>0.90892450512205203</v>
      </c>
      <c r="E16" s="113">
        <f>IF(RES_hhdet_tes!E16=0,"",RES_hhdet_tes!E16/RES_hhdet_fec!E16)</f>
        <v>0.90086144604765583</v>
      </c>
      <c r="F16" s="113">
        <f>IF(RES_hhdet_tes!F16=0,"",RES_hhdet_tes!F16/RES_hhdet_fec!F16)</f>
        <v>0.90536962686103006</v>
      </c>
      <c r="G16" s="113">
        <f>IF(RES_hhdet_tes!G16=0,"",RES_hhdet_tes!G16/RES_hhdet_fec!G16)</f>
        <v>0.91585271916974575</v>
      </c>
      <c r="H16" s="113">
        <f>IF(RES_hhdet_tes!H16=0,"",RES_hhdet_tes!H16/RES_hhdet_fec!H16)</f>
        <v>0.92285418594730495</v>
      </c>
      <c r="I16" s="113">
        <f>IF(RES_hhdet_tes!I16=0,"",RES_hhdet_tes!I16/RES_hhdet_fec!I16)</f>
        <v>0.90946227272040092</v>
      </c>
      <c r="J16" s="113">
        <f>IF(RES_hhdet_tes!J16=0,"",RES_hhdet_tes!J16/RES_hhdet_fec!J16)</f>
        <v>0.91633045058425655</v>
      </c>
      <c r="K16" s="113">
        <f>IF(RES_hhdet_tes!K16=0,"",RES_hhdet_tes!K16/RES_hhdet_fec!K16)</f>
        <v>0.92357915195433915</v>
      </c>
      <c r="L16" s="113">
        <f>IF(RES_hhdet_tes!L16=0,"",RES_hhdet_tes!L16/RES_hhdet_fec!L16)</f>
        <v>0.84684143753200136</v>
      </c>
      <c r="M16" s="113">
        <f>IF(RES_hhdet_tes!M16=0,"",RES_hhdet_tes!M16/RES_hhdet_fec!M16)</f>
        <v>0.92643619485910922</v>
      </c>
      <c r="N16" s="113">
        <f>IF(RES_hhdet_tes!N16=0,"",RES_hhdet_tes!N16/RES_hhdet_fec!N16)</f>
        <v>0.90686683411608049</v>
      </c>
      <c r="O16" s="113">
        <f>IF(RES_hhdet_tes!O16=0,"",RES_hhdet_tes!O16/RES_hhdet_fec!O16)</f>
        <v>0.90330274556515888</v>
      </c>
      <c r="P16" s="113">
        <f>IF(RES_hhdet_tes!P16=0,"",RES_hhdet_tes!P16/RES_hhdet_fec!P16)</f>
        <v>0.92998393485832798</v>
      </c>
      <c r="Q16" s="113">
        <f>IF(RES_hhdet_tes!Q16=0,"",RES_hhdet_tes!Q16/RES_hhdet_fec!Q16)</f>
        <v>0.92619391790758532</v>
      </c>
      <c r="R16" s="113">
        <f>IF(RES_hhdet_tes!R16=0,"",RES_hhdet_tes!R16/RES_hhdet_fec!R16)</f>
        <v>0.93600126652759041</v>
      </c>
      <c r="S16" s="113">
        <f>IF(RES_hhdet_tes!S16=0,"",RES_hhdet_tes!S16/RES_hhdet_fec!S16)</f>
        <v>0.93214003455501104</v>
      </c>
      <c r="T16" s="113">
        <f>IF(RES_hhdet_tes!T16=0,"",RES_hhdet_tes!T16/RES_hhdet_fec!T16)</f>
        <v>0.93272491639146715</v>
      </c>
      <c r="U16" s="113">
        <f>IF(RES_hhdet_tes!U16=0,"",RES_hhdet_tes!U16/RES_hhdet_fec!U16)</f>
        <v>0.93856416955568989</v>
      </c>
      <c r="V16" s="113">
        <f>IF(RES_hhdet_tes!V16=0,"",RES_hhdet_tes!V16/RES_hhdet_fec!V16)</f>
        <v>0.93844340045310581</v>
      </c>
      <c r="W16" s="113">
        <f>IF(RES_hhdet_tes!W16=0,"",RES_hhdet_tes!W16/RES_hhdet_fec!W16)</f>
        <v>0.94070862154561108</v>
      </c>
      <c r="X16" s="113">
        <f>IF(RES_hhdet_tes!X16=0,"",RES_hhdet_tes!X16/RES_hhdet_fec!X16)</f>
        <v>0.97928304741591887</v>
      </c>
      <c r="Y16" s="113">
        <f>IF(RES_hhdet_tes!Y16=0,"",RES_hhdet_tes!Y16/RES_hhdet_fec!Y16)</f>
        <v>0.98423352533540076</v>
      </c>
      <c r="DA16" s="132" t="s">
        <v>1921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0.68473599642204397</v>
      </c>
      <c r="C17" s="111">
        <f>IF(RES_hhdet_tes!C17=0,"",RES_hhdet_tes!C17/RES_hhdet_fec!C17)</f>
        <v>0.68558272038833401</v>
      </c>
      <c r="D17" s="111">
        <f>IF(RES_hhdet_tes!D17=0,"",RES_hhdet_tes!D17/RES_hhdet_fec!D17)</f>
        <v>0.68576475266465176</v>
      </c>
      <c r="E17" s="111">
        <f>IF(RES_hhdet_tes!E17=0,"",RES_hhdet_tes!E17/RES_hhdet_fec!E17)</f>
        <v>0.68779656289280633</v>
      </c>
      <c r="F17" s="111">
        <f>IF(RES_hhdet_tes!F17=0,"",RES_hhdet_tes!F17/RES_hhdet_fec!F17)</f>
        <v>0.69199599264655587</v>
      </c>
      <c r="G17" s="111">
        <f>IF(RES_hhdet_tes!G17=0,"",RES_hhdet_tes!G17/RES_hhdet_fec!G17)</f>
        <v>0.69912157250585094</v>
      </c>
      <c r="H17" s="111">
        <f>IF(RES_hhdet_tes!H17=0,"",RES_hhdet_tes!H17/RES_hhdet_fec!H17)</f>
        <v>0.70744517542931462</v>
      </c>
      <c r="I17" s="111">
        <f>IF(RES_hhdet_tes!I17=0,"",RES_hhdet_tes!I17/RES_hhdet_fec!I17)</f>
        <v>0.71035592348025967</v>
      </c>
      <c r="J17" s="111">
        <f>IF(RES_hhdet_tes!J17=0,"",RES_hhdet_tes!J17/RES_hhdet_fec!J17)</f>
        <v>0.71093137449161758</v>
      </c>
      <c r="K17" s="111">
        <f>IF(RES_hhdet_tes!K17=0,"",RES_hhdet_tes!K17/RES_hhdet_fec!K17)</f>
        <v>0.71162436167635668</v>
      </c>
      <c r="L17" s="111">
        <f>IF(RES_hhdet_tes!L17=0,"",RES_hhdet_tes!L17/RES_hhdet_fec!L17)</f>
        <v>0.71197960262493465</v>
      </c>
      <c r="M17" s="111">
        <f>IF(RES_hhdet_tes!M17=0,"",RES_hhdet_tes!M17/RES_hhdet_fec!M17)</f>
        <v>0.71267236362180975</v>
      </c>
      <c r="N17" s="111">
        <f>IF(RES_hhdet_tes!N17=0,"",RES_hhdet_tes!N17/RES_hhdet_fec!N17)</f>
        <v>0.71313071018974128</v>
      </c>
      <c r="O17" s="111">
        <f>IF(RES_hhdet_tes!O17=0,"",RES_hhdet_tes!O17/RES_hhdet_fec!O17)</f>
        <v>0.71380842004286649</v>
      </c>
      <c r="P17" s="111">
        <f>IF(RES_hhdet_tes!P17=0,"",RES_hhdet_tes!P17/RES_hhdet_fec!P17)</f>
        <v>0.71762704548453249</v>
      </c>
      <c r="Q17" s="111">
        <f>IF(RES_hhdet_tes!Q17=0,"",RES_hhdet_tes!Q17/RES_hhdet_fec!Q17)</f>
        <v>0.73488045518176337</v>
      </c>
      <c r="R17" s="111">
        <f>IF(RES_hhdet_tes!R17=0,"",RES_hhdet_tes!R17/RES_hhdet_fec!R17)</f>
        <v>0.75259317790332936</v>
      </c>
      <c r="S17" s="111">
        <f>IF(RES_hhdet_tes!S17=0,"",RES_hhdet_tes!S17/RES_hhdet_fec!S17)</f>
        <v>0.76259290907717459</v>
      </c>
      <c r="T17" s="111">
        <f>IF(RES_hhdet_tes!T17=0,"",RES_hhdet_tes!T17/RES_hhdet_fec!T17)</f>
        <v>0.76288203476295025</v>
      </c>
      <c r="U17" s="111">
        <f>IF(RES_hhdet_tes!U17=0,"",RES_hhdet_tes!U17/RES_hhdet_fec!U17)</f>
        <v>0.76387752955018562</v>
      </c>
      <c r="V17" s="111">
        <f>IF(RES_hhdet_tes!V17=0,"",RES_hhdet_tes!V17/RES_hhdet_fec!V17)</f>
        <v>0.76685839862944583</v>
      </c>
      <c r="W17" s="111">
        <f>IF(RES_hhdet_tes!W17=0,"",RES_hhdet_tes!W17/RES_hhdet_fec!W17)</f>
        <v>0.77710420051698481</v>
      </c>
      <c r="X17" s="111">
        <f>IF(RES_hhdet_tes!X17=0,"",RES_hhdet_tes!X17/RES_hhdet_fec!X17)</f>
        <v>0.79908669740683502</v>
      </c>
      <c r="Y17" s="111">
        <f>IF(RES_hhdet_tes!Y17=0,"",RES_hhdet_tes!Y17/RES_hhdet_fec!Y17)</f>
        <v>0.81098653116777863</v>
      </c>
      <c r="DA17" s="63" t="s">
        <v>1922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X18" s="111">
        <f>IF(RES_hhdet_tes!X18=0,"",RES_hhdet_tes!X18/RES_hhdet_fec!X18)</f>
        <v>1</v>
      </c>
      <c r="Y18" s="111">
        <f>IF(RES_hhdet_tes!Y18=0,"",RES_hhdet_tes!Y18/RES_hhdet_fec!Y18)</f>
        <v>1</v>
      </c>
      <c r="DA18" s="63" t="s">
        <v>1923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0.68158583133025341</v>
      </c>
      <c r="C19" s="124">
        <f>IF(RES_hhdet_tes!C19=0,"",RES_hhdet_tes!C19/RES_hhdet_fec!C19)</f>
        <v>0.68586788964117329</v>
      </c>
      <c r="D19" s="124">
        <f>IF(RES_hhdet_tes!D19=0,"",RES_hhdet_tes!D19/RES_hhdet_fec!D19)</f>
        <v>0.68530161003905277</v>
      </c>
      <c r="E19" s="124">
        <f>IF(RES_hhdet_tes!E19=0,"",RES_hhdet_tes!E19/RES_hhdet_fec!E19)</f>
        <v>0.68810485902884</v>
      </c>
      <c r="F19" s="124">
        <f>IF(RES_hhdet_tes!F19=0,"",RES_hhdet_tes!F19/RES_hhdet_fec!F19)</f>
        <v>0.68292666182559436</v>
      </c>
      <c r="G19" s="124">
        <f>IF(RES_hhdet_tes!G19=0,"",RES_hhdet_tes!G19/RES_hhdet_fec!G19)</f>
        <v>0.69110635940363097</v>
      </c>
      <c r="H19" s="124">
        <f>IF(RES_hhdet_tes!H19=0,"",RES_hhdet_tes!H19/RES_hhdet_fec!H19)</f>
        <v>0.70038274477612272</v>
      </c>
      <c r="I19" s="124">
        <f>IF(RES_hhdet_tes!I19=0,"",RES_hhdet_tes!I19/RES_hhdet_fec!I19)</f>
        <v>0.70342357219563556</v>
      </c>
      <c r="J19" s="124">
        <f>IF(RES_hhdet_tes!J19=0,"",RES_hhdet_tes!J19/RES_hhdet_fec!J19)</f>
        <v>0.71018068207367901</v>
      </c>
      <c r="K19" s="124">
        <f>IF(RES_hhdet_tes!K19=0,"",RES_hhdet_tes!K19/RES_hhdet_fec!K19)</f>
        <v>0.6984452783606423</v>
      </c>
      <c r="L19" s="124">
        <f>IF(RES_hhdet_tes!L19=0,"",RES_hhdet_tes!L19/RES_hhdet_fec!L19)</f>
        <v>0.71206293251538011</v>
      </c>
      <c r="M19" s="124">
        <f>IF(RES_hhdet_tes!M19=0,"",RES_hhdet_tes!M19/RES_hhdet_fec!M19)</f>
        <v>0.71019240991386801</v>
      </c>
      <c r="N19" s="124">
        <f>IF(RES_hhdet_tes!N19=0,"",RES_hhdet_tes!N19/RES_hhdet_fec!N19)</f>
        <v>0.71557941015078541</v>
      </c>
      <c r="O19" s="124">
        <f>IF(RES_hhdet_tes!O19=0,"",RES_hhdet_tes!O19/RES_hhdet_fec!O19)</f>
        <v>0.72032423174496718</v>
      </c>
      <c r="P19" s="124">
        <f>IF(RES_hhdet_tes!P19=0,"",RES_hhdet_tes!P19/RES_hhdet_fec!P19)</f>
        <v>0.71738579349868559</v>
      </c>
      <c r="Q19" s="124">
        <f>IF(RES_hhdet_tes!Q19=0,"",RES_hhdet_tes!Q19/RES_hhdet_fec!Q19)</f>
        <v>0.73096705895862324</v>
      </c>
      <c r="R19" s="124">
        <f>IF(RES_hhdet_tes!R19=0,"",RES_hhdet_tes!R19/RES_hhdet_fec!R19)</f>
        <v>0.74667325245655691</v>
      </c>
      <c r="S19" s="124">
        <f>IF(RES_hhdet_tes!S19=0,"",RES_hhdet_tes!S19/RES_hhdet_fec!S19)</f>
        <v>0.75428981587634891</v>
      </c>
      <c r="T19" s="124">
        <f>IF(RES_hhdet_tes!T19=0,"",RES_hhdet_tes!T19/RES_hhdet_fec!T19)</f>
        <v>0.75511869364877526</v>
      </c>
      <c r="U19" s="124">
        <f>IF(RES_hhdet_tes!U19=0,"",RES_hhdet_tes!U19/RES_hhdet_fec!U19)</f>
        <v>0.75441220591319513</v>
      </c>
      <c r="V19" s="124">
        <f>IF(RES_hhdet_tes!V19=0,"",RES_hhdet_tes!V19/RES_hhdet_fec!V19)</f>
        <v>0.7553365378576461</v>
      </c>
      <c r="W19" s="124">
        <f>IF(RES_hhdet_tes!W19=0,"",RES_hhdet_tes!W19/RES_hhdet_fec!W19)</f>
        <v>0.77135862874499106</v>
      </c>
      <c r="X19" s="124">
        <f>IF(RES_hhdet_tes!X19=0,"",RES_hhdet_tes!X19/RES_hhdet_fec!X19)</f>
        <v>0.81757255122506878</v>
      </c>
      <c r="Y19" s="124">
        <f>IF(RES_hhdet_tes!Y19=0,"",RES_hhdet_tes!Y19/RES_hhdet_fec!Y19)</f>
        <v>0.84773932430429555</v>
      </c>
      <c r="DA19" s="130" t="s">
        <v>1924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X20" s="111" t="str">
        <f>IF(RES_hhdet_tes!X20=0,"",RES_hhdet_tes!X20/RES_hhdet_fec!X20)</f>
        <v/>
      </c>
      <c r="Y20" s="111" t="str">
        <f>IF(RES_hhdet_tes!Y20=0,"",RES_hhdet_tes!Y20/RES_hhdet_fec!Y20)</f>
        <v/>
      </c>
      <c r="DA20" s="63" t="s">
        <v>1925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0.61185672158595139</v>
      </c>
      <c r="C21" s="111">
        <f>IF(RES_hhdet_tes!C21=0,"",RES_hhdet_tes!C21/RES_hhdet_fec!C21)</f>
        <v>0.61218646113696795</v>
      </c>
      <c r="D21" s="111">
        <f>IF(RES_hhdet_tes!D21=0,"",RES_hhdet_tes!D21/RES_hhdet_fec!D21)</f>
        <v>0.61233589211725203</v>
      </c>
      <c r="E21" s="111">
        <f>IF(RES_hhdet_tes!E21=0,"",RES_hhdet_tes!E21/RES_hhdet_fec!E21)</f>
        <v>0.61303211645802003</v>
      </c>
      <c r="F21" s="111">
        <f>IF(RES_hhdet_tes!F21=0,"",RES_hhdet_tes!F21/RES_hhdet_fec!F21)</f>
        <v>0.61424138910073722</v>
      </c>
      <c r="G21" s="111">
        <f>IF(RES_hhdet_tes!G21=0,"",RES_hhdet_tes!G21/RES_hhdet_fec!G21)</f>
        <v>0.61583429038223447</v>
      </c>
      <c r="H21" s="111">
        <f>IF(RES_hhdet_tes!H21=0,"",RES_hhdet_tes!H21/RES_hhdet_fec!H21)</f>
        <v>0.6177117381172339</v>
      </c>
      <c r="I21" s="111">
        <f>IF(RES_hhdet_tes!I21=0,"",RES_hhdet_tes!I21/RES_hhdet_fec!I21)</f>
        <v>0.61856746445456501</v>
      </c>
      <c r="J21" s="111">
        <f>IF(RES_hhdet_tes!J21=0,"",RES_hhdet_tes!J21/RES_hhdet_fec!J21)</f>
        <v>0.61861924837360338</v>
      </c>
      <c r="K21" s="111">
        <f>IF(RES_hhdet_tes!K21=0,"",RES_hhdet_tes!K21/RES_hhdet_fec!K21)</f>
        <v>0.618680045634594</v>
      </c>
      <c r="L21" s="111">
        <f>IF(RES_hhdet_tes!L21=0,"",RES_hhdet_tes!L21/RES_hhdet_fec!L21)</f>
        <v>0.61871245642989592</v>
      </c>
      <c r="M21" s="111">
        <f>IF(RES_hhdet_tes!M21=0,"",RES_hhdet_tes!M21/RES_hhdet_fec!M21)</f>
        <v>0.61875692787678771</v>
      </c>
      <c r="N21" s="111">
        <f>IF(RES_hhdet_tes!N21=0,"",RES_hhdet_tes!N21/RES_hhdet_fec!N21)</f>
        <v>0.61879842321204326</v>
      </c>
      <c r="O21" s="111">
        <f>IF(RES_hhdet_tes!O21=0,"",RES_hhdet_tes!O21/RES_hhdet_fec!O21)</f>
        <v>0.61889274114258508</v>
      </c>
      <c r="P21" s="111">
        <f>IF(RES_hhdet_tes!P21=0,"",RES_hhdet_tes!P21/RES_hhdet_fec!P21)</f>
        <v>0.61901036797595632</v>
      </c>
      <c r="Q21" s="111">
        <f>IF(RES_hhdet_tes!Q21=0,"",RES_hhdet_tes!Q21/RES_hhdet_fec!Q21)</f>
        <v>0.61926732849237531</v>
      </c>
      <c r="R21" s="111">
        <f>IF(RES_hhdet_tes!R21=0,"",RES_hhdet_tes!R21/RES_hhdet_fec!R21)</f>
        <v>0.61960808242352083</v>
      </c>
      <c r="S21" s="111">
        <f>IF(RES_hhdet_tes!S21=0,"",RES_hhdet_tes!S21/RES_hhdet_fec!S21)</f>
        <v>0.62001590938007956</v>
      </c>
      <c r="T21" s="111">
        <f>IF(RES_hhdet_tes!T21=0,"",RES_hhdet_tes!T21/RES_hhdet_fec!T21)</f>
        <v>0.62002060079147592</v>
      </c>
      <c r="U21" s="111">
        <f>IF(RES_hhdet_tes!U21=0,"",RES_hhdet_tes!U21/RES_hhdet_fec!U21)</f>
        <v>0.62002940000059747</v>
      </c>
      <c r="V21" s="111">
        <f>IF(RES_hhdet_tes!V21=0,"",RES_hhdet_tes!V21/RES_hhdet_fec!V21)</f>
        <v>0.62021022573343654</v>
      </c>
      <c r="W21" s="111">
        <f>IF(RES_hhdet_tes!W21=0,"",RES_hhdet_tes!W21/RES_hhdet_fec!W21)</f>
        <v>0.62090094916034122</v>
      </c>
      <c r="X21" s="111">
        <f>IF(RES_hhdet_tes!X21=0,"",RES_hhdet_tes!X21/RES_hhdet_fec!X21)</f>
        <v>0.62180074360209159</v>
      </c>
      <c r="Y21" s="111">
        <f>IF(RES_hhdet_tes!Y21=0,"",RES_hhdet_tes!Y21/RES_hhdet_fec!Y21)</f>
        <v>0.6236173333150461</v>
      </c>
      <c r="DA21" s="63" t="s">
        <v>1926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0.75833892741635756</v>
      </c>
      <c r="C22" s="45">
        <f>IF(RES_hhdet_tes!C22=0,"",RES_hhdet_tes!C22/RES_hhdet_fec!C22)</f>
        <v>0.75912423204153523</v>
      </c>
      <c r="D22" s="45">
        <f>IF(RES_hhdet_tes!D22=0,"",RES_hhdet_tes!D22/RES_hhdet_fec!D22)</f>
        <v>0.75946373230283293</v>
      </c>
      <c r="E22" s="45">
        <f>IF(RES_hhdet_tes!E22=0,"",RES_hhdet_tes!E22/RES_hhdet_fec!E22)</f>
        <v>0.76112486238180388</v>
      </c>
      <c r="F22" s="45">
        <f>IF(RES_hhdet_tes!F22=0,"",RES_hhdet_tes!F22/RES_hhdet_fec!F22)</f>
        <v>0.763863253055864</v>
      </c>
      <c r="G22" s="45">
        <f>IF(RES_hhdet_tes!G22=0,"",RES_hhdet_tes!G22/RES_hhdet_fec!G22)</f>
        <v>0.76842269359425142</v>
      </c>
      <c r="H22" s="45">
        <f>IF(RES_hhdet_tes!H22=0,"",RES_hhdet_tes!H22/RES_hhdet_fec!H22)</f>
        <v>0.77406951328634854</v>
      </c>
      <c r="I22" s="45">
        <f>IF(RES_hhdet_tes!I22=0,"",RES_hhdet_tes!I22/RES_hhdet_fec!I22)</f>
        <v>0.77657685942645194</v>
      </c>
      <c r="J22" s="45">
        <f>IF(RES_hhdet_tes!J22=0,"",RES_hhdet_tes!J22/RES_hhdet_fec!J22)</f>
        <v>0.77736568830912967</v>
      </c>
      <c r="K22" s="45">
        <f>IF(RES_hhdet_tes!K22=0,"",RES_hhdet_tes!K22/RES_hhdet_fec!K22)</f>
        <v>0.77820187348152714</v>
      </c>
      <c r="L22" s="45">
        <f>IF(RES_hhdet_tes!L22=0,"",RES_hhdet_tes!L22/RES_hhdet_fec!L22)</f>
        <v>0.77859210276127133</v>
      </c>
      <c r="M22" s="45">
        <f>IF(RES_hhdet_tes!M22=0,"",RES_hhdet_tes!M22/RES_hhdet_fec!M22)</f>
        <v>0.7790791598139023</v>
      </c>
      <c r="N22" s="45">
        <f>IF(RES_hhdet_tes!N22=0,"",RES_hhdet_tes!N22/RES_hhdet_fec!N22)</f>
        <v>0.77948522609588988</v>
      </c>
      <c r="O22" s="45">
        <f>IF(RES_hhdet_tes!O22=0,"",RES_hhdet_tes!O22/RES_hhdet_fec!O22)</f>
        <v>0.78103322995870639</v>
      </c>
      <c r="P22" s="45">
        <f>IF(RES_hhdet_tes!P22=0,"",RES_hhdet_tes!P22/RES_hhdet_fec!P22)</f>
        <v>0.78586119413972433</v>
      </c>
      <c r="Q22" s="45">
        <f>IF(RES_hhdet_tes!Q22=0,"",RES_hhdet_tes!Q22/RES_hhdet_fec!Q22)</f>
        <v>0.79608139561058566</v>
      </c>
      <c r="R22" s="45">
        <f>IF(RES_hhdet_tes!R22=0,"",RES_hhdet_tes!R22/RES_hhdet_fec!R22)</f>
        <v>0.80721311245481353</v>
      </c>
      <c r="S22" s="45">
        <f>IF(RES_hhdet_tes!S22=0,"",RES_hhdet_tes!S22/RES_hhdet_fec!S22)</f>
        <v>0.81548471200986095</v>
      </c>
      <c r="T22" s="45">
        <f>IF(RES_hhdet_tes!T22=0,"",RES_hhdet_tes!T22/RES_hhdet_fec!T22)</f>
        <v>0.81563252884117665</v>
      </c>
      <c r="U22" s="45">
        <f>IF(RES_hhdet_tes!U22=0,"",RES_hhdet_tes!U22/RES_hhdet_fec!U22)</f>
        <v>0.81577609150717834</v>
      </c>
      <c r="V22" s="45">
        <f>IF(RES_hhdet_tes!V22=0,"",RES_hhdet_tes!V22/RES_hhdet_fec!V22)</f>
        <v>0.81882906487093554</v>
      </c>
      <c r="W22" s="45">
        <f>IF(RES_hhdet_tes!W22=0,"",RES_hhdet_tes!W22/RES_hhdet_fec!W22)</f>
        <v>0.83433048487850214</v>
      </c>
      <c r="X22" s="45">
        <f>IF(RES_hhdet_tes!X22=0,"",RES_hhdet_tes!X22/RES_hhdet_fec!X22)</f>
        <v>0.86286588415078813</v>
      </c>
      <c r="Y22" s="45">
        <f>IF(RES_hhdet_tes!Y22=0,"",RES_hhdet_tes!Y22/RES_hhdet_fec!Y22)</f>
        <v>0.88477407032873834</v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0.5265469772551632</v>
      </c>
      <c r="C24" s="119">
        <f>IF(RES_hhdet_tes!C24=0,"",RES_hhdet_tes!C24/RES_hhdet_fec!C24)</f>
        <v>0.52881201760917596</v>
      </c>
      <c r="D24" s="119">
        <f>IF(RES_hhdet_tes!D24=0,"",RES_hhdet_tes!D24/RES_hhdet_fec!D24)</f>
        <v>0.53169520866080688</v>
      </c>
      <c r="E24" s="119">
        <f>IF(RES_hhdet_tes!E24=0,"",RES_hhdet_tes!E24/RES_hhdet_fec!E24)</f>
        <v>0.53891014232745293</v>
      </c>
      <c r="F24" s="119">
        <f>IF(RES_hhdet_tes!F24=0,"",RES_hhdet_tes!F24/RES_hhdet_fec!F24)</f>
        <v>0.53628210396480602</v>
      </c>
      <c r="G24" s="119">
        <f>IF(RES_hhdet_tes!G24=0,"",RES_hhdet_tes!G24/RES_hhdet_fec!G24)</f>
        <v>0.54148906580836065</v>
      </c>
      <c r="H24" s="119">
        <f>IF(RES_hhdet_tes!H24=0,"",RES_hhdet_tes!H24/RES_hhdet_fec!H24)</f>
        <v>0.55014614228140879</v>
      </c>
      <c r="I24" s="119">
        <f>IF(RES_hhdet_tes!I24=0,"",RES_hhdet_tes!I24/RES_hhdet_fec!I24)</f>
        <v>0.5564676641043127</v>
      </c>
      <c r="J24" s="119">
        <f>IF(RES_hhdet_tes!J24=0,"",RES_hhdet_tes!J24/RES_hhdet_fec!J24)</f>
        <v>0.5618702774702391</v>
      </c>
      <c r="K24" s="119">
        <f>IF(RES_hhdet_tes!K24=0,"",RES_hhdet_tes!K24/RES_hhdet_fec!K24)</f>
        <v>0.56642117482299925</v>
      </c>
      <c r="L24" s="119">
        <f>IF(RES_hhdet_tes!L24=0,"",RES_hhdet_tes!L24/RES_hhdet_fec!L24)</f>
        <v>0.57531099344113201</v>
      </c>
      <c r="M24" s="119">
        <f>IF(RES_hhdet_tes!M24=0,"",RES_hhdet_tes!M24/RES_hhdet_fec!M24)</f>
        <v>0.59093693628147281</v>
      </c>
      <c r="N24" s="119">
        <f>IF(RES_hhdet_tes!N24=0,"",RES_hhdet_tes!N24/RES_hhdet_fec!N24)</f>
        <v>0.60183021525826119</v>
      </c>
      <c r="O24" s="119">
        <f>IF(RES_hhdet_tes!O24=0,"",RES_hhdet_tes!O24/RES_hhdet_fec!O24)</f>
        <v>0.61588008460911614</v>
      </c>
      <c r="P24" s="119">
        <f>IF(RES_hhdet_tes!P24=0,"",RES_hhdet_tes!P24/RES_hhdet_fec!P24)</f>
        <v>0.62330442922952001</v>
      </c>
      <c r="Q24" s="119">
        <f>IF(RES_hhdet_tes!Q24=0,"",RES_hhdet_tes!Q24/RES_hhdet_fec!Q24)</f>
        <v>0.62697962152635733</v>
      </c>
      <c r="R24" s="119">
        <f>IF(RES_hhdet_tes!R24=0,"",RES_hhdet_tes!R24/RES_hhdet_fec!R24)</f>
        <v>0.63671147991569588</v>
      </c>
      <c r="S24" s="119">
        <f>IF(RES_hhdet_tes!S24=0,"",RES_hhdet_tes!S24/RES_hhdet_fec!S24)</f>
        <v>0.65275082554778152</v>
      </c>
      <c r="T24" s="119">
        <f>IF(RES_hhdet_tes!T24=0,"",RES_hhdet_tes!T24/RES_hhdet_fec!T24)</f>
        <v>0.66683382755897425</v>
      </c>
      <c r="U24" s="119">
        <f>IF(RES_hhdet_tes!U24=0,"",RES_hhdet_tes!U24/RES_hhdet_fec!U24)</f>
        <v>0.682307596275603</v>
      </c>
      <c r="V24" s="119">
        <f>IF(RES_hhdet_tes!V24=0,"",RES_hhdet_tes!V24/RES_hhdet_fec!V24)</f>
        <v>0.70291009689644457</v>
      </c>
      <c r="W24" s="119">
        <f>IF(RES_hhdet_tes!W24=0,"",RES_hhdet_tes!W24/RES_hhdet_fec!W24)</f>
        <v>0.70755864636049615</v>
      </c>
      <c r="X24" s="119">
        <f>IF(RES_hhdet_tes!X24=0,"",RES_hhdet_tes!X24/RES_hhdet_fec!X24)</f>
        <v>0.72537113667476283</v>
      </c>
      <c r="Y24" s="119">
        <f>IF(RES_hhdet_tes!Y24=0,"",RES_hhdet_tes!Y24/RES_hhdet_fec!Y24)</f>
        <v>0.74255671650900212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0.50338165439215921</v>
      </c>
      <c r="C25" s="124">
        <f>IF(RES_hhdet_tes!C25=0,"",RES_hhdet_tes!C25/RES_hhdet_fec!C25)</f>
        <v>0.5061285653090557</v>
      </c>
      <c r="D25" s="124">
        <f>IF(RES_hhdet_tes!D25=0,"",RES_hhdet_tes!D25/RES_hhdet_fec!D25)</f>
        <v>0.50881900379820266</v>
      </c>
      <c r="E25" s="124">
        <f>IF(RES_hhdet_tes!E25=0,"",RES_hhdet_tes!E25/RES_hhdet_fec!E25)</f>
        <v>0.51127226380355772</v>
      </c>
      <c r="F25" s="124">
        <f>IF(RES_hhdet_tes!F25=0,"",RES_hhdet_tes!F25/RES_hhdet_fec!F25)</f>
        <v>0.5149441605338192</v>
      </c>
      <c r="G25" s="124">
        <f>IF(RES_hhdet_tes!G25=0,"",RES_hhdet_tes!G25/RES_hhdet_fec!G25)</f>
        <v>0.51947936635258629</v>
      </c>
      <c r="H25" s="124">
        <f>IF(RES_hhdet_tes!H25=0,"",RES_hhdet_tes!H25/RES_hhdet_fec!H25)</f>
        <v>0.5247343701652678</v>
      </c>
      <c r="I25" s="124">
        <f>IF(RES_hhdet_tes!I25=0,"",RES_hhdet_tes!I25/RES_hhdet_fec!I25)</f>
        <v>0.53182050796138003</v>
      </c>
      <c r="J25" s="124">
        <f>IF(RES_hhdet_tes!J25=0,"",RES_hhdet_tes!J25/RES_hhdet_fec!J25)</f>
        <v>0.53792658526453707</v>
      </c>
      <c r="K25" s="124">
        <f>IF(RES_hhdet_tes!K25=0,"",RES_hhdet_tes!K25/RES_hhdet_fec!K25)</f>
        <v>0.54519027300249112</v>
      </c>
      <c r="L25" s="124">
        <f>IF(RES_hhdet_tes!L25=0,"",RES_hhdet_tes!L25/RES_hhdet_fec!L25)</f>
        <v>0.55347788112685858</v>
      </c>
      <c r="M25" s="124">
        <f>IF(RES_hhdet_tes!M25=0,"",RES_hhdet_tes!M25/RES_hhdet_fec!M25)</f>
        <v>0.56303732612282154</v>
      </c>
      <c r="N25" s="124">
        <f>IF(RES_hhdet_tes!N25=0,"",RES_hhdet_tes!N25/RES_hhdet_fec!N25)</f>
        <v>0.57697439490744384</v>
      </c>
      <c r="O25" s="124">
        <f>IF(RES_hhdet_tes!O25=0,"",RES_hhdet_tes!O25/RES_hhdet_fec!O25)</f>
        <v>0.59298670852568358</v>
      </c>
      <c r="P25" s="124">
        <f>IF(RES_hhdet_tes!P25=0,"",RES_hhdet_tes!P25/RES_hhdet_fec!P25)</f>
        <v>0.5941407023724623</v>
      </c>
      <c r="Q25" s="124">
        <f>IF(RES_hhdet_tes!Q25=0,"",RES_hhdet_tes!Q25/RES_hhdet_fec!Q25)</f>
        <v>0.59882005503828162</v>
      </c>
      <c r="R25" s="124">
        <f>IF(RES_hhdet_tes!R25=0,"",RES_hhdet_tes!R25/RES_hhdet_fec!R25)</f>
        <v>0.61223144395124152</v>
      </c>
      <c r="S25" s="124">
        <f>IF(RES_hhdet_tes!S25=0,"",RES_hhdet_tes!S25/RES_hhdet_fec!S25)</f>
        <v>0.62664896935837344</v>
      </c>
      <c r="T25" s="124">
        <f>IF(RES_hhdet_tes!T25=0,"",RES_hhdet_tes!T25/RES_hhdet_fec!T25)</f>
        <v>0.63860256430883944</v>
      </c>
      <c r="U25" s="124">
        <f>IF(RES_hhdet_tes!U25=0,"",RES_hhdet_tes!U25/RES_hhdet_fec!U25)</f>
        <v>0.65076201539817946</v>
      </c>
      <c r="V25" s="124">
        <f>IF(RES_hhdet_tes!V25=0,"",RES_hhdet_tes!V25/RES_hhdet_fec!V25)</f>
        <v>0.66446937785688809</v>
      </c>
      <c r="W25" s="124">
        <f>IF(RES_hhdet_tes!W25=0,"",RES_hhdet_tes!W25/RES_hhdet_fec!W25)</f>
        <v>0.68135587622089666</v>
      </c>
      <c r="X25" s="124">
        <f>IF(RES_hhdet_tes!X25=0,"",RES_hhdet_tes!X25/RES_hhdet_fec!X25)</f>
        <v>0.6976835105264475</v>
      </c>
      <c r="Y25" s="124">
        <f>IF(RES_hhdet_tes!Y25=0,"",RES_hhdet_tes!Y25/RES_hhdet_fec!Y25)</f>
        <v>0.71155138393248263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0.49718554289279132</v>
      </c>
      <c r="C26" s="111">
        <f>IF(RES_hhdet_tes!C26=0,"",RES_hhdet_tes!C26/RES_hhdet_fec!C26)</f>
        <v>0.50008833307486522</v>
      </c>
      <c r="D26" s="111">
        <f>IF(RES_hhdet_tes!D26=0,"",RES_hhdet_tes!D26/RES_hhdet_fec!D26)</f>
        <v>0.50285804950773239</v>
      </c>
      <c r="E26" s="111">
        <f>IF(RES_hhdet_tes!E26=0,"",RES_hhdet_tes!E26/RES_hhdet_fec!E26)</f>
        <v>0.50558428139945244</v>
      </c>
      <c r="F26" s="111">
        <f>IF(RES_hhdet_tes!F26=0,"",RES_hhdet_tes!F26/RES_hhdet_fec!F26)</f>
        <v>0.50921460724139933</v>
      </c>
      <c r="G26" s="111">
        <f>IF(RES_hhdet_tes!G26=0,"",RES_hhdet_tes!G26/RES_hhdet_fec!G26)</f>
        <v>0.51388318226451868</v>
      </c>
      <c r="H26" s="111">
        <f>IF(RES_hhdet_tes!H26=0,"",RES_hhdet_tes!H26/RES_hhdet_fec!H26)</f>
        <v>0.51924734932592642</v>
      </c>
      <c r="I26" s="111">
        <f>IF(RES_hhdet_tes!I26=0,"",RES_hhdet_tes!I26/RES_hhdet_fec!I26)</f>
        <v>0.52634152347454211</v>
      </c>
      <c r="J26" s="111">
        <f>IF(RES_hhdet_tes!J26=0,"",RES_hhdet_tes!J26/RES_hhdet_fec!J26)</f>
        <v>0.53254115124615042</v>
      </c>
      <c r="K26" s="111">
        <f>IF(RES_hhdet_tes!K26=0,"",RES_hhdet_tes!K26/RES_hhdet_fec!K26)</f>
        <v>0.53997061723049544</v>
      </c>
      <c r="L26" s="111">
        <f>IF(RES_hhdet_tes!L26=0,"",RES_hhdet_tes!L26/RES_hhdet_fec!L26)</f>
        <v>0.54830949865028111</v>
      </c>
      <c r="M26" s="111">
        <f>IF(RES_hhdet_tes!M26=0,"",RES_hhdet_tes!M26/RES_hhdet_fec!M26)</f>
        <v>0.55800799007563373</v>
      </c>
      <c r="N26" s="111">
        <f>IF(RES_hhdet_tes!N26=0,"",RES_hhdet_tes!N26/RES_hhdet_fec!N26)</f>
        <v>0.571981813886004</v>
      </c>
      <c r="O26" s="111">
        <f>IF(RES_hhdet_tes!O26=0,"",RES_hhdet_tes!O26/RES_hhdet_fec!O26)</f>
        <v>0.58809491878409659</v>
      </c>
      <c r="P26" s="111">
        <f>IF(RES_hhdet_tes!P26=0,"",RES_hhdet_tes!P26/RES_hhdet_fec!P26)</f>
        <v>0.58930327344787858</v>
      </c>
      <c r="Q26" s="111">
        <f>IF(RES_hhdet_tes!Q26=0,"",RES_hhdet_tes!Q26/RES_hhdet_fec!Q26)</f>
        <v>0.59403173016633271</v>
      </c>
      <c r="R26" s="111">
        <f>IF(RES_hhdet_tes!R26=0,"",RES_hhdet_tes!R26/RES_hhdet_fec!R26)</f>
        <v>0.60751868913790674</v>
      </c>
      <c r="S26" s="111">
        <f>IF(RES_hhdet_tes!S26=0,"",RES_hhdet_tes!S26/RES_hhdet_fec!S26)</f>
        <v>0.62203176144271954</v>
      </c>
      <c r="T26" s="111">
        <f>IF(RES_hhdet_tes!T26=0,"",RES_hhdet_tes!T26/RES_hhdet_fec!T26)</f>
        <v>0.63408460942105016</v>
      </c>
      <c r="U26" s="111">
        <f>IF(RES_hhdet_tes!U26=0,"",RES_hhdet_tes!U26/RES_hhdet_fec!U26)</f>
        <v>0.64631758015115448</v>
      </c>
      <c r="V26" s="111">
        <f>IF(RES_hhdet_tes!V26=0,"",RES_hhdet_tes!V26/RES_hhdet_fec!V26)</f>
        <v>0.66014324732613672</v>
      </c>
      <c r="W26" s="111">
        <f>IF(RES_hhdet_tes!W26=0,"",RES_hhdet_tes!W26/RES_hhdet_fec!W26)</f>
        <v>0.67711135889555008</v>
      </c>
      <c r="X26" s="111">
        <f>IF(RES_hhdet_tes!X26=0,"",RES_hhdet_tes!X26/RES_hhdet_fec!X26)</f>
        <v>0.69364789276056715</v>
      </c>
      <c r="Y26" s="111">
        <f>IF(RES_hhdet_tes!Y26=0,"",RES_hhdet_tes!Y26/RES_hhdet_fec!Y26)</f>
        <v>0.70762915467733223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1.8130054223880809</v>
      </c>
      <c r="C28" s="124">
        <f>IF(RES_hhdet_tes!C28=0,"",RES_hhdet_tes!C28/RES_hhdet_fec!C28)</f>
        <v>1.8836850581015923</v>
      </c>
      <c r="D28" s="124">
        <f>IF(RES_hhdet_tes!D28=0,"",RES_hhdet_tes!D28/RES_hhdet_fec!D28)</f>
        <v>1.968559697777222</v>
      </c>
      <c r="E28" s="124">
        <f>IF(RES_hhdet_tes!E28=0,"",RES_hhdet_tes!E28/RES_hhdet_fec!E28)</f>
        <v>2.0487260860676328</v>
      </c>
      <c r="F28" s="124">
        <f>IF(RES_hhdet_tes!F28=0,"",RES_hhdet_tes!F28/RES_hhdet_fec!F28)</f>
        <v>2.1484514337002212</v>
      </c>
      <c r="G28" s="124">
        <f>IF(RES_hhdet_tes!G28=0,"",RES_hhdet_tes!G28/RES_hhdet_fec!G28)</f>
        <v>2.2805727784566425</v>
      </c>
      <c r="H28" s="124">
        <f>IF(RES_hhdet_tes!H28=0,"",RES_hhdet_tes!H28/RES_hhdet_fec!H28)</f>
        <v>2.4761621781445671</v>
      </c>
      <c r="I28" s="124">
        <f>IF(RES_hhdet_tes!I28=0,"",RES_hhdet_tes!I28/RES_hhdet_fec!I28)</f>
        <v>2.5953065927171544</v>
      </c>
      <c r="J28" s="124">
        <f>IF(RES_hhdet_tes!J28=0,"",RES_hhdet_tes!J28/RES_hhdet_fec!J28)</f>
        <v>2.6562463989143783</v>
      </c>
      <c r="K28" s="124">
        <f>IF(RES_hhdet_tes!K28=0,"",RES_hhdet_tes!K28/RES_hhdet_fec!K28)</f>
        <v>2.7678768170508765</v>
      </c>
      <c r="L28" s="124">
        <f>IF(RES_hhdet_tes!L28=0,"",RES_hhdet_tes!L28/RES_hhdet_fec!L28)</f>
        <v>2.8853790833676154</v>
      </c>
      <c r="M28" s="124">
        <f>IF(RES_hhdet_tes!M28=0,"",RES_hhdet_tes!M28/RES_hhdet_fec!M28)</f>
        <v>3.0048096360362972</v>
      </c>
      <c r="N28" s="124">
        <f>IF(RES_hhdet_tes!N28=0,"",RES_hhdet_tes!N28/RES_hhdet_fec!N28)</f>
        <v>3.1201065018142566</v>
      </c>
      <c r="O28" s="124">
        <f>IF(RES_hhdet_tes!O28=0,"",RES_hhdet_tes!O28/RES_hhdet_fec!O28)</f>
        <v>3.2667683043810247</v>
      </c>
      <c r="P28" s="124">
        <f>IF(RES_hhdet_tes!P28=0,"",RES_hhdet_tes!P28/RES_hhdet_fec!P28)</f>
        <v>3.3876516439959548</v>
      </c>
      <c r="Q28" s="124">
        <f>IF(RES_hhdet_tes!Q28=0,"",RES_hhdet_tes!Q28/RES_hhdet_fec!Q28)</f>
        <v>3.468428350541604</v>
      </c>
      <c r="R28" s="124">
        <f>IF(RES_hhdet_tes!R28=0,"",RES_hhdet_tes!R28/RES_hhdet_fec!R28)</f>
        <v>3.5693132041810025</v>
      </c>
      <c r="S28" s="124">
        <f>IF(RES_hhdet_tes!S28=0,"",RES_hhdet_tes!S28/RES_hhdet_fec!S28)</f>
        <v>3.7424111390179751</v>
      </c>
      <c r="T28" s="124">
        <f>IF(RES_hhdet_tes!T28=0,"",RES_hhdet_tes!T28/RES_hhdet_fec!T28)</f>
        <v>3.882740943207879</v>
      </c>
      <c r="U28" s="124">
        <f>IF(RES_hhdet_tes!U28=0,"",RES_hhdet_tes!U28/RES_hhdet_fec!U28)</f>
        <v>3.9623502631865142</v>
      </c>
      <c r="V28" s="124">
        <f>IF(RES_hhdet_tes!V28=0,"",RES_hhdet_tes!V28/RES_hhdet_fec!V28)</f>
        <v>4.0013767684484973</v>
      </c>
      <c r="W28" s="124">
        <f>IF(RES_hhdet_tes!W28=0,"",RES_hhdet_tes!W28/RES_hhdet_fec!W28)</f>
        <v>4.0313382227168084</v>
      </c>
      <c r="X28" s="124">
        <f>IF(RES_hhdet_tes!X28=0,"",RES_hhdet_tes!X28/RES_hhdet_fec!X28)</f>
        <v>4.0502209300197354</v>
      </c>
      <c r="Y28" s="124">
        <f>IF(RES_hhdet_tes!Y28=0,"",RES_hhdet_tes!Y28/RES_hhdet_fec!Y28)</f>
        <v>4.0652549373650029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1.8130054223880809</v>
      </c>
      <c r="C29" s="111">
        <f>IF(RES_hhdet_tes!C29=0,"",RES_hhdet_tes!C29/RES_hhdet_fec!C29)</f>
        <v>1.8836850581015923</v>
      </c>
      <c r="D29" s="111">
        <f>IF(RES_hhdet_tes!D29=0,"",RES_hhdet_tes!D29/RES_hhdet_fec!D29)</f>
        <v>1.968559697777222</v>
      </c>
      <c r="E29" s="111">
        <f>IF(RES_hhdet_tes!E29=0,"",RES_hhdet_tes!E29/RES_hhdet_fec!E29)</f>
        <v>2.0487260860676328</v>
      </c>
      <c r="F29" s="111">
        <f>IF(RES_hhdet_tes!F29=0,"",RES_hhdet_tes!F29/RES_hhdet_fec!F29)</f>
        <v>2.1484514337002212</v>
      </c>
      <c r="G29" s="111">
        <f>IF(RES_hhdet_tes!G29=0,"",RES_hhdet_tes!G29/RES_hhdet_fec!G29)</f>
        <v>2.2805727784566425</v>
      </c>
      <c r="H29" s="111">
        <f>IF(RES_hhdet_tes!H29=0,"",RES_hhdet_tes!H29/RES_hhdet_fec!H29)</f>
        <v>2.4761621781445671</v>
      </c>
      <c r="I29" s="111">
        <f>IF(RES_hhdet_tes!I29=0,"",RES_hhdet_tes!I29/RES_hhdet_fec!I29)</f>
        <v>2.5953065927171544</v>
      </c>
      <c r="J29" s="111">
        <f>IF(RES_hhdet_tes!J29=0,"",RES_hhdet_tes!J29/RES_hhdet_fec!J29)</f>
        <v>2.6562463989143783</v>
      </c>
      <c r="K29" s="111">
        <f>IF(RES_hhdet_tes!K29=0,"",RES_hhdet_tes!K29/RES_hhdet_fec!K29)</f>
        <v>2.7678768170508765</v>
      </c>
      <c r="L29" s="111">
        <f>IF(RES_hhdet_tes!L29=0,"",RES_hhdet_tes!L29/RES_hhdet_fec!L29)</f>
        <v>2.8853790833676154</v>
      </c>
      <c r="M29" s="111">
        <f>IF(RES_hhdet_tes!M29=0,"",RES_hhdet_tes!M29/RES_hhdet_fec!M29)</f>
        <v>3.0048096360362972</v>
      </c>
      <c r="N29" s="111">
        <f>IF(RES_hhdet_tes!N29=0,"",RES_hhdet_tes!N29/RES_hhdet_fec!N29)</f>
        <v>3.1201065018142566</v>
      </c>
      <c r="O29" s="111">
        <f>IF(RES_hhdet_tes!O29=0,"",RES_hhdet_tes!O29/RES_hhdet_fec!O29)</f>
        <v>3.2667683043810247</v>
      </c>
      <c r="P29" s="111">
        <f>IF(RES_hhdet_tes!P29=0,"",RES_hhdet_tes!P29/RES_hhdet_fec!P29)</f>
        <v>3.3876516439959548</v>
      </c>
      <c r="Q29" s="111">
        <f>IF(RES_hhdet_tes!Q29=0,"",RES_hhdet_tes!Q29/RES_hhdet_fec!Q29)</f>
        <v>3.468428350541604</v>
      </c>
      <c r="R29" s="111">
        <f>IF(RES_hhdet_tes!R29=0,"",RES_hhdet_tes!R29/RES_hhdet_fec!R29)</f>
        <v>3.5693132041810025</v>
      </c>
      <c r="S29" s="111">
        <f>IF(RES_hhdet_tes!S29=0,"",RES_hhdet_tes!S29/RES_hhdet_fec!S29)</f>
        <v>3.7424111390179751</v>
      </c>
      <c r="T29" s="111">
        <f>IF(RES_hhdet_tes!T29=0,"",RES_hhdet_tes!T29/RES_hhdet_fec!T29)</f>
        <v>3.882740943207879</v>
      </c>
      <c r="U29" s="111">
        <f>IF(RES_hhdet_tes!U29=0,"",RES_hhdet_tes!U29/RES_hhdet_fec!U29)</f>
        <v>3.9623502631865142</v>
      </c>
      <c r="V29" s="111">
        <f>IF(RES_hhdet_tes!V29=0,"",RES_hhdet_tes!V29/RES_hhdet_fec!V29)</f>
        <v>4.0013767684484973</v>
      </c>
      <c r="W29" s="111">
        <f>IF(RES_hhdet_tes!W29=0,"",RES_hhdet_tes!W29/RES_hhdet_fec!W29)</f>
        <v>4.0313382227168084</v>
      </c>
      <c r="X29" s="111">
        <f>IF(RES_hhdet_tes!X29=0,"",RES_hhdet_tes!X29/RES_hhdet_fec!X29)</f>
        <v>4.0502209300197354</v>
      </c>
      <c r="Y29" s="111">
        <f>IF(RES_hhdet_tes!Y29=0,"",RES_hhdet_tes!Y29/RES_hhdet_fec!Y29)</f>
        <v>4.0652549373650029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0.68003597606935806</v>
      </c>
      <c r="C30" s="124">
        <f>IF(RES_hhdet_tes!C30=0,"",RES_hhdet_tes!C30/RES_hhdet_fec!C30)</f>
        <v>0.68282238566232023</v>
      </c>
      <c r="D30" s="124">
        <f>IF(RES_hhdet_tes!D30=0,"",RES_hhdet_tes!D30/RES_hhdet_fec!D30)</f>
        <v>0.68571087952336596</v>
      </c>
      <c r="E30" s="124">
        <f>IF(RES_hhdet_tes!E30=0,"",RES_hhdet_tes!E30/RES_hhdet_fec!E30)</f>
        <v>0.68978793943033379</v>
      </c>
      <c r="F30" s="124">
        <f>IF(RES_hhdet_tes!F30=0,"",RES_hhdet_tes!F30/RES_hhdet_fec!F30)</f>
        <v>0.69386310564585874</v>
      </c>
      <c r="G30" s="124">
        <f>IF(RES_hhdet_tes!G30=0,"",RES_hhdet_tes!G30/RES_hhdet_fec!G30)</f>
        <v>0.69866455805876149</v>
      </c>
      <c r="H30" s="124">
        <f>IF(RES_hhdet_tes!H30=0,"",RES_hhdet_tes!H30/RES_hhdet_fec!H30)</f>
        <v>0.70591174956065639</v>
      </c>
      <c r="I30" s="124">
        <f>IF(RES_hhdet_tes!I30=0,"",RES_hhdet_tes!I30/RES_hhdet_fec!I30)</f>
        <v>0.70966999470045555</v>
      </c>
      <c r="J30" s="124">
        <f>IF(RES_hhdet_tes!J30=0,"",RES_hhdet_tes!J30/RES_hhdet_fec!J30)</f>
        <v>0.71220794698226186</v>
      </c>
      <c r="K30" s="124">
        <f>IF(RES_hhdet_tes!K30=0,"",RES_hhdet_tes!K30/RES_hhdet_fec!K30)</f>
        <v>0.71477826523080468</v>
      </c>
      <c r="L30" s="124">
        <f>IF(RES_hhdet_tes!L30=0,"",RES_hhdet_tes!L30/RES_hhdet_fec!L30)</f>
        <v>0.7157107418670301</v>
      </c>
      <c r="M30" s="124">
        <f>IF(RES_hhdet_tes!M30=0,"",RES_hhdet_tes!M30/RES_hhdet_fec!M30)</f>
        <v>0.72447652452030042</v>
      </c>
      <c r="N30" s="124">
        <f>IF(RES_hhdet_tes!N30=0,"",RES_hhdet_tes!N30/RES_hhdet_fec!N30)</f>
        <v>0.72876352708512782</v>
      </c>
      <c r="O30" s="124">
        <f>IF(RES_hhdet_tes!O30=0,"",RES_hhdet_tes!O30/RES_hhdet_fec!O30)</f>
        <v>0.73441975074125665</v>
      </c>
      <c r="P30" s="124">
        <f>IF(RES_hhdet_tes!P30=0,"",RES_hhdet_tes!P30/RES_hhdet_fec!P30)</f>
        <v>0.74017216196413838</v>
      </c>
      <c r="Q30" s="124">
        <f>IF(RES_hhdet_tes!Q30=0,"",RES_hhdet_tes!Q30/RES_hhdet_fec!Q30)</f>
        <v>0.74676007980811165</v>
      </c>
      <c r="R30" s="124">
        <f>IF(RES_hhdet_tes!R30=0,"",RES_hhdet_tes!R30/RES_hhdet_fec!R30)</f>
        <v>0.75633434110051057</v>
      </c>
      <c r="S30" s="124">
        <f>IF(RES_hhdet_tes!S30=0,"",RES_hhdet_tes!S30/RES_hhdet_fec!S30)</f>
        <v>0.76479848872028466</v>
      </c>
      <c r="T30" s="124">
        <f>IF(RES_hhdet_tes!T30=0,"",RES_hhdet_tes!T30/RES_hhdet_fec!T30)</f>
        <v>0.77365128436307529</v>
      </c>
      <c r="U30" s="124">
        <f>IF(RES_hhdet_tes!U30=0,"",RES_hhdet_tes!U30/RES_hhdet_fec!U30)</f>
        <v>0.7827924201428389</v>
      </c>
      <c r="V30" s="124">
        <f>IF(RES_hhdet_tes!V30=0,"",RES_hhdet_tes!V30/RES_hhdet_fec!V30)</f>
        <v>0.791334004487809</v>
      </c>
      <c r="W30" s="124">
        <f>IF(RES_hhdet_tes!W30=0,"",RES_hhdet_tes!W30/RES_hhdet_fec!W30)</f>
        <v>0.80041897039276988</v>
      </c>
      <c r="X30" s="124">
        <f>IF(RES_hhdet_tes!X30=0,"",RES_hhdet_tes!X30/RES_hhdet_fec!X30)</f>
        <v>0.81415118190185931</v>
      </c>
      <c r="Y30" s="124">
        <f>IF(RES_hhdet_tes!Y30=0,"",RES_hhdet_tes!Y30/RES_hhdet_fec!Y30)</f>
        <v>0.82432176985553895</v>
      </c>
      <c r="DA30" s="130" t="s">
        <v>1934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0.60696330582976343</v>
      </c>
      <c r="C31" s="111">
        <f>IF(RES_hhdet_tes!C31=0,"",RES_hhdet_tes!C31/RES_hhdet_fec!C31)</f>
        <v>0.60984022113375458</v>
      </c>
      <c r="D31" s="111">
        <f>IF(RES_hhdet_tes!D31=0,"",RES_hhdet_tes!D31/RES_hhdet_fec!D31)</f>
        <v>0.61236854963063025</v>
      </c>
      <c r="E31" s="111">
        <f>IF(RES_hhdet_tes!E31=0,"",RES_hhdet_tes!E31/RES_hhdet_fec!E31)</f>
        <v>0.61538283488725598</v>
      </c>
      <c r="F31" s="111">
        <f>IF(RES_hhdet_tes!F31=0,"",RES_hhdet_tes!F31/RES_hhdet_fec!F31)</f>
        <v>0.61965877901884159</v>
      </c>
      <c r="G31" s="111">
        <f>IF(RES_hhdet_tes!G31=0,"",RES_hhdet_tes!G31/RES_hhdet_fec!G31)</f>
        <v>0.62537049053839022</v>
      </c>
      <c r="H31" s="111">
        <f>IF(RES_hhdet_tes!H31=0,"",RES_hhdet_tes!H31/RES_hhdet_fec!H31)</f>
        <v>0.63241490417071344</v>
      </c>
      <c r="I31" s="111">
        <f>IF(RES_hhdet_tes!I31=0,"",RES_hhdet_tes!I31/RES_hhdet_fec!I31)</f>
        <v>0.63636881066570472</v>
      </c>
      <c r="J31" s="111">
        <f>IF(RES_hhdet_tes!J31=0,"",RES_hhdet_tes!J31/RES_hhdet_fec!J31)</f>
        <v>0.63737480160312177</v>
      </c>
      <c r="K31" s="111">
        <f>IF(RES_hhdet_tes!K31=0,"",RES_hhdet_tes!K31/RES_hhdet_fec!K31)</f>
        <v>0.63950820332407687</v>
      </c>
      <c r="L31" s="111">
        <f>IF(RES_hhdet_tes!L31=0,"",RES_hhdet_tes!L31/RES_hhdet_fec!L31)</f>
        <v>0.64145017830749418</v>
      </c>
      <c r="M31" s="111">
        <f>IF(RES_hhdet_tes!M31=0,"",RES_hhdet_tes!M31/RES_hhdet_fec!M31)</f>
        <v>0.64419500746735536</v>
      </c>
      <c r="N31" s="111">
        <f>IF(RES_hhdet_tes!N31=0,"",RES_hhdet_tes!N31/RES_hhdet_fec!N31)</f>
        <v>0.64952216045055422</v>
      </c>
      <c r="O31" s="111">
        <f>IF(RES_hhdet_tes!O31=0,"",RES_hhdet_tes!O31/RES_hhdet_fec!O31)</f>
        <v>0.65986204364026513</v>
      </c>
      <c r="P31" s="111">
        <f>IF(RES_hhdet_tes!P31=0,"",RES_hhdet_tes!P31/RES_hhdet_fec!P31)</f>
        <v>0.66791991577791421</v>
      </c>
      <c r="Q31" s="111">
        <f>IF(RES_hhdet_tes!Q31=0,"",RES_hhdet_tes!Q31/RES_hhdet_fec!Q31)</f>
        <v>0.6819031566452971</v>
      </c>
      <c r="R31" s="111">
        <f>IF(RES_hhdet_tes!R31=0,"",RES_hhdet_tes!R31/RES_hhdet_fec!R31)</f>
        <v>0.69932093030191123</v>
      </c>
      <c r="S31" s="111">
        <f>IF(RES_hhdet_tes!S31=0,"",RES_hhdet_tes!S31/RES_hhdet_fec!S31)</f>
        <v>0.72030252568683295</v>
      </c>
      <c r="T31" s="111">
        <f>IF(RES_hhdet_tes!T31=0,"",RES_hhdet_tes!T31/RES_hhdet_fec!T31)</f>
        <v>0.73720151160175817</v>
      </c>
      <c r="U31" s="111">
        <f>IF(RES_hhdet_tes!U31=0,"",RES_hhdet_tes!U31/RES_hhdet_fec!U31)</f>
        <v>0.75364273010877314</v>
      </c>
      <c r="V31" s="111">
        <f>IF(RES_hhdet_tes!V31=0,"",RES_hhdet_tes!V31/RES_hhdet_fec!V31)</f>
        <v>0.76951531820712282</v>
      </c>
      <c r="W31" s="111">
        <f>IF(RES_hhdet_tes!W31=0,"",RES_hhdet_tes!W31/RES_hhdet_fec!W31)</f>
        <v>0.78284368010423944</v>
      </c>
      <c r="X31" s="111">
        <f>IF(RES_hhdet_tes!X31=0,"",RES_hhdet_tes!X31/RES_hhdet_fec!X31)</f>
        <v>0.79021120632151098</v>
      </c>
      <c r="Y31" s="111">
        <f>IF(RES_hhdet_tes!Y31=0,"",RES_hhdet_tes!Y31/RES_hhdet_fec!Y31)</f>
        <v>0.79904339798369273</v>
      </c>
      <c r="DA31" s="63" t="s">
        <v>1935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0.85937380435110255</v>
      </c>
      <c r="C32" s="111">
        <f>IF(RES_hhdet_tes!C32=0,"",RES_hhdet_tes!C32/RES_hhdet_fec!C32)</f>
        <v>0.86694952466939479</v>
      </c>
      <c r="D32" s="111">
        <f>IF(RES_hhdet_tes!D32=0,"",RES_hhdet_tes!D32/RES_hhdet_fec!D32)</f>
        <v>0.87834377506909211</v>
      </c>
      <c r="E32" s="111">
        <f>IF(RES_hhdet_tes!E32=0,"",RES_hhdet_tes!E32/RES_hhdet_fec!E32)</f>
        <v>0.86802395229443052</v>
      </c>
      <c r="F32" s="111">
        <f>IF(RES_hhdet_tes!F32=0,"",RES_hhdet_tes!F32/RES_hhdet_fec!F32)</f>
        <v>0.87370101322133109</v>
      </c>
      <c r="G32" s="111">
        <f>IF(RES_hhdet_tes!G32=0,"",RES_hhdet_tes!G32/RES_hhdet_fec!G32)</f>
        <v>0.88738412842543013</v>
      </c>
      <c r="H32" s="111">
        <f>IF(RES_hhdet_tes!H32=0,"",RES_hhdet_tes!H32/RES_hhdet_fec!H32)</f>
        <v>0.89528035712283438</v>
      </c>
      <c r="I32" s="111">
        <f>IF(RES_hhdet_tes!I32=0,"",RES_hhdet_tes!I32/RES_hhdet_fec!I32)</f>
        <v>0.87816897721254672</v>
      </c>
      <c r="J32" s="111">
        <f>IF(RES_hhdet_tes!J32=0,"",RES_hhdet_tes!J32/RES_hhdet_fec!J32)</f>
        <v>0.88717048739169158</v>
      </c>
      <c r="K32" s="111">
        <f>IF(RES_hhdet_tes!K32=0,"",RES_hhdet_tes!K32/RES_hhdet_fec!K32)</f>
        <v>0.89702987217367036</v>
      </c>
      <c r="L32" s="111">
        <f>IF(RES_hhdet_tes!L32=0,"",RES_hhdet_tes!L32/RES_hhdet_fec!L32)</f>
        <v>0.80148100916354914</v>
      </c>
      <c r="M32" s="111">
        <f>IF(RES_hhdet_tes!M32=0,"",RES_hhdet_tes!M32/RES_hhdet_fec!M32)</f>
        <v>0.90215349798865951</v>
      </c>
      <c r="N32" s="111">
        <f>IF(RES_hhdet_tes!N32=0,"",RES_hhdet_tes!N32/RES_hhdet_fec!N32)</f>
        <v>0.87779458817526246</v>
      </c>
      <c r="O32" s="111">
        <f>IF(RES_hhdet_tes!O32=0,"",RES_hhdet_tes!O32/RES_hhdet_fec!O32)</f>
        <v>0.87459700845032917</v>
      </c>
      <c r="P32" s="111">
        <f>IF(RES_hhdet_tes!P32=0,"",RES_hhdet_tes!P32/RES_hhdet_fec!P32)</f>
        <v>0.91135684654920146</v>
      </c>
      <c r="Q32" s="111">
        <f>IF(RES_hhdet_tes!Q32=0,"",RES_hhdet_tes!Q32/RES_hhdet_fec!Q32)</f>
        <v>0.90065879708561625</v>
      </c>
      <c r="R32" s="111">
        <f>IF(RES_hhdet_tes!R32=0,"",RES_hhdet_tes!R32/RES_hhdet_fec!R32)</f>
        <v>0.91496320586179458</v>
      </c>
      <c r="S32" s="111">
        <f>IF(RES_hhdet_tes!S32=0,"",RES_hhdet_tes!S32/RES_hhdet_fec!S32)</f>
        <v>0.91928924364923925</v>
      </c>
      <c r="T32" s="111">
        <f>IF(RES_hhdet_tes!T32=0,"",RES_hhdet_tes!T32/RES_hhdet_fec!T32)</f>
        <v>0.93250863514052651</v>
      </c>
      <c r="U32" s="111">
        <f>IF(RES_hhdet_tes!U32=0,"",RES_hhdet_tes!U32/RES_hhdet_fec!U32)</f>
        <v>0.93804753220901982</v>
      </c>
      <c r="V32" s="111">
        <f>IF(RES_hhdet_tes!V32=0,"",RES_hhdet_tes!V32/RES_hhdet_fec!V32)</f>
        <v>0.93691731736488459</v>
      </c>
      <c r="W32" s="111">
        <f>IF(RES_hhdet_tes!W32=0,"",RES_hhdet_tes!W32/RES_hhdet_fec!W32)</f>
        <v>0.94303710703452881</v>
      </c>
      <c r="X32" s="111">
        <f>IF(RES_hhdet_tes!X32=0,"",RES_hhdet_tes!X32/RES_hhdet_fec!X32)</f>
        <v>0.97831632866709095</v>
      </c>
      <c r="Y32" s="111">
        <f>IF(RES_hhdet_tes!Y32=0,"",RES_hhdet_tes!Y32/RES_hhdet_fec!Y32)</f>
        <v>0.98351481004483921</v>
      </c>
      <c r="DA32" s="63" t="s">
        <v>1936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0.60696330582976343</v>
      </c>
      <c r="C33" s="112">
        <f>IF(RES_hhdet_tes!C33=0,"",RES_hhdet_tes!C33/RES_hhdet_fec!C33)</f>
        <v>0.60944969968756346</v>
      </c>
      <c r="D33" s="112">
        <f>IF(RES_hhdet_tes!D33=0,"",RES_hhdet_tes!D33/RES_hhdet_fec!D33)</f>
        <v>0.61233725576081255</v>
      </c>
      <c r="E33" s="112">
        <f>IF(RES_hhdet_tes!E33=0,"",RES_hhdet_tes!E33/RES_hhdet_fec!E33)</f>
        <v>0.61451891215565024</v>
      </c>
      <c r="F33" s="112">
        <f>IF(RES_hhdet_tes!F33=0,"",RES_hhdet_tes!F33/RES_hhdet_fec!F33)</f>
        <v>0.61894260913406673</v>
      </c>
      <c r="G33" s="112">
        <f>IF(RES_hhdet_tes!G33=0,"",RES_hhdet_tes!G33/RES_hhdet_fec!G33)</f>
        <v>0.62732850367752002</v>
      </c>
      <c r="H33" s="112">
        <f>IF(RES_hhdet_tes!H33=0,"",RES_hhdet_tes!H33/RES_hhdet_fec!H33)</f>
        <v>0.63356444399548384</v>
      </c>
      <c r="I33" s="112">
        <f>IF(RES_hhdet_tes!I33=0,"",RES_hhdet_tes!I33/RES_hhdet_fec!I33)</f>
        <v>0.63765921230606137</v>
      </c>
      <c r="J33" s="112">
        <f>IF(RES_hhdet_tes!J33=0,"",RES_hhdet_tes!J33/RES_hhdet_fec!J33)</f>
        <v>0.63822508280924073</v>
      </c>
      <c r="K33" s="112">
        <f>IF(RES_hhdet_tes!K33=0,"",RES_hhdet_tes!K33/RES_hhdet_fec!K33)</f>
        <v>0.64054677129275617</v>
      </c>
      <c r="L33" s="112">
        <f>IF(RES_hhdet_tes!L33=0,"",RES_hhdet_tes!L33/RES_hhdet_fec!L33)</f>
        <v>0.64349193230141055</v>
      </c>
      <c r="M33" s="112">
        <f>IF(RES_hhdet_tes!M33=0,"",RES_hhdet_tes!M33/RES_hhdet_fec!M33)</f>
        <v>0.64528315540573977</v>
      </c>
      <c r="N33" s="112">
        <f>IF(RES_hhdet_tes!N33=0,"",RES_hhdet_tes!N33/RES_hhdet_fec!N33)</f>
        <v>0.6470451801855196</v>
      </c>
      <c r="O33" s="112">
        <f>IF(RES_hhdet_tes!O33=0,"",RES_hhdet_tes!O33/RES_hhdet_fec!O33)</f>
        <v>0.65062213082239473</v>
      </c>
      <c r="P33" s="112">
        <f>IF(RES_hhdet_tes!P33=0,"",RES_hhdet_tes!P33/RES_hhdet_fec!P33)</f>
        <v>0.66322843355103733</v>
      </c>
      <c r="Q33" s="112">
        <f>IF(RES_hhdet_tes!Q33=0,"",RES_hhdet_tes!Q33/RES_hhdet_fec!Q33)</f>
        <v>0.66671415269119172</v>
      </c>
      <c r="R33" s="112">
        <f>IF(RES_hhdet_tes!R33=0,"",RES_hhdet_tes!R33/RES_hhdet_fec!R33)</f>
        <v>0.69112253683010316</v>
      </c>
      <c r="S33" s="112">
        <f>IF(RES_hhdet_tes!S33=0,"",RES_hhdet_tes!S33/RES_hhdet_fec!S33)</f>
        <v>0.72693447402134459</v>
      </c>
      <c r="T33" s="112">
        <f>IF(RES_hhdet_tes!T33=0,"",RES_hhdet_tes!T33/RES_hhdet_fec!T33)</f>
        <v>0.76206598706299034</v>
      </c>
      <c r="U33" s="112">
        <f>IF(RES_hhdet_tes!U33=0,"",RES_hhdet_tes!U33/RES_hhdet_fec!U33)</f>
        <v>0.76206598706299022</v>
      </c>
      <c r="V33" s="112">
        <f>IF(RES_hhdet_tes!V33=0,"",RES_hhdet_tes!V33/RES_hhdet_fec!V33)</f>
        <v>0.76206598706299011</v>
      </c>
      <c r="W33" s="112">
        <f>IF(RES_hhdet_tes!W33=0,"",RES_hhdet_tes!W33/RES_hhdet_fec!W33)</f>
        <v>0.78489513967646074</v>
      </c>
      <c r="X33" s="112">
        <f>IF(RES_hhdet_tes!X33=0,"",RES_hhdet_tes!X33/RES_hhdet_fec!X33)</f>
        <v>0.79103195720474617</v>
      </c>
      <c r="Y33" s="112">
        <f>IF(RES_hhdet_tes!Y33=0,"",RES_hhdet_tes!Y33/RES_hhdet_fec!Y33)</f>
        <v>0.79856046196293207</v>
      </c>
      <c r="DA33" s="131" t="s">
        <v>1937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X34" s="113">
        <f>IF(RES_hhdet_tes!X34=0,"",RES_hhdet_tes!X34/RES_hhdet_fec!X34)</f>
        <v>1</v>
      </c>
      <c r="Y34" s="113">
        <f>IF(RES_hhdet_tes!Y34=0,"",RES_hhdet_tes!Y34/RES_hhdet_fec!Y34)</f>
        <v>1</v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0.68473599642204397</v>
      </c>
      <c r="C35" s="112">
        <f>IF(RES_hhdet_tes!C35=0,"",RES_hhdet_tes!C35/RES_hhdet_fec!C35)</f>
        <v>0.68750994650832098</v>
      </c>
      <c r="D35" s="112">
        <f>IF(RES_hhdet_tes!D35=0,"",RES_hhdet_tes!D35/RES_hhdet_fec!D35)</f>
        <v>0.69047551126832896</v>
      </c>
      <c r="E35" s="112">
        <f>IF(RES_hhdet_tes!E35=0,"",RES_hhdet_tes!E35/RES_hhdet_fec!E35)</f>
        <v>0.69364872306204062</v>
      </c>
      <c r="F35" s="112">
        <f>IF(RES_hhdet_tes!F35=0,"",RES_hhdet_tes!F35/RES_hhdet_fec!F35)</f>
        <v>0.69734584977754022</v>
      </c>
      <c r="G35" s="112">
        <f>IF(RES_hhdet_tes!G35=0,"",RES_hhdet_tes!G35/RES_hhdet_fec!G35)</f>
        <v>0.7016193497273856</v>
      </c>
      <c r="H35" s="112">
        <f>IF(RES_hhdet_tes!H35=0,"",RES_hhdet_tes!H35/RES_hhdet_fec!H35)</f>
        <v>0.70650092453079938</v>
      </c>
      <c r="I35" s="112">
        <f>IF(RES_hhdet_tes!I35=0,"",RES_hhdet_tes!I35/RES_hhdet_fec!I35)</f>
        <v>0.70892425201205245</v>
      </c>
      <c r="J35" s="112">
        <f>IF(RES_hhdet_tes!J35=0,"",RES_hhdet_tes!J35/RES_hhdet_fec!J35)</f>
        <v>0.70959356830243447</v>
      </c>
      <c r="K35" s="112">
        <f>IF(RES_hhdet_tes!K35=0,"",RES_hhdet_tes!K35/RES_hhdet_fec!K35)</f>
        <v>0.71068074467314568</v>
      </c>
      <c r="L35" s="112">
        <f>IF(RES_hhdet_tes!L35=0,"",RES_hhdet_tes!L35/RES_hhdet_fec!L35)</f>
        <v>0.71183764973247288</v>
      </c>
      <c r="M35" s="112">
        <f>IF(RES_hhdet_tes!M35=0,"",RES_hhdet_tes!M35/RES_hhdet_fec!M35)</f>
        <v>0.71336785913446532</v>
      </c>
      <c r="N35" s="112">
        <f>IF(RES_hhdet_tes!N35=0,"",RES_hhdet_tes!N35/RES_hhdet_fec!N35)</f>
        <v>0.71616623360048104</v>
      </c>
      <c r="O35" s="112">
        <f>IF(RES_hhdet_tes!O35=0,"",RES_hhdet_tes!O35/RES_hhdet_fec!O35)</f>
        <v>0.7206973120226029</v>
      </c>
      <c r="P35" s="112">
        <f>IF(RES_hhdet_tes!P35=0,"",RES_hhdet_tes!P35/RES_hhdet_fec!P35)</f>
        <v>0.7242133168306375</v>
      </c>
      <c r="Q35" s="112">
        <f>IF(RES_hhdet_tes!Q35=0,"",RES_hhdet_tes!Q35/RES_hhdet_fec!Q35)</f>
        <v>0.73067456154815735</v>
      </c>
      <c r="R35" s="112">
        <f>IF(RES_hhdet_tes!R35=0,"",RES_hhdet_tes!R35/RES_hhdet_fec!R35)</f>
        <v>0.7391087485927631</v>
      </c>
      <c r="S35" s="112">
        <f>IF(RES_hhdet_tes!S35=0,"",RES_hhdet_tes!S35/RES_hhdet_fec!S35)</f>
        <v>0.74799899656320024</v>
      </c>
      <c r="T35" s="112">
        <f>IF(RES_hhdet_tes!T35=0,"",RES_hhdet_tes!T35/RES_hhdet_fec!T35)</f>
        <v>0.75593973396915437</v>
      </c>
      <c r="U35" s="112">
        <f>IF(RES_hhdet_tes!U35=0,"",RES_hhdet_tes!U35/RES_hhdet_fec!U35)</f>
        <v>0.76414170999116504</v>
      </c>
      <c r="V35" s="112">
        <f>IF(RES_hhdet_tes!V35=0,"",RES_hhdet_tes!V35/RES_hhdet_fec!V35)</f>
        <v>0.77313728838913254</v>
      </c>
      <c r="W35" s="112">
        <f>IF(RES_hhdet_tes!W35=0,"",RES_hhdet_tes!W35/RES_hhdet_fec!W35)</f>
        <v>0.78178291001675848</v>
      </c>
      <c r="X35" s="112">
        <f>IF(RES_hhdet_tes!X35=0,"",RES_hhdet_tes!X35/RES_hhdet_fec!X35)</f>
        <v>0.78939771888820642</v>
      </c>
      <c r="Y35" s="112">
        <f>IF(RES_hhdet_tes!Y35=0,"",RES_hhdet_tes!Y35/RES_hhdet_fec!Y35)</f>
        <v>0.79849448494201447</v>
      </c>
      <c r="DA35" s="131" t="s">
        <v>1939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0.89574979588371983</v>
      </c>
      <c r="C36" s="113">
        <f>IF(RES_hhdet_tes!C36=0,"",RES_hhdet_tes!C36/RES_hhdet_fec!C36)</f>
        <v>0.90170842375102556</v>
      </c>
      <c r="D36" s="113">
        <f>IF(RES_hhdet_tes!D36=0,"",RES_hhdet_tes!D36/RES_hhdet_fec!D36)</f>
        <v>0.91042461271401942</v>
      </c>
      <c r="E36" s="113">
        <f>IF(RES_hhdet_tes!E36=0,"",RES_hhdet_tes!E36/RES_hhdet_fec!E36)</f>
        <v>0.90305622379085571</v>
      </c>
      <c r="F36" s="113">
        <f>IF(RES_hhdet_tes!F36=0,"",RES_hhdet_tes!F36/RES_hhdet_fec!F36)</f>
        <v>0.90744277599879064</v>
      </c>
      <c r="G36" s="113">
        <f>IF(RES_hhdet_tes!G36=0,"",RES_hhdet_tes!G36/RES_hhdet_fec!G36)</f>
        <v>0.91694407350477314</v>
      </c>
      <c r="H36" s="113">
        <f>IF(RES_hhdet_tes!H36=0,"",RES_hhdet_tes!H36/RES_hhdet_fec!H36)</f>
        <v>0.92283496230694573</v>
      </c>
      <c r="I36" s="113">
        <f>IF(RES_hhdet_tes!I36=0,"",RES_hhdet_tes!I36/RES_hhdet_fec!I36)</f>
        <v>0.90923398234046582</v>
      </c>
      <c r="J36" s="113">
        <f>IF(RES_hhdet_tes!J36=0,"",RES_hhdet_tes!J36/RES_hhdet_fec!J36)</f>
        <v>0.91616213292205151</v>
      </c>
      <c r="K36" s="113">
        <f>IF(RES_hhdet_tes!K36=0,"",RES_hhdet_tes!K36/RES_hhdet_fec!K36)</f>
        <v>0.92357549446837484</v>
      </c>
      <c r="L36" s="113">
        <f>IF(RES_hhdet_tes!L36=0,"",RES_hhdet_tes!L36/RES_hhdet_fec!L36)</f>
        <v>0.84767974048743355</v>
      </c>
      <c r="M36" s="113">
        <f>IF(RES_hhdet_tes!M36=0,"",RES_hhdet_tes!M36/RES_hhdet_fec!M36)</f>
        <v>0.92720425196924017</v>
      </c>
      <c r="N36" s="113">
        <f>IF(RES_hhdet_tes!N36=0,"",RES_hhdet_tes!N36/RES_hhdet_fec!N36)</f>
        <v>0.90850777768778801</v>
      </c>
      <c r="O36" s="113">
        <f>IF(RES_hhdet_tes!O36=0,"",RES_hhdet_tes!O36/RES_hhdet_fec!O36)</f>
        <v>0.90587216456489927</v>
      </c>
      <c r="P36" s="113">
        <f>IF(RES_hhdet_tes!P36=0,"",RES_hhdet_tes!P36/RES_hhdet_fec!P36)</f>
        <v>0.93175142754852569</v>
      </c>
      <c r="Q36" s="113">
        <f>IF(RES_hhdet_tes!Q36=0,"",RES_hhdet_tes!Q36/RES_hhdet_fec!Q36)</f>
        <v>0.92434177263658235</v>
      </c>
      <c r="R36" s="113">
        <f>IF(RES_hhdet_tes!R36=0,"",RES_hhdet_tes!R36/RES_hhdet_fec!R36)</f>
        <v>0.9315316563597793</v>
      </c>
      <c r="S36" s="113">
        <f>IF(RES_hhdet_tes!S36=0,"",RES_hhdet_tes!S36/RES_hhdet_fec!S36)</f>
        <v>0.92713322189449621</v>
      </c>
      <c r="T36" s="113">
        <f>IF(RES_hhdet_tes!T36=0,"",RES_hhdet_tes!T36/RES_hhdet_fec!T36)</f>
        <v>0.93159473616759947</v>
      </c>
      <c r="U36" s="113">
        <f>IF(RES_hhdet_tes!U36=0,"",RES_hhdet_tes!U36/RES_hhdet_fec!U36)</f>
        <v>0.93987587979455633</v>
      </c>
      <c r="V36" s="113">
        <f>IF(RES_hhdet_tes!V36=0,"",RES_hhdet_tes!V36/RES_hhdet_fec!V36)</f>
        <v>0.94084628713982055</v>
      </c>
      <c r="W36" s="113">
        <f>IF(RES_hhdet_tes!W36=0,"",RES_hhdet_tes!W36/RES_hhdet_fec!W36)</f>
        <v>0.94226979355800478</v>
      </c>
      <c r="X36" s="113">
        <f>IF(RES_hhdet_tes!X36=0,"",RES_hhdet_tes!X36/RES_hhdet_fec!X36)</f>
        <v>0.9784774396390894</v>
      </c>
      <c r="Y36" s="113">
        <f>IF(RES_hhdet_tes!Y36=0,"",RES_hhdet_tes!Y36/RES_hhdet_fec!Y36)</f>
        <v>0.98331088566493696</v>
      </c>
      <c r="DA36" s="132" t="s">
        <v>1940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0.68473599642204397</v>
      </c>
      <c r="C37" s="111">
        <f>IF(RES_hhdet_tes!C37=0,"",RES_hhdet_tes!C37/RES_hhdet_fec!C37)</f>
        <v>0.68724129194363992</v>
      </c>
      <c r="D37" s="111">
        <f>IF(RES_hhdet_tes!D37=0,"",RES_hhdet_tes!D37/RES_hhdet_fec!D37)</f>
        <v>0.68968562726274174</v>
      </c>
      <c r="E37" s="111">
        <f>IF(RES_hhdet_tes!E37=0,"",RES_hhdet_tes!E37/RES_hhdet_fec!E37)</f>
        <v>0.69310134560279535</v>
      </c>
      <c r="F37" s="111">
        <f>IF(RES_hhdet_tes!F37=0,"",RES_hhdet_tes!F37/RES_hhdet_fec!F37)</f>
        <v>0.69718019751122862</v>
      </c>
      <c r="G37" s="111">
        <f>IF(RES_hhdet_tes!G37=0,"",RES_hhdet_tes!G37/RES_hhdet_fec!G37)</f>
        <v>0.7021095600350421</v>
      </c>
      <c r="H37" s="111">
        <f>IF(RES_hhdet_tes!H37=0,"",RES_hhdet_tes!H37/RES_hhdet_fec!H37)</f>
        <v>0.70738929432570352</v>
      </c>
      <c r="I37" s="111">
        <f>IF(RES_hhdet_tes!I37=0,"",RES_hhdet_tes!I37/RES_hhdet_fec!I37)</f>
        <v>0.70978579292502775</v>
      </c>
      <c r="J37" s="111">
        <f>IF(RES_hhdet_tes!J37=0,"",RES_hhdet_tes!J37/RES_hhdet_fec!J37)</f>
        <v>0.7104804093352427</v>
      </c>
      <c r="K37" s="111">
        <f>IF(RES_hhdet_tes!K37=0,"",RES_hhdet_tes!K37/RES_hhdet_fec!K37)</f>
        <v>0.71161372756263108</v>
      </c>
      <c r="L37" s="111">
        <f>IF(RES_hhdet_tes!L37=0,"",RES_hhdet_tes!L37/RES_hhdet_fec!L37)</f>
        <v>0.7133061633463097</v>
      </c>
      <c r="M37" s="111">
        <f>IF(RES_hhdet_tes!M37=0,"",RES_hhdet_tes!M37/RES_hhdet_fec!M37)</f>
        <v>0.71498564593457981</v>
      </c>
      <c r="N37" s="111">
        <f>IF(RES_hhdet_tes!N37=0,"",RES_hhdet_tes!N37/RES_hhdet_fec!N37)</f>
        <v>0.71712037815102536</v>
      </c>
      <c r="O37" s="111">
        <f>IF(RES_hhdet_tes!O37=0,"",RES_hhdet_tes!O37/RES_hhdet_fec!O37)</f>
        <v>0.71985143403035035</v>
      </c>
      <c r="P37" s="111">
        <f>IF(RES_hhdet_tes!P37=0,"",RES_hhdet_tes!P37/RES_hhdet_fec!P37)</f>
        <v>0.72315948974529243</v>
      </c>
      <c r="Q37" s="111">
        <f>IF(RES_hhdet_tes!Q37=0,"",RES_hhdet_tes!Q37/RES_hhdet_fec!Q37)</f>
        <v>0.72962882610398561</v>
      </c>
      <c r="R37" s="111">
        <f>IF(RES_hhdet_tes!R37=0,"",RES_hhdet_tes!R37/RES_hhdet_fec!R37)</f>
        <v>0.73888780618288596</v>
      </c>
      <c r="S37" s="111">
        <f>IF(RES_hhdet_tes!S37=0,"",RES_hhdet_tes!S37/RES_hhdet_fec!S37)</f>
        <v>0.74845245141674965</v>
      </c>
      <c r="T37" s="111">
        <f>IF(RES_hhdet_tes!T37=0,"",RES_hhdet_tes!T37/RES_hhdet_fec!T37)</f>
        <v>0.7596338911438365</v>
      </c>
      <c r="U37" s="111">
        <f>IF(RES_hhdet_tes!U37=0,"",RES_hhdet_tes!U37/RES_hhdet_fec!U37)</f>
        <v>0.76799701069199411</v>
      </c>
      <c r="V37" s="111">
        <f>IF(RES_hhdet_tes!V37=0,"",RES_hhdet_tes!V37/RES_hhdet_fec!V37)</f>
        <v>0.77434864865638386</v>
      </c>
      <c r="W37" s="111">
        <f>IF(RES_hhdet_tes!W37=0,"",RES_hhdet_tes!W37/RES_hhdet_fec!W37)</f>
        <v>0.78197475671066352</v>
      </c>
      <c r="X37" s="111">
        <f>IF(RES_hhdet_tes!X37=0,"",RES_hhdet_tes!X37/RES_hhdet_fec!X37)</f>
        <v>0.79275681505891005</v>
      </c>
      <c r="Y37" s="111">
        <f>IF(RES_hhdet_tes!Y37=0,"",RES_hhdet_tes!Y37/RES_hhdet_fec!Y37)</f>
        <v>0.80196552188740344</v>
      </c>
      <c r="DA37" s="63" t="s">
        <v>1941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0.68158591285946146</v>
      </c>
      <c r="C39" s="124">
        <f>IF(RES_hhdet_tes!C39=0,"",RES_hhdet_tes!C39/RES_hhdet_fec!C39)</f>
        <v>0.68705446294606376</v>
      </c>
      <c r="D39" s="124">
        <f>IF(RES_hhdet_tes!D39=0,"",RES_hhdet_tes!D39/RES_hhdet_fec!D39)</f>
        <v>0.68761238368163757</v>
      </c>
      <c r="E39" s="124">
        <f>IF(RES_hhdet_tes!E39=0,"",RES_hhdet_tes!E39/RES_hhdet_fec!E39)</f>
        <v>0.69077810486832858</v>
      </c>
      <c r="F39" s="124">
        <f>IF(RES_hhdet_tes!F39=0,"",RES_hhdet_tes!F39/RES_hhdet_fec!F39)</f>
        <v>0.68535873361150124</v>
      </c>
      <c r="G39" s="124">
        <f>IF(RES_hhdet_tes!G39=0,"",RES_hhdet_tes!G39/RES_hhdet_fec!G39)</f>
        <v>0.69235717950874776</v>
      </c>
      <c r="H39" s="124">
        <f>IF(RES_hhdet_tes!H39=0,"",RES_hhdet_tes!H39/RES_hhdet_fec!H39)</f>
        <v>0.69892831646083697</v>
      </c>
      <c r="I39" s="124">
        <f>IF(RES_hhdet_tes!I39=0,"",RES_hhdet_tes!I39/RES_hhdet_fec!I39)</f>
        <v>0.70122904049793211</v>
      </c>
      <c r="J39" s="124">
        <f>IF(RES_hhdet_tes!J39=0,"",RES_hhdet_tes!J39/RES_hhdet_fec!J39)</f>
        <v>0.70769426507531441</v>
      </c>
      <c r="K39" s="124">
        <f>IF(RES_hhdet_tes!K39=0,"",RES_hhdet_tes!K39/RES_hhdet_fec!K39)</f>
        <v>0.69679151564628172</v>
      </c>
      <c r="L39" s="124">
        <f>IF(RES_hhdet_tes!L39=0,"",RES_hhdet_tes!L39/RES_hhdet_fec!L39)</f>
        <v>0.71195854190019636</v>
      </c>
      <c r="M39" s="124">
        <f>IF(RES_hhdet_tes!M39=0,"",RES_hhdet_tes!M39/RES_hhdet_fec!M39)</f>
        <v>0.71097531288784355</v>
      </c>
      <c r="N39" s="124">
        <f>IF(RES_hhdet_tes!N39=0,"",RES_hhdet_tes!N39/RES_hhdet_fec!N39)</f>
        <v>0.71874282230060493</v>
      </c>
      <c r="O39" s="124">
        <f>IF(RES_hhdet_tes!O39=0,"",RES_hhdet_tes!O39/RES_hhdet_fec!O39)</f>
        <v>0.72395486587650992</v>
      </c>
      <c r="P39" s="124">
        <f>IF(RES_hhdet_tes!P39=0,"",RES_hhdet_tes!P39/RES_hhdet_fec!P39)</f>
        <v>0.71828671945426692</v>
      </c>
      <c r="Q39" s="124">
        <f>IF(RES_hhdet_tes!Q39=0,"",RES_hhdet_tes!Q39/RES_hhdet_fec!Q39)</f>
        <v>0.72609288905396696</v>
      </c>
      <c r="R39" s="124">
        <f>IF(RES_hhdet_tes!R39=0,"",RES_hhdet_tes!R39/RES_hhdet_fec!R39)</f>
        <v>0.73786270063578396</v>
      </c>
      <c r="S39" s="124">
        <f>IF(RES_hhdet_tes!S39=0,"",RES_hhdet_tes!S39/RES_hhdet_fec!S39)</f>
        <v>0.74561871611012809</v>
      </c>
      <c r="T39" s="124">
        <f>IF(RES_hhdet_tes!T39=0,"",RES_hhdet_tes!T39/RES_hhdet_fec!T39)</f>
        <v>0.75503291354522373</v>
      </c>
      <c r="U39" s="124">
        <f>IF(RES_hhdet_tes!U39=0,"",RES_hhdet_tes!U39/RES_hhdet_fec!U39)</f>
        <v>0.76306842970102684</v>
      </c>
      <c r="V39" s="124">
        <f>IF(RES_hhdet_tes!V39=0,"",RES_hhdet_tes!V39/RES_hhdet_fec!V39)</f>
        <v>0.7722517583878642</v>
      </c>
      <c r="W39" s="124">
        <f>IF(RES_hhdet_tes!W39=0,"",RES_hhdet_tes!W39/RES_hhdet_fec!W39)</f>
        <v>0.78719418532061547</v>
      </c>
      <c r="X39" s="124">
        <f>IF(RES_hhdet_tes!X39=0,"",RES_hhdet_tes!X39/RES_hhdet_fec!X39)</f>
        <v>0.81166221210075085</v>
      </c>
      <c r="Y39" s="124">
        <f>IF(RES_hhdet_tes!Y39=0,"",RES_hhdet_tes!Y39/RES_hhdet_fec!Y39)</f>
        <v>0.82661694131576902</v>
      </c>
      <c r="DA39" s="130" t="s">
        <v>1943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0.61185672158595139</v>
      </c>
      <c r="C40" s="111">
        <f>IF(RES_hhdet_tes!C40=0,"",RES_hhdet_tes!C40/RES_hhdet_fec!C40)</f>
        <v>0.61263704679364095</v>
      </c>
      <c r="D40" s="111">
        <f>IF(RES_hhdet_tes!D40=0,"",RES_hhdet_tes!D40/RES_hhdet_fec!D40)</f>
        <v>0.6134968291315116</v>
      </c>
      <c r="E40" s="111">
        <f>IF(RES_hhdet_tes!E40=0,"",RES_hhdet_tes!E40/RES_hhdet_fec!E40)</f>
        <v>0.61440213258400855</v>
      </c>
      <c r="F40" s="111">
        <f>IF(RES_hhdet_tes!F40=0,"",RES_hhdet_tes!F40/RES_hhdet_fec!F40)</f>
        <v>0.61548912603831352</v>
      </c>
      <c r="G40" s="111">
        <f>IF(RES_hhdet_tes!G40=0,"",RES_hhdet_tes!G40/RES_hhdet_fec!G40)</f>
        <v>0.61663258091833906</v>
      </c>
      <c r="H40" s="111">
        <f>IF(RES_hhdet_tes!H40=0,"",RES_hhdet_tes!H40/RES_hhdet_fec!H40)</f>
        <v>0.61789719061433535</v>
      </c>
      <c r="I40" s="111">
        <f>IF(RES_hhdet_tes!I40=0,"",RES_hhdet_tes!I40/RES_hhdet_fec!I40)</f>
        <v>0.61849439017361285</v>
      </c>
      <c r="J40" s="111">
        <f>IF(RES_hhdet_tes!J40=0,"",RES_hhdet_tes!J40/RES_hhdet_fec!J40)</f>
        <v>0.61854986378644938</v>
      </c>
      <c r="K40" s="111">
        <f>IF(RES_hhdet_tes!K40=0,"",RES_hhdet_tes!K40/RES_hhdet_fec!K40)</f>
        <v>0.61864380864173807</v>
      </c>
      <c r="L40" s="111">
        <f>IF(RES_hhdet_tes!L40=0,"",RES_hhdet_tes!L40/RES_hhdet_fec!L40)</f>
        <v>0.61874435684356699</v>
      </c>
      <c r="M40" s="111">
        <f>IF(RES_hhdet_tes!M40=0,"",RES_hhdet_tes!M40/RES_hhdet_fec!M40)</f>
        <v>0.61885084365391507</v>
      </c>
      <c r="N40" s="111">
        <f>IF(RES_hhdet_tes!N40=0,"",RES_hhdet_tes!N40/RES_hhdet_fec!N40)</f>
        <v>0.6189741642020361</v>
      </c>
      <c r="O40" s="111">
        <f>IF(RES_hhdet_tes!O40=0,"",RES_hhdet_tes!O40/RES_hhdet_fec!O40)</f>
        <v>0.61909469238992065</v>
      </c>
      <c r="P40" s="111">
        <f>IF(RES_hhdet_tes!P40=0,"",RES_hhdet_tes!P40/RES_hhdet_fec!P40)</f>
        <v>0.61915407850399995</v>
      </c>
      <c r="Q40" s="111">
        <f>IF(RES_hhdet_tes!Q40=0,"",RES_hhdet_tes!Q40/RES_hhdet_fec!Q40)</f>
        <v>0.61925555062408477</v>
      </c>
      <c r="R40" s="111">
        <f>IF(RES_hhdet_tes!R40=0,"",RES_hhdet_tes!R40/RES_hhdet_fec!R40)</f>
        <v>0.61945068746683518</v>
      </c>
      <c r="S40" s="111">
        <f>IF(RES_hhdet_tes!S40=0,"",RES_hhdet_tes!S40/RES_hhdet_fec!S40)</f>
        <v>0.6198416827043618</v>
      </c>
      <c r="T40" s="111">
        <f>IF(RES_hhdet_tes!T40=0,"",RES_hhdet_tes!T40/RES_hhdet_fec!T40)</f>
        <v>0.62037853940950605</v>
      </c>
      <c r="U40" s="111">
        <f>IF(RES_hhdet_tes!U40=0,"",RES_hhdet_tes!U40/RES_hhdet_fec!U40)</f>
        <v>0.62108091464965687</v>
      </c>
      <c r="V40" s="111">
        <f>IF(RES_hhdet_tes!V40=0,"",RES_hhdet_tes!V40/RES_hhdet_fec!V40)</f>
        <v>0.62187302472639805</v>
      </c>
      <c r="W40" s="111">
        <f>IF(RES_hhdet_tes!W40=0,"",RES_hhdet_tes!W40/RES_hhdet_fec!W40)</f>
        <v>0.62263810306282308</v>
      </c>
      <c r="X40" s="111">
        <f>IF(RES_hhdet_tes!X40=0,"",RES_hhdet_tes!X40/RES_hhdet_fec!X40)</f>
        <v>0.62314737761428374</v>
      </c>
      <c r="Y40" s="111">
        <f>IF(RES_hhdet_tes!Y40=0,"",RES_hhdet_tes!Y40/RES_hhdet_fec!Y40)</f>
        <v>0.6238624783188409</v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0.75833892741635733</v>
      </c>
      <c r="C41" s="45">
        <f>IF(RES_hhdet_tes!C41=0,"",RES_hhdet_tes!C41/RES_hhdet_fec!C41)</f>
        <v>0.76017545191486535</v>
      </c>
      <c r="D41" s="45">
        <f>IF(RES_hhdet_tes!D41=0,"",RES_hhdet_tes!D41/RES_hhdet_fec!D41)</f>
        <v>0.76205508316690618</v>
      </c>
      <c r="E41" s="45">
        <f>IF(RES_hhdet_tes!E41=0,"",RES_hhdet_tes!E41/RES_hhdet_fec!E41)</f>
        <v>0.76417644313222011</v>
      </c>
      <c r="F41" s="45">
        <f>IF(RES_hhdet_tes!F41=0,"",RES_hhdet_tes!F41/RES_hhdet_fec!F41)</f>
        <v>0.76666689761478823</v>
      </c>
      <c r="G41" s="45">
        <f>IF(RES_hhdet_tes!G41=0,"",RES_hhdet_tes!G41/RES_hhdet_fec!G41)</f>
        <v>0.7698815778084388</v>
      </c>
      <c r="H41" s="45">
        <f>IF(RES_hhdet_tes!H41=0,"",RES_hhdet_tes!H41/RES_hhdet_fec!H41)</f>
        <v>0.7737006861089798</v>
      </c>
      <c r="I41" s="45">
        <f>IF(RES_hhdet_tes!I41=0,"",RES_hhdet_tes!I41/RES_hhdet_fec!I41)</f>
        <v>0.77571313531040276</v>
      </c>
      <c r="J41" s="45">
        <f>IF(RES_hhdet_tes!J41=0,"",RES_hhdet_tes!J41/RES_hhdet_fec!J41)</f>
        <v>0.77656197404187299</v>
      </c>
      <c r="K41" s="45">
        <f>IF(RES_hhdet_tes!K41=0,"",RES_hhdet_tes!K41/RES_hhdet_fec!K41)</f>
        <v>0.77786435964117395</v>
      </c>
      <c r="L41" s="45">
        <f>IF(RES_hhdet_tes!L41=0,"",RES_hhdet_tes!L41/RES_hhdet_fec!L41)</f>
        <v>0.77917650057465582</v>
      </c>
      <c r="M41" s="45">
        <f>IF(RES_hhdet_tes!M41=0,"",RES_hhdet_tes!M41/RES_hhdet_fec!M41)</f>
        <v>0.78066583670760492</v>
      </c>
      <c r="N41" s="45">
        <f>IF(RES_hhdet_tes!N41=0,"",RES_hhdet_tes!N41/RES_hhdet_fec!N41)</f>
        <v>0.78297434948104572</v>
      </c>
      <c r="O41" s="45">
        <f>IF(RES_hhdet_tes!O41=0,"",RES_hhdet_tes!O41/RES_hhdet_fec!O41)</f>
        <v>0.78617914862817007</v>
      </c>
      <c r="P41" s="45">
        <f>IF(RES_hhdet_tes!P41=0,"",RES_hhdet_tes!P41/RES_hhdet_fec!P41)</f>
        <v>0.78855254070767333</v>
      </c>
      <c r="Q41" s="45">
        <f>IF(RES_hhdet_tes!Q41=0,"",RES_hhdet_tes!Q41/RES_hhdet_fec!Q41)</f>
        <v>0.7930891248125036</v>
      </c>
      <c r="R41" s="45">
        <f>IF(RES_hhdet_tes!R41=0,"",RES_hhdet_tes!R41/RES_hhdet_fec!R41)</f>
        <v>0.8004922080953204</v>
      </c>
      <c r="S41" s="45">
        <f>IF(RES_hhdet_tes!S41=0,"",RES_hhdet_tes!S41/RES_hhdet_fec!S41)</f>
        <v>0.80928431892746544</v>
      </c>
      <c r="T41" s="45">
        <f>IF(RES_hhdet_tes!T41=0,"",RES_hhdet_tes!T41/RES_hhdet_fec!T41)</f>
        <v>0.81835819188837877</v>
      </c>
      <c r="U41" s="45">
        <f>IF(RES_hhdet_tes!U41=0,"",RES_hhdet_tes!U41/RES_hhdet_fec!U41)</f>
        <v>0.82834196583405262</v>
      </c>
      <c r="V41" s="45">
        <f>IF(RES_hhdet_tes!V41=0,"",RES_hhdet_tes!V41/RES_hhdet_fec!V41)</f>
        <v>0.840382907235103</v>
      </c>
      <c r="W41" s="45">
        <f>IF(RES_hhdet_tes!W41=0,"",RES_hhdet_tes!W41/RES_hhdet_fec!W41)</f>
        <v>0.85409958884427084</v>
      </c>
      <c r="X41" s="45">
        <f>IF(RES_hhdet_tes!X41=0,"",RES_hhdet_tes!X41/RES_hhdet_fec!X41)</f>
        <v>0.86666457589789292</v>
      </c>
      <c r="Y41" s="45">
        <f>IF(RES_hhdet_tes!Y41=0,"",RES_hhdet_tes!Y41/RES_hhdet_fec!Y41)</f>
        <v>0.87844966067280339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0.49742257620618296</v>
      </c>
      <c r="C43" s="119">
        <f>IF(RES_hhdet_tes!C43=0,"",RES_hhdet_tes!C43/RES_hhdet_fec!C43)</f>
        <v>0.49920034238610217</v>
      </c>
      <c r="D43" s="119">
        <f>IF(RES_hhdet_tes!D43=0,"",RES_hhdet_tes!D43/RES_hhdet_fec!D43)</f>
        <v>0.50393308734093611</v>
      </c>
      <c r="E43" s="119">
        <f>IF(RES_hhdet_tes!E43=0,"",RES_hhdet_tes!E43/RES_hhdet_fec!E43)</f>
        <v>0.51078781883875912</v>
      </c>
      <c r="F43" s="119">
        <f>IF(RES_hhdet_tes!F43=0,"",RES_hhdet_tes!F43/RES_hhdet_fec!F43)</f>
        <v>0.5093700362917809</v>
      </c>
      <c r="G43" s="119">
        <f>IF(RES_hhdet_tes!G43=0,"",RES_hhdet_tes!G43/RES_hhdet_fec!G43)</f>
        <v>0.51484509044712401</v>
      </c>
      <c r="H43" s="119">
        <f>IF(RES_hhdet_tes!H43=0,"",RES_hhdet_tes!H43/RES_hhdet_fec!H43)</f>
        <v>0.52251472361254692</v>
      </c>
      <c r="I43" s="119">
        <f>IF(RES_hhdet_tes!I43=0,"",RES_hhdet_tes!I43/RES_hhdet_fec!I43)</f>
        <v>0.52912666877241055</v>
      </c>
      <c r="J43" s="119">
        <f>IF(RES_hhdet_tes!J43=0,"",RES_hhdet_tes!J43/RES_hhdet_fec!J43)</f>
        <v>0.53403788205288161</v>
      </c>
      <c r="K43" s="119">
        <f>IF(RES_hhdet_tes!K43=0,"",RES_hhdet_tes!K43/RES_hhdet_fec!K43)</f>
        <v>0.53932410085750282</v>
      </c>
      <c r="L43" s="119">
        <f>IF(RES_hhdet_tes!L43=0,"",RES_hhdet_tes!L43/RES_hhdet_fec!L43)</f>
        <v>0.54913885544603902</v>
      </c>
      <c r="M43" s="119">
        <f>IF(RES_hhdet_tes!M43=0,"",RES_hhdet_tes!M43/RES_hhdet_fec!M43)</f>
        <v>0.56226953093114573</v>
      </c>
      <c r="N43" s="119">
        <f>IF(RES_hhdet_tes!N43=0,"",RES_hhdet_tes!N43/RES_hhdet_fec!N43)</f>
        <v>0.57395776894912687</v>
      </c>
      <c r="O43" s="119">
        <f>IF(RES_hhdet_tes!O43=0,"",RES_hhdet_tes!O43/RES_hhdet_fec!O43)</f>
        <v>0.58837554832353589</v>
      </c>
      <c r="P43" s="119">
        <f>IF(RES_hhdet_tes!P43=0,"",RES_hhdet_tes!P43/RES_hhdet_fec!P43)</f>
        <v>0.59388336564310074</v>
      </c>
      <c r="Q43" s="119">
        <f>IF(RES_hhdet_tes!Q43=0,"",RES_hhdet_tes!Q43/RES_hhdet_fec!Q43)</f>
        <v>0.59719606554060289</v>
      </c>
      <c r="R43" s="119">
        <f>IF(RES_hhdet_tes!R43=0,"",RES_hhdet_tes!R43/RES_hhdet_fec!R43)</f>
        <v>0.60348321670779193</v>
      </c>
      <c r="S43" s="119">
        <f>IF(RES_hhdet_tes!S43=0,"",RES_hhdet_tes!S43/RES_hhdet_fec!S43)</f>
        <v>0.61507712916907264</v>
      </c>
      <c r="T43" s="119">
        <f>IF(RES_hhdet_tes!T43=0,"",RES_hhdet_tes!T43/RES_hhdet_fec!T43)</f>
        <v>0.6274480343013018</v>
      </c>
      <c r="U43" s="119">
        <f>IF(RES_hhdet_tes!U43=0,"",RES_hhdet_tes!U43/RES_hhdet_fec!U43)</f>
        <v>0.64017754370950597</v>
      </c>
      <c r="V43" s="119">
        <f>IF(RES_hhdet_tes!V43=0,"",RES_hhdet_tes!V43/RES_hhdet_fec!V43)</f>
        <v>0.65592219980035071</v>
      </c>
      <c r="W43" s="119">
        <f>IF(RES_hhdet_tes!W43=0,"",RES_hhdet_tes!W43/RES_hhdet_fec!W43)</f>
        <v>0.6656272597927565</v>
      </c>
      <c r="X43" s="119">
        <f>IF(RES_hhdet_tes!X43=0,"",RES_hhdet_tes!X43/RES_hhdet_fec!X43)</f>
        <v>0.67863339863762273</v>
      </c>
      <c r="Y43" s="119">
        <f>IF(RES_hhdet_tes!Y43=0,"",RES_hhdet_tes!Y43/RES_hhdet_fec!Y43)</f>
        <v>0.69283157190804601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0.47876152521823795</v>
      </c>
      <c r="C44" s="124">
        <f>IF(RES_hhdet_tes!C44=0,"",RES_hhdet_tes!C44/RES_hhdet_fec!C44)</f>
        <v>0.48211568670554156</v>
      </c>
      <c r="D44" s="124">
        <f>IF(RES_hhdet_tes!D44=0,"",RES_hhdet_tes!D44/RES_hhdet_fec!D44)</f>
        <v>0.48541041566268694</v>
      </c>
      <c r="E44" s="124">
        <f>IF(RES_hhdet_tes!E44=0,"",RES_hhdet_tes!E44/RES_hhdet_fec!E44)</f>
        <v>0.48941312993939401</v>
      </c>
      <c r="F44" s="124">
        <f>IF(RES_hhdet_tes!F44=0,"",RES_hhdet_tes!F44/RES_hhdet_fec!F44)</f>
        <v>0.49325181126205309</v>
      </c>
      <c r="G44" s="124">
        <f>IF(RES_hhdet_tes!G44=0,"",RES_hhdet_tes!G44/RES_hhdet_fec!G44)</f>
        <v>0.49826721170612975</v>
      </c>
      <c r="H44" s="124">
        <f>IF(RES_hhdet_tes!H44=0,"",RES_hhdet_tes!H44/RES_hhdet_fec!H44)</f>
        <v>0.50337021794257797</v>
      </c>
      <c r="I44" s="124">
        <f>IF(RES_hhdet_tes!I44=0,"",RES_hhdet_tes!I44/RES_hhdet_fec!I44)</f>
        <v>0.5097854974073992</v>
      </c>
      <c r="J44" s="124">
        <f>IF(RES_hhdet_tes!J44=0,"",RES_hhdet_tes!J44/RES_hhdet_fec!J44)</f>
        <v>0.51718011149959775</v>
      </c>
      <c r="K44" s="124">
        <f>IF(RES_hhdet_tes!K44=0,"",RES_hhdet_tes!K44/RES_hhdet_fec!K44)</f>
        <v>0.52434811932586223</v>
      </c>
      <c r="L44" s="124">
        <f>IF(RES_hhdet_tes!L44=0,"",RES_hhdet_tes!L44/RES_hhdet_fec!L44)</f>
        <v>0.53189046309039212</v>
      </c>
      <c r="M44" s="124">
        <f>IF(RES_hhdet_tes!M44=0,"",RES_hhdet_tes!M44/RES_hhdet_fec!M44)</f>
        <v>0.54200927101310592</v>
      </c>
      <c r="N44" s="124">
        <f>IF(RES_hhdet_tes!N44=0,"",RES_hhdet_tes!N44/RES_hhdet_fec!N44)</f>
        <v>0.55617232024701813</v>
      </c>
      <c r="O44" s="124">
        <f>IF(RES_hhdet_tes!O44=0,"",RES_hhdet_tes!O44/RES_hhdet_fec!O44)</f>
        <v>0.5715793137334344</v>
      </c>
      <c r="P44" s="124">
        <f>IF(RES_hhdet_tes!P44=0,"",RES_hhdet_tes!P44/RES_hhdet_fec!P44)</f>
        <v>0.57329014698924896</v>
      </c>
      <c r="Q44" s="124">
        <f>IF(RES_hhdet_tes!Q44=0,"",RES_hhdet_tes!Q44/RES_hhdet_fec!Q44)</f>
        <v>0.57751697634896271</v>
      </c>
      <c r="R44" s="124">
        <f>IF(RES_hhdet_tes!R44=0,"",RES_hhdet_tes!R44/RES_hhdet_fec!R44)</f>
        <v>0.58427992493738257</v>
      </c>
      <c r="S44" s="124">
        <f>IF(RES_hhdet_tes!S44=0,"",RES_hhdet_tes!S44/RES_hhdet_fec!S44)</f>
        <v>0.59562921861064766</v>
      </c>
      <c r="T44" s="124">
        <f>IF(RES_hhdet_tes!T44=0,"",RES_hhdet_tes!T44/RES_hhdet_fec!T44)</f>
        <v>0.6063475150817238</v>
      </c>
      <c r="U44" s="124">
        <f>IF(RES_hhdet_tes!U44=0,"",RES_hhdet_tes!U44/RES_hhdet_fec!U44)</f>
        <v>0.61816648753556025</v>
      </c>
      <c r="V44" s="124">
        <f>IF(RES_hhdet_tes!V44=0,"",RES_hhdet_tes!V44/RES_hhdet_fec!V44)</f>
        <v>0.62882979526922755</v>
      </c>
      <c r="W44" s="124">
        <f>IF(RES_hhdet_tes!W44=0,"",RES_hhdet_tes!W44/RES_hhdet_fec!W44)</f>
        <v>0.64138383886528461</v>
      </c>
      <c r="X44" s="124">
        <f>IF(RES_hhdet_tes!X44=0,"",RES_hhdet_tes!X44/RES_hhdet_fec!X44)</f>
        <v>0.65236691296130045</v>
      </c>
      <c r="Y44" s="124">
        <f>IF(RES_hhdet_tes!Y44=0,"",RES_hhdet_tes!Y44/RES_hhdet_fec!Y44)</f>
        <v>0.6652137774801764</v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0.47258008244817629</v>
      </c>
      <c r="C45" s="111">
        <f>IF(RES_hhdet_tes!C45=0,"",RES_hhdet_tes!C45/RES_hhdet_fec!C45)</f>
        <v>0.47608577478957531</v>
      </c>
      <c r="D45" s="111">
        <f>IF(RES_hhdet_tes!D45=0,"",RES_hhdet_tes!D45/RES_hhdet_fec!D45)</f>
        <v>0.47945600771222402</v>
      </c>
      <c r="E45" s="111">
        <f>IF(RES_hhdet_tes!E45=0,"",RES_hhdet_tes!E45/RES_hhdet_fec!E45)</f>
        <v>0.48372763553726739</v>
      </c>
      <c r="F45" s="111">
        <f>IF(RES_hhdet_tes!F45=0,"",RES_hhdet_tes!F45/RES_hhdet_fec!F45)</f>
        <v>0.48752103130400032</v>
      </c>
      <c r="G45" s="111">
        <f>IF(RES_hhdet_tes!G45=0,"",RES_hhdet_tes!G45/RES_hhdet_fec!G45)</f>
        <v>0.49266525224139535</v>
      </c>
      <c r="H45" s="111">
        <f>IF(RES_hhdet_tes!H45=0,"",RES_hhdet_tes!H45/RES_hhdet_fec!H45)</f>
        <v>0.49787257065450946</v>
      </c>
      <c r="I45" s="111">
        <f>IF(RES_hhdet_tes!I45=0,"",RES_hhdet_tes!I45/RES_hhdet_fec!I45)</f>
        <v>0.50428900407601984</v>
      </c>
      <c r="J45" s="111">
        <f>IF(RES_hhdet_tes!J45=0,"",RES_hhdet_tes!J45/RES_hhdet_fec!J45)</f>
        <v>0.51177233774773456</v>
      </c>
      <c r="K45" s="111">
        <f>IF(RES_hhdet_tes!K45=0,"",RES_hhdet_tes!K45/RES_hhdet_fec!K45)</f>
        <v>0.51910025676693128</v>
      </c>
      <c r="L45" s="111">
        <f>IF(RES_hhdet_tes!L45=0,"",RES_hhdet_tes!L45/RES_hhdet_fec!L45)</f>
        <v>0.52668589047554548</v>
      </c>
      <c r="M45" s="111">
        <f>IF(RES_hhdet_tes!M45=0,"",RES_hhdet_tes!M45/RES_hhdet_fec!M45)</f>
        <v>0.53693695990060097</v>
      </c>
      <c r="N45" s="111">
        <f>IF(RES_hhdet_tes!N45=0,"",RES_hhdet_tes!N45/RES_hhdet_fec!N45)</f>
        <v>0.55112523170337313</v>
      </c>
      <c r="O45" s="111">
        <f>IF(RES_hhdet_tes!O45=0,"",RES_hhdet_tes!O45/RES_hhdet_fec!O45)</f>
        <v>0.56661827324007552</v>
      </c>
      <c r="P45" s="111">
        <f>IF(RES_hhdet_tes!P45=0,"",RES_hhdet_tes!P45/RES_hhdet_fec!P45)</f>
        <v>0.568384736873774</v>
      </c>
      <c r="Q45" s="111">
        <f>IF(RES_hhdet_tes!Q45=0,"",RES_hhdet_tes!Q45/RES_hhdet_fec!Q45)</f>
        <v>0.57265584106149348</v>
      </c>
      <c r="R45" s="111">
        <f>IF(RES_hhdet_tes!R45=0,"",RES_hhdet_tes!R45/RES_hhdet_fec!R45)</f>
        <v>0.5794608056507965</v>
      </c>
      <c r="S45" s="111">
        <f>IF(RES_hhdet_tes!S45=0,"",RES_hhdet_tes!S45/RES_hhdet_fec!S45)</f>
        <v>0.59087884546354885</v>
      </c>
      <c r="T45" s="111">
        <f>IF(RES_hhdet_tes!T45=0,"",RES_hhdet_tes!T45/RES_hhdet_fec!T45)</f>
        <v>0.60167784040524708</v>
      </c>
      <c r="U45" s="111">
        <f>IF(RES_hhdet_tes!U45=0,"",RES_hhdet_tes!U45/RES_hhdet_fec!U45)</f>
        <v>0.61355357021245982</v>
      </c>
      <c r="V45" s="111">
        <f>IF(RES_hhdet_tes!V45=0,"",RES_hhdet_tes!V45/RES_hhdet_fec!V45)</f>
        <v>0.6243039628408269</v>
      </c>
      <c r="W45" s="111">
        <f>IF(RES_hhdet_tes!W45=0,"",RES_hhdet_tes!W45/RES_hhdet_fec!W45)</f>
        <v>0.63689062581810352</v>
      </c>
      <c r="X45" s="111">
        <f>IF(RES_hhdet_tes!X45=0,"",RES_hhdet_tes!X45/RES_hhdet_fec!X45)</f>
        <v>0.64803154097011906</v>
      </c>
      <c r="Y45" s="111">
        <f>IF(RES_hhdet_tes!Y45=0,"",RES_hhdet_tes!Y45/RES_hhdet_fec!Y45)</f>
        <v>0.66096168541190059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1.8130054223880809</v>
      </c>
      <c r="C47" s="124">
        <f>IF(RES_hhdet_tes!C47=0,"",RES_hhdet_tes!C47/RES_hhdet_fec!C47)</f>
        <v>1.8846710999808753</v>
      </c>
      <c r="D47" s="124">
        <f>IF(RES_hhdet_tes!D47=0,"",RES_hhdet_tes!D47/RES_hhdet_fec!D47)</f>
        <v>1.9720272949254436</v>
      </c>
      <c r="E47" s="124">
        <f>IF(RES_hhdet_tes!E47=0,"",RES_hhdet_tes!E47/RES_hhdet_fec!E47)</f>
        <v>2.0633305346060333</v>
      </c>
      <c r="F47" s="124">
        <f>IF(RES_hhdet_tes!F47=0,"",RES_hhdet_tes!F47/RES_hhdet_fec!F47)</f>
        <v>2.1804317144748122</v>
      </c>
      <c r="G47" s="124">
        <f>IF(RES_hhdet_tes!G47=0,"",RES_hhdet_tes!G47/RES_hhdet_fec!G47)</f>
        <v>2.3186962799784268</v>
      </c>
      <c r="H47" s="124">
        <f>IF(RES_hhdet_tes!H47=0,"",RES_hhdet_tes!H47/RES_hhdet_fec!H47)</f>
        <v>2.500888254468586</v>
      </c>
      <c r="I47" s="124">
        <f>IF(RES_hhdet_tes!I47=0,"",RES_hhdet_tes!I47/RES_hhdet_fec!I47)</f>
        <v>2.6062092884196453</v>
      </c>
      <c r="J47" s="124">
        <f>IF(RES_hhdet_tes!J47=0,"",RES_hhdet_tes!J47/RES_hhdet_fec!J47)</f>
        <v>2.6609153370547145</v>
      </c>
      <c r="K47" s="124">
        <f>IF(RES_hhdet_tes!K47=0,"",RES_hhdet_tes!K47/RES_hhdet_fec!K47)</f>
        <v>2.7674815223478877</v>
      </c>
      <c r="L47" s="124">
        <f>IF(RES_hhdet_tes!L47=0,"",RES_hhdet_tes!L47/RES_hhdet_fec!L47)</f>
        <v>2.8879681424610397</v>
      </c>
      <c r="M47" s="124">
        <f>IF(RES_hhdet_tes!M47=0,"",RES_hhdet_tes!M47/RES_hhdet_fec!M47)</f>
        <v>3.0072480518950369</v>
      </c>
      <c r="N47" s="124">
        <f>IF(RES_hhdet_tes!N47=0,"",RES_hhdet_tes!N47/RES_hhdet_fec!N47)</f>
        <v>3.1355915858938466</v>
      </c>
      <c r="O47" s="124">
        <f>IF(RES_hhdet_tes!O47=0,"",RES_hhdet_tes!O47/RES_hhdet_fec!O47)</f>
        <v>3.3016020021286909</v>
      </c>
      <c r="P47" s="124">
        <f>IF(RES_hhdet_tes!P47=0,"",RES_hhdet_tes!P47/RES_hhdet_fec!P47)</f>
        <v>3.4303813765864453</v>
      </c>
      <c r="Q47" s="124">
        <f>IF(RES_hhdet_tes!Q47=0,"",RES_hhdet_tes!Q47/RES_hhdet_fec!Q47)</f>
        <v>3.5082782713635656</v>
      </c>
      <c r="R47" s="124">
        <f>IF(RES_hhdet_tes!R47=0,"",RES_hhdet_tes!R47/RES_hhdet_fec!R47)</f>
        <v>3.5852853018917639</v>
      </c>
      <c r="S47" s="124">
        <f>IF(RES_hhdet_tes!S47=0,"",RES_hhdet_tes!S47/RES_hhdet_fec!S47)</f>
        <v>3.704874801580599</v>
      </c>
      <c r="T47" s="124">
        <f>IF(RES_hhdet_tes!T47=0,"",RES_hhdet_tes!T47/RES_hhdet_fec!T47)</f>
        <v>3.8294408726035916</v>
      </c>
      <c r="U47" s="124">
        <f>IF(RES_hhdet_tes!U47=0,"",RES_hhdet_tes!U47/RES_hhdet_fec!U47)</f>
        <v>3.9248502662183915</v>
      </c>
      <c r="V47" s="124">
        <f>IF(RES_hhdet_tes!V47=0,"",RES_hhdet_tes!V47/RES_hhdet_fec!V47)</f>
        <v>3.9819297716230246</v>
      </c>
      <c r="W47" s="124">
        <f>IF(RES_hhdet_tes!W47=0,"",RES_hhdet_tes!W47/RES_hhdet_fec!W47)</f>
        <v>4.0262748880825532</v>
      </c>
      <c r="X47" s="124">
        <f>IF(RES_hhdet_tes!X47=0,"",RES_hhdet_tes!X47/RES_hhdet_fec!X47)</f>
        <v>4.0463383013914971</v>
      </c>
      <c r="Y47" s="124">
        <f>IF(RES_hhdet_tes!Y47=0,"",RES_hhdet_tes!Y47/RES_hhdet_fec!Y47)</f>
        <v>4.0573980267139786</v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1.8130054223880809</v>
      </c>
      <c r="C48" s="111">
        <f>IF(RES_hhdet_tes!C48=0,"",RES_hhdet_tes!C48/RES_hhdet_fec!C48)</f>
        <v>1.8846710999808753</v>
      </c>
      <c r="D48" s="111">
        <f>IF(RES_hhdet_tes!D48=0,"",RES_hhdet_tes!D48/RES_hhdet_fec!D48)</f>
        <v>1.9720272949254436</v>
      </c>
      <c r="E48" s="111">
        <f>IF(RES_hhdet_tes!E48=0,"",RES_hhdet_tes!E48/RES_hhdet_fec!E48)</f>
        <v>2.0633305346060333</v>
      </c>
      <c r="F48" s="111">
        <f>IF(RES_hhdet_tes!F48=0,"",RES_hhdet_tes!F48/RES_hhdet_fec!F48)</f>
        <v>2.1804317144748122</v>
      </c>
      <c r="G48" s="111">
        <f>IF(RES_hhdet_tes!G48=0,"",RES_hhdet_tes!G48/RES_hhdet_fec!G48)</f>
        <v>2.3186962799784268</v>
      </c>
      <c r="H48" s="111">
        <f>IF(RES_hhdet_tes!H48=0,"",RES_hhdet_tes!H48/RES_hhdet_fec!H48)</f>
        <v>2.500888254468586</v>
      </c>
      <c r="I48" s="111">
        <f>IF(RES_hhdet_tes!I48=0,"",RES_hhdet_tes!I48/RES_hhdet_fec!I48)</f>
        <v>2.6062092884196453</v>
      </c>
      <c r="J48" s="111">
        <f>IF(RES_hhdet_tes!J48=0,"",RES_hhdet_tes!J48/RES_hhdet_fec!J48)</f>
        <v>2.6609153370547145</v>
      </c>
      <c r="K48" s="111">
        <f>IF(RES_hhdet_tes!K48=0,"",RES_hhdet_tes!K48/RES_hhdet_fec!K48)</f>
        <v>2.7674815223478877</v>
      </c>
      <c r="L48" s="111">
        <f>IF(RES_hhdet_tes!L48=0,"",RES_hhdet_tes!L48/RES_hhdet_fec!L48)</f>
        <v>2.8879681424610397</v>
      </c>
      <c r="M48" s="111">
        <f>IF(RES_hhdet_tes!M48=0,"",RES_hhdet_tes!M48/RES_hhdet_fec!M48)</f>
        <v>3.0072480518950369</v>
      </c>
      <c r="N48" s="111">
        <f>IF(RES_hhdet_tes!N48=0,"",RES_hhdet_tes!N48/RES_hhdet_fec!N48)</f>
        <v>3.1355915858938466</v>
      </c>
      <c r="O48" s="111">
        <f>IF(RES_hhdet_tes!O48=0,"",RES_hhdet_tes!O48/RES_hhdet_fec!O48)</f>
        <v>3.3016020021286909</v>
      </c>
      <c r="P48" s="111">
        <f>IF(RES_hhdet_tes!P48=0,"",RES_hhdet_tes!P48/RES_hhdet_fec!P48)</f>
        <v>3.4303813765864453</v>
      </c>
      <c r="Q48" s="111">
        <f>IF(RES_hhdet_tes!Q48=0,"",RES_hhdet_tes!Q48/RES_hhdet_fec!Q48)</f>
        <v>3.5082782713635656</v>
      </c>
      <c r="R48" s="111">
        <f>IF(RES_hhdet_tes!R48=0,"",RES_hhdet_tes!R48/RES_hhdet_fec!R48)</f>
        <v>3.5852853018917639</v>
      </c>
      <c r="S48" s="111">
        <f>IF(RES_hhdet_tes!S48=0,"",RES_hhdet_tes!S48/RES_hhdet_fec!S48)</f>
        <v>3.704874801580599</v>
      </c>
      <c r="T48" s="111">
        <f>IF(RES_hhdet_tes!T48=0,"",RES_hhdet_tes!T48/RES_hhdet_fec!T48)</f>
        <v>3.8294408726035916</v>
      </c>
      <c r="U48" s="111">
        <f>IF(RES_hhdet_tes!U48=0,"",RES_hhdet_tes!U48/RES_hhdet_fec!U48)</f>
        <v>3.9248502662183915</v>
      </c>
      <c r="V48" s="111">
        <f>IF(RES_hhdet_tes!V48=0,"",RES_hhdet_tes!V48/RES_hhdet_fec!V48)</f>
        <v>3.9819297716230246</v>
      </c>
      <c r="W48" s="111">
        <f>IF(RES_hhdet_tes!W48=0,"",RES_hhdet_tes!W48/RES_hhdet_fec!W48)</f>
        <v>4.0262748880825532</v>
      </c>
      <c r="X48" s="111">
        <f>IF(RES_hhdet_tes!X48=0,"",RES_hhdet_tes!X48/RES_hhdet_fec!X48)</f>
        <v>4.0463383013914971</v>
      </c>
      <c r="Y48" s="111">
        <f>IF(RES_hhdet_tes!Y48=0,"",RES_hhdet_tes!Y48/RES_hhdet_fec!Y48)</f>
        <v>4.0573980267139786</v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0.57177483442003074</v>
      </c>
      <c r="C49" s="124">
        <f>IF(RES_hhdet_tes!C49=0,"",RES_hhdet_tes!C49/RES_hhdet_fec!C49)</f>
        <v>0.57211666980768461</v>
      </c>
      <c r="D49" s="124">
        <f>IF(RES_hhdet_tes!D49=0,"",RES_hhdet_tes!D49/RES_hhdet_fec!D49)</f>
        <v>0.57523597368231405</v>
      </c>
      <c r="E49" s="124">
        <f>IF(RES_hhdet_tes!E49=0,"",RES_hhdet_tes!E49/RES_hhdet_fec!E49)</f>
        <v>0.57682105134295225</v>
      </c>
      <c r="F49" s="124">
        <f>IF(RES_hhdet_tes!F49=0,"",RES_hhdet_tes!F49/RES_hhdet_fec!F49)</f>
        <v>0.57947138985178137</v>
      </c>
      <c r="G49" s="124">
        <f>IF(RES_hhdet_tes!G49=0,"",RES_hhdet_tes!G49/RES_hhdet_fec!G49)</f>
        <v>0.58046927790348468</v>
      </c>
      <c r="H49" s="124">
        <f>IF(RES_hhdet_tes!H49=0,"",RES_hhdet_tes!H49/RES_hhdet_fec!H49)</f>
        <v>0.58346606521142064</v>
      </c>
      <c r="I49" s="124">
        <f>IF(RES_hhdet_tes!I49=0,"",RES_hhdet_tes!I49/RES_hhdet_fec!I49)</f>
        <v>0.5881540124922906</v>
      </c>
      <c r="J49" s="124">
        <f>IF(RES_hhdet_tes!J49=0,"",RES_hhdet_tes!J49/RES_hhdet_fec!J49)</f>
        <v>0.58993121552487404</v>
      </c>
      <c r="K49" s="124">
        <f>IF(RES_hhdet_tes!K49=0,"",RES_hhdet_tes!K49/RES_hhdet_fec!K49)</f>
        <v>0.5936941774998995</v>
      </c>
      <c r="L49" s="124">
        <f>IF(RES_hhdet_tes!L49=0,"",RES_hhdet_tes!L49/RES_hhdet_fec!L49)</f>
        <v>0.60057117414778649</v>
      </c>
      <c r="M49" s="124">
        <f>IF(RES_hhdet_tes!M49=0,"",RES_hhdet_tes!M49/RES_hhdet_fec!M49)</f>
        <v>0.61091550556992102</v>
      </c>
      <c r="N49" s="124">
        <f>IF(RES_hhdet_tes!N49=0,"",RES_hhdet_tes!N49/RES_hhdet_fec!N49)</f>
        <v>0.62174936301379913</v>
      </c>
      <c r="O49" s="124">
        <f>IF(RES_hhdet_tes!O49=0,"",RES_hhdet_tes!O49/RES_hhdet_fec!O49)</f>
        <v>0.63636005343877433</v>
      </c>
      <c r="P49" s="124">
        <f>IF(RES_hhdet_tes!P49=0,"",RES_hhdet_tes!P49/RES_hhdet_fec!P49)</f>
        <v>0.63593592831713497</v>
      </c>
      <c r="Q49" s="124">
        <f>IF(RES_hhdet_tes!Q49=0,"",RES_hhdet_tes!Q49/RES_hhdet_fec!Q49)</f>
        <v>0.64178981159781057</v>
      </c>
      <c r="R49" s="124">
        <f>IF(RES_hhdet_tes!R49=0,"",RES_hhdet_tes!R49/RES_hhdet_fec!R49)</f>
        <v>0.64182100737215431</v>
      </c>
      <c r="S49" s="124">
        <f>IF(RES_hhdet_tes!S49=0,"",RES_hhdet_tes!S49/RES_hhdet_fec!S49)</f>
        <v>0.6534642462068605</v>
      </c>
      <c r="T49" s="124">
        <f>IF(RES_hhdet_tes!T49=0,"",RES_hhdet_tes!T49/RES_hhdet_fec!T49)</f>
        <v>0.66477069554737378</v>
      </c>
      <c r="U49" s="124">
        <f>IF(RES_hhdet_tes!U49=0,"",RES_hhdet_tes!U49/RES_hhdet_fec!U49)</f>
        <v>0.67685204982884539</v>
      </c>
      <c r="V49" s="124">
        <f>IF(RES_hhdet_tes!V49=0,"",RES_hhdet_tes!V49/RES_hhdet_fec!V49)</f>
        <v>0.68968489103520592</v>
      </c>
      <c r="W49" s="124">
        <f>IF(RES_hhdet_tes!W49=0,"",RES_hhdet_tes!W49/RES_hhdet_fec!W49)</f>
        <v>0.70507398465463711</v>
      </c>
      <c r="X49" s="124">
        <f>IF(RES_hhdet_tes!X49=0,"",RES_hhdet_tes!X49/RES_hhdet_fec!X49)</f>
        <v>0.73022760178604917</v>
      </c>
      <c r="Y49" s="124">
        <f>IF(RES_hhdet_tes!Y49=0,"",RES_hhdet_tes!Y49/RES_hhdet_fec!Y49)</f>
        <v>0.74682989143278833</v>
      </c>
      <c r="DA49" s="130" t="s">
        <v>1952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0.5469912311271834</v>
      </c>
      <c r="C50" s="111">
        <f>IF(RES_hhdet_tes!C50=0,"",RES_hhdet_tes!C50/RES_hhdet_fec!C50)</f>
        <v>0.54827399331947191</v>
      </c>
      <c r="D50" s="111">
        <f>IF(RES_hhdet_tes!D50=0,"",RES_hhdet_tes!D50/RES_hhdet_fec!D50)</f>
        <v>0.5495183514575902</v>
      </c>
      <c r="E50" s="111">
        <f>IF(RES_hhdet_tes!E50=0,"",RES_hhdet_tes!E50/RES_hhdet_fec!E50)</f>
        <v>0.55137928855933405</v>
      </c>
      <c r="F50" s="111">
        <f>IF(RES_hhdet_tes!F50=0,"",RES_hhdet_tes!F50/RES_hhdet_fec!F50)</f>
        <v>0.5530014385971278</v>
      </c>
      <c r="G50" s="111">
        <f>IF(RES_hhdet_tes!G50=0,"",RES_hhdet_tes!G50/RES_hhdet_fec!G50)</f>
        <v>0.555292838158298</v>
      </c>
      <c r="H50" s="111">
        <f>IF(RES_hhdet_tes!H50=0,"",RES_hhdet_tes!H50/RES_hhdet_fec!H50)</f>
        <v>0.5576250010719136</v>
      </c>
      <c r="I50" s="111">
        <f>IF(RES_hhdet_tes!I50=0,"",RES_hhdet_tes!I50/RES_hhdet_fec!I50)</f>
        <v>0.56064384573865111</v>
      </c>
      <c r="J50" s="111">
        <f>IF(RES_hhdet_tes!J50=0,"",RES_hhdet_tes!J50/RES_hhdet_fec!J50)</f>
        <v>0.56480335046371499</v>
      </c>
      <c r="K50" s="111">
        <f>IF(RES_hhdet_tes!K50=0,"",RES_hhdet_tes!K50/RES_hhdet_fec!K50)</f>
        <v>0.56882913038883343</v>
      </c>
      <c r="L50" s="111">
        <f>IF(RES_hhdet_tes!L50=0,"",RES_hhdet_tes!L50/RES_hhdet_fec!L50)</f>
        <v>0.57284953218208745</v>
      </c>
      <c r="M50" s="111">
        <f>IF(RES_hhdet_tes!M50=0,"",RES_hhdet_tes!M50/RES_hhdet_fec!M50)</f>
        <v>0.57814216665682128</v>
      </c>
      <c r="N50" s="111">
        <f>IF(RES_hhdet_tes!N50=0,"",RES_hhdet_tes!N50/RES_hhdet_fec!N50)</f>
        <v>0.5859098217051496</v>
      </c>
      <c r="O50" s="111">
        <f>IF(RES_hhdet_tes!O50=0,"",RES_hhdet_tes!O50/RES_hhdet_fec!O50)</f>
        <v>0.59488677016559288</v>
      </c>
      <c r="P50" s="111">
        <f>IF(RES_hhdet_tes!P50=0,"",RES_hhdet_tes!P50/RES_hhdet_fec!P50)</f>
        <v>0.59845273068899396</v>
      </c>
      <c r="Q50" s="111">
        <f>IF(RES_hhdet_tes!Q50=0,"",RES_hhdet_tes!Q50/RES_hhdet_fec!Q50)</f>
        <v>0.60711313227710184</v>
      </c>
      <c r="R50" s="111">
        <f>IF(RES_hhdet_tes!R50=0,"",RES_hhdet_tes!R50/RES_hhdet_fec!R50)</f>
        <v>0.62614584856770139</v>
      </c>
      <c r="S50" s="111">
        <f>IF(RES_hhdet_tes!S50=0,"",RES_hhdet_tes!S50/RES_hhdet_fec!S50)</f>
        <v>0.64373640781242325</v>
      </c>
      <c r="T50" s="111">
        <f>IF(RES_hhdet_tes!T50=0,"",RES_hhdet_tes!T50/RES_hhdet_fec!T50)</f>
        <v>0.65926625327814392</v>
      </c>
      <c r="U50" s="111">
        <f>IF(RES_hhdet_tes!U50=0,"",RES_hhdet_tes!U50/RES_hhdet_fec!U50)</f>
        <v>0.6732259129870285</v>
      </c>
      <c r="V50" s="111">
        <f>IF(RES_hhdet_tes!V50=0,"",RES_hhdet_tes!V50/RES_hhdet_fec!V50)</f>
        <v>0.68529675372089704</v>
      </c>
      <c r="W50" s="111">
        <f>IF(RES_hhdet_tes!W50=0,"",RES_hhdet_tes!W50/RES_hhdet_fec!W50)</f>
        <v>0.6983220925743322</v>
      </c>
      <c r="X50" s="111">
        <f>IF(RES_hhdet_tes!X50=0,"",RES_hhdet_tes!X50/RES_hhdet_fec!X50)</f>
        <v>0.71476347296360965</v>
      </c>
      <c r="Y50" s="111">
        <f>IF(RES_hhdet_tes!Y50=0,"",RES_hhdet_tes!Y50/RES_hhdet_fec!Y50)</f>
        <v>0.72991927533536871</v>
      </c>
      <c r="DA50" s="63" t="s">
        <v>1953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0.82696672144004957</v>
      </c>
      <c r="C51" s="111">
        <f>IF(RES_hhdet_tes!C51=0,"",RES_hhdet_tes!C51/RES_hhdet_fec!C51)</f>
        <v>0.83606187707929402</v>
      </c>
      <c r="D51" s="111">
        <f>IF(RES_hhdet_tes!D51=0,"",RES_hhdet_tes!D51/RES_hhdet_fec!D51)</f>
        <v>0.8482368397784058</v>
      </c>
      <c r="E51" s="111">
        <f>IF(RES_hhdet_tes!E51=0,"",RES_hhdet_tes!E51/RES_hhdet_fec!E51)</f>
        <v>0.8354401999007971</v>
      </c>
      <c r="F51" s="111">
        <f>IF(RES_hhdet_tes!F51=0,"",RES_hhdet_tes!F51/RES_hhdet_fec!F51)</f>
        <v>0.84053285505939179</v>
      </c>
      <c r="G51" s="111">
        <f>IF(RES_hhdet_tes!G51=0,"",RES_hhdet_tes!G51/RES_hhdet_fec!G51)</f>
        <v>0.8553937800138135</v>
      </c>
      <c r="H51" s="111">
        <f>IF(RES_hhdet_tes!H51=0,"",RES_hhdet_tes!H51/RES_hhdet_fec!H51)</f>
        <v>0.86440604139711219</v>
      </c>
      <c r="I51" s="111">
        <f>IF(RES_hhdet_tes!I51=0,"",RES_hhdet_tes!I51/RES_hhdet_fec!I51)</f>
        <v>0.84351791083590977</v>
      </c>
      <c r="J51" s="111">
        <f>IF(RES_hhdet_tes!J51=0,"",RES_hhdet_tes!J51/RES_hhdet_fec!J51)</f>
        <v>0.85689236751456621</v>
      </c>
      <c r="K51" s="111">
        <f>IF(RES_hhdet_tes!K51=0,"",RES_hhdet_tes!K51/RES_hhdet_fec!K51)</f>
        <v>0.87017365031505989</v>
      </c>
      <c r="L51" s="111">
        <f>IF(RES_hhdet_tes!L51=0,"",RES_hhdet_tes!L51/RES_hhdet_fec!L51)</f>
        <v>0.75805760124491528</v>
      </c>
      <c r="M51" s="111">
        <f>IF(RES_hhdet_tes!M51=0,"",RES_hhdet_tes!M51/RES_hhdet_fec!M51)</f>
        <v>0.87894116003355949</v>
      </c>
      <c r="N51" s="111">
        <f>IF(RES_hhdet_tes!N51=0,"",RES_hhdet_tes!N51/RES_hhdet_fec!N51)</f>
        <v>0.85000077511315464</v>
      </c>
      <c r="O51" s="111">
        <f>IF(RES_hhdet_tes!O51=0,"",RES_hhdet_tes!O51/RES_hhdet_fec!O51)</f>
        <v>0.84492519472088545</v>
      </c>
      <c r="P51" s="111">
        <f>IF(RES_hhdet_tes!P51=0,"",RES_hhdet_tes!P51/RES_hhdet_fec!P51)</f>
        <v>0.88441645272370439</v>
      </c>
      <c r="Q51" s="111">
        <f>IF(RES_hhdet_tes!Q51=0,"",RES_hhdet_tes!Q51/RES_hhdet_fec!Q51)</f>
        <v>0.86923668718988489</v>
      </c>
      <c r="R51" s="111">
        <f>IF(RES_hhdet_tes!R51=0,"",RES_hhdet_tes!R51/RES_hhdet_fec!R51)</f>
        <v>0.89171655034126862</v>
      </c>
      <c r="S51" s="111">
        <f>IF(RES_hhdet_tes!S51=0,"",RES_hhdet_tes!S51/RES_hhdet_fec!S51)</f>
        <v>0.88400209830280163</v>
      </c>
      <c r="T51" s="111">
        <f>IF(RES_hhdet_tes!T51=0,"",RES_hhdet_tes!T51/RES_hhdet_fec!T51)</f>
        <v>0.89242262310840226</v>
      </c>
      <c r="U51" s="111">
        <f>IF(RES_hhdet_tes!U51=0,"",RES_hhdet_tes!U51/RES_hhdet_fec!U51)</f>
        <v>0.90824900359444516</v>
      </c>
      <c r="V51" s="111">
        <f>IF(RES_hhdet_tes!V51=0,"",RES_hhdet_tes!V51/RES_hhdet_fec!V51)</f>
        <v>0.90900788362802154</v>
      </c>
      <c r="W51" s="111">
        <f>IF(RES_hhdet_tes!W51=0,"",RES_hhdet_tes!W51/RES_hhdet_fec!W51)</f>
        <v>0.91561251253979137</v>
      </c>
      <c r="X51" s="111">
        <f>IF(RES_hhdet_tes!X51=0,"",RES_hhdet_tes!X51/RES_hhdet_fec!X51)</f>
        <v>0.9696938676262925</v>
      </c>
      <c r="Y51" s="111">
        <f>IF(RES_hhdet_tes!Y51=0,"",RES_hhdet_tes!Y51/RES_hhdet_fec!Y51)</f>
        <v>0.97556395066122814</v>
      </c>
      <c r="DA51" s="63" t="s">
        <v>1954</v>
      </c>
    </row>
    <row r="52" spans="1:105" ht="12" customHeight="1" x14ac:dyDescent="0.25">
      <c r="A52" s="100" t="s">
        <v>211</v>
      </c>
      <c r="B52" s="112">
        <f>IF(RES_hhdet_tes!B52=0,"",RES_hhdet_tes!B52/RES_hhdet_fec!B52)</f>
        <v>0.5469912311271834</v>
      </c>
      <c r="C52" s="112">
        <f>IF(RES_hhdet_tes!C52=0,"",RES_hhdet_tes!C52/RES_hhdet_fec!C52)</f>
        <v>0.54987594763646785</v>
      </c>
      <c r="D52" s="112">
        <f>IF(RES_hhdet_tes!D52=0,"",RES_hhdet_tes!D52/RES_hhdet_fec!D52)</f>
        <v>0.55010312559473074</v>
      </c>
      <c r="E52" s="112">
        <f>IF(RES_hhdet_tes!E52=0,"",RES_hhdet_tes!E52/RES_hhdet_fec!E52)</f>
        <v>0.5517089183180669</v>
      </c>
      <c r="F52" s="112">
        <f>IF(RES_hhdet_tes!F52=0,"",RES_hhdet_tes!F52/RES_hhdet_fec!F52)</f>
        <v>0.55308722284385836</v>
      </c>
      <c r="G52" s="112">
        <f>IF(RES_hhdet_tes!G52=0,"",RES_hhdet_tes!G52/RES_hhdet_fec!G52)</f>
        <v>0.558246114612721</v>
      </c>
      <c r="H52" s="112">
        <f>IF(RES_hhdet_tes!H52=0,"",RES_hhdet_tes!H52/RES_hhdet_fec!H52)</f>
        <v>0.56332092853016447</v>
      </c>
      <c r="I52" s="112">
        <f>IF(RES_hhdet_tes!I52=0,"",RES_hhdet_tes!I52/RES_hhdet_fec!I52)</f>
        <v>0.56796295843254219</v>
      </c>
      <c r="J52" s="112">
        <f>IF(RES_hhdet_tes!J52=0,"",RES_hhdet_tes!J52/RES_hhdet_fec!J52)</f>
        <v>0.57370769202010552</v>
      </c>
      <c r="K52" s="112">
        <f>IF(RES_hhdet_tes!K52=0,"",RES_hhdet_tes!K52/RES_hhdet_fec!K52)</f>
        <v>0.57851148270674568</v>
      </c>
      <c r="L52" s="112">
        <f>IF(RES_hhdet_tes!L52=0,"",RES_hhdet_tes!L52/RES_hhdet_fec!L52)</f>
        <v>0.58339624364257192</v>
      </c>
      <c r="M52" s="112">
        <f>IF(RES_hhdet_tes!M52=0,"",RES_hhdet_tes!M52/RES_hhdet_fec!M52)</f>
        <v>0.58873018527827081</v>
      </c>
      <c r="N52" s="112">
        <f>IF(RES_hhdet_tes!N52=0,"",RES_hhdet_tes!N52/RES_hhdet_fec!N52)</f>
        <v>0.59140652203053234</v>
      </c>
      <c r="O52" s="112">
        <f>IF(RES_hhdet_tes!O52=0,"",RES_hhdet_tes!O52/RES_hhdet_fec!O52)</f>
        <v>0.59287891797920844</v>
      </c>
      <c r="P52" s="112">
        <f>IF(RES_hhdet_tes!P52=0,"",RES_hhdet_tes!P52/RES_hhdet_fec!P52)</f>
        <v>0.59418529890192284</v>
      </c>
      <c r="Q52" s="112">
        <f>IF(RES_hhdet_tes!Q52=0,"",RES_hhdet_tes!Q52/RES_hhdet_fec!Q52)</f>
        <v>0.59465523205445725</v>
      </c>
      <c r="R52" s="112">
        <f>IF(RES_hhdet_tes!R52=0,"",RES_hhdet_tes!R52/RES_hhdet_fec!R52)</f>
        <v>0.6320430738259214</v>
      </c>
      <c r="S52" s="112">
        <f>IF(RES_hhdet_tes!S52=0,"",RES_hhdet_tes!S52/RES_hhdet_fec!S52)</f>
        <v>0.64062495747563231</v>
      </c>
      <c r="T52" s="112">
        <f>IF(RES_hhdet_tes!T52=0,"",RES_hhdet_tes!T52/RES_hhdet_fec!T52)</f>
        <v>0.65805719112726491</v>
      </c>
      <c r="U52" s="112">
        <f>IF(RES_hhdet_tes!U52=0,"",RES_hhdet_tes!U52/RES_hhdet_fec!U52)</f>
        <v>0.67724017646985901</v>
      </c>
      <c r="V52" s="112">
        <f>IF(RES_hhdet_tes!V52=0,"",RES_hhdet_tes!V52/RES_hhdet_fec!V52)</f>
        <v>0.68311455891215223</v>
      </c>
      <c r="W52" s="112">
        <f>IF(RES_hhdet_tes!W52=0,"",RES_hhdet_tes!W52/RES_hhdet_fec!W52)</f>
        <v>0.70532980362996833</v>
      </c>
      <c r="X52" s="112">
        <f>IF(RES_hhdet_tes!X52=0,"",RES_hhdet_tes!X52/RES_hhdet_fec!X52)</f>
        <v>0.71346748050559816</v>
      </c>
      <c r="Y52" s="112">
        <f>IF(RES_hhdet_tes!Y52=0,"",RES_hhdet_tes!Y52/RES_hhdet_fec!Y52)</f>
        <v>0.73161370135036652</v>
      </c>
      <c r="DA52" s="131" t="s">
        <v>1955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X53" s="113">
        <f>IF(RES_hhdet_tes!X53=0,"",RES_hhdet_tes!X53/RES_hhdet_fec!X53)</f>
        <v>1</v>
      </c>
      <c r="Y53" s="113">
        <f>IF(RES_hhdet_tes!Y53=0,"",RES_hhdet_tes!Y53/RES_hhdet_fec!Y53)</f>
        <v>1</v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0.68473599642204397</v>
      </c>
      <c r="C54" s="112">
        <f>IF(RES_hhdet_tes!C54=0,"",RES_hhdet_tes!C54/RES_hhdet_fec!C54)</f>
        <v>0.68831481507740644</v>
      </c>
      <c r="D54" s="112">
        <f>IF(RES_hhdet_tes!D54=0,"",RES_hhdet_tes!D54/RES_hhdet_fec!D54)</f>
        <v>0.69176141436120098</v>
      </c>
      <c r="E54" s="112">
        <f>IF(RES_hhdet_tes!E54=0,"",RES_hhdet_tes!E54/RES_hhdet_fec!E54)</f>
        <v>0.69494340508270758</v>
      </c>
      <c r="F54" s="112">
        <f>IF(RES_hhdet_tes!F54=0,"",RES_hhdet_tes!F54/RES_hhdet_fec!F54)</f>
        <v>0.69833332565340622</v>
      </c>
      <c r="G54" s="112">
        <f>IF(RES_hhdet_tes!G54=0,"",RES_hhdet_tes!G54/RES_hhdet_fec!G54)</f>
        <v>0.70221664458758315</v>
      </c>
      <c r="H54" s="112">
        <f>IF(RES_hhdet_tes!H54=0,"",RES_hhdet_tes!H54/RES_hhdet_fec!H54)</f>
        <v>0.70653568629446373</v>
      </c>
      <c r="I54" s="112">
        <f>IF(RES_hhdet_tes!I54=0,"",RES_hhdet_tes!I54/RES_hhdet_fec!I54)</f>
        <v>0.70873787058741766</v>
      </c>
      <c r="J54" s="112">
        <f>IF(RES_hhdet_tes!J54=0,"",RES_hhdet_tes!J54/RES_hhdet_fec!J54)</f>
        <v>0.70946228380573184</v>
      </c>
      <c r="K54" s="112">
        <f>IF(RES_hhdet_tes!K54=0,"",RES_hhdet_tes!K54/RES_hhdet_fec!K54)</f>
        <v>0.71083112178088093</v>
      </c>
      <c r="L54" s="112">
        <f>IF(RES_hhdet_tes!L54=0,"",RES_hhdet_tes!L54/RES_hhdet_fec!L54)</f>
        <v>0.71227489399428034</v>
      </c>
      <c r="M54" s="112">
        <f>IF(RES_hhdet_tes!M54=0,"",RES_hhdet_tes!M54/RES_hhdet_fec!M54)</f>
        <v>0.71466115630165961</v>
      </c>
      <c r="N54" s="112">
        <f>IF(RES_hhdet_tes!N54=0,"",RES_hhdet_tes!N54/RES_hhdet_fec!N54)</f>
        <v>0.71791763354541416</v>
      </c>
      <c r="O54" s="112">
        <f>IF(RES_hhdet_tes!O54=0,"",RES_hhdet_tes!O54/RES_hhdet_fec!O54)</f>
        <v>0.72249623951952247</v>
      </c>
      <c r="P54" s="112">
        <f>IF(RES_hhdet_tes!P54=0,"",RES_hhdet_tes!P54/RES_hhdet_fec!P54)</f>
        <v>0.72450424345703279</v>
      </c>
      <c r="Q54" s="112">
        <f>IF(RES_hhdet_tes!Q54=0,"",RES_hhdet_tes!Q54/RES_hhdet_fec!Q54)</f>
        <v>0.7260203216768214</v>
      </c>
      <c r="R54" s="112">
        <f>IF(RES_hhdet_tes!R54=0,"",RES_hhdet_tes!R54/RES_hhdet_fec!R54)</f>
        <v>0.73090572412446275</v>
      </c>
      <c r="S54" s="112">
        <f>IF(RES_hhdet_tes!S54=0,"",RES_hhdet_tes!S54/RES_hhdet_fec!S54)</f>
        <v>0.73375471911449064</v>
      </c>
      <c r="T54" s="112">
        <f>IF(RES_hhdet_tes!T54=0,"",RES_hhdet_tes!T54/RES_hhdet_fec!T54)</f>
        <v>0.73703536739387576</v>
      </c>
      <c r="U54" s="112">
        <f>IF(RES_hhdet_tes!U54=0,"",RES_hhdet_tes!U54/RES_hhdet_fec!U54)</f>
        <v>0.73725196570449514</v>
      </c>
      <c r="V54" s="112">
        <f>IF(RES_hhdet_tes!V54=0,"",RES_hhdet_tes!V54/RES_hhdet_fec!V54)</f>
        <v>0.75798072844850972</v>
      </c>
      <c r="W54" s="112">
        <f>IF(RES_hhdet_tes!W54=0,"",RES_hhdet_tes!W54/RES_hhdet_fec!W54)</f>
        <v>0.79786251280399301</v>
      </c>
      <c r="X54" s="112">
        <f>IF(RES_hhdet_tes!X54=0,"",RES_hhdet_tes!X54/RES_hhdet_fec!X54)</f>
        <v>0.80658796896102691</v>
      </c>
      <c r="Y54" s="112">
        <f>IF(RES_hhdet_tes!Y54=0,"",RES_hhdet_tes!Y54/RES_hhdet_fec!Y54)</f>
        <v>0.80941513131250498</v>
      </c>
      <c r="DA54" s="131" t="s">
        <v>1957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0.89574979588371972</v>
      </c>
      <c r="C55" s="113">
        <f>IF(RES_hhdet_tes!C55=0,"",RES_hhdet_tes!C55/RES_hhdet_fec!C55)</f>
        <v>0.9020137323463282</v>
      </c>
      <c r="D55" s="113">
        <f>IF(RES_hhdet_tes!D55=0,"",RES_hhdet_tes!D55/RES_hhdet_fec!D55)</f>
        <v>0.91087474758598019</v>
      </c>
      <c r="E55" s="113">
        <f>IF(RES_hhdet_tes!E55=0,"",RES_hhdet_tes!E55/RES_hhdet_fec!E55)</f>
        <v>0.90356543688190016</v>
      </c>
      <c r="F55" s="113">
        <f>IF(RES_hhdet_tes!F55=0,"",RES_hhdet_tes!F55/RES_hhdet_fec!F55)</f>
        <v>0.90780934946398439</v>
      </c>
      <c r="G55" s="113">
        <f>IF(RES_hhdet_tes!G55=0,"",RES_hhdet_tes!G55/RES_hhdet_fec!G55)</f>
        <v>0.91712852070002926</v>
      </c>
      <c r="H55" s="113">
        <f>IF(RES_hhdet_tes!H55=0,"",RES_hhdet_tes!H55/RES_hhdet_fec!H55)</f>
        <v>0.92282527419126392</v>
      </c>
      <c r="I55" s="113">
        <f>IF(RES_hhdet_tes!I55=0,"",RES_hhdet_tes!I55/RES_hhdet_fec!I55)</f>
        <v>0.90917590074117283</v>
      </c>
      <c r="J55" s="113">
        <f>IF(RES_hhdet_tes!J55=0,"",RES_hhdet_tes!J55/RES_hhdet_fec!J55)</f>
        <v>0.91613585760472782</v>
      </c>
      <c r="K55" s="113">
        <f>IF(RES_hhdet_tes!K55=0,"",RES_hhdet_tes!K55/RES_hhdet_fec!K55)</f>
        <v>0.92365725052072201</v>
      </c>
      <c r="L55" s="113">
        <f>IF(RES_hhdet_tes!L55=0,"",RES_hhdet_tes!L55/RES_hhdet_fec!L55)</f>
        <v>0.84804180492029901</v>
      </c>
      <c r="M55" s="113">
        <f>IF(RES_hhdet_tes!M55=0,"",RES_hhdet_tes!M55/RES_hhdet_fec!M55)</f>
        <v>0.92765395420521224</v>
      </c>
      <c r="N55" s="113">
        <f>IF(RES_hhdet_tes!N55=0,"",RES_hhdet_tes!N55/RES_hhdet_fec!N55)</f>
        <v>0.90911780253251406</v>
      </c>
      <c r="O55" s="113">
        <f>IF(RES_hhdet_tes!O55=0,"",RES_hhdet_tes!O55/RES_hhdet_fec!O55)</f>
        <v>0.90648154279148152</v>
      </c>
      <c r="P55" s="113">
        <f>IF(RES_hhdet_tes!P55=0,"",RES_hhdet_tes!P55/RES_hhdet_fec!P55)</f>
        <v>0.93166063359073337</v>
      </c>
      <c r="Q55" s="113">
        <f>IF(RES_hhdet_tes!Q55=0,"",RES_hhdet_tes!Q55/RES_hhdet_fec!Q55)</f>
        <v>0.92231771088494963</v>
      </c>
      <c r="R55" s="113">
        <f>IF(RES_hhdet_tes!R55=0,"",RES_hhdet_tes!R55/RES_hhdet_fec!R55)</f>
        <v>0.92844227793987211</v>
      </c>
      <c r="S55" s="113">
        <f>IF(RES_hhdet_tes!S55=0,"",RES_hhdet_tes!S55/RES_hhdet_fec!S55)</f>
        <v>0.92173461786230615</v>
      </c>
      <c r="T55" s="113">
        <f>IF(RES_hhdet_tes!T55=0,"",RES_hhdet_tes!T55/RES_hhdet_fec!T55)</f>
        <v>0.92385644543615986</v>
      </c>
      <c r="U55" s="113">
        <f>IF(RES_hhdet_tes!U55=0,"",RES_hhdet_tes!U55/RES_hhdet_fec!U55)</f>
        <v>0.93015898679109588</v>
      </c>
      <c r="V55" s="113">
        <f>IF(RES_hhdet_tes!V55=0,"",RES_hhdet_tes!V55/RES_hhdet_fec!V55)</f>
        <v>0.93679530298258795</v>
      </c>
      <c r="W55" s="113">
        <f>IF(RES_hhdet_tes!W55=0,"",RES_hhdet_tes!W55/RES_hhdet_fec!W55)</f>
        <v>0.94753831239931052</v>
      </c>
      <c r="X55" s="113">
        <f>IF(RES_hhdet_tes!X55=0,"",RES_hhdet_tes!X55/RES_hhdet_fec!X55)</f>
        <v>0.98057766445411731</v>
      </c>
      <c r="Y55" s="113">
        <f>IF(RES_hhdet_tes!Y55=0,"",RES_hhdet_tes!Y55/RES_hhdet_fec!Y55)</f>
        <v>0.98432705673206999</v>
      </c>
      <c r="DA55" s="132" t="s">
        <v>1958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0.68473599642204397</v>
      </c>
      <c r="C56" s="111">
        <f>IF(RES_hhdet_tes!C56=0,"",RES_hhdet_tes!C56/RES_hhdet_fec!C56)</f>
        <v>0.68798225444356975</v>
      </c>
      <c r="D56" s="111">
        <f>IF(RES_hhdet_tes!D56=0,"",RES_hhdet_tes!D56/RES_hhdet_fec!D56)</f>
        <v>0.69086837603825046</v>
      </c>
      <c r="E56" s="111">
        <f>IF(RES_hhdet_tes!E56=0,"",RES_hhdet_tes!E56/RES_hhdet_fec!E56)</f>
        <v>0.69434010583023609</v>
      </c>
      <c r="F56" s="111">
        <f>IF(RES_hhdet_tes!F56=0,"",RES_hhdet_tes!F56/RES_hhdet_fec!F56)</f>
        <v>0.69810247052223695</v>
      </c>
      <c r="G56" s="111">
        <f>IF(RES_hhdet_tes!G56=0,"",RES_hhdet_tes!G56/RES_hhdet_fec!G56)</f>
        <v>0.70261637106696995</v>
      </c>
      <c r="H56" s="111">
        <f>IF(RES_hhdet_tes!H56=0,"",RES_hhdet_tes!H56/RES_hhdet_fec!H56)</f>
        <v>0.70736113445422177</v>
      </c>
      <c r="I56" s="111">
        <f>IF(RES_hhdet_tes!I56=0,"",RES_hhdet_tes!I56/RES_hhdet_fec!I56)</f>
        <v>0.70964084078208967</v>
      </c>
      <c r="J56" s="111">
        <f>IF(RES_hhdet_tes!J56=0,"",RES_hhdet_tes!J56/RES_hhdet_fec!J56)</f>
        <v>0.71041004786293893</v>
      </c>
      <c r="K56" s="111">
        <f>IF(RES_hhdet_tes!K56=0,"",RES_hhdet_tes!K56/RES_hhdet_fec!K56)</f>
        <v>0.71185148844995016</v>
      </c>
      <c r="L56" s="111">
        <f>IF(RES_hhdet_tes!L56=0,"",RES_hhdet_tes!L56/RES_hhdet_fec!L56)</f>
        <v>0.71387982311783327</v>
      </c>
      <c r="M56" s="111">
        <f>IF(RES_hhdet_tes!M56=0,"",RES_hhdet_tes!M56/RES_hhdet_fec!M56)</f>
        <v>0.71634528041688439</v>
      </c>
      <c r="N56" s="111">
        <f>IF(RES_hhdet_tes!N56=0,"",RES_hhdet_tes!N56/RES_hhdet_fec!N56)</f>
        <v>0.7186112449930474</v>
      </c>
      <c r="O56" s="111">
        <f>IF(RES_hhdet_tes!O56=0,"",RES_hhdet_tes!O56/RES_hhdet_fec!O56)</f>
        <v>0.72129458235350263</v>
      </c>
      <c r="P56" s="111">
        <f>IF(RES_hhdet_tes!P56=0,"",RES_hhdet_tes!P56/RES_hhdet_fec!P56)</f>
        <v>0.72287373219407136</v>
      </c>
      <c r="Q56" s="111">
        <f>IF(RES_hhdet_tes!Q56=0,"",RES_hhdet_tes!Q56/RES_hhdet_fec!Q56)</f>
        <v>0.72395133051623328</v>
      </c>
      <c r="R56" s="111">
        <f>IF(RES_hhdet_tes!R56=0,"",RES_hhdet_tes!R56/RES_hhdet_fec!R56)</f>
        <v>0.72962898681527277</v>
      </c>
      <c r="S56" s="111">
        <f>IF(RES_hhdet_tes!S56=0,"",RES_hhdet_tes!S56/RES_hhdet_fec!S56)</f>
        <v>0.73361918562522932</v>
      </c>
      <c r="T56" s="111">
        <f>IF(RES_hhdet_tes!T56=0,"",RES_hhdet_tes!T56/RES_hhdet_fec!T56)</f>
        <v>0.73791534248708313</v>
      </c>
      <c r="U56" s="111">
        <f>IF(RES_hhdet_tes!U56=0,"",RES_hhdet_tes!U56/RES_hhdet_fec!U56)</f>
        <v>0.73823846190379627</v>
      </c>
      <c r="V56" s="111">
        <f>IF(RES_hhdet_tes!V56=0,"",RES_hhdet_tes!V56/RES_hhdet_fec!V56)</f>
        <v>0.76178248381603941</v>
      </c>
      <c r="W56" s="111">
        <f>IF(RES_hhdet_tes!W56=0,"",RES_hhdet_tes!W56/RES_hhdet_fec!W56)</f>
        <v>0.79874753311729674</v>
      </c>
      <c r="X56" s="111">
        <f>IF(RES_hhdet_tes!X56=0,"",RES_hhdet_tes!X56/RES_hhdet_fec!X56)</f>
        <v>0.80945082164763327</v>
      </c>
      <c r="Y56" s="111">
        <f>IF(RES_hhdet_tes!Y56=0,"",RES_hhdet_tes!Y56/RES_hhdet_fec!Y56)</f>
        <v>0.8119114099076491</v>
      </c>
      <c r="DA56" s="63" t="s">
        <v>1959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X57" s="111">
        <f>IF(RES_hhdet_tes!X57=0,"",RES_hhdet_tes!X57/RES_hhdet_fec!X57)</f>
        <v>1</v>
      </c>
      <c r="Y57" s="111">
        <f>IF(RES_hhdet_tes!Y57=0,"",RES_hhdet_tes!Y57/RES_hhdet_fec!Y57)</f>
        <v>1</v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0.68158580005686042</v>
      </c>
      <c r="C58" s="124">
        <f>IF(RES_hhdet_tes!C58=0,"",RES_hhdet_tes!C58/RES_hhdet_fec!C58)</f>
        <v>0.68725640532210797</v>
      </c>
      <c r="D58" s="124">
        <f>IF(RES_hhdet_tes!D58=0,"",RES_hhdet_tes!D58/RES_hhdet_fec!D58)</f>
        <v>0.68789898528672344</v>
      </c>
      <c r="E58" s="124">
        <f>IF(RES_hhdet_tes!E58=0,"",RES_hhdet_tes!E58/RES_hhdet_fec!E58)</f>
        <v>0.69124015592953569</v>
      </c>
      <c r="F58" s="124">
        <f>IF(RES_hhdet_tes!F58=0,"",RES_hhdet_tes!F58/RES_hhdet_fec!F58)</f>
        <v>0.68575101738142474</v>
      </c>
      <c r="G58" s="124">
        <f>IF(RES_hhdet_tes!G58=0,"",RES_hhdet_tes!G58/RES_hhdet_fec!G58)</f>
        <v>0.69269078293410136</v>
      </c>
      <c r="H58" s="124">
        <f>IF(RES_hhdet_tes!H58=0,"",RES_hhdet_tes!H58/RES_hhdet_fec!H58)</f>
        <v>0.69891883894805296</v>
      </c>
      <c r="I58" s="124">
        <f>IF(RES_hhdet_tes!I58=0,"",RES_hhdet_tes!I58/RES_hhdet_fec!I58)</f>
        <v>0.70103645037035733</v>
      </c>
      <c r="J58" s="124">
        <f>IF(RES_hhdet_tes!J58=0,"",RES_hhdet_tes!J58/RES_hhdet_fec!J58)</f>
        <v>0.7081890193112369</v>
      </c>
      <c r="K58" s="124">
        <f>IF(RES_hhdet_tes!K58=0,"",RES_hhdet_tes!K58/RES_hhdet_fec!K58)</f>
        <v>0.69747593355151727</v>
      </c>
      <c r="L58" s="124">
        <f>IF(RES_hhdet_tes!L58=0,"",RES_hhdet_tes!L58/RES_hhdet_fec!L58)</f>
        <v>0.71266454775472632</v>
      </c>
      <c r="M58" s="124">
        <f>IF(RES_hhdet_tes!M58=0,"",RES_hhdet_tes!M58/RES_hhdet_fec!M58)</f>
        <v>0.711796204329744</v>
      </c>
      <c r="N58" s="124">
        <f>IF(RES_hhdet_tes!N58=0,"",RES_hhdet_tes!N58/RES_hhdet_fec!N58)</f>
        <v>0.71946155218788144</v>
      </c>
      <c r="O58" s="124">
        <f>IF(RES_hhdet_tes!O58=0,"",RES_hhdet_tes!O58/RES_hhdet_fec!O58)</f>
        <v>0.72445089106390703</v>
      </c>
      <c r="P58" s="124">
        <f>IF(RES_hhdet_tes!P58=0,"",RES_hhdet_tes!P58/RES_hhdet_fec!P58)</f>
        <v>0.71863364351607673</v>
      </c>
      <c r="Q58" s="124">
        <f>IF(RES_hhdet_tes!Q58=0,"",RES_hhdet_tes!Q58/RES_hhdet_fec!Q58)</f>
        <v>0.7256313563987915</v>
      </c>
      <c r="R58" s="124">
        <f>IF(RES_hhdet_tes!R58=0,"",RES_hhdet_tes!R58/RES_hhdet_fec!R58)</f>
        <v>0.73532127237673794</v>
      </c>
      <c r="S58" s="124">
        <f>IF(RES_hhdet_tes!S58=0,"",RES_hhdet_tes!S58/RES_hhdet_fec!S58)</f>
        <v>0.7423729452657547</v>
      </c>
      <c r="T58" s="124">
        <f>IF(RES_hhdet_tes!T58=0,"",RES_hhdet_tes!T58/RES_hhdet_fec!T58)</f>
        <v>0.75209860193679245</v>
      </c>
      <c r="U58" s="124">
        <f>IF(RES_hhdet_tes!U58=0,"",RES_hhdet_tes!U58/RES_hhdet_fec!U58)</f>
        <v>0.76183346943873198</v>
      </c>
      <c r="V58" s="124">
        <f>IF(RES_hhdet_tes!V58=0,"",RES_hhdet_tes!V58/RES_hhdet_fec!V58)</f>
        <v>0.77158651216212737</v>
      </c>
      <c r="W58" s="124">
        <f>IF(RES_hhdet_tes!W58=0,"",RES_hhdet_tes!W58/RES_hhdet_fec!W58)</f>
        <v>0.78459194313214753</v>
      </c>
      <c r="X58" s="124">
        <f>IF(RES_hhdet_tes!X58=0,"",RES_hhdet_tes!X58/RES_hhdet_fec!X58)</f>
        <v>0.80173273547392232</v>
      </c>
      <c r="Y58" s="124">
        <f>IF(RES_hhdet_tes!Y58=0,"",RES_hhdet_tes!Y58/RES_hhdet_fec!Y58)</f>
        <v>0.81363940652318267</v>
      </c>
      <c r="DA58" s="130" t="s">
        <v>1961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0.61185672158595139</v>
      </c>
      <c r="C59" s="111">
        <f>IF(RES_hhdet_tes!C59=0,"",RES_hhdet_tes!C59/RES_hhdet_fec!C59)</f>
        <v>0.61271437553130947</v>
      </c>
      <c r="D59" s="111">
        <f>IF(RES_hhdet_tes!D59=0,"",RES_hhdet_tes!D59/RES_hhdet_fec!D59)</f>
        <v>0.61363372723278764</v>
      </c>
      <c r="E59" s="111">
        <f>IF(RES_hhdet_tes!E59=0,"",RES_hhdet_tes!E59/RES_hhdet_fec!E59)</f>
        <v>0.61464432598405228</v>
      </c>
      <c r="F59" s="111">
        <f>IF(RES_hhdet_tes!F59=0,"",RES_hhdet_tes!F59/RES_hhdet_fec!F59)</f>
        <v>0.61569090334590915</v>
      </c>
      <c r="G59" s="111">
        <f>IF(RES_hhdet_tes!G59=0,"",RES_hhdet_tes!G59/RES_hhdet_fec!G59)</f>
        <v>0.61678588592002181</v>
      </c>
      <c r="H59" s="111">
        <f>IF(RES_hhdet_tes!H59=0,"",RES_hhdet_tes!H59/RES_hhdet_fec!H59)</f>
        <v>0.61794654814977867</v>
      </c>
      <c r="I59" s="111">
        <f>IF(RES_hhdet_tes!I59=0,"",RES_hhdet_tes!I59/RES_hhdet_fec!I59)</f>
        <v>0.61848873915564606</v>
      </c>
      <c r="J59" s="111">
        <f>IF(RES_hhdet_tes!J59=0,"",RES_hhdet_tes!J59/RES_hhdet_fec!J59)</f>
        <v>0.61855581657978176</v>
      </c>
      <c r="K59" s="111">
        <f>IF(RES_hhdet_tes!K59=0,"",RES_hhdet_tes!K59/RES_hhdet_fec!K59)</f>
        <v>0.61865575042009013</v>
      </c>
      <c r="L59" s="111">
        <f>IF(RES_hhdet_tes!L59=0,"",RES_hhdet_tes!L59/RES_hhdet_fec!L59)</f>
        <v>0.6187595112402916</v>
      </c>
      <c r="M59" s="111">
        <f>IF(RES_hhdet_tes!M59=0,"",RES_hhdet_tes!M59/RES_hhdet_fec!M59)</f>
        <v>0.61888087531514946</v>
      </c>
      <c r="N59" s="111">
        <f>IF(RES_hhdet_tes!N59=0,"",RES_hhdet_tes!N59/RES_hhdet_fec!N59)</f>
        <v>0.61900184523290558</v>
      </c>
      <c r="O59" s="111">
        <f>IF(RES_hhdet_tes!O59=0,"",RES_hhdet_tes!O59/RES_hhdet_fec!O59)</f>
        <v>0.61911081130181933</v>
      </c>
      <c r="P59" s="111">
        <f>IF(RES_hhdet_tes!P59=0,"",RES_hhdet_tes!P59/RES_hhdet_fec!P59)</f>
        <v>0.61916424424874461</v>
      </c>
      <c r="Q59" s="111">
        <f>IF(RES_hhdet_tes!Q59=0,"",RES_hhdet_tes!Q59/RES_hhdet_fec!Q59)</f>
        <v>0.61924837637635977</v>
      </c>
      <c r="R59" s="111">
        <f>IF(RES_hhdet_tes!R59=0,"",RES_hhdet_tes!R59/RES_hhdet_fec!R59)</f>
        <v>0.61939849579951334</v>
      </c>
      <c r="S59" s="111">
        <f>IF(RES_hhdet_tes!S59=0,"",RES_hhdet_tes!S59/RES_hhdet_fec!S59)</f>
        <v>0.61974023366060804</v>
      </c>
      <c r="T59" s="111">
        <f>IF(RES_hhdet_tes!T59=0,"",RES_hhdet_tes!T59/RES_hhdet_fec!T59)</f>
        <v>0.62027198815564299</v>
      </c>
      <c r="U59" s="111">
        <f>IF(RES_hhdet_tes!U59=0,"",RES_hhdet_tes!U59/RES_hhdet_fec!U59)</f>
        <v>0.62107969181617684</v>
      </c>
      <c r="V59" s="111">
        <f>IF(RES_hhdet_tes!V59=0,"",RES_hhdet_tes!V59/RES_hhdet_fec!V59)</f>
        <v>0.62189855251140469</v>
      </c>
      <c r="W59" s="111">
        <f>IF(RES_hhdet_tes!W59=0,"",RES_hhdet_tes!W59/RES_hhdet_fec!W59)</f>
        <v>0.62263270627342615</v>
      </c>
      <c r="X59" s="111">
        <f>IF(RES_hhdet_tes!X59=0,"",RES_hhdet_tes!X59/RES_hhdet_fec!X59)</f>
        <v>0.62309222685204313</v>
      </c>
      <c r="Y59" s="111">
        <f>IF(RES_hhdet_tes!Y59=0,"",RES_hhdet_tes!Y59/RES_hhdet_fec!Y59)</f>
        <v>0.62368250624068511</v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0.75833892741635744</v>
      </c>
      <c r="C60" s="45">
        <f>IF(RES_hhdet_tes!C60=0,"",RES_hhdet_tes!C60/RES_hhdet_fec!C60)</f>
        <v>0.76035335224937139</v>
      </c>
      <c r="D60" s="45">
        <f>IF(RES_hhdet_tes!D60=0,"",RES_hhdet_tes!D60/RES_hhdet_fec!D60)</f>
        <v>0.76235764393813876</v>
      </c>
      <c r="E60" s="45">
        <f>IF(RES_hhdet_tes!E60=0,"",RES_hhdet_tes!E60/RES_hhdet_fec!E60)</f>
        <v>0.76473067526356742</v>
      </c>
      <c r="F60" s="45">
        <f>IF(RES_hhdet_tes!F60=0,"",RES_hhdet_tes!F60/RES_hhdet_fec!F60)</f>
        <v>0.76713715011206107</v>
      </c>
      <c r="G60" s="45">
        <f>IF(RES_hhdet_tes!G60=0,"",RES_hhdet_tes!G60/RES_hhdet_fec!G60)</f>
        <v>0.77023783318398054</v>
      </c>
      <c r="H60" s="45">
        <f>IF(RES_hhdet_tes!H60=0,"",RES_hhdet_tes!H60/RES_hhdet_fec!H60)</f>
        <v>0.77376381158796581</v>
      </c>
      <c r="I60" s="45">
        <f>IF(RES_hhdet_tes!I60=0,"",RES_hhdet_tes!I60/RES_hhdet_fec!I60)</f>
        <v>0.77563764422963788</v>
      </c>
      <c r="J60" s="45">
        <f>IF(RES_hhdet_tes!J60=0,"",RES_hhdet_tes!J60/RES_hhdet_fec!J60)</f>
        <v>0.77668970716126562</v>
      </c>
      <c r="K60" s="45">
        <f>IF(RES_hhdet_tes!K60=0,"",RES_hhdet_tes!K60/RES_hhdet_fec!K60)</f>
        <v>0.77806396283151602</v>
      </c>
      <c r="L60" s="45">
        <f>IF(RES_hhdet_tes!L60=0,"",RES_hhdet_tes!L60/RES_hhdet_fec!L60)</f>
        <v>0.7793977372769253</v>
      </c>
      <c r="M60" s="45">
        <f>IF(RES_hhdet_tes!M60=0,"",RES_hhdet_tes!M60/RES_hhdet_fec!M60)</f>
        <v>0.78111642868748532</v>
      </c>
      <c r="N60" s="45">
        <f>IF(RES_hhdet_tes!N60=0,"",RES_hhdet_tes!N60/RES_hhdet_fec!N60)</f>
        <v>0.78350574066650613</v>
      </c>
      <c r="O60" s="45">
        <f>IF(RES_hhdet_tes!O60=0,"",RES_hhdet_tes!O60/RES_hhdet_fec!O60)</f>
        <v>0.78661003300366894</v>
      </c>
      <c r="P60" s="45">
        <f>IF(RES_hhdet_tes!P60=0,"",RES_hhdet_tes!P60/RES_hhdet_fec!P60)</f>
        <v>0.78886472987489842</v>
      </c>
      <c r="Q60" s="45">
        <f>IF(RES_hhdet_tes!Q60=0,"",RES_hhdet_tes!Q60/RES_hhdet_fec!Q60)</f>
        <v>0.79265530010281304</v>
      </c>
      <c r="R60" s="45">
        <f>IF(RES_hhdet_tes!R60=0,"",RES_hhdet_tes!R60/RES_hhdet_fec!R60)</f>
        <v>0.7985630388067132</v>
      </c>
      <c r="S60" s="45">
        <f>IF(RES_hhdet_tes!S60=0,"",RES_hhdet_tes!S60/RES_hhdet_fec!S60)</f>
        <v>0.80674606088550682</v>
      </c>
      <c r="T60" s="45">
        <f>IF(RES_hhdet_tes!T60=0,"",RES_hhdet_tes!T60/RES_hhdet_fec!T60)</f>
        <v>0.81622369012196405</v>
      </c>
      <c r="U60" s="45">
        <f>IF(RES_hhdet_tes!U60=0,"",RES_hhdet_tes!U60/RES_hhdet_fec!U60)</f>
        <v>0.82812720039396581</v>
      </c>
      <c r="V60" s="45">
        <f>IF(RES_hhdet_tes!V60=0,"",RES_hhdet_tes!V60/RES_hhdet_fec!V60)</f>
        <v>0.84074258040242911</v>
      </c>
      <c r="W60" s="45">
        <f>IF(RES_hhdet_tes!W60=0,"",RES_hhdet_tes!W60/RES_hhdet_fec!W60)</f>
        <v>0.85302404729847081</v>
      </c>
      <c r="X60" s="45">
        <f>IF(RES_hhdet_tes!X60=0,"",RES_hhdet_tes!X60/RES_hhdet_fec!X60)</f>
        <v>0.86169666792605371</v>
      </c>
      <c r="Y60" s="45">
        <f>IF(RES_hhdet_tes!Y60=0,"",RES_hhdet_tes!Y60/RES_hhdet_fec!Y60)</f>
        <v>0.87206448465006436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0.53717500423726083</v>
      </c>
      <c r="C62" s="119">
        <f>IF(RES_hhdet_tes!C62=0,"",RES_hhdet_tes!C62/RES_hhdet_fec!C62)</f>
        <v>0.54293353399161104</v>
      </c>
      <c r="D62" s="119">
        <f>IF(RES_hhdet_tes!D62=0,"",RES_hhdet_tes!D62/RES_hhdet_fec!D62)</f>
        <v>0.54842993698223474</v>
      </c>
      <c r="E62" s="119">
        <f>IF(RES_hhdet_tes!E62=0,"",RES_hhdet_tes!E62/RES_hhdet_fec!E62)</f>
        <v>0.55758346699805661</v>
      </c>
      <c r="F62" s="119">
        <f>IF(RES_hhdet_tes!F62=0,"",RES_hhdet_tes!F62/RES_hhdet_fec!F62)</f>
        <v>0.55878839721491858</v>
      </c>
      <c r="G62" s="119">
        <f>IF(RES_hhdet_tes!G62=0,"",RES_hhdet_tes!G62/RES_hhdet_fec!G62)</f>
        <v>0.56495974177236274</v>
      </c>
      <c r="H62" s="119">
        <f>IF(RES_hhdet_tes!H62=0,"",RES_hhdet_tes!H62/RES_hhdet_fec!H62)</f>
        <v>0.57375799973014974</v>
      </c>
      <c r="I62" s="119">
        <f>IF(RES_hhdet_tes!I62=0,"",RES_hhdet_tes!I62/RES_hhdet_fec!I62)</f>
        <v>0.57798199170712938</v>
      </c>
      <c r="J62" s="119">
        <f>IF(RES_hhdet_tes!J62=0,"",RES_hhdet_tes!J62/RES_hhdet_fec!J62)</f>
        <v>0.58383236388122517</v>
      </c>
      <c r="K62" s="119">
        <f>IF(RES_hhdet_tes!K62=0,"",RES_hhdet_tes!K62/RES_hhdet_fec!K62)</f>
        <v>0.58956113495344398</v>
      </c>
      <c r="L62" s="119">
        <f>IF(RES_hhdet_tes!L62=0,"",RES_hhdet_tes!L62/RES_hhdet_fec!L62)</f>
        <v>0.59727772016336655</v>
      </c>
      <c r="M62" s="119">
        <f>IF(RES_hhdet_tes!M62=0,"",RES_hhdet_tes!M62/RES_hhdet_fec!M62)</f>
        <v>0.60788905986633612</v>
      </c>
      <c r="N62" s="119">
        <f>IF(RES_hhdet_tes!N62=0,"",RES_hhdet_tes!N62/RES_hhdet_fec!N62)</f>
        <v>0.61745595683103494</v>
      </c>
      <c r="O62" s="119">
        <f>IF(RES_hhdet_tes!O62=0,"",RES_hhdet_tes!O62/RES_hhdet_fec!O62)</f>
        <v>0.62867641304203459</v>
      </c>
      <c r="P62" s="119">
        <f>IF(RES_hhdet_tes!P62=0,"",RES_hhdet_tes!P62/RES_hhdet_fec!P62)</f>
        <v>0.63710035303570778</v>
      </c>
      <c r="Q62" s="119">
        <f>IF(RES_hhdet_tes!Q62=0,"",RES_hhdet_tes!Q62/RES_hhdet_fec!Q62)</f>
        <v>0.64592708828552092</v>
      </c>
      <c r="R62" s="119">
        <f>IF(RES_hhdet_tes!R62=0,"",RES_hhdet_tes!R62/RES_hhdet_fec!R62)</f>
        <v>0.65859099255896281</v>
      </c>
      <c r="S62" s="119">
        <f>IF(RES_hhdet_tes!S62=0,"",RES_hhdet_tes!S62/RES_hhdet_fec!S62)</f>
        <v>0.67478665351510425</v>
      </c>
      <c r="T62" s="119">
        <f>IF(RES_hhdet_tes!T62=0,"",RES_hhdet_tes!T62/RES_hhdet_fec!T62)</f>
        <v>0.69245240584841317</v>
      </c>
      <c r="U62" s="119">
        <f>IF(RES_hhdet_tes!U62=0,"",RES_hhdet_tes!U62/RES_hhdet_fec!U62)</f>
        <v>0.70997411789582188</v>
      </c>
      <c r="V62" s="119">
        <f>IF(RES_hhdet_tes!V62=0,"",RES_hhdet_tes!V62/RES_hhdet_fec!V62)</f>
        <v>0.72934328440554641</v>
      </c>
      <c r="W62" s="119">
        <f>IF(RES_hhdet_tes!W62=0,"",RES_hhdet_tes!W62/RES_hhdet_fec!W62)</f>
        <v>0.7437347513186473</v>
      </c>
      <c r="X62" s="119">
        <f>IF(RES_hhdet_tes!X62=0,"",RES_hhdet_tes!X62/RES_hhdet_fec!X62)</f>
        <v>0.75337220948783556</v>
      </c>
      <c r="Y62" s="119">
        <f>IF(RES_hhdet_tes!Y62=0,"",RES_hhdet_tes!Y62/RES_hhdet_fec!Y62)</f>
        <v>0.76795133026311579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0.52731272771215598</v>
      </c>
      <c r="C63" s="124">
        <f>IF(RES_hhdet_tes!C63=0,"",RES_hhdet_tes!C63/RES_hhdet_fec!C63)</f>
        <v>0.53310203191401728</v>
      </c>
      <c r="D63" s="124">
        <f>IF(RES_hhdet_tes!D63=0,"",RES_hhdet_tes!D63/RES_hhdet_fec!D63)</f>
        <v>0.53857376183267347</v>
      </c>
      <c r="E63" s="124">
        <f>IF(RES_hhdet_tes!E63=0,"",RES_hhdet_tes!E63/RES_hhdet_fec!E63)</f>
        <v>0.54343204890375729</v>
      </c>
      <c r="F63" s="124">
        <f>IF(RES_hhdet_tes!F63=0,"",RES_hhdet_tes!F63/RES_hhdet_fec!F63)</f>
        <v>0.54980919523770111</v>
      </c>
      <c r="G63" s="124">
        <f>IF(RES_hhdet_tes!G63=0,"",RES_hhdet_tes!G63/RES_hhdet_fec!G63)</f>
        <v>0.55500475989755371</v>
      </c>
      <c r="H63" s="124">
        <f>IF(RES_hhdet_tes!H63=0,"",RES_hhdet_tes!H63/RES_hhdet_fec!H63)</f>
        <v>0.56157427425525841</v>
      </c>
      <c r="I63" s="124">
        <f>IF(RES_hhdet_tes!I63=0,"",RES_hhdet_tes!I63/RES_hhdet_fec!I63)</f>
        <v>0.56738967206064894</v>
      </c>
      <c r="J63" s="124">
        <f>IF(RES_hhdet_tes!J63=0,"",RES_hhdet_tes!J63/RES_hhdet_fec!J63)</f>
        <v>0.57380812472107112</v>
      </c>
      <c r="K63" s="124">
        <f>IF(RES_hhdet_tes!K63=0,"",RES_hhdet_tes!K63/RES_hhdet_fec!K63)</f>
        <v>0.57995475446234046</v>
      </c>
      <c r="L63" s="124">
        <f>IF(RES_hhdet_tes!L63=0,"",RES_hhdet_tes!L63/RES_hhdet_fec!L63)</f>
        <v>0.58728999804925541</v>
      </c>
      <c r="M63" s="124">
        <f>IF(RES_hhdet_tes!M63=0,"",RES_hhdet_tes!M63/RES_hhdet_fec!M63)</f>
        <v>0.59625922114584251</v>
      </c>
      <c r="N63" s="124">
        <f>IF(RES_hhdet_tes!N63=0,"",RES_hhdet_tes!N63/RES_hhdet_fec!N63)</f>
        <v>0.60723745642337801</v>
      </c>
      <c r="O63" s="124">
        <f>IF(RES_hhdet_tes!O63=0,"",RES_hhdet_tes!O63/RES_hhdet_fec!O63)</f>
        <v>0.61917998233514482</v>
      </c>
      <c r="P63" s="124">
        <f>IF(RES_hhdet_tes!P63=0,"",RES_hhdet_tes!P63/RES_hhdet_fec!P63)</f>
        <v>0.62490922499012735</v>
      </c>
      <c r="Q63" s="124">
        <f>IF(RES_hhdet_tes!Q63=0,"",RES_hhdet_tes!Q63/RES_hhdet_fec!Q63)</f>
        <v>0.63469107155102378</v>
      </c>
      <c r="R63" s="124">
        <f>IF(RES_hhdet_tes!R63=0,"",RES_hhdet_tes!R63/RES_hhdet_fec!R63)</f>
        <v>0.64770152078602294</v>
      </c>
      <c r="S63" s="124">
        <f>IF(RES_hhdet_tes!S63=0,"",RES_hhdet_tes!S63/RES_hhdet_fec!S63)</f>
        <v>0.66368123093431575</v>
      </c>
      <c r="T63" s="124">
        <f>IF(RES_hhdet_tes!T63=0,"",RES_hhdet_tes!T63/RES_hhdet_fec!T63)</f>
        <v>0.67984334486100939</v>
      </c>
      <c r="U63" s="124">
        <f>IF(RES_hhdet_tes!U63=0,"",RES_hhdet_tes!U63/RES_hhdet_fec!U63)</f>
        <v>0.69627083400413303</v>
      </c>
      <c r="V63" s="124">
        <f>IF(RES_hhdet_tes!V63=0,"",RES_hhdet_tes!V63/RES_hhdet_fec!V63)</f>
        <v>0.71318563811823887</v>
      </c>
      <c r="W63" s="124">
        <f>IF(RES_hhdet_tes!W63=0,"",RES_hhdet_tes!W63/RES_hhdet_fec!W63)</f>
        <v>0.72803728831118719</v>
      </c>
      <c r="X63" s="124">
        <f>IF(RES_hhdet_tes!X63=0,"",RES_hhdet_tes!X63/RES_hhdet_fec!X63)</f>
        <v>0.74223646140797583</v>
      </c>
      <c r="Y63" s="124">
        <f>IF(RES_hhdet_tes!Y63=0,"",RES_hhdet_tes!Y63/RES_hhdet_fec!Y63)</f>
        <v>0.75746480344214828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0.52113115587653436</v>
      </c>
      <c r="C64" s="111">
        <f>IF(RES_hhdet_tes!C64=0,"",RES_hhdet_tes!C64/RES_hhdet_fec!C64)</f>
        <v>0.52708344733392465</v>
      </c>
      <c r="D64" s="111">
        <f>IF(RES_hhdet_tes!D64=0,"",RES_hhdet_tes!D64/RES_hhdet_fec!D64)</f>
        <v>0.53264223207521255</v>
      </c>
      <c r="E64" s="111">
        <f>IF(RES_hhdet_tes!E64=0,"",RES_hhdet_tes!E64/RES_hhdet_fec!E64)</f>
        <v>0.53777997613593287</v>
      </c>
      <c r="F64" s="111">
        <f>IF(RES_hhdet_tes!F64=0,"",RES_hhdet_tes!F64/RES_hhdet_fec!F64)</f>
        <v>0.54412688452934177</v>
      </c>
      <c r="G64" s="111">
        <f>IF(RES_hhdet_tes!G64=0,"",RES_hhdet_tes!G64/RES_hhdet_fec!G64)</f>
        <v>0.54946348433526748</v>
      </c>
      <c r="H64" s="111">
        <f>IF(RES_hhdet_tes!H64=0,"",RES_hhdet_tes!H64/RES_hhdet_fec!H64)</f>
        <v>0.55615281643000858</v>
      </c>
      <c r="I64" s="111">
        <f>IF(RES_hhdet_tes!I64=0,"",RES_hhdet_tes!I64/RES_hhdet_fec!I64)</f>
        <v>0.56198410860432479</v>
      </c>
      <c r="J64" s="111">
        <f>IF(RES_hhdet_tes!J64=0,"",RES_hhdet_tes!J64/RES_hhdet_fec!J64)</f>
        <v>0.56850543347845661</v>
      </c>
      <c r="K64" s="111">
        <f>IF(RES_hhdet_tes!K64=0,"",RES_hhdet_tes!K64/RES_hhdet_fec!K64)</f>
        <v>0.57482292583978778</v>
      </c>
      <c r="L64" s="111">
        <f>IF(RES_hhdet_tes!L64=0,"",RES_hhdet_tes!L64/RES_hhdet_fec!L64)</f>
        <v>0.5822175664695971</v>
      </c>
      <c r="M64" s="111">
        <f>IF(RES_hhdet_tes!M64=0,"",RES_hhdet_tes!M64/RES_hhdet_fec!M64)</f>
        <v>0.59133472393716946</v>
      </c>
      <c r="N64" s="111">
        <f>IF(RES_hhdet_tes!N64=0,"",RES_hhdet_tes!N64/RES_hhdet_fec!N64)</f>
        <v>0.60235588701612464</v>
      </c>
      <c r="O64" s="111">
        <f>IF(RES_hhdet_tes!O64=0,"",RES_hhdet_tes!O64/RES_hhdet_fec!O64)</f>
        <v>0.61439829108139621</v>
      </c>
      <c r="P64" s="111">
        <f>IF(RES_hhdet_tes!P64=0,"",RES_hhdet_tes!P64/RES_hhdet_fec!P64)</f>
        <v>0.62020409897374806</v>
      </c>
      <c r="Q64" s="111">
        <f>IF(RES_hhdet_tes!Q64=0,"",RES_hhdet_tes!Q64/RES_hhdet_fec!Q64)</f>
        <v>0.63006639510200069</v>
      </c>
      <c r="R64" s="111">
        <f>IF(RES_hhdet_tes!R64=0,"",RES_hhdet_tes!R64/RES_hhdet_fec!R64)</f>
        <v>0.64316859910986079</v>
      </c>
      <c r="S64" s="111">
        <f>IF(RES_hhdet_tes!S64=0,"",RES_hhdet_tes!S64/RES_hhdet_fec!S64)</f>
        <v>0.65927298413755808</v>
      </c>
      <c r="T64" s="111">
        <f>IF(RES_hhdet_tes!T64=0,"",RES_hhdet_tes!T64/RES_hhdet_fec!T64)</f>
        <v>0.67557903934667618</v>
      </c>
      <c r="U64" s="111">
        <f>IF(RES_hhdet_tes!U64=0,"",RES_hhdet_tes!U64/RES_hhdet_fec!U64)</f>
        <v>0.69213155890910771</v>
      </c>
      <c r="V64" s="111">
        <f>IF(RES_hhdet_tes!V64=0,"",RES_hhdet_tes!V64/RES_hhdet_fec!V64)</f>
        <v>0.70921274667250045</v>
      </c>
      <c r="W64" s="111">
        <f>IF(RES_hhdet_tes!W64=0,"",RES_hhdet_tes!W64/RES_hhdet_fec!W64)</f>
        <v>0.7241628575323954</v>
      </c>
      <c r="X64" s="111">
        <f>IF(RES_hhdet_tes!X64=0,"",RES_hhdet_tes!X64/RES_hhdet_fec!X64)</f>
        <v>0.73857272795164519</v>
      </c>
      <c r="Y64" s="111">
        <f>IF(RES_hhdet_tes!Y64=0,"",RES_hhdet_tes!Y64/RES_hhdet_fec!Y64)</f>
        <v>0.75395100622524558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1.8130054223880809</v>
      </c>
      <c r="C66" s="124">
        <f>IF(RES_hhdet_tes!C66=0,"",RES_hhdet_tes!C66/RES_hhdet_fec!C66)</f>
        <v>1.8882077449132071</v>
      </c>
      <c r="D66" s="124">
        <f>IF(RES_hhdet_tes!D66=0,"",RES_hhdet_tes!D66/RES_hhdet_fec!D66)</f>
        <v>1.9844083018332621</v>
      </c>
      <c r="E66" s="124">
        <f>IF(RES_hhdet_tes!E66=0,"",RES_hhdet_tes!E66/RES_hhdet_fec!E66)</f>
        <v>2.1083790592643994</v>
      </c>
      <c r="F66" s="124">
        <f>IF(RES_hhdet_tes!F66=0,"",RES_hhdet_tes!F66/RES_hhdet_fec!F66)</f>
        <v>2.2400810978166095</v>
      </c>
      <c r="G66" s="124">
        <f>IF(RES_hhdet_tes!G66=0,"",RES_hhdet_tes!G66/RES_hhdet_fec!G66)</f>
        <v>2.3853124250923758</v>
      </c>
      <c r="H66" s="124">
        <f>IF(RES_hhdet_tes!H66=0,"",RES_hhdet_tes!H66/RES_hhdet_fec!H66)</f>
        <v>2.5471326299568022</v>
      </c>
      <c r="I66" s="124">
        <f>IF(RES_hhdet_tes!I66=0,"",RES_hhdet_tes!I66/RES_hhdet_fec!I66)</f>
        <v>2.6332834844584347</v>
      </c>
      <c r="J66" s="124">
        <f>IF(RES_hhdet_tes!J66=0,"",RES_hhdet_tes!J66/RES_hhdet_fec!J66)</f>
        <v>2.6826901854221727</v>
      </c>
      <c r="K66" s="124">
        <f>IF(RES_hhdet_tes!K66=0,"",RES_hhdet_tes!K66/RES_hhdet_fec!K66)</f>
        <v>2.7682528450681736</v>
      </c>
      <c r="L66" s="124">
        <f>IF(RES_hhdet_tes!L66=0,"",RES_hhdet_tes!L66/RES_hhdet_fec!L66)</f>
        <v>2.8730829030786742</v>
      </c>
      <c r="M66" s="124">
        <f>IF(RES_hhdet_tes!M66=0,"",RES_hhdet_tes!M66/RES_hhdet_fec!M66)</f>
        <v>2.9995142050063941</v>
      </c>
      <c r="N66" s="124">
        <f>IF(RES_hhdet_tes!N66=0,"",RES_hhdet_tes!N66/RES_hhdet_fec!N66)</f>
        <v>3.1388964756924036</v>
      </c>
      <c r="O66" s="124">
        <f>IF(RES_hhdet_tes!O66=0,"",RES_hhdet_tes!O66/RES_hhdet_fec!O66)</f>
        <v>3.3030178482009953</v>
      </c>
      <c r="P66" s="124">
        <f>IF(RES_hhdet_tes!P66=0,"",RES_hhdet_tes!P66/RES_hhdet_fec!P66)</f>
        <v>3.4330461650785415</v>
      </c>
      <c r="Q66" s="124">
        <f>IF(RES_hhdet_tes!Q66=0,"",RES_hhdet_tes!Q66/RES_hhdet_fec!Q66)</f>
        <v>3.5325847195462106</v>
      </c>
      <c r="R66" s="124">
        <f>IF(RES_hhdet_tes!R66=0,"",RES_hhdet_tes!R66/RES_hhdet_fec!R66)</f>
        <v>3.6451401355165447</v>
      </c>
      <c r="S66" s="124">
        <f>IF(RES_hhdet_tes!S66=0,"",RES_hhdet_tes!S66/RES_hhdet_fec!S66)</f>
        <v>3.7818311878768296</v>
      </c>
      <c r="T66" s="124">
        <f>IF(RES_hhdet_tes!T66=0,"",RES_hhdet_tes!T66/RES_hhdet_fec!T66)</f>
        <v>3.8863638802783007</v>
      </c>
      <c r="U66" s="124">
        <f>IF(RES_hhdet_tes!U66=0,"",RES_hhdet_tes!U66/RES_hhdet_fec!U66)</f>
        <v>3.9581157002165051</v>
      </c>
      <c r="V66" s="124">
        <f>IF(RES_hhdet_tes!V66=0,"",RES_hhdet_tes!V66/RES_hhdet_fec!V66)</f>
        <v>3.9987320159886983</v>
      </c>
      <c r="W66" s="124">
        <f>IF(RES_hhdet_tes!W66=0,"",RES_hhdet_tes!W66/RES_hhdet_fec!W66)</f>
        <v>4.0287908749769263</v>
      </c>
      <c r="X66" s="124">
        <f>IF(RES_hhdet_tes!X66=0,"",RES_hhdet_tes!X66/RES_hhdet_fec!X66)</f>
        <v>4.0434276911194011</v>
      </c>
      <c r="Y66" s="124">
        <f>IF(RES_hhdet_tes!Y66=0,"",RES_hhdet_tes!Y66/RES_hhdet_fec!Y66)</f>
        <v>4.0543182274019456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1.8130054223880809</v>
      </c>
      <c r="C67" s="111">
        <f>IF(RES_hhdet_tes!C67=0,"",RES_hhdet_tes!C67/RES_hhdet_fec!C67)</f>
        <v>1.8882077449132071</v>
      </c>
      <c r="D67" s="111">
        <f>IF(RES_hhdet_tes!D67=0,"",RES_hhdet_tes!D67/RES_hhdet_fec!D67)</f>
        <v>1.9844083018332621</v>
      </c>
      <c r="E67" s="111">
        <f>IF(RES_hhdet_tes!E67=0,"",RES_hhdet_tes!E67/RES_hhdet_fec!E67)</f>
        <v>2.1083790592643994</v>
      </c>
      <c r="F67" s="111">
        <f>IF(RES_hhdet_tes!F67=0,"",RES_hhdet_tes!F67/RES_hhdet_fec!F67)</f>
        <v>2.2400810978166095</v>
      </c>
      <c r="G67" s="111">
        <f>IF(RES_hhdet_tes!G67=0,"",RES_hhdet_tes!G67/RES_hhdet_fec!G67)</f>
        <v>2.3853124250923758</v>
      </c>
      <c r="H67" s="111">
        <f>IF(RES_hhdet_tes!H67=0,"",RES_hhdet_tes!H67/RES_hhdet_fec!H67)</f>
        <v>2.5471326299568022</v>
      </c>
      <c r="I67" s="111">
        <f>IF(RES_hhdet_tes!I67=0,"",RES_hhdet_tes!I67/RES_hhdet_fec!I67)</f>
        <v>2.6332834844584347</v>
      </c>
      <c r="J67" s="111">
        <f>IF(RES_hhdet_tes!J67=0,"",RES_hhdet_tes!J67/RES_hhdet_fec!J67)</f>
        <v>2.6826901854221727</v>
      </c>
      <c r="K67" s="111">
        <f>IF(RES_hhdet_tes!K67=0,"",RES_hhdet_tes!K67/RES_hhdet_fec!K67)</f>
        <v>2.7682528450681736</v>
      </c>
      <c r="L67" s="111">
        <f>IF(RES_hhdet_tes!L67=0,"",RES_hhdet_tes!L67/RES_hhdet_fec!L67)</f>
        <v>2.8730829030786742</v>
      </c>
      <c r="M67" s="111">
        <f>IF(RES_hhdet_tes!M67=0,"",RES_hhdet_tes!M67/RES_hhdet_fec!M67)</f>
        <v>2.9995142050063941</v>
      </c>
      <c r="N67" s="111">
        <f>IF(RES_hhdet_tes!N67=0,"",RES_hhdet_tes!N67/RES_hhdet_fec!N67)</f>
        <v>3.1388964756924036</v>
      </c>
      <c r="O67" s="111">
        <f>IF(RES_hhdet_tes!O67=0,"",RES_hhdet_tes!O67/RES_hhdet_fec!O67)</f>
        <v>3.3030178482009953</v>
      </c>
      <c r="P67" s="111">
        <f>IF(RES_hhdet_tes!P67=0,"",RES_hhdet_tes!P67/RES_hhdet_fec!P67)</f>
        <v>3.4330461650785415</v>
      </c>
      <c r="Q67" s="111">
        <f>IF(RES_hhdet_tes!Q67=0,"",RES_hhdet_tes!Q67/RES_hhdet_fec!Q67)</f>
        <v>3.5325847195462106</v>
      </c>
      <c r="R67" s="111">
        <f>IF(RES_hhdet_tes!R67=0,"",RES_hhdet_tes!R67/RES_hhdet_fec!R67)</f>
        <v>3.6451401355165447</v>
      </c>
      <c r="S67" s="111">
        <f>IF(RES_hhdet_tes!S67=0,"",RES_hhdet_tes!S67/RES_hhdet_fec!S67)</f>
        <v>3.7818311878768296</v>
      </c>
      <c r="T67" s="111">
        <f>IF(RES_hhdet_tes!T67=0,"",RES_hhdet_tes!T67/RES_hhdet_fec!T67)</f>
        <v>3.8863638802783007</v>
      </c>
      <c r="U67" s="111">
        <f>IF(RES_hhdet_tes!U67=0,"",RES_hhdet_tes!U67/RES_hhdet_fec!U67)</f>
        <v>3.9581157002165051</v>
      </c>
      <c r="V67" s="111">
        <f>IF(RES_hhdet_tes!V67=0,"",RES_hhdet_tes!V67/RES_hhdet_fec!V67)</f>
        <v>3.9987320159886983</v>
      </c>
      <c r="W67" s="111">
        <f>IF(RES_hhdet_tes!W67=0,"",RES_hhdet_tes!W67/RES_hhdet_fec!W67)</f>
        <v>4.0287908749769263</v>
      </c>
      <c r="X67" s="111">
        <f>IF(RES_hhdet_tes!X67=0,"",RES_hhdet_tes!X67/RES_hhdet_fec!X67)</f>
        <v>4.0434276911194011</v>
      </c>
      <c r="Y67" s="111">
        <f>IF(RES_hhdet_tes!Y67=0,"",RES_hhdet_tes!Y67/RES_hhdet_fec!Y67)</f>
        <v>4.0543182274019456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0.56859488207615583</v>
      </c>
      <c r="C68" s="124">
        <f>IF(RES_hhdet_tes!C68=0,"",RES_hhdet_tes!C68/RES_hhdet_fec!C68)</f>
        <v>0.57574287839111316</v>
      </c>
      <c r="D68" s="124">
        <f>IF(RES_hhdet_tes!D68=0,"",RES_hhdet_tes!D68/RES_hhdet_fec!D68)</f>
        <v>0.58147415351860898</v>
      </c>
      <c r="E68" s="124">
        <f>IF(RES_hhdet_tes!E68=0,"",RES_hhdet_tes!E68/RES_hhdet_fec!E68)</f>
        <v>0.58708308580860602</v>
      </c>
      <c r="F68" s="124">
        <f>IF(RES_hhdet_tes!F68=0,"",RES_hhdet_tes!F68/RES_hhdet_fec!F68)</f>
        <v>0.59388185894375056</v>
      </c>
      <c r="G68" s="124">
        <f>IF(RES_hhdet_tes!G68=0,"",RES_hhdet_tes!G68/RES_hhdet_fec!G68)</f>
        <v>0.59927434966393311</v>
      </c>
      <c r="H68" s="124">
        <f>IF(RES_hhdet_tes!H68=0,"",RES_hhdet_tes!H68/RES_hhdet_fec!H68)</f>
        <v>0.60722099384613148</v>
      </c>
      <c r="I68" s="124">
        <f>IF(RES_hhdet_tes!I68=0,"",RES_hhdet_tes!I68/RES_hhdet_fec!I68)</f>
        <v>0.61383513057451977</v>
      </c>
      <c r="J68" s="124">
        <f>IF(RES_hhdet_tes!J68=0,"",RES_hhdet_tes!J68/RES_hhdet_fec!J68)</f>
        <v>0.62190427272088478</v>
      </c>
      <c r="K68" s="124">
        <f>IF(RES_hhdet_tes!K68=0,"",RES_hhdet_tes!K68/RES_hhdet_fec!K68)</f>
        <v>0.62885264973387822</v>
      </c>
      <c r="L68" s="124">
        <f>IF(RES_hhdet_tes!L68=0,"",RES_hhdet_tes!L68/RES_hhdet_fec!L68)</f>
        <v>0.63805582425410945</v>
      </c>
      <c r="M68" s="124">
        <f>IF(RES_hhdet_tes!M68=0,"",RES_hhdet_tes!M68/RES_hhdet_fec!M68)</f>
        <v>0.64853826384381852</v>
      </c>
      <c r="N68" s="124">
        <f>IF(RES_hhdet_tes!N68=0,"",RES_hhdet_tes!N68/RES_hhdet_fec!N68)</f>
        <v>0.66106661979035208</v>
      </c>
      <c r="O68" s="124">
        <f>IF(RES_hhdet_tes!O68=0,"",RES_hhdet_tes!O68/RES_hhdet_fec!O68)</f>
        <v>0.67340765028754179</v>
      </c>
      <c r="P68" s="124">
        <f>IF(RES_hhdet_tes!P68=0,"",RES_hhdet_tes!P68/RES_hhdet_fec!P68)</f>
        <v>0.67870905676809445</v>
      </c>
      <c r="Q68" s="124">
        <f>IF(RES_hhdet_tes!Q68=0,"",RES_hhdet_tes!Q68/RES_hhdet_fec!Q68)</f>
        <v>0.6877883681922814</v>
      </c>
      <c r="R68" s="124">
        <f>IF(RES_hhdet_tes!R68=0,"",RES_hhdet_tes!R68/RES_hhdet_fec!R68)</f>
        <v>0.69977490815689825</v>
      </c>
      <c r="S68" s="124">
        <f>IF(RES_hhdet_tes!S68=0,"",RES_hhdet_tes!S68/RES_hhdet_fec!S68)</f>
        <v>0.7146887459247494</v>
      </c>
      <c r="T68" s="124">
        <f>IF(RES_hhdet_tes!T68=0,"",RES_hhdet_tes!T68/RES_hhdet_fec!T68)</f>
        <v>0.73041275614916557</v>
      </c>
      <c r="U68" s="124">
        <f>IF(RES_hhdet_tes!U68=0,"",RES_hhdet_tes!U68/RES_hhdet_fec!U68)</f>
        <v>0.74662293344843844</v>
      </c>
      <c r="V68" s="124">
        <f>IF(RES_hhdet_tes!V68=0,"",RES_hhdet_tes!V68/RES_hhdet_fec!V68)</f>
        <v>0.76341284197830428</v>
      </c>
      <c r="W68" s="124">
        <f>IF(RES_hhdet_tes!W68=0,"",RES_hhdet_tes!W68/RES_hhdet_fec!W68)</f>
        <v>0.77860457134340411</v>
      </c>
      <c r="X68" s="124">
        <f>IF(RES_hhdet_tes!X68=0,"",RES_hhdet_tes!X68/RES_hhdet_fec!X68)</f>
        <v>0.79375939438365883</v>
      </c>
      <c r="Y68" s="124">
        <f>IF(RES_hhdet_tes!Y68=0,"",RES_hhdet_tes!Y68/RES_hhdet_fec!Y68)</f>
        <v>0.8075050888268821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0.56642788536766209</v>
      </c>
      <c r="C69" s="111">
        <f>IF(RES_hhdet_tes!C69=0,"",RES_hhdet_tes!C69/RES_hhdet_fec!C69)</f>
        <v>0.57211386949331311</v>
      </c>
      <c r="D69" s="111">
        <f>IF(RES_hhdet_tes!D69=0,"",RES_hhdet_tes!D69/RES_hhdet_fec!D69)</f>
        <v>0.57812984911613963</v>
      </c>
      <c r="E69" s="111">
        <f>IF(RES_hhdet_tes!E69=0,"",RES_hhdet_tes!E69/RES_hhdet_fec!E69)</f>
        <v>0.58394452674733077</v>
      </c>
      <c r="F69" s="111">
        <f>IF(RES_hhdet_tes!F69=0,"",RES_hhdet_tes!F69/RES_hhdet_fec!F69)</f>
        <v>0.59104551426580798</v>
      </c>
      <c r="G69" s="111">
        <f>IF(RES_hhdet_tes!G69=0,"",RES_hhdet_tes!G69/RES_hhdet_fec!G69)</f>
        <v>0.59771370227416543</v>
      </c>
      <c r="H69" s="111">
        <f>IF(RES_hhdet_tes!H69=0,"",RES_hhdet_tes!H69/RES_hhdet_fec!H69)</f>
        <v>0.60493049244720676</v>
      </c>
      <c r="I69" s="111">
        <f>IF(RES_hhdet_tes!I69=0,"",RES_hhdet_tes!I69/RES_hhdet_fec!I69)</f>
        <v>0.61195682938321427</v>
      </c>
      <c r="J69" s="111">
        <f>IF(RES_hhdet_tes!J69=0,"",RES_hhdet_tes!J69/RES_hhdet_fec!J69)</f>
        <v>0.61893548506598184</v>
      </c>
      <c r="K69" s="111">
        <f>IF(RES_hhdet_tes!K69=0,"",RES_hhdet_tes!K69/RES_hhdet_fec!K69)</f>
        <v>0.62678659948629134</v>
      </c>
      <c r="L69" s="111">
        <f>IF(RES_hhdet_tes!L69=0,"",RES_hhdet_tes!L69/RES_hhdet_fec!L69)</f>
        <v>0.6348854901079003</v>
      </c>
      <c r="M69" s="111">
        <f>IF(RES_hhdet_tes!M69=0,"",RES_hhdet_tes!M69/RES_hhdet_fec!M69)</f>
        <v>0.64523062503096806</v>
      </c>
      <c r="N69" s="111">
        <f>IF(RES_hhdet_tes!N69=0,"",RES_hhdet_tes!N69/RES_hhdet_fec!N69)</f>
        <v>0.65643643642745841</v>
      </c>
      <c r="O69" s="111">
        <f>IF(RES_hhdet_tes!O69=0,"",RES_hhdet_tes!O69/RES_hhdet_fec!O69)</f>
        <v>0.66800598104213316</v>
      </c>
      <c r="P69" s="111">
        <f>IF(RES_hhdet_tes!P69=0,"",RES_hhdet_tes!P69/RES_hhdet_fec!P69)</f>
        <v>0.67341636725435439</v>
      </c>
      <c r="Q69" s="111">
        <f>IF(RES_hhdet_tes!Q69=0,"",RES_hhdet_tes!Q69/RES_hhdet_fec!Q69)</f>
        <v>0.68140132110217022</v>
      </c>
      <c r="R69" s="111">
        <f>IF(RES_hhdet_tes!R69=0,"",RES_hhdet_tes!R69/RES_hhdet_fec!R69)</f>
        <v>0.69284634483518581</v>
      </c>
      <c r="S69" s="111">
        <f>IF(RES_hhdet_tes!S69=0,"",RES_hhdet_tes!S69/RES_hhdet_fec!S69)</f>
        <v>0.70839443401324331</v>
      </c>
      <c r="T69" s="111">
        <f>IF(RES_hhdet_tes!T69=0,"",RES_hhdet_tes!T69/RES_hhdet_fec!T69)</f>
        <v>0.72511223957408411</v>
      </c>
      <c r="U69" s="111">
        <f>IF(RES_hhdet_tes!U69=0,"",RES_hhdet_tes!U69/RES_hhdet_fec!U69)</f>
        <v>0.7430374034679158</v>
      </c>
      <c r="V69" s="111">
        <f>IF(RES_hhdet_tes!V69=0,"",RES_hhdet_tes!V69/RES_hhdet_fec!V69)</f>
        <v>0.76110168229020436</v>
      </c>
      <c r="W69" s="111">
        <f>IF(RES_hhdet_tes!W69=0,"",RES_hhdet_tes!W69/RES_hhdet_fec!W69)</f>
        <v>0.77739873900390566</v>
      </c>
      <c r="X69" s="111">
        <f>IF(RES_hhdet_tes!X69=0,"",RES_hhdet_tes!X69/RES_hhdet_fec!X69)</f>
        <v>0.79306133169121218</v>
      </c>
      <c r="Y69" s="111">
        <f>IF(RES_hhdet_tes!Y69=0,"",RES_hhdet_tes!Y69/RES_hhdet_fec!Y69)</f>
        <v>0.80714673411454851</v>
      </c>
      <c r="DA69" s="63" t="s">
        <v>1971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0.83790816312666083</v>
      </c>
      <c r="C70" s="111">
        <f>IF(RES_hhdet_tes!C70=0,"",RES_hhdet_tes!C70/RES_hhdet_fec!C70)</f>
        <v>0.84660552151907065</v>
      </c>
      <c r="D70" s="111">
        <f>IF(RES_hhdet_tes!D70=0,"",RES_hhdet_tes!D70/RES_hhdet_fec!D70)</f>
        <v>0.86179293265309254</v>
      </c>
      <c r="E70" s="111">
        <f>IF(RES_hhdet_tes!E70=0,"",RES_hhdet_tes!E70/RES_hhdet_fec!E70)</f>
        <v>0.85057668225853245</v>
      </c>
      <c r="F70" s="111">
        <f>IF(RES_hhdet_tes!F70=0,"",RES_hhdet_tes!F70/RES_hhdet_fec!F70)</f>
        <v>0.86017234186664215</v>
      </c>
      <c r="G70" s="111">
        <f>IF(RES_hhdet_tes!G70=0,"",RES_hhdet_tes!G70/RES_hhdet_fec!G70)</f>
        <v>0.87596568673536956</v>
      </c>
      <c r="H70" s="111">
        <f>IF(RES_hhdet_tes!H70=0,"",RES_hhdet_tes!H70/RES_hhdet_fec!H70)</f>
        <v>0.88819420065065458</v>
      </c>
      <c r="I70" s="111">
        <f>IF(RES_hhdet_tes!I70=0,"",RES_hhdet_tes!I70/RES_hhdet_fec!I70)</f>
        <v>0.87372758639732151</v>
      </c>
      <c r="J70" s="111">
        <f>IF(RES_hhdet_tes!J70=0,"",RES_hhdet_tes!J70/RES_hhdet_fec!J70)</f>
        <v>0.88655811528526907</v>
      </c>
      <c r="K70" s="111">
        <f>IF(RES_hhdet_tes!K70=0,"",RES_hhdet_tes!K70/RES_hhdet_fec!K70)</f>
        <v>0.8999545165147822</v>
      </c>
      <c r="L70" s="111">
        <f>IF(RES_hhdet_tes!L70=0,"",RES_hhdet_tes!L70/RES_hhdet_fec!L70)</f>
        <v>0.8118376290586985</v>
      </c>
      <c r="M70" s="111">
        <f>IF(RES_hhdet_tes!M70=0,"",RES_hhdet_tes!M70/RES_hhdet_fec!M70)</f>
        <v>0.91174651965158138</v>
      </c>
      <c r="N70" s="111">
        <f>IF(RES_hhdet_tes!N70=0,"",RES_hhdet_tes!N70/RES_hhdet_fec!N70)</f>
        <v>0.8900576412895812</v>
      </c>
      <c r="O70" s="111">
        <f>IF(RES_hhdet_tes!O70=0,"",RES_hhdet_tes!O70/RES_hhdet_fec!O70)</f>
        <v>0.88657576339905786</v>
      </c>
      <c r="P70" s="111">
        <f>IF(RES_hhdet_tes!P70=0,"",RES_hhdet_tes!P70/RES_hhdet_fec!P70)</f>
        <v>0.91698959988308981</v>
      </c>
      <c r="Q70" s="111">
        <f>IF(RES_hhdet_tes!Q70=0,"",RES_hhdet_tes!Q70/RES_hhdet_fec!Q70)</f>
        <v>0.90591356785139365</v>
      </c>
      <c r="R70" s="111">
        <f>IF(RES_hhdet_tes!R70=0,"",RES_hhdet_tes!R70/RES_hhdet_fec!R70)</f>
        <v>0.91479924167316784</v>
      </c>
      <c r="S70" s="111">
        <f>IF(RES_hhdet_tes!S70=0,"",RES_hhdet_tes!S70/RES_hhdet_fec!S70)</f>
        <v>0.9075820731266433</v>
      </c>
      <c r="T70" s="111">
        <f>IF(RES_hhdet_tes!T70=0,"",RES_hhdet_tes!T70/RES_hhdet_fec!T70)</f>
        <v>0.91448092631456535</v>
      </c>
      <c r="U70" s="111">
        <f>IF(RES_hhdet_tes!U70=0,"",RES_hhdet_tes!U70/RES_hhdet_fec!U70)</f>
        <v>0.92815206412328022</v>
      </c>
      <c r="V70" s="111">
        <f>IF(RES_hhdet_tes!V70=0,"",RES_hhdet_tes!V70/RES_hhdet_fec!V70)</f>
        <v>0.93171898352802762</v>
      </c>
      <c r="W70" s="111">
        <f>IF(RES_hhdet_tes!W70=0,"",RES_hhdet_tes!W70/RES_hhdet_fec!W70)</f>
        <v>0.93740205162518975</v>
      </c>
      <c r="X70" s="111">
        <f>IF(RES_hhdet_tes!X70=0,"",RES_hhdet_tes!X70/RES_hhdet_fec!X70)</f>
        <v>0.97895799310503306</v>
      </c>
      <c r="Y70" s="111">
        <f>IF(RES_hhdet_tes!Y70=0,"",RES_hhdet_tes!Y70/RES_hhdet_fec!Y70)</f>
        <v>0.98451520441338947</v>
      </c>
      <c r="DA70" s="63" t="s">
        <v>1972</v>
      </c>
    </row>
    <row r="71" spans="1:105" ht="12" customHeight="1" x14ac:dyDescent="0.25">
      <c r="A71" s="100" t="s">
        <v>212</v>
      </c>
      <c r="B71" s="112">
        <f>IF(RES_hhdet_tes!B71=0,"",RES_hhdet_tes!B71/RES_hhdet_fec!B71)</f>
        <v>0.56642788536766209</v>
      </c>
      <c r="C71" s="112">
        <f>IF(RES_hhdet_tes!C71=0,"",RES_hhdet_tes!C71/RES_hhdet_fec!C71)</f>
        <v>0.56927656885164013</v>
      </c>
      <c r="D71" s="112">
        <f>IF(RES_hhdet_tes!D71=0,"",RES_hhdet_tes!D71/RES_hhdet_fec!D71)</f>
        <v>0.57702519562385834</v>
      </c>
      <c r="E71" s="112">
        <f>IF(RES_hhdet_tes!E71=0,"",RES_hhdet_tes!E71/RES_hhdet_fec!E71)</f>
        <v>0.57978797144936745</v>
      </c>
      <c r="F71" s="112">
        <f>IF(RES_hhdet_tes!F71=0,"",RES_hhdet_tes!F71/RES_hhdet_fec!F71)</f>
        <v>0.59093783214433382</v>
      </c>
      <c r="G71" s="112">
        <f>IF(RES_hhdet_tes!G71=0,"",RES_hhdet_tes!G71/RES_hhdet_fec!G71)</f>
        <v>0.60134235963976701</v>
      </c>
      <c r="H71" s="112">
        <f>IF(RES_hhdet_tes!H71=0,"",RES_hhdet_tes!H71/RES_hhdet_fec!H71)</f>
        <v>0.61662898630459528</v>
      </c>
      <c r="I71" s="112">
        <f>IF(RES_hhdet_tes!I71=0,"",RES_hhdet_tes!I71/RES_hhdet_fec!I71)</f>
        <v>0.62804520106938277</v>
      </c>
      <c r="J71" s="112">
        <f>IF(RES_hhdet_tes!J71=0,"",RES_hhdet_tes!J71/RES_hhdet_fec!J71)</f>
        <v>0.6369973066249206</v>
      </c>
      <c r="K71" s="112">
        <f>IF(RES_hhdet_tes!K71=0,"",RES_hhdet_tes!K71/RES_hhdet_fec!K71)</f>
        <v>0.64804330052855463</v>
      </c>
      <c r="L71" s="112">
        <f>IF(RES_hhdet_tes!L71=0,"",RES_hhdet_tes!L71/RES_hhdet_fec!L71)</f>
        <v>0.65842743181473407</v>
      </c>
      <c r="M71" s="112">
        <f>IF(RES_hhdet_tes!M71=0,"",RES_hhdet_tes!M71/RES_hhdet_fec!M71)</f>
        <v>0.67159056791826044</v>
      </c>
      <c r="N71" s="112">
        <f>IF(RES_hhdet_tes!N71=0,"",RES_hhdet_tes!N71/RES_hhdet_fec!N71)</f>
        <v>0.67418889896544854</v>
      </c>
      <c r="O71" s="112">
        <f>IF(RES_hhdet_tes!O71=0,"",RES_hhdet_tes!O71/RES_hhdet_fec!O71)</f>
        <v>0.67642219570390416</v>
      </c>
      <c r="P71" s="112">
        <f>IF(RES_hhdet_tes!P71=0,"",RES_hhdet_tes!P71/RES_hhdet_fec!P71)</f>
        <v>0.6790466927995702</v>
      </c>
      <c r="Q71" s="112">
        <f>IF(RES_hhdet_tes!Q71=0,"",RES_hhdet_tes!Q71/RES_hhdet_fec!Q71)</f>
        <v>0.68007121884054322</v>
      </c>
      <c r="R71" s="112">
        <f>IF(RES_hhdet_tes!R71=0,"",RES_hhdet_tes!R71/RES_hhdet_fec!R71)</f>
        <v>0.69085513849907965</v>
      </c>
      <c r="S71" s="112">
        <f>IF(RES_hhdet_tes!S71=0,"",RES_hhdet_tes!S71/RES_hhdet_fec!S71)</f>
        <v>0.69665131441328376</v>
      </c>
      <c r="T71" s="112">
        <f>IF(RES_hhdet_tes!T71=0,"",RES_hhdet_tes!T71/RES_hhdet_fec!T71)</f>
        <v>0.71272493741565324</v>
      </c>
      <c r="U71" s="112">
        <f>IF(RES_hhdet_tes!U71=0,"",RES_hhdet_tes!U71/RES_hhdet_fec!U71)</f>
        <v>0.73234648375238265</v>
      </c>
      <c r="V71" s="112">
        <f>IF(RES_hhdet_tes!V71=0,"",RES_hhdet_tes!V71/RES_hhdet_fec!V71)</f>
        <v>0.74645444124367633</v>
      </c>
      <c r="W71" s="112">
        <f>IF(RES_hhdet_tes!W71=0,"",RES_hhdet_tes!W71/RES_hhdet_fec!W71)</f>
        <v>0.76703993507583468</v>
      </c>
      <c r="X71" s="112">
        <f>IF(RES_hhdet_tes!X71=0,"",RES_hhdet_tes!X71/RES_hhdet_fec!X71)</f>
        <v>0.79679525157076259</v>
      </c>
      <c r="Y71" s="112">
        <f>IF(RES_hhdet_tes!Y71=0,"",RES_hhdet_tes!Y71/RES_hhdet_fec!Y71)</f>
        <v>0.81273193125269072</v>
      </c>
      <c r="DA71" s="131" t="s">
        <v>1973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X72" s="113">
        <f>IF(RES_hhdet_tes!X72=0,"",RES_hhdet_tes!X72/RES_hhdet_fec!X72)</f>
        <v>1</v>
      </c>
      <c r="Y72" s="113">
        <f>IF(RES_hhdet_tes!Y72=0,"",RES_hhdet_tes!Y72/RES_hhdet_fec!Y72)</f>
        <v>1</v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0.68473599642204397</v>
      </c>
      <c r="C73" s="112">
        <f>IF(RES_hhdet_tes!C73=0,"",RES_hhdet_tes!C73/RES_hhdet_fec!C73)</f>
        <v>0.69480483303874541</v>
      </c>
      <c r="D73" s="112">
        <f>IF(RES_hhdet_tes!D73=0,"",RES_hhdet_tes!D73/RES_hhdet_fec!D73)</f>
        <v>0.6972291557879946</v>
      </c>
      <c r="E73" s="112">
        <f>IF(RES_hhdet_tes!E73=0,"",RES_hhdet_tes!E73/RES_hhdet_fec!E73)</f>
        <v>0.69859577205211387</v>
      </c>
      <c r="F73" s="112">
        <f>IF(RES_hhdet_tes!F73=0,"",RES_hhdet_tes!F73/RES_hhdet_fec!F73)</f>
        <v>0.70111013599855398</v>
      </c>
      <c r="G73" s="112">
        <f>IF(RES_hhdet_tes!G73=0,"",RES_hhdet_tes!G73/RES_hhdet_fec!G73)</f>
        <v>0.70652371774173284</v>
      </c>
      <c r="H73" s="112">
        <f>IF(RES_hhdet_tes!H73=0,"",RES_hhdet_tes!H73/RES_hhdet_fec!H73)</f>
        <v>0.70814367849210957</v>
      </c>
      <c r="I73" s="112">
        <f>IF(RES_hhdet_tes!I73=0,"",RES_hhdet_tes!I73/RES_hhdet_fec!I73)</f>
        <v>0.70872460577984842</v>
      </c>
      <c r="J73" s="112">
        <f>IF(RES_hhdet_tes!J73=0,"",RES_hhdet_tes!J73/RES_hhdet_fec!J73)</f>
        <v>0.71079015974892334</v>
      </c>
      <c r="K73" s="112">
        <f>IF(RES_hhdet_tes!K73=0,"",RES_hhdet_tes!K73/RES_hhdet_fec!K73)</f>
        <v>0.71233289616201512</v>
      </c>
      <c r="L73" s="112">
        <f>IF(RES_hhdet_tes!L73=0,"",RES_hhdet_tes!L73/RES_hhdet_fec!L73)</f>
        <v>0.71392253206084255</v>
      </c>
      <c r="M73" s="112">
        <f>IF(RES_hhdet_tes!M73=0,"",RES_hhdet_tes!M73/RES_hhdet_fec!M73)</f>
        <v>0.71506213924925832</v>
      </c>
      <c r="N73" s="112">
        <f>IF(RES_hhdet_tes!N73=0,"",RES_hhdet_tes!N73/RES_hhdet_fec!N73)</f>
        <v>0.7196816682950079</v>
      </c>
      <c r="O73" s="112">
        <f>IF(RES_hhdet_tes!O73=0,"",RES_hhdet_tes!O73/RES_hhdet_fec!O73)</f>
        <v>0.7240455571796216</v>
      </c>
      <c r="P73" s="112">
        <f>IF(RES_hhdet_tes!P73=0,"",RES_hhdet_tes!P73/RES_hhdet_fec!P73)</f>
        <v>0.72806962334863612</v>
      </c>
      <c r="Q73" s="112">
        <f>IF(RES_hhdet_tes!Q73=0,"",RES_hhdet_tes!Q73/RES_hhdet_fec!Q73)</f>
        <v>0.7358415193777007</v>
      </c>
      <c r="R73" s="112">
        <f>IF(RES_hhdet_tes!R73=0,"",RES_hhdet_tes!R73/RES_hhdet_fec!R73)</f>
        <v>0.7441494738021649</v>
      </c>
      <c r="S73" s="112">
        <f>IF(RES_hhdet_tes!S73=0,"",RES_hhdet_tes!S73/RES_hhdet_fec!S73)</f>
        <v>0.74932026681093367</v>
      </c>
      <c r="T73" s="112">
        <f>IF(RES_hhdet_tes!T73=0,"",RES_hhdet_tes!T73/RES_hhdet_fec!T73)</f>
        <v>0.75532002079105698</v>
      </c>
      <c r="U73" s="112">
        <f>IF(RES_hhdet_tes!U73=0,"",RES_hhdet_tes!U73/RES_hhdet_fec!U73)</f>
        <v>0.75984540531224987</v>
      </c>
      <c r="V73" s="112">
        <f>IF(RES_hhdet_tes!V73=0,"",RES_hhdet_tes!V73/RES_hhdet_fec!V73)</f>
        <v>0.76730889373779887</v>
      </c>
      <c r="W73" s="112">
        <f>IF(RES_hhdet_tes!W73=0,"",RES_hhdet_tes!W73/RES_hhdet_fec!W73)</f>
        <v>0.77320667301309942</v>
      </c>
      <c r="X73" s="112">
        <f>IF(RES_hhdet_tes!X73=0,"",RES_hhdet_tes!X73/RES_hhdet_fec!X73)</f>
        <v>0.78329643767580381</v>
      </c>
      <c r="Y73" s="112">
        <f>IF(RES_hhdet_tes!Y73=0,"",RES_hhdet_tes!Y73/RES_hhdet_fec!Y73)</f>
        <v>0.78644531739560919</v>
      </c>
      <c r="DA73" s="131" t="s">
        <v>1975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0.89574979588371972</v>
      </c>
      <c r="C74" s="113">
        <f>IF(RES_hhdet_tes!C74=0,"",RES_hhdet_tes!C74/RES_hhdet_fec!C74)</f>
        <v>0.90455791711461175</v>
      </c>
      <c r="D74" s="113">
        <f>IF(RES_hhdet_tes!D74=0,"",RES_hhdet_tes!D74/RES_hhdet_fec!D74)</f>
        <v>0.91298131197954258</v>
      </c>
      <c r="E74" s="113">
        <f>IF(RES_hhdet_tes!E74=0,"",RES_hhdet_tes!E74/RES_hhdet_fec!E74)</f>
        <v>0.90501502583522886</v>
      </c>
      <c r="F74" s="113">
        <f>IF(RES_hhdet_tes!F74=0,"",RES_hhdet_tes!F74/RES_hhdet_fec!F74)</f>
        <v>0.90887803847212234</v>
      </c>
      <c r="G74" s="113">
        <f>IF(RES_hhdet_tes!G74=0,"",RES_hhdet_tes!G74/RES_hhdet_fec!G74)</f>
        <v>0.9185903248731655</v>
      </c>
      <c r="H74" s="113">
        <f>IF(RES_hhdet_tes!H74=0,"",RES_hhdet_tes!H74/RES_hhdet_fec!H74)</f>
        <v>0.92339058981889499</v>
      </c>
      <c r="I74" s="113">
        <f>IF(RES_hhdet_tes!I74=0,"",RES_hhdet_tes!I74/RES_hhdet_fec!I74)</f>
        <v>0.90911578280303396</v>
      </c>
      <c r="J74" s="113">
        <f>IF(RES_hhdet_tes!J74=0,"",RES_hhdet_tes!J74/RES_hhdet_fec!J74)</f>
        <v>0.91662613252275404</v>
      </c>
      <c r="K74" s="113">
        <f>IF(RES_hhdet_tes!K74=0,"",RES_hhdet_tes!K74/RES_hhdet_fec!K74)</f>
        <v>0.92388031657514236</v>
      </c>
      <c r="L74" s="113">
        <f>IF(RES_hhdet_tes!L74=0,"",RES_hhdet_tes!L74/RES_hhdet_fec!L74)</f>
        <v>0.84886185612680454</v>
      </c>
      <c r="M74" s="113">
        <f>IF(RES_hhdet_tes!M74=0,"",RES_hhdet_tes!M74/RES_hhdet_fec!M74)</f>
        <v>0.92765411451820312</v>
      </c>
      <c r="N74" s="113">
        <f>IF(RES_hhdet_tes!N74=0,"",RES_hhdet_tes!N74/RES_hhdet_fec!N74)</f>
        <v>0.90958670775332595</v>
      </c>
      <c r="O74" s="113">
        <f>IF(RES_hhdet_tes!O74=0,"",RES_hhdet_tes!O74/RES_hhdet_fec!O74)</f>
        <v>0.90699629030636553</v>
      </c>
      <c r="P74" s="113">
        <f>IF(RES_hhdet_tes!P74=0,"",RES_hhdet_tes!P74/RES_hhdet_fec!P74)</f>
        <v>0.93284382340770622</v>
      </c>
      <c r="Q74" s="113">
        <f>IF(RES_hhdet_tes!Q74=0,"",RES_hhdet_tes!Q74/RES_hhdet_fec!Q74)</f>
        <v>0.92630547994086987</v>
      </c>
      <c r="R74" s="113">
        <f>IF(RES_hhdet_tes!R74=0,"",RES_hhdet_tes!R74/RES_hhdet_fec!R74)</f>
        <v>0.93343595507159927</v>
      </c>
      <c r="S74" s="113">
        <f>IF(RES_hhdet_tes!S74=0,"",RES_hhdet_tes!S74/RES_hhdet_fec!S74)</f>
        <v>0.92792314889028393</v>
      </c>
      <c r="T74" s="113">
        <f>IF(RES_hhdet_tes!T74=0,"",RES_hhdet_tes!T74/RES_hhdet_fec!T74)</f>
        <v>0.93137428419046941</v>
      </c>
      <c r="U74" s="113">
        <f>IF(RES_hhdet_tes!U74=0,"",RES_hhdet_tes!U74/RES_hhdet_fec!U74)</f>
        <v>0.93843249023687025</v>
      </c>
      <c r="V74" s="113">
        <f>IF(RES_hhdet_tes!V74=0,"",RES_hhdet_tes!V74/RES_hhdet_fec!V74)</f>
        <v>0.93915569410263156</v>
      </c>
      <c r="W74" s="113">
        <f>IF(RES_hhdet_tes!W74=0,"",RES_hhdet_tes!W74/RES_hhdet_fec!W74)</f>
        <v>0.93949414154197575</v>
      </c>
      <c r="X74" s="113">
        <f>IF(RES_hhdet_tes!X74=0,"",RES_hhdet_tes!X74/RES_hhdet_fec!X74)</f>
        <v>0.97713752212525984</v>
      </c>
      <c r="Y74" s="113">
        <f>IF(RES_hhdet_tes!Y74=0,"",RES_hhdet_tes!Y74/RES_hhdet_fec!Y74)</f>
        <v>0.98151000536829092</v>
      </c>
      <c r="DA74" s="132" t="s">
        <v>1976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0.68473599642204397</v>
      </c>
      <c r="C75" s="111">
        <f>IF(RES_hhdet_tes!C75=0,"",RES_hhdet_tes!C75/RES_hhdet_fec!C75)</f>
        <v>0.69419968235943608</v>
      </c>
      <c r="D75" s="111">
        <f>IF(RES_hhdet_tes!D75=0,"",RES_hhdet_tes!D75/RES_hhdet_fec!D75)</f>
        <v>0.6964420362657977</v>
      </c>
      <c r="E75" s="111">
        <f>IF(RES_hhdet_tes!E75=0,"",RES_hhdet_tes!E75/RES_hhdet_fec!E75)</f>
        <v>0.6978831579388961</v>
      </c>
      <c r="F75" s="111">
        <f>IF(RES_hhdet_tes!F75=0,"",RES_hhdet_tes!F75/RES_hhdet_fec!F75)</f>
        <v>0.70080091241833253</v>
      </c>
      <c r="G75" s="111">
        <f>IF(RES_hhdet_tes!G75=0,"",RES_hhdet_tes!G75/RES_hhdet_fec!G75)</f>
        <v>0.70665175385394996</v>
      </c>
      <c r="H75" s="111">
        <f>IF(RES_hhdet_tes!H75=0,"",RES_hhdet_tes!H75/RES_hhdet_fec!H75)</f>
        <v>0.70900707075113822</v>
      </c>
      <c r="I75" s="111">
        <f>IF(RES_hhdet_tes!I75=0,"",RES_hhdet_tes!I75/RES_hhdet_fec!I75)</f>
        <v>0.70949084946834717</v>
      </c>
      <c r="J75" s="111">
        <f>IF(RES_hhdet_tes!J75=0,"",RES_hhdet_tes!J75/RES_hhdet_fec!J75)</f>
        <v>0.71172456598088929</v>
      </c>
      <c r="K75" s="111">
        <f>IF(RES_hhdet_tes!K75=0,"",RES_hhdet_tes!K75/RES_hhdet_fec!K75)</f>
        <v>0.71250079787909693</v>
      </c>
      <c r="L75" s="111">
        <f>IF(RES_hhdet_tes!L75=0,"",RES_hhdet_tes!L75/RES_hhdet_fec!L75)</f>
        <v>0.71518072371131913</v>
      </c>
      <c r="M75" s="111">
        <f>IF(RES_hhdet_tes!M75=0,"",RES_hhdet_tes!M75/RES_hhdet_fec!M75)</f>
        <v>0.71634576579540521</v>
      </c>
      <c r="N75" s="111">
        <f>IF(RES_hhdet_tes!N75=0,"",RES_hhdet_tes!N75/RES_hhdet_fec!N75)</f>
        <v>0.71976007728832914</v>
      </c>
      <c r="O75" s="111">
        <f>IF(RES_hhdet_tes!O75=0,"",RES_hhdet_tes!O75/RES_hhdet_fec!O75)</f>
        <v>0.72251662022997165</v>
      </c>
      <c r="P75" s="111">
        <f>IF(RES_hhdet_tes!P75=0,"",RES_hhdet_tes!P75/RES_hhdet_fec!P75)</f>
        <v>0.72661099979611166</v>
      </c>
      <c r="Q75" s="111">
        <f>IF(RES_hhdet_tes!Q75=0,"",RES_hhdet_tes!Q75/RES_hhdet_fec!Q75)</f>
        <v>0.73519852056537438</v>
      </c>
      <c r="R75" s="111">
        <f>IF(RES_hhdet_tes!R75=0,"",RES_hhdet_tes!R75/RES_hhdet_fec!R75)</f>
        <v>0.74468153905677037</v>
      </c>
      <c r="S75" s="111">
        <f>IF(RES_hhdet_tes!S75=0,"",RES_hhdet_tes!S75/RES_hhdet_fec!S75)</f>
        <v>0.75065846333582087</v>
      </c>
      <c r="T75" s="111">
        <f>IF(RES_hhdet_tes!T75=0,"",RES_hhdet_tes!T75/RES_hhdet_fec!T75)</f>
        <v>0.75900261883283882</v>
      </c>
      <c r="U75" s="111">
        <f>IF(RES_hhdet_tes!U75=0,"",RES_hhdet_tes!U75/RES_hhdet_fec!U75)</f>
        <v>0.76346579273179771</v>
      </c>
      <c r="V75" s="111">
        <f>IF(RES_hhdet_tes!V75=0,"",RES_hhdet_tes!V75/RES_hhdet_fec!V75)</f>
        <v>0.76906757878822884</v>
      </c>
      <c r="W75" s="111">
        <f>IF(RES_hhdet_tes!W75=0,"",RES_hhdet_tes!W75/RES_hhdet_fec!W75)</f>
        <v>0.7733459954808779</v>
      </c>
      <c r="X75" s="111">
        <f>IF(RES_hhdet_tes!X75=0,"",RES_hhdet_tes!X75/RES_hhdet_fec!X75)</f>
        <v>0.78242559187217031</v>
      </c>
      <c r="Y75" s="111">
        <f>IF(RES_hhdet_tes!Y75=0,"",RES_hhdet_tes!Y75/RES_hhdet_fec!Y75)</f>
        <v>0.78487720265978778</v>
      </c>
      <c r="DA75" s="63" t="s">
        <v>1977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X76" s="111">
        <f>IF(RES_hhdet_tes!X76=0,"",RES_hhdet_tes!X76/RES_hhdet_fec!X76)</f>
        <v>1</v>
      </c>
      <c r="Y76" s="111">
        <f>IF(RES_hhdet_tes!Y76=0,"",RES_hhdet_tes!Y76/RES_hhdet_fec!Y76)</f>
        <v>1</v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0.61522821650714155</v>
      </c>
      <c r="C77" s="124">
        <f>IF(RES_hhdet_tes!C77=0,"",RES_hhdet_tes!C77/RES_hhdet_fec!C77)</f>
        <v>0.61862664508215637</v>
      </c>
      <c r="D77" s="124">
        <f>IF(RES_hhdet_tes!D77=0,"",RES_hhdet_tes!D77/RES_hhdet_fec!D77)</f>
        <v>0.61902610327863061</v>
      </c>
      <c r="E77" s="124">
        <f>IF(RES_hhdet_tes!E77=0,"",RES_hhdet_tes!E77/RES_hhdet_fec!E77)</f>
        <v>0.61970942020026043</v>
      </c>
      <c r="F77" s="124">
        <f>IF(RES_hhdet_tes!F77=0,"",RES_hhdet_tes!F77/RES_hhdet_fec!F77)</f>
        <v>0.61962493450767575</v>
      </c>
      <c r="G77" s="124">
        <f>IF(RES_hhdet_tes!G77=0,"",RES_hhdet_tes!G77/RES_hhdet_fec!G77)</f>
        <v>0.61888318244591356</v>
      </c>
      <c r="H77" s="124">
        <f>IF(RES_hhdet_tes!H77=0,"",RES_hhdet_tes!H77/RES_hhdet_fec!H77)</f>
        <v>0.62085013347415619</v>
      </c>
      <c r="I77" s="124">
        <f>IF(RES_hhdet_tes!I77=0,"",RES_hhdet_tes!I77/RES_hhdet_fec!I77)</f>
        <v>0.62066735587015776</v>
      </c>
      <c r="J77" s="124">
        <f>IF(RES_hhdet_tes!J77=0,"",RES_hhdet_tes!J77/RES_hhdet_fec!J77)</f>
        <v>0.6227056082116762</v>
      </c>
      <c r="K77" s="124">
        <f>IF(RES_hhdet_tes!K77=0,"",RES_hhdet_tes!K77/RES_hhdet_fec!K77)</f>
        <v>0.62127111745344621</v>
      </c>
      <c r="L77" s="124">
        <f>IF(RES_hhdet_tes!L77=0,"",RES_hhdet_tes!L77/RES_hhdet_fec!L77)</f>
        <v>0.62365195335816637</v>
      </c>
      <c r="M77" s="124">
        <f>IF(RES_hhdet_tes!M77=0,"",RES_hhdet_tes!M77/RES_hhdet_fec!M77)</f>
        <v>0.6238009749279213</v>
      </c>
      <c r="N77" s="124">
        <f>IF(RES_hhdet_tes!N77=0,"",RES_hhdet_tes!N77/RES_hhdet_fec!N77)</f>
        <v>0.62686480950887835</v>
      </c>
      <c r="O77" s="124">
        <f>IF(RES_hhdet_tes!O77=0,"",RES_hhdet_tes!O77/RES_hhdet_fec!O77)</f>
        <v>0.63076710757102317</v>
      </c>
      <c r="P77" s="124">
        <f>IF(RES_hhdet_tes!P77=0,"",RES_hhdet_tes!P77/RES_hhdet_fec!P77)</f>
        <v>0.62988772441300678</v>
      </c>
      <c r="Q77" s="124">
        <f>IF(RES_hhdet_tes!Q77=0,"",RES_hhdet_tes!Q77/RES_hhdet_fec!Q77)</f>
        <v>0.6337551267863053</v>
      </c>
      <c r="R77" s="124">
        <f>IF(RES_hhdet_tes!R77=0,"",RES_hhdet_tes!R77/RES_hhdet_fec!R77)</f>
        <v>0.63538848281985483</v>
      </c>
      <c r="S77" s="124">
        <f>IF(RES_hhdet_tes!S77=0,"",RES_hhdet_tes!S77/RES_hhdet_fec!S77)</f>
        <v>0.63941503999286675</v>
      </c>
      <c r="T77" s="124">
        <f>IF(RES_hhdet_tes!T77=0,"",RES_hhdet_tes!T77/RES_hhdet_fec!T77)</f>
        <v>0.64348494679024948</v>
      </c>
      <c r="U77" s="124">
        <f>IF(RES_hhdet_tes!U77=0,"",RES_hhdet_tes!U77/RES_hhdet_fec!U77)</f>
        <v>0.64657699445837091</v>
      </c>
      <c r="V77" s="124">
        <f>IF(RES_hhdet_tes!V77=0,"",RES_hhdet_tes!V77/RES_hhdet_fec!V77)</f>
        <v>0.65014304652973809</v>
      </c>
      <c r="W77" s="124">
        <f>IF(RES_hhdet_tes!W77=0,"",RES_hhdet_tes!W77/RES_hhdet_fec!W77)</f>
        <v>0.65025322697981736</v>
      </c>
      <c r="X77" s="124">
        <f>IF(RES_hhdet_tes!X77=0,"",RES_hhdet_tes!X77/RES_hhdet_fec!X77)</f>
        <v>0.65054724548880283</v>
      </c>
      <c r="Y77" s="124">
        <f>IF(RES_hhdet_tes!Y77=0,"",RES_hhdet_tes!Y77/RES_hhdet_fec!Y77)</f>
        <v>0.65021292717981405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0.61090439818870057</v>
      </c>
      <c r="C78" s="111">
        <f>IF(RES_hhdet_tes!C78=0,"",RES_hhdet_tes!C78/RES_hhdet_fec!C78)</f>
        <v>0.61207003432559792</v>
      </c>
      <c r="D78" s="111">
        <f>IF(RES_hhdet_tes!D78=0,"",RES_hhdet_tes!D78/RES_hhdet_fec!D78)</f>
        <v>0.61323083046214011</v>
      </c>
      <c r="E78" s="111">
        <f>IF(RES_hhdet_tes!E78=0,"",RES_hhdet_tes!E78/RES_hhdet_fec!E78)</f>
        <v>0.61433136199419092</v>
      </c>
      <c r="F78" s="111">
        <f>IF(RES_hhdet_tes!F78=0,"",RES_hhdet_tes!F78/RES_hhdet_fec!F78)</f>
        <v>0.61547423246635768</v>
      </c>
      <c r="G78" s="111">
        <f>IF(RES_hhdet_tes!G78=0,"",RES_hhdet_tes!G78/RES_hhdet_fec!G78)</f>
        <v>0.6165522787560469</v>
      </c>
      <c r="H78" s="111">
        <f>IF(RES_hhdet_tes!H78=0,"",RES_hhdet_tes!H78/RES_hhdet_fec!H78)</f>
        <v>0.61763249457047675</v>
      </c>
      <c r="I78" s="111">
        <f>IF(RES_hhdet_tes!I78=0,"",RES_hhdet_tes!I78/RES_hhdet_fec!I78)</f>
        <v>0.61812992948262035</v>
      </c>
      <c r="J78" s="111">
        <f>IF(RES_hhdet_tes!J78=0,"",RES_hhdet_tes!J78/RES_hhdet_fec!J78)</f>
        <v>0.61829482089608157</v>
      </c>
      <c r="K78" s="111">
        <f>IF(RES_hhdet_tes!K78=0,"",RES_hhdet_tes!K78/RES_hhdet_fec!K78)</f>
        <v>0.61854014573463156</v>
      </c>
      <c r="L78" s="111">
        <f>IF(RES_hhdet_tes!L78=0,"",RES_hhdet_tes!L78/RES_hhdet_fec!L78)</f>
        <v>0.61878123862092416</v>
      </c>
      <c r="M78" s="111">
        <f>IF(RES_hhdet_tes!M78=0,"",RES_hhdet_tes!M78/RES_hhdet_fec!M78)</f>
        <v>0.61903258433348329</v>
      </c>
      <c r="N78" s="111">
        <f>IF(RES_hhdet_tes!N78=0,"",RES_hhdet_tes!N78/RES_hhdet_fec!N78)</f>
        <v>0.61927374991123174</v>
      </c>
      <c r="O78" s="111">
        <f>IF(RES_hhdet_tes!O78=0,"",RES_hhdet_tes!O78/RES_hhdet_fec!O78)</f>
        <v>0.61947634819257436</v>
      </c>
      <c r="P78" s="111">
        <f>IF(RES_hhdet_tes!P78=0,"",RES_hhdet_tes!P78/RES_hhdet_fec!P78)</f>
        <v>0.6196214390727014</v>
      </c>
      <c r="Q78" s="111">
        <f>IF(RES_hhdet_tes!Q78=0,"",RES_hhdet_tes!Q78/RES_hhdet_fec!Q78)</f>
        <v>0.61983604315666074</v>
      </c>
      <c r="R78" s="111">
        <f>IF(RES_hhdet_tes!R78=0,"",RES_hhdet_tes!R78/RES_hhdet_fec!R78)</f>
        <v>0.6203386884424682</v>
      </c>
      <c r="S78" s="111">
        <f>IF(RES_hhdet_tes!S78=0,"",RES_hhdet_tes!S78/RES_hhdet_fec!S78)</f>
        <v>0.62125866350496251</v>
      </c>
      <c r="T78" s="111">
        <f>IF(RES_hhdet_tes!T78=0,"",RES_hhdet_tes!T78/RES_hhdet_fec!T78)</f>
        <v>0.62259147072620413</v>
      </c>
      <c r="U78" s="111">
        <f>IF(RES_hhdet_tes!U78=0,"",RES_hhdet_tes!U78/RES_hhdet_fec!U78)</f>
        <v>0.62432414006296655</v>
      </c>
      <c r="V78" s="111">
        <f>IF(RES_hhdet_tes!V78=0,"",RES_hhdet_tes!V78/RES_hhdet_fec!V78)</f>
        <v>0.62617239120853274</v>
      </c>
      <c r="W78" s="111">
        <f>IF(RES_hhdet_tes!W78=0,"",RES_hhdet_tes!W78/RES_hhdet_fec!W78)</f>
        <v>0.62792054671835351</v>
      </c>
      <c r="X78" s="111">
        <f>IF(RES_hhdet_tes!X78=0,"",RES_hhdet_tes!X78/RES_hhdet_fec!X78)</f>
        <v>0.62949105963003837</v>
      </c>
      <c r="Y78" s="111">
        <f>IF(RES_hhdet_tes!Y78=0,"",RES_hhdet_tes!Y78/RES_hhdet_fec!Y78)</f>
        <v>0.63094989923916966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0.75833892741635744</v>
      </c>
      <c r="C79" s="45">
        <f>IF(RES_hhdet_tes!C79=0,"",RES_hhdet_tes!C79/RES_hhdet_fec!C79)</f>
        <v>0.76325040152002022</v>
      </c>
      <c r="D79" s="45">
        <f>IF(RES_hhdet_tes!D79=0,"",RES_hhdet_tes!D79/RES_hhdet_fec!D79)</f>
        <v>0.76467400850146172</v>
      </c>
      <c r="E79" s="45">
        <f>IF(RES_hhdet_tes!E79=0,"",RES_hhdet_tes!E79/RES_hhdet_fec!E79)</f>
        <v>0.77251485947727827</v>
      </c>
      <c r="F79" s="45">
        <f>IF(RES_hhdet_tes!F79=0,"",RES_hhdet_tes!F79/RES_hhdet_fec!F79)</f>
        <v>0.77416086400610451</v>
      </c>
      <c r="G79" s="45">
        <f>IF(RES_hhdet_tes!G79=0,"",RES_hhdet_tes!G79/RES_hhdet_fec!G79)</f>
        <v>0.77539775256337717</v>
      </c>
      <c r="H79" s="45">
        <f>IF(RES_hhdet_tes!H79=0,"",RES_hhdet_tes!H79/RES_hhdet_fec!H79)</f>
        <v>0.77616122448222979</v>
      </c>
      <c r="I79" s="45">
        <f>IF(RES_hhdet_tes!I79=0,"",RES_hhdet_tes!I79/RES_hhdet_fec!I79)</f>
        <v>0.77810732630861734</v>
      </c>
      <c r="J79" s="45">
        <f>IF(RES_hhdet_tes!J79=0,"",RES_hhdet_tes!J79/RES_hhdet_fec!J79)</f>
        <v>0.77920058912107004</v>
      </c>
      <c r="K79" s="45">
        <f>IF(RES_hhdet_tes!K79=0,"",RES_hhdet_tes!K79/RES_hhdet_fec!K79)</f>
        <v>0.78049998282106647</v>
      </c>
      <c r="L79" s="45">
        <f>IF(RES_hhdet_tes!L79=0,"",RES_hhdet_tes!L79/RES_hhdet_fec!L79)</f>
        <v>0.78176296415235169</v>
      </c>
      <c r="M79" s="45">
        <f>IF(RES_hhdet_tes!M79=0,"",RES_hhdet_tes!M79/RES_hhdet_fec!M79)</f>
        <v>0.78254837791372278</v>
      </c>
      <c r="N79" s="45">
        <f>IF(RES_hhdet_tes!N79=0,"",RES_hhdet_tes!N79/RES_hhdet_fec!N79)</f>
        <v>0.78544935348555145</v>
      </c>
      <c r="O79" s="45">
        <f>IF(RES_hhdet_tes!O79=0,"",RES_hhdet_tes!O79/RES_hhdet_fec!O79)</f>
        <v>0.78865542402708011</v>
      </c>
      <c r="P79" s="45">
        <f>IF(RES_hhdet_tes!P79=0,"",RES_hhdet_tes!P79/RES_hhdet_fec!P79)</f>
        <v>0.79065633043834771</v>
      </c>
      <c r="Q79" s="45">
        <f>IF(RES_hhdet_tes!Q79=0,"",RES_hhdet_tes!Q79/RES_hhdet_fec!Q79)</f>
        <v>0.79713632183449257</v>
      </c>
      <c r="R79" s="45">
        <f>IF(RES_hhdet_tes!R79=0,"",RES_hhdet_tes!R79/RES_hhdet_fec!R79)</f>
        <v>0.80268558462017847</v>
      </c>
      <c r="S79" s="45">
        <f>IF(RES_hhdet_tes!S79=0,"",RES_hhdet_tes!S79/RES_hhdet_fec!S79)</f>
        <v>0.81053902996317095</v>
      </c>
      <c r="T79" s="45">
        <f>IF(RES_hhdet_tes!T79=0,"",RES_hhdet_tes!T79/RES_hhdet_fec!T79)</f>
        <v>0.82004236972741162</v>
      </c>
      <c r="U79" s="45">
        <f>IF(RES_hhdet_tes!U79=0,"",RES_hhdet_tes!U79/RES_hhdet_fec!U79)</f>
        <v>0.82964699236679262</v>
      </c>
      <c r="V79" s="45">
        <f>IF(RES_hhdet_tes!V79=0,"",RES_hhdet_tes!V79/RES_hhdet_fec!V79)</f>
        <v>0.84200246710698123</v>
      </c>
      <c r="W79" s="45">
        <f>IF(RES_hhdet_tes!W79=0,"",RES_hhdet_tes!W79/RES_hhdet_fec!W79)</f>
        <v>0.84920890599830179</v>
      </c>
      <c r="X79" s="45">
        <f>IF(RES_hhdet_tes!X79=0,"",RES_hhdet_tes!X79/RES_hhdet_fec!X79)</f>
        <v>0.86052736633359717</v>
      </c>
      <c r="Y79" s="45">
        <f>IF(RES_hhdet_tes!Y79=0,"",RES_hhdet_tes!Y79/RES_hhdet_fec!Y79)</f>
        <v>0.86494978187832228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0.49967615374983759</v>
      </c>
      <c r="C81" s="119">
        <f>IF(RES_hhdet_tes!C81=0,"",RES_hhdet_tes!C81/RES_hhdet_fec!C81)</f>
        <v>0.50483424562007728</v>
      </c>
      <c r="D81" s="119">
        <f>IF(RES_hhdet_tes!D81=0,"",RES_hhdet_tes!D81/RES_hhdet_fec!D81)</f>
        <v>0.51515150131623255</v>
      </c>
      <c r="E81" s="119">
        <f>IF(RES_hhdet_tes!E81=0,"",RES_hhdet_tes!E81/RES_hhdet_fec!E81)</f>
        <v>0.52865998776727863</v>
      </c>
      <c r="F81" s="119">
        <f>IF(RES_hhdet_tes!F81=0,"",RES_hhdet_tes!F81/RES_hhdet_fec!F81)</f>
        <v>0.53409161619119783</v>
      </c>
      <c r="G81" s="119">
        <f>IF(RES_hhdet_tes!G81=0,"",RES_hhdet_tes!G81/RES_hhdet_fec!G81)</f>
        <v>0.54788859368816667</v>
      </c>
      <c r="H81" s="119">
        <f>IF(RES_hhdet_tes!H81=0,"",RES_hhdet_tes!H81/RES_hhdet_fec!H81)</f>
        <v>0.56565290511303945</v>
      </c>
      <c r="I81" s="119">
        <f>IF(RES_hhdet_tes!I81=0,"",RES_hhdet_tes!I81/RES_hhdet_fec!I81)</f>
        <v>0.58256921229733805</v>
      </c>
      <c r="J81" s="119">
        <f>IF(RES_hhdet_tes!J81=0,"",RES_hhdet_tes!J81/RES_hhdet_fec!J81)</f>
        <v>0.59942499156860574</v>
      </c>
      <c r="K81" s="119">
        <f>IF(RES_hhdet_tes!K81=0,"",RES_hhdet_tes!K81/RES_hhdet_fec!K81)</f>
        <v>0.61739477877821092</v>
      </c>
      <c r="L81" s="119">
        <f>IF(RES_hhdet_tes!L81=0,"",RES_hhdet_tes!L81/RES_hhdet_fec!L81)</f>
        <v>0.63871565730345592</v>
      </c>
      <c r="M81" s="119">
        <f>IF(RES_hhdet_tes!M81=0,"",RES_hhdet_tes!M81/RES_hhdet_fec!M81)</f>
        <v>0.66245292679220236</v>
      </c>
      <c r="N81" s="119">
        <f>IF(RES_hhdet_tes!N81=0,"",RES_hhdet_tes!N81/RES_hhdet_fec!N81)</f>
        <v>0.68188562170158595</v>
      </c>
      <c r="O81" s="119">
        <f>IF(RES_hhdet_tes!O81=0,"",RES_hhdet_tes!O81/RES_hhdet_fec!O81)</f>
        <v>0.69959528908923363</v>
      </c>
      <c r="P81" s="119">
        <f>IF(RES_hhdet_tes!P81=0,"",RES_hhdet_tes!P81/RES_hhdet_fec!P81)</f>
        <v>0.70713793641913636</v>
      </c>
      <c r="Q81" s="119">
        <f>IF(RES_hhdet_tes!Q81=0,"",RES_hhdet_tes!Q81/RES_hhdet_fec!Q81)</f>
        <v>0.71260433708738469</v>
      </c>
      <c r="R81" s="119">
        <f>IF(RES_hhdet_tes!R81=0,"",RES_hhdet_tes!R81/RES_hhdet_fec!R81)</f>
        <v>0.71953662034855337</v>
      </c>
      <c r="S81" s="119">
        <f>IF(RES_hhdet_tes!S81=0,"",RES_hhdet_tes!S81/RES_hhdet_fec!S81)</f>
        <v>0.72797114366238291</v>
      </c>
      <c r="T81" s="119">
        <f>IF(RES_hhdet_tes!T81=0,"",RES_hhdet_tes!T81/RES_hhdet_fec!T81)</f>
        <v>0.73840024860846498</v>
      </c>
      <c r="U81" s="119">
        <f>IF(RES_hhdet_tes!U81=0,"",RES_hhdet_tes!U81/RES_hhdet_fec!U81)</f>
        <v>0.74843153647234184</v>
      </c>
      <c r="V81" s="119">
        <f>IF(RES_hhdet_tes!V81=0,"",RES_hhdet_tes!V81/RES_hhdet_fec!V81)</f>
        <v>0.76184762305903753</v>
      </c>
      <c r="W81" s="119">
        <f>IF(RES_hhdet_tes!W81=0,"",RES_hhdet_tes!W81/RES_hhdet_fec!W81)</f>
        <v>0.77062639560859447</v>
      </c>
      <c r="X81" s="119">
        <f>IF(RES_hhdet_tes!X81=0,"",RES_hhdet_tes!X81/RES_hhdet_fec!X81)</f>
        <v>0.78100126888352239</v>
      </c>
      <c r="Y81" s="119">
        <f>IF(RES_hhdet_tes!Y81=0,"",RES_hhdet_tes!Y81/RES_hhdet_fec!Y81)</f>
        <v>0.7934775600044649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0.47474123723136147</v>
      </c>
      <c r="C82" s="124">
        <f>IF(RES_hhdet_tes!C82=0,"",RES_hhdet_tes!C82/RES_hhdet_fec!C82)</f>
        <v>0.48096077573872342</v>
      </c>
      <c r="D82" s="124">
        <f>IF(RES_hhdet_tes!D82=0,"",RES_hhdet_tes!D82/RES_hhdet_fec!D82)</f>
        <v>0.49051038917896789</v>
      </c>
      <c r="E82" s="124">
        <f>IF(RES_hhdet_tes!E82=0,"",RES_hhdet_tes!E82/RES_hhdet_fec!E82)</f>
        <v>0.5018744044544553</v>
      </c>
      <c r="F82" s="124">
        <f>IF(RES_hhdet_tes!F82=0,"",RES_hhdet_tes!F82/RES_hhdet_fec!F82)</f>
        <v>0.51286276030309064</v>
      </c>
      <c r="G82" s="124">
        <f>IF(RES_hhdet_tes!G82=0,"",RES_hhdet_tes!G82/RES_hhdet_fec!G82)</f>
        <v>0.52638716283489029</v>
      </c>
      <c r="H82" s="124">
        <f>IF(RES_hhdet_tes!H82=0,"",RES_hhdet_tes!H82/RES_hhdet_fec!H82)</f>
        <v>0.54118918198946753</v>
      </c>
      <c r="I82" s="124">
        <f>IF(RES_hhdet_tes!I82=0,"",RES_hhdet_tes!I82/RES_hhdet_fec!I82)</f>
        <v>0.56045966398960267</v>
      </c>
      <c r="J82" s="124">
        <f>IF(RES_hhdet_tes!J82=0,"",RES_hhdet_tes!J82/RES_hhdet_fec!J82)</f>
        <v>0.57942891400737173</v>
      </c>
      <c r="K82" s="124">
        <f>IF(RES_hhdet_tes!K82=0,"",RES_hhdet_tes!K82/RES_hhdet_fec!K82)</f>
        <v>0.60064668396017162</v>
      </c>
      <c r="L82" s="124">
        <f>IF(RES_hhdet_tes!L82=0,"",RES_hhdet_tes!L82/RES_hhdet_fec!L82)</f>
        <v>0.62316897965239693</v>
      </c>
      <c r="M82" s="124">
        <f>IF(RES_hhdet_tes!M82=0,"",RES_hhdet_tes!M82/RES_hhdet_fec!M82)</f>
        <v>0.64510549324131683</v>
      </c>
      <c r="N82" s="124">
        <f>IF(RES_hhdet_tes!N82=0,"",RES_hhdet_tes!N82/RES_hhdet_fec!N82)</f>
        <v>0.66792787906056517</v>
      </c>
      <c r="O82" s="124">
        <f>IF(RES_hhdet_tes!O82=0,"",RES_hhdet_tes!O82/RES_hhdet_fec!O82)</f>
        <v>0.68784494761495119</v>
      </c>
      <c r="P82" s="124">
        <f>IF(RES_hhdet_tes!P82=0,"",RES_hhdet_tes!P82/RES_hhdet_fec!P82)</f>
        <v>0.69345164500610668</v>
      </c>
      <c r="Q82" s="124">
        <f>IF(RES_hhdet_tes!Q82=0,"",RES_hhdet_tes!Q82/RES_hhdet_fec!Q82)</f>
        <v>0.69848726118537607</v>
      </c>
      <c r="R82" s="124">
        <f>IF(RES_hhdet_tes!R82=0,"",RES_hhdet_tes!R82/RES_hhdet_fec!R82)</f>
        <v>0.70438497453503535</v>
      </c>
      <c r="S82" s="124">
        <f>IF(RES_hhdet_tes!S82=0,"",RES_hhdet_tes!S82/RES_hhdet_fec!S82)</f>
        <v>0.71210985972738616</v>
      </c>
      <c r="T82" s="124">
        <f>IF(RES_hhdet_tes!T82=0,"",RES_hhdet_tes!T82/RES_hhdet_fec!T82)</f>
        <v>0.72114621127110556</v>
      </c>
      <c r="U82" s="124">
        <f>IF(RES_hhdet_tes!U82=0,"",RES_hhdet_tes!U82/RES_hhdet_fec!U82)</f>
        <v>0.73031742165692637</v>
      </c>
      <c r="V82" s="124">
        <f>IF(RES_hhdet_tes!V82=0,"",RES_hhdet_tes!V82/RES_hhdet_fec!V82)</f>
        <v>0.73909916579117096</v>
      </c>
      <c r="W82" s="124">
        <f>IF(RES_hhdet_tes!W82=0,"",RES_hhdet_tes!W82/RES_hhdet_fec!W82)</f>
        <v>0.74947643058738378</v>
      </c>
      <c r="X82" s="124">
        <f>IF(RES_hhdet_tes!X82=0,"",RES_hhdet_tes!X82/RES_hhdet_fec!X82)</f>
        <v>0.76112971751267888</v>
      </c>
      <c r="Y82" s="124">
        <f>IF(RES_hhdet_tes!Y82=0,"",RES_hhdet_tes!Y82/RES_hhdet_fec!Y82)</f>
        <v>0.77387748452517058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0.47225132261669139</v>
      </c>
      <c r="C83" s="111">
        <f>IF(RES_hhdet_tes!C83=0,"",RES_hhdet_tes!C83/RES_hhdet_fec!C83)</f>
        <v>0.47853101634930229</v>
      </c>
      <c r="D83" s="111">
        <f>IF(RES_hhdet_tes!D83=0,"",RES_hhdet_tes!D83/RES_hhdet_fec!D83)</f>
        <v>0.48810966888315749</v>
      </c>
      <c r="E83" s="111">
        <f>IF(RES_hhdet_tes!E83=0,"",RES_hhdet_tes!E83/RES_hhdet_fec!E83)</f>
        <v>0.4995829871738881</v>
      </c>
      <c r="F83" s="111">
        <f>IF(RES_hhdet_tes!F83=0,"",RES_hhdet_tes!F83/RES_hhdet_fec!F83)</f>
        <v>0.5105550458624265</v>
      </c>
      <c r="G83" s="111">
        <f>IF(RES_hhdet_tes!G83=0,"",RES_hhdet_tes!G83/RES_hhdet_fec!G83)</f>
        <v>0.52413684587211506</v>
      </c>
      <c r="H83" s="111">
        <f>IF(RES_hhdet_tes!H83=0,"",RES_hhdet_tes!H83/RES_hhdet_fec!H83)</f>
        <v>0.53898980284438625</v>
      </c>
      <c r="I83" s="111">
        <f>IF(RES_hhdet_tes!I83=0,"",RES_hhdet_tes!I83/RES_hhdet_fec!I83)</f>
        <v>0.55827729218531164</v>
      </c>
      <c r="J83" s="111">
        <f>IF(RES_hhdet_tes!J83=0,"",RES_hhdet_tes!J83/RES_hhdet_fec!J83)</f>
        <v>0.57730341901018756</v>
      </c>
      <c r="K83" s="111">
        <f>IF(RES_hhdet_tes!K83=0,"",RES_hhdet_tes!K83/RES_hhdet_fec!K83)</f>
        <v>0.598614297177124</v>
      </c>
      <c r="L83" s="111">
        <f>IF(RES_hhdet_tes!L83=0,"",RES_hhdet_tes!L83/RES_hhdet_fec!L83)</f>
        <v>0.62119238026487333</v>
      </c>
      <c r="M83" s="111">
        <f>IF(RES_hhdet_tes!M83=0,"",RES_hhdet_tes!M83/RES_hhdet_fec!M83)</f>
        <v>0.6432220778801272</v>
      </c>
      <c r="N83" s="111">
        <f>IF(RES_hhdet_tes!N83=0,"",RES_hhdet_tes!N83/RES_hhdet_fec!N83)</f>
        <v>0.66610226252120563</v>
      </c>
      <c r="O83" s="111">
        <f>IF(RES_hhdet_tes!O83=0,"",RES_hhdet_tes!O83/RES_hhdet_fec!O83)</f>
        <v>0.68609419064076915</v>
      </c>
      <c r="P83" s="111">
        <f>IF(RES_hhdet_tes!P83=0,"",RES_hhdet_tes!P83/RES_hhdet_fec!P83)</f>
        <v>0.69173610965217502</v>
      </c>
      <c r="Q83" s="111">
        <f>IF(RES_hhdet_tes!Q83=0,"",RES_hhdet_tes!Q83/RES_hhdet_fec!Q83)</f>
        <v>0.69679873515175439</v>
      </c>
      <c r="R83" s="111">
        <f>IF(RES_hhdet_tes!R83=0,"",RES_hhdet_tes!R83/RES_hhdet_fec!R83)</f>
        <v>0.70272266051523513</v>
      </c>
      <c r="S83" s="111">
        <f>IF(RES_hhdet_tes!S83=0,"",RES_hhdet_tes!S83/RES_hhdet_fec!S83)</f>
        <v>0.71048322467327896</v>
      </c>
      <c r="T83" s="111">
        <f>IF(RES_hhdet_tes!T83=0,"",RES_hhdet_tes!T83/RES_hhdet_fec!T83)</f>
        <v>0.71956381421077309</v>
      </c>
      <c r="U83" s="111">
        <f>IF(RES_hhdet_tes!U83=0,"",RES_hhdet_tes!U83/RES_hhdet_fec!U83)</f>
        <v>0.7287694884913597</v>
      </c>
      <c r="V83" s="111">
        <f>IF(RES_hhdet_tes!V83=0,"",RES_hhdet_tes!V83/RES_hhdet_fec!V83)</f>
        <v>0.73759573608113782</v>
      </c>
      <c r="W83" s="111">
        <f>IF(RES_hhdet_tes!W83=0,"",RES_hhdet_tes!W83/RES_hhdet_fec!W83)</f>
        <v>0.74800183292345246</v>
      </c>
      <c r="X83" s="111">
        <f>IF(RES_hhdet_tes!X83=0,"",RES_hhdet_tes!X83/RES_hhdet_fec!X83)</f>
        <v>0.75973273146049181</v>
      </c>
      <c r="Y83" s="111">
        <f>IF(RES_hhdet_tes!Y83=0,"",RES_hhdet_tes!Y83/RES_hhdet_fec!Y83)</f>
        <v>0.77253477942940563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1.8130054223880809</v>
      </c>
      <c r="C85" s="124">
        <f>IF(RES_hhdet_tes!C85=0,"",RES_hhdet_tes!C85/RES_hhdet_fec!C85)</f>
        <v>1.8840087652587372</v>
      </c>
      <c r="D85" s="124">
        <f>IF(RES_hhdet_tes!D85=0,"",RES_hhdet_tes!D85/RES_hhdet_fec!D85)</f>
        <v>1.9734421443492782</v>
      </c>
      <c r="E85" s="124">
        <f>IF(RES_hhdet_tes!E85=0,"",RES_hhdet_tes!E85/RES_hhdet_fec!E85)</f>
        <v>2.0696691155163127</v>
      </c>
      <c r="F85" s="124">
        <f>IF(RES_hhdet_tes!F85=0,"",RES_hhdet_tes!F85/RES_hhdet_fec!F85)</f>
        <v>2.2027483975311974</v>
      </c>
      <c r="G85" s="124">
        <f>IF(RES_hhdet_tes!G85=0,"",RES_hhdet_tes!G85/RES_hhdet_fec!G85)</f>
        <v>2.3513058396365554</v>
      </c>
      <c r="H85" s="124">
        <f>IF(RES_hhdet_tes!H85=0,"",RES_hhdet_tes!H85/RES_hhdet_fec!H85)</f>
        <v>2.531499765424059</v>
      </c>
      <c r="I85" s="124">
        <f>IF(RES_hhdet_tes!I85=0,"",RES_hhdet_tes!I85/RES_hhdet_fec!I85)</f>
        <v>2.6315368840163011</v>
      </c>
      <c r="J85" s="124">
        <f>IF(RES_hhdet_tes!J85=0,"",RES_hhdet_tes!J85/RES_hhdet_fec!J85)</f>
        <v>2.6911907996567095</v>
      </c>
      <c r="K85" s="124">
        <f>IF(RES_hhdet_tes!K85=0,"",RES_hhdet_tes!K85/RES_hhdet_fec!K85)</f>
        <v>2.8031468231528738</v>
      </c>
      <c r="L85" s="124">
        <f>IF(RES_hhdet_tes!L85=0,"",RES_hhdet_tes!L85/RES_hhdet_fec!L85)</f>
        <v>2.9321669344788162</v>
      </c>
      <c r="M85" s="124">
        <f>IF(RES_hhdet_tes!M85=0,"",RES_hhdet_tes!M85/RES_hhdet_fec!M85)</f>
        <v>3.0704130233065916</v>
      </c>
      <c r="N85" s="124">
        <f>IF(RES_hhdet_tes!N85=0,"",RES_hhdet_tes!N85/RES_hhdet_fec!N85)</f>
        <v>3.2044890805774284</v>
      </c>
      <c r="O85" s="124">
        <f>IF(RES_hhdet_tes!O85=0,"",RES_hhdet_tes!O85/RES_hhdet_fec!O85)</f>
        <v>3.3445631073072306</v>
      </c>
      <c r="P85" s="124">
        <f>IF(RES_hhdet_tes!P85=0,"",RES_hhdet_tes!P85/RES_hhdet_fec!P85)</f>
        <v>3.4543889128209528</v>
      </c>
      <c r="Q85" s="124">
        <f>IF(RES_hhdet_tes!Q85=0,"",RES_hhdet_tes!Q85/RES_hhdet_fec!Q85)</f>
        <v>3.5469511169523442</v>
      </c>
      <c r="R85" s="124">
        <f>IF(RES_hhdet_tes!R85=0,"",RES_hhdet_tes!R85/RES_hhdet_fec!R85)</f>
        <v>3.6447574751457426</v>
      </c>
      <c r="S85" s="124">
        <f>IF(RES_hhdet_tes!S85=0,"",RES_hhdet_tes!S85/RES_hhdet_fec!S85)</f>
        <v>3.7532015894633401</v>
      </c>
      <c r="T85" s="124">
        <f>IF(RES_hhdet_tes!T85=0,"",RES_hhdet_tes!T85/RES_hhdet_fec!T85)</f>
        <v>3.8522125463370127</v>
      </c>
      <c r="U85" s="124">
        <f>IF(RES_hhdet_tes!U85=0,"",RES_hhdet_tes!U85/RES_hhdet_fec!U85)</f>
        <v>3.9374497397135517</v>
      </c>
      <c r="V85" s="124">
        <f>IF(RES_hhdet_tes!V85=0,"",RES_hhdet_tes!V85/RES_hhdet_fec!V85)</f>
        <v>3.9885339636171455</v>
      </c>
      <c r="W85" s="124">
        <f>IF(RES_hhdet_tes!W85=0,"",RES_hhdet_tes!W85/RES_hhdet_fec!W85)</f>
        <v>4.0264241541834798</v>
      </c>
      <c r="X85" s="124">
        <f>IF(RES_hhdet_tes!X85=0,"",RES_hhdet_tes!X85/RES_hhdet_fec!X85)</f>
        <v>4.0468779299324025</v>
      </c>
      <c r="Y85" s="124">
        <f>IF(RES_hhdet_tes!Y85=0,"",RES_hhdet_tes!Y85/RES_hhdet_fec!Y85)</f>
        <v>4.0637056261924922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1.8130054223880809</v>
      </c>
      <c r="C86" s="111">
        <f>IF(RES_hhdet_tes!C86=0,"",RES_hhdet_tes!C86/RES_hhdet_fec!C86)</f>
        <v>1.8840087652587372</v>
      </c>
      <c r="D86" s="111">
        <f>IF(RES_hhdet_tes!D86=0,"",RES_hhdet_tes!D86/RES_hhdet_fec!D86)</f>
        <v>1.9734421443492782</v>
      </c>
      <c r="E86" s="111">
        <f>IF(RES_hhdet_tes!E86=0,"",RES_hhdet_tes!E86/RES_hhdet_fec!E86)</f>
        <v>2.0696691155163127</v>
      </c>
      <c r="F86" s="111">
        <f>IF(RES_hhdet_tes!F86=0,"",RES_hhdet_tes!F86/RES_hhdet_fec!F86)</f>
        <v>2.2027483975311974</v>
      </c>
      <c r="G86" s="111">
        <f>IF(RES_hhdet_tes!G86=0,"",RES_hhdet_tes!G86/RES_hhdet_fec!G86)</f>
        <v>2.3513058396365554</v>
      </c>
      <c r="H86" s="111">
        <f>IF(RES_hhdet_tes!H86=0,"",RES_hhdet_tes!H86/RES_hhdet_fec!H86)</f>
        <v>2.531499765424059</v>
      </c>
      <c r="I86" s="111">
        <f>IF(RES_hhdet_tes!I86=0,"",RES_hhdet_tes!I86/RES_hhdet_fec!I86)</f>
        <v>2.6315368840163011</v>
      </c>
      <c r="J86" s="111">
        <f>IF(RES_hhdet_tes!J86=0,"",RES_hhdet_tes!J86/RES_hhdet_fec!J86)</f>
        <v>2.6911907996567095</v>
      </c>
      <c r="K86" s="111">
        <f>IF(RES_hhdet_tes!K86=0,"",RES_hhdet_tes!K86/RES_hhdet_fec!K86)</f>
        <v>2.8031468231528738</v>
      </c>
      <c r="L86" s="111">
        <f>IF(RES_hhdet_tes!L86=0,"",RES_hhdet_tes!L86/RES_hhdet_fec!L86)</f>
        <v>2.9321669344788162</v>
      </c>
      <c r="M86" s="111">
        <f>IF(RES_hhdet_tes!M86=0,"",RES_hhdet_tes!M86/RES_hhdet_fec!M86)</f>
        <v>3.0704130233065916</v>
      </c>
      <c r="N86" s="111">
        <f>IF(RES_hhdet_tes!N86=0,"",RES_hhdet_tes!N86/RES_hhdet_fec!N86)</f>
        <v>3.2044890805774284</v>
      </c>
      <c r="O86" s="111">
        <f>IF(RES_hhdet_tes!O86=0,"",RES_hhdet_tes!O86/RES_hhdet_fec!O86)</f>
        <v>3.3445631073072306</v>
      </c>
      <c r="P86" s="111">
        <f>IF(RES_hhdet_tes!P86=0,"",RES_hhdet_tes!P86/RES_hhdet_fec!P86)</f>
        <v>3.4543889128209528</v>
      </c>
      <c r="Q86" s="111">
        <f>IF(RES_hhdet_tes!Q86=0,"",RES_hhdet_tes!Q86/RES_hhdet_fec!Q86)</f>
        <v>3.5469511169523442</v>
      </c>
      <c r="R86" s="111">
        <f>IF(RES_hhdet_tes!R86=0,"",RES_hhdet_tes!R86/RES_hhdet_fec!R86)</f>
        <v>3.6447574751457426</v>
      </c>
      <c r="S86" s="111">
        <f>IF(RES_hhdet_tes!S86=0,"",RES_hhdet_tes!S86/RES_hhdet_fec!S86)</f>
        <v>3.7532015894633401</v>
      </c>
      <c r="T86" s="111">
        <f>IF(RES_hhdet_tes!T86=0,"",RES_hhdet_tes!T86/RES_hhdet_fec!T86)</f>
        <v>3.8522125463370127</v>
      </c>
      <c r="U86" s="111">
        <f>IF(RES_hhdet_tes!U86=0,"",RES_hhdet_tes!U86/RES_hhdet_fec!U86)</f>
        <v>3.9374497397135517</v>
      </c>
      <c r="V86" s="111">
        <f>IF(RES_hhdet_tes!V86=0,"",RES_hhdet_tes!V86/RES_hhdet_fec!V86)</f>
        <v>3.9885339636171455</v>
      </c>
      <c r="W86" s="111">
        <f>IF(RES_hhdet_tes!W86=0,"",RES_hhdet_tes!W86/RES_hhdet_fec!W86)</f>
        <v>4.0264241541834798</v>
      </c>
      <c r="X86" s="111">
        <f>IF(RES_hhdet_tes!X86=0,"",RES_hhdet_tes!X86/RES_hhdet_fec!X86)</f>
        <v>4.0468779299324025</v>
      </c>
      <c r="Y86" s="111">
        <f>IF(RES_hhdet_tes!Y86=0,"",RES_hhdet_tes!Y86/RES_hhdet_fec!Y86)</f>
        <v>4.0637056261924922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0.67025616019946732</v>
      </c>
      <c r="C87" s="124">
        <f>IF(RES_hhdet_tes!C87=0,"",RES_hhdet_tes!C87/RES_hhdet_fec!C87)</f>
        <v>0.6731655193687629</v>
      </c>
      <c r="D87" s="124">
        <f>IF(RES_hhdet_tes!D87=0,"",RES_hhdet_tes!D87/RES_hhdet_fec!D87)</f>
        <v>0.67700664557545187</v>
      </c>
      <c r="E87" s="124">
        <f>IF(RES_hhdet_tes!E87=0,"",RES_hhdet_tes!E87/RES_hhdet_fec!E87)</f>
        <v>0.68197992505928973</v>
      </c>
      <c r="F87" s="124">
        <f>IF(RES_hhdet_tes!F87=0,"",RES_hhdet_tes!F87/RES_hhdet_fec!F87)</f>
        <v>0.68676145323889159</v>
      </c>
      <c r="G87" s="124">
        <f>IF(RES_hhdet_tes!G87=0,"",RES_hhdet_tes!G87/RES_hhdet_fec!G87)</f>
        <v>0.69174187149199062</v>
      </c>
      <c r="H87" s="124">
        <f>IF(RES_hhdet_tes!H87=0,"",RES_hhdet_tes!H87/RES_hhdet_fec!H87)</f>
        <v>0.69895163756329903</v>
      </c>
      <c r="I87" s="124">
        <f>IF(RES_hhdet_tes!I87=0,"",RES_hhdet_tes!I87/RES_hhdet_fec!I87)</f>
        <v>0.70359520842535095</v>
      </c>
      <c r="J87" s="124">
        <f>IF(RES_hhdet_tes!J87=0,"",RES_hhdet_tes!J87/RES_hhdet_fec!J87)</f>
        <v>0.70820646787477237</v>
      </c>
      <c r="K87" s="124">
        <f>IF(RES_hhdet_tes!K87=0,"",RES_hhdet_tes!K87/RES_hhdet_fec!K87)</f>
        <v>0.71222784810560003</v>
      </c>
      <c r="L87" s="124">
        <f>IF(RES_hhdet_tes!L87=0,"",RES_hhdet_tes!L87/RES_hhdet_fec!L87)</f>
        <v>0.71535481700908932</v>
      </c>
      <c r="M87" s="124">
        <f>IF(RES_hhdet_tes!M87=0,"",RES_hhdet_tes!M87/RES_hhdet_fec!M87)</f>
        <v>0.72667034803520703</v>
      </c>
      <c r="N87" s="124">
        <f>IF(RES_hhdet_tes!N87=0,"",RES_hhdet_tes!N87/RES_hhdet_fec!N87)</f>
        <v>0.73121848086578778</v>
      </c>
      <c r="O87" s="124">
        <f>IF(RES_hhdet_tes!O87=0,"",RES_hhdet_tes!O87/RES_hhdet_fec!O87)</f>
        <v>0.73630986271775378</v>
      </c>
      <c r="P87" s="124">
        <f>IF(RES_hhdet_tes!P87=0,"",RES_hhdet_tes!P87/RES_hhdet_fec!P87)</f>
        <v>0.74295292008226099</v>
      </c>
      <c r="Q87" s="124">
        <f>IF(RES_hhdet_tes!Q87=0,"",RES_hhdet_tes!Q87/RES_hhdet_fec!Q87)</f>
        <v>0.74853732592966249</v>
      </c>
      <c r="R87" s="124">
        <f>IF(RES_hhdet_tes!R87=0,"",RES_hhdet_tes!R87/RES_hhdet_fec!R87)</f>
        <v>0.75593056534430436</v>
      </c>
      <c r="S87" s="124">
        <f>IF(RES_hhdet_tes!S87=0,"",RES_hhdet_tes!S87/RES_hhdet_fec!S87)</f>
        <v>0.76341070563475499</v>
      </c>
      <c r="T87" s="124">
        <f>IF(RES_hhdet_tes!T87=0,"",RES_hhdet_tes!T87/RES_hhdet_fec!T87)</f>
        <v>0.77310725482321696</v>
      </c>
      <c r="U87" s="124">
        <f>IF(RES_hhdet_tes!U87=0,"",RES_hhdet_tes!U87/RES_hhdet_fec!U87)</f>
        <v>0.78296722518786721</v>
      </c>
      <c r="V87" s="124">
        <f>IF(RES_hhdet_tes!V87=0,"",RES_hhdet_tes!V87/RES_hhdet_fec!V87)</f>
        <v>0.79162904910075471</v>
      </c>
      <c r="W87" s="124">
        <f>IF(RES_hhdet_tes!W87=0,"",RES_hhdet_tes!W87/RES_hhdet_fec!W87)</f>
        <v>0.80081251729091107</v>
      </c>
      <c r="X87" s="124">
        <f>IF(RES_hhdet_tes!X87=0,"",RES_hhdet_tes!X87/RES_hhdet_fec!X87)</f>
        <v>0.81542972035207151</v>
      </c>
      <c r="Y87" s="124">
        <f>IF(RES_hhdet_tes!Y87=0,"",RES_hhdet_tes!Y87/RES_hhdet_fec!Y87)</f>
        <v>0.82565640664524309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0.49498953516778421</v>
      </c>
      <c r="C88" s="111">
        <f>IF(RES_hhdet_tes!C88=0,"",RES_hhdet_tes!C88/RES_hhdet_fec!C88)</f>
        <v>0.50462554803489301</v>
      </c>
      <c r="D88" s="111">
        <f>IF(RES_hhdet_tes!D88=0,"",RES_hhdet_tes!D88/RES_hhdet_fec!D88)</f>
        <v>0.5194097158448352</v>
      </c>
      <c r="E88" s="111">
        <f>IF(RES_hhdet_tes!E88=0,"",RES_hhdet_tes!E88/RES_hhdet_fec!E88)</f>
        <v>0.53563925036607074</v>
      </c>
      <c r="F88" s="111">
        <f>IF(RES_hhdet_tes!F88=0,"",RES_hhdet_tes!F88/RES_hhdet_fec!F88)</f>
        <v>0.55070610376632911</v>
      </c>
      <c r="G88" s="111">
        <f>IF(RES_hhdet_tes!G88=0,"",RES_hhdet_tes!G88/RES_hhdet_fec!G88)</f>
        <v>0.56817272756436854</v>
      </c>
      <c r="H88" s="111">
        <f>IF(RES_hhdet_tes!H88=0,"",RES_hhdet_tes!H88/RES_hhdet_fec!H88)</f>
        <v>0.58618608897628799</v>
      </c>
      <c r="I88" s="111">
        <f>IF(RES_hhdet_tes!I88=0,"",RES_hhdet_tes!I88/RES_hhdet_fec!I88)</f>
        <v>0.60747990505606353</v>
      </c>
      <c r="J88" s="111">
        <f>IF(RES_hhdet_tes!J88=0,"",RES_hhdet_tes!J88/RES_hhdet_fec!J88)</f>
        <v>0.63277583328216946</v>
      </c>
      <c r="K88" s="111">
        <f>IF(RES_hhdet_tes!K88=0,"",RES_hhdet_tes!K88/RES_hhdet_fec!K88)</f>
        <v>0.65109687256961601</v>
      </c>
      <c r="L88" s="111">
        <f>IF(RES_hhdet_tes!L88=0,"",RES_hhdet_tes!L88/RES_hhdet_fec!L88)</f>
        <v>0.66940615382345037</v>
      </c>
      <c r="M88" s="111">
        <f>IF(RES_hhdet_tes!M88=0,"",RES_hhdet_tes!M88/RES_hhdet_fec!M88)</f>
        <v>0.68902791821982012</v>
      </c>
      <c r="N88" s="111">
        <f>IF(RES_hhdet_tes!N88=0,"",RES_hhdet_tes!N88/RES_hhdet_fec!N88)</f>
        <v>0.71339370756260456</v>
      </c>
      <c r="O88" s="111">
        <f>IF(RES_hhdet_tes!O88=0,"",RES_hhdet_tes!O88/RES_hhdet_fec!O88)</f>
        <v>0.74045045613294769</v>
      </c>
      <c r="P88" s="111">
        <f>IF(RES_hhdet_tes!P88=0,"",RES_hhdet_tes!P88/RES_hhdet_fec!P88)</f>
        <v>0.74265557491505574</v>
      </c>
      <c r="Q88" s="111">
        <f>IF(RES_hhdet_tes!Q88=0,"",RES_hhdet_tes!Q88/RES_hhdet_fec!Q88)</f>
        <v>0.74630670896014661</v>
      </c>
      <c r="R88" s="111">
        <f>IF(RES_hhdet_tes!R88=0,"",RES_hhdet_tes!R88/RES_hhdet_fec!R88)</f>
        <v>0.75108805544084511</v>
      </c>
      <c r="S88" s="111">
        <f>IF(RES_hhdet_tes!S88=0,"",RES_hhdet_tes!S88/RES_hhdet_fec!S88)</f>
        <v>0.76010761325560861</v>
      </c>
      <c r="T88" s="111">
        <f>IF(RES_hhdet_tes!T88=0,"",RES_hhdet_tes!T88/RES_hhdet_fec!T88)</f>
        <v>0.76974176072361788</v>
      </c>
      <c r="U88" s="111">
        <f>IF(RES_hhdet_tes!U88=0,"",RES_hhdet_tes!U88/RES_hhdet_fec!U88)</f>
        <v>0.78043412127775336</v>
      </c>
      <c r="V88" s="111">
        <f>IF(RES_hhdet_tes!V88=0,"",RES_hhdet_tes!V88/RES_hhdet_fec!V88)</f>
        <v>0.79943691462065514</v>
      </c>
      <c r="W88" s="111">
        <f>IF(RES_hhdet_tes!W88=0,"",RES_hhdet_tes!W88/RES_hhdet_fec!W88)</f>
        <v>0.82217152320068676</v>
      </c>
      <c r="X88" s="111">
        <f>IF(RES_hhdet_tes!X88=0,"",RES_hhdet_tes!X88/RES_hhdet_fec!X88)</f>
        <v>0.84687926512892842</v>
      </c>
      <c r="Y88" s="111">
        <f>IF(RES_hhdet_tes!Y88=0,"",RES_hhdet_tes!Y88/RES_hhdet_fec!Y88)</f>
        <v>0.85899657320555145</v>
      </c>
      <c r="DA88" s="63" t="s">
        <v>1989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0.79504041101840817</v>
      </c>
      <c r="C89" s="111">
        <f>IF(RES_hhdet_tes!C89=0,"",RES_hhdet_tes!C89/RES_hhdet_fec!C89)</f>
        <v>0.80951093313625599</v>
      </c>
      <c r="D89" s="111">
        <f>IF(RES_hhdet_tes!D89=0,"",RES_hhdet_tes!D89/RES_hhdet_fec!D89)</f>
        <v>0.82898435999055908</v>
      </c>
      <c r="E89" s="111">
        <f>IF(RES_hhdet_tes!E89=0,"",RES_hhdet_tes!E89/RES_hhdet_fec!E89)</f>
        <v>0.82716116756489511</v>
      </c>
      <c r="F89" s="111">
        <f>IF(RES_hhdet_tes!F89=0,"",RES_hhdet_tes!F89/RES_hhdet_fec!F89)</f>
        <v>0.83860206637234991</v>
      </c>
      <c r="G89" s="111">
        <f>IF(RES_hhdet_tes!G89=0,"",RES_hhdet_tes!G89/RES_hhdet_fec!G89)</f>
        <v>0.86485213547750039</v>
      </c>
      <c r="H89" s="111">
        <f>IF(RES_hhdet_tes!H89=0,"",RES_hhdet_tes!H89/RES_hhdet_fec!H89)</f>
        <v>0.88403815473450598</v>
      </c>
      <c r="I89" s="111">
        <f>IF(RES_hhdet_tes!I89=0,"",RES_hhdet_tes!I89/RES_hhdet_fec!I89)</f>
        <v>0.87994392652582032</v>
      </c>
      <c r="J89" s="111">
        <f>IF(RES_hhdet_tes!J89=0,"",RES_hhdet_tes!J89/RES_hhdet_fec!J89)</f>
        <v>0.8980846556859432</v>
      </c>
      <c r="K89" s="111">
        <f>IF(RES_hhdet_tes!K89=0,"",RES_hhdet_tes!K89/RES_hhdet_fec!K89)</f>
        <v>0.91501910198235559</v>
      </c>
      <c r="L89" s="111">
        <f>IF(RES_hhdet_tes!L89=0,"",RES_hhdet_tes!L89/RES_hhdet_fec!L89)</f>
        <v>0.84796433754125855</v>
      </c>
      <c r="M89" s="111">
        <f>IF(RES_hhdet_tes!M89=0,"",RES_hhdet_tes!M89/RES_hhdet_fec!M89)</f>
        <v>0.93034946125857565</v>
      </c>
      <c r="N89" s="111">
        <f>IF(RES_hhdet_tes!N89=0,"",RES_hhdet_tes!N89/RES_hhdet_fec!N89)</f>
        <v>0.91420280096035378</v>
      </c>
      <c r="O89" s="111">
        <f>IF(RES_hhdet_tes!O89=0,"",RES_hhdet_tes!O89/RES_hhdet_fec!O89)</f>
        <v>0.91299331657415783</v>
      </c>
      <c r="P89" s="111">
        <f>IF(RES_hhdet_tes!P89=0,"",RES_hhdet_tes!P89/RES_hhdet_fec!P89)</f>
        <v>0.93657694794384183</v>
      </c>
      <c r="Q89" s="111">
        <f>IF(RES_hhdet_tes!Q89=0,"",RES_hhdet_tes!Q89/RES_hhdet_fec!Q89)</f>
        <v>0.92750235399199576</v>
      </c>
      <c r="R89" s="111">
        <f>IF(RES_hhdet_tes!R89=0,"",RES_hhdet_tes!R89/RES_hhdet_fec!R89)</f>
        <v>0.9317747556331285</v>
      </c>
      <c r="S89" s="111">
        <f>IF(RES_hhdet_tes!S89=0,"",RES_hhdet_tes!S89/RES_hhdet_fec!S89)</f>
        <v>0.92465431346130067</v>
      </c>
      <c r="T89" s="111">
        <f>IF(RES_hhdet_tes!T89=0,"",RES_hhdet_tes!T89/RES_hhdet_fec!T89)</f>
        <v>0.929217595574925</v>
      </c>
      <c r="U89" s="111">
        <f>IF(RES_hhdet_tes!U89=0,"",RES_hhdet_tes!U89/RES_hhdet_fec!U89)</f>
        <v>0.94126174491345516</v>
      </c>
      <c r="V89" s="111">
        <f>IF(RES_hhdet_tes!V89=0,"",RES_hhdet_tes!V89/RES_hhdet_fec!V89)</f>
        <v>0.94434091376599227</v>
      </c>
      <c r="W89" s="111">
        <f>IF(RES_hhdet_tes!W89=0,"",RES_hhdet_tes!W89/RES_hhdet_fec!W89)</f>
        <v>0.95536036997676566</v>
      </c>
      <c r="X89" s="111">
        <f>IF(RES_hhdet_tes!X89=0,"",RES_hhdet_tes!X89/RES_hhdet_fec!X89)</f>
        <v>0.98636808356635941</v>
      </c>
      <c r="Y89" s="111">
        <f>IF(RES_hhdet_tes!Y89=0,"",RES_hhdet_tes!Y89/RES_hhdet_fec!Y89)</f>
        <v>0.98982227301643877</v>
      </c>
      <c r="DA89" s="63" t="s">
        <v>1990</v>
      </c>
    </row>
    <row r="90" spans="1:105" ht="12" customHeight="1" x14ac:dyDescent="0.25">
      <c r="A90" s="100" t="s">
        <v>199</v>
      </c>
      <c r="B90" s="112">
        <f>IF(RES_hhdet_tes!B90=0,"",RES_hhdet_tes!B90/RES_hhdet_fec!B90)</f>
        <v>0.49498953516778421</v>
      </c>
      <c r="C90" s="112">
        <f>IF(RES_hhdet_tes!C90=0,"",RES_hhdet_tes!C90/RES_hhdet_fec!C90)</f>
        <v>0.50439222467748268</v>
      </c>
      <c r="D90" s="112">
        <f>IF(RES_hhdet_tes!D90=0,"",RES_hhdet_tes!D90/RES_hhdet_fec!D90)</f>
        <v>0.51462130857897048</v>
      </c>
      <c r="E90" s="112">
        <f>IF(RES_hhdet_tes!E90=0,"",RES_hhdet_tes!E90/RES_hhdet_fec!E90)</f>
        <v>0.53707924095406179</v>
      </c>
      <c r="F90" s="112">
        <f>IF(RES_hhdet_tes!F90=0,"",RES_hhdet_tes!F90/RES_hhdet_fec!F90)</f>
        <v>0.54954123012728406</v>
      </c>
      <c r="G90" s="112">
        <f>IF(RES_hhdet_tes!G90=0,"",RES_hhdet_tes!G90/RES_hhdet_fec!G90)</f>
        <v>0.57748185215689529</v>
      </c>
      <c r="H90" s="112">
        <f>IF(RES_hhdet_tes!H90=0,"",RES_hhdet_tes!H90/RES_hhdet_fec!H90)</f>
        <v>0.60659060278918742</v>
      </c>
      <c r="I90" s="112">
        <f>IF(RES_hhdet_tes!I90=0,"",RES_hhdet_tes!I90/RES_hhdet_fec!I90)</f>
        <v>0.64146103111989194</v>
      </c>
      <c r="J90" s="112">
        <f>IF(RES_hhdet_tes!J90=0,"",RES_hhdet_tes!J90/RES_hhdet_fec!J90)</f>
        <v>0.66419548924446092</v>
      </c>
      <c r="K90" s="112">
        <f>IF(RES_hhdet_tes!K90=0,"",RES_hhdet_tes!K90/RES_hhdet_fec!K90)</f>
        <v>0.6877603358002965</v>
      </c>
      <c r="L90" s="112">
        <f>IF(RES_hhdet_tes!L90=0,"",RES_hhdet_tes!L90/RES_hhdet_fec!L90)</f>
        <v>0.71400481271722782</v>
      </c>
      <c r="M90" s="112">
        <f>IF(RES_hhdet_tes!M90=0,"",RES_hhdet_tes!M90/RES_hhdet_fec!M90)</f>
        <v>0.72533050937405807</v>
      </c>
      <c r="N90" s="112">
        <f>IF(RES_hhdet_tes!N90=0,"",RES_hhdet_tes!N90/RES_hhdet_fec!N90)</f>
        <v>0.73128088204231867</v>
      </c>
      <c r="O90" s="112">
        <f>IF(RES_hhdet_tes!O90=0,"",RES_hhdet_tes!O90/RES_hhdet_fec!O90)</f>
        <v>0.73706265907996815</v>
      </c>
      <c r="P90" s="112">
        <f>IF(RES_hhdet_tes!P90=0,"",RES_hhdet_tes!P90/RES_hhdet_fec!P90)</f>
        <v>0.73874379757305686</v>
      </c>
      <c r="Q90" s="112">
        <f>IF(RES_hhdet_tes!Q90=0,"",RES_hhdet_tes!Q90/RES_hhdet_fec!Q90)</f>
        <v>0.73859837824149022</v>
      </c>
      <c r="R90" s="112">
        <f>IF(RES_hhdet_tes!R90=0,"",RES_hhdet_tes!R90/RES_hhdet_fec!R90)</f>
        <v>0.73971768788565329</v>
      </c>
      <c r="S90" s="112">
        <f>IF(RES_hhdet_tes!S90=0,"",RES_hhdet_tes!S90/RES_hhdet_fec!S90)</f>
        <v>0.74156894181687794</v>
      </c>
      <c r="T90" s="112">
        <f>IF(RES_hhdet_tes!T90=0,"",RES_hhdet_tes!T90/RES_hhdet_fec!T90)</f>
        <v>0.75286109547218838</v>
      </c>
      <c r="U90" s="112">
        <f>IF(RES_hhdet_tes!U90=0,"",RES_hhdet_tes!U90/RES_hhdet_fec!U90)</f>
        <v>0.77226865224163976</v>
      </c>
      <c r="V90" s="112">
        <f>IF(RES_hhdet_tes!V90=0,"",RES_hhdet_tes!V90/RES_hhdet_fec!V90)</f>
        <v>0.78522367105335178</v>
      </c>
      <c r="W90" s="112">
        <f>IF(RES_hhdet_tes!W90=0,"",RES_hhdet_tes!W90/RES_hhdet_fec!W90)</f>
        <v>0.82390656874226242</v>
      </c>
      <c r="X90" s="112">
        <f>IF(RES_hhdet_tes!X90=0,"",RES_hhdet_tes!X90/RES_hhdet_fec!X90)</f>
        <v>0.86109574461353677</v>
      </c>
      <c r="Y90" s="112">
        <f>IF(RES_hhdet_tes!Y90=0,"",RES_hhdet_tes!Y90/RES_hhdet_fec!Y90)</f>
        <v>0.87086270339712579</v>
      </c>
      <c r="DA90" s="131" t="s">
        <v>1991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X91" s="113">
        <f>IF(RES_hhdet_tes!X91=0,"",RES_hhdet_tes!X91/RES_hhdet_fec!X91)</f>
        <v>1</v>
      </c>
      <c r="Y91" s="113">
        <f>IF(RES_hhdet_tes!Y91=0,"",RES_hhdet_tes!Y91/RES_hhdet_fec!Y91)</f>
        <v>1</v>
      </c>
      <c r="DA91" s="132" t="s">
        <v>1992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0.60696330582976343</v>
      </c>
      <c r="C92" s="112">
        <f>IF(RES_hhdet_tes!C92=0,"",RES_hhdet_tes!C92/RES_hhdet_fec!C92)</f>
        <v>0.60990872077418257</v>
      </c>
      <c r="D92" s="112">
        <f>IF(RES_hhdet_tes!D92=0,"",RES_hhdet_tes!D92/RES_hhdet_fec!D92)</f>
        <v>0.61293528416032872</v>
      </c>
      <c r="E92" s="112">
        <f>IF(RES_hhdet_tes!E92=0,"",RES_hhdet_tes!E92/RES_hhdet_fec!E92)</f>
        <v>0.61661456393235115</v>
      </c>
      <c r="F92" s="112">
        <f>IF(RES_hhdet_tes!F92=0,"",RES_hhdet_tes!F92/RES_hhdet_fec!F92)</f>
        <v>0.62110032626983191</v>
      </c>
      <c r="G92" s="112">
        <f>IF(RES_hhdet_tes!G92=0,"",RES_hhdet_tes!G92/RES_hhdet_fec!G92)</f>
        <v>0.6267474561202161</v>
      </c>
      <c r="H92" s="112">
        <f>IF(RES_hhdet_tes!H92=0,"",RES_hhdet_tes!H92/RES_hhdet_fec!H92)</f>
        <v>0.63310864779744336</v>
      </c>
      <c r="I92" s="112">
        <f>IF(RES_hhdet_tes!I92=0,"",RES_hhdet_tes!I92/RES_hhdet_fec!I92)</f>
        <v>0.63668808362351792</v>
      </c>
      <c r="J92" s="112">
        <f>IF(RES_hhdet_tes!J92=0,"",RES_hhdet_tes!J92/RES_hhdet_fec!J92)</f>
        <v>0.63793223109017305</v>
      </c>
      <c r="K92" s="112">
        <f>IF(RES_hhdet_tes!K92=0,"",RES_hhdet_tes!K92/RES_hhdet_fec!K92)</f>
        <v>0.64058613638795414</v>
      </c>
      <c r="L92" s="112">
        <f>IF(RES_hhdet_tes!L92=0,"",RES_hhdet_tes!L92/RES_hhdet_fec!L92)</f>
        <v>0.64323738232786698</v>
      </c>
      <c r="M92" s="112">
        <f>IF(RES_hhdet_tes!M92=0,"",RES_hhdet_tes!M92/RES_hhdet_fec!M92)</f>
        <v>0.64702252130166638</v>
      </c>
      <c r="N92" s="112">
        <f>IF(RES_hhdet_tes!N92=0,"",RES_hhdet_tes!N92/RES_hhdet_fec!N92)</f>
        <v>0.65290075832246275</v>
      </c>
      <c r="O92" s="112">
        <f>IF(RES_hhdet_tes!O92=0,"",RES_hhdet_tes!O92/RES_hhdet_fec!O92)</f>
        <v>0.66252239912634747</v>
      </c>
      <c r="P92" s="112">
        <f>IF(RES_hhdet_tes!P92=0,"",RES_hhdet_tes!P92/RES_hhdet_fec!P92)</f>
        <v>0.67304402544298336</v>
      </c>
      <c r="Q92" s="112">
        <f>IF(RES_hhdet_tes!Q92=0,"",RES_hhdet_tes!Q92/RES_hhdet_fec!Q92)</f>
        <v>0.6856800865947188</v>
      </c>
      <c r="R92" s="112">
        <f>IF(RES_hhdet_tes!R92=0,"",RES_hhdet_tes!R92/RES_hhdet_fec!R92)</f>
        <v>0.69961195207635418</v>
      </c>
      <c r="S92" s="112">
        <f>IF(RES_hhdet_tes!S92=0,"",RES_hhdet_tes!S92/RES_hhdet_fec!S92)</f>
        <v>0.71809452778279936</v>
      </c>
      <c r="T92" s="112">
        <f>IF(RES_hhdet_tes!T92=0,"",RES_hhdet_tes!T92/RES_hhdet_fec!T92)</f>
        <v>0.73598707172705358</v>
      </c>
      <c r="U92" s="112">
        <f>IF(RES_hhdet_tes!U92=0,"",RES_hhdet_tes!U92/RES_hhdet_fec!U92)</f>
        <v>0.75352902146984546</v>
      </c>
      <c r="V92" s="112">
        <f>IF(RES_hhdet_tes!V92=0,"",RES_hhdet_tes!V92/RES_hhdet_fec!V92)</f>
        <v>0.769021270166658</v>
      </c>
      <c r="W92" s="112">
        <f>IF(RES_hhdet_tes!W92=0,"",RES_hhdet_tes!W92/RES_hhdet_fec!W92)</f>
        <v>0.78197746851399008</v>
      </c>
      <c r="X92" s="112">
        <f>IF(RES_hhdet_tes!X92=0,"",RES_hhdet_tes!X92/RES_hhdet_fec!X92)</f>
        <v>0.790460141868778</v>
      </c>
      <c r="Y92" s="112">
        <f>IF(RES_hhdet_tes!Y92=0,"",RES_hhdet_tes!Y92/RES_hhdet_fec!Y92)</f>
        <v>0.79876245628736486</v>
      </c>
      <c r="DA92" s="131" t="s">
        <v>1993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0.85937380435110255</v>
      </c>
      <c r="C93" s="113">
        <f>IF(RES_hhdet_tes!C93=0,"",RES_hhdet_tes!C93/RES_hhdet_fec!C93)</f>
        <v>0.86707764601947424</v>
      </c>
      <c r="D93" s="113">
        <f>IF(RES_hhdet_tes!D93=0,"",RES_hhdet_tes!D93/RES_hhdet_fec!D93)</f>
        <v>0.87860765028169518</v>
      </c>
      <c r="E93" s="113">
        <f>IF(RES_hhdet_tes!E93=0,"",RES_hhdet_tes!E93/RES_hhdet_fec!E93)</f>
        <v>0.86850168189556165</v>
      </c>
      <c r="F93" s="113">
        <f>IF(RES_hhdet_tes!F93=0,"",RES_hhdet_tes!F93/RES_hhdet_fec!F93)</f>
        <v>0.87457683107081297</v>
      </c>
      <c r="G93" s="113">
        <f>IF(RES_hhdet_tes!G93=0,"",RES_hhdet_tes!G93/RES_hhdet_fec!G93)</f>
        <v>0.8876835351908452</v>
      </c>
      <c r="H93" s="113">
        <f>IF(RES_hhdet_tes!H93=0,"",RES_hhdet_tes!H93/RES_hhdet_fec!H93)</f>
        <v>0.89561897424024728</v>
      </c>
      <c r="I93" s="113">
        <f>IF(RES_hhdet_tes!I93=0,"",RES_hhdet_tes!I93/RES_hhdet_fec!I93)</f>
        <v>0.87857962726071892</v>
      </c>
      <c r="J93" s="113">
        <f>IF(RES_hhdet_tes!J93=0,"",RES_hhdet_tes!J93/RES_hhdet_fec!J93)</f>
        <v>0.88775450524308619</v>
      </c>
      <c r="K93" s="113">
        <f>IF(RES_hhdet_tes!K93=0,"",RES_hhdet_tes!K93/RES_hhdet_fec!K93)</f>
        <v>0.89812297046183365</v>
      </c>
      <c r="L93" s="113">
        <f>IF(RES_hhdet_tes!L93=0,"",RES_hhdet_tes!L93/RES_hhdet_fec!L93)</f>
        <v>0.80387420815309296</v>
      </c>
      <c r="M93" s="113">
        <f>IF(RES_hhdet_tes!M93=0,"",RES_hhdet_tes!M93/RES_hhdet_fec!M93)</f>
        <v>0.90425731646777774</v>
      </c>
      <c r="N93" s="113">
        <f>IF(RES_hhdet_tes!N93=0,"",RES_hhdet_tes!N93/RES_hhdet_fec!N93)</f>
        <v>0.88011488259145354</v>
      </c>
      <c r="O93" s="113">
        <f>IF(RES_hhdet_tes!O93=0,"",RES_hhdet_tes!O93/RES_hhdet_fec!O93)</f>
        <v>0.87600852011163166</v>
      </c>
      <c r="P93" s="113">
        <f>IF(RES_hhdet_tes!P93=0,"",RES_hhdet_tes!P93/RES_hhdet_fec!P93)</f>
        <v>0.91379970158535317</v>
      </c>
      <c r="Q93" s="113">
        <f>IF(RES_hhdet_tes!Q93=0,"",RES_hhdet_tes!Q93/RES_hhdet_fec!Q93)</f>
        <v>0.90614705469483525</v>
      </c>
      <c r="R93" s="113">
        <f>IF(RES_hhdet_tes!R93=0,"",RES_hhdet_tes!R93/RES_hhdet_fec!R93)</f>
        <v>0.9173839257887445</v>
      </c>
      <c r="S93" s="113">
        <f>IF(RES_hhdet_tes!S93=0,"",RES_hhdet_tes!S93/RES_hhdet_fec!S93)</f>
        <v>0.91801814774488122</v>
      </c>
      <c r="T93" s="113">
        <f>IF(RES_hhdet_tes!T93=0,"",RES_hhdet_tes!T93/RES_hhdet_fec!T93)</f>
        <v>0.92844889929296237</v>
      </c>
      <c r="U93" s="113">
        <f>IF(RES_hhdet_tes!U93=0,"",RES_hhdet_tes!U93/RES_hhdet_fec!U93)</f>
        <v>0.93889327112586651</v>
      </c>
      <c r="V93" s="113">
        <f>IF(RES_hhdet_tes!V93=0,"",RES_hhdet_tes!V93/RES_hhdet_fec!V93)</f>
        <v>0.9391358266283516</v>
      </c>
      <c r="W93" s="113">
        <f>IF(RES_hhdet_tes!W93=0,"",RES_hhdet_tes!W93/RES_hhdet_fec!W93)</f>
        <v>0.94177079087523019</v>
      </c>
      <c r="X93" s="113">
        <f>IF(RES_hhdet_tes!X93=0,"",RES_hhdet_tes!X93/RES_hhdet_fec!X93)</f>
        <v>0.97852354005601594</v>
      </c>
      <c r="Y93" s="113">
        <f>IF(RES_hhdet_tes!Y93=0,"",RES_hhdet_tes!Y93/RES_hhdet_fec!Y93)</f>
        <v>0.98362231449190463</v>
      </c>
      <c r="DA93" s="132" t="s">
        <v>1994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0.60696330582976343</v>
      </c>
      <c r="C94" s="111">
        <f>IF(RES_hhdet_tes!C94=0,"",RES_hhdet_tes!C94/RES_hhdet_fec!C94)</f>
        <v>0.60971415380850524</v>
      </c>
      <c r="D94" s="111">
        <f>IF(RES_hhdet_tes!D94=0,"",RES_hhdet_tes!D94/RES_hhdet_fec!D94)</f>
        <v>0.61292383928291461</v>
      </c>
      <c r="E94" s="111">
        <f>IF(RES_hhdet_tes!E94=0,"",RES_hhdet_tes!E94/RES_hhdet_fec!E94)</f>
        <v>0.61550781361119267</v>
      </c>
      <c r="F94" s="111">
        <f>IF(RES_hhdet_tes!F94=0,"",RES_hhdet_tes!F94/RES_hhdet_fec!F94)</f>
        <v>0.6208183415606775</v>
      </c>
      <c r="G94" s="111">
        <f>IF(RES_hhdet_tes!G94=0,"",RES_hhdet_tes!G94/RES_hhdet_fec!G94)</f>
        <v>0.62802949082824722</v>
      </c>
      <c r="H94" s="111">
        <f>IF(RES_hhdet_tes!H94=0,"",RES_hhdet_tes!H94/RES_hhdet_fec!H94)</f>
        <v>0.63440375094609869</v>
      </c>
      <c r="I94" s="111">
        <f>IF(RES_hhdet_tes!I94=0,"",RES_hhdet_tes!I94/RES_hhdet_fec!I94)</f>
        <v>0.63854686456016119</v>
      </c>
      <c r="J94" s="111">
        <f>IF(RES_hhdet_tes!J94=0,"",RES_hhdet_tes!J94/RES_hhdet_fec!J94)</f>
        <v>0.63957416961088132</v>
      </c>
      <c r="K94" s="111">
        <f>IF(RES_hhdet_tes!K94=0,"",RES_hhdet_tes!K94/RES_hhdet_fec!K94)</f>
        <v>0.64327986489180189</v>
      </c>
      <c r="L94" s="111">
        <f>IF(RES_hhdet_tes!L94=0,"",RES_hhdet_tes!L94/RES_hhdet_fec!L94)</f>
        <v>0.6469507625517199</v>
      </c>
      <c r="M94" s="111">
        <f>IF(RES_hhdet_tes!M94=0,"",RES_hhdet_tes!M94/RES_hhdet_fec!M94)</f>
        <v>0.65077200849199734</v>
      </c>
      <c r="N94" s="111">
        <f>IF(RES_hhdet_tes!N94=0,"",RES_hhdet_tes!N94/RES_hhdet_fec!N94)</f>
        <v>0.65200980616343696</v>
      </c>
      <c r="O94" s="111">
        <f>IF(RES_hhdet_tes!O94=0,"",RES_hhdet_tes!O94/RES_hhdet_fec!O94)</f>
        <v>0.65355603865732914</v>
      </c>
      <c r="P94" s="111">
        <f>IF(RES_hhdet_tes!P94=0,"",RES_hhdet_tes!P94/RES_hhdet_fec!P94)</f>
        <v>0.6700335166214002</v>
      </c>
      <c r="Q94" s="111">
        <f>IF(RES_hhdet_tes!Q94=0,"",RES_hhdet_tes!Q94/RES_hhdet_fec!Q94)</f>
        <v>0.68054276768869637</v>
      </c>
      <c r="R94" s="111">
        <f>IF(RES_hhdet_tes!R94=0,"",RES_hhdet_tes!R94/RES_hhdet_fec!R94)</f>
        <v>0.69781075482965749</v>
      </c>
      <c r="S94" s="111">
        <f>IF(RES_hhdet_tes!S94=0,"",RES_hhdet_tes!S94/RES_hhdet_fec!S94)</f>
        <v>0.72354503303436224</v>
      </c>
      <c r="T94" s="111">
        <f>IF(RES_hhdet_tes!T94=0,"",RES_hhdet_tes!T94/RES_hhdet_fec!T94)</f>
        <v>0.75049695502220704</v>
      </c>
      <c r="U94" s="111">
        <f>IF(RES_hhdet_tes!U94=0,"",RES_hhdet_tes!U94/RES_hhdet_fec!U94)</f>
        <v>0.76471153508134859</v>
      </c>
      <c r="V94" s="111">
        <f>IF(RES_hhdet_tes!V94=0,"",RES_hhdet_tes!V94/RES_hhdet_fec!V94)</f>
        <v>0.76891706189743692</v>
      </c>
      <c r="W94" s="111">
        <f>IF(RES_hhdet_tes!W94=0,"",RES_hhdet_tes!W94/RES_hhdet_fec!W94)</f>
        <v>0.7809299206551974</v>
      </c>
      <c r="X94" s="111">
        <f>IF(RES_hhdet_tes!X94=0,"",RES_hhdet_tes!X94/RES_hhdet_fec!X94)</f>
        <v>0.7926495552874071</v>
      </c>
      <c r="Y94" s="111">
        <f>IF(RES_hhdet_tes!Y94=0,"",RES_hhdet_tes!Y94/RES_hhdet_fec!Y94)</f>
        <v>0.79962837777387741</v>
      </c>
      <c r="DA94" s="63" t="s">
        <v>1995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X95" s="111">
        <f>IF(RES_hhdet_tes!X95=0,"",RES_hhdet_tes!X95/RES_hhdet_fec!X95)</f>
        <v>1</v>
      </c>
      <c r="Y95" s="111">
        <f>IF(RES_hhdet_tes!Y95=0,"",RES_hhdet_tes!Y95/RES_hhdet_fec!Y95)</f>
        <v>1</v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0.68473599642204397</v>
      </c>
      <c r="C96" s="112">
        <f>IF(RES_hhdet_tes!C96=0,"",RES_hhdet_tes!C96/RES_hhdet_fec!C96)</f>
        <v>0.68757545781033313</v>
      </c>
      <c r="D96" s="112">
        <f>IF(RES_hhdet_tes!D96=0,"",RES_hhdet_tes!D96/RES_hhdet_fec!D96)</f>
        <v>0.69111698564755086</v>
      </c>
      <c r="E96" s="112">
        <f>IF(RES_hhdet_tes!E96=0,"",RES_hhdet_tes!E96/RES_hhdet_fec!E96)</f>
        <v>0.69489528440754633</v>
      </c>
      <c r="F96" s="112">
        <f>IF(RES_hhdet_tes!F96=0,"",RES_hhdet_tes!F96/RES_hhdet_fec!F96)</f>
        <v>0.6986086621895875</v>
      </c>
      <c r="G96" s="112">
        <f>IF(RES_hhdet_tes!G96=0,"",RES_hhdet_tes!G96/RES_hhdet_fec!G96)</f>
        <v>0.7026520582519824</v>
      </c>
      <c r="H96" s="112">
        <f>IF(RES_hhdet_tes!H96=0,"",RES_hhdet_tes!H96/RES_hhdet_fec!H96)</f>
        <v>0.70692310173260786</v>
      </c>
      <c r="I96" s="112">
        <f>IF(RES_hhdet_tes!I96=0,"",RES_hhdet_tes!I96/RES_hhdet_fec!I96)</f>
        <v>0.7090843661338071</v>
      </c>
      <c r="J96" s="112">
        <f>IF(RES_hhdet_tes!J96=0,"",RES_hhdet_tes!J96/RES_hhdet_fec!J96)</f>
        <v>0.70996219252630821</v>
      </c>
      <c r="K96" s="112">
        <f>IF(RES_hhdet_tes!K96=0,"",RES_hhdet_tes!K96/RES_hhdet_fec!K96)</f>
        <v>0.71127931004431266</v>
      </c>
      <c r="L96" s="112">
        <f>IF(RES_hhdet_tes!L96=0,"",RES_hhdet_tes!L96/RES_hhdet_fec!L96)</f>
        <v>0.71276753673672588</v>
      </c>
      <c r="M96" s="112">
        <f>IF(RES_hhdet_tes!M96=0,"",RES_hhdet_tes!M96/RES_hhdet_fec!M96)</f>
        <v>0.71468151788512002</v>
      </c>
      <c r="N96" s="112">
        <f>IF(RES_hhdet_tes!N96=0,"",RES_hhdet_tes!N96/RES_hhdet_fec!N96)</f>
        <v>0.71753428443680412</v>
      </c>
      <c r="O96" s="112">
        <f>IF(RES_hhdet_tes!O96=0,"",RES_hhdet_tes!O96/RES_hhdet_fec!O96)</f>
        <v>0.72169897768338642</v>
      </c>
      <c r="P96" s="112">
        <f>IF(RES_hhdet_tes!P96=0,"",RES_hhdet_tes!P96/RES_hhdet_fec!P96)</f>
        <v>0.72641632046709603</v>
      </c>
      <c r="Q96" s="112">
        <f>IF(RES_hhdet_tes!Q96=0,"",RES_hhdet_tes!Q96/RES_hhdet_fec!Q96)</f>
        <v>0.73221367329325782</v>
      </c>
      <c r="R96" s="112">
        <f>IF(RES_hhdet_tes!R96=0,"",RES_hhdet_tes!R96/RES_hhdet_fec!R96)</f>
        <v>0.73883832735536281</v>
      </c>
      <c r="S96" s="112">
        <f>IF(RES_hhdet_tes!S96=0,"",RES_hhdet_tes!S96/RES_hhdet_fec!S96)</f>
        <v>0.74679538547403468</v>
      </c>
      <c r="T96" s="112">
        <f>IF(RES_hhdet_tes!T96=0,"",RES_hhdet_tes!T96/RES_hhdet_fec!T96)</f>
        <v>0.75537116067230525</v>
      </c>
      <c r="U96" s="112">
        <f>IF(RES_hhdet_tes!U96=0,"",RES_hhdet_tes!U96/RES_hhdet_fec!U96)</f>
        <v>0.76425912414883068</v>
      </c>
      <c r="V96" s="112">
        <f>IF(RES_hhdet_tes!V96=0,"",RES_hhdet_tes!V96/RES_hhdet_fec!V96)</f>
        <v>0.77302747422542162</v>
      </c>
      <c r="W96" s="112">
        <f>IF(RES_hhdet_tes!W96=0,"",RES_hhdet_tes!W96/RES_hhdet_fec!W96)</f>
        <v>0.78109690420842204</v>
      </c>
      <c r="X96" s="112">
        <f>IF(RES_hhdet_tes!X96=0,"",RES_hhdet_tes!X96/RES_hhdet_fec!X96)</f>
        <v>0.78840092392860273</v>
      </c>
      <c r="Y96" s="112">
        <f>IF(RES_hhdet_tes!Y96=0,"",RES_hhdet_tes!Y96/RES_hhdet_fec!Y96)</f>
        <v>0.79698110366591257</v>
      </c>
      <c r="DA96" s="131" t="s">
        <v>1997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0.89574979588371972</v>
      </c>
      <c r="C97" s="113">
        <f>IF(RES_hhdet_tes!C97=0,"",RES_hhdet_tes!C97/RES_hhdet_fec!C97)</f>
        <v>0.90173322013639678</v>
      </c>
      <c r="D97" s="113">
        <f>IF(RES_hhdet_tes!D97=0,"",RES_hhdet_tes!D97/RES_hhdet_fec!D97)</f>
        <v>0.91063229577161475</v>
      </c>
      <c r="E97" s="113">
        <f>IF(RES_hhdet_tes!E97=0,"",RES_hhdet_tes!E97/RES_hhdet_fec!E97)</f>
        <v>0.90358012907739815</v>
      </c>
      <c r="F97" s="113">
        <f>IF(RES_hhdet_tes!F97=0,"",RES_hhdet_tes!F97/RES_hhdet_fec!F97)</f>
        <v>0.90796211195506626</v>
      </c>
      <c r="G97" s="113">
        <f>IF(RES_hhdet_tes!G97=0,"",RES_hhdet_tes!G97/RES_hhdet_fec!G97)</f>
        <v>0.91731759121982992</v>
      </c>
      <c r="H97" s="113">
        <f>IF(RES_hhdet_tes!H97=0,"",RES_hhdet_tes!H97/RES_hhdet_fec!H97)</f>
        <v>0.92295583132369297</v>
      </c>
      <c r="I97" s="113">
        <f>IF(RES_hhdet_tes!I97=0,"",RES_hhdet_tes!I97/RES_hhdet_fec!I97)</f>
        <v>0.90931049634556593</v>
      </c>
      <c r="J97" s="113">
        <f>IF(RES_hhdet_tes!J97=0,"",RES_hhdet_tes!J97/RES_hhdet_fec!J97)</f>
        <v>0.91630612479277751</v>
      </c>
      <c r="K97" s="113">
        <f>IF(RES_hhdet_tes!K97=0,"",RES_hhdet_tes!K97/RES_hhdet_fec!K97)</f>
        <v>0.9237817021936966</v>
      </c>
      <c r="L97" s="113">
        <f>IF(RES_hhdet_tes!L97=0,"",RES_hhdet_tes!L97/RES_hhdet_fec!L97)</f>
        <v>0.84829167022591678</v>
      </c>
      <c r="M97" s="113">
        <f>IF(RES_hhdet_tes!M97=0,"",RES_hhdet_tes!M97/RES_hhdet_fec!M97)</f>
        <v>0.92758496380659616</v>
      </c>
      <c r="N97" s="113">
        <f>IF(RES_hhdet_tes!N97=0,"",RES_hhdet_tes!N97/RES_hhdet_fec!N97)</f>
        <v>0.9089150754160833</v>
      </c>
      <c r="O97" s="113">
        <f>IF(RES_hhdet_tes!O97=0,"",RES_hhdet_tes!O97/RES_hhdet_fec!O97)</f>
        <v>0.90615620620086623</v>
      </c>
      <c r="P97" s="113">
        <f>IF(RES_hhdet_tes!P97=0,"",RES_hhdet_tes!P97/RES_hhdet_fec!P97)</f>
        <v>0.93240251424816178</v>
      </c>
      <c r="Q97" s="113">
        <f>IF(RES_hhdet_tes!Q97=0,"",RES_hhdet_tes!Q97/RES_hhdet_fec!Q97)</f>
        <v>0.92484540802348947</v>
      </c>
      <c r="R97" s="113">
        <f>IF(RES_hhdet_tes!R97=0,"",RES_hhdet_tes!R97/RES_hhdet_fec!R97)</f>
        <v>0.93135030653597517</v>
      </c>
      <c r="S97" s="113">
        <f>IF(RES_hhdet_tes!S97=0,"",RES_hhdet_tes!S97/RES_hhdet_fec!S97)</f>
        <v>0.92662618782171802</v>
      </c>
      <c r="T97" s="113">
        <f>IF(RES_hhdet_tes!T97=0,"",RES_hhdet_tes!T97/RES_hhdet_fec!T97)</f>
        <v>0.93142898484042991</v>
      </c>
      <c r="U97" s="113">
        <f>IF(RES_hhdet_tes!U97=0,"",RES_hhdet_tes!U97/RES_hhdet_fec!U97)</f>
        <v>0.93993541187965146</v>
      </c>
      <c r="V97" s="113">
        <f>IF(RES_hhdet_tes!V97=0,"",RES_hhdet_tes!V97/RES_hhdet_fec!V97)</f>
        <v>0.94085844111280803</v>
      </c>
      <c r="W97" s="113">
        <f>IF(RES_hhdet_tes!W97=0,"",RES_hhdet_tes!W97/RES_hhdet_fec!W97)</f>
        <v>0.94206547712147448</v>
      </c>
      <c r="X97" s="113">
        <f>IF(RES_hhdet_tes!X97=0,"",RES_hhdet_tes!X97/RES_hhdet_fec!X97)</f>
        <v>0.97825936621456655</v>
      </c>
      <c r="Y97" s="113">
        <f>IF(RES_hhdet_tes!Y97=0,"",RES_hhdet_tes!Y97/RES_hhdet_fec!Y97)</f>
        <v>0.98310977774880892</v>
      </c>
      <c r="DA97" s="132" t="s">
        <v>1998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0.68473599642204397</v>
      </c>
      <c r="C98" s="111">
        <f>IF(RES_hhdet_tes!C98=0,"",RES_hhdet_tes!C98/RES_hhdet_fec!C98)</f>
        <v>0.68730143017703005</v>
      </c>
      <c r="D98" s="111">
        <f>IF(RES_hhdet_tes!D98=0,"",RES_hhdet_tes!D98/RES_hhdet_fec!D98)</f>
        <v>0.69023096513048487</v>
      </c>
      <c r="E98" s="111">
        <f>IF(RES_hhdet_tes!E98=0,"",RES_hhdet_tes!E98/RES_hhdet_fec!E98)</f>
        <v>0.69437589242721831</v>
      </c>
      <c r="F98" s="111">
        <f>IF(RES_hhdet_tes!F98=0,"",RES_hhdet_tes!F98/RES_hhdet_fec!F98)</f>
        <v>0.69848731052186619</v>
      </c>
      <c r="G98" s="111">
        <f>IF(RES_hhdet_tes!G98=0,"",RES_hhdet_tes!G98/RES_hhdet_fec!G98)</f>
        <v>0.70313643371578372</v>
      </c>
      <c r="H98" s="111">
        <f>IF(RES_hhdet_tes!H98=0,"",RES_hhdet_tes!H98/RES_hhdet_fec!H98)</f>
        <v>0.70774075595304253</v>
      </c>
      <c r="I98" s="111">
        <f>IF(RES_hhdet_tes!I98=0,"",RES_hhdet_tes!I98/RES_hhdet_fec!I98)</f>
        <v>0.7099768082807173</v>
      </c>
      <c r="J98" s="111">
        <f>IF(RES_hhdet_tes!J98=0,"",RES_hhdet_tes!J98/RES_hhdet_fec!J98)</f>
        <v>0.71086617446592981</v>
      </c>
      <c r="K98" s="111">
        <f>IF(RES_hhdet_tes!K98=0,"",RES_hhdet_tes!K98/RES_hhdet_fec!K98)</f>
        <v>0.71221363992109232</v>
      </c>
      <c r="L98" s="111">
        <f>IF(RES_hhdet_tes!L98=0,"",RES_hhdet_tes!L98/RES_hhdet_fec!L98)</f>
        <v>0.71427596535531179</v>
      </c>
      <c r="M98" s="111">
        <f>IF(RES_hhdet_tes!M98=0,"",RES_hhdet_tes!M98/RES_hhdet_fec!M98)</f>
        <v>0.71613644413873401</v>
      </c>
      <c r="N98" s="111">
        <f>IF(RES_hhdet_tes!N98=0,"",RES_hhdet_tes!N98/RES_hhdet_fec!N98)</f>
        <v>0.71811532610402329</v>
      </c>
      <c r="O98" s="111">
        <f>IF(RES_hhdet_tes!O98=0,"",RES_hhdet_tes!O98/RES_hhdet_fec!O98)</f>
        <v>0.72052363246669515</v>
      </c>
      <c r="P98" s="111">
        <f>IF(RES_hhdet_tes!P98=0,"",RES_hhdet_tes!P98/RES_hhdet_fec!P98)</f>
        <v>0.72521366472778326</v>
      </c>
      <c r="Q98" s="111">
        <f>IF(RES_hhdet_tes!Q98=0,"",RES_hhdet_tes!Q98/RES_hhdet_fec!Q98)</f>
        <v>0.73105148006816012</v>
      </c>
      <c r="R98" s="111">
        <f>IF(RES_hhdet_tes!R98=0,"",RES_hhdet_tes!R98/RES_hhdet_fec!R98)</f>
        <v>0.73833953233597382</v>
      </c>
      <c r="S98" s="111">
        <f>IF(RES_hhdet_tes!S98=0,"",RES_hhdet_tes!S98/RES_hhdet_fec!S98)</f>
        <v>0.74704131915526806</v>
      </c>
      <c r="T98" s="111">
        <f>IF(RES_hhdet_tes!T98=0,"",RES_hhdet_tes!T98/RES_hhdet_fec!T98)</f>
        <v>0.75915918611962618</v>
      </c>
      <c r="U98" s="111">
        <f>IF(RES_hhdet_tes!U98=0,"",RES_hhdet_tes!U98/RES_hhdet_fec!U98)</f>
        <v>0.76818475363076233</v>
      </c>
      <c r="V98" s="111">
        <f>IF(RES_hhdet_tes!V98=0,"",RES_hhdet_tes!V98/RES_hhdet_fec!V98)</f>
        <v>0.77438680861168219</v>
      </c>
      <c r="W98" s="111">
        <f>IF(RES_hhdet_tes!W98=0,"",RES_hhdet_tes!W98/RES_hhdet_fec!W98)</f>
        <v>0.78133478165994608</v>
      </c>
      <c r="X98" s="111">
        <f>IF(RES_hhdet_tes!X98=0,"",RES_hhdet_tes!X98/RES_hhdet_fec!X98)</f>
        <v>0.79105879110066479</v>
      </c>
      <c r="Y98" s="111">
        <f>IF(RES_hhdet_tes!Y98=0,"",RES_hhdet_tes!Y98/RES_hhdet_fec!Y98)</f>
        <v>0.80002357452793393</v>
      </c>
      <c r="DA98" s="63" t="s">
        <v>1999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0.68158581182583866</v>
      </c>
      <c r="C100" s="124">
        <f>IF(RES_hhdet_tes!C100=0,"",RES_hhdet_tes!C100/RES_hhdet_fec!C100)</f>
        <v>0.68712126584553002</v>
      </c>
      <c r="D100" s="124">
        <f>IF(RES_hhdet_tes!D100=0,"",RES_hhdet_tes!D100/RES_hhdet_fec!D100)</f>
        <v>0.68793995024349219</v>
      </c>
      <c r="E100" s="124">
        <f>IF(RES_hhdet_tes!E100=0,"",RES_hhdet_tes!E100/RES_hhdet_fec!E100)</f>
        <v>0.69140506999409135</v>
      </c>
      <c r="F100" s="124">
        <f>IF(RES_hhdet_tes!F100=0,"",RES_hhdet_tes!F100/RES_hhdet_fec!F100)</f>
        <v>0.68585440962480571</v>
      </c>
      <c r="G100" s="124">
        <f>IF(RES_hhdet_tes!G100=0,"",RES_hhdet_tes!G100/RES_hhdet_fec!G100)</f>
        <v>0.69284397397172859</v>
      </c>
      <c r="H100" s="124">
        <f>IF(RES_hhdet_tes!H100=0,"",RES_hhdet_tes!H100/RES_hhdet_fec!H100)</f>
        <v>0.69917262601181607</v>
      </c>
      <c r="I100" s="124">
        <f>IF(RES_hhdet_tes!I100=0,"",RES_hhdet_tes!I100/RES_hhdet_fec!I100)</f>
        <v>0.70171324868281881</v>
      </c>
      <c r="J100" s="124">
        <f>IF(RES_hhdet_tes!J100=0,"",RES_hhdet_tes!J100/RES_hhdet_fec!J100)</f>
        <v>0.70924166918976994</v>
      </c>
      <c r="K100" s="124">
        <f>IF(RES_hhdet_tes!K100=0,"",RES_hhdet_tes!K100/RES_hhdet_fec!K100)</f>
        <v>0.6988995058744214</v>
      </c>
      <c r="L100" s="124">
        <f>IF(RES_hhdet_tes!L100=0,"",RES_hhdet_tes!L100/RES_hhdet_fec!L100)</f>
        <v>0.71425449058569535</v>
      </c>
      <c r="M100" s="124">
        <f>IF(RES_hhdet_tes!M100=0,"",RES_hhdet_tes!M100/RES_hhdet_fec!M100)</f>
        <v>0.7128995209356066</v>
      </c>
      <c r="N100" s="124">
        <f>IF(RES_hhdet_tes!N100=0,"",RES_hhdet_tes!N100/RES_hhdet_fec!N100)</f>
        <v>0.71999078724007759</v>
      </c>
      <c r="O100" s="124">
        <f>IF(RES_hhdet_tes!O100=0,"",RES_hhdet_tes!O100/RES_hhdet_fec!O100)</f>
        <v>0.72450064771475919</v>
      </c>
      <c r="P100" s="124">
        <f>IF(RES_hhdet_tes!P100=0,"",RES_hhdet_tes!P100/RES_hhdet_fec!P100)</f>
        <v>0.7194437112504245</v>
      </c>
      <c r="Q100" s="124">
        <f>IF(RES_hhdet_tes!Q100=0,"",RES_hhdet_tes!Q100/RES_hhdet_fec!Q100)</f>
        <v>0.72681779177631234</v>
      </c>
      <c r="R100" s="124">
        <f>IF(RES_hhdet_tes!R100=0,"",RES_hhdet_tes!R100/RES_hhdet_fec!R100)</f>
        <v>0.73663328599087829</v>
      </c>
      <c r="S100" s="124">
        <f>IF(RES_hhdet_tes!S100=0,"",RES_hhdet_tes!S100/RES_hhdet_fec!S100)</f>
        <v>0.7434326313602696</v>
      </c>
      <c r="T100" s="124">
        <f>IF(RES_hhdet_tes!T100=0,"",RES_hhdet_tes!T100/RES_hhdet_fec!T100)</f>
        <v>0.75363307122375534</v>
      </c>
      <c r="U100" s="124">
        <f>IF(RES_hhdet_tes!U100=0,"",RES_hhdet_tes!U100/RES_hhdet_fec!U100)</f>
        <v>0.76260565699348171</v>
      </c>
      <c r="V100" s="124">
        <f>IF(RES_hhdet_tes!V100=0,"",RES_hhdet_tes!V100/RES_hhdet_fec!V100)</f>
        <v>0.7718593189597539</v>
      </c>
      <c r="W100" s="124">
        <f>IF(RES_hhdet_tes!W100=0,"",RES_hhdet_tes!W100/RES_hhdet_fec!W100)</f>
        <v>0.7858091426479884</v>
      </c>
      <c r="X100" s="124">
        <f>IF(RES_hhdet_tes!X100=0,"",RES_hhdet_tes!X100/RES_hhdet_fec!X100)</f>
        <v>0.80998843747583538</v>
      </c>
      <c r="Y100" s="124">
        <f>IF(RES_hhdet_tes!Y100=0,"",RES_hhdet_tes!Y100/RES_hhdet_fec!Y100)</f>
        <v>0.82430166666423876</v>
      </c>
      <c r="DA100" s="130" t="s">
        <v>2001</v>
      </c>
    </row>
    <row r="101" spans="1:105" ht="12" customHeight="1" x14ac:dyDescent="0.25">
      <c r="A101" s="97" t="s">
        <v>202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X101" s="111" t="str">
        <f>IF(RES_hhdet_tes!X101=0,"",RES_hhdet_tes!X101/RES_hhdet_fec!X101)</f>
        <v/>
      </c>
      <c r="Y101" s="111" t="str">
        <f>IF(RES_hhdet_tes!Y101=0,"",RES_hhdet_tes!Y101/RES_hhdet_fec!Y101)</f>
        <v/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0.61185672158595139</v>
      </c>
      <c r="C102" s="111">
        <f>IF(RES_hhdet_tes!C102=0,"",RES_hhdet_tes!C102/RES_hhdet_fec!C102)</f>
        <v>0.61266269312573862</v>
      </c>
      <c r="D102" s="111">
        <f>IF(RES_hhdet_tes!D102=0,"",RES_hhdet_tes!D102/RES_hhdet_fec!D102)</f>
        <v>0.61370044508877297</v>
      </c>
      <c r="E102" s="111">
        <f>IF(RES_hhdet_tes!E102=0,"",RES_hhdet_tes!E102/RES_hhdet_fec!E102)</f>
        <v>0.61478339688690786</v>
      </c>
      <c r="F102" s="111">
        <f>IF(RES_hhdet_tes!F102=0,"",RES_hhdet_tes!F102/RES_hhdet_fec!F102)</f>
        <v>0.61587212432945881</v>
      </c>
      <c r="G102" s="111">
        <f>IF(RES_hhdet_tes!G102=0,"",RES_hhdet_tes!G102/RES_hhdet_fec!G102)</f>
        <v>0.61693920663634594</v>
      </c>
      <c r="H102" s="111">
        <f>IF(RES_hhdet_tes!H102=0,"",RES_hhdet_tes!H102/RES_hhdet_fec!H102)</f>
        <v>0.61801819808135394</v>
      </c>
      <c r="I102" s="111">
        <f>IF(RES_hhdet_tes!I102=0,"",RES_hhdet_tes!I102/RES_hhdet_fec!I102)</f>
        <v>0.61851003436494578</v>
      </c>
      <c r="J102" s="111">
        <f>IF(RES_hhdet_tes!J102=0,"",RES_hhdet_tes!J102/RES_hhdet_fec!J102)</f>
        <v>0.61858117150161307</v>
      </c>
      <c r="K102" s="111">
        <f>IF(RES_hhdet_tes!K102=0,"",RES_hhdet_tes!K102/RES_hhdet_fec!K102)</f>
        <v>0.61869164239232877</v>
      </c>
      <c r="L102" s="111">
        <f>IF(RES_hhdet_tes!L102=0,"",RES_hhdet_tes!L102/RES_hhdet_fec!L102)</f>
        <v>0.61881696035931866</v>
      </c>
      <c r="M102" s="111">
        <f>IF(RES_hhdet_tes!M102=0,"",RES_hhdet_tes!M102/RES_hhdet_fec!M102)</f>
        <v>0.61893640301239849</v>
      </c>
      <c r="N102" s="111">
        <f>IF(RES_hhdet_tes!N102=0,"",RES_hhdet_tes!N102/RES_hhdet_fec!N102)</f>
        <v>0.61903955625337803</v>
      </c>
      <c r="O102" s="111">
        <f>IF(RES_hhdet_tes!O102=0,"",RES_hhdet_tes!O102/RES_hhdet_fec!O102)</f>
        <v>0.61912575696831751</v>
      </c>
      <c r="P102" s="111">
        <f>IF(RES_hhdet_tes!P102=0,"",RES_hhdet_tes!P102/RES_hhdet_fec!P102)</f>
        <v>0.61918483686467751</v>
      </c>
      <c r="Q102" s="111">
        <f>IF(RES_hhdet_tes!Q102=0,"",RES_hhdet_tes!Q102/RES_hhdet_fec!Q102)</f>
        <v>0.61927070035351273</v>
      </c>
      <c r="R102" s="111">
        <f>IF(RES_hhdet_tes!R102=0,"",RES_hhdet_tes!R102/RES_hhdet_fec!R102)</f>
        <v>0.61942046030214348</v>
      </c>
      <c r="S102" s="111">
        <f>IF(RES_hhdet_tes!S102=0,"",RES_hhdet_tes!S102/RES_hhdet_fec!S102)</f>
        <v>0.61975968242282087</v>
      </c>
      <c r="T102" s="111">
        <f>IF(RES_hhdet_tes!T102=0,"",RES_hhdet_tes!T102/RES_hhdet_fec!T102)</f>
        <v>0.62034760355003293</v>
      </c>
      <c r="U102" s="111">
        <f>IF(RES_hhdet_tes!U102=0,"",RES_hhdet_tes!U102/RES_hhdet_fec!U102)</f>
        <v>0.62112936761451409</v>
      </c>
      <c r="V102" s="111">
        <f>IF(RES_hhdet_tes!V102=0,"",RES_hhdet_tes!V102/RES_hhdet_fec!V102)</f>
        <v>0.62192055632755538</v>
      </c>
      <c r="W102" s="111">
        <f>IF(RES_hhdet_tes!W102=0,"",RES_hhdet_tes!W102/RES_hhdet_fec!W102)</f>
        <v>0.62266631395324434</v>
      </c>
      <c r="X102" s="111">
        <f>IF(RES_hhdet_tes!X102=0,"",RES_hhdet_tes!X102/RES_hhdet_fec!X102)</f>
        <v>0.62324793482607965</v>
      </c>
      <c r="Y102" s="111">
        <f>IF(RES_hhdet_tes!Y102=0,"",RES_hhdet_tes!Y102/RES_hhdet_fec!Y102)</f>
        <v>0.62390970426243963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0.75833892741635744</v>
      </c>
      <c r="C103" s="45">
        <f>IF(RES_hhdet_tes!C103=0,"",RES_hhdet_tes!C103/RES_hhdet_fec!C103)</f>
        <v>0.76023449411481403</v>
      </c>
      <c r="D103" s="45">
        <f>IF(RES_hhdet_tes!D103=0,"",RES_hhdet_tes!D103/RES_hhdet_fec!D103)</f>
        <v>0.76249827753016997</v>
      </c>
      <c r="E103" s="45">
        <f>IF(RES_hhdet_tes!E103=0,"",RES_hhdet_tes!E103/RES_hhdet_fec!E103)</f>
        <v>0.76505191139152307</v>
      </c>
      <c r="F103" s="45">
        <f>IF(RES_hhdet_tes!F103=0,"",RES_hhdet_tes!F103/RES_hhdet_fec!F103)</f>
        <v>0.76757783133814783</v>
      </c>
      <c r="G103" s="45">
        <f>IF(RES_hhdet_tes!G103=0,"",RES_hhdet_tes!G103/RES_hhdet_fec!G103)</f>
        <v>0.77065656201436783</v>
      </c>
      <c r="H103" s="45">
        <f>IF(RES_hhdet_tes!H103=0,"",RES_hhdet_tes!H103/RES_hhdet_fec!H103)</f>
        <v>0.77404116570000303</v>
      </c>
      <c r="I103" s="45">
        <f>IF(RES_hhdet_tes!I103=0,"",RES_hhdet_tes!I103/RES_hhdet_fec!I103)</f>
        <v>0.77593314208878417</v>
      </c>
      <c r="J103" s="45">
        <f>IF(RES_hhdet_tes!J103=0,"",RES_hhdet_tes!J103/RES_hhdet_fec!J103)</f>
        <v>0.77703706118781868</v>
      </c>
      <c r="K103" s="45">
        <f>IF(RES_hhdet_tes!K103=0,"",RES_hhdet_tes!K103/RES_hhdet_fec!K103)</f>
        <v>0.77854235745875056</v>
      </c>
      <c r="L103" s="45">
        <f>IF(RES_hhdet_tes!L103=0,"",RES_hhdet_tes!L103/RES_hhdet_fec!L103)</f>
        <v>0.7801578404935996</v>
      </c>
      <c r="M103" s="45">
        <f>IF(RES_hhdet_tes!M103=0,"",RES_hhdet_tes!M103/RES_hhdet_fec!M103)</f>
        <v>0.7818954063814062</v>
      </c>
      <c r="N103" s="45">
        <f>IF(RES_hhdet_tes!N103=0,"",RES_hhdet_tes!N103/RES_hhdet_fec!N103)</f>
        <v>0.78411145983299324</v>
      </c>
      <c r="O103" s="45">
        <f>IF(RES_hhdet_tes!O103=0,"",RES_hhdet_tes!O103/RES_hhdet_fec!O103)</f>
        <v>0.78693299979348241</v>
      </c>
      <c r="P103" s="45">
        <f>IF(RES_hhdet_tes!P103=0,"",RES_hhdet_tes!P103/RES_hhdet_fec!P103)</f>
        <v>0.78996516509940717</v>
      </c>
      <c r="Q103" s="45">
        <f>IF(RES_hhdet_tes!Q103=0,"",RES_hhdet_tes!Q103/RES_hhdet_fec!Q103)</f>
        <v>0.79397388984903505</v>
      </c>
      <c r="R103" s="45">
        <f>IF(RES_hhdet_tes!R103=0,"",RES_hhdet_tes!R103/RES_hhdet_fec!R103)</f>
        <v>0.79974086358524377</v>
      </c>
      <c r="S103" s="45">
        <f>IF(RES_hhdet_tes!S103=0,"",RES_hhdet_tes!S103/RES_hhdet_fec!S103)</f>
        <v>0.8076518089952156</v>
      </c>
      <c r="T103" s="45">
        <f>IF(RES_hhdet_tes!T103=0,"",RES_hhdet_tes!T103/RES_hhdet_fec!T103)</f>
        <v>0.81777400061888739</v>
      </c>
      <c r="U103" s="45">
        <f>IF(RES_hhdet_tes!U103=0,"",RES_hhdet_tes!U103/RES_hhdet_fec!U103)</f>
        <v>0.82902587928210714</v>
      </c>
      <c r="V103" s="45">
        <f>IF(RES_hhdet_tes!V103=0,"",RES_hhdet_tes!V103/RES_hhdet_fec!V103)</f>
        <v>0.84120860925561614</v>
      </c>
      <c r="W103" s="45">
        <f>IF(RES_hhdet_tes!W103=0,"",RES_hhdet_tes!W103/RES_hhdet_fec!W103)</f>
        <v>0.85418822797242777</v>
      </c>
      <c r="X103" s="45">
        <f>IF(RES_hhdet_tes!X103=0,"",RES_hhdet_tes!X103/RES_hhdet_fec!X103)</f>
        <v>0.86679723895272276</v>
      </c>
      <c r="Y103" s="45">
        <f>IF(RES_hhdet_tes!Y103=0,"",RES_hhdet_tes!Y103/RES_hhdet_fec!Y103)</f>
        <v>0.87807008649948637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>
        <f>IF(RES_hhdet_tes!B105=0,"",RES_hhdet_tes!B105/RES_hhdet_fec!B105)</f>
        <v>0.75354465820547389</v>
      </c>
      <c r="C105" s="119">
        <f>IF(RES_hhdet_tes!C105=0,"",RES_hhdet_tes!C105/RES_hhdet_fec!C105)</f>
        <v>0.75576873195391703</v>
      </c>
      <c r="D105" s="119">
        <f>IF(RES_hhdet_tes!D105=0,"",RES_hhdet_tes!D105/RES_hhdet_fec!D105)</f>
        <v>0.75355120552256261</v>
      </c>
      <c r="E105" s="119">
        <f>IF(RES_hhdet_tes!E105=0,"",RES_hhdet_tes!E105/RES_hhdet_fec!E105)</f>
        <v>0.76176620374173654</v>
      </c>
      <c r="F105" s="119">
        <f>IF(RES_hhdet_tes!F105=0,"",RES_hhdet_tes!F105/RES_hhdet_fec!F105)</f>
        <v>0.75859773966591604</v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X105" s="119" t="str">
        <f>IF(RES_hhdet_tes!X105=0,"",RES_hhdet_tes!X105/RES_hhdet_fec!X105)</f>
        <v/>
      </c>
      <c r="Y105" s="119" t="str">
        <f>IF(RES_hhdet_tes!Y105=0,"",RES_hhdet_tes!Y105/RES_hhdet_fec!Y105)</f>
        <v/>
      </c>
      <c r="DA105" s="129" t="s">
        <v>2005</v>
      </c>
    </row>
    <row r="106" spans="1:105" ht="12.95" customHeight="1" x14ac:dyDescent="0.25">
      <c r="A106" s="121" t="s">
        <v>57</v>
      </c>
      <c r="B106" s="124">
        <f>IF(RES_hhdet_tes!B106=0,"",RES_hhdet_tes!B106/RES_hhdet_fec!B106)</f>
        <v>0.76521370505443653</v>
      </c>
      <c r="C106" s="124">
        <f>IF(RES_hhdet_tes!C106=0,"",RES_hhdet_tes!C106/RES_hhdet_fec!C106)</f>
        <v>0.76519089105915505</v>
      </c>
      <c r="D106" s="124">
        <f>IF(RES_hhdet_tes!D106=0,"",RES_hhdet_tes!D106/RES_hhdet_fec!D106)</f>
        <v>0.76517935960504435</v>
      </c>
      <c r="E106" s="124">
        <f>IF(RES_hhdet_tes!E106=0,"",RES_hhdet_tes!E106/RES_hhdet_fec!E106)</f>
        <v>0.76513949895521227</v>
      </c>
      <c r="F106" s="124">
        <f>IF(RES_hhdet_tes!F106=0,"",RES_hhdet_tes!F106/RES_hhdet_fec!F106)</f>
        <v>0.76514583853296358</v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X106" s="124" t="str">
        <f>IF(RES_hhdet_tes!X106=0,"",RES_hhdet_tes!X106/RES_hhdet_fec!X106)</f>
        <v/>
      </c>
      <c r="Y106" s="124" t="str">
        <f>IF(RES_hhdet_tes!Y106=0,"",RES_hhdet_tes!Y106/RES_hhdet_fec!Y106)</f>
        <v/>
      </c>
      <c r="DA106" s="130" t="s">
        <v>2006</v>
      </c>
    </row>
    <row r="107" spans="1:105" ht="12" customHeight="1" x14ac:dyDescent="0.25">
      <c r="A107" s="97" t="s">
        <v>197</v>
      </c>
      <c r="B107" s="111">
        <f>IF(RES_hhdet_tes!B107=0,"",RES_hhdet_tes!B107/RES_hhdet_fec!B107)</f>
        <v>0.76431306347201888</v>
      </c>
      <c r="C107" s="111">
        <f>IF(RES_hhdet_tes!C107=0,"",RES_hhdet_tes!C107/RES_hhdet_fec!C107)</f>
        <v>0.76431306347201888</v>
      </c>
      <c r="D107" s="111">
        <f>IF(RES_hhdet_tes!D107=0,"",RES_hhdet_tes!D107/RES_hhdet_fec!D107)</f>
        <v>0.76431306347201888</v>
      </c>
      <c r="E107" s="111">
        <f>IF(RES_hhdet_tes!E107=0,"",RES_hhdet_tes!E107/RES_hhdet_fec!E107)</f>
        <v>0.76431306347201888</v>
      </c>
      <c r="F107" s="111">
        <f>IF(RES_hhdet_tes!F107=0,"",RES_hhdet_tes!F107/RES_hhdet_fec!F107)</f>
        <v>0.76431306347201888</v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X107" s="111" t="str">
        <f>IF(RES_hhdet_tes!X107=0,"",RES_hhdet_tes!X107/RES_hhdet_fec!X107)</f>
        <v/>
      </c>
      <c r="Y107" s="111" t="str">
        <f>IF(RES_hhdet_tes!Y107=0,"",RES_hhdet_tes!Y107/RES_hhdet_fec!Y107)</f>
        <v/>
      </c>
      <c r="DA107" s="63" t="s">
        <v>2007</v>
      </c>
    </row>
    <row r="108" spans="1:105" ht="12" customHeight="1" x14ac:dyDescent="0.25">
      <c r="A108" s="97" t="s">
        <v>53</v>
      </c>
      <c r="B108" s="111">
        <f>IF(RES_hhdet_tes!B108=0,"",RES_hhdet_tes!B108/RES_hhdet_fec!B108)</f>
        <v>1</v>
      </c>
      <c r="C108" s="111">
        <f>IF(RES_hhdet_tes!C108=0,"",RES_hhdet_tes!C108/RES_hhdet_fec!C108)</f>
        <v>1</v>
      </c>
      <c r="D108" s="111">
        <f>IF(RES_hhdet_tes!D108=0,"",RES_hhdet_tes!D108/RES_hhdet_fec!D108)</f>
        <v>1</v>
      </c>
      <c r="E108" s="111">
        <f>IF(RES_hhdet_tes!E108=0,"",RES_hhdet_tes!E108/RES_hhdet_fec!E108)</f>
        <v>1</v>
      </c>
      <c r="F108" s="111">
        <f>IF(RES_hhdet_tes!F108=0,"",RES_hhdet_tes!F108/RES_hhdet_fec!F108)</f>
        <v>1</v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X108" s="111" t="str">
        <f>IF(RES_hhdet_tes!X108=0,"",RES_hhdet_tes!X108/RES_hhdet_fec!X108)</f>
        <v/>
      </c>
      <c r="Y108" s="111" t="str">
        <f>IF(RES_hhdet_tes!Y108=0,"",RES_hhdet_tes!Y108/RES_hhdet_fec!Y108)</f>
        <v/>
      </c>
      <c r="DA108" s="63" t="s">
        <v>2008</v>
      </c>
    </row>
    <row r="109" spans="1:105" ht="12.95" customHeight="1" x14ac:dyDescent="0.25">
      <c r="A109" s="121" t="s">
        <v>92</v>
      </c>
      <c r="B109" s="124">
        <f>IF(RES_hhdet_tes!B109=0,"",RES_hhdet_tes!B109/RES_hhdet_fec!B109)</f>
        <v>1.8130054223880809</v>
      </c>
      <c r="C109" s="124">
        <f>IF(RES_hhdet_tes!C109=0,"",RES_hhdet_tes!C109/RES_hhdet_fec!C109)</f>
        <v>1.8778785220726142</v>
      </c>
      <c r="D109" s="124">
        <f>IF(RES_hhdet_tes!D109=0,"",RES_hhdet_tes!D109/RES_hhdet_fec!D109)</f>
        <v>1.9465177830131557</v>
      </c>
      <c r="E109" s="124">
        <f>IF(RES_hhdet_tes!E109=0,"",RES_hhdet_tes!E109/RES_hhdet_fec!E109)</f>
        <v>1.9804247613883015</v>
      </c>
      <c r="F109" s="124">
        <f>IF(RES_hhdet_tes!F109=0,"",RES_hhdet_tes!F109/RES_hhdet_fec!F109)</f>
        <v>2.0291166692166365</v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X109" s="124" t="str">
        <f>IF(RES_hhdet_tes!X109=0,"",RES_hhdet_tes!X109/RES_hhdet_fec!X109)</f>
        <v/>
      </c>
      <c r="Y109" s="124" t="str">
        <f>IF(RES_hhdet_tes!Y109=0,"",RES_hhdet_tes!Y109/RES_hhdet_fec!Y109)</f>
        <v/>
      </c>
      <c r="DA109" s="130" t="s">
        <v>2009</v>
      </c>
    </row>
    <row r="110" spans="1:105" ht="12" customHeight="1" x14ac:dyDescent="0.25">
      <c r="A110" s="97" t="s">
        <v>53</v>
      </c>
      <c r="B110" s="111">
        <f>IF(RES_hhdet_tes!B110=0,"",RES_hhdet_tes!B110/RES_hhdet_fec!B110)</f>
        <v>1.8130054223880809</v>
      </c>
      <c r="C110" s="111">
        <f>IF(RES_hhdet_tes!C110=0,"",RES_hhdet_tes!C110/RES_hhdet_fec!C110)</f>
        <v>1.8778785220726142</v>
      </c>
      <c r="D110" s="111">
        <f>IF(RES_hhdet_tes!D110=0,"",RES_hhdet_tes!D110/RES_hhdet_fec!D110)</f>
        <v>1.9465177830131557</v>
      </c>
      <c r="E110" s="111">
        <f>IF(RES_hhdet_tes!E110=0,"",RES_hhdet_tes!E110/RES_hhdet_fec!E110)</f>
        <v>1.9804247613883015</v>
      </c>
      <c r="F110" s="111">
        <f>IF(RES_hhdet_tes!F110=0,"",RES_hhdet_tes!F110/RES_hhdet_fec!F110)</f>
        <v>2.0291166692166365</v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X110" s="111" t="str">
        <f>IF(RES_hhdet_tes!X110=0,"",RES_hhdet_tes!X110/RES_hhdet_fec!X110)</f>
        <v/>
      </c>
      <c r="Y110" s="111" t="str">
        <f>IF(RES_hhdet_tes!Y110=0,"",RES_hhdet_tes!Y110/RES_hhdet_fec!Y110)</f>
        <v/>
      </c>
      <c r="DA110" s="63" t="s">
        <v>2010</v>
      </c>
    </row>
    <row r="111" spans="1:105" ht="12" customHeight="1" x14ac:dyDescent="0.25">
      <c r="A111" s="121" t="s">
        <v>55</v>
      </c>
      <c r="B111" s="124">
        <f>IF(RES_hhdet_tes!B111=0,"",RES_hhdet_tes!B111/RES_hhdet_fec!B111)</f>
        <v>0.69048728328476205</v>
      </c>
      <c r="C111" s="124">
        <f>IF(RES_hhdet_tes!C111=0,"",RES_hhdet_tes!C111/RES_hhdet_fec!C111)</f>
        <v>0.69157222457088574</v>
      </c>
      <c r="D111" s="124">
        <f>IF(RES_hhdet_tes!D111=0,"",RES_hhdet_tes!D111/RES_hhdet_fec!D111)</f>
        <v>0.69194928115117216</v>
      </c>
      <c r="E111" s="124">
        <f>IF(RES_hhdet_tes!E111=0,"",RES_hhdet_tes!E111/RES_hhdet_fec!E111)</f>
        <v>0.69262425628837976</v>
      </c>
      <c r="F111" s="124">
        <f>IF(RES_hhdet_tes!F111=0,"",RES_hhdet_tes!F111/RES_hhdet_fec!F111)</f>
        <v>0.69335890940406686</v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X111" s="124" t="str">
        <f>IF(RES_hhdet_tes!X111=0,"",RES_hhdet_tes!X111/RES_hhdet_fec!X111)</f>
        <v/>
      </c>
      <c r="Y111" s="124" t="str">
        <f>IF(RES_hhdet_tes!Y111=0,"",RES_hhdet_tes!Y111/RES_hhdet_fec!Y111)</f>
        <v/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X112" s="111" t="str">
        <f>IF(RES_hhdet_tes!X112=0,"",RES_hhdet_tes!X112/RES_hhdet_fec!X112)</f>
        <v/>
      </c>
      <c r="Y112" s="111" t="str">
        <f>IF(RES_hhdet_tes!Y112=0,"",RES_hhdet_tes!Y112/RES_hhdet_fec!Y112)</f>
        <v/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>
        <f>IF(RES_hhdet_tes!B116=0,"",RES_hhdet_tes!B116/RES_hhdet_fec!B116)</f>
        <v>0.68473599642204397</v>
      </c>
      <c r="C116" s="112">
        <f>IF(RES_hhdet_tes!C116=0,"",RES_hhdet_tes!C116/RES_hhdet_fec!C116)</f>
        <v>0.68576019432370683</v>
      </c>
      <c r="D116" s="112">
        <f>IF(RES_hhdet_tes!D116=0,"",RES_hhdet_tes!D116/RES_hhdet_fec!D116)</f>
        <v>0.6859877775126576</v>
      </c>
      <c r="E116" s="112">
        <f>IF(RES_hhdet_tes!E116=0,"",RES_hhdet_tes!E116/RES_hhdet_fec!E116)</f>
        <v>0.68685389926431195</v>
      </c>
      <c r="F116" s="112">
        <f>IF(RES_hhdet_tes!F116=0,"",RES_hhdet_tes!F116/RES_hhdet_fec!F116)</f>
        <v>0.68754816315666489</v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X116" s="112" t="str">
        <f>IF(RES_hhdet_tes!X116=0,"",RES_hhdet_tes!X116/RES_hhdet_fec!X116)</f>
        <v/>
      </c>
      <c r="Y116" s="112" t="str">
        <f>IF(RES_hhdet_tes!Y116=0,"",RES_hhdet_tes!Y116/RES_hhdet_fec!Y116)</f>
        <v/>
      </c>
      <c r="DA116" s="131" t="s">
        <v>2016</v>
      </c>
    </row>
    <row r="117" spans="1:105" ht="12" customHeight="1" x14ac:dyDescent="0.25">
      <c r="A117" s="107" t="s">
        <v>121</v>
      </c>
      <c r="B117" s="113">
        <f>IF(RES_hhdet_tes!B117=0,"",RES_hhdet_tes!B117/RES_hhdet_fec!B117)</f>
        <v>0.89574979588371983</v>
      </c>
      <c r="C117" s="113">
        <f>IF(RES_hhdet_tes!C117=0,"",RES_hhdet_tes!C117/RES_hhdet_fec!C117)</f>
        <v>0.90105291783482788</v>
      </c>
      <c r="D117" s="113">
        <f>IF(RES_hhdet_tes!D117=0,"",RES_hhdet_tes!D117/RES_hhdet_fec!D117)</f>
        <v>0.9089601045506408</v>
      </c>
      <c r="E117" s="113">
        <f>IF(RES_hhdet_tes!E117=0,"",RES_hhdet_tes!E117/RES_hhdet_fec!E117)</f>
        <v>0.90041794740881986</v>
      </c>
      <c r="F117" s="113">
        <f>IF(RES_hhdet_tes!F117=0,"",RES_hhdet_tes!F117/RES_hhdet_fec!F117)</f>
        <v>0.90351248831293618</v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>
        <f>IF(RES_hhdet_tes!B118=0,"",RES_hhdet_tes!B118/RES_hhdet_fec!B118)</f>
        <v>0.68473599642204397</v>
      </c>
      <c r="C118" s="111">
        <f>IF(RES_hhdet_tes!C118=0,"",RES_hhdet_tes!C118/RES_hhdet_fec!C118)</f>
        <v>0.68565411802647125</v>
      </c>
      <c r="D118" s="111">
        <f>IF(RES_hhdet_tes!D118=0,"",RES_hhdet_tes!D118/RES_hhdet_fec!D118)</f>
        <v>0.68585743253391718</v>
      </c>
      <c r="E118" s="111">
        <f>IF(RES_hhdet_tes!E118=0,"",RES_hhdet_tes!E118/RES_hhdet_fec!E118)</f>
        <v>0.68673136540877211</v>
      </c>
      <c r="F118" s="111">
        <f>IF(RES_hhdet_tes!F118=0,"",RES_hhdet_tes!F118/RES_hhdet_fec!F118)</f>
        <v>0.68739720115863612</v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>
        <f>IF(RES_hhdet_tes!B119=0,"",RES_hhdet_tes!B119/RES_hhdet_fec!B119)</f>
        <v>1</v>
      </c>
      <c r="C119" s="111">
        <f>IF(RES_hhdet_tes!C119=0,"",RES_hhdet_tes!C119/RES_hhdet_fec!C119)</f>
        <v>1</v>
      </c>
      <c r="D119" s="111">
        <f>IF(RES_hhdet_tes!D119=0,"",RES_hhdet_tes!D119/RES_hhdet_fec!D119)</f>
        <v>1</v>
      </c>
      <c r="E119" s="111">
        <f>IF(RES_hhdet_tes!E119=0,"",RES_hhdet_tes!E119/RES_hhdet_fec!E119)</f>
        <v>1</v>
      </c>
      <c r="F119" s="111">
        <f>IF(RES_hhdet_tes!F119=0,"",RES_hhdet_tes!F119/RES_hhdet_fec!F119)</f>
        <v>1</v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>
        <f>IF(RES_hhdet_tes!B120=0,"",RES_hhdet_tes!B120/RES_hhdet_fec!B120)</f>
        <v>0.68158609408968385</v>
      </c>
      <c r="C120" s="124">
        <f>IF(RES_hhdet_tes!C120=0,"",RES_hhdet_tes!C120/RES_hhdet_fec!C120)</f>
        <v>0.68575790780163892</v>
      </c>
      <c r="D120" s="124">
        <f>IF(RES_hhdet_tes!D120=0,"",RES_hhdet_tes!D120/RES_hhdet_fec!D120)</f>
        <v>0.6850505982357219</v>
      </c>
      <c r="E120" s="124">
        <f>IF(RES_hhdet_tes!E120=0,"",RES_hhdet_tes!E120/RES_hhdet_fec!E120)</f>
        <v>0.68705360962853967</v>
      </c>
      <c r="F120" s="124">
        <f>IF(RES_hhdet_tes!F120=0,"",RES_hhdet_tes!F120/RES_hhdet_fec!F120)</f>
        <v>0.68129118913222297</v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X120" s="124" t="str">
        <f>IF(RES_hhdet_tes!X120=0,"",RES_hhdet_tes!X120/RES_hhdet_fec!X120)</f>
        <v/>
      </c>
      <c r="Y120" s="124" t="str">
        <f>IF(RES_hhdet_tes!Y120=0,"",RES_hhdet_tes!Y120/RES_hhdet_fec!Y120)</f>
        <v/>
      </c>
      <c r="DA120" s="130" t="s">
        <v>2020</v>
      </c>
    </row>
    <row r="121" spans="1:105" ht="12" customHeight="1" x14ac:dyDescent="0.25">
      <c r="A121" s="97" t="s">
        <v>50</v>
      </c>
      <c r="B121" s="111">
        <f>IF(RES_hhdet_tes!B121=0,"",RES_hhdet_tes!B121/RES_hhdet_fec!B121)</f>
        <v>0.61185672158595139</v>
      </c>
      <c r="C121" s="111">
        <f>IF(RES_hhdet_tes!C121=0,"",RES_hhdet_tes!C121/RES_hhdet_fec!C121)</f>
        <v>0.61214494258700614</v>
      </c>
      <c r="D121" s="111">
        <f>IF(RES_hhdet_tes!D121=0,"",RES_hhdet_tes!D121/RES_hhdet_fec!D121)</f>
        <v>0.61220930661236495</v>
      </c>
      <c r="E121" s="111">
        <f>IF(RES_hhdet_tes!E121=0,"",RES_hhdet_tes!E121/RES_hhdet_fec!E121)</f>
        <v>0.61245820462809653</v>
      </c>
      <c r="F121" s="111">
        <f>IF(RES_hhdet_tes!F121=0,"",RES_hhdet_tes!F121/RES_hhdet_fec!F121)</f>
        <v>0.61265696440239281</v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>
        <f>IF(RES_hhdet_tes!B122=0,"",RES_hhdet_tes!B122/RES_hhdet_fec!B122)</f>
        <v>0.75833892741635744</v>
      </c>
      <c r="C122" s="45">
        <f>IF(RES_hhdet_tes!C122=0,"",RES_hhdet_tes!C122/RES_hhdet_fec!C122)</f>
        <v>0.75902615468614054</v>
      </c>
      <c r="D122" s="45">
        <f>IF(RES_hhdet_tes!D122=0,"",RES_hhdet_tes!D122/RES_hhdet_fec!D122)</f>
        <v>0.75917791767576226</v>
      </c>
      <c r="E122" s="45">
        <f>IF(RES_hhdet_tes!E122=0,"",RES_hhdet_tes!E122/RES_hhdet_fec!E122)</f>
        <v>0.75977130326845321</v>
      </c>
      <c r="F122" s="45">
        <f>IF(RES_hhdet_tes!F122=0,"",RES_hhdet_tes!F122/RES_hhdet_fec!F122)</f>
        <v>0.76023803115425548</v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X122" s="45" t="str">
        <f>IF(RES_hhdet_tes!X122=0,"",RES_hhdet_tes!X122/RES_hhdet_fec!X122)</f>
        <v/>
      </c>
      <c r="Y122" s="45" t="str">
        <f>IF(RES_hhdet_tes!Y122=0,"",RES_hhdet_tes!Y122/RES_hhdet_fec!Y122)</f>
        <v/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>
        <f>IF(RES_hhdet_tes!B124=0,"",RES_hhdet_tes!B124/RES_hhdet_fec!B124)</f>
        <v>0.7973799320056868</v>
      </c>
      <c r="C124" s="119">
        <f>IF(RES_hhdet_tes!C124=0,"",RES_hhdet_tes!C124/RES_hhdet_fec!C124)</f>
        <v>0.80168616902156553</v>
      </c>
      <c r="D124" s="119">
        <f>IF(RES_hhdet_tes!D124=0,"",RES_hhdet_tes!D124/RES_hhdet_fec!D124)</f>
        <v>0.80375979790149676</v>
      </c>
      <c r="E124" s="119">
        <f>IF(RES_hhdet_tes!E124=0,"",RES_hhdet_tes!E124/RES_hhdet_fec!E124)</f>
        <v>0.81159342549882452</v>
      </c>
      <c r="F124" s="119">
        <f>IF(RES_hhdet_tes!F124=0,"",RES_hhdet_tes!F124/RES_hhdet_fec!F124)</f>
        <v>0.80928061950172414</v>
      </c>
      <c r="G124" s="119">
        <f>IF(RES_hhdet_tes!G124=0,"",RES_hhdet_tes!G124/RES_hhdet_fec!G124)</f>
        <v>0.81291120222754176</v>
      </c>
      <c r="H124" s="119">
        <f>IF(RES_hhdet_tes!H124=0,"",RES_hhdet_tes!H124/RES_hhdet_fec!H124)</f>
        <v>0.81638433146290434</v>
      </c>
      <c r="I124" s="119">
        <f>IF(RES_hhdet_tes!I124=0,"",RES_hhdet_tes!I124/RES_hhdet_fec!I124)</f>
        <v>0.81254098907815842</v>
      </c>
      <c r="J124" s="119">
        <f>IF(RES_hhdet_tes!J124=0,"",RES_hhdet_tes!J124/RES_hhdet_fec!J124)</f>
        <v>0.81536394349739283</v>
      </c>
      <c r="K124" s="119">
        <f>IF(RES_hhdet_tes!K124=0,"",RES_hhdet_tes!K124/RES_hhdet_fec!K124)</f>
        <v>0.81718558208998238</v>
      </c>
      <c r="L124" s="119">
        <f>IF(RES_hhdet_tes!L124=0,"",RES_hhdet_tes!L124/RES_hhdet_fec!L124)</f>
        <v>0.82006030333823621</v>
      </c>
      <c r="M124" s="119">
        <f>IF(RES_hhdet_tes!M124=0,"",RES_hhdet_tes!M124/RES_hhdet_fec!M124)</f>
        <v>0.82537433952660377</v>
      </c>
      <c r="N124" s="119">
        <f>IF(RES_hhdet_tes!N124=0,"",RES_hhdet_tes!N124/RES_hhdet_fec!N124)</f>
        <v>0.83308222947507782</v>
      </c>
      <c r="O124" s="119">
        <f>IF(RES_hhdet_tes!O124=0,"",RES_hhdet_tes!O124/RES_hhdet_fec!O124)</f>
        <v>0.84083870635837188</v>
      </c>
      <c r="P124" s="119">
        <f>IF(RES_hhdet_tes!P124=0,"",RES_hhdet_tes!P124/RES_hhdet_fec!P124)</f>
        <v>0.84309326213114244</v>
      </c>
      <c r="Q124" s="119">
        <f>IF(RES_hhdet_tes!Q124=0,"",RES_hhdet_tes!Q124/RES_hhdet_fec!Q124)</f>
        <v>0.8472860824097852</v>
      </c>
      <c r="R124" s="119">
        <f>IF(RES_hhdet_tes!R124=0,"",RES_hhdet_tes!R124/RES_hhdet_fec!R124)</f>
        <v>0.85429006253913686</v>
      </c>
      <c r="S124" s="119">
        <f>IF(RES_hhdet_tes!S124=0,"",RES_hhdet_tes!S124/RES_hhdet_fec!S124)</f>
        <v>0.86080321560949769</v>
      </c>
      <c r="T124" s="119">
        <f>IF(RES_hhdet_tes!T124=0,"",RES_hhdet_tes!T124/RES_hhdet_fec!T124)</f>
        <v>0.86923535458744206</v>
      </c>
      <c r="U124" s="119">
        <f>IF(RES_hhdet_tes!U124=0,"",RES_hhdet_tes!U124/RES_hhdet_fec!U124)</f>
        <v>0.87660988409175966</v>
      </c>
      <c r="V124" s="119">
        <f>IF(RES_hhdet_tes!V124=0,"",RES_hhdet_tes!V124/RES_hhdet_fec!V124)</f>
        <v>0.88500434735620526</v>
      </c>
      <c r="W124" s="119">
        <f>IF(RES_hhdet_tes!W124=0,"",RES_hhdet_tes!W124/RES_hhdet_fec!W124)</f>
        <v>0.8877107792358182</v>
      </c>
      <c r="X124" s="119">
        <f>IF(RES_hhdet_tes!X124=0,"",RES_hhdet_tes!X124/RES_hhdet_fec!X124)</f>
        <v>0.88707972584897299</v>
      </c>
      <c r="Y124" s="119">
        <f>IF(RES_hhdet_tes!Y124=0,"",RES_hhdet_tes!Y124/RES_hhdet_fec!Y124)</f>
        <v>0.89049984195792875</v>
      </c>
      <c r="DA124" s="129" t="s">
        <v>2023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0.80532614054777485</v>
      </c>
      <c r="C125" s="124">
        <f>IF(RES_hhdet_tes!C125=0,"",RES_hhdet_tes!C125/RES_hhdet_fec!C125)</f>
        <v>0.80746573881952943</v>
      </c>
      <c r="D125" s="124">
        <f>IF(RES_hhdet_tes!D125=0,"",RES_hhdet_tes!D125/RES_hhdet_fec!D125)</f>
        <v>0.80955637945823189</v>
      </c>
      <c r="E125" s="124">
        <f>IF(RES_hhdet_tes!E125=0,"",RES_hhdet_tes!E125/RES_hhdet_fec!E125)</f>
        <v>0.81187954618689817</v>
      </c>
      <c r="F125" s="124">
        <f>IF(RES_hhdet_tes!F125=0,"",RES_hhdet_tes!F125/RES_hhdet_fec!F125)</f>
        <v>0.81408457828650671</v>
      </c>
      <c r="G125" s="124">
        <f>IF(RES_hhdet_tes!G125=0,"",RES_hhdet_tes!G125/RES_hhdet_fec!G125)</f>
        <v>0.81574249139428345</v>
      </c>
      <c r="H125" s="124">
        <f>IF(RES_hhdet_tes!H125=0,"",RES_hhdet_tes!H125/RES_hhdet_fec!H125)</f>
        <v>0.81662308799541761</v>
      </c>
      <c r="I125" s="124">
        <f>IF(RES_hhdet_tes!I125=0,"",RES_hhdet_tes!I125/RES_hhdet_fec!I125)</f>
        <v>0.81763054041514116</v>
      </c>
      <c r="J125" s="124">
        <f>IF(RES_hhdet_tes!J125=0,"",RES_hhdet_tes!J125/RES_hhdet_fec!J125)</f>
        <v>0.81791665723831553</v>
      </c>
      <c r="K125" s="124">
        <f>IF(RES_hhdet_tes!K125=0,"",RES_hhdet_tes!K125/RES_hhdet_fec!K125)</f>
        <v>0.81856259644535478</v>
      </c>
      <c r="L125" s="124">
        <f>IF(RES_hhdet_tes!L125=0,"",RES_hhdet_tes!L125/RES_hhdet_fec!L125)</f>
        <v>0.82270274101148844</v>
      </c>
      <c r="M125" s="124">
        <f>IF(RES_hhdet_tes!M125=0,"",RES_hhdet_tes!M125/RES_hhdet_fec!M125)</f>
        <v>0.8292563921734375</v>
      </c>
      <c r="N125" s="124">
        <f>IF(RES_hhdet_tes!N125=0,"",RES_hhdet_tes!N125/RES_hhdet_fec!N125)</f>
        <v>0.83699706850987932</v>
      </c>
      <c r="O125" s="124">
        <f>IF(RES_hhdet_tes!O125=0,"",RES_hhdet_tes!O125/RES_hhdet_fec!O125)</f>
        <v>0.84461393931282802</v>
      </c>
      <c r="P125" s="124">
        <f>IF(RES_hhdet_tes!P125=0,"",RES_hhdet_tes!P125/RES_hhdet_fec!P125)</f>
        <v>0.84633673857750247</v>
      </c>
      <c r="Q125" s="124">
        <f>IF(RES_hhdet_tes!Q125=0,"",RES_hhdet_tes!Q125/RES_hhdet_fec!Q125)</f>
        <v>0.84917133524878663</v>
      </c>
      <c r="R125" s="124">
        <f>IF(RES_hhdet_tes!R125=0,"",RES_hhdet_tes!R125/RES_hhdet_fec!R125)</f>
        <v>0.85282039552659961</v>
      </c>
      <c r="S125" s="124">
        <f>IF(RES_hhdet_tes!S125=0,"",RES_hhdet_tes!S125/RES_hhdet_fec!S125)</f>
        <v>0.85767130126914992</v>
      </c>
      <c r="T125" s="124">
        <f>IF(RES_hhdet_tes!T125=0,"",RES_hhdet_tes!T125/RES_hhdet_fec!T125)</f>
        <v>0.86224460856121954</v>
      </c>
      <c r="U125" s="124">
        <f>IF(RES_hhdet_tes!U125=0,"",RES_hhdet_tes!U125/RES_hhdet_fec!U125)</f>
        <v>0.86623529973872893</v>
      </c>
      <c r="V125" s="124">
        <f>IF(RES_hhdet_tes!V125=0,"",RES_hhdet_tes!V125/RES_hhdet_fec!V125)</f>
        <v>0.86937737319427022</v>
      </c>
      <c r="W125" s="124">
        <f>IF(RES_hhdet_tes!W125=0,"",RES_hhdet_tes!W125/RES_hhdet_fec!W125)</f>
        <v>0.87167432963363711</v>
      </c>
      <c r="X125" s="124">
        <f>IF(RES_hhdet_tes!X125=0,"",RES_hhdet_tes!X125/RES_hhdet_fec!X125)</f>
        <v>0.87352687007562113</v>
      </c>
      <c r="Y125" s="124">
        <f>IF(RES_hhdet_tes!Y125=0,"",RES_hhdet_tes!Y125/RES_hhdet_fec!Y125)</f>
        <v>0.87611372031985735</v>
      </c>
      <c r="DA125" s="130" t="s">
        <v>2024</v>
      </c>
    </row>
    <row r="126" spans="1:105" ht="12" customHeight="1" x14ac:dyDescent="0.25">
      <c r="A126" s="97" t="s">
        <v>198</v>
      </c>
      <c r="B126" s="111">
        <f>IF(RES_hhdet_tes!B126=0,"",RES_hhdet_tes!B126/RES_hhdet_fec!B126)</f>
        <v>0.80454006681265178</v>
      </c>
      <c r="C126" s="111">
        <f>IF(RES_hhdet_tes!C126=0,"",RES_hhdet_tes!C126/RES_hhdet_fec!C126)</f>
        <v>0.80670603146812359</v>
      </c>
      <c r="D126" s="111">
        <f>IF(RES_hhdet_tes!D126=0,"",RES_hhdet_tes!D126/RES_hhdet_fec!D126)</f>
        <v>0.80881289255993061</v>
      </c>
      <c r="E126" s="111">
        <f>IF(RES_hhdet_tes!E126=0,"",RES_hhdet_tes!E126/RES_hhdet_fec!E126)</f>
        <v>0.81117699279965261</v>
      </c>
      <c r="F126" s="111">
        <f>IF(RES_hhdet_tes!F126=0,"",RES_hhdet_tes!F126/RES_hhdet_fec!F126)</f>
        <v>0.81338301204664898</v>
      </c>
      <c r="G126" s="111">
        <f>IF(RES_hhdet_tes!G126=0,"",RES_hhdet_tes!G126/RES_hhdet_fec!G126)</f>
        <v>0.8150617827484099</v>
      </c>
      <c r="H126" s="111">
        <f>IF(RES_hhdet_tes!H126=0,"",RES_hhdet_tes!H126/RES_hhdet_fec!H126)</f>
        <v>0.81595771033662901</v>
      </c>
      <c r="I126" s="111">
        <f>IF(RES_hhdet_tes!I126=0,"",RES_hhdet_tes!I126/RES_hhdet_fec!I126)</f>
        <v>0.81696800788264956</v>
      </c>
      <c r="J126" s="111">
        <f>IF(RES_hhdet_tes!J126=0,"",RES_hhdet_tes!J126/RES_hhdet_fec!J126)</f>
        <v>0.81726529912512735</v>
      </c>
      <c r="K126" s="111">
        <f>IF(RES_hhdet_tes!K126=0,"",RES_hhdet_tes!K126/RES_hhdet_fec!K126)</f>
        <v>0.81793176129969347</v>
      </c>
      <c r="L126" s="111">
        <f>IF(RES_hhdet_tes!L126=0,"",RES_hhdet_tes!L126/RES_hhdet_fec!L126)</f>
        <v>0.82208737161663481</v>
      </c>
      <c r="M126" s="111">
        <f>IF(RES_hhdet_tes!M126=0,"",RES_hhdet_tes!M126/RES_hhdet_fec!M126)</f>
        <v>0.82867270066060117</v>
      </c>
      <c r="N126" s="111">
        <f>IF(RES_hhdet_tes!N126=0,"",RES_hhdet_tes!N126/RES_hhdet_fec!N126)</f>
        <v>0.83643442468776485</v>
      </c>
      <c r="O126" s="111">
        <f>IF(RES_hhdet_tes!O126=0,"",RES_hhdet_tes!O126/RES_hhdet_fec!O126)</f>
        <v>0.84407785102416377</v>
      </c>
      <c r="P126" s="111">
        <f>IF(RES_hhdet_tes!P126=0,"",RES_hhdet_tes!P126/RES_hhdet_fec!P126)</f>
        <v>0.84581099543946303</v>
      </c>
      <c r="Q126" s="111">
        <f>IF(RES_hhdet_tes!Q126=0,"",RES_hhdet_tes!Q126/RES_hhdet_fec!Q126)</f>
        <v>0.84865695911575867</v>
      </c>
      <c r="R126" s="111">
        <f>IF(RES_hhdet_tes!R126=0,"",RES_hhdet_tes!R126/RES_hhdet_fec!R126)</f>
        <v>0.85231848980036384</v>
      </c>
      <c r="S126" s="111">
        <f>IF(RES_hhdet_tes!S126=0,"",RES_hhdet_tes!S126/RES_hhdet_fec!S126)</f>
        <v>0.85718618353291931</v>
      </c>
      <c r="T126" s="111">
        <f>IF(RES_hhdet_tes!T126=0,"",RES_hhdet_tes!T126/RES_hhdet_fec!T126)</f>
        <v>0.86177650401255546</v>
      </c>
      <c r="U126" s="111">
        <f>IF(RES_hhdet_tes!U126=0,"",RES_hhdet_tes!U126/RES_hhdet_fec!U126)</f>
        <v>0.86577923360714104</v>
      </c>
      <c r="V126" s="111">
        <f>IF(RES_hhdet_tes!V126=0,"",RES_hhdet_tes!V126/RES_hhdet_fec!V126)</f>
        <v>0.86893400506245067</v>
      </c>
      <c r="W126" s="111">
        <f>IF(RES_hhdet_tes!W126=0,"",RES_hhdet_tes!W126/RES_hhdet_fec!W126)</f>
        <v>0.87123444289347263</v>
      </c>
      <c r="X126" s="111">
        <f>IF(RES_hhdet_tes!X126=0,"",RES_hhdet_tes!X126/RES_hhdet_fec!X126)</f>
        <v>0.87310185699924381</v>
      </c>
      <c r="Y126" s="111">
        <f>IF(RES_hhdet_tes!Y126=0,"",RES_hhdet_tes!Y126/RES_hhdet_fec!Y126)</f>
        <v>0.87569678780927185</v>
      </c>
      <c r="DA126" s="63" t="s">
        <v>2025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>
        <f>IF(RES_hhdet_tes!Y127=0,"",RES_hhdet_tes!Y127/RES_hhdet_fec!Y127)</f>
        <v>1</v>
      </c>
      <c r="DA127" s="63" t="s">
        <v>2026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1.8130054223880812</v>
      </c>
      <c r="C128" s="124">
        <f>IF(RES_hhdet_tes!C128=0,"",RES_hhdet_tes!C128/RES_hhdet_fec!C128)</f>
        <v>1.8855169292331366</v>
      </c>
      <c r="D128" s="124">
        <f>IF(RES_hhdet_tes!D128=0,"",RES_hhdet_tes!D128/RES_hhdet_fec!D128)</f>
        <v>1.9754063361184491</v>
      </c>
      <c r="E128" s="124">
        <f>IF(RES_hhdet_tes!E128=0,"",RES_hhdet_tes!E128/RES_hhdet_fec!E128)</f>
        <v>2.0765255518945187</v>
      </c>
      <c r="F128" s="124">
        <f>IF(RES_hhdet_tes!F128=0,"",RES_hhdet_tes!F128/RES_hhdet_fec!F128)</f>
        <v>2.2008191555639538</v>
      </c>
      <c r="G128" s="124">
        <f>IF(RES_hhdet_tes!G128=0,"",RES_hhdet_tes!G128/RES_hhdet_fec!G128)</f>
        <v>2.341609812822818</v>
      </c>
      <c r="H128" s="124">
        <f>IF(RES_hhdet_tes!H128=0,"",RES_hhdet_tes!H128/RES_hhdet_fec!H128)</f>
        <v>2.5039941688992666</v>
      </c>
      <c r="I128" s="124">
        <f>IF(RES_hhdet_tes!I128=0,"",RES_hhdet_tes!I128/RES_hhdet_fec!I128)</f>
        <v>2.5833761202893153</v>
      </c>
      <c r="J128" s="124">
        <f>IF(RES_hhdet_tes!J128=0,"",RES_hhdet_tes!J128/RES_hhdet_fec!J128)</f>
        <v>2.6091923123949163</v>
      </c>
      <c r="K128" s="124">
        <f>IF(RES_hhdet_tes!K128=0,"",RES_hhdet_tes!K128/RES_hhdet_fec!K128)</f>
        <v>2.6607096489984086</v>
      </c>
      <c r="L128" s="124">
        <f>IF(RES_hhdet_tes!L128=0,"",RES_hhdet_tes!L128/RES_hhdet_fec!L128)</f>
        <v>2.7191317479485897</v>
      </c>
      <c r="M128" s="124">
        <f>IF(RES_hhdet_tes!M128=0,"",RES_hhdet_tes!M128/RES_hhdet_fec!M128)</f>
        <v>2.8611377360613943</v>
      </c>
      <c r="N128" s="124">
        <f>IF(RES_hhdet_tes!N128=0,"",RES_hhdet_tes!N128/RES_hhdet_fec!N128)</f>
        <v>3.1151508657810649</v>
      </c>
      <c r="O128" s="124">
        <f>IF(RES_hhdet_tes!O128=0,"",RES_hhdet_tes!O128/RES_hhdet_fec!O128)</f>
        <v>3.4352750896446569</v>
      </c>
      <c r="P128" s="124">
        <f>IF(RES_hhdet_tes!P128=0,"",RES_hhdet_tes!P128/RES_hhdet_fec!P128)</f>
        <v>3.611234109886893</v>
      </c>
      <c r="Q128" s="124">
        <f>IF(RES_hhdet_tes!Q128=0,"",RES_hhdet_tes!Q128/RES_hhdet_fec!Q128)</f>
        <v>3.6805692220616852</v>
      </c>
      <c r="R128" s="124">
        <f>IF(RES_hhdet_tes!R128=0,"",RES_hhdet_tes!R128/RES_hhdet_fec!R128)</f>
        <v>3.7469398468713333</v>
      </c>
      <c r="S128" s="124">
        <f>IF(RES_hhdet_tes!S128=0,"",RES_hhdet_tes!S128/RES_hhdet_fec!S128)</f>
        <v>3.8293209820107421</v>
      </c>
      <c r="T128" s="124">
        <f>IF(RES_hhdet_tes!T128=0,"",RES_hhdet_tes!T128/RES_hhdet_fec!T128)</f>
        <v>3.8960437770505174</v>
      </c>
      <c r="U128" s="124">
        <f>IF(RES_hhdet_tes!U128=0,"",RES_hhdet_tes!U128/RES_hhdet_fec!U128)</f>
        <v>3.9551919641270796</v>
      </c>
      <c r="V128" s="124">
        <f>IF(RES_hhdet_tes!V128=0,"",RES_hhdet_tes!V128/RES_hhdet_fec!V128)</f>
        <v>3.9952126136901414</v>
      </c>
      <c r="W128" s="124">
        <f>IF(RES_hhdet_tes!W128=0,"",RES_hhdet_tes!W128/RES_hhdet_fec!W128)</f>
        <v>4.0263965404635185</v>
      </c>
      <c r="X128" s="124">
        <f>IF(RES_hhdet_tes!X128=0,"",RES_hhdet_tes!X128/RES_hhdet_fec!X128)</f>
        <v>4.0419557301302511</v>
      </c>
      <c r="Y128" s="124">
        <f>IF(RES_hhdet_tes!Y128=0,"",RES_hhdet_tes!Y128/RES_hhdet_fec!Y128)</f>
        <v>4.0532316817914484</v>
      </c>
      <c r="DA128" s="130" t="s">
        <v>2027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1.8130054223880812</v>
      </c>
      <c r="C129" s="111">
        <f>IF(RES_hhdet_tes!C129=0,"",RES_hhdet_tes!C129/RES_hhdet_fec!C129)</f>
        <v>1.8855169292331366</v>
      </c>
      <c r="D129" s="111">
        <f>IF(RES_hhdet_tes!D129=0,"",RES_hhdet_tes!D129/RES_hhdet_fec!D129)</f>
        <v>1.9754063361184491</v>
      </c>
      <c r="E129" s="111">
        <f>IF(RES_hhdet_tes!E129=0,"",RES_hhdet_tes!E129/RES_hhdet_fec!E129)</f>
        <v>2.0765255518945187</v>
      </c>
      <c r="F129" s="111">
        <f>IF(RES_hhdet_tes!F129=0,"",RES_hhdet_tes!F129/RES_hhdet_fec!F129)</f>
        <v>2.2008191555639538</v>
      </c>
      <c r="G129" s="111">
        <f>IF(RES_hhdet_tes!G129=0,"",RES_hhdet_tes!G129/RES_hhdet_fec!G129)</f>
        <v>2.341609812822818</v>
      </c>
      <c r="H129" s="111">
        <f>IF(RES_hhdet_tes!H129=0,"",RES_hhdet_tes!H129/RES_hhdet_fec!H129)</f>
        <v>2.5039941688992666</v>
      </c>
      <c r="I129" s="111">
        <f>IF(RES_hhdet_tes!I129=0,"",RES_hhdet_tes!I129/RES_hhdet_fec!I129)</f>
        <v>2.5833761202893153</v>
      </c>
      <c r="J129" s="111">
        <f>IF(RES_hhdet_tes!J129=0,"",RES_hhdet_tes!J129/RES_hhdet_fec!J129)</f>
        <v>2.6091923123949163</v>
      </c>
      <c r="K129" s="111">
        <f>IF(RES_hhdet_tes!K129=0,"",RES_hhdet_tes!K129/RES_hhdet_fec!K129)</f>
        <v>2.6607096489984086</v>
      </c>
      <c r="L129" s="111">
        <f>IF(RES_hhdet_tes!L129=0,"",RES_hhdet_tes!L129/RES_hhdet_fec!L129)</f>
        <v>2.7191317479485897</v>
      </c>
      <c r="M129" s="111">
        <f>IF(RES_hhdet_tes!M129=0,"",RES_hhdet_tes!M129/RES_hhdet_fec!M129)</f>
        <v>2.8611377360613943</v>
      </c>
      <c r="N129" s="111">
        <f>IF(RES_hhdet_tes!N129=0,"",RES_hhdet_tes!N129/RES_hhdet_fec!N129)</f>
        <v>3.1151508657810649</v>
      </c>
      <c r="O129" s="111">
        <f>IF(RES_hhdet_tes!O129=0,"",RES_hhdet_tes!O129/RES_hhdet_fec!O129)</f>
        <v>3.4352750896446569</v>
      </c>
      <c r="P129" s="111">
        <f>IF(RES_hhdet_tes!P129=0,"",RES_hhdet_tes!P129/RES_hhdet_fec!P129)</f>
        <v>3.611234109886893</v>
      </c>
      <c r="Q129" s="111">
        <f>IF(RES_hhdet_tes!Q129=0,"",RES_hhdet_tes!Q129/RES_hhdet_fec!Q129)</f>
        <v>3.6805692220616852</v>
      </c>
      <c r="R129" s="111">
        <f>IF(RES_hhdet_tes!R129=0,"",RES_hhdet_tes!R129/RES_hhdet_fec!R129)</f>
        <v>3.7469398468713333</v>
      </c>
      <c r="S129" s="111">
        <f>IF(RES_hhdet_tes!S129=0,"",RES_hhdet_tes!S129/RES_hhdet_fec!S129)</f>
        <v>3.8293209820107421</v>
      </c>
      <c r="T129" s="111">
        <f>IF(RES_hhdet_tes!T129=0,"",RES_hhdet_tes!T129/RES_hhdet_fec!T129)</f>
        <v>3.8960437770505174</v>
      </c>
      <c r="U129" s="111">
        <f>IF(RES_hhdet_tes!U129=0,"",RES_hhdet_tes!U129/RES_hhdet_fec!U129)</f>
        <v>3.9551919641270796</v>
      </c>
      <c r="V129" s="111">
        <f>IF(RES_hhdet_tes!V129=0,"",RES_hhdet_tes!V129/RES_hhdet_fec!V129)</f>
        <v>3.9952126136901414</v>
      </c>
      <c r="W129" s="111">
        <f>IF(RES_hhdet_tes!W129=0,"",RES_hhdet_tes!W129/RES_hhdet_fec!W129)</f>
        <v>4.0263965404635185</v>
      </c>
      <c r="X129" s="111">
        <f>IF(RES_hhdet_tes!X129=0,"",RES_hhdet_tes!X129/RES_hhdet_fec!X129)</f>
        <v>4.0419557301302511</v>
      </c>
      <c r="Y129" s="111">
        <f>IF(RES_hhdet_tes!Y129=0,"",RES_hhdet_tes!Y129/RES_hhdet_fec!Y129)</f>
        <v>4.0532316817914484</v>
      </c>
      <c r="DA129" s="63" t="s">
        <v>2028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0.8072592440897377</v>
      </c>
      <c r="C130" s="124">
        <f>IF(RES_hhdet_tes!C130=0,"",RES_hhdet_tes!C130/RES_hhdet_fec!C130)</f>
        <v>0.81037093196410503</v>
      </c>
      <c r="D130" s="124">
        <f>IF(RES_hhdet_tes!D130=0,"",RES_hhdet_tes!D130/RES_hhdet_fec!D130)</f>
        <v>0.81491696944295478</v>
      </c>
      <c r="E130" s="124">
        <f>IF(RES_hhdet_tes!E130=0,"",RES_hhdet_tes!E130/RES_hhdet_fec!E130)</f>
        <v>0.8164618387124889</v>
      </c>
      <c r="F130" s="124">
        <f>IF(RES_hhdet_tes!F130=0,"",RES_hhdet_tes!F130/RES_hhdet_fec!F130)</f>
        <v>0.81834264439187754</v>
      </c>
      <c r="G130" s="124">
        <f>IF(RES_hhdet_tes!G130=0,"",RES_hhdet_tes!G130/RES_hhdet_fec!G130)</f>
        <v>0.82162139456872774</v>
      </c>
      <c r="H130" s="124">
        <f>IF(RES_hhdet_tes!H130=0,"",RES_hhdet_tes!H130/RES_hhdet_fec!H130)</f>
        <v>0.82391719938871366</v>
      </c>
      <c r="I130" s="124">
        <f>IF(RES_hhdet_tes!I130=0,"",RES_hhdet_tes!I130/RES_hhdet_fec!I130)</f>
        <v>0.82396274925549118</v>
      </c>
      <c r="J130" s="124">
        <f>IF(RES_hhdet_tes!J130=0,"",RES_hhdet_tes!J130/RES_hhdet_fec!J130)</f>
        <v>0.8294411608308031</v>
      </c>
      <c r="K130" s="124">
        <f>IF(RES_hhdet_tes!K130=0,"",RES_hhdet_tes!K130/RES_hhdet_fec!K130)</f>
        <v>0.8321207280837315</v>
      </c>
      <c r="L130" s="124">
        <f>IF(RES_hhdet_tes!L130=0,"",RES_hhdet_tes!L130/RES_hhdet_fec!L130)</f>
        <v>0.83547206896030546</v>
      </c>
      <c r="M130" s="124">
        <f>IF(RES_hhdet_tes!M130=0,"",RES_hhdet_tes!M130/RES_hhdet_fec!M130)</f>
        <v>0.84138153219316936</v>
      </c>
      <c r="N130" s="124">
        <f>IF(RES_hhdet_tes!N130=0,"",RES_hhdet_tes!N130/RES_hhdet_fec!N130)</f>
        <v>0.84652787922600514</v>
      </c>
      <c r="O130" s="124">
        <f>IF(RES_hhdet_tes!O130=0,"",RES_hhdet_tes!O130/RES_hhdet_fec!O130)</f>
        <v>0.85102375644253114</v>
      </c>
      <c r="P130" s="124">
        <f>IF(RES_hhdet_tes!P130=0,"",RES_hhdet_tes!P130/RES_hhdet_fec!P130)</f>
        <v>0.85273783154487548</v>
      </c>
      <c r="Q130" s="124">
        <f>IF(RES_hhdet_tes!Q130=0,"",RES_hhdet_tes!Q130/RES_hhdet_fec!Q130)</f>
        <v>0.85638362462558171</v>
      </c>
      <c r="R130" s="124">
        <f>IF(RES_hhdet_tes!R130=0,"",RES_hhdet_tes!R130/RES_hhdet_fec!R130)</f>
        <v>0.86169669223632706</v>
      </c>
      <c r="S130" s="124">
        <f>IF(RES_hhdet_tes!S130=0,"",RES_hhdet_tes!S130/RES_hhdet_fec!S130)</f>
        <v>0.86787204147063912</v>
      </c>
      <c r="T130" s="124">
        <f>IF(RES_hhdet_tes!T130=0,"",RES_hhdet_tes!T130/RES_hhdet_fec!T130)</f>
        <v>0.87511241421288455</v>
      </c>
      <c r="U130" s="124">
        <f>IF(RES_hhdet_tes!U130=0,"",RES_hhdet_tes!U130/RES_hhdet_fec!U130)</f>
        <v>0.88158427382620896</v>
      </c>
      <c r="V130" s="124">
        <f>IF(RES_hhdet_tes!V130=0,"",RES_hhdet_tes!V130/RES_hhdet_fec!V130)</f>
        <v>0.88808577683538059</v>
      </c>
      <c r="W130" s="124">
        <f>IF(RES_hhdet_tes!W130=0,"",RES_hhdet_tes!W130/RES_hhdet_fec!W130)</f>
        <v>0.89598385389212198</v>
      </c>
      <c r="X130" s="124">
        <f>IF(RES_hhdet_tes!X130=0,"",RES_hhdet_tes!X130/RES_hhdet_fec!X130)</f>
        <v>0.9049025350554567</v>
      </c>
      <c r="Y130" s="124">
        <f>IF(RES_hhdet_tes!Y130=0,"",RES_hhdet_tes!Y130/RES_hhdet_fec!Y130)</f>
        <v>0.91060344012016803</v>
      </c>
      <c r="DA130" s="130" t="s">
        <v>2029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0.82171329989913777</v>
      </c>
      <c r="C131" s="111">
        <f>IF(RES_hhdet_tes!C131=0,"",RES_hhdet_tes!C131/RES_hhdet_fec!C131)</f>
        <v>0.82371083793486166</v>
      </c>
      <c r="D131" s="111">
        <f>IF(RES_hhdet_tes!D131=0,"",RES_hhdet_tes!D131/RES_hhdet_fec!D131)</f>
        <v>0.82607453668961106</v>
      </c>
      <c r="E131" s="111">
        <f>IF(RES_hhdet_tes!E131=0,"",RES_hhdet_tes!E131/RES_hhdet_fec!E131)</f>
        <v>0.82852729574749895</v>
      </c>
      <c r="F131" s="111">
        <f>IF(RES_hhdet_tes!F131=0,"",RES_hhdet_tes!F131/RES_hhdet_fec!F131)</f>
        <v>0.83079531883910951</v>
      </c>
      <c r="G131" s="111">
        <f>IF(RES_hhdet_tes!G131=0,"",RES_hhdet_tes!G131/RES_hhdet_fec!G131)</f>
        <v>0.8325739199016281</v>
      </c>
      <c r="H131" s="111">
        <f>IF(RES_hhdet_tes!H131=0,"",RES_hhdet_tes!H131/RES_hhdet_fec!H131)</f>
        <v>0.83389111235147284</v>
      </c>
      <c r="I131" s="111">
        <f>IF(RES_hhdet_tes!I131=0,"",RES_hhdet_tes!I131/RES_hhdet_fec!I131)</f>
        <v>0.83885332383958444</v>
      </c>
      <c r="J131" s="111">
        <f>IF(RES_hhdet_tes!J131=0,"",RES_hhdet_tes!J131/RES_hhdet_fec!J131)</f>
        <v>0.84274781048019609</v>
      </c>
      <c r="K131" s="111">
        <f>IF(RES_hhdet_tes!K131=0,"",RES_hhdet_tes!K131/RES_hhdet_fec!K131)</f>
        <v>0.84572535042267505</v>
      </c>
      <c r="L131" s="111">
        <f>IF(RES_hhdet_tes!L131=0,"",RES_hhdet_tes!L131/RES_hhdet_fec!L131)</f>
        <v>0.8493146741525498</v>
      </c>
      <c r="M131" s="111">
        <f>IF(RES_hhdet_tes!M131=0,"",RES_hhdet_tes!M131/RES_hhdet_fec!M131)</f>
        <v>0.85538581797570068</v>
      </c>
      <c r="N131" s="111">
        <f>IF(RES_hhdet_tes!N131=0,"",RES_hhdet_tes!N131/RES_hhdet_fec!N131)</f>
        <v>0.86305565658142658</v>
      </c>
      <c r="O131" s="111">
        <f>IF(RES_hhdet_tes!O131=0,"",RES_hhdet_tes!O131/RES_hhdet_fec!O131)</f>
        <v>0.86981382709828181</v>
      </c>
      <c r="P131" s="111">
        <f>IF(RES_hhdet_tes!P131=0,"",RES_hhdet_tes!P131/RES_hhdet_fec!P131)</f>
        <v>0.87143014175447986</v>
      </c>
      <c r="Q131" s="111">
        <f>IF(RES_hhdet_tes!Q131=0,"",RES_hhdet_tes!Q131/RES_hhdet_fec!Q131)</f>
        <v>0.87477428342866914</v>
      </c>
      <c r="R131" s="111">
        <f>IF(RES_hhdet_tes!R131=0,"",RES_hhdet_tes!R131/RES_hhdet_fec!R131)</f>
        <v>0.87924719147044705</v>
      </c>
      <c r="S131" s="111">
        <f>IF(RES_hhdet_tes!S131=0,"",RES_hhdet_tes!S131/RES_hhdet_fec!S131)</f>
        <v>0.88525243404783616</v>
      </c>
      <c r="T131" s="111">
        <f>IF(RES_hhdet_tes!T131=0,"",RES_hhdet_tes!T131/RES_hhdet_fec!T131)</f>
        <v>0.89104919828774831</v>
      </c>
      <c r="U131" s="111">
        <f>IF(RES_hhdet_tes!U131=0,"",RES_hhdet_tes!U131/RES_hhdet_fec!U131)</f>
        <v>0.89618789161533052</v>
      </c>
      <c r="V131" s="111">
        <f>IF(RES_hhdet_tes!V131=0,"",RES_hhdet_tes!V131/RES_hhdet_fec!V131)</f>
        <v>0.90064372079148758</v>
      </c>
      <c r="W131" s="111">
        <f>IF(RES_hhdet_tes!W131=0,"",RES_hhdet_tes!W131/RES_hhdet_fec!W131)</f>
        <v>0.90445776047764681</v>
      </c>
      <c r="X131" s="111">
        <f>IF(RES_hhdet_tes!X131=0,"",RES_hhdet_tes!X131/RES_hhdet_fec!X131)</f>
        <v>0.9081312625043475</v>
      </c>
      <c r="Y131" s="111">
        <f>IF(RES_hhdet_tes!Y131=0,"",RES_hhdet_tes!Y131/RES_hhdet_fec!Y131)</f>
        <v>0.91173367997975174</v>
      </c>
      <c r="DA131" s="63" t="s">
        <v>2030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0.94805017532372837</v>
      </c>
      <c r="C132" s="111">
        <f>IF(RES_hhdet_tes!C132=0,"",RES_hhdet_tes!C132/RES_hhdet_fec!C132)</f>
        <v>0.95221878777692093</v>
      </c>
      <c r="D132" s="111">
        <f>IF(RES_hhdet_tes!D132=0,"",RES_hhdet_tes!D132/RES_hhdet_fec!D132)</f>
        <v>0.95714895238647424</v>
      </c>
      <c r="E132" s="111">
        <f>IF(RES_hhdet_tes!E132=0,"",RES_hhdet_tes!E132/RES_hhdet_fec!E132)</f>
        <v>0.95294279166077345</v>
      </c>
      <c r="F132" s="111">
        <f>IF(RES_hhdet_tes!F132=0,"",RES_hhdet_tes!F132/RES_hhdet_fec!F132)</f>
        <v>0.9548879902324463</v>
      </c>
      <c r="G132" s="111">
        <f>IF(RES_hhdet_tes!G132=0,"",RES_hhdet_tes!G132/RES_hhdet_fec!G132)</f>
        <v>0.96039297242984245</v>
      </c>
      <c r="H132" s="111">
        <f>IF(RES_hhdet_tes!H132=0,"",RES_hhdet_tes!H132/RES_hhdet_fec!H132)</f>
        <v>0.96381599161178411</v>
      </c>
      <c r="I132" s="111">
        <f>IF(RES_hhdet_tes!I132=0,"",RES_hhdet_tes!I132/RES_hhdet_fec!I132)</f>
        <v>0.95709270087720555</v>
      </c>
      <c r="J132" s="111">
        <f>IF(RES_hhdet_tes!J132=0,"",RES_hhdet_tes!J132/RES_hhdet_fec!J132)</f>
        <v>0.96107482357325325</v>
      </c>
      <c r="K132" s="111">
        <f>IF(RES_hhdet_tes!K132=0,"",RES_hhdet_tes!K132/RES_hhdet_fec!K132)</f>
        <v>0.96548568062083129</v>
      </c>
      <c r="L132" s="111">
        <f>IF(RES_hhdet_tes!L132=0,"",RES_hhdet_tes!L132/RES_hhdet_fec!L132)</f>
        <v>0.93166108610467901</v>
      </c>
      <c r="M132" s="111">
        <f>IF(RES_hhdet_tes!M132=0,"",RES_hhdet_tes!M132/RES_hhdet_fec!M132)</f>
        <v>0.96994568897061484</v>
      </c>
      <c r="N132" s="111">
        <f>IF(RES_hhdet_tes!N132=0,"",RES_hhdet_tes!N132/RES_hhdet_fec!N132)</f>
        <v>0.96212575467094297</v>
      </c>
      <c r="O132" s="111">
        <f>IF(RES_hhdet_tes!O132=0,"",RES_hhdet_tes!O132/RES_hhdet_fec!O132)</f>
        <v>0.96099926975177641</v>
      </c>
      <c r="P132" s="111">
        <f>IF(RES_hhdet_tes!P132=0,"",RES_hhdet_tes!P132/RES_hhdet_fec!P132)</f>
        <v>0.97261981465687564</v>
      </c>
      <c r="Q132" s="111">
        <f>IF(RES_hhdet_tes!Q132=0,"",RES_hhdet_tes!Q132/RES_hhdet_fec!Q132)</f>
        <v>0.96958270861344753</v>
      </c>
      <c r="R132" s="111">
        <f>IF(RES_hhdet_tes!R132=0,"",RES_hhdet_tes!R132/RES_hhdet_fec!R132)</f>
        <v>0.97255144827197137</v>
      </c>
      <c r="S132" s="111">
        <f>IF(RES_hhdet_tes!S132=0,"",RES_hhdet_tes!S132/RES_hhdet_fec!S132)</f>
        <v>0.97046774489267729</v>
      </c>
      <c r="T132" s="111">
        <f>IF(RES_hhdet_tes!T132=0,"",RES_hhdet_tes!T132/RES_hhdet_fec!T132)</f>
        <v>0.97267816356558112</v>
      </c>
      <c r="U132" s="111">
        <f>IF(RES_hhdet_tes!U132=0,"",RES_hhdet_tes!U132/RES_hhdet_fec!U132)</f>
        <v>0.97630500925004604</v>
      </c>
      <c r="V132" s="111">
        <f>IF(RES_hhdet_tes!V132=0,"",RES_hhdet_tes!V132/RES_hhdet_fec!V132)</f>
        <v>0.97679641713470389</v>
      </c>
      <c r="W132" s="111">
        <f>IF(RES_hhdet_tes!W132=0,"",RES_hhdet_tes!W132/RES_hhdet_fec!W132)</f>
        <v>0.97795786281972075</v>
      </c>
      <c r="X132" s="111">
        <f>IF(RES_hhdet_tes!X132=0,"",RES_hhdet_tes!X132/RES_hhdet_fec!X132)</f>
        <v>0.99220057372212533</v>
      </c>
      <c r="Y132" s="111">
        <f>IF(RES_hhdet_tes!Y132=0,"",RES_hhdet_tes!Y132/RES_hhdet_fec!Y132)</f>
        <v>0.99396978889236731</v>
      </c>
      <c r="DA132" s="63" t="s">
        <v>2031</v>
      </c>
    </row>
    <row r="133" spans="1:105" ht="12" customHeight="1" x14ac:dyDescent="0.25">
      <c r="A133" s="100" t="s">
        <v>198</v>
      </c>
      <c r="B133" s="112">
        <f>IF(RES_hhdet_tes!B133=0,"",RES_hhdet_tes!B133/RES_hhdet_fec!B133)</f>
        <v>0.82171329989913777</v>
      </c>
      <c r="C133" s="112">
        <f>IF(RES_hhdet_tes!C133=0,"",RES_hhdet_tes!C133/RES_hhdet_fec!C133)</f>
        <v>0.82675838336527252</v>
      </c>
      <c r="D133" s="112">
        <f>IF(RES_hhdet_tes!D133=0,"",RES_hhdet_tes!D133/RES_hhdet_fec!D133)</f>
        <v>0.83017519810610385</v>
      </c>
      <c r="E133" s="112">
        <f>IF(RES_hhdet_tes!E133=0,"",RES_hhdet_tes!E133/RES_hhdet_fec!E133)</f>
        <v>0.83076503670576085</v>
      </c>
      <c r="F133" s="112">
        <f>IF(RES_hhdet_tes!F133=0,"",RES_hhdet_tes!F133/RES_hhdet_fec!F133)</f>
        <v>0.83248919993611437</v>
      </c>
      <c r="G133" s="112">
        <f>IF(RES_hhdet_tes!G133=0,"",RES_hhdet_tes!G133/RES_hhdet_fec!G133)</f>
        <v>0.83826104499861187</v>
      </c>
      <c r="H133" s="112">
        <f>IF(RES_hhdet_tes!H133=0,"",RES_hhdet_tes!H133/RES_hhdet_fec!H133)</f>
        <v>0.84370149249765802</v>
      </c>
      <c r="I133" s="112">
        <f>IF(RES_hhdet_tes!I133=0,"",RES_hhdet_tes!I133/RES_hhdet_fec!I133)</f>
        <v>0.84480049523728951</v>
      </c>
      <c r="J133" s="112">
        <f>IF(RES_hhdet_tes!J133=0,"",RES_hhdet_tes!J133/RES_hhdet_fec!J133)</f>
        <v>0.84713756371388682</v>
      </c>
      <c r="K133" s="112">
        <f>IF(RES_hhdet_tes!K133=0,"",RES_hhdet_tes!K133/RES_hhdet_fec!K133)</f>
        <v>0.85103797753125954</v>
      </c>
      <c r="L133" s="112">
        <f>IF(RES_hhdet_tes!L133=0,"",RES_hhdet_tes!L133/RES_hhdet_fec!L133)</f>
        <v>0.85905023116677925</v>
      </c>
      <c r="M133" s="112">
        <f>IF(RES_hhdet_tes!M133=0,"",RES_hhdet_tes!M133/RES_hhdet_fec!M133)</f>
        <v>0.86432533436742187</v>
      </c>
      <c r="N133" s="112">
        <f>IF(RES_hhdet_tes!N133=0,"",RES_hhdet_tes!N133/RES_hhdet_fec!N133)</f>
        <v>0.86637814098546029</v>
      </c>
      <c r="O133" s="112">
        <f>IF(RES_hhdet_tes!O133=0,"",RES_hhdet_tes!O133/RES_hhdet_fec!O133)</f>
        <v>0.86806704822464698</v>
      </c>
      <c r="P133" s="112">
        <f>IF(RES_hhdet_tes!P133=0,"",RES_hhdet_tes!P133/RES_hhdet_fec!P133)</f>
        <v>0.87172240376472288</v>
      </c>
      <c r="Q133" s="112">
        <f>IF(RES_hhdet_tes!Q133=0,"",RES_hhdet_tes!Q133/RES_hhdet_fec!Q133)</f>
        <v>0.875614566610731</v>
      </c>
      <c r="R133" s="112">
        <f>IF(RES_hhdet_tes!R133=0,"",RES_hhdet_tes!R133/RES_hhdet_fec!R133)</f>
        <v>0.88063947627346262</v>
      </c>
      <c r="S133" s="112">
        <f>IF(RES_hhdet_tes!S133=0,"",RES_hhdet_tes!S133/RES_hhdet_fec!S133)</f>
        <v>0.88480099250106437</v>
      </c>
      <c r="T133" s="112">
        <f>IF(RES_hhdet_tes!T133=0,"",RES_hhdet_tes!T133/RES_hhdet_fec!T133)</f>
        <v>0.89200425685906692</v>
      </c>
      <c r="U133" s="112">
        <f>IF(RES_hhdet_tes!U133=0,"",RES_hhdet_tes!U133/RES_hhdet_fec!U133)</f>
        <v>0.89715645986116388</v>
      </c>
      <c r="V133" s="112">
        <f>IF(RES_hhdet_tes!V133=0,"",RES_hhdet_tes!V133/RES_hhdet_fec!V133)</f>
        <v>0.90075391956619355</v>
      </c>
      <c r="W133" s="112">
        <f>IF(RES_hhdet_tes!W133=0,"",RES_hhdet_tes!W133/RES_hhdet_fec!W133)</f>
        <v>0.90703411531644962</v>
      </c>
      <c r="X133" s="112">
        <f>IF(RES_hhdet_tes!X133=0,"",RES_hhdet_tes!X133/RES_hhdet_fec!X133)</f>
        <v>0.91457168038731396</v>
      </c>
      <c r="Y133" s="112">
        <f>IF(RES_hhdet_tes!Y133=0,"",RES_hhdet_tes!Y133/RES_hhdet_fec!Y133)</f>
        <v>0.91892561516447657</v>
      </c>
      <c r="DA133" s="131" t="s">
        <v>2032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X134" s="113">
        <f>IF(RES_hhdet_tes!X134=0,"",RES_hhdet_tes!X134/RES_hhdet_fec!X134)</f>
        <v>1</v>
      </c>
      <c r="Y134" s="113">
        <f>IF(RES_hhdet_tes!Y134=0,"",RES_hhdet_tes!Y134/RES_hhdet_fec!Y134)</f>
        <v>1</v>
      </c>
      <c r="DA134" s="132" t="s">
        <v>2033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0.68473599642204397</v>
      </c>
      <c r="C135" s="112">
        <f>IF(RES_hhdet_tes!C135=0,"",RES_hhdet_tes!C135/RES_hhdet_fec!C135)</f>
        <v>0.68927766365472909</v>
      </c>
      <c r="D135" s="112">
        <f>IF(RES_hhdet_tes!D135=0,"",RES_hhdet_tes!D135/RES_hhdet_fec!D135)</f>
        <v>0.69104794323824936</v>
      </c>
      <c r="E135" s="112">
        <f>IF(RES_hhdet_tes!E135=0,"",RES_hhdet_tes!E135/RES_hhdet_fec!E135)</f>
        <v>0.69466422949033257</v>
      </c>
      <c r="F135" s="112">
        <f>IF(RES_hhdet_tes!F135=0,"",RES_hhdet_tes!F135/RES_hhdet_fec!F135)</f>
        <v>0.69859326828976442</v>
      </c>
      <c r="G135" s="112">
        <f>IF(RES_hhdet_tes!G135=0,"",RES_hhdet_tes!G135/RES_hhdet_fec!G135)</f>
        <v>0.70229974569809095</v>
      </c>
      <c r="H135" s="112">
        <f>IF(RES_hhdet_tes!H135=0,"",RES_hhdet_tes!H135/RES_hhdet_fec!H135)</f>
        <v>0.70633009634309696</v>
      </c>
      <c r="I135" s="112">
        <f>IF(RES_hhdet_tes!I135=0,"",RES_hhdet_tes!I135/RES_hhdet_fec!I135)</f>
        <v>0.70831146963656999</v>
      </c>
      <c r="J135" s="112">
        <f>IF(RES_hhdet_tes!J135=0,"",RES_hhdet_tes!J135/RES_hhdet_fec!J135)</f>
        <v>0.70857214531980151</v>
      </c>
      <c r="K135" s="112">
        <f>IF(RES_hhdet_tes!K135=0,"",RES_hhdet_tes!K135/RES_hhdet_fec!K135)</f>
        <v>0.70977729182470939</v>
      </c>
      <c r="L135" s="112">
        <f>IF(RES_hhdet_tes!L135=0,"",RES_hhdet_tes!L135/RES_hhdet_fec!L135)</f>
        <v>0.71174216768597065</v>
      </c>
      <c r="M135" s="112">
        <f>IF(RES_hhdet_tes!M135=0,"",RES_hhdet_tes!M135/RES_hhdet_fec!M135)</f>
        <v>0.71518456956951793</v>
      </c>
      <c r="N135" s="112">
        <f>IF(RES_hhdet_tes!N135=0,"",RES_hhdet_tes!N135/RES_hhdet_fec!N135)</f>
        <v>0.7193779741455435</v>
      </c>
      <c r="O135" s="112">
        <f>IF(RES_hhdet_tes!O135=0,"",RES_hhdet_tes!O135/RES_hhdet_fec!O135)</f>
        <v>0.7240898860384225</v>
      </c>
      <c r="P135" s="112">
        <f>IF(RES_hhdet_tes!P135=0,"",RES_hhdet_tes!P135/RES_hhdet_fec!P135)</f>
        <v>0.72770570638885279</v>
      </c>
      <c r="Q135" s="112">
        <f>IF(RES_hhdet_tes!Q135=0,"",RES_hhdet_tes!Q135/RES_hhdet_fec!Q135)</f>
        <v>0.73064942745874295</v>
      </c>
      <c r="R135" s="112">
        <f>IF(RES_hhdet_tes!R135=0,"",RES_hhdet_tes!R135/RES_hhdet_fec!R135)</f>
        <v>0.73442727362943305</v>
      </c>
      <c r="S135" s="112">
        <f>IF(RES_hhdet_tes!S135=0,"",RES_hhdet_tes!S135/RES_hhdet_fec!S135)</f>
        <v>0.74162461171373995</v>
      </c>
      <c r="T135" s="112">
        <f>IF(RES_hhdet_tes!T135=0,"",RES_hhdet_tes!T135/RES_hhdet_fec!T135)</f>
        <v>0.75277868937435033</v>
      </c>
      <c r="U135" s="112">
        <f>IF(RES_hhdet_tes!U135=0,"",RES_hhdet_tes!U135/RES_hhdet_fec!U135)</f>
        <v>0.76477403406031497</v>
      </c>
      <c r="V135" s="112">
        <f>IF(RES_hhdet_tes!V135=0,"",RES_hhdet_tes!V135/RES_hhdet_fec!V135)</f>
        <v>0.77313279772161259</v>
      </c>
      <c r="W135" s="112">
        <f>IF(RES_hhdet_tes!W135=0,"",RES_hhdet_tes!W135/RES_hhdet_fec!W135)</f>
        <v>0.78194077733456402</v>
      </c>
      <c r="X135" s="112">
        <f>IF(RES_hhdet_tes!X135=0,"",RES_hhdet_tes!X135/RES_hhdet_fec!X135)</f>
        <v>0.79025026530999731</v>
      </c>
      <c r="Y135" s="112">
        <f>IF(RES_hhdet_tes!Y135=0,"",RES_hhdet_tes!Y135/RES_hhdet_fec!Y135)</f>
        <v>0.79364283948863257</v>
      </c>
      <c r="DA135" s="131" t="s">
        <v>2034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0.89574979588371961</v>
      </c>
      <c r="C136" s="113">
        <f>IF(RES_hhdet_tes!C136=0,"",RES_hhdet_tes!C136/RES_hhdet_fec!C136)</f>
        <v>0.90238146498399419</v>
      </c>
      <c r="D136" s="113">
        <f>IF(RES_hhdet_tes!D136=0,"",RES_hhdet_tes!D136/RES_hhdet_fec!D136)</f>
        <v>0.91069846799120968</v>
      </c>
      <c r="E136" s="113">
        <f>IF(RES_hhdet_tes!E136=0,"",RES_hhdet_tes!E136/RES_hhdet_fec!E136)</f>
        <v>0.90355175643227104</v>
      </c>
      <c r="F136" s="113">
        <f>IF(RES_hhdet_tes!F136=0,"",RES_hhdet_tes!F136/RES_hhdet_fec!F136)</f>
        <v>0.90801161827191879</v>
      </c>
      <c r="G136" s="113">
        <f>IF(RES_hhdet_tes!G136=0,"",RES_hhdet_tes!G136/RES_hhdet_fec!G136)</f>
        <v>0.91718625382610497</v>
      </c>
      <c r="H136" s="113">
        <f>IF(RES_hhdet_tes!H136=0,"",RES_hhdet_tes!H136/RES_hhdet_fec!H136)</f>
        <v>0.92271519707321636</v>
      </c>
      <c r="I136" s="113">
        <f>IF(RES_hhdet_tes!I136=0,"",RES_hhdet_tes!I136/RES_hhdet_fec!I136)</f>
        <v>0.90881921571291846</v>
      </c>
      <c r="J136" s="113">
        <f>IF(RES_hhdet_tes!J136=0,"",RES_hhdet_tes!J136/RES_hhdet_fec!J136)</f>
        <v>0.91559930041787774</v>
      </c>
      <c r="K136" s="113">
        <f>IF(RES_hhdet_tes!K136=0,"",RES_hhdet_tes!K136/RES_hhdet_fec!K136)</f>
        <v>0.92328311963662391</v>
      </c>
      <c r="L136" s="113">
        <f>IF(RES_hhdet_tes!L136=0,"",RES_hhdet_tes!L136/RES_hhdet_fec!L136)</f>
        <v>0.84828585333383721</v>
      </c>
      <c r="M136" s="113">
        <f>IF(RES_hhdet_tes!M136=0,"",RES_hhdet_tes!M136/RES_hhdet_fec!M136)</f>
        <v>0.92794803609175558</v>
      </c>
      <c r="N136" s="113">
        <f>IF(RES_hhdet_tes!N136=0,"",RES_hhdet_tes!N136/RES_hhdet_fec!N136)</f>
        <v>0.90953370431958869</v>
      </c>
      <c r="O136" s="113">
        <f>IF(RES_hhdet_tes!O136=0,"",RES_hhdet_tes!O136/RES_hhdet_fec!O136)</f>
        <v>0.90679581225915606</v>
      </c>
      <c r="P136" s="113">
        <f>IF(RES_hhdet_tes!P136=0,"",RES_hhdet_tes!P136/RES_hhdet_fec!P136)</f>
        <v>0.93255400616749462</v>
      </c>
      <c r="Q136" s="113">
        <f>IF(RES_hhdet_tes!Q136=0,"",RES_hhdet_tes!Q136/RES_hhdet_fec!Q136)</f>
        <v>0.92403332861064114</v>
      </c>
      <c r="R136" s="113">
        <f>IF(RES_hhdet_tes!R136=0,"",RES_hhdet_tes!R136/RES_hhdet_fec!R136)</f>
        <v>0.92962523886620685</v>
      </c>
      <c r="S136" s="113">
        <f>IF(RES_hhdet_tes!S136=0,"",RES_hhdet_tes!S136/RES_hhdet_fec!S136)</f>
        <v>0.92454966656663118</v>
      </c>
      <c r="T136" s="113">
        <f>IF(RES_hhdet_tes!T136=0,"",RES_hhdet_tes!T136/RES_hhdet_fec!T136)</f>
        <v>0.93075669904889979</v>
      </c>
      <c r="U136" s="113">
        <f>IF(RES_hhdet_tes!U136=0,"",RES_hhdet_tes!U136/RES_hhdet_fec!U136)</f>
        <v>0.94035093937330183</v>
      </c>
      <c r="V136" s="113">
        <f>IF(RES_hhdet_tes!V136=0,"",RES_hhdet_tes!V136/RES_hhdet_fec!V136)</f>
        <v>0.94119369477146753</v>
      </c>
      <c r="W136" s="113">
        <f>IF(RES_hhdet_tes!W136=0,"",RES_hhdet_tes!W136/RES_hhdet_fec!W136)</f>
        <v>0.94216269772203043</v>
      </c>
      <c r="X136" s="113">
        <f>IF(RES_hhdet_tes!X136=0,"",RES_hhdet_tes!X136/RES_hhdet_fec!X136)</f>
        <v>0.97806056450078249</v>
      </c>
      <c r="Y136" s="113">
        <f>IF(RES_hhdet_tes!Y136=0,"",RES_hhdet_tes!Y136/RES_hhdet_fec!Y136)</f>
        <v>0.9823670468527631</v>
      </c>
      <c r="DA136" s="132" t="s">
        <v>2035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0.68473599642204386</v>
      </c>
      <c r="C137" s="111">
        <f>IF(RES_hhdet_tes!C137=0,"",RES_hhdet_tes!C137/RES_hhdet_fec!C137)</f>
        <v>0.68887617155842651</v>
      </c>
      <c r="D137" s="111">
        <f>IF(RES_hhdet_tes!D137=0,"",RES_hhdet_tes!D137/RES_hhdet_fec!D137)</f>
        <v>0.69040485021517706</v>
      </c>
      <c r="E137" s="111">
        <f>IF(RES_hhdet_tes!E137=0,"",RES_hhdet_tes!E137/RES_hhdet_fec!E137)</f>
        <v>0.6943067858689691</v>
      </c>
      <c r="F137" s="111">
        <f>IF(RES_hhdet_tes!F137=0,"",RES_hhdet_tes!F137/RES_hhdet_fec!F137)</f>
        <v>0.69861209031434801</v>
      </c>
      <c r="G137" s="111">
        <f>IF(RES_hhdet_tes!G137=0,"",RES_hhdet_tes!G137/RES_hhdet_fec!G137)</f>
        <v>0.70277511453967367</v>
      </c>
      <c r="H137" s="111">
        <f>IF(RES_hhdet_tes!H137=0,"",RES_hhdet_tes!H137/RES_hhdet_fec!H137)</f>
        <v>0.70704129571363838</v>
      </c>
      <c r="I137" s="111">
        <f>IF(RES_hhdet_tes!I137=0,"",RES_hhdet_tes!I137/RES_hhdet_fec!I137)</f>
        <v>0.70875156627677194</v>
      </c>
      <c r="J137" s="111">
        <f>IF(RES_hhdet_tes!J137=0,"",RES_hhdet_tes!J137/RES_hhdet_fec!J137)</f>
        <v>0.7089753881525328</v>
      </c>
      <c r="K137" s="111">
        <f>IF(RES_hhdet_tes!K137=0,"",RES_hhdet_tes!K137/RES_hhdet_fec!K137)</f>
        <v>0.71076440491346404</v>
      </c>
      <c r="L137" s="111">
        <f>IF(RES_hhdet_tes!L137=0,"",RES_hhdet_tes!L137/RES_hhdet_fec!L137)</f>
        <v>0.71426674077625829</v>
      </c>
      <c r="M137" s="111">
        <f>IF(RES_hhdet_tes!M137=0,"",RES_hhdet_tes!M137/RES_hhdet_fec!M137)</f>
        <v>0.7172364948541553</v>
      </c>
      <c r="N137" s="111">
        <f>IF(RES_hhdet_tes!N137=0,"",RES_hhdet_tes!N137/RES_hhdet_fec!N137)</f>
        <v>0.71963009258567046</v>
      </c>
      <c r="O137" s="111">
        <f>IF(RES_hhdet_tes!O137=0,"",RES_hhdet_tes!O137/RES_hhdet_fec!O137)</f>
        <v>0.72204034774977832</v>
      </c>
      <c r="P137" s="111">
        <f>IF(RES_hhdet_tes!P137=0,"",RES_hhdet_tes!P137/RES_hhdet_fec!P137)</f>
        <v>0.72569288251403374</v>
      </c>
      <c r="Q137" s="111">
        <f>IF(RES_hhdet_tes!Q137=0,"",RES_hhdet_tes!Q137/RES_hhdet_fec!Q137)</f>
        <v>0.72875951107506054</v>
      </c>
      <c r="R137" s="111">
        <f>IF(RES_hhdet_tes!R137=0,"",RES_hhdet_tes!R137/RES_hhdet_fec!R137)</f>
        <v>0.7331540047144699</v>
      </c>
      <c r="S137" s="111">
        <f>IF(RES_hhdet_tes!S137=0,"",RES_hhdet_tes!S137/RES_hhdet_fec!S137)</f>
        <v>0.74130135169119749</v>
      </c>
      <c r="T137" s="111">
        <f>IF(RES_hhdet_tes!T137=0,"",RES_hhdet_tes!T137/RES_hhdet_fec!T137)</f>
        <v>0.75723813136145435</v>
      </c>
      <c r="U137" s="111">
        <f>IF(RES_hhdet_tes!U137=0,"",RES_hhdet_tes!U137/RES_hhdet_fec!U137)</f>
        <v>0.7694970752023863</v>
      </c>
      <c r="V137" s="111">
        <f>IF(RES_hhdet_tes!V137=0,"",RES_hhdet_tes!V137/RES_hhdet_fec!V137)</f>
        <v>0.77544050312726975</v>
      </c>
      <c r="W137" s="111">
        <f>IF(RES_hhdet_tes!W137=0,"",RES_hhdet_tes!W137/RES_hhdet_fec!W137)</f>
        <v>0.78163920714234536</v>
      </c>
      <c r="X137" s="111">
        <f>IF(RES_hhdet_tes!X137=0,"",RES_hhdet_tes!X137/RES_hhdet_fec!X137)</f>
        <v>0.78951649597309226</v>
      </c>
      <c r="Y137" s="111">
        <f>IF(RES_hhdet_tes!Y137=0,"",RES_hhdet_tes!Y137/RES_hhdet_fec!Y137)</f>
        <v>0.79292561386362892</v>
      </c>
      <c r="DA137" s="63" t="s">
        <v>2036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X138" s="111">
        <f>IF(RES_hhdet_tes!X138=0,"",RES_hhdet_tes!X138/RES_hhdet_fec!X138)</f>
        <v>1</v>
      </c>
      <c r="Y138" s="111">
        <f>IF(RES_hhdet_tes!Y138=0,"",RES_hhdet_tes!Y138/RES_hhdet_fec!Y138)</f>
        <v>1</v>
      </c>
      <c r="DA138" s="63" t="s">
        <v>2037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0.681585791342601</v>
      </c>
      <c r="C139" s="124">
        <f>IF(RES_hhdet_tes!C139=0,"",RES_hhdet_tes!C139/RES_hhdet_fec!C139)</f>
        <v>0.68742577898793422</v>
      </c>
      <c r="D139" s="124">
        <f>IF(RES_hhdet_tes!D139=0,"",RES_hhdet_tes!D139/RES_hhdet_fec!D139)</f>
        <v>0.68815884106676062</v>
      </c>
      <c r="E139" s="124">
        <f>IF(RES_hhdet_tes!E139=0,"",RES_hhdet_tes!E139/RES_hhdet_fec!E139)</f>
        <v>0.69152376813911809</v>
      </c>
      <c r="F139" s="124">
        <f>IF(RES_hhdet_tes!F139=0,"",RES_hhdet_tes!F139/RES_hhdet_fec!F139)</f>
        <v>0.68597288275717827</v>
      </c>
      <c r="G139" s="124">
        <f>IF(RES_hhdet_tes!G139=0,"",RES_hhdet_tes!G139/RES_hhdet_fec!G139)</f>
        <v>0.6925014980199331</v>
      </c>
      <c r="H139" s="124">
        <f>IF(RES_hhdet_tes!H139=0,"",RES_hhdet_tes!H139/RES_hhdet_fec!H139)</f>
        <v>0.69747297233665639</v>
      </c>
      <c r="I139" s="124">
        <f>IF(RES_hhdet_tes!I139=0,"",RES_hhdet_tes!I139/RES_hhdet_fec!I139)</f>
        <v>0.69783279355435579</v>
      </c>
      <c r="J139" s="124">
        <f>IF(RES_hhdet_tes!J139=0,"",RES_hhdet_tes!J139/RES_hhdet_fec!J139)</f>
        <v>0.70269302196983308</v>
      </c>
      <c r="K139" s="124">
        <f>IF(RES_hhdet_tes!K139=0,"",RES_hhdet_tes!K139/RES_hhdet_fec!K139)</f>
        <v>0.69117468824451733</v>
      </c>
      <c r="L139" s="124">
        <f>IF(RES_hhdet_tes!L139=0,"",RES_hhdet_tes!L139/RES_hhdet_fec!L139)</f>
        <v>0.70830312398104456</v>
      </c>
      <c r="M139" s="124">
        <f>IF(RES_hhdet_tes!M139=0,"",RES_hhdet_tes!M139/RES_hhdet_fec!M139)</f>
        <v>0.70970152257847974</v>
      </c>
      <c r="N139" s="124">
        <f>IF(RES_hhdet_tes!N139=0,"",RES_hhdet_tes!N139/RES_hhdet_fec!N139)</f>
        <v>0.71985122144600222</v>
      </c>
      <c r="O139" s="124">
        <f>IF(RES_hhdet_tes!O139=0,"",RES_hhdet_tes!O139/RES_hhdet_fec!O139)</f>
        <v>0.7254204723144736</v>
      </c>
      <c r="P139" s="124">
        <f>IF(RES_hhdet_tes!P139=0,"",RES_hhdet_tes!P139/RES_hhdet_fec!P139)</f>
        <v>0.71894095554468862</v>
      </c>
      <c r="Q139" s="124">
        <f>IF(RES_hhdet_tes!Q139=0,"",RES_hhdet_tes!Q139/RES_hhdet_fec!Q139)</f>
        <v>0.72540875953417527</v>
      </c>
      <c r="R139" s="124">
        <f>IF(RES_hhdet_tes!R139=0,"",RES_hhdet_tes!R139/RES_hhdet_fec!R139)</f>
        <v>0.73497618863848757</v>
      </c>
      <c r="S139" s="124">
        <f>IF(RES_hhdet_tes!S139=0,"",RES_hhdet_tes!S139/RES_hhdet_fec!S139)</f>
        <v>0.74277989634581876</v>
      </c>
      <c r="T139" s="124">
        <f>IF(RES_hhdet_tes!T139=0,"",RES_hhdet_tes!T139/RES_hhdet_fec!T139)</f>
        <v>0.75512724989339741</v>
      </c>
      <c r="U139" s="124">
        <f>IF(RES_hhdet_tes!U139=0,"",RES_hhdet_tes!U139/RES_hhdet_fec!U139)</f>
        <v>0.76629909731834689</v>
      </c>
      <c r="V139" s="124">
        <f>IF(RES_hhdet_tes!V139=0,"",RES_hhdet_tes!V139/RES_hhdet_fec!V139)</f>
        <v>0.77645246708900506</v>
      </c>
      <c r="W139" s="124">
        <f>IF(RES_hhdet_tes!W139=0,"",RES_hhdet_tes!W139/RES_hhdet_fec!W139)</f>
        <v>0.78827653897898209</v>
      </c>
      <c r="X139" s="124">
        <f>IF(RES_hhdet_tes!X139=0,"",RES_hhdet_tes!X139/RES_hhdet_fec!X139)</f>
        <v>0.80696033910528409</v>
      </c>
      <c r="Y139" s="124">
        <f>IF(RES_hhdet_tes!Y139=0,"",RES_hhdet_tes!Y139/RES_hhdet_fec!Y139)</f>
        <v>0.81916057569051115</v>
      </c>
      <c r="DA139" s="130" t="s">
        <v>2038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0.61185672158595139</v>
      </c>
      <c r="C140" s="111">
        <f>IF(RES_hhdet_tes!C140=0,"",RES_hhdet_tes!C140/RES_hhdet_fec!C140)</f>
        <v>0.61277929033500733</v>
      </c>
      <c r="D140" s="111">
        <f>IF(RES_hhdet_tes!D140=0,"",RES_hhdet_tes!D140/RES_hhdet_fec!D140)</f>
        <v>0.6137633045909856</v>
      </c>
      <c r="E140" s="111">
        <f>IF(RES_hhdet_tes!E140=0,"",RES_hhdet_tes!E140/RES_hhdet_fec!E140)</f>
        <v>0.61479072063008777</v>
      </c>
      <c r="F140" s="111">
        <f>IF(RES_hhdet_tes!F140=0,"",RES_hhdet_tes!F140/RES_hhdet_fec!F140)</f>
        <v>0.61584814097403295</v>
      </c>
      <c r="G140" s="111">
        <f>IF(RES_hhdet_tes!G140=0,"",RES_hhdet_tes!G140/RES_hhdet_fec!G140)</f>
        <v>0.61683383706270345</v>
      </c>
      <c r="H140" s="111">
        <f>IF(RES_hhdet_tes!H140=0,"",RES_hhdet_tes!H140/RES_hhdet_fec!H140)</f>
        <v>0.61790585585936175</v>
      </c>
      <c r="I140" s="111">
        <f>IF(RES_hhdet_tes!I140=0,"",RES_hhdet_tes!I140/RES_hhdet_fec!I140)</f>
        <v>0.61842022587358192</v>
      </c>
      <c r="J140" s="111">
        <f>IF(RES_hhdet_tes!J140=0,"",RES_hhdet_tes!J140/RES_hhdet_fec!J140)</f>
        <v>0.61844917337312222</v>
      </c>
      <c r="K140" s="111">
        <f>IF(RES_hhdet_tes!K140=0,"",RES_hhdet_tes!K140/RES_hhdet_fec!K140)</f>
        <v>0.61853505390535135</v>
      </c>
      <c r="L140" s="111">
        <f>IF(RES_hhdet_tes!L140=0,"",RES_hhdet_tes!L140/RES_hhdet_fec!L140)</f>
        <v>0.61869746851323282</v>
      </c>
      <c r="M140" s="111">
        <f>IF(RES_hhdet_tes!M140=0,"",RES_hhdet_tes!M140/RES_hhdet_fec!M140)</f>
        <v>0.61889212079029132</v>
      </c>
      <c r="N140" s="111">
        <f>IF(RES_hhdet_tes!N140=0,"",RES_hhdet_tes!N140/RES_hhdet_fec!N140)</f>
        <v>0.61907095953499569</v>
      </c>
      <c r="O140" s="111">
        <f>IF(RES_hhdet_tes!O140=0,"",RES_hhdet_tes!O140/RES_hhdet_fec!O140)</f>
        <v>0.61919126784803358</v>
      </c>
      <c r="P140" s="111">
        <f>IF(RES_hhdet_tes!P140=0,"",RES_hhdet_tes!P140/RES_hhdet_fec!P140)</f>
        <v>0.61921441209706318</v>
      </c>
      <c r="Q140" s="111">
        <f>IF(RES_hhdet_tes!Q140=0,"",RES_hhdet_tes!Q140/RES_hhdet_fec!Q140)</f>
        <v>0.61926873671647131</v>
      </c>
      <c r="R140" s="111">
        <f>IF(RES_hhdet_tes!R140=0,"",RES_hhdet_tes!R140/RES_hhdet_fec!R140)</f>
        <v>0.6194019352526241</v>
      </c>
      <c r="S140" s="111">
        <f>IF(RES_hhdet_tes!S140=0,"",RES_hhdet_tes!S140/RES_hhdet_fec!S140)</f>
        <v>0.61977932094555643</v>
      </c>
      <c r="T140" s="111">
        <f>IF(RES_hhdet_tes!T140=0,"",RES_hhdet_tes!T140/RES_hhdet_fec!T140)</f>
        <v>0.62050022063590127</v>
      </c>
      <c r="U140" s="111">
        <f>IF(RES_hhdet_tes!U140=0,"",RES_hhdet_tes!U140/RES_hhdet_fec!U140)</f>
        <v>0.62146870616263472</v>
      </c>
      <c r="V140" s="111">
        <f>IF(RES_hhdet_tes!V140=0,"",RES_hhdet_tes!V140/RES_hhdet_fec!V140)</f>
        <v>0.62234055099251884</v>
      </c>
      <c r="W140" s="111">
        <f>IF(RES_hhdet_tes!W140=0,"",RES_hhdet_tes!W140/RES_hhdet_fec!W140)</f>
        <v>0.6229781776029264</v>
      </c>
      <c r="X140" s="111">
        <f>IF(RES_hhdet_tes!X140=0,"",RES_hhdet_tes!X140/RES_hhdet_fec!X140)</f>
        <v>0.623351148165594</v>
      </c>
      <c r="Y140" s="111">
        <f>IF(RES_hhdet_tes!Y140=0,"",RES_hhdet_tes!Y140/RES_hhdet_fec!Y140)</f>
        <v>0.62387450972588587</v>
      </c>
      <c r="DA140" s="63" t="s">
        <v>2039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0.75833892741635744</v>
      </c>
      <c r="C141" s="45">
        <f>IF(RES_hhdet_tes!C141=0,"",RES_hhdet_tes!C141/RES_hhdet_fec!C141)</f>
        <v>0.76050216846943841</v>
      </c>
      <c r="D141" s="45">
        <f>IF(RES_hhdet_tes!D141=0,"",RES_hhdet_tes!D141/RES_hhdet_fec!D141)</f>
        <v>0.76264242480051059</v>
      </c>
      <c r="E141" s="45">
        <f>IF(RES_hhdet_tes!E141=0,"",RES_hhdet_tes!E141/RES_hhdet_fec!E141)</f>
        <v>0.765054468428917</v>
      </c>
      <c r="F141" s="45">
        <f>IF(RES_hhdet_tes!F141=0,"",RES_hhdet_tes!F141/RES_hhdet_fec!F141)</f>
        <v>0.76749670839313866</v>
      </c>
      <c r="G141" s="45">
        <f>IF(RES_hhdet_tes!G141=0,"",RES_hhdet_tes!G141/RES_hhdet_fec!G141)</f>
        <v>0.77023682366559187</v>
      </c>
      <c r="H141" s="45">
        <f>IF(RES_hhdet_tes!H141=0,"",RES_hhdet_tes!H141/RES_hhdet_fec!H141)</f>
        <v>0.77329862372869951</v>
      </c>
      <c r="I141" s="45">
        <f>IF(RES_hhdet_tes!I141=0,"",RES_hhdet_tes!I141/RES_hhdet_fec!I141)</f>
        <v>0.77462073585964875</v>
      </c>
      <c r="J141" s="45">
        <f>IF(RES_hhdet_tes!J141=0,"",RES_hhdet_tes!J141/RES_hhdet_fec!J141)</f>
        <v>0.77507198652954246</v>
      </c>
      <c r="K141" s="45">
        <f>IF(RES_hhdet_tes!K141=0,"",RES_hhdet_tes!K141/RES_hhdet_fec!K141)</f>
        <v>0.77638955677800758</v>
      </c>
      <c r="L141" s="45">
        <f>IF(RES_hhdet_tes!L141=0,"",RES_hhdet_tes!L141/RES_hhdet_fec!L141)</f>
        <v>0.77881338010284018</v>
      </c>
      <c r="M141" s="45">
        <f>IF(RES_hhdet_tes!M141=0,"",RES_hhdet_tes!M141/RES_hhdet_fec!M141)</f>
        <v>0.78175240447564009</v>
      </c>
      <c r="N141" s="45">
        <f>IF(RES_hhdet_tes!N141=0,"",RES_hhdet_tes!N141/RES_hhdet_fec!N141)</f>
        <v>0.78511972806530306</v>
      </c>
      <c r="O141" s="45">
        <f>IF(RES_hhdet_tes!O141=0,"",RES_hhdet_tes!O141/RES_hhdet_fec!O141)</f>
        <v>0.78849526762984934</v>
      </c>
      <c r="P141" s="45">
        <f>IF(RES_hhdet_tes!P141=0,"",RES_hhdet_tes!P141/RES_hhdet_fec!P141)</f>
        <v>0.79001016088254328</v>
      </c>
      <c r="Q141" s="45">
        <f>IF(RES_hhdet_tes!Q141=0,"",RES_hhdet_tes!Q141/RES_hhdet_fec!Q141)</f>
        <v>0.79300005438140586</v>
      </c>
      <c r="R141" s="45">
        <f>IF(RES_hhdet_tes!R141=0,"",RES_hhdet_tes!R141/RES_hhdet_fec!R141)</f>
        <v>0.79838805160054427</v>
      </c>
      <c r="S141" s="45">
        <f>IF(RES_hhdet_tes!S141=0,"",RES_hhdet_tes!S141/RES_hhdet_fec!S141)</f>
        <v>0.807318254746899</v>
      </c>
      <c r="T141" s="45">
        <f>IF(RES_hhdet_tes!T141=0,"",RES_hhdet_tes!T141/RES_hhdet_fec!T141)</f>
        <v>0.8197122430812751</v>
      </c>
      <c r="U141" s="45">
        <f>IF(RES_hhdet_tes!U141=0,"",RES_hhdet_tes!U141/RES_hhdet_fec!U141)</f>
        <v>0.83336530090739958</v>
      </c>
      <c r="V141" s="45">
        <f>IF(RES_hhdet_tes!V141=0,"",RES_hhdet_tes!V141/RES_hhdet_fec!V141)</f>
        <v>0.84642542154378564</v>
      </c>
      <c r="W141" s="45">
        <f>IF(RES_hhdet_tes!W141=0,"",RES_hhdet_tes!W141/RES_hhdet_fec!W141)</f>
        <v>0.85735507302269198</v>
      </c>
      <c r="X141" s="45">
        <f>IF(RES_hhdet_tes!X141=0,"",RES_hhdet_tes!X141/RES_hhdet_fec!X141)</f>
        <v>0.86608383305451919</v>
      </c>
      <c r="Y141" s="45">
        <f>IF(RES_hhdet_tes!Y141=0,"",RES_hhdet_tes!Y141/RES_hhdet_fec!Y141)</f>
        <v>0.87591063993670604</v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1.3011747216494556</v>
      </c>
      <c r="C143" s="119">
        <f>IF(RES_hhdet_tes!C143=0,"",RES_hhdet_tes!C143/RES_hhdet_fec!C143)</f>
        <v>1.3437413218713201</v>
      </c>
      <c r="D143" s="119">
        <f>IF(RES_hhdet_tes!D143=0,"",RES_hhdet_tes!D143/RES_hhdet_fec!D143)</f>
        <v>1.3544519560275723</v>
      </c>
      <c r="E143" s="119">
        <f>IF(RES_hhdet_tes!E143=0,"",RES_hhdet_tes!E143/RES_hhdet_fec!E143)</f>
        <v>1.4136549503512355</v>
      </c>
      <c r="F143" s="119">
        <f>IF(RES_hhdet_tes!F143=0,"",RES_hhdet_tes!F143/RES_hhdet_fec!F143)</f>
        <v>1.3835318407865365</v>
      </c>
      <c r="G143" s="119">
        <f>IF(RES_hhdet_tes!G143=0,"",RES_hhdet_tes!G143/RES_hhdet_fec!G143)</f>
        <v>1.5149960015864479</v>
      </c>
      <c r="H143" s="119">
        <f>IF(RES_hhdet_tes!H143=0,"",RES_hhdet_tes!H143/RES_hhdet_fec!H143)</f>
        <v>1.5960547020030169</v>
      </c>
      <c r="I143" s="119">
        <f>IF(RES_hhdet_tes!I143=0,"",RES_hhdet_tes!I143/RES_hhdet_fec!I143)</f>
        <v>1.6185957081969595</v>
      </c>
      <c r="J143" s="119">
        <f>IF(RES_hhdet_tes!J143=0,"",RES_hhdet_tes!J143/RES_hhdet_fec!J143)</f>
        <v>1.6866374062294942</v>
      </c>
      <c r="K143" s="119">
        <f>IF(RES_hhdet_tes!K143=0,"",RES_hhdet_tes!K143/RES_hhdet_fec!K143)</f>
        <v>1.7718130561084708</v>
      </c>
      <c r="L143" s="119">
        <f>IF(RES_hhdet_tes!L143=0,"",RES_hhdet_tes!L143/RES_hhdet_fec!L143)</f>
        <v>1.7867680542774977</v>
      </c>
      <c r="M143" s="119">
        <f>IF(RES_hhdet_tes!M143=0,"",RES_hhdet_tes!M143/RES_hhdet_fec!M143)</f>
        <v>1.7000387880853725</v>
      </c>
      <c r="N143" s="119">
        <f>IF(RES_hhdet_tes!N143=0,"",RES_hhdet_tes!N143/RES_hhdet_fec!N143)</f>
        <v>1.7484814030160485</v>
      </c>
      <c r="O143" s="119">
        <f>IF(RES_hhdet_tes!O143=0,"",RES_hhdet_tes!O143/RES_hhdet_fec!O143)</f>
        <v>1.784740156917954</v>
      </c>
      <c r="P143" s="119">
        <f>IF(RES_hhdet_tes!P143=0,"",RES_hhdet_tes!P143/RES_hhdet_fec!P143)</f>
        <v>1.7736169925658327</v>
      </c>
      <c r="Q143" s="119">
        <f>IF(RES_hhdet_tes!Q143=0,"",RES_hhdet_tes!Q143/RES_hhdet_fec!Q143)</f>
        <v>1.8212137557137735</v>
      </c>
      <c r="R143" s="119">
        <f>IF(RES_hhdet_tes!R143=0,"",RES_hhdet_tes!R143/RES_hhdet_fec!R143)</f>
        <v>1.9125006419513875</v>
      </c>
      <c r="S143" s="119">
        <f>IF(RES_hhdet_tes!S143=0,"",RES_hhdet_tes!S143/RES_hhdet_fec!S143)</f>
        <v>1.9060565736235913</v>
      </c>
      <c r="T143" s="119">
        <f>IF(RES_hhdet_tes!T143=0,"",RES_hhdet_tes!T143/RES_hhdet_fec!T143)</f>
        <v>1.9341887245142486</v>
      </c>
      <c r="U143" s="119">
        <f>IF(RES_hhdet_tes!U143=0,"",RES_hhdet_tes!U143/RES_hhdet_fec!U143)</f>
        <v>2.0039281289991036</v>
      </c>
      <c r="V143" s="119">
        <f>IF(RES_hhdet_tes!V143=0,"",RES_hhdet_tes!V143/RES_hhdet_fec!V143)</f>
        <v>1.992693851850122</v>
      </c>
      <c r="W143" s="119">
        <f>IF(RES_hhdet_tes!W143=0,"",RES_hhdet_tes!W143/RES_hhdet_fec!W143)</f>
        <v>2.1464529283959131</v>
      </c>
      <c r="X143" s="119">
        <f>IF(RES_hhdet_tes!X143=0,"",RES_hhdet_tes!X143/RES_hhdet_fec!X143)</f>
        <v>2.2292329121942802</v>
      </c>
      <c r="Y143" s="119">
        <f>IF(RES_hhdet_tes!Y143=0,"",RES_hhdet_tes!Y143/RES_hhdet_fec!Y143)</f>
        <v>2.3315122284629943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1.5644565458584587</v>
      </c>
      <c r="C144" s="124">
        <f>IF(RES_hhdet_tes!C144=0,"",RES_hhdet_tes!C144/RES_hhdet_fec!C144)</f>
        <v>1.5899238470275323</v>
      </c>
      <c r="D144" s="124">
        <f>IF(RES_hhdet_tes!D144=0,"",RES_hhdet_tes!D144/RES_hhdet_fec!D144)</f>
        <v>1.6359097254495902</v>
      </c>
      <c r="E144" s="124">
        <f>IF(RES_hhdet_tes!E144=0,"",RES_hhdet_tes!E144/RES_hhdet_fec!E144)</f>
        <v>1.7124522019004984</v>
      </c>
      <c r="F144" s="124">
        <f>IF(RES_hhdet_tes!F144=0,"",RES_hhdet_tes!F144/RES_hhdet_fec!F144)</f>
        <v>1.8241154848488641</v>
      </c>
      <c r="G144" s="124">
        <f>IF(RES_hhdet_tes!G144=0,"",RES_hhdet_tes!G144/RES_hhdet_fec!G144)</f>
        <v>1.9572293932776041</v>
      </c>
      <c r="H144" s="124">
        <f>IF(RES_hhdet_tes!H144=0,"",RES_hhdet_tes!H144/RES_hhdet_fec!H144)</f>
        <v>2.0651560537639972</v>
      </c>
      <c r="I144" s="124">
        <f>IF(RES_hhdet_tes!I144=0,"",RES_hhdet_tes!I144/RES_hhdet_fec!I144)</f>
        <v>2.1533654621980087</v>
      </c>
      <c r="J144" s="124">
        <f>IF(RES_hhdet_tes!J144=0,"",RES_hhdet_tes!J144/RES_hhdet_fec!J144)</f>
        <v>2.2244173273718144</v>
      </c>
      <c r="K144" s="124">
        <f>IF(RES_hhdet_tes!K144=0,"",RES_hhdet_tes!K144/RES_hhdet_fec!K144)</f>
        <v>2.2845952854098135</v>
      </c>
      <c r="L144" s="124">
        <f>IF(RES_hhdet_tes!L144=0,"",RES_hhdet_tes!L144/RES_hhdet_fec!L144)</f>
        <v>2.3370227430630806</v>
      </c>
      <c r="M144" s="124">
        <f>IF(RES_hhdet_tes!M144=0,"",RES_hhdet_tes!M144/RES_hhdet_fec!M144)</f>
        <v>2.3770125257049108</v>
      </c>
      <c r="N144" s="124">
        <f>IF(RES_hhdet_tes!N144=0,"",RES_hhdet_tes!N144/RES_hhdet_fec!N144)</f>
        <v>2.4238741189604109</v>
      </c>
      <c r="O144" s="124">
        <f>IF(RES_hhdet_tes!O144=0,"",RES_hhdet_tes!O144/RES_hhdet_fec!O144)</f>
        <v>2.4824896155944915</v>
      </c>
      <c r="P144" s="124">
        <f>IF(RES_hhdet_tes!P144=0,"",RES_hhdet_tes!P144/RES_hhdet_fec!P144)</f>
        <v>2.562457377296083</v>
      </c>
      <c r="Q144" s="124">
        <f>IF(RES_hhdet_tes!Q144=0,"",RES_hhdet_tes!Q144/RES_hhdet_fec!Q144)</f>
        <v>2.6421976563315388</v>
      </c>
      <c r="R144" s="124">
        <f>IF(RES_hhdet_tes!R144=0,"",RES_hhdet_tes!R144/RES_hhdet_fec!R144)</f>
        <v>2.7229869045236224</v>
      </c>
      <c r="S144" s="124">
        <f>IF(RES_hhdet_tes!S144=0,"",RES_hhdet_tes!S144/RES_hhdet_fec!S144)</f>
        <v>2.8094149273405047</v>
      </c>
      <c r="T144" s="124">
        <f>IF(RES_hhdet_tes!T144=0,"",RES_hhdet_tes!T144/RES_hhdet_fec!T144)</f>
        <v>2.9059393078011615</v>
      </c>
      <c r="U144" s="124">
        <f>IF(RES_hhdet_tes!U144=0,"",RES_hhdet_tes!U144/RES_hhdet_fec!U144)</f>
        <v>3.0084233932702475</v>
      </c>
      <c r="V144" s="124">
        <f>IF(RES_hhdet_tes!V144=0,"",RES_hhdet_tes!V144/RES_hhdet_fec!V144)</f>
        <v>3.1146844545377586</v>
      </c>
      <c r="W144" s="124">
        <f>IF(RES_hhdet_tes!W144=0,"",RES_hhdet_tes!W144/RES_hhdet_fec!W144)</f>
        <v>3.2254978049054785</v>
      </c>
      <c r="X144" s="124">
        <f>IF(RES_hhdet_tes!X144=0,"",RES_hhdet_tes!X144/RES_hhdet_fec!X144)</f>
        <v>3.3350845288374744</v>
      </c>
      <c r="Y144" s="124">
        <f>IF(RES_hhdet_tes!Y144=0,"",RES_hhdet_tes!Y144/RES_hhdet_fec!Y144)</f>
        <v>3.4243892094110397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1.5644565458584587</v>
      </c>
      <c r="C145" s="111">
        <f>IF(RES_hhdet_tes!C145=0,"",RES_hhdet_tes!C145/RES_hhdet_fec!C145)</f>
        <v>1.5899238470275323</v>
      </c>
      <c r="D145" s="111">
        <f>IF(RES_hhdet_tes!D145=0,"",RES_hhdet_tes!D145/RES_hhdet_fec!D145)</f>
        <v>1.6359097254495902</v>
      </c>
      <c r="E145" s="111">
        <f>IF(RES_hhdet_tes!E145=0,"",RES_hhdet_tes!E145/RES_hhdet_fec!E145)</f>
        <v>1.7124522019004984</v>
      </c>
      <c r="F145" s="111">
        <f>IF(RES_hhdet_tes!F145=0,"",RES_hhdet_tes!F145/RES_hhdet_fec!F145)</f>
        <v>1.8241154848488641</v>
      </c>
      <c r="G145" s="111">
        <f>IF(RES_hhdet_tes!G145=0,"",RES_hhdet_tes!G145/RES_hhdet_fec!G145)</f>
        <v>1.9572293932776041</v>
      </c>
      <c r="H145" s="111">
        <f>IF(RES_hhdet_tes!H145=0,"",RES_hhdet_tes!H145/RES_hhdet_fec!H145)</f>
        <v>2.0651560537639972</v>
      </c>
      <c r="I145" s="111">
        <f>IF(RES_hhdet_tes!I145=0,"",RES_hhdet_tes!I145/RES_hhdet_fec!I145)</f>
        <v>2.1533654621980087</v>
      </c>
      <c r="J145" s="111">
        <f>IF(RES_hhdet_tes!J145=0,"",RES_hhdet_tes!J145/RES_hhdet_fec!J145)</f>
        <v>2.2244173273718144</v>
      </c>
      <c r="K145" s="111">
        <f>IF(RES_hhdet_tes!K145=0,"",RES_hhdet_tes!K145/RES_hhdet_fec!K145)</f>
        <v>2.2845952854098135</v>
      </c>
      <c r="L145" s="111">
        <f>IF(RES_hhdet_tes!L145=0,"",RES_hhdet_tes!L145/RES_hhdet_fec!L145)</f>
        <v>2.3370227430630806</v>
      </c>
      <c r="M145" s="111">
        <f>IF(RES_hhdet_tes!M145=0,"",RES_hhdet_tes!M145/RES_hhdet_fec!M145)</f>
        <v>2.3770125257049108</v>
      </c>
      <c r="N145" s="111">
        <f>IF(RES_hhdet_tes!N145=0,"",RES_hhdet_tes!N145/RES_hhdet_fec!N145)</f>
        <v>2.4238741189604109</v>
      </c>
      <c r="O145" s="111">
        <f>IF(RES_hhdet_tes!O145=0,"",RES_hhdet_tes!O145/RES_hhdet_fec!O145)</f>
        <v>2.4824896155944915</v>
      </c>
      <c r="P145" s="111">
        <f>IF(RES_hhdet_tes!P145=0,"",RES_hhdet_tes!P145/RES_hhdet_fec!P145)</f>
        <v>2.562457377296083</v>
      </c>
      <c r="Q145" s="111">
        <f>IF(RES_hhdet_tes!Q145=0,"",RES_hhdet_tes!Q145/RES_hhdet_fec!Q145)</f>
        <v>2.6421976563315388</v>
      </c>
      <c r="R145" s="111">
        <f>IF(RES_hhdet_tes!R145=0,"",RES_hhdet_tes!R145/RES_hhdet_fec!R145)</f>
        <v>2.7229869045236224</v>
      </c>
      <c r="S145" s="111">
        <f>IF(RES_hhdet_tes!S145=0,"",RES_hhdet_tes!S145/RES_hhdet_fec!S145)</f>
        <v>2.8094149273405047</v>
      </c>
      <c r="T145" s="111">
        <f>IF(RES_hhdet_tes!T145=0,"",RES_hhdet_tes!T145/RES_hhdet_fec!T145)</f>
        <v>2.9059393078011615</v>
      </c>
      <c r="U145" s="111">
        <f>IF(RES_hhdet_tes!U145=0,"",RES_hhdet_tes!U145/RES_hhdet_fec!U145)</f>
        <v>3.0084233932702475</v>
      </c>
      <c r="V145" s="111">
        <f>IF(RES_hhdet_tes!V145=0,"",RES_hhdet_tes!V145/RES_hhdet_fec!V145)</f>
        <v>3.1146844545377586</v>
      </c>
      <c r="W145" s="111">
        <f>IF(RES_hhdet_tes!W145=0,"",RES_hhdet_tes!W145/RES_hhdet_fec!W145)</f>
        <v>3.2254978049054785</v>
      </c>
      <c r="X145" s="111">
        <f>IF(RES_hhdet_tes!X145=0,"",RES_hhdet_tes!X145/RES_hhdet_fec!X145)</f>
        <v>3.3350845288374744</v>
      </c>
      <c r="Y145" s="111">
        <f>IF(RES_hhdet_tes!Y145=0,"",RES_hhdet_tes!Y145/RES_hhdet_fec!Y145)</f>
        <v>3.4243892094110397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1.8130054223880809</v>
      </c>
      <c r="C146" s="124">
        <f>IF(RES_hhdet_tes!C146=0,"",RES_hhdet_tes!C146/RES_hhdet_fec!C146)</f>
        <v>1.8571268938345911</v>
      </c>
      <c r="D146" s="124">
        <f>IF(RES_hhdet_tes!D146=0,"",RES_hhdet_tes!D146/RES_hhdet_fec!D146)</f>
        <v>1.948518552952152</v>
      </c>
      <c r="E146" s="124">
        <f>IF(RES_hhdet_tes!E146=0,"",RES_hhdet_tes!E146/RES_hhdet_fec!E146)</f>
        <v>2.0545851363472729</v>
      </c>
      <c r="F146" s="124">
        <f>IF(RES_hhdet_tes!F146=0,"",RES_hhdet_tes!F146/RES_hhdet_fec!F146)</f>
        <v>2.2146225288319399</v>
      </c>
      <c r="G146" s="124">
        <f>IF(RES_hhdet_tes!G146=0,"",RES_hhdet_tes!G146/RES_hhdet_fec!G146)</f>
        <v>2.4512844727605505</v>
      </c>
      <c r="H146" s="124">
        <f>IF(RES_hhdet_tes!H146=0,"",RES_hhdet_tes!H146/RES_hhdet_fec!H146)</f>
        <v>2.6761700648631392</v>
      </c>
      <c r="I146" s="124">
        <f>IF(RES_hhdet_tes!I146=0,"",RES_hhdet_tes!I146/RES_hhdet_fec!I146)</f>
        <v>2.7970756440865832</v>
      </c>
      <c r="J146" s="124">
        <f>IF(RES_hhdet_tes!J146=0,"",RES_hhdet_tes!J146/RES_hhdet_fec!J146)</f>
        <v>2.8858681561583648</v>
      </c>
      <c r="K146" s="124">
        <f>IF(RES_hhdet_tes!K146=0,"",RES_hhdet_tes!K146/RES_hhdet_fec!K146)</f>
        <v>2.9868675271641472</v>
      </c>
      <c r="L146" s="124">
        <f>IF(RES_hhdet_tes!L146=0,"",RES_hhdet_tes!L146/RES_hhdet_fec!L146)</f>
        <v>3.0543683963382819</v>
      </c>
      <c r="M146" s="124">
        <f>IF(RES_hhdet_tes!M146=0,"",RES_hhdet_tes!M146/RES_hhdet_fec!M146)</f>
        <v>3.1044376865891654</v>
      </c>
      <c r="N146" s="124">
        <f>IF(RES_hhdet_tes!N146=0,"",RES_hhdet_tes!N146/RES_hhdet_fec!N146)</f>
        <v>3.16126835183521</v>
      </c>
      <c r="O146" s="124">
        <f>IF(RES_hhdet_tes!O146=0,"",RES_hhdet_tes!O146/RES_hhdet_fec!O146)</f>
        <v>3.2546325499463791</v>
      </c>
      <c r="P146" s="124">
        <f>IF(RES_hhdet_tes!P146=0,"",RES_hhdet_tes!P146/RES_hhdet_fec!P146)</f>
        <v>3.3562267962274457</v>
      </c>
      <c r="Q146" s="124">
        <f>IF(RES_hhdet_tes!Q146=0,"",RES_hhdet_tes!Q146/RES_hhdet_fec!Q146)</f>
        <v>3.5161127001094936</v>
      </c>
      <c r="R146" s="124">
        <f>IF(RES_hhdet_tes!R146=0,"",RES_hhdet_tes!R146/RES_hhdet_fec!R146)</f>
        <v>3.6943727184156776</v>
      </c>
      <c r="S146" s="124">
        <f>IF(RES_hhdet_tes!S146=0,"",RES_hhdet_tes!S146/RES_hhdet_fec!S146)</f>
        <v>3.8290575661713446</v>
      </c>
      <c r="T146" s="124">
        <f>IF(RES_hhdet_tes!T146=0,"",RES_hhdet_tes!T146/RES_hhdet_fec!T146)</f>
        <v>3.9143243243930024</v>
      </c>
      <c r="U146" s="124">
        <f>IF(RES_hhdet_tes!U146=0,"",RES_hhdet_tes!U146/RES_hhdet_fec!U146)</f>
        <v>3.971146107664731</v>
      </c>
      <c r="V146" s="124">
        <f>IF(RES_hhdet_tes!V146=0,"",RES_hhdet_tes!V146/RES_hhdet_fec!V146)</f>
        <v>4.0007558200634659</v>
      </c>
      <c r="W146" s="124">
        <f>IF(RES_hhdet_tes!W146=0,"",RES_hhdet_tes!W146/RES_hhdet_fec!W146)</f>
        <v>4.0351389071779726</v>
      </c>
      <c r="X146" s="124">
        <f>IF(RES_hhdet_tes!X146=0,"",RES_hhdet_tes!X146/RES_hhdet_fec!X146)</f>
        <v>4.05367589536755</v>
      </c>
      <c r="Y146" s="124">
        <f>IF(RES_hhdet_tes!Y146=0,"",RES_hhdet_tes!Y146/RES_hhdet_fec!Y146)</f>
        <v>4.0812540948177816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1.8130054223880809</v>
      </c>
      <c r="C147" s="111">
        <f>IF(RES_hhdet_tes!C147=0,"",RES_hhdet_tes!C147/RES_hhdet_fec!C147)</f>
        <v>1.8571268938345911</v>
      </c>
      <c r="D147" s="111">
        <f>IF(RES_hhdet_tes!D147=0,"",RES_hhdet_tes!D147/RES_hhdet_fec!D147)</f>
        <v>1.948518552952152</v>
      </c>
      <c r="E147" s="111">
        <f>IF(RES_hhdet_tes!E147=0,"",RES_hhdet_tes!E147/RES_hhdet_fec!E147)</f>
        <v>2.0545851363472729</v>
      </c>
      <c r="F147" s="111">
        <f>IF(RES_hhdet_tes!F147=0,"",RES_hhdet_tes!F147/RES_hhdet_fec!F147)</f>
        <v>2.2146225288319399</v>
      </c>
      <c r="G147" s="111">
        <f>IF(RES_hhdet_tes!G147=0,"",RES_hhdet_tes!G147/RES_hhdet_fec!G147)</f>
        <v>2.4512844727605505</v>
      </c>
      <c r="H147" s="111">
        <f>IF(RES_hhdet_tes!H147=0,"",RES_hhdet_tes!H147/RES_hhdet_fec!H147)</f>
        <v>2.6761700648631392</v>
      </c>
      <c r="I147" s="111">
        <f>IF(RES_hhdet_tes!I147=0,"",RES_hhdet_tes!I147/RES_hhdet_fec!I147)</f>
        <v>2.7970756440865832</v>
      </c>
      <c r="J147" s="111">
        <f>IF(RES_hhdet_tes!J147=0,"",RES_hhdet_tes!J147/RES_hhdet_fec!J147)</f>
        <v>2.8858681561583648</v>
      </c>
      <c r="K147" s="111">
        <f>IF(RES_hhdet_tes!K147=0,"",RES_hhdet_tes!K147/RES_hhdet_fec!K147)</f>
        <v>2.9868675271641472</v>
      </c>
      <c r="L147" s="111">
        <f>IF(RES_hhdet_tes!L147=0,"",RES_hhdet_tes!L147/RES_hhdet_fec!L147)</f>
        <v>3.0543683963382819</v>
      </c>
      <c r="M147" s="111">
        <f>IF(RES_hhdet_tes!M147=0,"",RES_hhdet_tes!M147/RES_hhdet_fec!M147)</f>
        <v>3.1044376865891654</v>
      </c>
      <c r="N147" s="111">
        <f>IF(RES_hhdet_tes!N147=0,"",RES_hhdet_tes!N147/RES_hhdet_fec!N147)</f>
        <v>3.16126835183521</v>
      </c>
      <c r="O147" s="111">
        <f>IF(RES_hhdet_tes!O147=0,"",RES_hhdet_tes!O147/RES_hhdet_fec!O147)</f>
        <v>3.2546325499463791</v>
      </c>
      <c r="P147" s="111">
        <f>IF(RES_hhdet_tes!P147=0,"",RES_hhdet_tes!P147/RES_hhdet_fec!P147)</f>
        <v>3.3562267962274457</v>
      </c>
      <c r="Q147" s="111">
        <f>IF(RES_hhdet_tes!Q147=0,"",RES_hhdet_tes!Q147/RES_hhdet_fec!Q147)</f>
        <v>3.5161127001094936</v>
      </c>
      <c r="R147" s="111">
        <f>IF(RES_hhdet_tes!R147=0,"",RES_hhdet_tes!R147/RES_hhdet_fec!R147)</f>
        <v>3.6943727184156776</v>
      </c>
      <c r="S147" s="111">
        <f>IF(RES_hhdet_tes!S147=0,"",RES_hhdet_tes!S147/RES_hhdet_fec!S147)</f>
        <v>3.8290575661713446</v>
      </c>
      <c r="T147" s="111">
        <f>IF(RES_hhdet_tes!T147=0,"",RES_hhdet_tes!T147/RES_hhdet_fec!T147)</f>
        <v>3.9143243243930024</v>
      </c>
      <c r="U147" s="111">
        <f>IF(RES_hhdet_tes!U147=0,"",RES_hhdet_tes!U147/RES_hhdet_fec!U147)</f>
        <v>3.971146107664731</v>
      </c>
      <c r="V147" s="111">
        <f>IF(RES_hhdet_tes!V147=0,"",RES_hhdet_tes!V147/RES_hhdet_fec!V147)</f>
        <v>4.0007558200634659</v>
      </c>
      <c r="W147" s="111">
        <f>IF(RES_hhdet_tes!W147=0,"",RES_hhdet_tes!W147/RES_hhdet_fec!W147)</f>
        <v>4.0351389071779726</v>
      </c>
      <c r="X147" s="111">
        <f>IF(RES_hhdet_tes!X147=0,"",RES_hhdet_tes!X147/RES_hhdet_fec!X147)</f>
        <v>4.05367589536755</v>
      </c>
      <c r="Y147" s="111">
        <f>IF(RES_hhdet_tes!Y147=0,"",RES_hhdet_tes!Y147/RES_hhdet_fec!Y147)</f>
        <v>4.0812540948177816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0.68003500500946878</v>
      </c>
      <c r="C148" s="124">
        <f>IF(RES_hhdet_tes!C148=0,"",RES_hhdet_tes!C148/RES_hhdet_fec!C148)</f>
        <v>0.68471145553717261</v>
      </c>
      <c r="D148" s="124">
        <f>IF(RES_hhdet_tes!D148=0,"",RES_hhdet_tes!D148/RES_hhdet_fec!D148)</f>
        <v>0.68999976465372281</v>
      </c>
      <c r="E148" s="124">
        <f>IF(RES_hhdet_tes!E148=0,"",RES_hhdet_tes!E148/RES_hhdet_fec!E148)</f>
        <v>0.69669736032087004</v>
      </c>
      <c r="F148" s="124">
        <f>IF(RES_hhdet_tes!F148=0,"",RES_hhdet_tes!F148/RES_hhdet_fec!F148)</f>
        <v>0.70198835470071719</v>
      </c>
      <c r="G148" s="124">
        <f>IF(RES_hhdet_tes!G148=0,"",RES_hhdet_tes!G148/RES_hhdet_fec!G148)</f>
        <v>0.70616389683652214</v>
      </c>
      <c r="H148" s="124">
        <f>IF(RES_hhdet_tes!H148=0,"",RES_hhdet_tes!H148/RES_hhdet_fec!H148)</f>
        <v>0.71105398913413143</v>
      </c>
      <c r="I148" s="124">
        <f>IF(RES_hhdet_tes!I148=0,"",RES_hhdet_tes!I148/RES_hhdet_fec!I148)</f>
        <v>0.71497740658572861</v>
      </c>
      <c r="J148" s="124">
        <f>IF(RES_hhdet_tes!J148=0,"",RES_hhdet_tes!J148/RES_hhdet_fec!J148)</f>
        <v>0.71815688957970458</v>
      </c>
      <c r="K148" s="124">
        <f>IF(RES_hhdet_tes!K148=0,"",RES_hhdet_tes!K148/RES_hhdet_fec!K148)</f>
        <v>0.7202495175233663</v>
      </c>
      <c r="L148" s="124">
        <f>IF(RES_hhdet_tes!L148=0,"",RES_hhdet_tes!L148/RES_hhdet_fec!L148)</f>
        <v>0.72050690661778083</v>
      </c>
      <c r="M148" s="124">
        <f>IF(RES_hhdet_tes!M148=0,"",RES_hhdet_tes!M148/RES_hhdet_fec!M148)</f>
        <v>0.72914875134848645</v>
      </c>
      <c r="N148" s="124">
        <f>IF(RES_hhdet_tes!N148=0,"",RES_hhdet_tes!N148/RES_hhdet_fec!N148)</f>
        <v>0.73109685869056928</v>
      </c>
      <c r="O148" s="124">
        <f>IF(RES_hhdet_tes!O148=0,"",RES_hhdet_tes!O148/RES_hhdet_fec!O148)</f>
        <v>0.73489030610287864</v>
      </c>
      <c r="P148" s="124">
        <f>IF(RES_hhdet_tes!P148=0,"",RES_hhdet_tes!P148/RES_hhdet_fec!P148)</f>
        <v>0.74382172245265876</v>
      </c>
      <c r="Q148" s="124">
        <f>IF(RES_hhdet_tes!Q148=0,"",RES_hhdet_tes!Q148/RES_hhdet_fec!Q148)</f>
        <v>0.75165384597125606</v>
      </c>
      <c r="R148" s="124">
        <f>IF(RES_hhdet_tes!R148=0,"",RES_hhdet_tes!R148/RES_hhdet_fec!R148)</f>
        <v>0.76069404987299338</v>
      </c>
      <c r="S148" s="124">
        <f>IF(RES_hhdet_tes!S148=0,"",RES_hhdet_tes!S148/RES_hhdet_fec!S148)</f>
        <v>0.76820814317930419</v>
      </c>
      <c r="T148" s="124">
        <f>IF(RES_hhdet_tes!T148=0,"",RES_hhdet_tes!T148/RES_hhdet_fec!T148)</f>
        <v>0.77747617377762634</v>
      </c>
      <c r="U148" s="124">
        <f>IF(RES_hhdet_tes!U148=0,"",RES_hhdet_tes!U148/RES_hhdet_fec!U148)</f>
        <v>0.78653037917481028</v>
      </c>
      <c r="V148" s="124">
        <f>IF(RES_hhdet_tes!V148=0,"",RES_hhdet_tes!V148/RES_hhdet_fec!V148)</f>
        <v>0.79422510689885939</v>
      </c>
      <c r="W148" s="124">
        <f>IF(RES_hhdet_tes!W148=0,"",RES_hhdet_tes!W148/RES_hhdet_fec!W148)</f>
        <v>0.80304343000713974</v>
      </c>
      <c r="X148" s="124">
        <f>IF(RES_hhdet_tes!X148=0,"",RES_hhdet_tes!X148/RES_hhdet_fec!X148)</f>
        <v>0.8186501949174888</v>
      </c>
      <c r="Y148" s="124">
        <f>IF(RES_hhdet_tes!Y148=0,"",RES_hhdet_tes!Y148/RES_hhdet_fec!Y148)</f>
        <v>0.82784226088156354</v>
      </c>
      <c r="DA148" s="130" t="s">
        <v>2046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0.60696330582976343</v>
      </c>
      <c r="C149" s="111">
        <f>IF(RES_hhdet_tes!C149=0,"",RES_hhdet_tes!C149/RES_hhdet_fec!C149)</f>
        <v>0.61183247226402926</v>
      </c>
      <c r="D149" s="111">
        <f>IF(RES_hhdet_tes!D149=0,"",RES_hhdet_tes!D149/RES_hhdet_fec!D149)</f>
        <v>0.61642957151405142</v>
      </c>
      <c r="E149" s="111">
        <f>IF(RES_hhdet_tes!E149=0,"",RES_hhdet_tes!E149/RES_hhdet_fec!E149)</f>
        <v>0.62211195027556809</v>
      </c>
      <c r="F149" s="111">
        <f>IF(RES_hhdet_tes!F149=0,"",RES_hhdet_tes!F149/RES_hhdet_fec!F149)</f>
        <v>0.6287724508611412</v>
      </c>
      <c r="G149" s="111">
        <f>IF(RES_hhdet_tes!G149=0,"",RES_hhdet_tes!G149/RES_hhdet_fec!G149)</f>
        <v>0.63437595964134719</v>
      </c>
      <c r="H149" s="111">
        <f>IF(RES_hhdet_tes!H149=0,"",RES_hhdet_tes!H149/RES_hhdet_fec!H149)</f>
        <v>0.637606365486866</v>
      </c>
      <c r="I149" s="111">
        <f>IF(RES_hhdet_tes!I149=0,"",RES_hhdet_tes!I149/RES_hhdet_fec!I149)</f>
        <v>0.63961016583945252</v>
      </c>
      <c r="J149" s="111">
        <f>IF(RES_hhdet_tes!J149=0,"",RES_hhdet_tes!J149/RES_hhdet_fec!J149)</f>
        <v>0.6409478905721514</v>
      </c>
      <c r="K149" s="111">
        <f>IF(RES_hhdet_tes!K149=0,"",RES_hhdet_tes!K149/RES_hhdet_fec!K149)</f>
        <v>0.64310088687337674</v>
      </c>
      <c r="L149" s="111">
        <f>IF(RES_hhdet_tes!L149=0,"",RES_hhdet_tes!L149/RES_hhdet_fec!L149)</f>
        <v>0.64490992898469623</v>
      </c>
      <c r="M149" s="111">
        <f>IF(RES_hhdet_tes!M149=0,"",RES_hhdet_tes!M149/RES_hhdet_fec!M149)</f>
        <v>0.64745269519486881</v>
      </c>
      <c r="N149" s="111">
        <f>IF(RES_hhdet_tes!N149=0,"",RES_hhdet_tes!N149/RES_hhdet_fec!N149)</f>
        <v>0.65206264997582675</v>
      </c>
      <c r="O149" s="111">
        <f>IF(RES_hhdet_tes!O149=0,"",RES_hhdet_tes!O149/RES_hhdet_fec!O149)</f>
        <v>0.6612961956925173</v>
      </c>
      <c r="P149" s="111">
        <f>IF(RES_hhdet_tes!P149=0,"",RES_hhdet_tes!P149/RES_hhdet_fec!P149)</f>
        <v>0.67569827116305836</v>
      </c>
      <c r="Q149" s="111">
        <f>IF(RES_hhdet_tes!Q149=0,"",RES_hhdet_tes!Q149/RES_hhdet_fec!Q149)</f>
        <v>0.6926817339683401</v>
      </c>
      <c r="R149" s="111">
        <f>IF(RES_hhdet_tes!R149=0,"",RES_hhdet_tes!R149/RES_hhdet_fec!R149)</f>
        <v>0.70958963310502987</v>
      </c>
      <c r="S149" s="111">
        <f>IF(RES_hhdet_tes!S149=0,"",RES_hhdet_tes!S149/RES_hhdet_fec!S149)</f>
        <v>0.72827555981712211</v>
      </c>
      <c r="T149" s="111">
        <f>IF(RES_hhdet_tes!T149=0,"",RES_hhdet_tes!T149/RES_hhdet_fec!T149)</f>
        <v>0.74431246655576111</v>
      </c>
      <c r="U149" s="111">
        <f>IF(RES_hhdet_tes!U149=0,"",RES_hhdet_tes!U149/RES_hhdet_fec!U149)</f>
        <v>0.75975858251713357</v>
      </c>
      <c r="V149" s="111">
        <f>IF(RES_hhdet_tes!V149=0,"",RES_hhdet_tes!V149/RES_hhdet_fec!V149)</f>
        <v>0.77436179732356569</v>
      </c>
      <c r="W149" s="111">
        <f>IF(RES_hhdet_tes!W149=0,"",RES_hhdet_tes!W149/RES_hhdet_fec!W149)</f>
        <v>0.78674916105141379</v>
      </c>
      <c r="X149" s="111">
        <f>IF(RES_hhdet_tes!X149=0,"",RES_hhdet_tes!X149/RES_hhdet_fec!X149)</f>
        <v>0.79535919356762586</v>
      </c>
      <c r="Y149" s="111">
        <f>IF(RES_hhdet_tes!Y149=0,"",RES_hhdet_tes!Y149/RES_hhdet_fec!Y149)</f>
        <v>0.80317562351771787</v>
      </c>
      <c r="DA149" s="63" t="s">
        <v>2047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0.85937380435110244</v>
      </c>
      <c r="C150" s="111">
        <f>IF(RES_hhdet_tes!C150=0,"",RES_hhdet_tes!C150/RES_hhdet_fec!C150)</f>
        <v>0.86574133506201845</v>
      </c>
      <c r="D150" s="111">
        <f>IF(RES_hhdet_tes!D150=0,"",RES_hhdet_tes!D150/RES_hhdet_fec!D150)</f>
        <v>0.87863847679323381</v>
      </c>
      <c r="E150" s="111">
        <f>IF(RES_hhdet_tes!E150=0,"",RES_hhdet_tes!E150/RES_hhdet_fec!E150)</f>
        <v>0.86827041265158189</v>
      </c>
      <c r="F150" s="111">
        <f>IF(RES_hhdet_tes!F150=0,"",RES_hhdet_tes!F150/RES_hhdet_fec!F150)</f>
        <v>0.87730163814235129</v>
      </c>
      <c r="G150" s="111">
        <f>IF(RES_hhdet_tes!G150=0,"",RES_hhdet_tes!G150/RES_hhdet_fec!G150)</f>
        <v>0.89093735771851634</v>
      </c>
      <c r="H150" s="111">
        <f>IF(RES_hhdet_tes!H150=0,"",RES_hhdet_tes!H150/RES_hhdet_fec!H150)</f>
        <v>0.89733472658549285</v>
      </c>
      <c r="I150" s="111">
        <f>IF(RES_hhdet_tes!I150=0,"",RES_hhdet_tes!I150/RES_hhdet_fec!I150)</f>
        <v>0.87967186860686053</v>
      </c>
      <c r="J150" s="111">
        <f>IF(RES_hhdet_tes!J150=0,"",RES_hhdet_tes!J150/RES_hhdet_fec!J150)</f>
        <v>0.88865561866255505</v>
      </c>
      <c r="K150" s="111">
        <f>IF(RES_hhdet_tes!K150=0,"",RES_hhdet_tes!K150/RES_hhdet_fec!K150)</f>
        <v>0.89867199621040583</v>
      </c>
      <c r="L150" s="111">
        <f>IF(RES_hhdet_tes!L150=0,"",RES_hhdet_tes!L150/RES_hhdet_fec!L150)</f>
        <v>0.80422347078365164</v>
      </c>
      <c r="M150" s="111">
        <f>IF(RES_hhdet_tes!M150=0,"",RES_hhdet_tes!M150/RES_hhdet_fec!M150)</f>
        <v>0.90416124430166767</v>
      </c>
      <c r="N150" s="111">
        <f>IF(RES_hhdet_tes!N150=0,"",RES_hhdet_tes!N150/RES_hhdet_fec!N150)</f>
        <v>0.87980555853048703</v>
      </c>
      <c r="O150" s="111">
        <f>IF(RES_hhdet_tes!O150=0,"",RES_hhdet_tes!O150/RES_hhdet_fec!O150)</f>
        <v>0.87546610725907004</v>
      </c>
      <c r="P150" s="111">
        <f>IF(RES_hhdet_tes!P150=0,"",RES_hhdet_tes!P150/RES_hhdet_fec!P150)</f>
        <v>0.91607285330307009</v>
      </c>
      <c r="Q150" s="111">
        <f>IF(RES_hhdet_tes!Q150=0,"",RES_hhdet_tes!Q150/RES_hhdet_fec!Q150)</f>
        <v>0.91004885784789247</v>
      </c>
      <c r="R150" s="111">
        <f>IF(RES_hhdet_tes!R150=0,"",RES_hhdet_tes!R150/RES_hhdet_fec!R150)</f>
        <v>0.921796781073289</v>
      </c>
      <c r="S150" s="111">
        <f>IF(RES_hhdet_tes!S150=0,"",RES_hhdet_tes!S150/RES_hhdet_fec!S150)</f>
        <v>0.92216975394434975</v>
      </c>
      <c r="T150" s="111">
        <f>IF(RES_hhdet_tes!T150=0,"",RES_hhdet_tes!T150/RES_hhdet_fec!T150)</f>
        <v>0.93026594611578328</v>
      </c>
      <c r="U150" s="111">
        <f>IF(RES_hhdet_tes!U150=0,"",RES_hhdet_tes!U150/RES_hhdet_fec!U150)</f>
        <v>0.93937053972805185</v>
      </c>
      <c r="V150" s="111">
        <f>IF(RES_hhdet_tes!V150=0,"",RES_hhdet_tes!V150/RES_hhdet_fec!V150)</f>
        <v>0.9398032813719901</v>
      </c>
      <c r="W150" s="111">
        <f>IF(RES_hhdet_tes!W150=0,"",RES_hhdet_tes!W150/RES_hhdet_fec!W150)</f>
        <v>0.94378274766334047</v>
      </c>
      <c r="X150" s="111">
        <f>IF(RES_hhdet_tes!X150=0,"",RES_hhdet_tes!X150/RES_hhdet_fec!X150)</f>
        <v>0.97927659178651982</v>
      </c>
      <c r="Y150" s="111">
        <f>IF(RES_hhdet_tes!Y150=0,"",RES_hhdet_tes!Y150/RES_hhdet_fec!Y150)</f>
        <v>0.9841469410152911</v>
      </c>
      <c r="DA150" s="63" t="s">
        <v>2048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0.60696330582976343</v>
      </c>
      <c r="C151" s="112">
        <f>IF(RES_hhdet_tes!C151=0,"",RES_hhdet_tes!C151/RES_hhdet_fec!C151)</f>
        <v>0.60696330582976343</v>
      </c>
      <c r="D151" s="112">
        <f>IF(RES_hhdet_tes!D151=0,"",RES_hhdet_tes!D151/RES_hhdet_fec!D151)</f>
        <v>0.6129924156337514</v>
      </c>
      <c r="E151" s="112">
        <f>IF(RES_hhdet_tes!E151=0,"",RES_hhdet_tes!E151/RES_hhdet_fec!E151)</f>
        <v>0.61502882446864238</v>
      </c>
      <c r="F151" s="112">
        <f>IF(RES_hhdet_tes!F151=0,"",RES_hhdet_tes!F151/RES_hhdet_fec!F151)</f>
        <v>0.62670295736525727</v>
      </c>
      <c r="G151" s="112">
        <f>IF(RES_hhdet_tes!G151=0,"",RES_hhdet_tes!G151/RES_hhdet_fec!G151)</f>
        <v>0.63571861195180124</v>
      </c>
      <c r="H151" s="112">
        <f>IF(RES_hhdet_tes!H151=0,"",RES_hhdet_tes!H151/RES_hhdet_fec!H151)</f>
        <v>0.6386809975675265</v>
      </c>
      <c r="I151" s="112">
        <f>IF(RES_hhdet_tes!I151=0,"",RES_hhdet_tes!I151/RES_hhdet_fec!I151)</f>
        <v>0.64091583337705604</v>
      </c>
      <c r="J151" s="112">
        <f>IF(RES_hhdet_tes!J151=0,"",RES_hhdet_tes!J151/RES_hhdet_fec!J151)</f>
        <v>0.64166346703505583</v>
      </c>
      <c r="K151" s="112">
        <f>IF(RES_hhdet_tes!K151=0,"",RES_hhdet_tes!K151/RES_hhdet_fec!K151)</f>
        <v>0.64465889208997973</v>
      </c>
      <c r="L151" s="112">
        <f>IF(RES_hhdet_tes!L151=0,"",RES_hhdet_tes!L151/RES_hhdet_fec!L151)</f>
        <v>0.64745692138775524</v>
      </c>
      <c r="M151" s="112">
        <f>IF(RES_hhdet_tes!M151=0,"",RES_hhdet_tes!M151/RES_hhdet_fec!M151)</f>
        <v>0.65051988360244861</v>
      </c>
      <c r="N151" s="112">
        <f>IF(RES_hhdet_tes!N151=0,"",RES_hhdet_tes!N151/RES_hhdet_fec!N151)</f>
        <v>0.65134508443584105</v>
      </c>
      <c r="O151" s="112">
        <f>IF(RES_hhdet_tes!O151=0,"",RES_hhdet_tes!O151/RES_hhdet_fec!O151)</f>
        <v>0.65242659792960911</v>
      </c>
      <c r="P151" s="112">
        <f>IF(RES_hhdet_tes!P151=0,"",RES_hhdet_tes!P151/RES_hhdet_fec!P151)</f>
        <v>0.67645892745329739</v>
      </c>
      <c r="Q151" s="112">
        <f>IF(RES_hhdet_tes!Q151=0,"",RES_hhdet_tes!Q151/RES_hhdet_fec!Q151)</f>
        <v>0.69062149172646037</v>
      </c>
      <c r="R151" s="112">
        <f>IF(RES_hhdet_tes!R151=0,"",RES_hhdet_tes!R151/RES_hhdet_fec!R151)</f>
        <v>0.71024755613533608</v>
      </c>
      <c r="S151" s="112">
        <f>IF(RES_hhdet_tes!S151=0,"",RES_hhdet_tes!S151/RES_hhdet_fec!S151)</f>
        <v>0.73469879250962589</v>
      </c>
      <c r="T151" s="112">
        <f>IF(RES_hhdet_tes!T151=0,"",RES_hhdet_tes!T151/RES_hhdet_fec!T151)</f>
        <v>0.75564373511590721</v>
      </c>
      <c r="U151" s="112">
        <f>IF(RES_hhdet_tes!U151=0,"",RES_hhdet_tes!U151/RES_hhdet_fec!U151)</f>
        <v>0.76621047980182311</v>
      </c>
      <c r="V151" s="112">
        <f>IF(RES_hhdet_tes!V151=0,"",RES_hhdet_tes!V151/RES_hhdet_fec!V151)</f>
        <v>0.77099600761028197</v>
      </c>
      <c r="W151" s="112">
        <f>IF(RES_hhdet_tes!W151=0,"",RES_hhdet_tes!W151/RES_hhdet_fec!W151)</f>
        <v>0.78724382578365804</v>
      </c>
      <c r="X151" s="112">
        <f>IF(RES_hhdet_tes!X151=0,"",RES_hhdet_tes!X151/RES_hhdet_fec!X151)</f>
        <v>0.798578526480067</v>
      </c>
      <c r="Y151" s="112">
        <f>IF(RES_hhdet_tes!Y151=0,"",RES_hhdet_tes!Y151/RES_hhdet_fec!Y151)</f>
        <v>0.80487770785757373</v>
      </c>
      <c r="DA151" s="131" t="s">
        <v>2049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X152" s="113">
        <f>IF(RES_hhdet_tes!X152=0,"",RES_hhdet_tes!X152/RES_hhdet_fec!X152)</f>
        <v>1</v>
      </c>
      <c r="Y152" s="113">
        <f>IF(RES_hhdet_tes!Y152=0,"",RES_hhdet_tes!Y152/RES_hhdet_fec!Y152)</f>
        <v>1</v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0.68473599642204397</v>
      </c>
      <c r="C153" s="112">
        <f>IF(RES_hhdet_tes!C153=0,"",RES_hhdet_tes!C153/RES_hhdet_fec!C153)</f>
        <v>0.68939704934237811</v>
      </c>
      <c r="D153" s="112">
        <f>IF(RES_hhdet_tes!D153=0,"",RES_hhdet_tes!D153/RES_hhdet_fec!D153)</f>
        <v>0.69452798615545808</v>
      </c>
      <c r="E153" s="112">
        <f>IF(RES_hhdet_tes!E153=0,"",RES_hhdet_tes!E153/RES_hhdet_fec!E153)</f>
        <v>0.69969477082930709</v>
      </c>
      <c r="F153" s="112">
        <f>IF(RES_hhdet_tes!F153=0,"",RES_hhdet_tes!F153/RES_hhdet_fec!F153)</f>
        <v>0.70421885087381675</v>
      </c>
      <c r="G153" s="112">
        <f>IF(RES_hhdet_tes!G153=0,"",RES_hhdet_tes!G153/RES_hhdet_fec!G153)</f>
        <v>0.70750805388996052</v>
      </c>
      <c r="H153" s="112">
        <f>IF(RES_hhdet_tes!H153=0,"",RES_hhdet_tes!H153/RES_hhdet_fec!H153)</f>
        <v>0.70942041003675627</v>
      </c>
      <c r="I153" s="112">
        <f>IF(RES_hhdet_tes!I153=0,"",RES_hhdet_tes!I153/RES_hhdet_fec!I153)</f>
        <v>0.71054665704830622</v>
      </c>
      <c r="J153" s="112">
        <f>IF(RES_hhdet_tes!J153=0,"",RES_hhdet_tes!J153/RES_hhdet_fec!J153)</f>
        <v>0.71148074573440045</v>
      </c>
      <c r="K153" s="112">
        <f>IF(RES_hhdet_tes!K153=0,"",RES_hhdet_tes!K153/RES_hhdet_fec!K153)</f>
        <v>0.71242635789633413</v>
      </c>
      <c r="L153" s="112">
        <f>IF(RES_hhdet_tes!L153=0,"",RES_hhdet_tes!L153/RES_hhdet_fec!L153)</f>
        <v>0.7133904907605767</v>
      </c>
      <c r="M153" s="112">
        <f>IF(RES_hhdet_tes!M153=0,"",RES_hhdet_tes!M153/RES_hhdet_fec!M153)</f>
        <v>0.71466228589396008</v>
      </c>
      <c r="N153" s="112">
        <f>IF(RES_hhdet_tes!N153=0,"",RES_hhdet_tes!N153/RES_hhdet_fec!N153)</f>
        <v>0.71703304331845663</v>
      </c>
      <c r="O153" s="112">
        <f>IF(RES_hhdet_tes!O153=0,"",RES_hhdet_tes!O153/RES_hhdet_fec!O153)</f>
        <v>0.72128800382965175</v>
      </c>
      <c r="P153" s="112">
        <f>IF(RES_hhdet_tes!P153=0,"",RES_hhdet_tes!P153/RES_hhdet_fec!P153)</f>
        <v>0.7277994298659255</v>
      </c>
      <c r="Q153" s="112">
        <f>IF(RES_hhdet_tes!Q153=0,"",RES_hhdet_tes!Q153/RES_hhdet_fec!Q153)</f>
        <v>0.73550806929315626</v>
      </c>
      <c r="R153" s="112">
        <f>IF(RES_hhdet_tes!R153=0,"",RES_hhdet_tes!R153/RES_hhdet_fec!R153)</f>
        <v>0.74340594522534098</v>
      </c>
      <c r="S153" s="112">
        <f>IF(RES_hhdet_tes!S153=0,"",RES_hhdet_tes!S153/RES_hhdet_fec!S153)</f>
        <v>0.75133822873184319</v>
      </c>
      <c r="T153" s="112">
        <f>IF(RES_hhdet_tes!T153=0,"",RES_hhdet_tes!T153/RES_hhdet_fec!T153)</f>
        <v>0.75913736247075492</v>
      </c>
      <c r="U153" s="112">
        <f>IF(RES_hhdet_tes!U153=0,"",RES_hhdet_tes!U153/RES_hhdet_fec!U153)</f>
        <v>0.76731671431925386</v>
      </c>
      <c r="V153" s="112">
        <f>IF(RES_hhdet_tes!V153=0,"",RES_hhdet_tes!V153/RES_hhdet_fec!V153)</f>
        <v>0.77616679329578708</v>
      </c>
      <c r="W153" s="112">
        <f>IF(RES_hhdet_tes!W153=0,"",RES_hhdet_tes!W153/RES_hhdet_fec!W153)</f>
        <v>0.78463898680376065</v>
      </c>
      <c r="X153" s="112">
        <f>IF(RES_hhdet_tes!X153=0,"",RES_hhdet_tes!X153/RES_hhdet_fec!X153)</f>
        <v>0.79338516737220022</v>
      </c>
      <c r="Y153" s="112">
        <f>IF(RES_hhdet_tes!Y153=0,"",RES_hhdet_tes!Y153/RES_hhdet_fec!Y153)</f>
        <v>0.80168423059645122</v>
      </c>
      <c r="DA153" s="131" t="s">
        <v>2051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0.89574979588371983</v>
      </c>
      <c r="C154" s="113">
        <f>IF(RES_hhdet_tes!C154=0,"",RES_hhdet_tes!C154/RES_hhdet_fec!C154)</f>
        <v>0.90242592066862937</v>
      </c>
      <c r="D154" s="113">
        <f>IF(RES_hhdet_tes!D154=0,"",RES_hhdet_tes!D154/RES_hhdet_fec!D154)</f>
        <v>0.91183621804918635</v>
      </c>
      <c r="E154" s="113">
        <f>IF(RES_hhdet_tes!E154=0,"",RES_hhdet_tes!E154/RES_hhdet_fec!E154)</f>
        <v>0.90562678492233839</v>
      </c>
      <c r="F154" s="113">
        <f>IF(RES_hhdet_tes!F154=0,"",RES_hhdet_tes!F154/RES_hhdet_fec!F154)</f>
        <v>0.91029239171301157</v>
      </c>
      <c r="G154" s="113">
        <f>IF(RES_hhdet_tes!G154=0,"",RES_hhdet_tes!G154/RES_hhdet_fec!G154)</f>
        <v>0.91904200248563483</v>
      </c>
      <c r="H154" s="113">
        <f>IF(RES_hhdet_tes!H154=0,"",RES_hhdet_tes!H154/RES_hhdet_fec!H154)</f>
        <v>0.92366970073630816</v>
      </c>
      <c r="I154" s="113">
        <f>IF(RES_hhdet_tes!I154=0,"",RES_hhdet_tes!I154/RES_hhdet_fec!I154)</f>
        <v>0.90974976908856209</v>
      </c>
      <c r="J154" s="113">
        <f>IF(RES_hhdet_tes!J154=0,"",RES_hhdet_tes!J154/RES_hhdet_fec!J154)</f>
        <v>0.91668706245107978</v>
      </c>
      <c r="K154" s="113">
        <f>IF(RES_hhdet_tes!K154=0,"",RES_hhdet_tes!K154/RES_hhdet_fec!K154)</f>
        <v>0.92400694119573334</v>
      </c>
      <c r="L154" s="113">
        <f>IF(RES_hhdet_tes!L154=0,"",RES_hhdet_tes!L154/RES_hhdet_fec!L154)</f>
        <v>0.84839088268339469</v>
      </c>
      <c r="M154" s="113">
        <f>IF(RES_hhdet_tes!M154=0,"",RES_hhdet_tes!M154/RES_hhdet_fec!M154)</f>
        <v>0.92748920464427986</v>
      </c>
      <c r="N154" s="113">
        <f>IF(RES_hhdet_tes!N154=0,"",RES_hhdet_tes!N154/RES_hhdet_fec!N154)</f>
        <v>0.90872074639989631</v>
      </c>
      <c r="O154" s="113">
        <f>IF(RES_hhdet_tes!O154=0,"",RES_hhdet_tes!O154/RES_hhdet_fec!O154)</f>
        <v>0.90603655937986083</v>
      </c>
      <c r="P154" s="113">
        <f>IF(RES_hhdet_tes!P154=0,"",RES_hhdet_tes!P154/RES_hhdet_fec!P154)</f>
        <v>0.93295663964238085</v>
      </c>
      <c r="Q154" s="113">
        <f>IF(RES_hhdet_tes!Q154=0,"",RES_hhdet_tes!Q154/RES_hhdet_fec!Q154)</f>
        <v>0.92619906445202638</v>
      </c>
      <c r="R154" s="113">
        <f>IF(RES_hhdet_tes!R154=0,"",RES_hhdet_tes!R154/RES_hhdet_fec!R154)</f>
        <v>0.93306341456672115</v>
      </c>
      <c r="S154" s="113">
        <f>IF(RES_hhdet_tes!S154=0,"",RES_hhdet_tes!S154/RES_hhdet_fec!S154)</f>
        <v>0.92841567989011786</v>
      </c>
      <c r="T154" s="113">
        <f>IF(RES_hhdet_tes!T154=0,"",RES_hhdet_tes!T154/RES_hhdet_fec!T154)</f>
        <v>0.93264603189334694</v>
      </c>
      <c r="U154" s="113">
        <f>IF(RES_hhdet_tes!U154=0,"",RES_hhdet_tes!U154/RES_hhdet_fec!U154)</f>
        <v>0.94065334552762092</v>
      </c>
      <c r="V154" s="113">
        <f>IF(RES_hhdet_tes!V154=0,"",RES_hhdet_tes!V154/RES_hhdet_fec!V154)</f>
        <v>0.94156081985641793</v>
      </c>
      <c r="W154" s="113">
        <f>IF(RES_hhdet_tes!W154=0,"",RES_hhdet_tes!W154/RES_hhdet_fec!W154)</f>
        <v>0.94315006732494089</v>
      </c>
      <c r="X154" s="113">
        <f>IF(RES_hhdet_tes!X154=0,"",RES_hhdet_tes!X154/RES_hhdet_fec!X154)</f>
        <v>0.97900910059662904</v>
      </c>
      <c r="Y154" s="113">
        <f>IF(RES_hhdet_tes!Y154=0,"",RES_hhdet_tes!Y154/RES_hhdet_fec!Y154)</f>
        <v>0.98362436838161671</v>
      </c>
      <c r="DA154" s="132" t="s">
        <v>2052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0.68473599642204397</v>
      </c>
      <c r="C155" s="111">
        <f>IF(RES_hhdet_tes!C155=0,"",RES_hhdet_tes!C155/RES_hhdet_fec!C155)</f>
        <v>0.6889843463544808</v>
      </c>
      <c r="D155" s="111">
        <f>IF(RES_hhdet_tes!D155=0,"",RES_hhdet_tes!D155/RES_hhdet_fec!D155)</f>
        <v>0.69340437076462114</v>
      </c>
      <c r="E155" s="111">
        <f>IF(RES_hhdet_tes!E155=0,"",RES_hhdet_tes!E155/RES_hhdet_fec!E155)</f>
        <v>0.69938584322899222</v>
      </c>
      <c r="F155" s="111">
        <f>IF(RES_hhdet_tes!F155=0,"",RES_hhdet_tes!F155/RES_hhdet_fec!F155)</f>
        <v>0.70439451583872636</v>
      </c>
      <c r="G155" s="111">
        <f>IF(RES_hhdet_tes!G155=0,"",RES_hhdet_tes!G155/RES_hhdet_fec!G155)</f>
        <v>0.70790540270281443</v>
      </c>
      <c r="H155" s="111">
        <f>IF(RES_hhdet_tes!H155=0,"",RES_hhdet_tes!H155/RES_hhdet_fec!H155)</f>
        <v>0.70982179336954021</v>
      </c>
      <c r="I155" s="111">
        <f>IF(RES_hhdet_tes!I155=0,"",RES_hhdet_tes!I155/RES_hhdet_fec!I155)</f>
        <v>0.71107481070500034</v>
      </c>
      <c r="J155" s="111">
        <f>IF(RES_hhdet_tes!J155=0,"",RES_hhdet_tes!J155/RES_hhdet_fec!J155)</f>
        <v>0.71188817190655163</v>
      </c>
      <c r="K155" s="111">
        <f>IF(RES_hhdet_tes!K155=0,"",RES_hhdet_tes!K155/RES_hhdet_fec!K155)</f>
        <v>0.71286976935354929</v>
      </c>
      <c r="L155" s="111">
        <f>IF(RES_hhdet_tes!L155=0,"",RES_hhdet_tes!L155/RES_hhdet_fec!L155)</f>
        <v>0.7144333162658586</v>
      </c>
      <c r="M155" s="111">
        <f>IF(RES_hhdet_tes!M155=0,"",RES_hhdet_tes!M155/RES_hhdet_fec!M155)</f>
        <v>0.71584672818848649</v>
      </c>
      <c r="N155" s="111">
        <f>IF(RES_hhdet_tes!N155=0,"",RES_hhdet_tes!N155/RES_hhdet_fec!N155)</f>
        <v>0.71764038578400746</v>
      </c>
      <c r="O155" s="111">
        <f>IF(RES_hhdet_tes!O155=0,"",RES_hhdet_tes!O155/RES_hhdet_fec!O155)</f>
        <v>0.72024038082094133</v>
      </c>
      <c r="P155" s="111">
        <f>IF(RES_hhdet_tes!P155=0,"",RES_hhdet_tes!P155/RES_hhdet_fec!P155)</f>
        <v>0.72696886628062785</v>
      </c>
      <c r="Q155" s="111">
        <f>IF(RES_hhdet_tes!Q155=0,"",RES_hhdet_tes!Q155/RES_hhdet_fec!Q155)</f>
        <v>0.73489512370349286</v>
      </c>
      <c r="R155" s="111">
        <f>IF(RES_hhdet_tes!R155=0,"",RES_hhdet_tes!R155/RES_hhdet_fec!R155)</f>
        <v>0.74354283506381014</v>
      </c>
      <c r="S155" s="111">
        <f>IF(RES_hhdet_tes!S155=0,"",RES_hhdet_tes!S155/RES_hhdet_fec!S155)</f>
        <v>0.75203862537193011</v>
      </c>
      <c r="T155" s="111">
        <f>IF(RES_hhdet_tes!T155=0,"",RES_hhdet_tes!T155/RES_hhdet_fec!T155)</f>
        <v>0.76265467533369746</v>
      </c>
      <c r="U155" s="111">
        <f>IF(RES_hhdet_tes!U155=0,"",RES_hhdet_tes!U155/RES_hhdet_fec!U155)</f>
        <v>0.7704542267253528</v>
      </c>
      <c r="V155" s="111">
        <f>IF(RES_hhdet_tes!V155=0,"",RES_hhdet_tes!V155/RES_hhdet_fec!V155)</f>
        <v>0.77659679856035702</v>
      </c>
      <c r="W155" s="111">
        <f>IF(RES_hhdet_tes!W155=0,"",RES_hhdet_tes!W155/RES_hhdet_fec!W155)</f>
        <v>0.78474085042390274</v>
      </c>
      <c r="X155" s="111">
        <f>IF(RES_hhdet_tes!X155=0,"",RES_hhdet_tes!X155/RES_hhdet_fec!X155)</f>
        <v>0.79692408193955733</v>
      </c>
      <c r="Y155" s="111">
        <f>IF(RES_hhdet_tes!Y155=0,"",RES_hhdet_tes!Y155/RES_hhdet_fec!Y155)</f>
        <v>0.80500986109480299</v>
      </c>
      <c r="DA155" s="63" t="s">
        <v>2053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0.68158569761434951</v>
      </c>
      <c r="C157" s="124">
        <f>IF(RES_hhdet_tes!C157=0,"",RES_hhdet_tes!C157/RES_hhdet_fec!C157)</f>
        <v>0.68846002421243135</v>
      </c>
      <c r="D157" s="124">
        <f>IF(RES_hhdet_tes!D157=0,"",RES_hhdet_tes!D157/RES_hhdet_fec!D157)</f>
        <v>0.68986067542511986</v>
      </c>
      <c r="E157" s="124">
        <f>IF(RES_hhdet_tes!E157=0,"",RES_hhdet_tes!E157/RES_hhdet_fec!E157)</f>
        <v>0.69391929280295905</v>
      </c>
      <c r="F157" s="124">
        <f>IF(RES_hhdet_tes!F157=0,"",RES_hhdet_tes!F157/RES_hhdet_fec!F157)</f>
        <v>0.68686096435924271</v>
      </c>
      <c r="G157" s="124">
        <f>IF(RES_hhdet_tes!G157=0,"",RES_hhdet_tes!G157/RES_hhdet_fec!G157)</f>
        <v>0.69621376433206139</v>
      </c>
      <c r="H157" s="124">
        <f>IF(RES_hhdet_tes!H157=0,"",RES_hhdet_tes!H157/RES_hhdet_fec!H157)</f>
        <v>0.70455970823722147</v>
      </c>
      <c r="I157" s="124">
        <f>IF(RES_hhdet_tes!I157=0,"",RES_hhdet_tes!I157/RES_hhdet_fec!I157)</f>
        <v>0.70740203314017258</v>
      </c>
      <c r="J157" s="124">
        <f>IF(RES_hhdet_tes!J157=0,"",RES_hhdet_tes!J157/RES_hhdet_fec!J157)</f>
        <v>0.71563258252332984</v>
      </c>
      <c r="K157" s="124">
        <f>IF(RES_hhdet_tes!K157=0,"",RES_hhdet_tes!K157/RES_hhdet_fec!K157)</f>
        <v>0.70382282224859549</v>
      </c>
      <c r="L157" s="124">
        <f>IF(RES_hhdet_tes!L157=0,"",RES_hhdet_tes!L157/RES_hhdet_fec!L157)</f>
        <v>0.71714222574970243</v>
      </c>
      <c r="M157" s="124">
        <f>IF(RES_hhdet_tes!M157=0,"",RES_hhdet_tes!M157/RES_hhdet_fec!M157)</f>
        <v>0.71421539125019451</v>
      </c>
      <c r="N157" s="124">
        <f>IF(RES_hhdet_tes!N157=0,"",RES_hhdet_tes!N157/RES_hhdet_fec!N157)</f>
        <v>0.72010700522784754</v>
      </c>
      <c r="O157" s="124">
        <f>IF(RES_hhdet_tes!O157=0,"",RES_hhdet_tes!O157/RES_hhdet_fec!O157)</f>
        <v>0.72441000571897651</v>
      </c>
      <c r="P157" s="124">
        <f>IF(RES_hhdet_tes!P157=0,"",RES_hhdet_tes!P157/RES_hhdet_fec!P157)</f>
        <v>0.72050564088044011</v>
      </c>
      <c r="Q157" s="124">
        <f>IF(RES_hhdet_tes!Q157=0,"",RES_hhdet_tes!Q157/RES_hhdet_fec!Q157)</f>
        <v>0.72932843470690556</v>
      </c>
      <c r="R157" s="124">
        <f>IF(RES_hhdet_tes!R157=0,"",RES_hhdet_tes!R157/RES_hhdet_fec!R157)</f>
        <v>0.74091622479472052</v>
      </c>
      <c r="S157" s="124">
        <f>IF(RES_hhdet_tes!S157=0,"",RES_hhdet_tes!S157/RES_hhdet_fec!S157)</f>
        <v>0.74790965998198156</v>
      </c>
      <c r="T157" s="124">
        <f>IF(RES_hhdet_tes!T157=0,"",RES_hhdet_tes!T157/RES_hhdet_fec!T157)</f>
        <v>0.75745951620377294</v>
      </c>
      <c r="U157" s="124">
        <f>IF(RES_hhdet_tes!U157=0,"",RES_hhdet_tes!U157/RES_hhdet_fec!U157)</f>
        <v>0.76578860806057469</v>
      </c>
      <c r="V157" s="124">
        <f>IF(RES_hhdet_tes!V157=0,"",RES_hhdet_tes!V157/RES_hhdet_fec!V157)</f>
        <v>0.77595138953753384</v>
      </c>
      <c r="W157" s="124">
        <f>IF(RES_hhdet_tes!W157=0,"",RES_hhdet_tes!W157/RES_hhdet_fec!W157)</f>
        <v>0.79215448301482283</v>
      </c>
      <c r="X157" s="124">
        <f>IF(RES_hhdet_tes!X157=0,"",RES_hhdet_tes!X157/RES_hhdet_fec!X157)</f>
        <v>0.82034981168933174</v>
      </c>
      <c r="Y157" s="124">
        <f>IF(RES_hhdet_tes!Y157=0,"",RES_hhdet_tes!Y157/RES_hhdet_fec!Y157)</f>
        <v>0.83348060905190269</v>
      </c>
      <c r="DA157" s="130" t="s">
        <v>2055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0.61185672158595139</v>
      </c>
      <c r="C158" s="111">
        <f>IF(RES_hhdet_tes!C158=0,"",RES_hhdet_tes!C158/RES_hhdet_fec!C158)</f>
        <v>0.61317760435588009</v>
      </c>
      <c r="D158" s="111">
        <f>IF(RES_hhdet_tes!D158=0,"",RES_hhdet_tes!D158/RES_hhdet_fec!D158)</f>
        <v>0.61468643390421118</v>
      </c>
      <c r="E158" s="111">
        <f>IF(RES_hhdet_tes!E158=0,"",RES_hhdet_tes!E158/RES_hhdet_fec!E158)</f>
        <v>0.61616230262553662</v>
      </c>
      <c r="F158" s="111">
        <f>IF(RES_hhdet_tes!F158=0,"",RES_hhdet_tes!F158/RES_hhdet_fec!F158)</f>
        <v>0.61743012765885541</v>
      </c>
      <c r="G158" s="111">
        <f>IF(RES_hhdet_tes!G158=0,"",RES_hhdet_tes!G158/RES_hhdet_fec!G158)</f>
        <v>0.61816066368143596</v>
      </c>
      <c r="H158" s="111">
        <f>IF(RES_hhdet_tes!H158=0,"",RES_hhdet_tes!H158/RES_hhdet_fec!H158)</f>
        <v>0.61851095782861276</v>
      </c>
      <c r="I158" s="111">
        <f>IF(RES_hhdet_tes!I158=0,"",RES_hhdet_tes!I158/RES_hhdet_fec!I158)</f>
        <v>0.61865555260101113</v>
      </c>
      <c r="J158" s="111">
        <f>IF(RES_hhdet_tes!J158=0,"",RES_hhdet_tes!J158/RES_hhdet_fec!J158)</f>
        <v>0.61872839917577183</v>
      </c>
      <c r="K158" s="111">
        <f>IF(RES_hhdet_tes!K158=0,"",RES_hhdet_tes!K158/RES_hhdet_fec!K158)</f>
        <v>0.61880550241247456</v>
      </c>
      <c r="L158" s="111">
        <f>IF(RES_hhdet_tes!L158=0,"",RES_hhdet_tes!L158/RES_hhdet_fec!L158)</f>
        <v>0.6188829768201618</v>
      </c>
      <c r="M158" s="111">
        <f>IF(RES_hhdet_tes!M158=0,"",RES_hhdet_tes!M158/RES_hhdet_fec!M158)</f>
        <v>0.61895358808763357</v>
      </c>
      <c r="N158" s="111">
        <f>IF(RES_hhdet_tes!N158=0,"",RES_hhdet_tes!N158/RES_hhdet_fec!N158)</f>
        <v>0.61902626897810631</v>
      </c>
      <c r="O158" s="111">
        <f>IF(RES_hhdet_tes!O158=0,"",RES_hhdet_tes!O158/RES_hhdet_fec!O158)</f>
        <v>0.61910383735433394</v>
      </c>
      <c r="P158" s="111">
        <f>IF(RES_hhdet_tes!P158=0,"",RES_hhdet_tes!P158/RES_hhdet_fec!P158)</f>
        <v>0.61918694791087892</v>
      </c>
      <c r="Q158" s="111">
        <f>IF(RES_hhdet_tes!Q158=0,"",RES_hhdet_tes!Q158/RES_hhdet_fec!Q158)</f>
        <v>0.61930453556016474</v>
      </c>
      <c r="R158" s="111">
        <f>IF(RES_hhdet_tes!R158=0,"",RES_hhdet_tes!R158/RES_hhdet_fec!R158)</f>
        <v>0.61950260837506477</v>
      </c>
      <c r="S158" s="111">
        <f>IF(RES_hhdet_tes!S158=0,"",RES_hhdet_tes!S158/RES_hhdet_fec!S158)</f>
        <v>0.61989646726061798</v>
      </c>
      <c r="T158" s="111">
        <f>IF(RES_hhdet_tes!T158=0,"",RES_hhdet_tes!T158/RES_hhdet_fec!T158)</f>
        <v>0.62052871500200446</v>
      </c>
      <c r="U158" s="111">
        <f>IF(RES_hhdet_tes!U158=0,"",RES_hhdet_tes!U158/RES_hhdet_fec!U158)</f>
        <v>0.62136808430160129</v>
      </c>
      <c r="V158" s="111">
        <f>IF(RES_hhdet_tes!V158=0,"",RES_hhdet_tes!V158/RES_hhdet_fec!V158)</f>
        <v>0.62224100335547161</v>
      </c>
      <c r="W158" s="111">
        <f>IF(RES_hhdet_tes!W158=0,"",RES_hhdet_tes!W158/RES_hhdet_fec!W158)</f>
        <v>0.62301464982062704</v>
      </c>
      <c r="X158" s="111">
        <f>IF(RES_hhdet_tes!X158=0,"",RES_hhdet_tes!X158/RES_hhdet_fec!X158)</f>
        <v>0.62360098936781005</v>
      </c>
      <c r="Y158" s="111">
        <f>IF(RES_hhdet_tes!Y158=0,"",RES_hhdet_tes!Y158/RES_hhdet_fec!Y158)</f>
        <v>0.62423711322718511</v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0.75833892741635744</v>
      </c>
      <c r="C159" s="45">
        <f>IF(RES_hhdet_tes!C159=0,"",RES_hhdet_tes!C159/RES_hhdet_fec!C159)</f>
        <v>0.76140463003337377</v>
      </c>
      <c r="D159" s="45">
        <f>IF(RES_hhdet_tes!D159=0,"",RES_hhdet_tes!D159/RES_hhdet_fec!D159)</f>
        <v>0.76464692507666143</v>
      </c>
      <c r="E159" s="45">
        <f>IF(RES_hhdet_tes!E159=0,"",RES_hhdet_tes!E159/RES_hhdet_fec!E159)</f>
        <v>0.7682033954268056</v>
      </c>
      <c r="F159" s="45">
        <f>IF(RES_hhdet_tes!F159=0,"",RES_hhdet_tes!F159/RES_hhdet_fec!F159)</f>
        <v>0.77152036715863515</v>
      </c>
      <c r="G159" s="45">
        <f>IF(RES_hhdet_tes!G159=0,"",RES_hhdet_tes!G159/RES_hhdet_fec!G159)</f>
        <v>0.77449415700607427</v>
      </c>
      <c r="H159" s="45">
        <f>IF(RES_hhdet_tes!H159=0,"",RES_hhdet_tes!H159/RES_hhdet_fec!H159)</f>
        <v>0.77640513937452527</v>
      </c>
      <c r="I159" s="45">
        <f>IF(RES_hhdet_tes!I159=0,"",RES_hhdet_tes!I159/RES_hhdet_fec!I159)</f>
        <v>0.77764966630614918</v>
      </c>
      <c r="J159" s="45">
        <f>IF(RES_hhdet_tes!J159=0,"",RES_hhdet_tes!J159/RES_hhdet_fec!J159)</f>
        <v>0.77871741135769046</v>
      </c>
      <c r="K159" s="45">
        <f>IF(RES_hhdet_tes!K159=0,"",RES_hhdet_tes!K159/RES_hhdet_fec!K159)</f>
        <v>0.77974026251410566</v>
      </c>
      <c r="L159" s="45">
        <f>IF(RES_hhdet_tes!L159=0,"",RES_hhdet_tes!L159/RES_hhdet_fec!L159)</f>
        <v>0.78078291703414482</v>
      </c>
      <c r="M159" s="45">
        <f>IF(RES_hhdet_tes!M159=0,"",RES_hhdet_tes!M159/RES_hhdet_fec!M159)</f>
        <v>0.78192139303533803</v>
      </c>
      <c r="N159" s="45">
        <f>IF(RES_hhdet_tes!N159=0,"",RES_hhdet_tes!N159/RES_hhdet_fec!N159)</f>
        <v>0.78374309580370116</v>
      </c>
      <c r="O159" s="45">
        <f>IF(RES_hhdet_tes!O159=0,"",RES_hhdet_tes!O159/RES_hhdet_fec!O159)</f>
        <v>0.78655528293109578</v>
      </c>
      <c r="P159" s="45">
        <f>IF(RES_hhdet_tes!P159=0,"",RES_hhdet_tes!P159/RES_hhdet_fec!P159)</f>
        <v>0.79081101239959672</v>
      </c>
      <c r="Q159" s="45">
        <f>IF(RES_hhdet_tes!Q159=0,"",RES_hhdet_tes!Q159/RES_hhdet_fec!Q159)</f>
        <v>0.79614390763639498</v>
      </c>
      <c r="R159" s="45">
        <f>IF(RES_hhdet_tes!R159=0,"",RES_hhdet_tes!R159/RES_hhdet_fec!R159)</f>
        <v>0.80308642705689826</v>
      </c>
      <c r="S159" s="45">
        <f>IF(RES_hhdet_tes!S159=0,"",RES_hhdet_tes!S159/RES_hhdet_fec!S159)</f>
        <v>0.8112401145875926</v>
      </c>
      <c r="T159" s="45">
        <f>IF(RES_hhdet_tes!T159=0,"",RES_hhdet_tes!T159/RES_hhdet_fec!T159)</f>
        <v>0.82108526583466734</v>
      </c>
      <c r="U159" s="45">
        <f>IF(RES_hhdet_tes!U159=0,"",RES_hhdet_tes!U159/RES_hhdet_fec!U159)</f>
        <v>0.83238960687660513</v>
      </c>
      <c r="V159" s="45">
        <f>IF(RES_hhdet_tes!V159=0,"",RES_hhdet_tes!V159/RES_hhdet_fec!V159)</f>
        <v>0.84567172706078619</v>
      </c>
      <c r="W159" s="45">
        <f>IF(RES_hhdet_tes!W159=0,"",RES_hhdet_tes!W159/RES_hhdet_fec!W159)</f>
        <v>0.85984135931116124</v>
      </c>
      <c r="X159" s="45">
        <f>IF(RES_hhdet_tes!X159=0,"",RES_hhdet_tes!X159/RES_hhdet_fec!X159)</f>
        <v>0.8734337575148039</v>
      </c>
      <c r="Y159" s="45">
        <f>IF(RES_hhdet_tes!Y159=0,"",RES_hhdet_tes!Y159/RES_hhdet_fec!Y159)</f>
        <v>0.88320901964380605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0.72026702622488425</v>
      </c>
      <c r="C161" s="119">
        <f>IF(RES_hhdet_tes!C161=0,"",RES_hhdet_tes!C161/RES_hhdet_fec!C161)</f>
        <v>0.7261425843825301</v>
      </c>
      <c r="D161" s="119">
        <f>IF(RES_hhdet_tes!D161=0,"",RES_hhdet_tes!D161/RES_hhdet_fec!D161)</f>
        <v>0.72867610094126822</v>
      </c>
      <c r="E161" s="119">
        <f>IF(RES_hhdet_tes!E161=0,"",RES_hhdet_tes!E161/RES_hhdet_fec!E161)</f>
        <v>0.75325936323324039</v>
      </c>
      <c r="F161" s="119">
        <f>IF(RES_hhdet_tes!F161=0,"",RES_hhdet_tes!F161/RES_hhdet_fec!F161)</f>
        <v>0.73745025114732732</v>
      </c>
      <c r="G161" s="119">
        <f>IF(RES_hhdet_tes!G161=0,"",RES_hhdet_tes!G161/RES_hhdet_fec!G161)</f>
        <v>0.74594261103941506</v>
      </c>
      <c r="H161" s="119">
        <f>IF(RES_hhdet_tes!H161=0,"",RES_hhdet_tes!H161/RES_hhdet_fec!H161)</f>
        <v>0.75608794199937301</v>
      </c>
      <c r="I161" s="119">
        <f>IF(RES_hhdet_tes!I161=0,"",RES_hhdet_tes!I161/RES_hhdet_fec!I161)</f>
        <v>0.75100887063110389</v>
      </c>
      <c r="J161" s="119">
        <f>IF(RES_hhdet_tes!J161=0,"",RES_hhdet_tes!J161/RES_hhdet_fec!J161)</f>
        <v>0.75688909237886903</v>
      </c>
      <c r="K161" s="119">
        <f>IF(RES_hhdet_tes!K161=0,"",RES_hhdet_tes!K161/RES_hhdet_fec!K161)</f>
        <v>0.76459062558155422</v>
      </c>
      <c r="L161" s="119">
        <f>IF(RES_hhdet_tes!L161=0,"",RES_hhdet_tes!L161/RES_hhdet_fec!L161)</f>
        <v>0.76908302113065441</v>
      </c>
      <c r="M161" s="119">
        <f>IF(RES_hhdet_tes!M161=0,"",RES_hhdet_tes!M161/RES_hhdet_fec!M161)</f>
        <v>0.7759096771813192</v>
      </c>
      <c r="N161" s="119">
        <f>IF(RES_hhdet_tes!N161=0,"",RES_hhdet_tes!N161/RES_hhdet_fec!N161)</f>
        <v>0.78181213307240915</v>
      </c>
      <c r="O161" s="119">
        <f>IF(RES_hhdet_tes!O161=0,"",RES_hhdet_tes!O161/RES_hhdet_fec!O161)</f>
        <v>0.78838265478386804</v>
      </c>
      <c r="P161" s="119">
        <f>IF(RES_hhdet_tes!P161=0,"",RES_hhdet_tes!P161/RES_hhdet_fec!P161)</f>
        <v>0.79378478137078345</v>
      </c>
      <c r="Q161" s="119">
        <f>IF(RES_hhdet_tes!Q161=0,"",RES_hhdet_tes!Q161/RES_hhdet_fec!Q161)</f>
        <v>0.79772975263999368</v>
      </c>
      <c r="R161" s="119">
        <f>IF(RES_hhdet_tes!R161=0,"",RES_hhdet_tes!R161/RES_hhdet_fec!R161)</f>
        <v>0.80721965823161967</v>
      </c>
      <c r="S161" s="119">
        <f>IF(RES_hhdet_tes!S161=0,"",RES_hhdet_tes!S161/RES_hhdet_fec!S161)</f>
        <v>0.81470717638848023</v>
      </c>
      <c r="T161" s="119">
        <f>IF(RES_hhdet_tes!T161=0,"",RES_hhdet_tes!T161/RES_hhdet_fec!T161)</f>
        <v>0.82481548677685967</v>
      </c>
      <c r="U161" s="119">
        <f>IF(RES_hhdet_tes!U161=0,"",RES_hhdet_tes!U161/RES_hhdet_fec!U161)</f>
        <v>0.83509068869827896</v>
      </c>
      <c r="V161" s="119">
        <f>IF(RES_hhdet_tes!V161=0,"",RES_hhdet_tes!V161/RES_hhdet_fec!V161)</f>
        <v>0.85127004095079517</v>
      </c>
      <c r="W161" s="119">
        <f>IF(RES_hhdet_tes!W161=0,"",RES_hhdet_tes!W161/RES_hhdet_fec!W161)</f>
        <v>0.85846483519622374</v>
      </c>
      <c r="X161" s="119">
        <f>IF(RES_hhdet_tes!X161=0,"",RES_hhdet_tes!X161/RES_hhdet_fec!X161)</f>
        <v>0.8652629707791013</v>
      </c>
      <c r="Y161" s="119">
        <f>IF(RES_hhdet_tes!Y161=0,"",RES_hhdet_tes!Y161/RES_hhdet_fec!Y161)</f>
        <v>0.87835370517594558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0.7176518935352042</v>
      </c>
      <c r="C162" s="124">
        <f>IF(RES_hhdet_tes!C162=0,"",RES_hhdet_tes!C162/RES_hhdet_fec!C162)</f>
        <v>0.72134403490313059</v>
      </c>
      <c r="D162" s="124">
        <f>IF(RES_hhdet_tes!D162=0,"",RES_hhdet_tes!D162/RES_hhdet_fec!D162)</f>
        <v>0.72614065680126816</v>
      </c>
      <c r="E162" s="124">
        <f>IF(RES_hhdet_tes!E162=0,"",RES_hhdet_tes!E162/RES_hhdet_fec!E162)</f>
        <v>0.73082798228471035</v>
      </c>
      <c r="F162" s="124">
        <f>IF(RES_hhdet_tes!F162=0,"",RES_hhdet_tes!F162/RES_hhdet_fec!F162)</f>
        <v>0.73493921393325179</v>
      </c>
      <c r="G162" s="124">
        <f>IF(RES_hhdet_tes!G162=0,"",RES_hhdet_tes!G162/RES_hhdet_fec!G162)</f>
        <v>0.7382437819346287</v>
      </c>
      <c r="H162" s="124">
        <f>IF(RES_hhdet_tes!H162=0,"",RES_hhdet_tes!H162/RES_hhdet_fec!H162)</f>
        <v>0.74305084220325113</v>
      </c>
      <c r="I162" s="124">
        <f>IF(RES_hhdet_tes!I162=0,"",RES_hhdet_tes!I162/RES_hhdet_fec!I162)</f>
        <v>0.74832080839242165</v>
      </c>
      <c r="J162" s="124">
        <f>IF(RES_hhdet_tes!J162=0,"",RES_hhdet_tes!J162/RES_hhdet_fec!J162)</f>
        <v>0.75400650713112027</v>
      </c>
      <c r="K162" s="124">
        <f>IF(RES_hhdet_tes!K162=0,"",RES_hhdet_tes!K162/RES_hhdet_fec!K162)</f>
        <v>0.75883858702145246</v>
      </c>
      <c r="L162" s="124">
        <f>IF(RES_hhdet_tes!L162=0,"",RES_hhdet_tes!L162/RES_hhdet_fec!L162)</f>
        <v>0.76495471138718796</v>
      </c>
      <c r="M162" s="124">
        <f>IF(RES_hhdet_tes!M162=0,"",RES_hhdet_tes!M162/RES_hhdet_fec!M162)</f>
        <v>0.77096608907684594</v>
      </c>
      <c r="N162" s="124">
        <f>IF(RES_hhdet_tes!N162=0,"",RES_hhdet_tes!N162/RES_hhdet_fec!N162)</f>
        <v>0.7788009750475513</v>
      </c>
      <c r="O162" s="124">
        <f>IF(RES_hhdet_tes!O162=0,"",RES_hhdet_tes!O162/RES_hhdet_fec!O162)</f>
        <v>0.78585097940812432</v>
      </c>
      <c r="P162" s="124">
        <f>IF(RES_hhdet_tes!P162=0,"",RES_hhdet_tes!P162/RES_hhdet_fec!P162)</f>
        <v>0.78755371172479127</v>
      </c>
      <c r="Q162" s="124">
        <f>IF(RES_hhdet_tes!Q162=0,"",RES_hhdet_tes!Q162/RES_hhdet_fec!Q162)</f>
        <v>0.79022235766601501</v>
      </c>
      <c r="R162" s="124">
        <f>IF(RES_hhdet_tes!R162=0,"",RES_hhdet_tes!R162/RES_hhdet_fec!R162)</f>
        <v>0.79486413378503751</v>
      </c>
      <c r="S162" s="124">
        <f>IF(RES_hhdet_tes!S162=0,"",RES_hhdet_tes!S162/RES_hhdet_fec!S162)</f>
        <v>0.80192556323029074</v>
      </c>
      <c r="T162" s="124">
        <f>IF(RES_hhdet_tes!T162=0,"",RES_hhdet_tes!T162/RES_hhdet_fec!T162)</f>
        <v>0.80929714162464939</v>
      </c>
      <c r="U162" s="124">
        <f>IF(RES_hhdet_tes!U162=0,"",RES_hhdet_tes!U162/RES_hhdet_fec!U162)</f>
        <v>0.81707792904587695</v>
      </c>
      <c r="V162" s="124">
        <f>IF(RES_hhdet_tes!V162=0,"",RES_hhdet_tes!V162/RES_hhdet_fec!V162)</f>
        <v>0.8261172088099159</v>
      </c>
      <c r="W162" s="124">
        <f>IF(RES_hhdet_tes!W162=0,"",RES_hhdet_tes!W162/RES_hhdet_fec!W162)</f>
        <v>0.83547056779123785</v>
      </c>
      <c r="X162" s="124">
        <f>IF(RES_hhdet_tes!X162=0,"",RES_hhdet_tes!X162/RES_hhdet_fec!X162)</f>
        <v>0.84706619746322842</v>
      </c>
      <c r="Y162" s="124">
        <f>IF(RES_hhdet_tes!Y162=0,"",RES_hhdet_tes!Y162/RES_hhdet_fec!Y162)</f>
        <v>0.85780638325405589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0.7176518935352042</v>
      </c>
      <c r="C163" s="45">
        <f>IF(RES_hhdet_tes!C163=0,"",RES_hhdet_tes!C163/RES_hhdet_fec!C163)</f>
        <v>0.72134403490313059</v>
      </c>
      <c r="D163" s="45">
        <f>IF(RES_hhdet_tes!D163=0,"",RES_hhdet_tes!D163/RES_hhdet_fec!D163)</f>
        <v>0.72614065680126816</v>
      </c>
      <c r="E163" s="45">
        <f>IF(RES_hhdet_tes!E163=0,"",RES_hhdet_tes!E163/RES_hhdet_fec!E163)</f>
        <v>0.73082798228471035</v>
      </c>
      <c r="F163" s="45">
        <f>IF(RES_hhdet_tes!F163=0,"",RES_hhdet_tes!F163/RES_hhdet_fec!F163)</f>
        <v>0.73493921393325179</v>
      </c>
      <c r="G163" s="45">
        <f>IF(RES_hhdet_tes!G163=0,"",RES_hhdet_tes!G163/RES_hhdet_fec!G163)</f>
        <v>0.7382437819346287</v>
      </c>
      <c r="H163" s="45">
        <f>IF(RES_hhdet_tes!H163=0,"",RES_hhdet_tes!H163/RES_hhdet_fec!H163)</f>
        <v>0.74305084220325113</v>
      </c>
      <c r="I163" s="45">
        <f>IF(RES_hhdet_tes!I163=0,"",RES_hhdet_tes!I163/RES_hhdet_fec!I163)</f>
        <v>0.74832080839242165</v>
      </c>
      <c r="J163" s="45">
        <f>IF(RES_hhdet_tes!J163=0,"",RES_hhdet_tes!J163/RES_hhdet_fec!J163)</f>
        <v>0.75400650713112027</v>
      </c>
      <c r="K163" s="45">
        <f>IF(RES_hhdet_tes!K163=0,"",RES_hhdet_tes!K163/RES_hhdet_fec!K163)</f>
        <v>0.75883858702145246</v>
      </c>
      <c r="L163" s="45">
        <f>IF(RES_hhdet_tes!L163=0,"",RES_hhdet_tes!L163/RES_hhdet_fec!L163)</f>
        <v>0.76495471138718796</v>
      </c>
      <c r="M163" s="45">
        <f>IF(RES_hhdet_tes!M163=0,"",RES_hhdet_tes!M163/RES_hhdet_fec!M163)</f>
        <v>0.77096608907684594</v>
      </c>
      <c r="N163" s="45">
        <f>IF(RES_hhdet_tes!N163=0,"",RES_hhdet_tes!N163/RES_hhdet_fec!N163)</f>
        <v>0.7788009750475513</v>
      </c>
      <c r="O163" s="45">
        <f>IF(RES_hhdet_tes!O163=0,"",RES_hhdet_tes!O163/RES_hhdet_fec!O163)</f>
        <v>0.78585097940812432</v>
      </c>
      <c r="P163" s="45">
        <f>IF(RES_hhdet_tes!P163=0,"",RES_hhdet_tes!P163/RES_hhdet_fec!P163)</f>
        <v>0.78755371172479127</v>
      </c>
      <c r="Q163" s="45">
        <f>IF(RES_hhdet_tes!Q163=0,"",RES_hhdet_tes!Q163/RES_hhdet_fec!Q163)</f>
        <v>0.79022235766601501</v>
      </c>
      <c r="R163" s="45">
        <f>IF(RES_hhdet_tes!R163=0,"",RES_hhdet_tes!R163/RES_hhdet_fec!R163)</f>
        <v>0.79486413378503751</v>
      </c>
      <c r="S163" s="45">
        <f>IF(RES_hhdet_tes!S163=0,"",RES_hhdet_tes!S163/RES_hhdet_fec!S163)</f>
        <v>0.80192556323029074</v>
      </c>
      <c r="T163" s="45">
        <f>IF(RES_hhdet_tes!T163=0,"",RES_hhdet_tes!T163/RES_hhdet_fec!T163)</f>
        <v>0.80929714162464939</v>
      </c>
      <c r="U163" s="45">
        <f>IF(RES_hhdet_tes!U163=0,"",RES_hhdet_tes!U163/RES_hhdet_fec!U163)</f>
        <v>0.81707792904587695</v>
      </c>
      <c r="V163" s="45">
        <f>IF(RES_hhdet_tes!V163=0,"",RES_hhdet_tes!V163/RES_hhdet_fec!V163)</f>
        <v>0.8261172088099159</v>
      </c>
      <c r="W163" s="45">
        <f>IF(RES_hhdet_tes!W163=0,"",RES_hhdet_tes!W163/RES_hhdet_fec!W163)</f>
        <v>0.83547056779123785</v>
      </c>
      <c r="X163" s="45">
        <f>IF(RES_hhdet_tes!X163=0,"",RES_hhdet_tes!X163/RES_hhdet_fec!X163)</f>
        <v>0.84706619746322842</v>
      </c>
      <c r="Y163" s="45">
        <f>IF(RES_hhdet_tes!Y163=0,"",RES_hhdet_tes!Y163/RES_hhdet_fec!Y163)</f>
        <v>0.85780638325405589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1.8130054223880809</v>
      </c>
      <c r="C164" s="124">
        <f>IF(RES_hhdet_tes!C164=0,"",RES_hhdet_tes!C164/RES_hhdet_fec!C164)</f>
        <v>1.8710768594119644</v>
      </c>
      <c r="D164" s="124">
        <f>IF(RES_hhdet_tes!D164=0,"",RES_hhdet_tes!D164/RES_hhdet_fec!D164)</f>
        <v>1.9536070629623856</v>
      </c>
      <c r="E164" s="124">
        <f>IF(RES_hhdet_tes!E164=0,"",RES_hhdet_tes!E164/RES_hhdet_fec!E164)</f>
        <v>2.0470537858865843</v>
      </c>
      <c r="F164" s="124">
        <f>IF(RES_hhdet_tes!F164=0,"",RES_hhdet_tes!F164/RES_hhdet_fec!F164)</f>
        <v>2.1555983990364682</v>
      </c>
      <c r="G164" s="124">
        <f>IF(RES_hhdet_tes!G164=0,"",RES_hhdet_tes!G164/RES_hhdet_fec!G164)</f>
        <v>2.2954161428973512</v>
      </c>
      <c r="H164" s="124">
        <f>IF(RES_hhdet_tes!H164=0,"",RES_hhdet_tes!H164/RES_hhdet_fec!H164)</f>
        <v>2.4781330450891268</v>
      </c>
      <c r="I164" s="124">
        <f>IF(RES_hhdet_tes!I164=0,"",RES_hhdet_tes!I164/RES_hhdet_fec!I164)</f>
        <v>2.5993857471578079</v>
      </c>
      <c r="J164" s="124">
        <f>IF(RES_hhdet_tes!J164=0,"",RES_hhdet_tes!J164/RES_hhdet_fec!J164)</f>
        <v>2.6605873204670401</v>
      </c>
      <c r="K164" s="124">
        <f>IF(RES_hhdet_tes!K164=0,"",RES_hhdet_tes!K164/RES_hhdet_fec!K164)</f>
        <v>2.7754083347823286</v>
      </c>
      <c r="L164" s="124">
        <f>IF(RES_hhdet_tes!L164=0,"",RES_hhdet_tes!L164/RES_hhdet_fec!L164)</f>
        <v>2.8868042702039913</v>
      </c>
      <c r="M164" s="124">
        <f>IF(RES_hhdet_tes!M164=0,"",RES_hhdet_tes!M164/RES_hhdet_fec!M164)</f>
        <v>3.0022435383280364</v>
      </c>
      <c r="N164" s="124">
        <f>IF(RES_hhdet_tes!N164=0,"",RES_hhdet_tes!N164/RES_hhdet_fec!N164)</f>
        <v>3.1175300714621006</v>
      </c>
      <c r="O164" s="124">
        <f>IF(RES_hhdet_tes!O164=0,"",RES_hhdet_tes!O164/RES_hhdet_fec!O164)</f>
        <v>3.2757650202401245</v>
      </c>
      <c r="P164" s="124">
        <f>IF(RES_hhdet_tes!P164=0,"",RES_hhdet_tes!P164/RES_hhdet_fec!P164)</f>
        <v>3.4047099667968612</v>
      </c>
      <c r="Q164" s="124">
        <f>IF(RES_hhdet_tes!Q164=0,"",RES_hhdet_tes!Q164/RES_hhdet_fec!Q164)</f>
        <v>3.5287608027820738</v>
      </c>
      <c r="R164" s="124">
        <f>IF(RES_hhdet_tes!R164=0,"",RES_hhdet_tes!R164/RES_hhdet_fec!R164)</f>
        <v>3.6692943008679735</v>
      </c>
      <c r="S164" s="124">
        <f>IF(RES_hhdet_tes!S164=0,"",RES_hhdet_tes!S164/RES_hhdet_fec!S164)</f>
        <v>3.8000149169874637</v>
      </c>
      <c r="T164" s="124">
        <f>IF(RES_hhdet_tes!T164=0,"",RES_hhdet_tes!T164/RES_hhdet_fec!T164)</f>
        <v>3.8801358299165569</v>
      </c>
      <c r="U164" s="124">
        <f>IF(RES_hhdet_tes!U164=0,"",RES_hhdet_tes!U164/RES_hhdet_fec!U164)</f>
        <v>3.9444894258736589</v>
      </c>
      <c r="V164" s="124">
        <f>IF(RES_hhdet_tes!V164=0,"",RES_hhdet_tes!V164/RES_hhdet_fec!V164)</f>
        <v>3.9845824231664793</v>
      </c>
      <c r="W164" s="124">
        <f>IF(RES_hhdet_tes!W164=0,"",RES_hhdet_tes!W164/RES_hhdet_fec!W164)</f>
        <v>4.0234861946307889</v>
      </c>
      <c r="X164" s="124">
        <f>IF(RES_hhdet_tes!X164=0,"",RES_hhdet_tes!X164/RES_hhdet_fec!X164)</f>
        <v>4.0407732396428306</v>
      </c>
      <c r="Y164" s="124">
        <f>IF(RES_hhdet_tes!Y164=0,"",RES_hhdet_tes!Y164/RES_hhdet_fec!Y164)</f>
        <v>4.0630532089342637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1.8130054223880809</v>
      </c>
      <c r="C165" s="111">
        <f>IF(RES_hhdet_tes!C165=0,"",RES_hhdet_tes!C165/RES_hhdet_fec!C165)</f>
        <v>1.8710768594119644</v>
      </c>
      <c r="D165" s="111">
        <f>IF(RES_hhdet_tes!D165=0,"",RES_hhdet_tes!D165/RES_hhdet_fec!D165)</f>
        <v>1.9536070629623856</v>
      </c>
      <c r="E165" s="111">
        <f>IF(RES_hhdet_tes!E165=0,"",RES_hhdet_tes!E165/RES_hhdet_fec!E165)</f>
        <v>2.0470537858865843</v>
      </c>
      <c r="F165" s="111">
        <f>IF(RES_hhdet_tes!F165=0,"",RES_hhdet_tes!F165/RES_hhdet_fec!F165)</f>
        <v>2.1555983990364682</v>
      </c>
      <c r="G165" s="111">
        <f>IF(RES_hhdet_tes!G165=0,"",RES_hhdet_tes!G165/RES_hhdet_fec!G165)</f>
        <v>2.2954161428973512</v>
      </c>
      <c r="H165" s="111">
        <f>IF(RES_hhdet_tes!H165=0,"",RES_hhdet_tes!H165/RES_hhdet_fec!H165)</f>
        <v>2.4781330450891268</v>
      </c>
      <c r="I165" s="111">
        <f>IF(RES_hhdet_tes!I165=0,"",RES_hhdet_tes!I165/RES_hhdet_fec!I165)</f>
        <v>2.5993857471578079</v>
      </c>
      <c r="J165" s="111">
        <f>IF(RES_hhdet_tes!J165=0,"",RES_hhdet_tes!J165/RES_hhdet_fec!J165)</f>
        <v>2.6605873204670401</v>
      </c>
      <c r="K165" s="111">
        <f>IF(RES_hhdet_tes!K165=0,"",RES_hhdet_tes!K165/RES_hhdet_fec!K165)</f>
        <v>2.7754083347823286</v>
      </c>
      <c r="L165" s="111">
        <f>IF(RES_hhdet_tes!L165=0,"",RES_hhdet_tes!L165/RES_hhdet_fec!L165)</f>
        <v>2.8868042702039913</v>
      </c>
      <c r="M165" s="111">
        <f>IF(RES_hhdet_tes!M165=0,"",RES_hhdet_tes!M165/RES_hhdet_fec!M165)</f>
        <v>3.0022435383280364</v>
      </c>
      <c r="N165" s="111">
        <f>IF(RES_hhdet_tes!N165=0,"",RES_hhdet_tes!N165/RES_hhdet_fec!N165)</f>
        <v>3.1175300714621006</v>
      </c>
      <c r="O165" s="111">
        <f>IF(RES_hhdet_tes!O165=0,"",RES_hhdet_tes!O165/RES_hhdet_fec!O165)</f>
        <v>3.2757650202401245</v>
      </c>
      <c r="P165" s="111">
        <f>IF(RES_hhdet_tes!P165=0,"",RES_hhdet_tes!P165/RES_hhdet_fec!P165)</f>
        <v>3.4047099667968612</v>
      </c>
      <c r="Q165" s="111">
        <f>IF(RES_hhdet_tes!Q165=0,"",RES_hhdet_tes!Q165/RES_hhdet_fec!Q165)</f>
        <v>3.5287608027820738</v>
      </c>
      <c r="R165" s="111">
        <f>IF(RES_hhdet_tes!R165=0,"",RES_hhdet_tes!R165/RES_hhdet_fec!R165)</f>
        <v>3.6692943008679735</v>
      </c>
      <c r="S165" s="111">
        <f>IF(RES_hhdet_tes!S165=0,"",RES_hhdet_tes!S165/RES_hhdet_fec!S165)</f>
        <v>3.8000149169874637</v>
      </c>
      <c r="T165" s="111">
        <f>IF(RES_hhdet_tes!T165=0,"",RES_hhdet_tes!T165/RES_hhdet_fec!T165)</f>
        <v>3.8801358299165569</v>
      </c>
      <c r="U165" s="111">
        <f>IF(RES_hhdet_tes!U165=0,"",RES_hhdet_tes!U165/RES_hhdet_fec!U165)</f>
        <v>3.9444894258736589</v>
      </c>
      <c r="V165" s="111">
        <f>IF(RES_hhdet_tes!V165=0,"",RES_hhdet_tes!V165/RES_hhdet_fec!V165)</f>
        <v>3.9845824231664793</v>
      </c>
      <c r="W165" s="111">
        <f>IF(RES_hhdet_tes!W165=0,"",RES_hhdet_tes!W165/RES_hhdet_fec!W165)</f>
        <v>4.0234861946307889</v>
      </c>
      <c r="X165" s="111">
        <f>IF(RES_hhdet_tes!X165=0,"",RES_hhdet_tes!X165/RES_hhdet_fec!X165)</f>
        <v>4.0407732396428306</v>
      </c>
      <c r="Y165" s="111">
        <f>IF(RES_hhdet_tes!Y165=0,"",RES_hhdet_tes!Y165/RES_hhdet_fec!Y165)</f>
        <v>4.0630532089342637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0.68003582851039379</v>
      </c>
      <c r="C166" s="124">
        <f>IF(RES_hhdet_tes!C166=0,"",RES_hhdet_tes!C166/RES_hhdet_fec!C166)</f>
        <v>0.68342467399652673</v>
      </c>
      <c r="D166" s="124">
        <f>IF(RES_hhdet_tes!D166=0,"",RES_hhdet_tes!D166/RES_hhdet_fec!D166)</f>
        <v>0.68730975875868827</v>
      </c>
      <c r="E166" s="124">
        <f>IF(RES_hhdet_tes!E166=0,"",RES_hhdet_tes!E166/RES_hhdet_fec!E166)</f>
        <v>0.69206652068141061</v>
      </c>
      <c r="F166" s="124">
        <f>IF(RES_hhdet_tes!F166=0,"",RES_hhdet_tes!F166/RES_hhdet_fec!F166)</f>
        <v>0.69597639503364794</v>
      </c>
      <c r="G166" s="124">
        <f>IF(RES_hhdet_tes!G166=0,"",RES_hhdet_tes!G166/RES_hhdet_fec!G166)</f>
        <v>0.69988342503691936</v>
      </c>
      <c r="H166" s="124">
        <f>IF(RES_hhdet_tes!H166=0,"",RES_hhdet_tes!H166/RES_hhdet_fec!H166)</f>
        <v>0.70618481642890829</v>
      </c>
      <c r="I166" s="124">
        <f>IF(RES_hhdet_tes!I166=0,"",RES_hhdet_tes!I166/RES_hhdet_fec!I166)</f>
        <v>0.70953499526657937</v>
      </c>
      <c r="J166" s="124">
        <f>IF(RES_hhdet_tes!J166=0,"",RES_hhdet_tes!J166/RES_hhdet_fec!J166)</f>
        <v>0.71265733323516345</v>
      </c>
      <c r="K166" s="124">
        <f>IF(RES_hhdet_tes!K166=0,"",RES_hhdet_tes!K166/RES_hhdet_fec!K166)</f>
        <v>0.71547242027013902</v>
      </c>
      <c r="L166" s="124">
        <f>IF(RES_hhdet_tes!L166=0,"",RES_hhdet_tes!L166/RES_hhdet_fec!L166)</f>
        <v>0.71736456376715052</v>
      </c>
      <c r="M166" s="124">
        <f>IF(RES_hhdet_tes!M166=0,"",RES_hhdet_tes!M166/RES_hhdet_fec!M166)</f>
        <v>0.72692151764056878</v>
      </c>
      <c r="N166" s="124">
        <f>IF(RES_hhdet_tes!N166=0,"",RES_hhdet_tes!N166/RES_hhdet_fec!N166)</f>
        <v>0.73065507867177593</v>
      </c>
      <c r="O166" s="124">
        <f>IF(RES_hhdet_tes!O166=0,"",RES_hhdet_tes!O166/RES_hhdet_fec!O166)</f>
        <v>0.73512562814399829</v>
      </c>
      <c r="P166" s="124">
        <f>IF(RES_hhdet_tes!P166=0,"",RES_hhdet_tes!P166/RES_hhdet_fec!P166)</f>
        <v>0.74167212343460387</v>
      </c>
      <c r="Q166" s="124">
        <f>IF(RES_hhdet_tes!Q166=0,"",RES_hhdet_tes!Q166/RES_hhdet_fec!Q166)</f>
        <v>0.74798730446380124</v>
      </c>
      <c r="R166" s="124">
        <f>IF(RES_hhdet_tes!R166=0,"",RES_hhdet_tes!R166/RES_hhdet_fec!R166)</f>
        <v>0.75667519347116396</v>
      </c>
      <c r="S166" s="124">
        <f>IF(RES_hhdet_tes!S166=0,"",RES_hhdet_tes!S166/RES_hhdet_fec!S166)</f>
        <v>0.7643062661262412</v>
      </c>
      <c r="T166" s="124">
        <f>IF(RES_hhdet_tes!T166=0,"",RES_hhdet_tes!T166/RES_hhdet_fec!T166)</f>
        <v>0.77326278274895199</v>
      </c>
      <c r="U166" s="124">
        <f>IF(RES_hhdet_tes!U166=0,"",RES_hhdet_tes!U166/RES_hhdet_fec!U166)</f>
        <v>0.78242110465014392</v>
      </c>
      <c r="V166" s="124">
        <f>IF(RES_hhdet_tes!V166=0,"",RES_hhdet_tes!V166/RES_hhdet_fec!V166)</f>
        <v>0.79113980636694614</v>
      </c>
      <c r="W166" s="124">
        <f>IF(RES_hhdet_tes!W166=0,"",RES_hhdet_tes!W166/RES_hhdet_fec!W166)</f>
        <v>0.79941281431836042</v>
      </c>
      <c r="X166" s="124">
        <f>IF(RES_hhdet_tes!X166=0,"",RES_hhdet_tes!X166/RES_hhdet_fec!X166)</f>
        <v>0.81243493954489954</v>
      </c>
      <c r="Y166" s="124">
        <f>IF(RES_hhdet_tes!Y166=0,"",RES_hhdet_tes!Y166/RES_hhdet_fec!Y166)</f>
        <v>0.82179436183129984</v>
      </c>
      <c r="DA166" s="130" t="s">
        <v>2063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0.60696330582976343</v>
      </c>
      <c r="C167" s="111">
        <f>IF(RES_hhdet_tes!C167=0,"",RES_hhdet_tes!C167/RES_hhdet_fec!C167)</f>
        <v>0.61047087115222554</v>
      </c>
      <c r="D167" s="111">
        <f>IF(RES_hhdet_tes!D167=0,"",RES_hhdet_tes!D167/RES_hhdet_fec!D167)</f>
        <v>0.61382927349817451</v>
      </c>
      <c r="E167" s="111">
        <f>IF(RES_hhdet_tes!E167=0,"",RES_hhdet_tes!E167/RES_hhdet_fec!E167)</f>
        <v>0.61752652351512849</v>
      </c>
      <c r="F167" s="111">
        <f>IF(RES_hhdet_tes!F167=0,"",RES_hhdet_tes!F167/RES_hhdet_fec!F167)</f>
        <v>0.62184015738983256</v>
      </c>
      <c r="G167" s="111">
        <f>IF(RES_hhdet_tes!G167=0,"",RES_hhdet_tes!G167/RES_hhdet_fec!G167)</f>
        <v>0.62672190559312746</v>
      </c>
      <c r="H167" s="111">
        <f>IF(RES_hhdet_tes!H167=0,"",RES_hhdet_tes!H167/RES_hhdet_fec!H167)</f>
        <v>0.6328099487242429</v>
      </c>
      <c r="I167" s="111">
        <f>IF(RES_hhdet_tes!I167=0,"",RES_hhdet_tes!I167/RES_hhdet_fec!I167)</f>
        <v>0.63616951595119953</v>
      </c>
      <c r="J167" s="111">
        <f>IF(RES_hhdet_tes!J167=0,"",RES_hhdet_tes!J167/RES_hhdet_fec!J167)</f>
        <v>0.63742131588460427</v>
      </c>
      <c r="K167" s="111">
        <f>IF(RES_hhdet_tes!K167=0,"",RES_hhdet_tes!K167/RES_hhdet_fec!K167)</f>
        <v>0.63977823926722421</v>
      </c>
      <c r="L167" s="111">
        <f>IF(RES_hhdet_tes!L167=0,"",RES_hhdet_tes!L167/RES_hhdet_fec!L167)</f>
        <v>0.64229134068060167</v>
      </c>
      <c r="M167" s="111">
        <f>IF(RES_hhdet_tes!M167=0,"",RES_hhdet_tes!M167/RES_hhdet_fec!M167)</f>
        <v>0.64558895938208549</v>
      </c>
      <c r="N167" s="111">
        <f>IF(RES_hhdet_tes!N167=0,"",RES_hhdet_tes!N167/RES_hhdet_fec!N167)</f>
        <v>0.65143036425458756</v>
      </c>
      <c r="O167" s="111">
        <f>IF(RES_hhdet_tes!O167=0,"",RES_hhdet_tes!O167/RES_hhdet_fec!O167)</f>
        <v>0.66096728823228068</v>
      </c>
      <c r="P167" s="111">
        <f>IF(RES_hhdet_tes!P167=0,"",RES_hhdet_tes!P167/RES_hhdet_fec!P167)</f>
        <v>0.67072629141253559</v>
      </c>
      <c r="Q167" s="111">
        <f>IF(RES_hhdet_tes!Q167=0,"",RES_hhdet_tes!Q167/RES_hhdet_fec!Q167)</f>
        <v>0.68442672175221286</v>
      </c>
      <c r="R167" s="111">
        <f>IF(RES_hhdet_tes!R167=0,"",RES_hhdet_tes!R167/RES_hhdet_fec!R167)</f>
        <v>0.70045384091863006</v>
      </c>
      <c r="S167" s="111">
        <f>IF(RES_hhdet_tes!S167=0,"",RES_hhdet_tes!S167/RES_hhdet_fec!S167)</f>
        <v>0.71950124591041198</v>
      </c>
      <c r="T167" s="111">
        <f>IF(RES_hhdet_tes!T167=0,"",RES_hhdet_tes!T167/RES_hhdet_fec!T167)</f>
        <v>0.73650553267959618</v>
      </c>
      <c r="U167" s="111">
        <f>IF(RES_hhdet_tes!U167=0,"",RES_hhdet_tes!U167/RES_hhdet_fec!U167)</f>
        <v>0.75279303059566383</v>
      </c>
      <c r="V167" s="111">
        <f>IF(RES_hhdet_tes!V167=0,"",RES_hhdet_tes!V167/RES_hhdet_fec!V167)</f>
        <v>0.7689980996208664</v>
      </c>
      <c r="W167" s="111">
        <f>IF(RES_hhdet_tes!W167=0,"",RES_hhdet_tes!W167/RES_hhdet_fec!W167)</f>
        <v>0.78161331778338716</v>
      </c>
      <c r="X167" s="111">
        <f>IF(RES_hhdet_tes!X167=0,"",RES_hhdet_tes!X167/RES_hhdet_fec!X167)</f>
        <v>0.78966080718006959</v>
      </c>
      <c r="Y167" s="111">
        <f>IF(RES_hhdet_tes!Y167=0,"",RES_hhdet_tes!Y167/RES_hhdet_fec!Y167)</f>
        <v>0.79806112608605728</v>
      </c>
      <c r="DA167" s="63" t="s">
        <v>2064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0.85937380435110255</v>
      </c>
      <c r="C168" s="111">
        <f>IF(RES_hhdet_tes!C168=0,"",RES_hhdet_tes!C168/RES_hhdet_fec!C168)</f>
        <v>0.86730549316512029</v>
      </c>
      <c r="D168" s="111">
        <f>IF(RES_hhdet_tes!D168=0,"",RES_hhdet_tes!D168/RES_hhdet_fec!D168)</f>
        <v>0.87893192200192782</v>
      </c>
      <c r="E168" s="111">
        <f>IF(RES_hhdet_tes!E168=0,"",RES_hhdet_tes!E168/RES_hhdet_fec!E168)</f>
        <v>0.86890841424703236</v>
      </c>
      <c r="F168" s="111">
        <f>IF(RES_hhdet_tes!F168=0,"",RES_hhdet_tes!F168/RES_hhdet_fec!F168)</f>
        <v>0.87487112294826708</v>
      </c>
      <c r="G168" s="111">
        <f>IF(RES_hhdet_tes!G168=0,"",RES_hhdet_tes!G168/RES_hhdet_fec!G168)</f>
        <v>0.88759181859069658</v>
      </c>
      <c r="H168" s="111">
        <f>IF(RES_hhdet_tes!H168=0,"",RES_hhdet_tes!H168/RES_hhdet_fec!H168)</f>
        <v>0.89552834619804056</v>
      </c>
      <c r="I168" s="111">
        <f>IF(RES_hhdet_tes!I168=0,"",RES_hhdet_tes!I168/RES_hhdet_fec!I168)</f>
        <v>0.878346765959509</v>
      </c>
      <c r="J168" s="111">
        <f>IF(RES_hhdet_tes!J168=0,"",RES_hhdet_tes!J168/RES_hhdet_fec!J168)</f>
        <v>0.8875698774973827</v>
      </c>
      <c r="K168" s="111">
        <f>IF(RES_hhdet_tes!K168=0,"",RES_hhdet_tes!K168/RES_hhdet_fec!K168)</f>
        <v>0.8977525198889561</v>
      </c>
      <c r="L168" s="111">
        <f>IF(RES_hhdet_tes!L168=0,"",RES_hhdet_tes!L168/RES_hhdet_fec!L168)</f>
        <v>0.80320712649438375</v>
      </c>
      <c r="M168" s="111">
        <f>IF(RES_hhdet_tes!M168=0,"",RES_hhdet_tes!M168/RES_hhdet_fec!M168)</f>
        <v>0.90376450837001288</v>
      </c>
      <c r="N168" s="111">
        <f>IF(RES_hhdet_tes!N168=0,"",RES_hhdet_tes!N168/RES_hhdet_fec!N168)</f>
        <v>0.87964987579133658</v>
      </c>
      <c r="O168" s="111">
        <f>IF(RES_hhdet_tes!O168=0,"",RES_hhdet_tes!O168/RES_hhdet_fec!O168)</f>
        <v>0.87562890022610895</v>
      </c>
      <c r="P168" s="111">
        <f>IF(RES_hhdet_tes!P168=0,"",RES_hhdet_tes!P168/RES_hhdet_fec!P168)</f>
        <v>0.91269356890112274</v>
      </c>
      <c r="Q168" s="111">
        <f>IF(RES_hhdet_tes!Q168=0,"",RES_hhdet_tes!Q168/RES_hhdet_fec!Q168)</f>
        <v>0.90518841685653606</v>
      </c>
      <c r="R168" s="111">
        <f>IF(RES_hhdet_tes!R168=0,"",RES_hhdet_tes!R168/RES_hhdet_fec!R168)</f>
        <v>0.91712846779373691</v>
      </c>
      <c r="S168" s="111">
        <f>IF(RES_hhdet_tes!S168=0,"",RES_hhdet_tes!S168/RES_hhdet_fec!S168)</f>
        <v>0.91871560778667205</v>
      </c>
      <c r="T168" s="111">
        <f>IF(RES_hhdet_tes!T168=0,"",RES_hhdet_tes!T168/RES_hhdet_fec!T168)</f>
        <v>0.92866061672478761</v>
      </c>
      <c r="U168" s="111">
        <f>IF(RES_hhdet_tes!U168=0,"",RES_hhdet_tes!U168/RES_hhdet_fec!U168)</f>
        <v>0.93875862153309608</v>
      </c>
      <c r="V168" s="111">
        <f>IF(RES_hhdet_tes!V168=0,"",RES_hhdet_tes!V168/RES_hhdet_fec!V168)</f>
        <v>0.93878985081732058</v>
      </c>
      <c r="W168" s="111">
        <f>IF(RES_hhdet_tes!W168=0,"",RES_hhdet_tes!W168/RES_hhdet_fec!W168)</f>
        <v>0.94140631304360667</v>
      </c>
      <c r="X168" s="111">
        <f>IF(RES_hhdet_tes!X168=0,"",RES_hhdet_tes!X168/RES_hhdet_fec!X168)</f>
        <v>0.97823848934425151</v>
      </c>
      <c r="Y168" s="111">
        <f>IF(RES_hhdet_tes!Y168=0,"",RES_hhdet_tes!Y168/RES_hhdet_fec!Y168)</f>
        <v>0.98339626416336146</v>
      </c>
      <c r="DA168" s="63" t="s">
        <v>2065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0.60696330582976343</v>
      </c>
      <c r="C169" s="112">
        <f>IF(RES_hhdet_tes!C169=0,"",RES_hhdet_tes!C169/RES_hhdet_fec!C169)</f>
        <v>0.61018482506386729</v>
      </c>
      <c r="D169" s="112">
        <f>IF(RES_hhdet_tes!D169=0,"",RES_hhdet_tes!D169/RES_hhdet_fec!D169)</f>
        <v>0.61364573866007666</v>
      </c>
      <c r="E169" s="112">
        <f>IF(RES_hhdet_tes!E169=0,"",RES_hhdet_tes!E169/RES_hhdet_fec!E169)</f>
        <v>0.61635140166908031</v>
      </c>
      <c r="F169" s="112">
        <f>IF(RES_hhdet_tes!F169=0,"",RES_hhdet_tes!F169/RES_hhdet_fec!F169)</f>
        <v>0.62145033150761764</v>
      </c>
      <c r="G169" s="112">
        <f>IF(RES_hhdet_tes!G169=0,"",RES_hhdet_tes!G169/RES_hhdet_fec!G169)</f>
        <v>0.62781464289439026</v>
      </c>
      <c r="H169" s="112">
        <f>IF(RES_hhdet_tes!H169=0,"",RES_hhdet_tes!H169/RES_hhdet_fec!H169)</f>
        <v>0.63417896183874001</v>
      </c>
      <c r="I169" s="112">
        <f>IF(RES_hhdet_tes!I169=0,"",RES_hhdet_tes!I169/RES_hhdet_fec!I169)</f>
        <v>0.63804331535934933</v>
      </c>
      <c r="J169" s="112">
        <f>IF(RES_hhdet_tes!J169=0,"",RES_hhdet_tes!J169/RES_hhdet_fec!J169)</f>
        <v>0.63914725371209546</v>
      </c>
      <c r="K169" s="112">
        <f>IF(RES_hhdet_tes!K169=0,"",RES_hhdet_tes!K169/RES_hhdet_fec!K169)</f>
        <v>0.64235175819723589</v>
      </c>
      <c r="L169" s="112">
        <f>IF(RES_hhdet_tes!L169=0,"",RES_hhdet_tes!L169/RES_hhdet_fec!L169)</f>
        <v>0.64598499092504347</v>
      </c>
      <c r="M169" s="112">
        <f>IF(RES_hhdet_tes!M169=0,"",RES_hhdet_tes!M169/RES_hhdet_fec!M169)</f>
        <v>0.6494802184522448</v>
      </c>
      <c r="N169" s="112">
        <f>IF(RES_hhdet_tes!N169=0,"",RES_hhdet_tes!N169/RES_hhdet_fec!N169)</f>
        <v>0.65101086610585057</v>
      </c>
      <c r="O169" s="112">
        <f>IF(RES_hhdet_tes!O169=0,"",RES_hhdet_tes!O169/RES_hhdet_fec!O169)</f>
        <v>0.65276531071458643</v>
      </c>
      <c r="P169" s="112">
        <f>IF(RES_hhdet_tes!P169=0,"",RES_hhdet_tes!P169/RES_hhdet_fec!P169)</f>
        <v>0.66693944971558683</v>
      </c>
      <c r="Q169" s="112">
        <f>IF(RES_hhdet_tes!Q169=0,"",RES_hhdet_tes!Q169/RES_hhdet_fec!Q169)</f>
        <v>0.67809836308181382</v>
      </c>
      <c r="R169" s="112">
        <f>IF(RES_hhdet_tes!R169=0,"",RES_hhdet_tes!R169/RES_hhdet_fec!R169)</f>
        <v>0.69710052454933824</v>
      </c>
      <c r="S169" s="112">
        <f>IF(RES_hhdet_tes!S169=0,"",RES_hhdet_tes!S169/RES_hhdet_fec!S169)</f>
        <v>0.72540208350208768</v>
      </c>
      <c r="T169" s="112">
        <f>IF(RES_hhdet_tes!T169=0,"",RES_hhdet_tes!T169/RES_hhdet_fec!T169)</f>
        <v>0.75109406379213584</v>
      </c>
      <c r="U169" s="112">
        <f>IF(RES_hhdet_tes!U169=0,"",RES_hhdet_tes!U169/RES_hhdet_fec!U169)</f>
        <v>0.7642894300202453</v>
      </c>
      <c r="V169" s="112">
        <f>IF(RES_hhdet_tes!V169=0,"",RES_hhdet_tes!V169/RES_hhdet_fec!V169)</f>
        <v>0.76784268724021554</v>
      </c>
      <c r="W169" s="112">
        <f>IF(RES_hhdet_tes!W169=0,"",RES_hhdet_tes!W169/RES_hhdet_fec!W169)</f>
        <v>0.77979408336678069</v>
      </c>
      <c r="X169" s="112">
        <f>IF(RES_hhdet_tes!X169=0,"",RES_hhdet_tes!X169/RES_hhdet_fec!X169)</f>
        <v>0.79042583180031223</v>
      </c>
      <c r="Y169" s="112">
        <f>IF(RES_hhdet_tes!Y169=0,"",RES_hhdet_tes!Y169/RES_hhdet_fec!Y169)</f>
        <v>0.79738589649860114</v>
      </c>
      <c r="DA169" s="131" t="s">
        <v>2066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X170" s="113">
        <f>IF(RES_hhdet_tes!X170=0,"",RES_hhdet_tes!X170/RES_hhdet_fec!X170)</f>
        <v>1</v>
      </c>
      <c r="Y170" s="113">
        <f>IF(RES_hhdet_tes!Y170=0,"",RES_hhdet_tes!Y170/RES_hhdet_fec!Y170)</f>
        <v>1</v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0.68473599642204397</v>
      </c>
      <c r="C171" s="112">
        <f>IF(RES_hhdet_tes!C171=0,"",RES_hhdet_tes!C171/RES_hhdet_fec!C171)</f>
        <v>0.6881106130399316</v>
      </c>
      <c r="D171" s="112">
        <f>IF(RES_hhdet_tes!D171=0,"",RES_hhdet_tes!D171/RES_hhdet_fec!D171)</f>
        <v>0.6919906466867356</v>
      </c>
      <c r="E171" s="112">
        <f>IF(RES_hhdet_tes!E171=0,"",RES_hhdet_tes!E171/RES_hhdet_fec!E171)</f>
        <v>0.6957015808035889</v>
      </c>
      <c r="F171" s="112">
        <f>IF(RES_hhdet_tes!F171=0,"",RES_hhdet_tes!F171/RES_hhdet_fec!F171)</f>
        <v>0.69920995959302779</v>
      </c>
      <c r="G171" s="112">
        <f>IF(RES_hhdet_tes!G171=0,"",RES_hhdet_tes!G171/RES_hhdet_fec!G171)</f>
        <v>0.70270641102952125</v>
      </c>
      <c r="H171" s="112">
        <f>IF(RES_hhdet_tes!H171=0,"",RES_hhdet_tes!H171/RES_hhdet_fec!H171)</f>
        <v>0.70678812417956349</v>
      </c>
      <c r="I171" s="112">
        <f>IF(RES_hhdet_tes!I171=0,"",RES_hhdet_tes!I171/RES_hhdet_fec!I171)</f>
        <v>0.70882095100659459</v>
      </c>
      <c r="J171" s="112">
        <f>IF(RES_hhdet_tes!J171=0,"",RES_hhdet_tes!J171/RES_hhdet_fec!J171)</f>
        <v>0.70970161785789199</v>
      </c>
      <c r="K171" s="112">
        <f>IF(RES_hhdet_tes!K171=0,"",RES_hhdet_tes!K171/RES_hhdet_fec!K171)</f>
        <v>0.71087295458679844</v>
      </c>
      <c r="L171" s="112">
        <f>IF(RES_hhdet_tes!L171=0,"",RES_hhdet_tes!L171/RES_hhdet_fec!L171)</f>
        <v>0.71230594128913338</v>
      </c>
      <c r="M171" s="112">
        <f>IF(RES_hhdet_tes!M171=0,"",RES_hhdet_tes!M171/RES_hhdet_fec!M171)</f>
        <v>0.71401415202994711</v>
      </c>
      <c r="N171" s="112">
        <f>IF(RES_hhdet_tes!N171=0,"",RES_hhdet_tes!N171/RES_hhdet_fec!N171)</f>
        <v>0.71691636995151586</v>
      </c>
      <c r="O171" s="112">
        <f>IF(RES_hhdet_tes!O171=0,"",RES_hhdet_tes!O171/RES_hhdet_fec!O171)</f>
        <v>0.72105808685757111</v>
      </c>
      <c r="P171" s="112">
        <f>IF(RES_hhdet_tes!P171=0,"",RES_hhdet_tes!P171/RES_hhdet_fec!P171)</f>
        <v>0.72536951209470091</v>
      </c>
      <c r="Q171" s="112">
        <f>IF(RES_hhdet_tes!Q171=0,"",RES_hhdet_tes!Q171/RES_hhdet_fec!Q171)</f>
        <v>0.73169008036604832</v>
      </c>
      <c r="R171" s="112">
        <f>IF(RES_hhdet_tes!R171=0,"",RES_hhdet_tes!R171/RES_hhdet_fec!R171)</f>
        <v>0.73935389180249333</v>
      </c>
      <c r="S171" s="112">
        <f>IF(RES_hhdet_tes!S171=0,"",RES_hhdet_tes!S171/RES_hhdet_fec!S171)</f>
        <v>0.74751445008513928</v>
      </c>
      <c r="T171" s="112">
        <f>IF(RES_hhdet_tes!T171=0,"",RES_hhdet_tes!T171/RES_hhdet_fec!T171)</f>
        <v>0.7555442184968415</v>
      </c>
      <c r="U171" s="112">
        <f>IF(RES_hhdet_tes!U171=0,"",RES_hhdet_tes!U171/RES_hhdet_fec!U171)</f>
        <v>0.76375691879570495</v>
      </c>
      <c r="V171" s="112">
        <f>IF(RES_hhdet_tes!V171=0,"",RES_hhdet_tes!V171/RES_hhdet_fec!V171)</f>
        <v>0.77297891412649478</v>
      </c>
      <c r="W171" s="112">
        <f>IF(RES_hhdet_tes!W171=0,"",RES_hhdet_tes!W171/RES_hhdet_fec!W171)</f>
        <v>0.78084359352879618</v>
      </c>
      <c r="X171" s="112">
        <f>IF(RES_hhdet_tes!X171=0,"",RES_hhdet_tes!X171/RES_hhdet_fec!X171)</f>
        <v>0.78817889733196034</v>
      </c>
      <c r="Y171" s="112">
        <f>IF(RES_hhdet_tes!Y171=0,"",RES_hhdet_tes!Y171/RES_hhdet_fec!Y171)</f>
        <v>0.7964776188342525</v>
      </c>
      <c r="DA171" s="131" t="s">
        <v>2068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0.89574979588371961</v>
      </c>
      <c r="C172" s="113">
        <f>IF(RES_hhdet_tes!C172=0,"",RES_hhdet_tes!C172/RES_hhdet_fec!C172)</f>
        <v>0.90193607009291754</v>
      </c>
      <c r="D172" s="113">
        <f>IF(RES_hhdet_tes!D172=0,"",RES_hhdet_tes!D172/RES_hhdet_fec!D172)</f>
        <v>0.9109394811470275</v>
      </c>
      <c r="E172" s="113">
        <f>IF(RES_hhdet_tes!E172=0,"",RES_hhdet_tes!E172/RES_hhdet_fec!E172)</f>
        <v>0.90389663395329245</v>
      </c>
      <c r="F172" s="113">
        <f>IF(RES_hhdet_tes!F172=0,"",RES_hhdet_tes!F172/RES_hhdet_fec!F172)</f>
        <v>0.90818654633926443</v>
      </c>
      <c r="G172" s="113">
        <f>IF(RES_hhdet_tes!G172=0,"",RES_hhdet_tes!G172/RES_hhdet_fec!G172)</f>
        <v>0.9172897078952047</v>
      </c>
      <c r="H172" s="113">
        <f>IF(RES_hhdet_tes!H172=0,"",RES_hhdet_tes!H172/RES_hhdet_fec!H172)</f>
        <v>0.92290317556840618</v>
      </c>
      <c r="I172" s="113">
        <f>IF(RES_hhdet_tes!I172=0,"",RES_hhdet_tes!I172/RES_hhdet_fec!I172)</f>
        <v>0.90921352722686599</v>
      </c>
      <c r="J172" s="113">
        <f>IF(RES_hhdet_tes!J172=0,"",RES_hhdet_tes!J172/RES_hhdet_fec!J172)</f>
        <v>0.91623372576431594</v>
      </c>
      <c r="K172" s="113">
        <f>IF(RES_hhdet_tes!K172=0,"",RES_hhdet_tes!K172/RES_hhdet_fec!K172)</f>
        <v>0.92365961373204908</v>
      </c>
      <c r="L172" s="113">
        <f>IF(RES_hhdet_tes!L172=0,"",RES_hhdet_tes!L172/RES_hhdet_fec!L172)</f>
        <v>0.84802697605720267</v>
      </c>
      <c r="M172" s="113">
        <f>IF(RES_hhdet_tes!M172=0,"",RES_hhdet_tes!M172/RES_hhdet_fec!M172)</f>
        <v>0.92739239650786698</v>
      </c>
      <c r="N172" s="113">
        <f>IF(RES_hhdet_tes!N172=0,"",RES_hhdet_tes!N172/RES_hhdet_fec!N172)</f>
        <v>0.90872573647719312</v>
      </c>
      <c r="O172" s="113">
        <f>IF(RES_hhdet_tes!O172=0,"",RES_hhdet_tes!O172/RES_hhdet_fec!O172)</f>
        <v>0.90597965003823133</v>
      </c>
      <c r="P172" s="113">
        <f>IF(RES_hhdet_tes!P172=0,"",RES_hhdet_tes!P172/RES_hhdet_fec!P172)</f>
        <v>0.93211081314663424</v>
      </c>
      <c r="Q172" s="113">
        <f>IF(RES_hhdet_tes!Q172=0,"",RES_hhdet_tes!Q172/RES_hhdet_fec!Q172)</f>
        <v>0.92469718613610041</v>
      </c>
      <c r="R172" s="113">
        <f>IF(RES_hhdet_tes!R172=0,"",RES_hhdet_tes!R172/RES_hhdet_fec!R172)</f>
        <v>0.93155423343742372</v>
      </c>
      <c r="S172" s="113">
        <f>IF(RES_hhdet_tes!S172=0,"",RES_hhdet_tes!S172/RES_hhdet_fec!S172)</f>
        <v>0.92691628012407179</v>
      </c>
      <c r="T172" s="113">
        <f>IF(RES_hhdet_tes!T172=0,"",RES_hhdet_tes!T172/RES_hhdet_fec!T172)</f>
        <v>0.93145283899812892</v>
      </c>
      <c r="U172" s="113">
        <f>IF(RES_hhdet_tes!U172=0,"",RES_hhdet_tes!U172/RES_hhdet_fec!U172)</f>
        <v>0.9397507198378694</v>
      </c>
      <c r="V172" s="113">
        <f>IF(RES_hhdet_tes!V172=0,"",RES_hhdet_tes!V172/RES_hhdet_fec!V172)</f>
        <v>0.94078832516101851</v>
      </c>
      <c r="W172" s="113">
        <f>IF(RES_hhdet_tes!W172=0,"",RES_hhdet_tes!W172/RES_hhdet_fec!W172)</f>
        <v>0.94195396720487434</v>
      </c>
      <c r="X172" s="113">
        <f>IF(RES_hhdet_tes!X172=0,"",RES_hhdet_tes!X172/RES_hhdet_fec!X172)</f>
        <v>0.97825987581413321</v>
      </c>
      <c r="Y172" s="113">
        <f>IF(RES_hhdet_tes!Y172=0,"",RES_hhdet_tes!Y172/RES_hhdet_fec!Y172)</f>
        <v>0.98307558880448731</v>
      </c>
      <c r="DA172" s="132" t="s">
        <v>2069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0.68473599642204397</v>
      </c>
      <c r="C173" s="111">
        <f>IF(RES_hhdet_tes!C173=0,"",RES_hhdet_tes!C173/RES_hhdet_fec!C173)</f>
        <v>0.68779366973036926</v>
      </c>
      <c r="D173" s="111">
        <f>IF(RES_hhdet_tes!D173=0,"",RES_hhdet_tes!D173/RES_hhdet_fec!D173)</f>
        <v>0.69103870363070441</v>
      </c>
      <c r="E173" s="111">
        <f>IF(RES_hhdet_tes!E173=0,"",RES_hhdet_tes!E173/RES_hhdet_fec!E173)</f>
        <v>0.69514743451635419</v>
      </c>
      <c r="F173" s="111">
        <f>IF(RES_hhdet_tes!F173=0,"",RES_hhdet_tes!F173/RES_hhdet_fec!F173)</f>
        <v>0.69905324158600279</v>
      </c>
      <c r="G173" s="111">
        <f>IF(RES_hhdet_tes!G173=0,"",RES_hhdet_tes!G173/RES_hhdet_fec!G173)</f>
        <v>0.70305970215713798</v>
      </c>
      <c r="H173" s="111">
        <f>IF(RES_hhdet_tes!H173=0,"",RES_hhdet_tes!H173/RES_hhdet_fec!H173)</f>
        <v>0.70758761250863023</v>
      </c>
      <c r="I173" s="111">
        <f>IF(RES_hhdet_tes!I173=0,"",RES_hhdet_tes!I173/RES_hhdet_fec!I173)</f>
        <v>0.70973473919729591</v>
      </c>
      <c r="J173" s="111">
        <f>IF(RES_hhdet_tes!J173=0,"",RES_hhdet_tes!J173/RES_hhdet_fec!J173)</f>
        <v>0.71067217479127565</v>
      </c>
      <c r="K173" s="111">
        <f>IF(RES_hhdet_tes!K173=0,"",RES_hhdet_tes!K173/RES_hhdet_fec!K173)</f>
        <v>0.71185836281799075</v>
      </c>
      <c r="L173" s="111">
        <f>IF(RES_hhdet_tes!L173=0,"",RES_hhdet_tes!L173/RES_hhdet_fec!L173)</f>
        <v>0.71385631957370077</v>
      </c>
      <c r="M173" s="111">
        <f>IF(RES_hhdet_tes!M173=0,"",RES_hhdet_tes!M173/RES_hhdet_fec!M173)</f>
        <v>0.71555401604183089</v>
      </c>
      <c r="N173" s="111">
        <f>IF(RES_hhdet_tes!N173=0,"",RES_hhdet_tes!N173/RES_hhdet_fec!N173)</f>
        <v>0.71765257621871592</v>
      </c>
      <c r="O173" s="111">
        <f>IF(RES_hhdet_tes!O173=0,"",RES_hhdet_tes!O173/RES_hhdet_fec!O173)</f>
        <v>0.7201057056647161</v>
      </c>
      <c r="P173" s="111">
        <f>IF(RES_hhdet_tes!P173=0,"",RES_hhdet_tes!P173/RES_hhdet_fec!P173)</f>
        <v>0.72429226313584139</v>
      </c>
      <c r="Q173" s="111">
        <f>IF(RES_hhdet_tes!Q173=0,"",RES_hhdet_tes!Q173/RES_hhdet_fec!Q173)</f>
        <v>0.73063237264676473</v>
      </c>
      <c r="R173" s="111">
        <f>IF(RES_hhdet_tes!R173=0,"",RES_hhdet_tes!R173/RES_hhdet_fec!R173)</f>
        <v>0.73895610537338996</v>
      </c>
      <c r="S173" s="111">
        <f>IF(RES_hhdet_tes!S173=0,"",RES_hhdet_tes!S173/RES_hhdet_fec!S173)</f>
        <v>0.74784821533727996</v>
      </c>
      <c r="T173" s="111">
        <f>IF(RES_hhdet_tes!T173=0,"",RES_hhdet_tes!T173/RES_hhdet_fec!T173)</f>
        <v>0.75922747730321161</v>
      </c>
      <c r="U173" s="111">
        <f>IF(RES_hhdet_tes!U173=0,"",RES_hhdet_tes!U173/RES_hhdet_fec!U173)</f>
        <v>0.76760252252864181</v>
      </c>
      <c r="V173" s="111">
        <f>IF(RES_hhdet_tes!V173=0,"",RES_hhdet_tes!V173/RES_hhdet_fec!V173)</f>
        <v>0.77416670299561852</v>
      </c>
      <c r="W173" s="111">
        <f>IF(RES_hhdet_tes!W173=0,"",RES_hhdet_tes!W173/RES_hhdet_fec!W173)</f>
        <v>0.78098582681113138</v>
      </c>
      <c r="X173" s="111">
        <f>IF(RES_hhdet_tes!X173=0,"",RES_hhdet_tes!X173/RES_hhdet_fec!X173)</f>
        <v>0.79106275148785388</v>
      </c>
      <c r="Y173" s="111">
        <f>IF(RES_hhdet_tes!Y173=0,"",RES_hhdet_tes!Y173/RES_hhdet_fec!Y173)</f>
        <v>0.79969429387597657</v>
      </c>
      <c r="DA173" s="63" t="s">
        <v>2070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0.68158580170473693</v>
      </c>
      <c r="C175" s="124">
        <f>IF(RES_hhdet_tes!C175=0,"",RES_hhdet_tes!C175/RES_hhdet_fec!C175)</f>
        <v>0.68750146804428891</v>
      </c>
      <c r="D175" s="124">
        <f>IF(RES_hhdet_tes!D175=0,"",RES_hhdet_tes!D175/RES_hhdet_fec!D175)</f>
        <v>0.68844326906694719</v>
      </c>
      <c r="E175" s="124">
        <f>IF(RES_hhdet_tes!E175=0,"",RES_hhdet_tes!E175/RES_hhdet_fec!E175)</f>
        <v>0.69186187608274885</v>
      </c>
      <c r="F175" s="124">
        <f>IF(RES_hhdet_tes!F175=0,"",RES_hhdet_tes!F175/RES_hhdet_fec!F175)</f>
        <v>0.68623235668976523</v>
      </c>
      <c r="G175" s="124">
        <f>IF(RES_hhdet_tes!G175=0,"",RES_hhdet_tes!G175/RES_hhdet_fec!G175)</f>
        <v>0.69270160674985548</v>
      </c>
      <c r="H175" s="124">
        <f>IF(RES_hhdet_tes!H175=0,"",RES_hhdet_tes!H175/RES_hhdet_fec!H175)</f>
        <v>0.69876791834247043</v>
      </c>
      <c r="I175" s="124">
        <f>IF(RES_hhdet_tes!I175=0,"",RES_hhdet_tes!I175/RES_hhdet_fec!I175)</f>
        <v>0.70088534235466937</v>
      </c>
      <c r="J175" s="124">
        <f>IF(RES_hhdet_tes!J175=0,"",RES_hhdet_tes!J175/RES_hhdet_fec!J175)</f>
        <v>0.70826779923514971</v>
      </c>
      <c r="K175" s="124">
        <f>IF(RES_hhdet_tes!K175=0,"",RES_hhdet_tes!K175/RES_hhdet_fec!K175)</f>
        <v>0.69762972847844862</v>
      </c>
      <c r="L175" s="124">
        <f>IF(RES_hhdet_tes!L175=0,"",RES_hhdet_tes!L175/RES_hhdet_fec!L175)</f>
        <v>0.71324516454951159</v>
      </c>
      <c r="M175" s="124">
        <f>IF(RES_hhdet_tes!M175=0,"",RES_hhdet_tes!M175/RES_hhdet_fec!M175)</f>
        <v>0.71224777989079036</v>
      </c>
      <c r="N175" s="124">
        <f>IF(RES_hhdet_tes!N175=0,"",RES_hhdet_tes!N175/RES_hhdet_fec!N175)</f>
        <v>0.71973914334969991</v>
      </c>
      <c r="O175" s="124">
        <f>IF(RES_hhdet_tes!O175=0,"",RES_hhdet_tes!O175/RES_hhdet_fec!O175)</f>
        <v>0.7242853628287742</v>
      </c>
      <c r="P175" s="124">
        <f>IF(RES_hhdet_tes!P175=0,"",RES_hhdet_tes!P175/RES_hhdet_fec!P175)</f>
        <v>0.71905076556086645</v>
      </c>
      <c r="Q175" s="124">
        <f>IF(RES_hhdet_tes!Q175=0,"",RES_hhdet_tes!Q175/RES_hhdet_fec!Q175)</f>
        <v>0.72676345478827076</v>
      </c>
      <c r="R175" s="124">
        <f>IF(RES_hhdet_tes!R175=0,"",RES_hhdet_tes!R175/RES_hhdet_fec!R175)</f>
        <v>0.73761056546587367</v>
      </c>
      <c r="S175" s="124">
        <f>IF(RES_hhdet_tes!S175=0,"",RES_hhdet_tes!S175/RES_hhdet_fec!S175)</f>
        <v>0.74464027855907988</v>
      </c>
      <c r="T175" s="124">
        <f>IF(RES_hhdet_tes!T175=0,"",RES_hhdet_tes!T175/RES_hhdet_fec!T175)</f>
        <v>0.75415022554434707</v>
      </c>
      <c r="U175" s="124">
        <f>IF(RES_hhdet_tes!U175=0,"",RES_hhdet_tes!U175/RES_hhdet_fec!U175)</f>
        <v>0.76223712988754599</v>
      </c>
      <c r="V175" s="124">
        <f>IF(RES_hhdet_tes!V175=0,"",RES_hhdet_tes!V175/RES_hhdet_fec!V175)</f>
        <v>0.77177575493526418</v>
      </c>
      <c r="W175" s="124">
        <f>IF(RES_hhdet_tes!W175=0,"",RES_hhdet_tes!W175/RES_hhdet_fec!W175)</f>
        <v>0.78470480135078569</v>
      </c>
      <c r="X175" s="124">
        <f>IF(RES_hhdet_tes!X175=0,"",RES_hhdet_tes!X175/RES_hhdet_fec!X175)</f>
        <v>0.80765586449141546</v>
      </c>
      <c r="Y175" s="124">
        <f>IF(RES_hhdet_tes!Y175=0,"",RES_hhdet_tes!Y175/RES_hhdet_fec!Y175)</f>
        <v>0.8214826129064422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0.61185672158595139</v>
      </c>
      <c r="C176" s="111">
        <f>IF(RES_hhdet_tes!C176=0,"",RES_hhdet_tes!C176/RES_hhdet_fec!C176)</f>
        <v>0.61280828938095167</v>
      </c>
      <c r="D176" s="111">
        <f>IF(RES_hhdet_tes!D176=0,"",RES_hhdet_tes!D176/RES_hhdet_fec!D176)</f>
        <v>0.61393922680754742</v>
      </c>
      <c r="E176" s="111">
        <f>IF(RES_hhdet_tes!E176=0,"",RES_hhdet_tes!E176/RES_hhdet_fec!E176)</f>
        <v>0.61500102963538072</v>
      </c>
      <c r="F176" s="111">
        <f>IF(RES_hhdet_tes!F176=0,"",RES_hhdet_tes!F176/RES_hhdet_fec!F176)</f>
        <v>0.61602928955450853</v>
      </c>
      <c r="G176" s="111">
        <f>IF(RES_hhdet_tes!G176=0,"",RES_hhdet_tes!G176/RES_hhdet_fec!G176)</f>
        <v>0.61696764390867553</v>
      </c>
      <c r="H176" s="111">
        <f>IF(RES_hhdet_tes!H176=0,"",RES_hhdet_tes!H176/RES_hhdet_fec!H176)</f>
        <v>0.61800769730510863</v>
      </c>
      <c r="I176" s="111">
        <f>IF(RES_hhdet_tes!I176=0,"",RES_hhdet_tes!I176/RES_hhdet_fec!I176)</f>
        <v>0.61848332520352878</v>
      </c>
      <c r="J176" s="111">
        <f>IF(RES_hhdet_tes!J176=0,"",RES_hhdet_tes!J176/RES_hhdet_fec!J176)</f>
        <v>0.61855417837624171</v>
      </c>
      <c r="K176" s="111">
        <f>IF(RES_hhdet_tes!K176=0,"",RES_hhdet_tes!K176/RES_hhdet_fec!K176)</f>
        <v>0.61865572571820493</v>
      </c>
      <c r="L176" s="111">
        <f>IF(RES_hhdet_tes!L176=0,"",RES_hhdet_tes!L176/RES_hhdet_fec!L176)</f>
        <v>0.61878037395783536</v>
      </c>
      <c r="M176" s="111">
        <f>IF(RES_hhdet_tes!M176=0,"",RES_hhdet_tes!M176/RES_hhdet_fec!M176)</f>
        <v>0.61889720515087421</v>
      </c>
      <c r="N176" s="111">
        <f>IF(RES_hhdet_tes!N176=0,"",RES_hhdet_tes!N176/RES_hhdet_fec!N176)</f>
        <v>0.61901296033547781</v>
      </c>
      <c r="O176" s="111">
        <f>IF(RES_hhdet_tes!O176=0,"",RES_hhdet_tes!O176/RES_hhdet_fec!O176)</f>
        <v>0.61910722307062649</v>
      </c>
      <c r="P176" s="111">
        <f>IF(RES_hhdet_tes!P176=0,"",RES_hhdet_tes!P176/RES_hhdet_fec!P176)</f>
        <v>0.61916985710924277</v>
      </c>
      <c r="Q176" s="111">
        <f>IF(RES_hhdet_tes!Q176=0,"",RES_hhdet_tes!Q176/RES_hhdet_fec!Q176)</f>
        <v>0.61926603363823829</v>
      </c>
      <c r="R176" s="111">
        <f>IF(RES_hhdet_tes!R176=0,"",RES_hhdet_tes!R176/RES_hhdet_fec!R176)</f>
        <v>0.61944196102307569</v>
      </c>
      <c r="S176" s="111">
        <f>IF(RES_hhdet_tes!S176=0,"",RES_hhdet_tes!S176/RES_hhdet_fec!S176)</f>
        <v>0.61979804203895972</v>
      </c>
      <c r="T176" s="111">
        <f>IF(RES_hhdet_tes!T176=0,"",RES_hhdet_tes!T176/RES_hhdet_fec!T176)</f>
        <v>0.62033948954617535</v>
      </c>
      <c r="U176" s="111">
        <f>IF(RES_hhdet_tes!U176=0,"",RES_hhdet_tes!U176/RES_hhdet_fec!U176)</f>
        <v>0.62104568185948961</v>
      </c>
      <c r="V176" s="111">
        <f>IF(RES_hhdet_tes!V176=0,"",RES_hhdet_tes!V176/RES_hhdet_fec!V176)</f>
        <v>0.62185672395044822</v>
      </c>
      <c r="W176" s="111">
        <f>IF(RES_hhdet_tes!W176=0,"",RES_hhdet_tes!W176/RES_hhdet_fec!W176)</f>
        <v>0.62256477978177016</v>
      </c>
      <c r="X176" s="111">
        <f>IF(RES_hhdet_tes!X176=0,"",RES_hhdet_tes!X176/RES_hhdet_fec!X176)</f>
        <v>0.62311429738363899</v>
      </c>
      <c r="Y176" s="111">
        <f>IF(RES_hhdet_tes!Y176=0,"",RES_hhdet_tes!Y176/RES_hhdet_fec!Y176)</f>
        <v>0.62379117188516719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0.75833892741635756</v>
      </c>
      <c r="C177" s="45">
        <f>IF(RES_hhdet_tes!C177=0,"",RES_hhdet_tes!C177/RES_hhdet_fec!C177)</f>
        <v>0.76056851086024879</v>
      </c>
      <c r="D177" s="45">
        <f>IF(RES_hhdet_tes!D177=0,"",RES_hhdet_tes!D177/RES_hhdet_fec!D177)</f>
        <v>0.76302422758468269</v>
      </c>
      <c r="E177" s="45">
        <f>IF(RES_hhdet_tes!E177=0,"",RES_hhdet_tes!E177/RES_hhdet_fec!E177)</f>
        <v>0.76552301353373919</v>
      </c>
      <c r="F177" s="45">
        <f>IF(RES_hhdet_tes!F177=0,"",RES_hhdet_tes!F177/RES_hhdet_fec!F177)</f>
        <v>0.76791287733008717</v>
      </c>
      <c r="G177" s="45">
        <f>IF(RES_hhdet_tes!G177=0,"",RES_hhdet_tes!G177/RES_hhdet_fec!G177)</f>
        <v>0.77054729700099533</v>
      </c>
      <c r="H177" s="45">
        <f>IF(RES_hhdet_tes!H177=0,"",RES_hhdet_tes!H177/RES_hhdet_fec!H177)</f>
        <v>0.77381937998699313</v>
      </c>
      <c r="I177" s="45">
        <f>IF(RES_hhdet_tes!I177=0,"",RES_hhdet_tes!I177/RES_hhdet_fec!I177)</f>
        <v>0.77559337126178551</v>
      </c>
      <c r="J177" s="45">
        <f>IF(RES_hhdet_tes!J177=0,"",RES_hhdet_tes!J177/RES_hhdet_fec!J177)</f>
        <v>0.77671032942116713</v>
      </c>
      <c r="K177" s="45">
        <f>IF(RES_hhdet_tes!K177=0,"",RES_hhdet_tes!K177/RES_hhdet_fec!K177)</f>
        <v>0.7780972229482731</v>
      </c>
      <c r="L177" s="45">
        <f>IF(RES_hhdet_tes!L177=0,"",RES_hhdet_tes!L177/RES_hhdet_fec!L177)</f>
        <v>0.77969976360973259</v>
      </c>
      <c r="M177" s="45">
        <f>IF(RES_hhdet_tes!M177=0,"",RES_hhdet_tes!M177/RES_hhdet_fec!M177)</f>
        <v>0.78131399792113299</v>
      </c>
      <c r="N177" s="45">
        <f>IF(RES_hhdet_tes!N177=0,"",RES_hhdet_tes!N177/RES_hhdet_fec!N177)</f>
        <v>0.78362358332732807</v>
      </c>
      <c r="O177" s="45">
        <f>IF(RES_hhdet_tes!O177=0,"",RES_hhdet_tes!O177/RES_hhdet_fec!O177)</f>
        <v>0.78645868273999842</v>
      </c>
      <c r="P177" s="45">
        <f>IF(RES_hhdet_tes!P177=0,"",RES_hhdet_tes!P177/RES_hhdet_fec!P177)</f>
        <v>0.78931988785635332</v>
      </c>
      <c r="Q177" s="45">
        <f>IF(RES_hhdet_tes!Q177=0,"",RES_hhdet_tes!Q177/RES_hhdet_fec!Q177)</f>
        <v>0.79373679116737084</v>
      </c>
      <c r="R177" s="45">
        <f>IF(RES_hhdet_tes!R177=0,"",RES_hhdet_tes!R177/RES_hhdet_fec!R177)</f>
        <v>0.80039945575654603</v>
      </c>
      <c r="S177" s="45">
        <f>IF(RES_hhdet_tes!S177=0,"",RES_hhdet_tes!S177/RES_hhdet_fec!S177)</f>
        <v>0.80850188396392164</v>
      </c>
      <c r="T177" s="45">
        <f>IF(RES_hhdet_tes!T177=0,"",RES_hhdet_tes!T177/RES_hhdet_fec!T177)</f>
        <v>0.81776068768980004</v>
      </c>
      <c r="U177" s="45">
        <f>IF(RES_hhdet_tes!U177=0,"",RES_hhdet_tes!U177/RES_hhdet_fec!U177)</f>
        <v>0.82790289060653777</v>
      </c>
      <c r="V177" s="45">
        <f>IF(RES_hhdet_tes!V177=0,"",RES_hhdet_tes!V177/RES_hhdet_fec!V177)</f>
        <v>0.84037773825692275</v>
      </c>
      <c r="W177" s="45">
        <f>IF(RES_hhdet_tes!W177=0,"",RES_hhdet_tes!W177/RES_hhdet_fec!W177)</f>
        <v>0.85258673019771913</v>
      </c>
      <c r="X177" s="45">
        <f>IF(RES_hhdet_tes!X177=0,"",RES_hhdet_tes!X177/RES_hhdet_fec!X177)</f>
        <v>0.86469071862031688</v>
      </c>
      <c r="Y177" s="45">
        <f>IF(RES_hhdet_tes!Y177=0,"",RES_hhdet_tes!Y177/RES_hhdet_fec!Y177)</f>
        <v>0.87598203366539829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1590.2609867370388</v>
      </c>
      <c r="C3" s="117">
        <f t="shared" si="0"/>
        <v>1533.7406233211727</v>
      </c>
      <c r="D3" s="117">
        <f t="shared" si="0"/>
        <v>1081.2492849708403</v>
      </c>
      <c r="E3" s="117">
        <f t="shared" si="0"/>
        <v>1040.6351200180391</v>
      </c>
      <c r="F3" s="117">
        <f t="shared" si="0"/>
        <v>1004.9177119727875</v>
      </c>
      <c r="G3" s="117">
        <f t="shared" si="0"/>
        <v>904.31540001611643</v>
      </c>
      <c r="H3" s="117">
        <f t="shared" si="0"/>
        <v>874.19414923155682</v>
      </c>
      <c r="I3" s="117">
        <f t="shared" si="0"/>
        <v>851.36904113467176</v>
      </c>
      <c r="J3" s="117">
        <f t="shared" si="0"/>
        <v>948.46954505379983</v>
      </c>
      <c r="K3" s="117">
        <f t="shared" si="0"/>
        <v>836.37275756595477</v>
      </c>
      <c r="L3" s="117">
        <f t="shared" si="0"/>
        <v>930.07534447648743</v>
      </c>
      <c r="M3" s="117">
        <f t="shared" si="0"/>
        <v>176.97186413724779</v>
      </c>
      <c r="N3" s="117">
        <f t="shared" si="0"/>
        <v>193.06211177016883</v>
      </c>
      <c r="O3" s="117">
        <f t="shared" si="0"/>
        <v>200.86594654992365</v>
      </c>
      <c r="P3" s="117">
        <f t="shared" si="0"/>
        <v>149.64322396905732</v>
      </c>
      <c r="Q3" s="117">
        <f t="shared" si="0"/>
        <v>154.49720109268912</v>
      </c>
      <c r="R3" s="117">
        <f t="shared" ref="R3:V3" si="1">R4+R7+R9+R19</f>
        <v>159.79184852639335</v>
      </c>
      <c r="S3" s="117">
        <f t="shared" si="1"/>
        <v>150.61252611767077</v>
      </c>
      <c r="T3" s="117">
        <f t="shared" si="1"/>
        <v>109.42546718680492</v>
      </c>
      <c r="U3" s="117">
        <f t="shared" si="1"/>
        <v>100.98256723914345</v>
      </c>
      <c r="V3" s="117">
        <f t="shared" si="1"/>
        <v>85.600502740402206</v>
      </c>
      <c r="W3" s="117">
        <f t="shared" ref="W3:Y3" si="2">W4+W7+W9+W19</f>
        <v>108.40475373447671</v>
      </c>
      <c r="X3" s="117">
        <f t="shared" si="2"/>
        <v>110.94246553463695</v>
      </c>
      <c r="Y3" s="117">
        <f t="shared" si="2"/>
        <v>79.021548923192597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1514.2959582652891</v>
      </c>
      <c r="C4" s="122">
        <f t="shared" si="3"/>
        <v>1464.8369398474924</v>
      </c>
      <c r="D4" s="122">
        <f t="shared" si="3"/>
        <v>1022.9412938686136</v>
      </c>
      <c r="E4" s="122">
        <f t="shared" si="3"/>
        <v>986.7353029833622</v>
      </c>
      <c r="F4" s="122">
        <f t="shared" si="3"/>
        <v>953.70402763784398</v>
      </c>
      <c r="G4" s="122">
        <f t="shared" si="3"/>
        <v>856.79855134485263</v>
      </c>
      <c r="H4" s="122">
        <f t="shared" si="3"/>
        <v>824.69555972772969</v>
      </c>
      <c r="I4" s="122">
        <f t="shared" si="3"/>
        <v>796.16010595101363</v>
      </c>
      <c r="J4" s="122">
        <f t="shared" si="3"/>
        <v>890.05555335329916</v>
      </c>
      <c r="K4" s="122">
        <f t="shared" si="3"/>
        <v>782.69727421159087</v>
      </c>
      <c r="L4" s="122">
        <f t="shared" si="3"/>
        <v>870.05623667033728</v>
      </c>
      <c r="M4" s="122">
        <f t="shared" si="3"/>
        <v>159.16441763935964</v>
      </c>
      <c r="N4" s="122">
        <f t="shared" si="3"/>
        <v>177.69531573061462</v>
      </c>
      <c r="O4" s="122">
        <f t="shared" si="3"/>
        <v>186.64193894748166</v>
      </c>
      <c r="P4" s="122">
        <f t="shared" si="3"/>
        <v>135.99764503612198</v>
      </c>
      <c r="Q4" s="122">
        <f t="shared" si="3"/>
        <v>141.25134836182988</v>
      </c>
      <c r="R4" s="122">
        <f t="shared" ref="R4:V4" si="4">SUM(R5:R6)</f>
        <v>145.58226233466354</v>
      </c>
      <c r="S4" s="122">
        <f t="shared" si="4"/>
        <v>135.6375527028014</v>
      </c>
      <c r="T4" s="122">
        <f t="shared" si="4"/>
        <v>100.07155806657914</v>
      </c>
      <c r="U4" s="122">
        <f t="shared" si="4"/>
        <v>94.094532471137555</v>
      </c>
      <c r="V4" s="122">
        <f t="shared" si="4"/>
        <v>79.100244399172027</v>
      </c>
      <c r="W4" s="122">
        <f t="shared" ref="W4:Y4" si="5">SUM(W5:W6)</f>
        <v>100.49059958346702</v>
      </c>
      <c r="X4" s="122">
        <f t="shared" si="5"/>
        <v>106.56151519752888</v>
      </c>
      <c r="Y4" s="122">
        <f t="shared" si="5"/>
        <v>75.682674647092199</v>
      </c>
      <c r="DA4" s="130" t="s">
        <v>2077</v>
      </c>
    </row>
    <row r="5" spans="1:105" ht="12" customHeight="1" x14ac:dyDescent="0.25">
      <c r="A5" s="97" t="s">
        <v>51</v>
      </c>
      <c r="B5" s="98">
        <v>1514.2959582652891</v>
      </c>
      <c r="C5" s="98">
        <v>1464.8369398474924</v>
      </c>
      <c r="D5" s="98">
        <v>1022.9412938686136</v>
      </c>
      <c r="E5" s="98">
        <v>986.7353029833622</v>
      </c>
      <c r="F5" s="98">
        <v>953.70402763784398</v>
      </c>
      <c r="G5" s="98">
        <v>856.79855134485263</v>
      </c>
      <c r="H5" s="98">
        <v>824.69555972772969</v>
      </c>
      <c r="I5" s="98">
        <v>796.16010595101363</v>
      </c>
      <c r="J5" s="98">
        <v>890.05555335329916</v>
      </c>
      <c r="K5" s="98">
        <v>782.69727421159087</v>
      </c>
      <c r="L5" s="98">
        <v>870.05623667033728</v>
      </c>
      <c r="M5" s="98">
        <v>159.16441763935964</v>
      </c>
      <c r="N5" s="98">
        <v>177.69531573061462</v>
      </c>
      <c r="O5" s="98">
        <v>186.64193894748166</v>
      </c>
      <c r="P5" s="98">
        <v>135.99764503612198</v>
      </c>
      <c r="Q5" s="98">
        <v>141.25134836182988</v>
      </c>
      <c r="R5" s="98">
        <v>145.58226233466354</v>
      </c>
      <c r="S5" s="98">
        <v>135.6375527028014</v>
      </c>
      <c r="T5" s="98">
        <v>100.07155806657914</v>
      </c>
      <c r="U5" s="98">
        <v>94.094532471137555</v>
      </c>
      <c r="V5" s="98">
        <v>79.100244399172027</v>
      </c>
      <c r="W5" s="98">
        <v>100.49059958346702</v>
      </c>
      <c r="X5" s="98">
        <v>106.56151519752888</v>
      </c>
      <c r="Y5" s="98">
        <v>75.682674647092199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41.720331322280622</v>
      </c>
      <c r="C9" s="122">
        <v>39.545105148124861</v>
      </c>
      <c r="D9" s="122">
        <v>33.16161357607222</v>
      </c>
      <c r="E9" s="122">
        <v>33.148620721428294</v>
      </c>
      <c r="F9" s="122">
        <v>32.61128666044835</v>
      </c>
      <c r="G9" s="122">
        <v>30.573500136945626</v>
      </c>
      <c r="H9" s="122">
        <v>33.673815275367765</v>
      </c>
      <c r="I9" s="122">
        <v>38.885945732072614</v>
      </c>
      <c r="J9" s="122">
        <v>43.764799881622196</v>
      </c>
      <c r="K9" s="122">
        <v>39.906557511736999</v>
      </c>
      <c r="L9" s="122">
        <v>48.411973491146505</v>
      </c>
      <c r="M9" s="122">
        <v>10.850369494293711</v>
      </c>
      <c r="N9" s="122">
        <v>10.917170502230553</v>
      </c>
      <c r="O9" s="122">
        <v>11.158005243747905</v>
      </c>
      <c r="P9" s="122">
        <v>10.752129696870215</v>
      </c>
      <c r="Q9" s="122">
        <v>10.688709299030107</v>
      </c>
      <c r="R9" s="122">
        <v>12.232059514341643</v>
      </c>
      <c r="S9" s="122">
        <v>13.133801844493407</v>
      </c>
      <c r="T9" s="122">
        <v>7.7837152567937853</v>
      </c>
      <c r="U9" s="122">
        <v>5.4636838813114146</v>
      </c>
      <c r="V9" s="122">
        <v>5.0425657128108812</v>
      </c>
      <c r="W9" s="122">
        <v>6.6380005772184054</v>
      </c>
      <c r="X9" s="122">
        <v>3.4648691354677004</v>
      </c>
      <c r="Y9" s="122">
        <v>2.752964348815222</v>
      </c>
      <c r="DA9" s="130" t="s">
        <v>2082</v>
      </c>
    </row>
    <row r="10" spans="1:105" ht="12" customHeight="1" x14ac:dyDescent="0.25">
      <c r="A10" s="97" t="s">
        <v>143</v>
      </c>
      <c r="B10" s="98">
        <v>30.523434537171763</v>
      </c>
      <c r="C10" s="98">
        <v>29.9232159939986</v>
      </c>
      <c r="D10" s="98">
        <v>24.952239333601309</v>
      </c>
      <c r="E10" s="98">
        <v>26.423658298000515</v>
      </c>
      <c r="F10" s="98">
        <v>26.823848923361087</v>
      </c>
      <c r="G10" s="98">
        <v>25.659292336278469</v>
      </c>
      <c r="H10" s="98">
        <v>29.514412353224987</v>
      </c>
      <c r="I10" s="98">
        <v>34.937866129797101</v>
      </c>
      <c r="J10" s="98">
        <v>40.338504328130647</v>
      </c>
      <c r="K10" s="98">
        <v>36.775412269560903</v>
      </c>
      <c r="L10" s="98">
        <v>45.871791250771665</v>
      </c>
      <c r="M10" s="98">
        <v>9.65831892108835</v>
      </c>
      <c r="N10" s="98">
        <v>10.205652509876078</v>
      </c>
      <c r="O10" s="98">
        <v>10.73107713303029</v>
      </c>
      <c r="P10" s="98">
        <v>10.322091284262047</v>
      </c>
      <c r="Q10" s="98">
        <v>10.353931718575359</v>
      </c>
      <c r="R10" s="98">
        <v>11.974356305763109</v>
      </c>
      <c r="S10" s="98">
        <v>12.924271537606133</v>
      </c>
      <c r="T10" s="98">
        <v>7.5805962535962834</v>
      </c>
      <c r="U10" s="98">
        <v>5.2628604089973869</v>
      </c>
      <c r="V10" s="98">
        <v>4.8349688009202065</v>
      </c>
      <c r="W10" s="98">
        <v>6.4143178567002614</v>
      </c>
      <c r="X10" s="98">
        <v>3.334529922726301</v>
      </c>
      <c r="Y10" s="98">
        <v>2.662755912987941</v>
      </c>
      <c r="DA10" s="63" t="s">
        <v>2083</v>
      </c>
    </row>
    <row r="11" spans="1:105" ht="12" customHeight="1" x14ac:dyDescent="0.25">
      <c r="A11" s="97" t="s">
        <v>124</v>
      </c>
      <c r="B11" s="98">
        <v>11.195885524711892</v>
      </c>
      <c r="C11" s="98">
        <v>9.6211100354610455</v>
      </c>
      <c r="D11" s="98">
        <v>8.2087807713834327</v>
      </c>
      <c r="E11" s="98">
        <v>6.7244760947096172</v>
      </c>
      <c r="F11" s="98">
        <v>5.786956186831719</v>
      </c>
      <c r="G11" s="98">
        <v>4.9137834660650928</v>
      </c>
      <c r="H11" s="98">
        <v>4.1590135015368226</v>
      </c>
      <c r="I11" s="98">
        <v>3.9475117457903899</v>
      </c>
      <c r="J11" s="98">
        <v>3.4257987503678557</v>
      </c>
      <c r="K11" s="98">
        <v>3.1306175106878031</v>
      </c>
      <c r="L11" s="98">
        <v>2.5389512746345932</v>
      </c>
      <c r="M11" s="98">
        <v>1.1917566152425276</v>
      </c>
      <c r="N11" s="98">
        <v>0.7112312544556405</v>
      </c>
      <c r="O11" s="98">
        <v>0.42682679336180362</v>
      </c>
      <c r="P11" s="98">
        <v>0.42996453503312726</v>
      </c>
      <c r="Q11" s="98">
        <v>0.33469169805036875</v>
      </c>
      <c r="R11" s="98">
        <v>0.25770320857853302</v>
      </c>
      <c r="S11" s="98">
        <v>0.20953030688727461</v>
      </c>
      <c r="T11" s="98">
        <v>0.20311900319750212</v>
      </c>
      <c r="U11" s="98">
        <v>0.20082347231402786</v>
      </c>
      <c r="V11" s="98">
        <v>0.20759691189067483</v>
      </c>
      <c r="W11" s="98">
        <v>0.22368272051814425</v>
      </c>
      <c r="X11" s="98">
        <v>0.1303392127413992</v>
      </c>
      <c r="Y11" s="98">
        <v>9.0208435827280831E-2</v>
      </c>
      <c r="DA11" s="63" t="s">
        <v>2084</v>
      </c>
    </row>
    <row r="12" spans="1:105" ht="12" customHeight="1" x14ac:dyDescent="0.25">
      <c r="A12" s="97" t="s">
        <v>123</v>
      </c>
      <c r="B12" s="98">
        <v>1.0112603969644929E-3</v>
      </c>
      <c r="C12" s="98">
        <v>7.7911866521187688E-4</v>
      </c>
      <c r="D12" s="98">
        <v>5.934710874737531E-4</v>
      </c>
      <c r="E12" s="98">
        <v>4.8632871815740768E-4</v>
      </c>
      <c r="F12" s="98">
        <v>4.8155025554267315E-4</v>
      </c>
      <c r="G12" s="98">
        <v>4.2433460206466473E-4</v>
      </c>
      <c r="H12" s="98">
        <v>3.8942060595651551E-4</v>
      </c>
      <c r="I12" s="98">
        <v>5.6785648511927043E-4</v>
      </c>
      <c r="J12" s="98">
        <v>4.9680312369289532E-4</v>
      </c>
      <c r="K12" s="98">
        <v>5.2773148829298258E-4</v>
      </c>
      <c r="L12" s="98">
        <v>1.230965740246806E-3</v>
      </c>
      <c r="M12" s="98">
        <v>2.9395796283423619E-4</v>
      </c>
      <c r="N12" s="98">
        <v>2.8673789883535078E-4</v>
      </c>
      <c r="O12" s="98">
        <v>1.0131735581116685E-4</v>
      </c>
      <c r="P12" s="98">
        <v>7.3877575039825921E-5</v>
      </c>
      <c r="Q12" s="98">
        <v>8.5882404379396588E-5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2085</v>
      </c>
    </row>
    <row r="13" spans="1:105" ht="12" customHeight="1" x14ac:dyDescent="0.25">
      <c r="A13" s="100" t="s">
        <v>50</v>
      </c>
      <c r="B13" s="101">
        <v>1.0112603969644929E-3</v>
      </c>
      <c r="C13" s="101">
        <v>7.7911866521187688E-4</v>
      </c>
      <c r="D13" s="101">
        <v>5.934710874737531E-4</v>
      </c>
      <c r="E13" s="101">
        <v>4.8632871815740768E-4</v>
      </c>
      <c r="F13" s="101">
        <v>4.8155025554267315E-4</v>
      </c>
      <c r="G13" s="101">
        <v>4.2433460206466473E-4</v>
      </c>
      <c r="H13" s="101">
        <v>3.8942060595651551E-4</v>
      </c>
      <c r="I13" s="101">
        <v>5.6785648511927043E-4</v>
      </c>
      <c r="J13" s="101">
        <v>4.9680312369289532E-4</v>
      </c>
      <c r="K13" s="101">
        <v>5.2773148829298258E-4</v>
      </c>
      <c r="L13" s="101">
        <v>1.230965740246806E-3</v>
      </c>
      <c r="M13" s="101">
        <v>2.9395796283423619E-4</v>
      </c>
      <c r="N13" s="101">
        <v>2.8673789883535078E-4</v>
      </c>
      <c r="O13" s="101">
        <v>1.0131735581116685E-4</v>
      </c>
      <c r="P13" s="101">
        <v>7.3877575039825921E-5</v>
      </c>
      <c r="Q13" s="101">
        <v>8.5882404379396588E-5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34.244697149469083</v>
      </c>
      <c r="C19" s="122">
        <v>29.358578325555619</v>
      </c>
      <c r="D19" s="122">
        <v>25.14637752615462</v>
      </c>
      <c r="E19" s="122">
        <v>20.751196313248652</v>
      </c>
      <c r="F19" s="122">
        <v>18.602397674495109</v>
      </c>
      <c r="G19" s="122">
        <v>16.943348534318098</v>
      </c>
      <c r="H19" s="122">
        <v>15.824774228459297</v>
      </c>
      <c r="I19" s="122">
        <v>16.322989451585467</v>
      </c>
      <c r="J19" s="122">
        <v>14.649191818878434</v>
      </c>
      <c r="K19" s="122">
        <v>13.768925842626944</v>
      </c>
      <c r="L19" s="122">
        <v>11.607134315003735</v>
      </c>
      <c r="M19" s="122">
        <v>6.9570770035944323</v>
      </c>
      <c r="N19" s="122">
        <v>4.4496255373236382</v>
      </c>
      <c r="O19" s="122">
        <v>3.0660023586940706</v>
      </c>
      <c r="P19" s="122">
        <v>2.8934492360651101</v>
      </c>
      <c r="Q19" s="122">
        <v>2.557143431829132</v>
      </c>
      <c r="R19" s="122">
        <v>1.9775266773881834</v>
      </c>
      <c r="S19" s="122">
        <v>1.841171570375951</v>
      </c>
      <c r="T19" s="122">
        <v>1.5701938634319936</v>
      </c>
      <c r="U19" s="122">
        <v>1.4243508866944894</v>
      </c>
      <c r="V19" s="122">
        <v>1.4576926284192933</v>
      </c>
      <c r="W19" s="122">
        <v>1.2761535737912855</v>
      </c>
      <c r="X19" s="122">
        <v>0.91608120164037987</v>
      </c>
      <c r="Y19" s="122">
        <v>0.58590992728516678</v>
      </c>
      <c r="DA19" s="130" t="s">
        <v>2092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2093</v>
      </c>
    </row>
    <row r="21" spans="1:105" ht="12" customHeight="1" x14ac:dyDescent="0.25">
      <c r="A21" s="97" t="s">
        <v>50</v>
      </c>
      <c r="B21" s="98">
        <v>34.244697149469083</v>
      </c>
      <c r="C21" s="98">
        <v>29.358578325555619</v>
      </c>
      <c r="D21" s="98">
        <v>25.14637752615462</v>
      </c>
      <c r="E21" s="98">
        <v>20.751196313248652</v>
      </c>
      <c r="F21" s="98">
        <v>18.602397674495109</v>
      </c>
      <c r="G21" s="98">
        <v>16.943348534318098</v>
      </c>
      <c r="H21" s="98">
        <v>15.824774228459297</v>
      </c>
      <c r="I21" s="98">
        <v>16.322989451585467</v>
      </c>
      <c r="J21" s="98">
        <v>14.649191818878434</v>
      </c>
      <c r="K21" s="98">
        <v>13.768925842626944</v>
      </c>
      <c r="L21" s="98">
        <v>11.607134315003735</v>
      </c>
      <c r="M21" s="98">
        <v>6.9570770035944323</v>
      </c>
      <c r="N21" s="98">
        <v>4.4496255373236382</v>
      </c>
      <c r="O21" s="98">
        <v>3.0660023586940706</v>
      </c>
      <c r="P21" s="98">
        <v>2.8934492360651101</v>
      </c>
      <c r="Q21" s="98">
        <v>2.557143431829132</v>
      </c>
      <c r="R21" s="98">
        <v>1.9775266773881834</v>
      </c>
      <c r="S21" s="98">
        <v>1.841171570375951</v>
      </c>
      <c r="T21" s="98">
        <v>1.5701938634319936</v>
      </c>
      <c r="U21" s="98">
        <v>1.4243508866944894</v>
      </c>
      <c r="V21" s="98">
        <v>1.4576926284192933</v>
      </c>
      <c r="W21" s="98">
        <v>1.2761535737912855</v>
      </c>
      <c r="X21" s="98">
        <v>0.91608120164037987</v>
      </c>
      <c r="Y21" s="98">
        <v>0.58590992728516678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2542.339871115491</v>
      </c>
      <c r="C24" s="117">
        <f t="shared" si="7"/>
        <v>2566.6680282436791</v>
      </c>
      <c r="D24" s="117">
        <f t="shared" si="7"/>
        <v>2423.1439559638839</v>
      </c>
      <c r="E24" s="117">
        <f t="shared" si="7"/>
        <v>2312.5219058129314</v>
      </c>
      <c r="F24" s="117">
        <f t="shared" si="7"/>
        <v>2356.2825984270476</v>
      </c>
      <c r="G24" s="117">
        <f t="shared" si="7"/>
        <v>2229.7500683193743</v>
      </c>
      <c r="H24" s="117">
        <f t="shared" si="7"/>
        <v>2002.8613394896122</v>
      </c>
      <c r="I24" s="117">
        <f t="shared" si="7"/>
        <v>1841.4078217223862</v>
      </c>
      <c r="J24" s="117">
        <f t="shared" si="7"/>
        <v>1809.379675572384</v>
      </c>
      <c r="K24" s="117">
        <f t="shared" si="7"/>
        <v>1739.0844389024955</v>
      </c>
      <c r="L24" s="117">
        <f t="shared" si="7"/>
        <v>1737.4934562688211</v>
      </c>
      <c r="M24" s="117">
        <f t="shared" si="7"/>
        <v>1224.2067199175353</v>
      </c>
      <c r="N24" s="117">
        <f t="shared" si="7"/>
        <v>1272.8617939765061</v>
      </c>
      <c r="O24" s="117">
        <f t="shared" si="7"/>
        <v>1239.7588686771157</v>
      </c>
      <c r="P24" s="117">
        <f t="shared" si="7"/>
        <v>820.8744627441074</v>
      </c>
      <c r="Q24" s="117">
        <f t="shared" si="7"/>
        <v>877.4074201247347</v>
      </c>
      <c r="R24" s="117">
        <f t="shared" ref="R24:V24" si="8">R25+R28+R30+R39</f>
        <v>1035.6934928397993</v>
      </c>
      <c r="S24" s="117">
        <f t="shared" si="8"/>
        <v>978.39560079276248</v>
      </c>
      <c r="T24" s="117">
        <f t="shared" si="8"/>
        <v>925.27733188763693</v>
      </c>
      <c r="U24" s="117">
        <f t="shared" si="8"/>
        <v>819.42397028296932</v>
      </c>
      <c r="V24" s="117">
        <f t="shared" si="8"/>
        <v>703.89945188494903</v>
      </c>
      <c r="W24" s="117">
        <f t="shared" ref="W24:Y24" si="9">W25+W28+W30+W39</f>
        <v>1112.7756495590866</v>
      </c>
      <c r="X24" s="117">
        <f t="shared" si="9"/>
        <v>880.41804532193669</v>
      </c>
      <c r="Y24" s="117">
        <f t="shared" si="9"/>
        <v>758.37727705358054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2446.7476991028952</v>
      </c>
      <c r="C25" s="122">
        <f t="shared" si="10"/>
        <v>2477.6766532810834</v>
      </c>
      <c r="D25" s="122">
        <f t="shared" si="10"/>
        <v>2335.9629762701779</v>
      </c>
      <c r="E25" s="122">
        <f t="shared" si="10"/>
        <v>2234.2946973302073</v>
      </c>
      <c r="F25" s="122">
        <f t="shared" si="10"/>
        <v>2281.726361738275</v>
      </c>
      <c r="G25" s="122">
        <f t="shared" si="10"/>
        <v>2160.7439694985678</v>
      </c>
      <c r="H25" s="122">
        <f t="shared" si="10"/>
        <v>1939.9047358614666</v>
      </c>
      <c r="I25" s="122">
        <f t="shared" si="10"/>
        <v>1778.2234629203138</v>
      </c>
      <c r="J25" s="122">
        <f t="shared" si="10"/>
        <v>1754.5247137460631</v>
      </c>
      <c r="K25" s="122">
        <f t="shared" si="10"/>
        <v>1688.115183267468</v>
      </c>
      <c r="L25" s="122">
        <f t="shared" si="10"/>
        <v>1690.1374374399975</v>
      </c>
      <c r="M25" s="122">
        <f t="shared" si="10"/>
        <v>1180.6800801432389</v>
      </c>
      <c r="N25" s="122">
        <f t="shared" si="10"/>
        <v>1235.8714782920031</v>
      </c>
      <c r="O25" s="122">
        <f t="shared" si="10"/>
        <v>1207.8537975116435</v>
      </c>
      <c r="P25" s="122">
        <f t="shared" si="10"/>
        <v>791.63036226360975</v>
      </c>
      <c r="Q25" s="122">
        <f t="shared" si="10"/>
        <v>849.97078027704993</v>
      </c>
      <c r="R25" s="122">
        <f t="shared" ref="R25:V25" si="11">SUM(R26:R27)</f>
        <v>1011.2913989051276</v>
      </c>
      <c r="S25" s="122">
        <f t="shared" si="11"/>
        <v>953.55027793375064</v>
      </c>
      <c r="T25" s="122">
        <f t="shared" si="11"/>
        <v>902.46825029180525</v>
      </c>
      <c r="U25" s="122">
        <f t="shared" si="11"/>
        <v>798.14164666153113</v>
      </c>
      <c r="V25" s="122">
        <f t="shared" si="11"/>
        <v>682.68570933434125</v>
      </c>
      <c r="W25" s="122">
        <f t="shared" ref="W25:Y25" si="12">SUM(W26:W27)</f>
        <v>1093.6401948595376</v>
      </c>
      <c r="X25" s="122">
        <f t="shared" si="12"/>
        <v>864.83552568000027</v>
      </c>
      <c r="Y25" s="122">
        <f t="shared" si="12"/>
        <v>745.43697372000065</v>
      </c>
      <c r="DA25" s="130" t="s">
        <v>2097</v>
      </c>
    </row>
    <row r="26" spans="1:105" ht="12" customHeight="1" x14ac:dyDescent="0.25">
      <c r="A26" s="97" t="s">
        <v>74</v>
      </c>
      <c r="B26" s="98">
        <v>2446.7476991028952</v>
      </c>
      <c r="C26" s="98">
        <v>2477.6766532810834</v>
      </c>
      <c r="D26" s="98">
        <v>2335.9629762701779</v>
      </c>
      <c r="E26" s="98">
        <v>2234.2946973302073</v>
      </c>
      <c r="F26" s="98">
        <v>2281.726361738275</v>
      </c>
      <c r="G26" s="98">
        <v>2160.7439694985678</v>
      </c>
      <c r="H26" s="98">
        <v>1939.9047358614666</v>
      </c>
      <c r="I26" s="98">
        <v>1778.2234629203138</v>
      </c>
      <c r="J26" s="98">
        <v>1754.5247137460631</v>
      </c>
      <c r="K26" s="98">
        <v>1688.115183267468</v>
      </c>
      <c r="L26" s="98">
        <v>1690.1374374399975</v>
      </c>
      <c r="M26" s="98">
        <v>1180.6800801432389</v>
      </c>
      <c r="N26" s="98">
        <v>1235.8714782920031</v>
      </c>
      <c r="O26" s="98">
        <v>1207.8537975116435</v>
      </c>
      <c r="P26" s="98">
        <v>791.63036226360975</v>
      </c>
      <c r="Q26" s="98">
        <v>849.97078027704993</v>
      </c>
      <c r="R26" s="98">
        <v>1011.2913989051276</v>
      </c>
      <c r="S26" s="98">
        <v>953.55027793375064</v>
      </c>
      <c r="T26" s="98">
        <v>902.46825029180525</v>
      </c>
      <c r="U26" s="98">
        <v>798.14164666153113</v>
      </c>
      <c r="V26" s="98">
        <v>682.68570933434125</v>
      </c>
      <c r="W26" s="98">
        <v>1093.6401948595376</v>
      </c>
      <c r="X26" s="98">
        <v>864.83552568000027</v>
      </c>
      <c r="Y26" s="98">
        <v>745.43697372000065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26.708430847258068</v>
      </c>
      <c r="C30" s="122">
        <v>25.106255912127686</v>
      </c>
      <c r="D30" s="122">
        <v>24.145870925211035</v>
      </c>
      <c r="E30" s="122">
        <v>21.606844814174533</v>
      </c>
      <c r="F30" s="122">
        <v>20.400182149700278</v>
      </c>
      <c r="G30" s="122">
        <v>18.543879693178003</v>
      </c>
      <c r="H30" s="122">
        <v>16.162639948691577</v>
      </c>
      <c r="I30" s="122">
        <v>15.514756235621402</v>
      </c>
      <c r="J30" s="122">
        <v>13.16646759646026</v>
      </c>
      <c r="K30" s="122">
        <v>11.943794308029055</v>
      </c>
      <c r="L30" s="122">
        <v>10.955664993113215</v>
      </c>
      <c r="M30" s="122">
        <v>9.820252038306851</v>
      </c>
      <c r="N30" s="122">
        <v>7.6738538742965057</v>
      </c>
      <c r="O30" s="122">
        <v>5.9654938243251516</v>
      </c>
      <c r="P30" s="122">
        <v>5.2272833621818968</v>
      </c>
      <c r="Q30" s="122">
        <v>4.761271670472226</v>
      </c>
      <c r="R30" s="122">
        <v>4.6309637341755945</v>
      </c>
      <c r="S30" s="122">
        <v>4.6277609096196093</v>
      </c>
      <c r="T30" s="122">
        <v>4.3716017504700471</v>
      </c>
      <c r="U30" s="122">
        <v>3.9857387321426585</v>
      </c>
      <c r="V30" s="122">
        <v>3.8286416010530226</v>
      </c>
      <c r="W30" s="122">
        <v>3.9130682284294327</v>
      </c>
      <c r="X30" s="122">
        <v>2.4069032089375249</v>
      </c>
      <c r="Y30" s="122">
        <v>2.003289717912788</v>
      </c>
      <c r="DA30" s="130" t="s">
        <v>2102</v>
      </c>
    </row>
    <row r="31" spans="1:105" ht="12" customHeight="1" x14ac:dyDescent="0.25">
      <c r="A31" s="97" t="s">
        <v>141</v>
      </c>
      <c r="B31" s="98">
        <v>26.705986967965405</v>
      </c>
      <c r="C31" s="98">
        <v>25.104160873947396</v>
      </c>
      <c r="D31" s="98">
        <v>24.143959071405341</v>
      </c>
      <c r="E31" s="98">
        <v>21.60508353366323</v>
      </c>
      <c r="F31" s="98">
        <v>20.398516766020045</v>
      </c>
      <c r="G31" s="98">
        <v>18.542268406632186</v>
      </c>
      <c r="H31" s="98">
        <v>16.161085330644077</v>
      </c>
      <c r="I31" s="98">
        <v>15.512638195260879</v>
      </c>
      <c r="J31" s="98">
        <v>13.164758879016102</v>
      </c>
      <c r="K31" s="98">
        <v>11.942078628922202</v>
      </c>
      <c r="L31" s="98">
        <v>10.95168582661638</v>
      </c>
      <c r="M31" s="98">
        <v>9.8185645996893456</v>
      </c>
      <c r="N31" s="98">
        <v>7.6721360233140601</v>
      </c>
      <c r="O31" s="98">
        <v>5.9642867916047795</v>
      </c>
      <c r="P31" s="98">
        <v>5.2264186550626697</v>
      </c>
      <c r="Q31" s="98">
        <v>4.7604391206711369</v>
      </c>
      <c r="R31" s="98">
        <v>4.63026637949116</v>
      </c>
      <c r="S31" s="98">
        <v>4.6270526877156568</v>
      </c>
      <c r="T31" s="98">
        <v>4.3709237510546695</v>
      </c>
      <c r="U31" s="98">
        <v>3.9851284591990961</v>
      </c>
      <c r="V31" s="98">
        <v>3.8279937840060176</v>
      </c>
      <c r="W31" s="98">
        <v>3.9123669806162322</v>
      </c>
      <c r="X31" s="98">
        <v>2.4066757192795434</v>
      </c>
      <c r="Y31" s="98">
        <v>2.0031612246390833</v>
      </c>
      <c r="DA31" s="63" t="s">
        <v>2103</v>
      </c>
    </row>
    <row r="32" spans="1:105" ht="12" customHeight="1" x14ac:dyDescent="0.25">
      <c r="A32" s="97" t="s">
        <v>140</v>
      </c>
      <c r="B32" s="98">
        <v>2.443879292664191E-3</v>
      </c>
      <c r="C32" s="98">
        <v>2.0950381802885207E-3</v>
      </c>
      <c r="D32" s="98">
        <v>1.9118538056935031E-3</v>
      </c>
      <c r="E32" s="98">
        <v>1.7612805113029373E-3</v>
      </c>
      <c r="F32" s="98">
        <v>1.665383680232498E-3</v>
      </c>
      <c r="G32" s="98">
        <v>1.6112865458158118E-3</v>
      </c>
      <c r="H32" s="98">
        <v>1.5546180475014858E-3</v>
      </c>
      <c r="I32" s="98">
        <v>2.118040360523678E-3</v>
      </c>
      <c r="J32" s="98">
        <v>1.7087174441573958E-3</v>
      </c>
      <c r="K32" s="98">
        <v>1.7156791068534418E-3</v>
      </c>
      <c r="L32" s="98">
        <v>3.979166496835526E-3</v>
      </c>
      <c r="M32" s="98">
        <v>1.6874386175058417E-3</v>
      </c>
      <c r="N32" s="98">
        <v>1.7178509824459574E-3</v>
      </c>
      <c r="O32" s="98">
        <v>1.2070327203722142E-3</v>
      </c>
      <c r="P32" s="98">
        <v>8.6470711922754379E-4</v>
      </c>
      <c r="Q32" s="98">
        <v>8.3254980108930354E-4</v>
      </c>
      <c r="R32" s="98">
        <v>6.9735468443439031E-4</v>
      </c>
      <c r="S32" s="98">
        <v>7.0822190395207745E-4</v>
      </c>
      <c r="T32" s="98">
        <v>6.7799941537782381E-4</v>
      </c>
      <c r="U32" s="98">
        <v>6.1027294356255006E-4</v>
      </c>
      <c r="V32" s="98">
        <v>6.4781704700499784E-4</v>
      </c>
      <c r="W32" s="98">
        <v>7.0124781320044806E-4</v>
      </c>
      <c r="X32" s="98">
        <v>2.2748965798127059E-4</v>
      </c>
      <c r="Y32" s="98">
        <v>1.2849327370484124E-4</v>
      </c>
      <c r="DA32" s="63" t="s">
        <v>2104</v>
      </c>
    </row>
    <row r="33" spans="1:105" ht="12" customHeight="1" x14ac:dyDescent="0.25">
      <c r="A33" s="100" t="s">
        <v>50</v>
      </c>
      <c r="B33" s="101">
        <v>2.443879292664191E-3</v>
      </c>
      <c r="C33" s="101">
        <v>2.0950381802885207E-3</v>
      </c>
      <c r="D33" s="101">
        <v>1.9118538056935031E-3</v>
      </c>
      <c r="E33" s="101">
        <v>1.7612805113029373E-3</v>
      </c>
      <c r="F33" s="101">
        <v>1.665383680232498E-3</v>
      </c>
      <c r="G33" s="101">
        <v>1.6112865458158118E-3</v>
      </c>
      <c r="H33" s="101">
        <v>1.5546180475014858E-3</v>
      </c>
      <c r="I33" s="101">
        <v>2.118040360523678E-3</v>
      </c>
      <c r="J33" s="101">
        <v>1.7087174441573958E-3</v>
      </c>
      <c r="K33" s="101">
        <v>1.7156791068534418E-3</v>
      </c>
      <c r="L33" s="101">
        <v>3.979166496835526E-3</v>
      </c>
      <c r="M33" s="101">
        <v>1.6874386175058417E-3</v>
      </c>
      <c r="N33" s="101">
        <v>1.7178509824459574E-3</v>
      </c>
      <c r="O33" s="101">
        <v>1.2070327203722142E-3</v>
      </c>
      <c r="P33" s="101">
        <v>8.6470711922754379E-4</v>
      </c>
      <c r="Q33" s="101">
        <v>8.3254980108930354E-4</v>
      </c>
      <c r="R33" s="101">
        <v>6.9735468443439031E-4</v>
      </c>
      <c r="S33" s="101">
        <v>7.0822190395207745E-4</v>
      </c>
      <c r="T33" s="101">
        <v>6.7799941537782381E-4</v>
      </c>
      <c r="U33" s="101">
        <v>6.1027294356255006E-4</v>
      </c>
      <c r="V33" s="101">
        <v>6.4781704700499784E-4</v>
      </c>
      <c r="W33" s="101">
        <v>7.0124781320044806E-4</v>
      </c>
      <c r="X33" s="101">
        <v>2.2748965798127059E-4</v>
      </c>
      <c r="Y33" s="101">
        <v>1.2849327370484124E-4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68.883741165337511</v>
      </c>
      <c r="C39" s="122">
        <v>63.885119050468006</v>
      </c>
      <c r="D39" s="122">
        <v>63.035108768494887</v>
      </c>
      <c r="E39" s="122">
        <v>56.62036366854953</v>
      </c>
      <c r="F39" s="122">
        <v>54.156054539072315</v>
      </c>
      <c r="G39" s="122">
        <v>50.462219127628302</v>
      </c>
      <c r="H39" s="122">
        <v>46.793963679453924</v>
      </c>
      <c r="I39" s="122">
        <v>47.669602566451061</v>
      </c>
      <c r="J39" s="122">
        <v>41.688494229860687</v>
      </c>
      <c r="K39" s="122">
        <v>39.025461326998624</v>
      </c>
      <c r="L39" s="122">
        <v>36.400353835710291</v>
      </c>
      <c r="M39" s="122">
        <v>33.706387735989772</v>
      </c>
      <c r="N39" s="122">
        <v>29.316461810206324</v>
      </c>
      <c r="O39" s="122">
        <v>25.939577341146908</v>
      </c>
      <c r="P39" s="122">
        <v>24.016817118315739</v>
      </c>
      <c r="Q39" s="122">
        <v>22.675368177212569</v>
      </c>
      <c r="R39" s="122">
        <v>19.771130200496142</v>
      </c>
      <c r="S39" s="122">
        <v>20.217561949392199</v>
      </c>
      <c r="T39" s="122">
        <v>18.437479845361622</v>
      </c>
      <c r="U39" s="122">
        <v>17.296584889295566</v>
      </c>
      <c r="V39" s="122">
        <v>17.385100949554669</v>
      </c>
      <c r="W39" s="122">
        <v>15.222386471119579</v>
      </c>
      <c r="X39" s="122">
        <v>13.175616432998963</v>
      </c>
      <c r="Y39" s="122">
        <v>10.937013615667105</v>
      </c>
      <c r="DA39" s="130" t="s">
        <v>2111</v>
      </c>
    </row>
    <row r="40" spans="1:105" ht="12" customHeight="1" x14ac:dyDescent="0.25">
      <c r="A40" s="97" t="s">
        <v>50</v>
      </c>
      <c r="B40" s="98">
        <v>68.883741165337511</v>
      </c>
      <c r="C40" s="98">
        <v>63.885119050468006</v>
      </c>
      <c r="D40" s="98">
        <v>63.035108768494887</v>
      </c>
      <c r="E40" s="98">
        <v>56.62036366854953</v>
      </c>
      <c r="F40" s="98">
        <v>54.156054539072315</v>
      </c>
      <c r="G40" s="98">
        <v>50.462219127628302</v>
      </c>
      <c r="H40" s="98">
        <v>46.793963679453924</v>
      </c>
      <c r="I40" s="98">
        <v>47.669602566451061</v>
      </c>
      <c r="J40" s="98">
        <v>41.688494229860687</v>
      </c>
      <c r="K40" s="98">
        <v>39.025461326998624</v>
      </c>
      <c r="L40" s="98">
        <v>36.400353835710291</v>
      </c>
      <c r="M40" s="98">
        <v>33.706387735989772</v>
      </c>
      <c r="N40" s="98">
        <v>29.316461810206324</v>
      </c>
      <c r="O40" s="98">
        <v>25.939577341146908</v>
      </c>
      <c r="P40" s="98">
        <v>24.016817118315739</v>
      </c>
      <c r="Q40" s="98">
        <v>22.675368177212569</v>
      </c>
      <c r="R40" s="98">
        <v>19.771130200496142</v>
      </c>
      <c r="S40" s="98">
        <v>20.217561949392199</v>
      </c>
      <c r="T40" s="98">
        <v>18.437479845361622</v>
      </c>
      <c r="U40" s="98">
        <v>17.296584889295566</v>
      </c>
      <c r="V40" s="98">
        <v>17.385100949554669</v>
      </c>
      <c r="W40" s="98">
        <v>15.222386471119579</v>
      </c>
      <c r="X40" s="98">
        <v>13.175616432998963</v>
      </c>
      <c r="Y40" s="98">
        <v>10.937013615667105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25318.713285611673</v>
      </c>
      <c r="C43" s="117">
        <f t="shared" si="14"/>
        <v>28631.647307472427</v>
      </c>
      <c r="D43" s="117">
        <f t="shared" si="14"/>
        <v>24926.486652273226</v>
      </c>
      <c r="E43" s="117">
        <f t="shared" si="14"/>
        <v>26305.19369848213</v>
      </c>
      <c r="F43" s="117">
        <f t="shared" si="14"/>
        <v>25778.978239550455</v>
      </c>
      <c r="G43" s="117">
        <f t="shared" si="14"/>
        <v>25731.518744487243</v>
      </c>
      <c r="H43" s="117">
        <f t="shared" si="14"/>
        <v>23538.980480427628</v>
      </c>
      <c r="I43" s="117">
        <f t="shared" si="14"/>
        <v>19717.066088334977</v>
      </c>
      <c r="J43" s="117">
        <f t="shared" si="14"/>
        <v>22806.465562239915</v>
      </c>
      <c r="K43" s="117">
        <f t="shared" si="14"/>
        <v>21995.050422910219</v>
      </c>
      <c r="L43" s="117">
        <f t="shared" si="14"/>
        <v>20167.580654135651</v>
      </c>
      <c r="M43" s="117">
        <f t="shared" si="14"/>
        <v>16273.156828663401</v>
      </c>
      <c r="N43" s="117">
        <f t="shared" si="14"/>
        <v>18259.443934806357</v>
      </c>
      <c r="O43" s="117">
        <f t="shared" si="14"/>
        <v>18480.566285296467</v>
      </c>
      <c r="P43" s="117">
        <f t="shared" si="14"/>
        <v>13306.354044592634</v>
      </c>
      <c r="Q43" s="117">
        <f t="shared" si="14"/>
        <v>13842.979196445396</v>
      </c>
      <c r="R43" s="117">
        <f t="shared" ref="R43:V43" si="15">R44+R47+R49+R58</f>
        <v>14595.492400483507</v>
      </c>
      <c r="S43" s="117">
        <f t="shared" si="15"/>
        <v>13947.366162678942</v>
      </c>
      <c r="T43" s="117">
        <f t="shared" si="15"/>
        <v>12726.697985039607</v>
      </c>
      <c r="U43" s="117">
        <f t="shared" si="15"/>
        <v>12309.95465692347</v>
      </c>
      <c r="V43" s="117">
        <f t="shared" si="15"/>
        <v>10625.036230611704</v>
      </c>
      <c r="W43" s="117">
        <f t="shared" ref="W43:Y43" si="16">W44+W47+W49+W58</f>
        <v>11972.495083520158</v>
      </c>
      <c r="X43" s="117">
        <f t="shared" si="16"/>
        <v>8705.39839129557</v>
      </c>
      <c r="Y43" s="117">
        <f t="shared" si="16"/>
        <v>7685.6279313647547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22921.445151694104</v>
      </c>
      <c r="C44" s="122">
        <f t="shared" si="17"/>
        <v>26171.70933948781</v>
      </c>
      <c r="D44" s="122">
        <f t="shared" si="17"/>
        <v>22594.93982244618</v>
      </c>
      <c r="E44" s="122">
        <f t="shared" si="17"/>
        <v>23903.334668552929</v>
      </c>
      <c r="F44" s="122">
        <f t="shared" si="17"/>
        <v>23503.59218025134</v>
      </c>
      <c r="G44" s="122">
        <f t="shared" si="17"/>
        <v>23518.65682780011</v>
      </c>
      <c r="H44" s="122">
        <f t="shared" si="17"/>
        <v>21361.363968397069</v>
      </c>
      <c r="I44" s="122">
        <f t="shared" si="17"/>
        <v>17676.143587787927</v>
      </c>
      <c r="J44" s="122">
        <f t="shared" si="17"/>
        <v>20647.267362097271</v>
      </c>
      <c r="K44" s="122">
        <f t="shared" si="17"/>
        <v>20004.322840389887</v>
      </c>
      <c r="L44" s="122">
        <f t="shared" si="17"/>
        <v>18296.356973005659</v>
      </c>
      <c r="M44" s="122">
        <f t="shared" si="17"/>
        <v>14407.931178094532</v>
      </c>
      <c r="N44" s="122">
        <f t="shared" si="17"/>
        <v>16426.10628603477</v>
      </c>
      <c r="O44" s="122">
        <f t="shared" si="17"/>
        <v>16827.619103020705</v>
      </c>
      <c r="P44" s="122">
        <f t="shared" si="17"/>
        <v>11755.12906346871</v>
      </c>
      <c r="Q44" s="122">
        <f t="shared" si="17"/>
        <v>12404.881934788489</v>
      </c>
      <c r="R44" s="122">
        <f t="shared" ref="R44:V44" si="18">SUM(R45:R46)</f>
        <v>12787.289041715407</v>
      </c>
      <c r="S44" s="122">
        <f t="shared" si="18"/>
        <v>12143.244569815568</v>
      </c>
      <c r="T44" s="122">
        <f t="shared" si="18"/>
        <v>10998.735542243741</v>
      </c>
      <c r="U44" s="122">
        <f t="shared" si="18"/>
        <v>10627.364014685147</v>
      </c>
      <c r="V44" s="122">
        <f t="shared" si="18"/>
        <v>9048.3808263272367</v>
      </c>
      <c r="W44" s="122">
        <f t="shared" ref="W44:Y44" si="19">SUM(W45:W46)</f>
        <v>10431.685721405438</v>
      </c>
      <c r="X44" s="122">
        <f t="shared" si="19"/>
        <v>7849.4361310121403</v>
      </c>
      <c r="Y44" s="122">
        <f t="shared" si="19"/>
        <v>6955.1758210686239</v>
      </c>
      <c r="DA44" s="130" t="s">
        <v>2115</v>
      </c>
    </row>
    <row r="45" spans="1:105" ht="12" customHeight="1" x14ac:dyDescent="0.25">
      <c r="A45" s="97" t="s">
        <v>211</v>
      </c>
      <c r="B45" s="98">
        <v>22921.445151694104</v>
      </c>
      <c r="C45" s="98">
        <v>26171.70933948781</v>
      </c>
      <c r="D45" s="98">
        <v>22594.93982244618</v>
      </c>
      <c r="E45" s="98">
        <v>23903.334668552929</v>
      </c>
      <c r="F45" s="98">
        <v>23503.59218025134</v>
      </c>
      <c r="G45" s="98">
        <v>23518.65682780011</v>
      </c>
      <c r="H45" s="98">
        <v>21361.363968397069</v>
      </c>
      <c r="I45" s="98">
        <v>17676.143587787927</v>
      </c>
      <c r="J45" s="98">
        <v>20647.267362097271</v>
      </c>
      <c r="K45" s="98">
        <v>20004.322840389887</v>
      </c>
      <c r="L45" s="98">
        <v>18296.356973005659</v>
      </c>
      <c r="M45" s="98">
        <v>14407.931178094532</v>
      </c>
      <c r="N45" s="98">
        <v>16426.10628603477</v>
      </c>
      <c r="O45" s="98">
        <v>16827.619103020705</v>
      </c>
      <c r="P45" s="98">
        <v>11755.12906346871</v>
      </c>
      <c r="Q45" s="98">
        <v>12404.881934788489</v>
      </c>
      <c r="R45" s="98">
        <v>12787.289041715407</v>
      </c>
      <c r="S45" s="98">
        <v>12143.244569815568</v>
      </c>
      <c r="T45" s="98">
        <v>10998.735542243741</v>
      </c>
      <c r="U45" s="98">
        <v>10627.364014685147</v>
      </c>
      <c r="V45" s="98">
        <v>9048.3808263272367</v>
      </c>
      <c r="W45" s="98">
        <v>10431.685721405438</v>
      </c>
      <c r="X45" s="98">
        <v>7849.4361310121403</v>
      </c>
      <c r="Y45" s="98">
        <v>6955.1758210686239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1851.702816625896</v>
      </c>
      <c r="C49" s="122">
        <v>1946.7600527921868</v>
      </c>
      <c r="D49" s="122">
        <v>1817.3415632338201</v>
      </c>
      <c r="E49" s="122">
        <v>1923.6190301670754</v>
      </c>
      <c r="F49" s="122">
        <v>1813.4502072286614</v>
      </c>
      <c r="G49" s="122">
        <v>1774.4409653598898</v>
      </c>
      <c r="H49" s="122">
        <v>1766.6794409629322</v>
      </c>
      <c r="I49" s="122">
        <v>1621.1542021320865</v>
      </c>
      <c r="J49" s="122">
        <v>1779.7002007427295</v>
      </c>
      <c r="K49" s="122">
        <v>1628.7179671701144</v>
      </c>
      <c r="L49" s="122">
        <v>1528.7104926343416</v>
      </c>
      <c r="M49" s="122">
        <v>1531.4587998254628</v>
      </c>
      <c r="N49" s="122">
        <v>1522.8968228052206</v>
      </c>
      <c r="O49" s="122">
        <v>1359.9637242192834</v>
      </c>
      <c r="P49" s="122">
        <v>1272.1543346112719</v>
      </c>
      <c r="Q49" s="122">
        <v>1177.7961576915081</v>
      </c>
      <c r="R49" s="122">
        <v>1590.6717291245966</v>
      </c>
      <c r="S49" s="122">
        <v>1587.5073222644523</v>
      </c>
      <c r="T49" s="122">
        <v>1534.0816649162587</v>
      </c>
      <c r="U49" s="122">
        <v>1504.1552135948523</v>
      </c>
      <c r="V49" s="122">
        <v>1403.9073161127644</v>
      </c>
      <c r="W49" s="122">
        <v>1397.9303187545736</v>
      </c>
      <c r="X49" s="122">
        <v>736.25998902786034</v>
      </c>
      <c r="Y49" s="122">
        <v>636.05488273137962</v>
      </c>
      <c r="DA49" s="130" t="s">
        <v>2120</v>
      </c>
    </row>
    <row r="50" spans="1:105" ht="12" customHeight="1" x14ac:dyDescent="0.25">
      <c r="A50" s="97" t="s">
        <v>138</v>
      </c>
      <c r="B50" s="98">
        <v>1851.544800224641</v>
      </c>
      <c r="C50" s="98">
        <v>1946.5889373262385</v>
      </c>
      <c r="D50" s="98">
        <v>1817.2021890002043</v>
      </c>
      <c r="E50" s="98">
        <v>1923.4570543479408</v>
      </c>
      <c r="F50" s="98">
        <v>1813.3035182480824</v>
      </c>
      <c r="G50" s="98">
        <v>1774.2909534736741</v>
      </c>
      <c r="H50" s="98">
        <v>1766.5125060719477</v>
      </c>
      <c r="I50" s="98">
        <v>1620.9407145482678</v>
      </c>
      <c r="J50" s="98">
        <v>1779.4353066537255</v>
      </c>
      <c r="K50" s="98">
        <v>1628.4503648787879</v>
      </c>
      <c r="L50" s="98">
        <v>1528.0212809563568</v>
      </c>
      <c r="M50" s="98">
        <v>1531.081587529502</v>
      </c>
      <c r="N50" s="98">
        <v>1522.3850754402406</v>
      </c>
      <c r="O50" s="98">
        <v>1359.4778593540232</v>
      </c>
      <c r="P50" s="98">
        <v>1271.8328231513815</v>
      </c>
      <c r="Q50" s="98">
        <v>1177.4721884713197</v>
      </c>
      <c r="R50" s="98">
        <v>1590.1746620611189</v>
      </c>
      <c r="S50" s="98">
        <v>1586.9829970477679</v>
      </c>
      <c r="T50" s="98">
        <v>1533.5629494226619</v>
      </c>
      <c r="U50" s="98">
        <v>1503.6612229096195</v>
      </c>
      <c r="V50" s="98">
        <v>1403.4484184020725</v>
      </c>
      <c r="W50" s="98">
        <v>1397.3959262521746</v>
      </c>
      <c r="X50" s="98">
        <v>736.1595267909762</v>
      </c>
      <c r="Y50" s="98">
        <v>635.96979974547742</v>
      </c>
      <c r="DA50" s="63" t="s">
        <v>2121</v>
      </c>
    </row>
    <row r="51" spans="1:105" ht="12" customHeight="1" x14ac:dyDescent="0.25">
      <c r="A51" s="97" t="s">
        <v>137</v>
      </c>
      <c r="B51" s="98">
        <v>0.15801640125494146</v>
      </c>
      <c r="C51" s="98">
        <v>0.17111546594823421</v>
      </c>
      <c r="D51" s="98">
        <v>0.13937423361582091</v>
      </c>
      <c r="E51" s="98">
        <v>0.16197581913464537</v>
      </c>
      <c r="F51" s="98">
        <v>0.14668898057908178</v>
      </c>
      <c r="G51" s="98">
        <v>0.15001188621560874</v>
      </c>
      <c r="H51" s="98">
        <v>0.16693489098458381</v>
      </c>
      <c r="I51" s="98">
        <v>0.21348758381878619</v>
      </c>
      <c r="J51" s="98">
        <v>0.26489408900407851</v>
      </c>
      <c r="K51" s="98">
        <v>0.26760229132658314</v>
      </c>
      <c r="L51" s="98">
        <v>0.68921167798483307</v>
      </c>
      <c r="M51" s="98">
        <v>0.3772122959608063</v>
      </c>
      <c r="N51" s="98">
        <v>0.51174736497994244</v>
      </c>
      <c r="O51" s="98">
        <v>0.48586486526018313</v>
      </c>
      <c r="P51" s="98">
        <v>0.321511459890374</v>
      </c>
      <c r="Q51" s="98">
        <v>0.32396922018839047</v>
      </c>
      <c r="R51" s="98">
        <v>0.49706706347773205</v>
      </c>
      <c r="S51" s="98">
        <v>0.52432521668440624</v>
      </c>
      <c r="T51" s="98">
        <v>0.5187154935967353</v>
      </c>
      <c r="U51" s="98">
        <v>0.49399068523280626</v>
      </c>
      <c r="V51" s="98">
        <v>0.45889771069186469</v>
      </c>
      <c r="W51" s="98">
        <v>0.53439250239902991</v>
      </c>
      <c r="X51" s="98">
        <v>0.10046223688418401</v>
      </c>
      <c r="Y51" s="98">
        <v>8.508298590218441E-2</v>
      </c>
      <c r="DA51" s="63" t="s">
        <v>2122</v>
      </c>
    </row>
    <row r="52" spans="1:105" ht="12" customHeight="1" x14ac:dyDescent="0.25">
      <c r="A52" s="100" t="s">
        <v>211</v>
      </c>
      <c r="B52" s="101">
        <v>0.15801640125494146</v>
      </c>
      <c r="C52" s="101">
        <v>0.17111546594823421</v>
      </c>
      <c r="D52" s="101">
        <v>0.13937423361582091</v>
      </c>
      <c r="E52" s="101">
        <v>0.16197581913464537</v>
      </c>
      <c r="F52" s="101">
        <v>0.14668898057908178</v>
      </c>
      <c r="G52" s="101">
        <v>0.15001188621560874</v>
      </c>
      <c r="H52" s="101">
        <v>0.16693489098458381</v>
      </c>
      <c r="I52" s="101">
        <v>0.21348758381878619</v>
      </c>
      <c r="J52" s="101">
        <v>0.26489408900407851</v>
      </c>
      <c r="K52" s="101">
        <v>0.26760229132658314</v>
      </c>
      <c r="L52" s="101">
        <v>0.68921167798483307</v>
      </c>
      <c r="M52" s="101">
        <v>0.3772122959608063</v>
      </c>
      <c r="N52" s="101">
        <v>0.51174736497994244</v>
      </c>
      <c r="O52" s="101">
        <v>0.48586486526018313</v>
      </c>
      <c r="P52" s="101">
        <v>0.321511459890374</v>
      </c>
      <c r="Q52" s="101">
        <v>0.32396922018839047</v>
      </c>
      <c r="R52" s="101">
        <v>0.49706706347773205</v>
      </c>
      <c r="S52" s="101">
        <v>0.52432521668440624</v>
      </c>
      <c r="T52" s="101">
        <v>0.5187154935967353</v>
      </c>
      <c r="U52" s="101">
        <v>0.49399068523280626</v>
      </c>
      <c r="V52" s="101">
        <v>0.45889771069186469</v>
      </c>
      <c r="W52" s="101">
        <v>0.53439250239902991</v>
      </c>
      <c r="X52" s="101">
        <v>0.10046223688418401</v>
      </c>
      <c r="Y52" s="101">
        <v>8.508298590218441E-2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545.56531729167102</v>
      </c>
      <c r="C58" s="122">
        <v>513.17791519243167</v>
      </c>
      <c r="D58" s="122">
        <v>514.205266593229</v>
      </c>
      <c r="E58" s="122">
        <v>478.23999976212497</v>
      </c>
      <c r="F58" s="122">
        <v>461.93585207045197</v>
      </c>
      <c r="G58" s="122">
        <v>438.42095132724393</v>
      </c>
      <c r="H58" s="122">
        <v>410.93707106762793</v>
      </c>
      <c r="I58" s="122">
        <v>419.76829841496391</v>
      </c>
      <c r="J58" s="122">
        <v>379.49799939991635</v>
      </c>
      <c r="K58" s="122">
        <v>362.00961535021662</v>
      </c>
      <c r="L58" s="122">
        <v>342.51318849564876</v>
      </c>
      <c r="M58" s="122">
        <v>333.76685074340662</v>
      </c>
      <c r="N58" s="122">
        <v>310.44082596636622</v>
      </c>
      <c r="O58" s="122">
        <v>292.98345805647796</v>
      </c>
      <c r="P58" s="122">
        <v>279.07064651265074</v>
      </c>
      <c r="Q58" s="122">
        <v>260.30110396539976</v>
      </c>
      <c r="R58" s="122">
        <v>217.53162964350344</v>
      </c>
      <c r="S58" s="122">
        <v>216.614270598921</v>
      </c>
      <c r="T58" s="122">
        <v>193.88077787960796</v>
      </c>
      <c r="U58" s="122">
        <v>178.43542864347199</v>
      </c>
      <c r="V58" s="122">
        <v>172.74808817170324</v>
      </c>
      <c r="W58" s="122">
        <v>142.87904336014529</v>
      </c>
      <c r="X58" s="122">
        <v>119.70227125556951</v>
      </c>
      <c r="Y58" s="122">
        <v>94.39722756475102</v>
      </c>
      <c r="DA58" s="130" t="s">
        <v>2129</v>
      </c>
    </row>
    <row r="59" spans="1:105" ht="12" customHeight="1" x14ac:dyDescent="0.25">
      <c r="A59" s="97" t="s">
        <v>50</v>
      </c>
      <c r="B59" s="98">
        <v>545.56531729167102</v>
      </c>
      <c r="C59" s="98">
        <v>513.17791519243167</v>
      </c>
      <c r="D59" s="98">
        <v>514.205266593229</v>
      </c>
      <c r="E59" s="98">
        <v>478.23999976212497</v>
      </c>
      <c r="F59" s="98">
        <v>461.93585207045197</v>
      </c>
      <c r="G59" s="98">
        <v>438.42095132724393</v>
      </c>
      <c r="H59" s="98">
        <v>410.93707106762793</v>
      </c>
      <c r="I59" s="98">
        <v>419.76829841496391</v>
      </c>
      <c r="J59" s="98">
        <v>379.49799939991635</v>
      </c>
      <c r="K59" s="98">
        <v>362.00961535021662</v>
      </c>
      <c r="L59" s="98">
        <v>342.51318849564876</v>
      </c>
      <c r="M59" s="98">
        <v>333.76685074340662</v>
      </c>
      <c r="N59" s="98">
        <v>310.44082596636622</v>
      </c>
      <c r="O59" s="98">
        <v>292.98345805647796</v>
      </c>
      <c r="P59" s="98">
        <v>279.07064651265074</v>
      </c>
      <c r="Q59" s="98">
        <v>260.30110396539976</v>
      </c>
      <c r="R59" s="98">
        <v>217.53162964350344</v>
      </c>
      <c r="S59" s="98">
        <v>216.614270598921</v>
      </c>
      <c r="T59" s="98">
        <v>193.88077787960796</v>
      </c>
      <c r="U59" s="98">
        <v>178.43542864347199</v>
      </c>
      <c r="V59" s="98">
        <v>172.74808817170324</v>
      </c>
      <c r="W59" s="98">
        <v>142.87904336014529</v>
      </c>
      <c r="X59" s="98">
        <v>119.70227125556951</v>
      </c>
      <c r="Y59" s="98">
        <v>94.39722756475102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29692.60149239999</v>
      </c>
      <c r="C62" s="117">
        <f t="shared" si="21"/>
        <v>30318.407269920004</v>
      </c>
      <c r="D62" s="117">
        <f t="shared" si="21"/>
        <v>31064.141540520006</v>
      </c>
      <c r="E62" s="117">
        <f t="shared" si="21"/>
        <v>30896.784155159996</v>
      </c>
      <c r="F62" s="117">
        <f t="shared" si="21"/>
        <v>34678.025696160003</v>
      </c>
      <c r="G62" s="117">
        <f t="shared" si="21"/>
        <v>33944.607956159998</v>
      </c>
      <c r="H62" s="117">
        <f t="shared" si="21"/>
        <v>34325.186631119999</v>
      </c>
      <c r="I62" s="117">
        <f t="shared" si="21"/>
        <v>30394.240826399993</v>
      </c>
      <c r="J62" s="117">
        <f t="shared" si="21"/>
        <v>32890.215794039992</v>
      </c>
      <c r="K62" s="117">
        <f t="shared" si="21"/>
        <v>33339.288799080015</v>
      </c>
      <c r="L62" s="117">
        <f t="shared" si="21"/>
        <v>32580.33483276</v>
      </c>
      <c r="M62" s="117">
        <f t="shared" si="21"/>
        <v>29820.753392760002</v>
      </c>
      <c r="N62" s="117">
        <f t="shared" si="21"/>
        <v>33013.524078532137</v>
      </c>
      <c r="O62" s="117">
        <f t="shared" si="21"/>
        <v>34074.200840775593</v>
      </c>
      <c r="P62" s="117">
        <f t="shared" si="21"/>
        <v>25461.106762464275</v>
      </c>
      <c r="Q62" s="117">
        <f t="shared" si="21"/>
        <v>27413.391342064682</v>
      </c>
      <c r="R62" s="117">
        <f t="shared" ref="R62:V62" si="22">R63+R66+R68+R77</f>
        <v>29653.043245200715</v>
      </c>
      <c r="S62" s="117">
        <f t="shared" si="22"/>
        <v>28797.593003294842</v>
      </c>
      <c r="T62" s="117">
        <f t="shared" si="22"/>
        <v>26851.07988293856</v>
      </c>
      <c r="U62" s="117">
        <f t="shared" si="22"/>
        <v>26145.914780820745</v>
      </c>
      <c r="V62" s="117">
        <f t="shared" si="22"/>
        <v>25690.566977528881</v>
      </c>
      <c r="W62" s="117">
        <f t="shared" ref="W62:Y62" si="23">W63+W66+W68+W77</f>
        <v>26681.412746541093</v>
      </c>
      <c r="X62" s="117">
        <f t="shared" si="23"/>
        <v>21715.577644750112</v>
      </c>
      <c r="Y62" s="117">
        <f t="shared" si="23"/>
        <v>19966.5127474898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25478.345436675259</v>
      </c>
      <c r="C63" s="122">
        <f t="shared" si="24"/>
        <v>26303.79624233337</v>
      </c>
      <c r="D63" s="122">
        <f t="shared" si="24"/>
        <v>26640.150327103947</v>
      </c>
      <c r="E63" s="122">
        <f t="shared" si="24"/>
        <v>26589.567472742983</v>
      </c>
      <c r="F63" s="122">
        <f t="shared" si="24"/>
        <v>30133.976510909135</v>
      </c>
      <c r="G63" s="122">
        <f t="shared" si="24"/>
        <v>29511.086115917205</v>
      </c>
      <c r="H63" s="122">
        <f t="shared" si="24"/>
        <v>29530.421174309326</v>
      </c>
      <c r="I63" s="122">
        <f t="shared" si="24"/>
        <v>25626.413966656197</v>
      </c>
      <c r="J63" s="122">
        <f t="shared" si="24"/>
        <v>28084.085281978252</v>
      </c>
      <c r="K63" s="122">
        <f t="shared" si="24"/>
        <v>28906.207963941721</v>
      </c>
      <c r="L63" s="122">
        <f t="shared" si="24"/>
        <v>27987.33307322166</v>
      </c>
      <c r="M63" s="122">
        <f t="shared" si="24"/>
        <v>24526.688832285516</v>
      </c>
      <c r="N63" s="122">
        <f t="shared" si="24"/>
        <v>27825.390576896498</v>
      </c>
      <c r="O63" s="122">
        <f t="shared" si="24"/>
        <v>29206.170399166065</v>
      </c>
      <c r="P63" s="122">
        <f t="shared" si="24"/>
        <v>20780.114827255598</v>
      </c>
      <c r="Q63" s="122">
        <f t="shared" si="24"/>
        <v>22763.267535622806</v>
      </c>
      <c r="R63" s="122">
        <f t="shared" ref="R63:V63" si="25">SUM(R64:R65)</f>
        <v>24953.911448174829</v>
      </c>
      <c r="S63" s="122">
        <f t="shared" si="25"/>
        <v>24032.449057459533</v>
      </c>
      <c r="T63" s="122">
        <f t="shared" si="25"/>
        <v>22227.283350079982</v>
      </c>
      <c r="U63" s="122">
        <f t="shared" si="25"/>
        <v>21531.114640190703</v>
      </c>
      <c r="V63" s="122">
        <f t="shared" si="25"/>
        <v>20968.351366188104</v>
      </c>
      <c r="W63" s="122">
        <f t="shared" ref="W63:Y63" si="26">SUM(W64:W65)</f>
        <v>22241.104730013609</v>
      </c>
      <c r="X63" s="122">
        <f t="shared" si="26"/>
        <v>17997.938086441263</v>
      </c>
      <c r="Y63" s="122">
        <f t="shared" si="26"/>
        <v>16655.678132361383</v>
      </c>
      <c r="DA63" s="130" t="s">
        <v>2133</v>
      </c>
    </row>
    <row r="64" spans="1:105" ht="12" customHeight="1" x14ac:dyDescent="0.25">
      <c r="A64" s="97" t="s">
        <v>212</v>
      </c>
      <c r="B64" s="98">
        <v>25478.345436675259</v>
      </c>
      <c r="C64" s="98">
        <v>26303.79624233337</v>
      </c>
      <c r="D64" s="98">
        <v>26640.150327103947</v>
      </c>
      <c r="E64" s="98">
        <v>26589.567472742983</v>
      </c>
      <c r="F64" s="98">
        <v>30133.976510909135</v>
      </c>
      <c r="G64" s="98">
        <v>29511.086115917205</v>
      </c>
      <c r="H64" s="98">
        <v>29530.421174309326</v>
      </c>
      <c r="I64" s="98">
        <v>25626.413966656197</v>
      </c>
      <c r="J64" s="98">
        <v>28084.085281978252</v>
      </c>
      <c r="K64" s="98">
        <v>28906.207963941721</v>
      </c>
      <c r="L64" s="98">
        <v>27987.33307322166</v>
      </c>
      <c r="M64" s="98">
        <v>24526.688832285516</v>
      </c>
      <c r="N64" s="98">
        <v>27825.390576896498</v>
      </c>
      <c r="O64" s="98">
        <v>29206.170399166065</v>
      </c>
      <c r="P64" s="98">
        <v>20780.114827255598</v>
      </c>
      <c r="Q64" s="98">
        <v>22763.267535622806</v>
      </c>
      <c r="R64" s="98">
        <v>24953.911448174829</v>
      </c>
      <c r="S64" s="98">
        <v>24032.449057459533</v>
      </c>
      <c r="T64" s="98">
        <v>22227.283350079982</v>
      </c>
      <c r="U64" s="98">
        <v>21531.114640190703</v>
      </c>
      <c r="V64" s="98">
        <v>20968.351366188104</v>
      </c>
      <c r="W64" s="98">
        <v>22241.104730013609</v>
      </c>
      <c r="X64" s="98">
        <v>17997.938086441263</v>
      </c>
      <c r="Y64" s="98">
        <v>16655.678132361383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2657.9546274075733</v>
      </c>
      <c r="C68" s="122">
        <v>2524.7376084823391</v>
      </c>
      <c r="D68" s="122">
        <v>2769.562113887921</v>
      </c>
      <c r="E68" s="122">
        <v>2754.9714441586334</v>
      </c>
      <c r="F68" s="122">
        <v>3002.0130040390309</v>
      </c>
      <c r="G68" s="122">
        <v>2840.4240235747202</v>
      </c>
      <c r="H68" s="122">
        <v>3085.5021241795876</v>
      </c>
      <c r="I68" s="122">
        <v>2953.5944368318937</v>
      </c>
      <c r="J68" s="122">
        <v>3009.7816567016303</v>
      </c>
      <c r="K68" s="122">
        <v>2892.6775742524374</v>
      </c>
      <c r="L68" s="122">
        <v>2839.2286261874815</v>
      </c>
      <c r="M68" s="122">
        <v>3365.0015332597582</v>
      </c>
      <c r="N68" s="122">
        <v>3260.660502246742</v>
      </c>
      <c r="O68" s="122">
        <v>3095.9417380906552</v>
      </c>
      <c r="P68" s="122">
        <v>2990.0551074124478</v>
      </c>
      <c r="Q68" s="122">
        <v>2977.9582252962491</v>
      </c>
      <c r="R68" s="122">
        <v>3015.7397648430256</v>
      </c>
      <c r="S68" s="122">
        <v>3068.7213726323548</v>
      </c>
      <c r="T68" s="122">
        <v>2987.9107367880811</v>
      </c>
      <c r="U68" s="122">
        <v>2992.5012345689979</v>
      </c>
      <c r="V68" s="122">
        <v>3059.2472719337666</v>
      </c>
      <c r="W68" s="122">
        <v>2888.8750891778836</v>
      </c>
      <c r="X68" s="122">
        <v>2111.6711737883866</v>
      </c>
      <c r="Y68" s="122">
        <v>1846.4290054010955</v>
      </c>
      <c r="DA68" s="130" t="s">
        <v>2138</v>
      </c>
    </row>
    <row r="69" spans="1:105" ht="12" customHeight="1" x14ac:dyDescent="0.25">
      <c r="A69" s="97" t="s">
        <v>134</v>
      </c>
      <c r="B69" s="98">
        <v>2657.7091433979735</v>
      </c>
      <c r="C69" s="98">
        <v>2524.5280861168376</v>
      </c>
      <c r="D69" s="98">
        <v>2769.346567730287</v>
      </c>
      <c r="E69" s="98">
        <v>2754.7474361210284</v>
      </c>
      <c r="F69" s="98">
        <v>3001.7605010166963</v>
      </c>
      <c r="G69" s="98">
        <v>2840.1900682300993</v>
      </c>
      <c r="H69" s="98">
        <v>3085.2078178547645</v>
      </c>
      <c r="I69" s="98">
        <v>2953.1947977287946</v>
      </c>
      <c r="J69" s="98">
        <v>3009.3551929127088</v>
      </c>
      <c r="K69" s="98">
        <v>2892.2197923524845</v>
      </c>
      <c r="L69" s="98">
        <v>2838.0034231252394</v>
      </c>
      <c r="M69" s="98">
        <v>3364.1347827317404</v>
      </c>
      <c r="N69" s="98">
        <v>3259.5658015151412</v>
      </c>
      <c r="O69" s="98">
        <v>3094.8476376109729</v>
      </c>
      <c r="P69" s="98">
        <v>2989.2884264108097</v>
      </c>
      <c r="Q69" s="98">
        <v>2977.087003747914</v>
      </c>
      <c r="R69" s="98">
        <v>3014.8626684880824</v>
      </c>
      <c r="S69" s="98">
        <v>3067.7239843821471</v>
      </c>
      <c r="T69" s="98">
        <v>2986.8983863020121</v>
      </c>
      <c r="U69" s="98">
        <v>2991.5144329620125</v>
      </c>
      <c r="V69" s="98">
        <v>3058.2280439765427</v>
      </c>
      <c r="W69" s="98">
        <v>2887.8458045508673</v>
      </c>
      <c r="X69" s="98">
        <v>2111.3303043379256</v>
      </c>
      <c r="Y69" s="98">
        <v>1846.1808341860781</v>
      </c>
      <c r="DA69" s="63" t="s">
        <v>2139</v>
      </c>
    </row>
    <row r="70" spans="1:105" ht="12" customHeight="1" x14ac:dyDescent="0.25">
      <c r="A70" s="97" t="s">
        <v>133</v>
      </c>
      <c r="B70" s="98">
        <v>0.24548400959991204</v>
      </c>
      <c r="C70" s="98">
        <v>0.20952236550132358</v>
      </c>
      <c r="D70" s="98">
        <v>0.21554615763400198</v>
      </c>
      <c r="E70" s="98">
        <v>0.2240080376051965</v>
      </c>
      <c r="F70" s="98">
        <v>0.25250302233440047</v>
      </c>
      <c r="G70" s="98">
        <v>0.23395534462093814</v>
      </c>
      <c r="H70" s="98">
        <v>0.29430632482304003</v>
      </c>
      <c r="I70" s="98">
        <v>0.39963910309923284</v>
      </c>
      <c r="J70" s="98">
        <v>0.42646378892140263</v>
      </c>
      <c r="K70" s="98">
        <v>0.45778189995275748</v>
      </c>
      <c r="L70" s="98">
        <v>1.2252030622422099</v>
      </c>
      <c r="M70" s="98">
        <v>0.86675052801755315</v>
      </c>
      <c r="N70" s="98">
        <v>1.0947007316006552</v>
      </c>
      <c r="O70" s="98">
        <v>1.0941004796824392</v>
      </c>
      <c r="P70" s="98">
        <v>0.76668100163816577</v>
      </c>
      <c r="Q70" s="98">
        <v>0.87122154833517762</v>
      </c>
      <c r="R70" s="98">
        <v>0.87709635494308591</v>
      </c>
      <c r="S70" s="98">
        <v>0.99738825020772581</v>
      </c>
      <c r="T70" s="98">
        <v>1.0123504860688088</v>
      </c>
      <c r="U70" s="98">
        <v>0.98680160698523278</v>
      </c>
      <c r="V70" s="98">
        <v>1.0192279572239111</v>
      </c>
      <c r="W70" s="98">
        <v>1.0292846270163425</v>
      </c>
      <c r="X70" s="98">
        <v>0.34086945046094536</v>
      </c>
      <c r="Y70" s="98">
        <v>0.24817121501742101</v>
      </c>
      <c r="DA70" s="63" t="s">
        <v>2140</v>
      </c>
    </row>
    <row r="71" spans="1:105" ht="12" customHeight="1" x14ac:dyDescent="0.25">
      <c r="A71" s="100" t="s">
        <v>212</v>
      </c>
      <c r="B71" s="101">
        <v>0.24548400959991204</v>
      </c>
      <c r="C71" s="101">
        <v>0.20952236550132358</v>
      </c>
      <c r="D71" s="101">
        <v>0.21554615763400198</v>
      </c>
      <c r="E71" s="101">
        <v>0.2240080376051965</v>
      </c>
      <c r="F71" s="101">
        <v>0.25250302233440047</v>
      </c>
      <c r="G71" s="101">
        <v>0.23395534462093814</v>
      </c>
      <c r="H71" s="101">
        <v>0.29430632482304003</v>
      </c>
      <c r="I71" s="101">
        <v>0.39963910309923284</v>
      </c>
      <c r="J71" s="101">
        <v>0.42646378892140263</v>
      </c>
      <c r="K71" s="101">
        <v>0.45778189995275748</v>
      </c>
      <c r="L71" s="101">
        <v>1.2252030622422099</v>
      </c>
      <c r="M71" s="101">
        <v>0.86675052801755315</v>
      </c>
      <c r="N71" s="101">
        <v>1.0947007316006552</v>
      </c>
      <c r="O71" s="101">
        <v>1.0941004796824392</v>
      </c>
      <c r="P71" s="101">
        <v>0.76668100163816577</v>
      </c>
      <c r="Q71" s="101">
        <v>0.87122154833517762</v>
      </c>
      <c r="R71" s="101">
        <v>0.87709635494308591</v>
      </c>
      <c r="S71" s="101">
        <v>0.99738825020772581</v>
      </c>
      <c r="T71" s="101">
        <v>1.0123504860688088</v>
      </c>
      <c r="U71" s="101">
        <v>0.98680160698523278</v>
      </c>
      <c r="V71" s="101">
        <v>1.0192279572239111</v>
      </c>
      <c r="W71" s="101">
        <v>1.0292846270163425</v>
      </c>
      <c r="X71" s="101">
        <v>0.34086945046094536</v>
      </c>
      <c r="Y71" s="101">
        <v>0.24817121501742101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1556.3014283171585</v>
      </c>
      <c r="C77" s="122">
        <v>1489.873419104295</v>
      </c>
      <c r="D77" s="122">
        <v>1654.4290995281369</v>
      </c>
      <c r="E77" s="122">
        <v>1552.2452382583808</v>
      </c>
      <c r="F77" s="122">
        <v>1542.0361812118363</v>
      </c>
      <c r="G77" s="122">
        <v>1593.0978166680725</v>
      </c>
      <c r="H77" s="122">
        <v>1709.2633326310875</v>
      </c>
      <c r="I77" s="122">
        <v>1814.2324229119054</v>
      </c>
      <c r="J77" s="122">
        <v>1796.3488553601098</v>
      </c>
      <c r="K77" s="122">
        <v>1540.4032608858599</v>
      </c>
      <c r="L77" s="122">
        <v>1753.7731333508605</v>
      </c>
      <c r="M77" s="122">
        <v>1929.0630272147296</v>
      </c>
      <c r="N77" s="122">
        <v>1927.4729993888966</v>
      </c>
      <c r="O77" s="122">
        <v>1772.0887035188744</v>
      </c>
      <c r="P77" s="122">
        <v>1690.9368277962274</v>
      </c>
      <c r="Q77" s="122">
        <v>1672.1655811456264</v>
      </c>
      <c r="R77" s="122">
        <v>1683.3920321828575</v>
      </c>
      <c r="S77" s="122">
        <v>1696.4225732029565</v>
      </c>
      <c r="T77" s="122">
        <v>1635.8857960704972</v>
      </c>
      <c r="U77" s="122">
        <v>1622.2989060610455</v>
      </c>
      <c r="V77" s="122">
        <v>1662.9683394070094</v>
      </c>
      <c r="W77" s="122">
        <v>1551.4329273496</v>
      </c>
      <c r="X77" s="122">
        <v>1605.9683845204654</v>
      </c>
      <c r="Y77" s="122">
        <v>1464.405609727321</v>
      </c>
      <c r="DA77" s="130" t="s">
        <v>2147</v>
      </c>
    </row>
    <row r="78" spans="1:105" ht="12" customHeight="1" x14ac:dyDescent="0.25">
      <c r="A78" s="97" t="s">
        <v>189</v>
      </c>
      <c r="B78" s="98">
        <v>1556.3014283171585</v>
      </c>
      <c r="C78" s="98">
        <v>1489.873419104295</v>
      </c>
      <c r="D78" s="98">
        <v>1654.4290995281369</v>
      </c>
      <c r="E78" s="98">
        <v>1552.2452382583808</v>
      </c>
      <c r="F78" s="98">
        <v>1542.0361812118363</v>
      </c>
      <c r="G78" s="98">
        <v>1593.0978166680725</v>
      </c>
      <c r="H78" s="98">
        <v>1709.2633326310875</v>
      </c>
      <c r="I78" s="98">
        <v>1814.2324229119054</v>
      </c>
      <c r="J78" s="98">
        <v>1796.3488553601098</v>
      </c>
      <c r="K78" s="98">
        <v>1540.4032608858599</v>
      </c>
      <c r="L78" s="98">
        <v>1753.7731333508605</v>
      </c>
      <c r="M78" s="98">
        <v>1929.0630272147296</v>
      </c>
      <c r="N78" s="98">
        <v>1927.4729993888966</v>
      </c>
      <c r="O78" s="98">
        <v>1772.0887035188744</v>
      </c>
      <c r="P78" s="98">
        <v>1690.9368277962274</v>
      </c>
      <c r="Q78" s="98">
        <v>1672.1655811456264</v>
      </c>
      <c r="R78" s="98">
        <v>1683.3920321828575</v>
      </c>
      <c r="S78" s="98">
        <v>1696.4225732029565</v>
      </c>
      <c r="T78" s="98">
        <v>1635.8857960704972</v>
      </c>
      <c r="U78" s="98">
        <v>1622.2989060610455</v>
      </c>
      <c r="V78" s="98">
        <v>1662.9683394070094</v>
      </c>
      <c r="W78" s="98">
        <v>1551.4329273496</v>
      </c>
      <c r="X78" s="98">
        <v>1605.9683845204654</v>
      </c>
      <c r="Y78" s="98">
        <v>1464.405609727321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638.74670514701234</v>
      </c>
      <c r="C81" s="117">
        <f t="shared" si="28"/>
        <v>597.14598062425148</v>
      </c>
      <c r="D81" s="117">
        <f t="shared" si="28"/>
        <v>606.44373963076043</v>
      </c>
      <c r="E81" s="117">
        <f t="shared" si="28"/>
        <v>574.76353936204237</v>
      </c>
      <c r="F81" s="117">
        <f t="shared" si="28"/>
        <v>569.84270617684467</v>
      </c>
      <c r="G81" s="117">
        <f t="shared" si="28"/>
        <v>552.53871408371037</v>
      </c>
      <c r="H81" s="117">
        <f t="shared" si="28"/>
        <v>530.21019383121279</v>
      </c>
      <c r="I81" s="117">
        <f t="shared" si="28"/>
        <v>565.71904214855226</v>
      </c>
      <c r="J81" s="117">
        <f t="shared" si="28"/>
        <v>527.54246720278945</v>
      </c>
      <c r="K81" s="117">
        <f t="shared" si="28"/>
        <v>541.5381578340872</v>
      </c>
      <c r="L81" s="117">
        <f t="shared" si="28"/>
        <v>568.59735156926104</v>
      </c>
      <c r="M81" s="117">
        <f t="shared" si="28"/>
        <v>603.51438402399094</v>
      </c>
      <c r="N81" s="117">
        <f t="shared" si="28"/>
        <v>599.73775120178016</v>
      </c>
      <c r="O81" s="117">
        <f t="shared" si="28"/>
        <v>603.94953151473101</v>
      </c>
      <c r="P81" s="117">
        <f t="shared" si="28"/>
        <v>618.85428941705447</v>
      </c>
      <c r="Q81" s="117">
        <f t="shared" si="28"/>
        <v>603.1375557383808</v>
      </c>
      <c r="R81" s="117">
        <f t="shared" ref="R81:V81" si="29">R82+R85+R87+R100</f>
        <v>533.67260896371863</v>
      </c>
      <c r="S81" s="117">
        <f t="shared" si="29"/>
        <v>545.54537190230155</v>
      </c>
      <c r="T81" s="117">
        <f t="shared" si="29"/>
        <v>512.06697963754846</v>
      </c>
      <c r="U81" s="117">
        <f t="shared" si="29"/>
        <v>487.5428295146391</v>
      </c>
      <c r="V81" s="117">
        <f t="shared" si="29"/>
        <v>488.54487936461896</v>
      </c>
      <c r="W81" s="117">
        <f t="shared" ref="W81:Y81" si="30">W82+W85+W87+W100</f>
        <v>431.35925730733106</v>
      </c>
      <c r="X81" s="117">
        <f t="shared" si="30"/>
        <v>345.00329560890304</v>
      </c>
      <c r="Y81" s="117">
        <f t="shared" si="30"/>
        <v>288.34062584177337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173.24726723716378</v>
      </c>
      <c r="C87" s="122">
        <v>163.40753770780728</v>
      </c>
      <c r="D87" s="122">
        <v>161.37754365263424</v>
      </c>
      <c r="E87" s="122">
        <v>150.80193845503288</v>
      </c>
      <c r="F87" s="122">
        <v>147.50238667031374</v>
      </c>
      <c r="G87" s="122">
        <v>140.61142983634696</v>
      </c>
      <c r="H87" s="122">
        <v>129.26539238121435</v>
      </c>
      <c r="I87" s="122">
        <v>131.68014111327423</v>
      </c>
      <c r="J87" s="122">
        <v>118.27648049741201</v>
      </c>
      <c r="K87" s="122">
        <v>118.14123471043914</v>
      </c>
      <c r="L87" s="122">
        <v>118.85982196643516</v>
      </c>
      <c r="M87" s="122">
        <v>120.26545932580217</v>
      </c>
      <c r="N87" s="122">
        <v>110.84006113225352</v>
      </c>
      <c r="O87" s="122">
        <v>105.06544886807824</v>
      </c>
      <c r="P87" s="122">
        <v>103.76279406221055</v>
      </c>
      <c r="Q87" s="122">
        <v>99.648951206446696</v>
      </c>
      <c r="R87" s="122">
        <v>96.764757220362085</v>
      </c>
      <c r="S87" s="122">
        <v>97.6164522791791</v>
      </c>
      <c r="T87" s="122">
        <v>94.188519725815681</v>
      </c>
      <c r="U87" s="122">
        <v>87.482240537690146</v>
      </c>
      <c r="V87" s="122">
        <v>84.101329537177136</v>
      </c>
      <c r="W87" s="122">
        <v>83.723938319911525</v>
      </c>
      <c r="X87" s="122">
        <v>49.785640879028364</v>
      </c>
      <c r="Y87" s="122">
        <v>41.136780698397139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173.23159270101084</v>
      </c>
      <c r="C92" s="101">
        <v>163.39365487025583</v>
      </c>
      <c r="D92" s="101">
        <v>161.36490977803589</v>
      </c>
      <c r="E92" s="101">
        <v>150.78963216330564</v>
      </c>
      <c r="F92" s="101">
        <v>147.49029625518722</v>
      </c>
      <c r="G92" s="101">
        <v>140.59939979625193</v>
      </c>
      <c r="H92" s="101">
        <v>129.25368941516558</v>
      </c>
      <c r="I92" s="101">
        <v>131.66169257712173</v>
      </c>
      <c r="J92" s="101">
        <v>118.26030329161037</v>
      </c>
      <c r="K92" s="101">
        <v>118.12168636249785</v>
      </c>
      <c r="L92" s="101">
        <v>118.8019276081113</v>
      </c>
      <c r="M92" s="101">
        <v>120.23336467071638</v>
      </c>
      <c r="N92" s="101">
        <v>110.8025246274462</v>
      </c>
      <c r="O92" s="101">
        <v>105.0308330147564</v>
      </c>
      <c r="P92" s="101">
        <v>103.73505693459786</v>
      </c>
      <c r="Q92" s="101">
        <v>99.619674321648247</v>
      </c>
      <c r="R92" s="101">
        <v>96.737440227647653</v>
      </c>
      <c r="S92" s="101">
        <v>97.586090656588553</v>
      </c>
      <c r="T92" s="101">
        <v>94.158071411681391</v>
      </c>
      <c r="U92" s="101">
        <v>87.455525699337343</v>
      </c>
      <c r="V92" s="101">
        <v>84.074347366989429</v>
      </c>
      <c r="W92" s="101">
        <v>83.691978857007214</v>
      </c>
      <c r="X92" s="101">
        <v>49.778004494739911</v>
      </c>
      <c r="Y92" s="101">
        <v>41.131700409763262</v>
      </c>
      <c r="DA92" s="131" t="s">
        <v>2161</v>
      </c>
    </row>
    <row r="93" spans="1:105" ht="12" customHeight="1" x14ac:dyDescent="0.25">
      <c r="A93" s="107" t="s">
        <v>123</v>
      </c>
      <c r="B93" s="104">
        <v>1.5674536152949642E-2</v>
      </c>
      <c r="C93" s="104">
        <v>1.3882837551445693E-2</v>
      </c>
      <c r="D93" s="104">
        <v>1.2633874598344698E-2</v>
      </c>
      <c r="E93" s="104">
        <v>1.2306291727234988E-2</v>
      </c>
      <c r="F93" s="104">
        <v>1.2090415126525004E-2</v>
      </c>
      <c r="G93" s="104">
        <v>1.2030040095028319E-2</v>
      </c>
      <c r="H93" s="104">
        <v>1.1702966048769255E-2</v>
      </c>
      <c r="I93" s="104">
        <v>1.8448536152508271E-2</v>
      </c>
      <c r="J93" s="104">
        <v>1.6177205801634498E-2</v>
      </c>
      <c r="K93" s="104">
        <v>1.9548347941278178E-2</v>
      </c>
      <c r="L93" s="104">
        <v>5.7894358323863603E-2</v>
      </c>
      <c r="M93" s="104">
        <v>3.2094655085789743E-2</v>
      </c>
      <c r="N93" s="104">
        <v>3.7536504807325503E-2</v>
      </c>
      <c r="O93" s="104">
        <v>3.4615853321836039E-2</v>
      </c>
      <c r="P93" s="104">
        <v>2.7737127612681229E-2</v>
      </c>
      <c r="Q93" s="104">
        <v>2.9276884798445462E-2</v>
      </c>
      <c r="R93" s="104">
        <v>2.731699271442594E-2</v>
      </c>
      <c r="S93" s="104">
        <v>3.0361622590540455E-2</v>
      </c>
      <c r="T93" s="104">
        <v>3.0448314134287443E-2</v>
      </c>
      <c r="U93" s="104">
        <v>2.6714838352796991E-2</v>
      </c>
      <c r="V93" s="104">
        <v>2.6982170187708866E-2</v>
      </c>
      <c r="W93" s="104">
        <v>3.1959462904304542E-2</v>
      </c>
      <c r="X93" s="104">
        <v>7.6363842884502311E-3</v>
      </c>
      <c r="Y93" s="104">
        <v>5.0802886338773331E-3</v>
      </c>
      <c r="DA93" s="132" t="s">
        <v>2162</v>
      </c>
    </row>
    <row r="94" spans="1:105" ht="12" customHeight="1" x14ac:dyDescent="0.25">
      <c r="A94" s="108" t="s">
        <v>50</v>
      </c>
      <c r="B94" s="98">
        <v>1.5674536152949642E-2</v>
      </c>
      <c r="C94" s="98">
        <v>1.3882837551445693E-2</v>
      </c>
      <c r="D94" s="98">
        <v>1.2633874598344698E-2</v>
      </c>
      <c r="E94" s="98">
        <v>1.2306291727234988E-2</v>
      </c>
      <c r="F94" s="98">
        <v>1.2090415126525004E-2</v>
      </c>
      <c r="G94" s="98">
        <v>1.2030040095028319E-2</v>
      </c>
      <c r="H94" s="98">
        <v>1.1702966048769255E-2</v>
      </c>
      <c r="I94" s="98">
        <v>1.8448536152508271E-2</v>
      </c>
      <c r="J94" s="98">
        <v>1.6177205801634498E-2</v>
      </c>
      <c r="K94" s="98">
        <v>1.9548347941278178E-2</v>
      </c>
      <c r="L94" s="98">
        <v>5.7894358323863603E-2</v>
      </c>
      <c r="M94" s="98">
        <v>3.2094655085789743E-2</v>
      </c>
      <c r="N94" s="98">
        <v>3.7536504807325503E-2</v>
      </c>
      <c r="O94" s="98">
        <v>3.4615853321836039E-2</v>
      </c>
      <c r="P94" s="98">
        <v>2.7737127612681229E-2</v>
      </c>
      <c r="Q94" s="98">
        <v>2.9276884798445462E-2</v>
      </c>
      <c r="R94" s="98">
        <v>2.731699271442594E-2</v>
      </c>
      <c r="S94" s="98">
        <v>3.0361622590540455E-2</v>
      </c>
      <c r="T94" s="98">
        <v>3.0448314134287443E-2</v>
      </c>
      <c r="U94" s="98">
        <v>2.6714838352796991E-2</v>
      </c>
      <c r="V94" s="98">
        <v>2.6982170187708866E-2</v>
      </c>
      <c r="W94" s="98">
        <v>3.1959462904304542E-2</v>
      </c>
      <c r="X94" s="98">
        <v>7.6363842884502311E-3</v>
      </c>
      <c r="Y94" s="98">
        <v>5.0802886338773331E-3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465.49943790984861</v>
      </c>
      <c r="C100" s="122">
        <v>433.73844291644417</v>
      </c>
      <c r="D100" s="122">
        <v>445.06619597812619</v>
      </c>
      <c r="E100" s="122">
        <v>423.96160090700954</v>
      </c>
      <c r="F100" s="122">
        <v>422.34031950653093</v>
      </c>
      <c r="G100" s="122">
        <v>411.92728424736345</v>
      </c>
      <c r="H100" s="122">
        <v>400.94480144999847</v>
      </c>
      <c r="I100" s="122">
        <v>434.03890103527806</v>
      </c>
      <c r="J100" s="122">
        <v>409.26598670537749</v>
      </c>
      <c r="K100" s="122">
        <v>423.39692312364804</v>
      </c>
      <c r="L100" s="122">
        <v>449.73752960282582</v>
      </c>
      <c r="M100" s="122">
        <v>483.24892469818872</v>
      </c>
      <c r="N100" s="122">
        <v>488.89769006952662</v>
      </c>
      <c r="O100" s="122">
        <v>498.88408264665276</v>
      </c>
      <c r="P100" s="122">
        <v>515.09149535484391</v>
      </c>
      <c r="Q100" s="122">
        <v>503.48860453193413</v>
      </c>
      <c r="R100" s="122">
        <v>436.9078517433565</v>
      </c>
      <c r="S100" s="122">
        <v>447.92891962312245</v>
      </c>
      <c r="T100" s="122">
        <v>417.87845991173276</v>
      </c>
      <c r="U100" s="122">
        <v>400.06058897694896</v>
      </c>
      <c r="V100" s="122">
        <v>404.44354982744181</v>
      </c>
      <c r="W100" s="122">
        <v>347.63531898741957</v>
      </c>
      <c r="X100" s="122">
        <v>295.21765472987465</v>
      </c>
      <c r="Y100" s="122">
        <v>247.20384514337621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465.49943790984861</v>
      </c>
      <c r="C102" s="98">
        <v>433.73844291644417</v>
      </c>
      <c r="D102" s="98">
        <v>445.06619597812619</v>
      </c>
      <c r="E102" s="98">
        <v>423.96160090700954</v>
      </c>
      <c r="F102" s="98">
        <v>422.34031950653093</v>
      </c>
      <c r="G102" s="98">
        <v>411.92728424736345</v>
      </c>
      <c r="H102" s="98">
        <v>400.94480144999847</v>
      </c>
      <c r="I102" s="98">
        <v>434.03890103527806</v>
      </c>
      <c r="J102" s="98">
        <v>409.26598670537749</v>
      </c>
      <c r="K102" s="98">
        <v>423.39692312364804</v>
      </c>
      <c r="L102" s="98">
        <v>449.73752960282582</v>
      </c>
      <c r="M102" s="98">
        <v>483.24892469818872</v>
      </c>
      <c r="N102" s="98">
        <v>488.89769006952662</v>
      </c>
      <c r="O102" s="98">
        <v>498.88408264665276</v>
      </c>
      <c r="P102" s="98">
        <v>515.09149535484391</v>
      </c>
      <c r="Q102" s="98">
        <v>503.48860453193413</v>
      </c>
      <c r="R102" s="98">
        <v>436.9078517433565</v>
      </c>
      <c r="S102" s="98">
        <v>447.92891962312245</v>
      </c>
      <c r="T102" s="98">
        <v>417.87845991173276</v>
      </c>
      <c r="U102" s="98">
        <v>400.06058897694896</v>
      </c>
      <c r="V102" s="98">
        <v>404.44354982744181</v>
      </c>
      <c r="W102" s="98">
        <v>347.63531898741957</v>
      </c>
      <c r="X102" s="98">
        <v>295.21765472987465</v>
      </c>
      <c r="Y102" s="98">
        <v>247.20384514337621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13.412923172913048</v>
      </c>
      <c r="C105" s="117">
        <f t="shared" si="35"/>
        <v>11.419644815529637</v>
      </c>
      <c r="D105" s="117">
        <f t="shared" si="35"/>
        <v>9.6415397523251514</v>
      </c>
      <c r="E105" s="117">
        <f t="shared" si="35"/>
        <v>7.3330848246780995</v>
      </c>
      <c r="F105" s="117">
        <f t="shared" si="35"/>
        <v>5.2051114200886461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13.412923172913048</v>
      </c>
      <c r="C120" s="122">
        <v>11.419644815529637</v>
      </c>
      <c r="D120" s="122">
        <v>9.6415397523251514</v>
      </c>
      <c r="E120" s="122">
        <v>7.3330848246780995</v>
      </c>
      <c r="F120" s="122">
        <v>5.2051114200886461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13.412923172913048</v>
      </c>
      <c r="C121" s="98">
        <v>11.419644815529637</v>
      </c>
      <c r="D121" s="98">
        <v>9.6415397523251514</v>
      </c>
      <c r="E121" s="98">
        <v>7.3330848246780995</v>
      </c>
      <c r="F121" s="98">
        <v>5.2051114200886461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262.04509575840791</v>
      </c>
      <c r="C124" s="117">
        <f t="shared" si="42"/>
        <v>249.47005417552649</v>
      </c>
      <c r="D124" s="117">
        <f t="shared" si="42"/>
        <v>254.18020754580988</v>
      </c>
      <c r="E124" s="117">
        <f t="shared" si="42"/>
        <v>239.40878309793712</v>
      </c>
      <c r="F124" s="117">
        <f t="shared" si="42"/>
        <v>235.93320914029201</v>
      </c>
      <c r="G124" s="117">
        <f t="shared" si="42"/>
        <v>218.26237717034118</v>
      </c>
      <c r="H124" s="117">
        <f t="shared" si="42"/>
        <v>192.04307079219441</v>
      </c>
      <c r="I124" s="117">
        <f t="shared" si="42"/>
        <v>160.76523047287276</v>
      </c>
      <c r="J124" s="117">
        <f t="shared" si="42"/>
        <v>128.03833355750524</v>
      </c>
      <c r="K124" s="117">
        <f t="shared" si="42"/>
        <v>112.33587774281322</v>
      </c>
      <c r="L124" s="117">
        <f t="shared" si="42"/>
        <v>107.70254926643383</v>
      </c>
      <c r="M124" s="117">
        <f t="shared" si="42"/>
        <v>104.41235371324296</v>
      </c>
      <c r="N124" s="117">
        <f t="shared" si="42"/>
        <v>96.341829003929391</v>
      </c>
      <c r="O124" s="117">
        <f t="shared" si="42"/>
        <v>93.815569149697765</v>
      </c>
      <c r="P124" s="117">
        <f t="shared" si="42"/>
        <v>96.275072842837119</v>
      </c>
      <c r="Q124" s="117">
        <f t="shared" si="42"/>
        <v>96.335051056104703</v>
      </c>
      <c r="R124" s="117">
        <f t="shared" ref="R124:V124" si="43">R125+R128+R130+R139</f>
        <v>84.949415061621167</v>
      </c>
      <c r="S124" s="117">
        <f t="shared" si="43"/>
        <v>88.108924843813654</v>
      </c>
      <c r="T124" s="117">
        <f t="shared" si="43"/>
        <v>83.046971397061668</v>
      </c>
      <c r="U124" s="117">
        <f t="shared" si="43"/>
        <v>80.843884503709489</v>
      </c>
      <c r="V124" s="117">
        <f t="shared" si="43"/>
        <v>84.454032739778825</v>
      </c>
      <c r="W124" s="117">
        <f t="shared" ref="W124:Y124" si="44">W125+W128+W130+W139</f>
        <v>75.334680217927215</v>
      </c>
      <c r="X124" s="117">
        <f t="shared" si="44"/>
        <v>67.464857576322146</v>
      </c>
      <c r="Y124" s="117">
        <f t="shared" si="44"/>
        <v>57.450553597113924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262.04509575840791</v>
      </c>
      <c r="C139" s="122">
        <v>249.47005417552649</v>
      </c>
      <c r="D139" s="122">
        <v>254.18020754580988</v>
      </c>
      <c r="E139" s="122">
        <v>239.40878309793712</v>
      </c>
      <c r="F139" s="122">
        <v>235.93320914029201</v>
      </c>
      <c r="G139" s="122">
        <v>218.26237717034118</v>
      </c>
      <c r="H139" s="122">
        <v>192.04307079219441</v>
      </c>
      <c r="I139" s="122">
        <v>160.76523047287276</v>
      </c>
      <c r="J139" s="122">
        <v>128.03833355750524</v>
      </c>
      <c r="K139" s="122">
        <v>112.33587774281322</v>
      </c>
      <c r="L139" s="122">
        <v>107.70254926643383</v>
      </c>
      <c r="M139" s="122">
        <v>104.41235371324296</v>
      </c>
      <c r="N139" s="122">
        <v>96.341829003929391</v>
      </c>
      <c r="O139" s="122">
        <v>93.815569149697765</v>
      </c>
      <c r="P139" s="122">
        <v>96.275072842837119</v>
      </c>
      <c r="Q139" s="122">
        <v>96.335051056104703</v>
      </c>
      <c r="R139" s="122">
        <v>84.949415061621167</v>
      </c>
      <c r="S139" s="122">
        <v>88.108924843813654</v>
      </c>
      <c r="T139" s="122">
        <v>83.046971397061668</v>
      </c>
      <c r="U139" s="122">
        <v>80.843884503709489</v>
      </c>
      <c r="V139" s="122">
        <v>84.454032739778825</v>
      </c>
      <c r="W139" s="122">
        <v>75.334680217927215</v>
      </c>
      <c r="X139" s="122">
        <v>67.464857576322146</v>
      </c>
      <c r="Y139" s="122">
        <v>57.450553597113924</v>
      </c>
      <c r="DA139" s="130" t="s">
        <v>2206</v>
      </c>
    </row>
    <row r="140" spans="1:105" ht="12" customHeight="1" x14ac:dyDescent="0.25">
      <c r="A140" s="97" t="s">
        <v>50</v>
      </c>
      <c r="B140" s="98">
        <v>262.04509575840791</v>
      </c>
      <c r="C140" s="98">
        <v>249.47005417552649</v>
      </c>
      <c r="D140" s="98">
        <v>254.18020754580988</v>
      </c>
      <c r="E140" s="98">
        <v>239.40878309793712</v>
      </c>
      <c r="F140" s="98">
        <v>235.93320914029201</v>
      </c>
      <c r="G140" s="98">
        <v>218.26237717034118</v>
      </c>
      <c r="H140" s="98">
        <v>192.04307079219441</v>
      </c>
      <c r="I140" s="98">
        <v>160.76523047287276</v>
      </c>
      <c r="J140" s="98">
        <v>128.03833355750524</v>
      </c>
      <c r="K140" s="98">
        <v>112.33587774281322</v>
      </c>
      <c r="L140" s="98">
        <v>107.70254926643383</v>
      </c>
      <c r="M140" s="98">
        <v>104.41235371324296</v>
      </c>
      <c r="N140" s="98">
        <v>96.341829003929391</v>
      </c>
      <c r="O140" s="98">
        <v>93.815569149697765</v>
      </c>
      <c r="P140" s="98">
        <v>96.275072842837119</v>
      </c>
      <c r="Q140" s="98">
        <v>96.335051056104703</v>
      </c>
      <c r="R140" s="98">
        <v>84.949415061621167</v>
      </c>
      <c r="S140" s="98">
        <v>88.108924843813654</v>
      </c>
      <c r="T140" s="98">
        <v>83.046971397061668</v>
      </c>
      <c r="U140" s="98">
        <v>80.843884503709489</v>
      </c>
      <c r="V140" s="98">
        <v>84.454032739778825</v>
      </c>
      <c r="W140" s="98">
        <v>75.334680217927215</v>
      </c>
      <c r="X140" s="98">
        <v>67.464857576322146</v>
      </c>
      <c r="Y140" s="98">
        <v>57.450553597113924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14.159067040455632</v>
      </c>
      <c r="C143" s="117">
        <f t="shared" si="49"/>
        <v>14.616393994533517</v>
      </c>
      <c r="D143" s="117">
        <f t="shared" si="49"/>
        <v>17.048196446405548</v>
      </c>
      <c r="E143" s="117">
        <f t="shared" si="49"/>
        <v>20.552533390245152</v>
      </c>
      <c r="F143" s="117">
        <f t="shared" si="49"/>
        <v>31.954907342947351</v>
      </c>
      <c r="G143" s="117">
        <f t="shared" si="49"/>
        <v>55.276548261532774</v>
      </c>
      <c r="H143" s="117">
        <f t="shared" si="49"/>
        <v>86.683199886217068</v>
      </c>
      <c r="I143" s="117">
        <f t="shared" si="49"/>
        <v>134.13200212431303</v>
      </c>
      <c r="J143" s="117">
        <f t="shared" si="49"/>
        <v>160.7845543639786</v>
      </c>
      <c r="K143" s="117">
        <f t="shared" si="49"/>
        <v>200.35199056890548</v>
      </c>
      <c r="L143" s="117">
        <f t="shared" si="49"/>
        <v>238.51930310138192</v>
      </c>
      <c r="M143" s="117">
        <f t="shared" si="49"/>
        <v>270.73709996178803</v>
      </c>
      <c r="N143" s="117">
        <f t="shared" si="49"/>
        <v>283.93222885149277</v>
      </c>
      <c r="O143" s="117">
        <f t="shared" si="49"/>
        <v>298.08829280709836</v>
      </c>
      <c r="P143" s="117">
        <f t="shared" si="49"/>
        <v>318.89892873639371</v>
      </c>
      <c r="Q143" s="117">
        <f t="shared" si="49"/>
        <v>327.82395252426699</v>
      </c>
      <c r="R143" s="117">
        <f t="shared" ref="R143:V143" si="50">R144+R146+R148+R157</f>
        <v>307.09644603618483</v>
      </c>
      <c r="S143" s="117">
        <f t="shared" si="50"/>
        <v>339.14335403857592</v>
      </c>
      <c r="T143" s="117">
        <f t="shared" si="50"/>
        <v>349.24150312895256</v>
      </c>
      <c r="U143" s="117">
        <f t="shared" si="50"/>
        <v>371.66227240491776</v>
      </c>
      <c r="V143" s="117">
        <f t="shared" si="50"/>
        <v>419.70429026361586</v>
      </c>
      <c r="W143" s="117">
        <f t="shared" ref="W143:Y143" si="51">W144+W146+W148+W157</f>
        <v>411.09367185873185</v>
      </c>
      <c r="X143" s="117">
        <f t="shared" si="51"/>
        <v>348.99741193560482</v>
      </c>
      <c r="Y143" s="117">
        <f t="shared" si="51"/>
        <v>312.08313047003577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3.9560632385915726</v>
      </c>
      <c r="C148" s="122">
        <v>4.1244329641292312</v>
      </c>
      <c r="D148" s="122">
        <v>4.5672883695108428</v>
      </c>
      <c r="E148" s="122">
        <v>5.2695959697382868</v>
      </c>
      <c r="F148" s="122">
        <v>7.926761136350521</v>
      </c>
      <c r="G148" s="122">
        <v>14.286768422262158</v>
      </c>
      <c r="H148" s="122">
        <v>22.184782579487404</v>
      </c>
      <c r="I148" s="122">
        <v>32.386054324719225</v>
      </c>
      <c r="J148" s="122">
        <v>36.124245666503477</v>
      </c>
      <c r="K148" s="122">
        <v>44.299908022201564</v>
      </c>
      <c r="L148" s="122">
        <v>50.537998303646503</v>
      </c>
      <c r="M148" s="122">
        <v>55.672158233299932</v>
      </c>
      <c r="N148" s="122">
        <v>55.167155299544056</v>
      </c>
      <c r="O148" s="122">
        <v>55.023516978740616</v>
      </c>
      <c r="P148" s="122">
        <v>55.737110279419269</v>
      </c>
      <c r="Q148" s="122">
        <v>56.012999019870513</v>
      </c>
      <c r="R148" s="122">
        <v>57.766177976771523</v>
      </c>
      <c r="S148" s="122">
        <v>63.080198524444114</v>
      </c>
      <c r="T148" s="122">
        <v>66.276116952803775</v>
      </c>
      <c r="U148" s="122">
        <v>68.286718425108702</v>
      </c>
      <c r="V148" s="122">
        <v>74.183699369591849</v>
      </c>
      <c r="W148" s="122">
        <v>82.877971704270237</v>
      </c>
      <c r="X148" s="122">
        <v>53.755592220491359</v>
      </c>
      <c r="Y148" s="122">
        <v>48.524359755227188</v>
      </c>
      <c r="DA148" s="130" t="s">
        <v>2214</v>
      </c>
    </row>
    <row r="149" spans="1:105" ht="12" customHeight="1" x14ac:dyDescent="0.25">
      <c r="A149" s="97" t="s">
        <v>124</v>
      </c>
      <c r="B149" s="98">
        <v>3.9557261517925846</v>
      </c>
      <c r="C149" s="98">
        <v>4.124199228529668</v>
      </c>
      <c r="D149" s="98">
        <v>4.5669945525206321</v>
      </c>
      <c r="E149" s="98">
        <v>5.2693559942487251</v>
      </c>
      <c r="F149" s="98">
        <v>7.926213596121622</v>
      </c>
      <c r="G149" s="98">
        <v>14.285319828883864</v>
      </c>
      <c r="H149" s="98">
        <v>22.182412750387297</v>
      </c>
      <c r="I149" s="98">
        <v>32.379916018194606</v>
      </c>
      <c r="J149" s="98">
        <v>36.11810885412369</v>
      </c>
      <c r="K149" s="98">
        <v>44.2914175855324</v>
      </c>
      <c r="L149" s="98">
        <v>50.511469272140445</v>
      </c>
      <c r="M149" s="98">
        <v>55.657647844791221</v>
      </c>
      <c r="N149" s="98">
        <v>55.149853238248852</v>
      </c>
      <c r="O149" s="98">
        <v>55.007396026223553</v>
      </c>
      <c r="P149" s="98">
        <v>55.722599042578011</v>
      </c>
      <c r="Q149" s="98">
        <v>55.996422534146632</v>
      </c>
      <c r="R149" s="98">
        <v>57.749166673633944</v>
      </c>
      <c r="S149" s="98">
        <v>63.059045914553522</v>
      </c>
      <c r="T149" s="98">
        <v>66.252670032514956</v>
      </c>
      <c r="U149" s="98">
        <v>68.264253443905247</v>
      </c>
      <c r="V149" s="98">
        <v>74.160181949674453</v>
      </c>
      <c r="W149" s="98">
        <v>82.84520490913529</v>
      </c>
      <c r="X149" s="98">
        <v>53.746534368233071</v>
      </c>
      <c r="Y149" s="98">
        <v>48.517783393165942</v>
      </c>
      <c r="DA149" s="63" t="s">
        <v>2215</v>
      </c>
    </row>
    <row r="150" spans="1:105" ht="12" customHeight="1" x14ac:dyDescent="0.25">
      <c r="A150" s="97" t="s">
        <v>123</v>
      </c>
      <c r="B150" s="98">
        <v>3.3708679898816432E-4</v>
      </c>
      <c r="C150" s="98">
        <v>2.3373559956356299E-4</v>
      </c>
      <c r="D150" s="98">
        <v>2.9381699021107792E-4</v>
      </c>
      <c r="E150" s="98">
        <v>2.3997548956164539E-4</v>
      </c>
      <c r="F150" s="98">
        <v>5.4754022889879597E-4</v>
      </c>
      <c r="G150" s="98">
        <v>1.448593378294422E-3</v>
      </c>
      <c r="H150" s="98">
        <v>2.3698291001064808E-3</v>
      </c>
      <c r="I150" s="98">
        <v>6.1383065246204309E-3</v>
      </c>
      <c r="J150" s="98">
        <v>6.1368123797872548E-3</v>
      </c>
      <c r="K150" s="98">
        <v>8.4904366691631542E-3</v>
      </c>
      <c r="L150" s="98">
        <v>2.6529031506058898E-2</v>
      </c>
      <c r="M150" s="98">
        <v>1.4510388508712453E-2</v>
      </c>
      <c r="N150" s="98">
        <v>1.7302061295204365E-2</v>
      </c>
      <c r="O150" s="98">
        <v>1.6120952517061617E-2</v>
      </c>
      <c r="P150" s="98">
        <v>1.4511236841257102E-2</v>
      </c>
      <c r="Q150" s="98">
        <v>1.657648572388239E-2</v>
      </c>
      <c r="R150" s="98">
        <v>1.7011303137580334E-2</v>
      </c>
      <c r="S150" s="98">
        <v>2.1152609890590323E-2</v>
      </c>
      <c r="T150" s="98">
        <v>2.3446920288825557E-2</v>
      </c>
      <c r="U150" s="98">
        <v>2.2464981203451837E-2</v>
      </c>
      <c r="V150" s="98">
        <v>2.3517419917390113E-2</v>
      </c>
      <c r="W150" s="98">
        <v>3.2766795134946611E-2</v>
      </c>
      <c r="X150" s="98">
        <v>9.0578522582852056E-3</v>
      </c>
      <c r="Y150" s="98">
        <v>6.5763620612485736E-3</v>
      </c>
      <c r="DA150" s="63" t="s">
        <v>2216</v>
      </c>
    </row>
    <row r="151" spans="1:105" ht="12" customHeight="1" x14ac:dyDescent="0.25">
      <c r="A151" s="100" t="s">
        <v>50</v>
      </c>
      <c r="B151" s="101">
        <v>3.3708679898816432E-4</v>
      </c>
      <c r="C151" s="101">
        <v>2.3373559956356299E-4</v>
      </c>
      <c r="D151" s="101">
        <v>2.9381699021107792E-4</v>
      </c>
      <c r="E151" s="101">
        <v>2.3997548956164539E-4</v>
      </c>
      <c r="F151" s="101">
        <v>5.4754022889879597E-4</v>
      </c>
      <c r="G151" s="101">
        <v>1.448593378294422E-3</v>
      </c>
      <c r="H151" s="101">
        <v>2.3698291001064808E-3</v>
      </c>
      <c r="I151" s="101">
        <v>6.1383065246204309E-3</v>
      </c>
      <c r="J151" s="101">
        <v>6.1368123797872548E-3</v>
      </c>
      <c r="K151" s="101">
        <v>8.4904366691631542E-3</v>
      </c>
      <c r="L151" s="101">
        <v>2.6529031506058898E-2</v>
      </c>
      <c r="M151" s="101">
        <v>1.4510388508712453E-2</v>
      </c>
      <c r="N151" s="101">
        <v>1.7302061295204365E-2</v>
      </c>
      <c r="O151" s="101">
        <v>1.6120952517061617E-2</v>
      </c>
      <c r="P151" s="101">
        <v>1.4511236841257102E-2</v>
      </c>
      <c r="Q151" s="101">
        <v>1.657648572388239E-2</v>
      </c>
      <c r="R151" s="101">
        <v>1.7011303137580334E-2</v>
      </c>
      <c r="S151" s="101">
        <v>2.1152609890590323E-2</v>
      </c>
      <c r="T151" s="101">
        <v>2.3446920288825557E-2</v>
      </c>
      <c r="U151" s="101">
        <v>2.2464981203451837E-2</v>
      </c>
      <c r="V151" s="101">
        <v>2.3517419917390113E-2</v>
      </c>
      <c r="W151" s="101">
        <v>3.2766795134946611E-2</v>
      </c>
      <c r="X151" s="101">
        <v>9.0578522582852056E-3</v>
      </c>
      <c r="Y151" s="101">
        <v>6.5763620612485736E-3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10.20300380186406</v>
      </c>
      <c r="C157" s="122">
        <v>10.491961030404287</v>
      </c>
      <c r="D157" s="122">
        <v>12.480908076894705</v>
      </c>
      <c r="E157" s="122">
        <v>15.282937420506865</v>
      </c>
      <c r="F157" s="122">
        <v>24.02814620659683</v>
      </c>
      <c r="G157" s="122">
        <v>40.989779839270618</v>
      </c>
      <c r="H157" s="122">
        <v>64.498417306729664</v>
      </c>
      <c r="I157" s="122">
        <v>101.74594779959382</v>
      </c>
      <c r="J157" s="122">
        <v>124.66030869747512</v>
      </c>
      <c r="K157" s="122">
        <v>156.0520825467039</v>
      </c>
      <c r="L157" s="122">
        <v>187.98130479773542</v>
      </c>
      <c r="M157" s="122">
        <v>215.06494172848809</v>
      </c>
      <c r="N157" s="122">
        <v>228.76507355194869</v>
      </c>
      <c r="O157" s="122">
        <v>243.06477582835774</v>
      </c>
      <c r="P157" s="122">
        <v>263.16181845697446</v>
      </c>
      <c r="Q157" s="122">
        <v>271.81095350439648</v>
      </c>
      <c r="R157" s="122">
        <v>249.33026805941333</v>
      </c>
      <c r="S157" s="122">
        <v>276.06315551413184</v>
      </c>
      <c r="T157" s="122">
        <v>282.9653861761488</v>
      </c>
      <c r="U157" s="122">
        <v>303.37555397980907</v>
      </c>
      <c r="V157" s="122">
        <v>345.520590894024</v>
      </c>
      <c r="W157" s="122">
        <v>328.21570015446162</v>
      </c>
      <c r="X157" s="122">
        <v>295.24181971511348</v>
      </c>
      <c r="Y157" s="122">
        <v>263.55877071480859</v>
      </c>
      <c r="DA157" s="130" t="s">
        <v>2223</v>
      </c>
    </row>
    <row r="158" spans="1:105" ht="12" customHeight="1" x14ac:dyDescent="0.25">
      <c r="A158" s="97" t="s">
        <v>50</v>
      </c>
      <c r="B158" s="98">
        <v>10.20300380186406</v>
      </c>
      <c r="C158" s="98">
        <v>10.491961030404287</v>
      </c>
      <c r="D158" s="98">
        <v>12.480908076894705</v>
      </c>
      <c r="E158" s="98">
        <v>15.282937420506865</v>
      </c>
      <c r="F158" s="98">
        <v>24.02814620659683</v>
      </c>
      <c r="G158" s="98">
        <v>40.989779839270618</v>
      </c>
      <c r="H158" s="98">
        <v>64.498417306729664</v>
      </c>
      <c r="I158" s="98">
        <v>101.74594779959382</v>
      </c>
      <c r="J158" s="98">
        <v>124.66030869747512</v>
      </c>
      <c r="K158" s="98">
        <v>156.0520825467039</v>
      </c>
      <c r="L158" s="98">
        <v>187.98130479773542</v>
      </c>
      <c r="M158" s="98">
        <v>215.06494172848809</v>
      </c>
      <c r="N158" s="98">
        <v>228.76507355194869</v>
      </c>
      <c r="O158" s="98">
        <v>243.06477582835774</v>
      </c>
      <c r="P158" s="98">
        <v>263.16181845697446</v>
      </c>
      <c r="Q158" s="98">
        <v>271.81095350439648</v>
      </c>
      <c r="R158" s="98">
        <v>249.33026805941333</v>
      </c>
      <c r="S158" s="98">
        <v>276.06315551413184</v>
      </c>
      <c r="T158" s="98">
        <v>282.9653861761488</v>
      </c>
      <c r="U158" s="98">
        <v>303.37555397980907</v>
      </c>
      <c r="V158" s="98">
        <v>345.520590894024</v>
      </c>
      <c r="W158" s="98">
        <v>328.21570015446162</v>
      </c>
      <c r="X158" s="98">
        <v>295.24181971511348</v>
      </c>
      <c r="Y158" s="98">
        <v>263.55877071480859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492.83470557947214</v>
      </c>
      <c r="C161" s="117">
        <f t="shared" si="54"/>
        <v>473.52804595436589</v>
      </c>
      <c r="D161" s="117">
        <f t="shared" si="54"/>
        <v>493.571882298959</v>
      </c>
      <c r="E161" s="117">
        <f t="shared" si="54"/>
        <v>473.00649597336667</v>
      </c>
      <c r="F161" s="117">
        <f t="shared" si="54"/>
        <v>470.9790304907454</v>
      </c>
      <c r="G161" s="117">
        <f t="shared" si="54"/>
        <v>440.13755926281351</v>
      </c>
      <c r="H161" s="117">
        <f t="shared" si="54"/>
        <v>417.45959826253539</v>
      </c>
      <c r="I161" s="117">
        <f t="shared" si="54"/>
        <v>428.13461178305283</v>
      </c>
      <c r="J161" s="117">
        <f t="shared" si="54"/>
        <v>387.23650777105615</v>
      </c>
      <c r="K161" s="117">
        <f t="shared" si="54"/>
        <v>365.76974755667771</v>
      </c>
      <c r="L161" s="117">
        <f t="shared" si="54"/>
        <v>355.14013378307124</v>
      </c>
      <c r="M161" s="117">
        <f t="shared" si="54"/>
        <v>343.35841510323075</v>
      </c>
      <c r="N161" s="117">
        <f t="shared" si="54"/>
        <v>320.18912059024228</v>
      </c>
      <c r="O161" s="117">
        <f t="shared" si="54"/>
        <v>304.31765728546077</v>
      </c>
      <c r="P161" s="117">
        <f t="shared" si="54"/>
        <v>297.1513901782734</v>
      </c>
      <c r="Q161" s="117">
        <f t="shared" si="54"/>
        <v>285.91166613882245</v>
      </c>
      <c r="R161" s="117">
        <f t="shared" ref="R161:V161" si="55">R162+R164+R166+R175</f>
        <v>253.13315964919889</v>
      </c>
      <c r="S161" s="117">
        <f t="shared" si="55"/>
        <v>258.95625886636066</v>
      </c>
      <c r="T161" s="117">
        <f t="shared" si="55"/>
        <v>238.1409651225575</v>
      </c>
      <c r="U161" s="117">
        <f t="shared" si="55"/>
        <v>222.52602657128338</v>
      </c>
      <c r="V161" s="117">
        <f t="shared" si="55"/>
        <v>222.35945671502375</v>
      </c>
      <c r="W161" s="117">
        <f t="shared" ref="W161:Y161" si="56">W162+W164+W166+W175</f>
        <v>194.88275404247037</v>
      </c>
      <c r="X161" s="117">
        <f t="shared" si="56"/>
        <v>154.33186636728607</v>
      </c>
      <c r="Y161" s="117">
        <f t="shared" si="56"/>
        <v>124.15369442962731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137.69788703600327</v>
      </c>
      <c r="C166" s="122">
        <v>133.59683631647272</v>
      </c>
      <c r="D166" s="122">
        <v>135.0073625008913</v>
      </c>
      <c r="E166" s="122">
        <v>127.7766133211038</v>
      </c>
      <c r="F166" s="122">
        <v>125.99002187619527</v>
      </c>
      <c r="G166" s="122">
        <v>116.01672720844402</v>
      </c>
      <c r="H166" s="122">
        <v>105.74471916713402</v>
      </c>
      <c r="I166" s="122">
        <v>104.09562839166468</v>
      </c>
      <c r="J166" s="122">
        <v>91.077508458936379</v>
      </c>
      <c r="K166" s="122">
        <v>83.892839793957521</v>
      </c>
      <c r="L166" s="122">
        <v>79.109521496430546</v>
      </c>
      <c r="M166" s="122">
        <v>73.80374612466764</v>
      </c>
      <c r="N166" s="122">
        <v>63.350070414359244</v>
      </c>
      <c r="O166" s="122">
        <v>55.750170455764675</v>
      </c>
      <c r="P166" s="122">
        <v>52.070919005044161</v>
      </c>
      <c r="Q166" s="122">
        <v>49.045553950993465</v>
      </c>
      <c r="R166" s="122">
        <v>47.543290611608683</v>
      </c>
      <c r="S166" s="122">
        <v>47.906096690124805</v>
      </c>
      <c r="T166" s="122">
        <v>45.289642264838953</v>
      </c>
      <c r="U166" s="122">
        <v>41.365554356483962</v>
      </c>
      <c r="V166" s="122">
        <v>39.835497841599143</v>
      </c>
      <c r="W166" s="122">
        <v>39.511081842242916</v>
      </c>
      <c r="X166" s="122">
        <v>23.50810147880081</v>
      </c>
      <c r="Y166" s="122">
        <v>18.811200592635526</v>
      </c>
      <c r="DA166" s="130" t="s">
        <v>2231</v>
      </c>
    </row>
    <row r="167" spans="1:105" ht="12" customHeight="1" x14ac:dyDescent="0.25">
      <c r="A167" s="97" t="s">
        <v>124</v>
      </c>
      <c r="B167" s="98">
        <v>137.6854148244407</v>
      </c>
      <c r="C167" s="98">
        <v>133.58552185988015</v>
      </c>
      <c r="D167" s="98">
        <v>134.99687154094207</v>
      </c>
      <c r="E167" s="98">
        <v>127.76623971676568</v>
      </c>
      <c r="F167" s="98">
        <v>125.97975982619653</v>
      </c>
      <c r="G167" s="98">
        <v>116.00713972053069</v>
      </c>
      <c r="H167" s="98">
        <v>105.73546682559589</v>
      </c>
      <c r="I167" s="98">
        <v>104.08195603269795</v>
      </c>
      <c r="J167" s="98">
        <v>91.065785778110822</v>
      </c>
      <c r="K167" s="98">
        <v>83.880342406468316</v>
      </c>
      <c r="L167" s="98">
        <v>79.075075850415388</v>
      </c>
      <c r="M167" s="98">
        <v>73.785893215747805</v>
      </c>
      <c r="N167" s="98">
        <v>63.329871069198376</v>
      </c>
      <c r="O167" s="98">
        <v>55.732311718382888</v>
      </c>
      <c r="P167" s="98">
        <v>52.057419951168008</v>
      </c>
      <c r="Q167" s="98">
        <v>49.03185116835273</v>
      </c>
      <c r="R167" s="98">
        <v>47.530174345081598</v>
      </c>
      <c r="S167" s="98">
        <v>47.891526578768818</v>
      </c>
      <c r="T167" s="98">
        <v>45.275597656301088</v>
      </c>
      <c r="U167" s="98">
        <v>41.353458110219265</v>
      </c>
      <c r="V167" s="98">
        <v>39.823200780135004</v>
      </c>
      <c r="W167" s="98">
        <v>39.496641287839431</v>
      </c>
      <c r="X167" s="98">
        <v>23.504675939433799</v>
      </c>
      <c r="Y167" s="98">
        <v>18.809025493902109</v>
      </c>
      <c r="DA167" s="63" t="s">
        <v>2232</v>
      </c>
    </row>
    <row r="168" spans="1:105" ht="12" customHeight="1" x14ac:dyDescent="0.25">
      <c r="A168" s="97" t="s">
        <v>123</v>
      </c>
      <c r="B168" s="98">
        <v>1.2472211562562079E-2</v>
      </c>
      <c r="C168" s="98">
        <v>1.1314456592585159E-2</v>
      </c>
      <c r="D168" s="98">
        <v>1.0490959949250348E-2</v>
      </c>
      <c r="E168" s="98">
        <v>1.0373604338116677E-2</v>
      </c>
      <c r="F168" s="98">
        <v>1.0262049998748064E-2</v>
      </c>
      <c r="G168" s="98">
        <v>9.5874879133411358E-3</v>
      </c>
      <c r="H168" s="98">
        <v>9.2523415381291479E-3</v>
      </c>
      <c r="I168" s="98">
        <v>1.3672358966723815E-2</v>
      </c>
      <c r="J168" s="98">
        <v>1.172268082555422E-2</v>
      </c>
      <c r="K168" s="98">
        <v>1.2497387489205663E-2</v>
      </c>
      <c r="L168" s="98">
        <v>3.4445646015160564E-2</v>
      </c>
      <c r="M168" s="98">
        <v>1.7852908919828925E-2</v>
      </c>
      <c r="N168" s="98">
        <v>2.0199345160868867E-2</v>
      </c>
      <c r="O168" s="98">
        <v>1.7858737381783018E-2</v>
      </c>
      <c r="P168" s="98">
        <v>1.3499053876150141E-2</v>
      </c>
      <c r="Q168" s="98">
        <v>1.3702782640732585E-2</v>
      </c>
      <c r="R168" s="98">
        <v>1.3116266527086794E-2</v>
      </c>
      <c r="S168" s="98">
        <v>1.4570111355987223E-2</v>
      </c>
      <c r="T168" s="98">
        <v>1.404460853786664E-2</v>
      </c>
      <c r="U168" s="98">
        <v>1.2096246264699026E-2</v>
      </c>
      <c r="V168" s="98">
        <v>1.2297061464138706E-2</v>
      </c>
      <c r="W168" s="98">
        <v>1.4440554403487654E-2</v>
      </c>
      <c r="X168" s="98">
        <v>3.4255393670107642E-3</v>
      </c>
      <c r="Y168" s="98">
        <v>2.1750987334175813E-3</v>
      </c>
      <c r="DA168" s="63" t="s">
        <v>2233</v>
      </c>
    </row>
    <row r="169" spans="1:105" ht="12" customHeight="1" x14ac:dyDescent="0.25">
      <c r="A169" s="100" t="s">
        <v>50</v>
      </c>
      <c r="B169" s="101">
        <v>1.2472211562562079E-2</v>
      </c>
      <c r="C169" s="101">
        <v>1.1314456592585159E-2</v>
      </c>
      <c r="D169" s="101">
        <v>1.0490959949250348E-2</v>
      </c>
      <c r="E169" s="101">
        <v>1.0373604338116677E-2</v>
      </c>
      <c r="F169" s="101">
        <v>1.0262049998748064E-2</v>
      </c>
      <c r="G169" s="101">
        <v>9.5874879133411358E-3</v>
      </c>
      <c r="H169" s="101">
        <v>9.2523415381291479E-3</v>
      </c>
      <c r="I169" s="101">
        <v>1.3672358966723815E-2</v>
      </c>
      <c r="J169" s="101">
        <v>1.172268082555422E-2</v>
      </c>
      <c r="K169" s="101">
        <v>1.2497387489205663E-2</v>
      </c>
      <c r="L169" s="101">
        <v>3.4445646015160564E-2</v>
      </c>
      <c r="M169" s="101">
        <v>1.7852908919828925E-2</v>
      </c>
      <c r="N169" s="101">
        <v>2.0199345160868867E-2</v>
      </c>
      <c r="O169" s="101">
        <v>1.7858737381783018E-2</v>
      </c>
      <c r="P169" s="101">
        <v>1.3499053876150141E-2</v>
      </c>
      <c r="Q169" s="101">
        <v>1.3702782640732585E-2</v>
      </c>
      <c r="R169" s="101">
        <v>1.3116266527086794E-2</v>
      </c>
      <c r="S169" s="101">
        <v>1.4570111355987223E-2</v>
      </c>
      <c r="T169" s="101">
        <v>1.404460853786664E-2</v>
      </c>
      <c r="U169" s="101">
        <v>1.2096246264699026E-2</v>
      </c>
      <c r="V169" s="101">
        <v>1.2297061464138706E-2</v>
      </c>
      <c r="W169" s="101">
        <v>1.4440554403487654E-2</v>
      </c>
      <c r="X169" s="101">
        <v>3.4255393670107642E-3</v>
      </c>
      <c r="Y169" s="101">
        <v>2.1750987334175813E-3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355.13681854346891</v>
      </c>
      <c r="C175" s="122">
        <v>339.93120963789318</v>
      </c>
      <c r="D175" s="122">
        <v>358.56451979806769</v>
      </c>
      <c r="E175" s="122">
        <v>345.22988265226286</v>
      </c>
      <c r="F175" s="122">
        <v>344.98900861455013</v>
      </c>
      <c r="G175" s="122">
        <v>324.12083205436949</v>
      </c>
      <c r="H175" s="122">
        <v>311.71487909540139</v>
      </c>
      <c r="I175" s="122">
        <v>324.03898339138817</v>
      </c>
      <c r="J175" s="122">
        <v>296.15899931211976</v>
      </c>
      <c r="K175" s="122">
        <v>281.87690776272018</v>
      </c>
      <c r="L175" s="122">
        <v>276.03061228664069</v>
      </c>
      <c r="M175" s="122">
        <v>269.55466897856309</v>
      </c>
      <c r="N175" s="122">
        <v>256.83905017588302</v>
      </c>
      <c r="O175" s="122">
        <v>248.56748682969612</v>
      </c>
      <c r="P175" s="122">
        <v>245.08047117322926</v>
      </c>
      <c r="Q175" s="122">
        <v>236.866112187829</v>
      </c>
      <c r="R175" s="122">
        <v>205.5898690375902</v>
      </c>
      <c r="S175" s="122">
        <v>211.05016217623586</v>
      </c>
      <c r="T175" s="122">
        <v>192.85132285771854</v>
      </c>
      <c r="U175" s="122">
        <v>181.16047221479943</v>
      </c>
      <c r="V175" s="122">
        <v>182.52395887342462</v>
      </c>
      <c r="W175" s="122">
        <v>155.37167220022744</v>
      </c>
      <c r="X175" s="122">
        <v>130.82376488848527</v>
      </c>
      <c r="Y175" s="122">
        <v>105.34249383699178</v>
      </c>
      <c r="DA175" s="130" t="s">
        <v>2240</v>
      </c>
    </row>
    <row r="176" spans="1:105" ht="12" customHeight="1" x14ac:dyDescent="0.25">
      <c r="A176" s="97" t="s">
        <v>50</v>
      </c>
      <c r="B176" s="98">
        <v>355.13681854346891</v>
      </c>
      <c r="C176" s="98">
        <v>339.93120963789318</v>
      </c>
      <c r="D176" s="98">
        <v>358.56451979806769</v>
      </c>
      <c r="E176" s="98">
        <v>345.22988265226286</v>
      </c>
      <c r="F176" s="98">
        <v>344.98900861455013</v>
      </c>
      <c r="G176" s="98">
        <v>324.12083205436949</v>
      </c>
      <c r="H176" s="98">
        <v>311.71487909540139</v>
      </c>
      <c r="I176" s="98">
        <v>324.03898339138817</v>
      </c>
      <c r="J176" s="98">
        <v>296.15899931211976</v>
      </c>
      <c r="K176" s="98">
        <v>281.87690776272018</v>
      </c>
      <c r="L176" s="98">
        <v>276.03061228664069</v>
      </c>
      <c r="M176" s="98">
        <v>269.55466897856309</v>
      </c>
      <c r="N176" s="98">
        <v>256.83905017588302</v>
      </c>
      <c r="O176" s="98">
        <v>248.56748682969612</v>
      </c>
      <c r="P176" s="98">
        <v>245.08047117322926</v>
      </c>
      <c r="Q176" s="98">
        <v>236.866112187829</v>
      </c>
      <c r="R176" s="98">
        <v>205.5898690375902</v>
      </c>
      <c r="S176" s="98">
        <v>211.05016217623586</v>
      </c>
      <c r="T176" s="98">
        <v>192.85132285771854</v>
      </c>
      <c r="U176" s="98">
        <v>181.16047221479943</v>
      </c>
      <c r="V176" s="98">
        <v>182.52395887342462</v>
      </c>
      <c r="W176" s="98">
        <v>155.37167220022744</v>
      </c>
      <c r="X176" s="98">
        <v>130.82376488848527</v>
      </c>
      <c r="Y176" s="98">
        <v>105.34249383699178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14471.996547804591</v>
      </c>
      <c r="C3" s="117">
        <f t="shared" si="0"/>
        <v>15539.003763330929</v>
      </c>
      <c r="D3" s="117">
        <f t="shared" si="0"/>
        <v>13219.94643859011</v>
      </c>
      <c r="E3" s="117">
        <f t="shared" si="0"/>
        <v>14608.137870563292</v>
      </c>
      <c r="F3" s="117">
        <f t="shared" si="0"/>
        <v>15407.110838943618</v>
      </c>
      <c r="G3" s="117">
        <f t="shared" si="0"/>
        <v>14540.405216958896</v>
      </c>
      <c r="H3" s="117">
        <f t="shared" si="0"/>
        <v>14205.407573280972</v>
      </c>
      <c r="I3" s="117">
        <f t="shared" si="0"/>
        <v>13880.155417467822</v>
      </c>
      <c r="J3" s="117">
        <f t="shared" si="0"/>
        <v>15454.642451965658</v>
      </c>
      <c r="K3" s="117">
        <f t="shared" si="0"/>
        <v>14367.773141796657</v>
      </c>
      <c r="L3" s="117">
        <f t="shared" si="0"/>
        <v>19053.65349417003</v>
      </c>
      <c r="M3" s="117">
        <f t="shared" si="0"/>
        <v>6975.6737149781538</v>
      </c>
      <c r="N3" s="117">
        <f t="shared" si="0"/>
        <v>10814.956509069545</v>
      </c>
      <c r="O3" s="117">
        <f t="shared" si="0"/>
        <v>15030.442535627304</v>
      </c>
      <c r="P3" s="117">
        <f t="shared" si="0"/>
        <v>11766.226224064036</v>
      </c>
      <c r="Q3" s="117">
        <f t="shared" si="0"/>
        <v>12593.56298588742</v>
      </c>
      <c r="R3" s="117">
        <f t="shared" ref="R3:V3" si="1">R4+R7+R9+R19</f>
        <v>13757.767851585104</v>
      </c>
      <c r="S3" s="117">
        <f t="shared" si="1"/>
        <v>14230.19099081294</v>
      </c>
      <c r="T3" s="117">
        <f t="shared" si="1"/>
        <v>12447.801780131338</v>
      </c>
      <c r="U3" s="117">
        <f t="shared" si="1"/>
        <v>12833.708275649471</v>
      </c>
      <c r="V3" s="117">
        <f t="shared" si="1"/>
        <v>11765.560102918673</v>
      </c>
      <c r="W3" s="117">
        <f t="shared" ref="W3:Y3" si="2">W4+W7+W9+W19</f>
        <v>14004.239215415933</v>
      </c>
      <c r="X3" s="117">
        <f t="shared" si="2"/>
        <v>13050.109880766837</v>
      </c>
      <c r="Y3" s="117">
        <f t="shared" si="2"/>
        <v>10255.078498131821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12264.03389933532</v>
      </c>
      <c r="C4" s="122">
        <f t="shared" si="3"/>
        <v>13343.139065458799</v>
      </c>
      <c r="D4" s="122">
        <f t="shared" si="3"/>
        <v>11037.123013313583</v>
      </c>
      <c r="E4" s="122">
        <f t="shared" si="3"/>
        <v>12317.928581922466</v>
      </c>
      <c r="F4" s="122">
        <f t="shared" si="3"/>
        <v>13238.861951110954</v>
      </c>
      <c r="G4" s="122">
        <f t="shared" si="3"/>
        <v>12464.786488338614</v>
      </c>
      <c r="H4" s="122">
        <f t="shared" si="3"/>
        <v>12056.973649809281</v>
      </c>
      <c r="I4" s="122">
        <f t="shared" si="3"/>
        <v>11632.369374116106</v>
      </c>
      <c r="J4" s="122">
        <f t="shared" si="3"/>
        <v>13113.425922825651</v>
      </c>
      <c r="K4" s="122">
        <f t="shared" si="3"/>
        <v>12236.492399005474</v>
      </c>
      <c r="L4" s="122">
        <f t="shared" si="3"/>
        <v>16440.343273281193</v>
      </c>
      <c r="M4" s="122">
        <f t="shared" si="3"/>
        <v>4994.636773410587</v>
      </c>
      <c r="N4" s="122">
        <f t="shared" si="3"/>
        <v>8534.8885619651446</v>
      </c>
      <c r="O4" s="122">
        <f t="shared" si="3"/>
        <v>12521.965558216605</v>
      </c>
      <c r="P4" s="122">
        <f t="shared" si="3"/>
        <v>9413.4677328186663</v>
      </c>
      <c r="Q4" s="122">
        <f t="shared" si="3"/>
        <v>10209.067352277167</v>
      </c>
      <c r="R4" s="122">
        <f t="shared" ref="R4:V4" si="4">SUM(R5:R6)</f>
        <v>11302.115809174093</v>
      </c>
      <c r="S4" s="122">
        <f t="shared" si="4"/>
        <v>11554.282277887318</v>
      </c>
      <c r="T4" s="122">
        <f t="shared" si="4"/>
        <v>10035.751613451213</v>
      </c>
      <c r="U4" s="122">
        <f t="shared" si="4"/>
        <v>10515.074068216716</v>
      </c>
      <c r="V4" s="122">
        <f t="shared" si="4"/>
        <v>9308.2320562926179</v>
      </c>
      <c r="W4" s="122">
        <f t="shared" ref="W4:Y4" si="5">SUM(W5:W6)</f>
        <v>11426.015733782955</v>
      </c>
      <c r="X4" s="122">
        <f t="shared" si="5"/>
        <v>11040.891475810766</v>
      </c>
      <c r="Y4" s="122">
        <f t="shared" si="5"/>
        <v>8459.496690365504</v>
      </c>
      <c r="DA4" s="130" t="s">
        <v>2245</v>
      </c>
    </row>
    <row r="5" spans="1:105" ht="12" customHeight="1" x14ac:dyDescent="0.25">
      <c r="A5" s="97" t="s">
        <v>51</v>
      </c>
      <c r="B5" s="98">
        <v>12185.664915927027</v>
      </c>
      <c r="C5" s="98">
        <v>13260.028835717812</v>
      </c>
      <c r="D5" s="98">
        <v>10969.277076436501</v>
      </c>
      <c r="E5" s="98">
        <v>12245.685245555727</v>
      </c>
      <c r="F5" s="98">
        <v>13160.623249022874</v>
      </c>
      <c r="G5" s="98">
        <v>12392.808073502272</v>
      </c>
      <c r="H5" s="98">
        <v>11988.291901720339</v>
      </c>
      <c r="I5" s="98">
        <v>11565.156125603713</v>
      </c>
      <c r="J5" s="98">
        <v>13037.8066838545</v>
      </c>
      <c r="K5" s="98">
        <v>12167.083040171825</v>
      </c>
      <c r="L5" s="98">
        <v>16346.967653810225</v>
      </c>
      <c r="M5" s="98">
        <v>4966.605919767364</v>
      </c>
      <c r="N5" s="98">
        <v>8486.4394378399302</v>
      </c>
      <c r="O5" s="98">
        <v>12449.311645738851</v>
      </c>
      <c r="P5" s="98">
        <v>9359.4108554877694</v>
      </c>
      <c r="Q5" s="98">
        <v>10150.825022848501</v>
      </c>
      <c r="R5" s="98">
        <v>11237.915992764387</v>
      </c>
      <c r="S5" s="98">
        <v>11489.053375349997</v>
      </c>
      <c r="T5" s="98">
        <v>9979.565549017776</v>
      </c>
      <c r="U5" s="98">
        <v>10456.279874376625</v>
      </c>
      <c r="V5" s="98">
        <v>9256.6034258891104</v>
      </c>
      <c r="W5" s="98">
        <v>11361.26328405903</v>
      </c>
      <c r="X5" s="98">
        <v>10976.486403910778</v>
      </c>
      <c r="Y5" s="98">
        <v>8407.3274199768621</v>
      </c>
      <c r="DA5" s="63" t="s">
        <v>2246</v>
      </c>
    </row>
    <row r="6" spans="1:105" ht="12" customHeight="1" x14ac:dyDescent="0.25">
      <c r="A6" s="97" t="s">
        <v>53</v>
      </c>
      <c r="B6" s="98">
        <v>78.368983408291584</v>
      </c>
      <c r="C6" s="98">
        <v>83.110229740986199</v>
      </c>
      <c r="D6" s="98">
        <v>67.845936877081186</v>
      </c>
      <c r="E6" s="98">
        <v>72.243336366739584</v>
      </c>
      <c r="F6" s="98">
        <v>78.238702088080089</v>
      </c>
      <c r="G6" s="98">
        <v>71.978414836340804</v>
      </c>
      <c r="H6" s="98">
        <v>68.681748088941433</v>
      </c>
      <c r="I6" s="98">
        <v>67.213248512392965</v>
      </c>
      <c r="J6" s="98">
        <v>75.619238971150253</v>
      </c>
      <c r="K6" s="98">
        <v>69.409358833649705</v>
      </c>
      <c r="L6" s="98">
        <v>93.375619470968701</v>
      </c>
      <c r="M6" s="98">
        <v>28.030853643223114</v>
      </c>
      <c r="N6" s="98">
        <v>48.449124125215292</v>
      </c>
      <c r="O6" s="98">
        <v>72.653912477753479</v>
      </c>
      <c r="P6" s="98">
        <v>54.056877330897692</v>
      </c>
      <c r="Q6" s="98">
        <v>58.242329428664824</v>
      </c>
      <c r="R6" s="98">
        <v>64.199816409706102</v>
      </c>
      <c r="S6" s="98">
        <v>65.228902537321048</v>
      </c>
      <c r="T6" s="98">
        <v>56.186064433437224</v>
      </c>
      <c r="U6" s="98">
        <v>58.794193840090557</v>
      </c>
      <c r="V6" s="98">
        <v>51.628630403507437</v>
      </c>
      <c r="W6" s="98">
        <v>64.752449723923874</v>
      </c>
      <c r="X6" s="98">
        <v>64.405071899987504</v>
      </c>
      <c r="Y6" s="98">
        <v>52.169270388642211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20.664822824232836</v>
      </c>
      <c r="C7" s="122">
        <f t="shared" si="6"/>
        <v>28.309461672487924</v>
      </c>
      <c r="D7" s="122">
        <f t="shared" si="6"/>
        <v>25.516748979688138</v>
      </c>
      <c r="E7" s="122">
        <f t="shared" si="6"/>
        <v>85.378395754743423</v>
      </c>
      <c r="F7" s="122">
        <f t="shared" si="6"/>
        <v>24.194961210727303</v>
      </c>
      <c r="G7" s="122">
        <f t="shared" si="6"/>
        <v>27.487108276947264</v>
      </c>
      <c r="H7" s="122">
        <f t="shared" si="6"/>
        <v>26.205755906500496</v>
      </c>
      <c r="I7" s="122">
        <f t="shared" si="6"/>
        <v>9.7626809238843872</v>
      </c>
      <c r="J7" s="122">
        <f t="shared" si="6"/>
        <v>10.266747263555846</v>
      </c>
      <c r="K7" s="122">
        <f t="shared" si="6"/>
        <v>13.36238723446038</v>
      </c>
      <c r="L7" s="122">
        <f t="shared" si="6"/>
        <v>18.044419423831716</v>
      </c>
      <c r="M7" s="122">
        <f t="shared" si="6"/>
        <v>31.303092516784439</v>
      </c>
      <c r="N7" s="122">
        <f t="shared" si="6"/>
        <v>45.146645473351164</v>
      </c>
      <c r="O7" s="122">
        <f t="shared" si="6"/>
        <v>54.121458415440443</v>
      </c>
      <c r="P7" s="122">
        <f t="shared" si="6"/>
        <v>51.511187076857283</v>
      </c>
      <c r="Q7" s="122">
        <f t="shared" si="6"/>
        <v>44.779825787355279</v>
      </c>
      <c r="R7" s="122">
        <f t="shared" si="6"/>
        <v>37.832888266543463</v>
      </c>
      <c r="S7" s="122">
        <f t="shared" si="6"/>
        <v>19.669064305728092</v>
      </c>
      <c r="T7" s="122">
        <f t="shared" si="6"/>
        <v>8.6756629112050803</v>
      </c>
      <c r="U7" s="122">
        <f t="shared" si="6"/>
        <v>6.8513928583120913</v>
      </c>
      <c r="V7" s="122">
        <f t="shared" si="6"/>
        <v>8.2169174375720253</v>
      </c>
      <c r="W7" s="122">
        <f t="shared" si="6"/>
        <v>11.987980433778555</v>
      </c>
      <c r="X7" s="122">
        <f t="shared" si="6"/>
        <v>11.650897591573393</v>
      </c>
      <c r="Y7" s="122">
        <f t="shared" si="6"/>
        <v>18.802663045583955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20.664822824232836</v>
      </c>
      <c r="C8" s="98">
        <f>IF(RES_hhdet_fec!C8=0,0,RES_hhdet_fec!C8*1000*11630/RES_hhdet_num!C3)</f>
        <v>28.309461672487924</v>
      </c>
      <c r="D8" s="98">
        <f>IF(RES_hhdet_fec!D8=0,0,RES_hhdet_fec!D8*1000*11630/RES_hhdet_num!D3)</f>
        <v>25.516748979688138</v>
      </c>
      <c r="E8" s="98">
        <f>IF(RES_hhdet_fec!E8=0,0,RES_hhdet_fec!E8*1000*11630/RES_hhdet_num!E3)</f>
        <v>85.378395754743423</v>
      </c>
      <c r="F8" s="98">
        <f>IF(RES_hhdet_fec!F8=0,0,RES_hhdet_fec!F8*1000*11630/RES_hhdet_num!F3)</f>
        <v>24.194961210727303</v>
      </c>
      <c r="G8" s="98">
        <f>IF(RES_hhdet_fec!G8=0,0,RES_hhdet_fec!G8*1000*11630/RES_hhdet_num!G3)</f>
        <v>27.487108276947264</v>
      </c>
      <c r="H8" s="98">
        <f>IF(RES_hhdet_fec!H8=0,0,RES_hhdet_fec!H8*1000*11630/RES_hhdet_num!H3)</f>
        <v>26.205755906500496</v>
      </c>
      <c r="I8" s="98">
        <f>IF(RES_hhdet_fec!I8=0,0,RES_hhdet_fec!I8*1000*11630/RES_hhdet_num!I3)</f>
        <v>9.7626809238843872</v>
      </c>
      <c r="J8" s="98">
        <f>IF(RES_hhdet_fec!J8=0,0,RES_hhdet_fec!J8*1000*11630/RES_hhdet_num!J3)</f>
        <v>10.266747263555846</v>
      </c>
      <c r="K8" s="98">
        <f>IF(RES_hhdet_fec!K8=0,0,RES_hhdet_fec!K8*1000*11630/RES_hhdet_num!K3)</f>
        <v>13.36238723446038</v>
      </c>
      <c r="L8" s="98">
        <f>IF(RES_hhdet_fec!L8=0,0,RES_hhdet_fec!L8*1000*11630/RES_hhdet_num!L3)</f>
        <v>18.044419423831716</v>
      </c>
      <c r="M8" s="98">
        <f>IF(RES_hhdet_fec!M8=0,0,RES_hhdet_fec!M8*1000*11630/RES_hhdet_num!M3)</f>
        <v>31.303092516784439</v>
      </c>
      <c r="N8" s="98">
        <f>IF(RES_hhdet_fec!N8=0,0,RES_hhdet_fec!N8*1000*11630/RES_hhdet_num!N3)</f>
        <v>45.146645473351164</v>
      </c>
      <c r="O8" s="98">
        <f>IF(RES_hhdet_fec!O8=0,0,RES_hhdet_fec!O8*1000*11630/RES_hhdet_num!O3)</f>
        <v>54.121458415440443</v>
      </c>
      <c r="P8" s="98">
        <f>IF(RES_hhdet_fec!P8=0,0,RES_hhdet_fec!P8*1000*11630/RES_hhdet_num!P3)</f>
        <v>51.511187076857283</v>
      </c>
      <c r="Q8" s="98">
        <f>IF(RES_hhdet_fec!Q8=0,0,RES_hhdet_fec!Q8*1000*11630/RES_hhdet_num!Q3)</f>
        <v>44.779825787355279</v>
      </c>
      <c r="R8" s="98">
        <f>IF(RES_hhdet_fec!R8=0,0,RES_hhdet_fec!R8*1000*11630/RES_hhdet_num!R3)</f>
        <v>37.832888266543463</v>
      </c>
      <c r="S8" s="98">
        <f>IF(RES_hhdet_fec!S8=0,0,RES_hhdet_fec!S8*1000*11630/RES_hhdet_num!S3)</f>
        <v>19.669064305728092</v>
      </c>
      <c r="T8" s="98">
        <f>IF(RES_hhdet_fec!T8=0,0,RES_hhdet_fec!T8*1000*11630/RES_hhdet_num!T3)</f>
        <v>8.6756629112050803</v>
      </c>
      <c r="U8" s="98">
        <f>IF(RES_hhdet_fec!U8=0,0,RES_hhdet_fec!U8*1000*11630/RES_hhdet_num!U3)</f>
        <v>6.8513928583120913</v>
      </c>
      <c r="V8" s="98">
        <f>IF(RES_hhdet_fec!V8=0,0,RES_hhdet_fec!V8*1000*11630/RES_hhdet_num!V3)</f>
        <v>8.2169174375720253</v>
      </c>
      <c r="W8" s="98">
        <f>IF(RES_hhdet_fec!W8=0,0,RES_hhdet_fec!W8*1000*11630/RES_hhdet_num!W3)</f>
        <v>11.987980433778555</v>
      </c>
      <c r="X8" s="98">
        <f>IF(RES_hhdet_fec!X8=0,0,RES_hhdet_fec!X8*1000*11630/RES_hhdet_num!X3)</f>
        <v>11.650897591573393</v>
      </c>
      <c r="Y8" s="98">
        <f>IF(RES_hhdet_fec!Y8=0,0,RES_hhdet_fec!Y8*1000*11630/RES_hhdet_num!Y3)</f>
        <v>18.802663045583955</v>
      </c>
      <c r="DA8" s="63" t="s">
        <v>2249</v>
      </c>
    </row>
    <row r="9" spans="1:105" ht="12" customHeight="1" x14ac:dyDescent="0.25">
      <c r="A9" s="121" t="s">
        <v>55</v>
      </c>
      <c r="B9" s="122">
        <v>1367.4539080412578</v>
      </c>
      <c r="C9" s="122">
        <v>1342.5457633626297</v>
      </c>
      <c r="D9" s="122">
        <v>1321.9620261135481</v>
      </c>
      <c r="E9" s="122">
        <v>1401.7080516305127</v>
      </c>
      <c r="F9" s="122">
        <v>1415.9575657736743</v>
      </c>
      <c r="G9" s="122">
        <v>1305.3219356215156</v>
      </c>
      <c r="H9" s="122">
        <v>1374.8921157945736</v>
      </c>
      <c r="I9" s="122">
        <v>1456.0116076278628</v>
      </c>
      <c r="J9" s="122">
        <v>1548.4485406063091</v>
      </c>
      <c r="K9" s="122">
        <v>1458.8737069512235</v>
      </c>
      <c r="L9" s="122">
        <v>1791.4561797348636</v>
      </c>
      <c r="M9" s="122">
        <v>1152.9444807087596</v>
      </c>
      <c r="N9" s="122">
        <v>1392.9489401242267</v>
      </c>
      <c r="O9" s="122">
        <v>1593.984558101213</v>
      </c>
      <c r="P9" s="122">
        <v>1536.491225843539</v>
      </c>
      <c r="Q9" s="122">
        <v>1552.4554177843099</v>
      </c>
      <c r="R9" s="122">
        <v>1671.0098053115923</v>
      </c>
      <c r="S9" s="122">
        <v>1869.2512031239028</v>
      </c>
      <c r="T9" s="122">
        <v>1620.800284964766</v>
      </c>
      <c r="U9" s="122">
        <v>1535.1990753853756</v>
      </c>
      <c r="V9" s="122">
        <v>1632.4014271202238</v>
      </c>
      <c r="W9" s="122">
        <v>1811.1382135401095</v>
      </c>
      <c r="X9" s="122">
        <v>1210.6350001582414</v>
      </c>
      <c r="Y9" s="122">
        <v>1075.3426744189846</v>
      </c>
      <c r="DA9" s="130" t="s">
        <v>2250</v>
      </c>
    </row>
    <row r="10" spans="1:105" ht="12" customHeight="1" x14ac:dyDescent="0.25">
      <c r="A10" s="97" t="s">
        <v>143</v>
      </c>
      <c r="B10" s="98">
        <v>1567.2999748830546</v>
      </c>
      <c r="C10" s="98">
        <v>1624.014945325878</v>
      </c>
      <c r="D10" s="98">
        <v>1454.0204759264227</v>
      </c>
      <c r="E10" s="98">
        <v>1596.4177909874418</v>
      </c>
      <c r="F10" s="98">
        <v>1616.7350105015294</v>
      </c>
      <c r="G10" s="98">
        <v>1454.0802132417648</v>
      </c>
      <c r="H10" s="98">
        <v>1656.70050592344</v>
      </c>
      <c r="I10" s="98">
        <v>1938.870556031115</v>
      </c>
      <c r="J10" s="98">
        <v>2250.5325966002642</v>
      </c>
      <c r="K10" s="98">
        <v>2144.9726377561688</v>
      </c>
      <c r="L10" s="98">
        <v>2852.2710860774114</v>
      </c>
      <c r="M10" s="98">
        <v>749.60520606380271</v>
      </c>
      <c r="N10" s="98">
        <v>1201.7091884294725</v>
      </c>
      <c r="O10" s="98">
        <v>1569.4861140272913</v>
      </c>
      <c r="P10" s="98">
        <v>1642.0612770339151</v>
      </c>
      <c r="Q10" s="98">
        <v>1610.5901445444374</v>
      </c>
      <c r="R10" s="98">
        <v>1858.8075818834229</v>
      </c>
      <c r="S10" s="98">
        <v>2169.2332918390002</v>
      </c>
      <c r="T10" s="98">
        <v>1656.519143856058</v>
      </c>
      <c r="U10" s="98">
        <v>1468.9931300522278</v>
      </c>
      <c r="V10" s="98">
        <v>1601.2601491158987</v>
      </c>
      <c r="W10" s="98">
        <v>2264.5678054696468</v>
      </c>
      <c r="X10" s="98">
        <v>1364.2541624192995</v>
      </c>
      <c r="Y10" s="98">
        <v>1116.7734420500872</v>
      </c>
      <c r="DA10" s="63" t="s">
        <v>2251</v>
      </c>
    </row>
    <row r="11" spans="1:105" ht="12" customHeight="1" x14ac:dyDescent="0.25">
      <c r="A11" s="97" t="s">
        <v>124</v>
      </c>
      <c r="B11" s="98">
        <v>1468.0350976835628</v>
      </c>
      <c r="C11" s="98">
        <v>1429.8602912226122</v>
      </c>
      <c r="D11" s="98">
        <v>1489.798776690893</v>
      </c>
      <c r="E11" s="98">
        <v>1465.4642374262339</v>
      </c>
      <c r="F11" s="98">
        <v>1499.6905246693984</v>
      </c>
      <c r="G11" s="98">
        <v>1458.8195584965908</v>
      </c>
      <c r="H11" s="98">
        <v>1414.0207400425456</v>
      </c>
      <c r="I11" s="98">
        <v>1467.9566655091094</v>
      </c>
      <c r="J11" s="98">
        <v>1394.9675955024836</v>
      </c>
      <c r="K11" s="98">
        <v>1420.3393483627872</v>
      </c>
      <c r="L11" s="98">
        <v>1512.6443856215219</v>
      </c>
      <c r="M11" s="98">
        <v>1638.4544932497388</v>
      </c>
      <c r="N11" s="98">
        <v>1647.87920050704</v>
      </c>
      <c r="O11" s="98">
        <v>1665.7534218461149</v>
      </c>
      <c r="P11" s="98">
        <v>1679.4878211196653</v>
      </c>
      <c r="Q11" s="98">
        <v>1628.0378619415367</v>
      </c>
      <c r="R11" s="98">
        <v>1584.4368831319455</v>
      </c>
      <c r="S11" s="98">
        <v>1618.2295722257334</v>
      </c>
      <c r="T11" s="98">
        <v>1649.754835721413</v>
      </c>
      <c r="U11" s="98">
        <v>1625.1135529798562</v>
      </c>
      <c r="V11" s="98">
        <v>1683.0196991685209</v>
      </c>
      <c r="W11" s="98">
        <v>1826.8875281988376</v>
      </c>
      <c r="X11" s="98">
        <v>1228.6448169558832</v>
      </c>
      <c r="Y11" s="98">
        <v>1070.3883725789867</v>
      </c>
      <c r="DA11" s="63" t="s">
        <v>2252</v>
      </c>
    </row>
    <row r="12" spans="1:105" ht="12" customHeight="1" x14ac:dyDescent="0.25">
      <c r="A12" s="97" t="s">
        <v>123</v>
      </c>
      <c r="B12" s="98">
        <v>1036.8519862400804</v>
      </c>
      <c r="C12" s="98">
        <v>1004.066605032776</v>
      </c>
      <c r="D12" s="98">
        <v>1034.3659569346521</v>
      </c>
      <c r="E12" s="98">
        <v>1033.7818774391651</v>
      </c>
      <c r="F12" s="98">
        <v>1057.5052577741467</v>
      </c>
      <c r="G12" s="98">
        <v>1023.8644441520697</v>
      </c>
      <c r="H12" s="98">
        <v>999.17114757195702</v>
      </c>
      <c r="I12" s="98">
        <v>1064.4621604979768</v>
      </c>
      <c r="J12" s="98">
        <v>1003.4651719013065</v>
      </c>
      <c r="K12" s="98">
        <v>1014.2757864498819</v>
      </c>
      <c r="L12" s="98">
        <v>1214.3796788657849</v>
      </c>
      <c r="M12" s="98">
        <v>1171.2176915316506</v>
      </c>
      <c r="N12" s="98">
        <v>1213.1039947854863</v>
      </c>
      <c r="O12" s="98">
        <v>1241.6464296338847</v>
      </c>
      <c r="P12" s="98">
        <v>1217.1816274731673</v>
      </c>
      <c r="Q12" s="98">
        <v>1245.855431085231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2253</v>
      </c>
    </row>
    <row r="13" spans="1:105" ht="12" customHeight="1" x14ac:dyDescent="0.25">
      <c r="A13" s="100" t="s">
        <v>50</v>
      </c>
      <c r="B13" s="101">
        <v>370.97948471139756</v>
      </c>
      <c r="C13" s="101">
        <v>342.98233192986299</v>
      </c>
      <c r="D13" s="101">
        <v>326.57107736493725</v>
      </c>
      <c r="E13" s="101">
        <v>356.81804173079735</v>
      </c>
      <c r="F13" s="101">
        <v>353.31209686467179</v>
      </c>
      <c r="G13" s="101">
        <v>311.33312941294292</v>
      </c>
      <c r="H13" s="101">
        <v>285.71682658076207</v>
      </c>
      <c r="I13" s="101">
        <v>357.11549135868387</v>
      </c>
      <c r="J13" s="101">
        <v>312.43121506106155</v>
      </c>
      <c r="K13" s="101">
        <v>290.39635515329644</v>
      </c>
      <c r="L13" s="101">
        <v>677.36713123283471</v>
      </c>
      <c r="M13" s="101">
        <v>323.514222171857</v>
      </c>
      <c r="N13" s="101">
        <v>420.75761406842571</v>
      </c>
      <c r="O13" s="101">
        <v>446.01759029391985</v>
      </c>
      <c r="P13" s="101">
        <v>325.22264060497406</v>
      </c>
      <c r="Q13" s="101">
        <v>378.07010203995674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2254</v>
      </c>
    </row>
    <row r="14" spans="1:105" ht="12" customHeight="1" x14ac:dyDescent="0.25">
      <c r="A14" s="103" t="s">
        <v>52</v>
      </c>
      <c r="B14" s="104">
        <v>665.87250152868285</v>
      </c>
      <c r="C14" s="104">
        <v>661.0842731029129</v>
      </c>
      <c r="D14" s="104">
        <v>707.79487956971491</v>
      </c>
      <c r="E14" s="104">
        <v>676.96383570836781</v>
      </c>
      <c r="F14" s="104">
        <v>704.19316090947484</v>
      </c>
      <c r="G14" s="104">
        <v>712.53131473912697</v>
      </c>
      <c r="H14" s="104">
        <v>713.45432099119478</v>
      </c>
      <c r="I14" s="104">
        <v>707.346669139293</v>
      </c>
      <c r="J14" s="104">
        <v>691.03395684024497</v>
      </c>
      <c r="K14" s="104">
        <v>723.87943129658549</v>
      </c>
      <c r="L14" s="104">
        <v>537.01254763295015</v>
      </c>
      <c r="M14" s="104">
        <v>847.70346935979353</v>
      </c>
      <c r="N14" s="104">
        <v>792.3463807170607</v>
      </c>
      <c r="O14" s="104">
        <v>795.628839339965</v>
      </c>
      <c r="P14" s="104">
        <v>891.95898686819316</v>
      </c>
      <c r="Q14" s="104">
        <v>867.78532904527424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2255</v>
      </c>
    </row>
    <row r="15" spans="1:105" ht="12" customHeight="1" x14ac:dyDescent="0.25">
      <c r="A15" s="106" t="s">
        <v>122</v>
      </c>
      <c r="B15" s="101">
        <v>1323.7285765038923</v>
      </c>
      <c r="C15" s="101">
        <v>1278.6381386318865</v>
      </c>
      <c r="D15" s="101">
        <v>1278.0189634265791</v>
      </c>
      <c r="E15" s="101">
        <v>1348.5003831108797</v>
      </c>
      <c r="F15" s="101">
        <v>1350.8132520111678</v>
      </c>
      <c r="G15" s="101">
        <v>1243.1304658848235</v>
      </c>
      <c r="H15" s="101">
        <v>1278.0926464050278</v>
      </c>
      <c r="I15" s="101">
        <v>1285.789337888375</v>
      </c>
      <c r="J15" s="101">
        <v>1309.7317797220026</v>
      </c>
      <c r="K15" s="101">
        <v>1212.9143364305598</v>
      </c>
      <c r="L15" s="101">
        <v>1334.8052347150508</v>
      </c>
      <c r="M15" s="101">
        <v>1439.5079099289615</v>
      </c>
      <c r="N15" s="101">
        <v>1547.0079498162459</v>
      </c>
      <c r="O15" s="101">
        <v>1643.7186256412244</v>
      </c>
      <c r="P15" s="101">
        <v>1476.9975256379234</v>
      </c>
      <c r="Q15" s="101">
        <v>1531.3766337106845</v>
      </c>
      <c r="R15" s="101">
        <v>1519.1752151964247</v>
      </c>
      <c r="S15" s="101">
        <v>1600.2765825290321</v>
      </c>
      <c r="T15" s="101">
        <v>1628.0222502616305</v>
      </c>
      <c r="U15" s="101">
        <v>1617.4437150464512</v>
      </c>
      <c r="V15" s="101">
        <v>1688.3898429960741</v>
      </c>
      <c r="W15" s="101">
        <v>1628.9510194730171</v>
      </c>
      <c r="X15" s="101">
        <v>1199.7756104241739</v>
      </c>
      <c r="Y15" s="101">
        <v>1100.0260197759071</v>
      </c>
      <c r="DA15" s="131" t="s">
        <v>2256</v>
      </c>
    </row>
    <row r="16" spans="1:105" ht="12" customHeight="1" x14ac:dyDescent="0.25">
      <c r="A16" s="107" t="s">
        <v>121</v>
      </c>
      <c r="B16" s="104">
        <v>1011.894850537471</v>
      </c>
      <c r="C16" s="104">
        <v>973.03539737715425</v>
      </c>
      <c r="D16" s="104">
        <v>964.3593882975033</v>
      </c>
      <c r="E16" s="104">
        <v>1029.5971119608778</v>
      </c>
      <c r="F16" s="104">
        <v>1032.0548694046524</v>
      </c>
      <c r="G16" s="104">
        <v>947.42001899289403</v>
      </c>
      <c r="H16" s="104">
        <v>978.09447489378272</v>
      </c>
      <c r="I16" s="104">
        <v>1003.3064511935634</v>
      </c>
      <c r="J16" s="104">
        <v>1015.0872964947865</v>
      </c>
      <c r="K16" s="104">
        <v>933.3827701179431</v>
      </c>
      <c r="L16" s="104">
        <v>1121.1982882031584</v>
      </c>
      <c r="M16" s="104">
        <v>1107.6018816895241</v>
      </c>
      <c r="N16" s="104">
        <v>1216.8068573877138</v>
      </c>
      <c r="O16" s="104">
        <v>1298.6579414013627</v>
      </c>
      <c r="P16" s="104">
        <v>1138.0367342017678</v>
      </c>
      <c r="Q16" s="104">
        <v>1209.0972787240303</v>
      </c>
      <c r="R16" s="104">
        <v>1217.4807871990793</v>
      </c>
      <c r="S16" s="104">
        <v>1308.86440105098</v>
      </c>
      <c r="T16" s="104">
        <v>1332.1913576859895</v>
      </c>
      <c r="U16" s="104">
        <v>1317.0167718954672</v>
      </c>
      <c r="V16" s="104">
        <v>1380.754167165313</v>
      </c>
      <c r="W16" s="104">
        <v>1343.5635628033115</v>
      </c>
      <c r="X16" s="104">
        <v>968.73433320612605</v>
      </c>
      <c r="Y16" s="104">
        <v>902.66133166609063</v>
      </c>
      <c r="DA16" s="132" t="s">
        <v>2257</v>
      </c>
    </row>
    <row r="17" spans="1:105" ht="12" customHeight="1" x14ac:dyDescent="0.25">
      <c r="A17" s="108" t="s">
        <v>53</v>
      </c>
      <c r="B17" s="98">
        <v>334.60922755381898</v>
      </c>
      <c r="C17" s="98">
        <v>306.30553557138626</v>
      </c>
      <c r="D17" s="98">
        <v>279.50240870229123</v>
      </c>
      <c r="E17" s="98">
        <v>326.9431297076498</v>
      </c>
      <c r="F17" s="98">
        <v>317.08593089693471</v>
      </c>
      <c r="G17" s="98">
        <v>264.96688069785296</v>
      </c>
      <c r="H17" s="98">
        <v>257.92052685117494</v>
      </c>
      <c r="I17" s="98">
        <v>313.61623875582467</v>
      </c>
      <c r="J17" s="98">
        <v>293.81222734219261</v>
      </c>
      <c r="K17" s="98">
        <v>247.35065436965883</v>
      </c>
      <c r="L17" s="98">
        <v>596.21165593754267</v>
      </c>
      <c r="M17" s="98">
        <v>283.57665146782506</v>
      </c>
      <c r="N17" s="98">
        <v>395.04080402867947</v>
      </c>
      <c r="O17" s="98">
        <v>438.78529690609281</v>
      </c>
      <c r="P17" s="98">
        <v>282.18302369720033</v>
      </c>
      <c r="Q17" s="98">
        <v>336.59809227721115</v>
      </c>
      <c r="R17" s="98">
        <v>314.93565030833383</v>
      </c>
      <c r="S17" s="98">
        <v>374.12316827709407</v>
      </c>
      <c r="T17" s="98">
        <v>377.96918880141436</v>
      </c>
      <c r="U17" s="98">
        <v>342.66971261288666</v>
      </c>
      <c r="V17" s="98">
        <v>364.56184070645764</v>
      </c>
      <c r="W17" s="98">
        <v>357.39451288210012</v>
      </c>
      <c r="X17" s="98">
        <v>99.889967406695476</v>
      </c>
      <c r="Y17" s="98">
        <v>75.295094600162017</v>
      </c>
      <c r="DA17" s="63" t="s">
        <v>2258</v>
      </c>
    </row>
    <row r="18" spans="1:105" ht="12" customHeight="1" x14ac:dyDescent="0.25">
      <c r="A18" s="108" t="s">
        <v>52</v>
      </c>
      <c r="B18" s="98">
        <v>677.28562298365193</v>
      </c>
      <c r="C18" s="98">
        <v>666.729861805768</v>
      </c>
      <c r="D18" s="98">
        <v>684.85697959521201</v>
      </c>
      <c r="E18" s="98">
        <v>702.65398225322804</v>
      </c>
      <c r="F18" s="98">
        <v>714.96893850771778</v>
      </c>
      <c r="G18" s="98">
        <v>682.45313829504096</v>
      </c>
      <c r="H18" s="98">
        <v>720.17394804260778</v>
      </c>
      <c r="I18" s="98">
        <v>689.69021243773864</v>
      </c>
      <c r="J18" s="98">
        <v>721.27506915259369</v>
      </c>
      <c r="K18" s="98">
        <v>686.03211574828435</v>
      </c>
      <c r="L18" s="98">
        <v>524.98663226561564</v>
      </c>
      <c r="M18" s="98">
        <v>824.02523022169896</v>
      </c>
      <c r="N18" s="98">
        <v>821.76605335903423</v>
      </c>
      <c r="O18" s="98">
        <v>859.87264449526992</v>
      </c>
      <c r="P18" s="98">
        <v>855.8537105045674</v>
      </c>
      <c r="Q18" s="98">
        <v>872.49918644681895</v>
      </c>
      <c r="R18" s="98">
        <v>902.54513689074531</v>
      </c>
      <c r="S18" s="98">
        <v>934.74123277388583</v>
      </c>
      <c r="T18" s="98">
        <v>954.22216888457513</v>
      </c>
      <c r="U18" s="98">
        <v>974.34705928258074</v>
      </c>
      <c r="V18" s="98">
        <v>1016.1923264588553</v>
      </c>
      <c r="W18" s="98">
        <v>986.16904992121158</v>
      </c>
      <c r="X18" s="98">
        <v>868.84436579943053</v>
      </c>
      <c r="Y18" s="98">
        <v>827.36623706592854</v>
      </c>
      <c r="DA18" s="63" t="s">
        <v>2259</v>
      </c>
    </row>
    <row r="19" spans="1:105" ht="12" customHeight="1" x14ac:dyDescent="0.25">
      <c r="A19" s="121" t="s">
        <v>54</v>
      </c>
      <c r="B19" s="122">
        <v>819.84391760378173</v>
      </c>
      <c r="C19" s="122">
        <v>825.00947283701214</v>
      </c>
      <c r="D19" s="122">
        <v>835.34465018329161</v>
      </c>
      <c r="E19" s="122">
        <v>803.12284125556994</v>
      </c>
      <c r="F19" s="122">
        <v>728.09636084826127</v>
      </c>
      <c r="G19" s="122">
        <v>742.80968472181792</v>
      </c>
      <c r="H19" s="122">
        <v>747.33605177061816</v>
      </c>
      <c r="I19" s="122">
        <v>782.01175479996937</v>
      </c>
      <c r="J19" s="122">
        <v>782.50124127014203</v>
      </c>
      <c r="K19" s="122">
        <v>659.04464860550092</v>
      </c>
      <c r="L19" s="122">
        <v>803.80962173013791</v>
      </c>
      <c r="M19" s="122">
        <v>796.78936834202375</v>
      </c>
      <c r="N19" s="122">
        <v>841.97236150682375</v>
      </c>
      <c r="O19" s="122">
        <v>860.37096089404542</v>
      </c>
      <c r="P19" s="122">
        <v>764.75607832497235</v>
      </c>
      <c r="Q19" s="122">
        <v>787.26039003858932</v>
      </c>
      <c r="R19" s="122">
        <v>746.80934883287682</v>
      </c>
      <c r="S19" s="122">
        <v>786.98844549599175</v>
      </c>
      <c r="T19" s="122">
        <v>782.57421880415438</v>
      </c>
      <c r="U19" s="122">
        <v>776.58373918906727</v>
      </c>
      <c r="V19" s="122">
        <v>816.70970206825984</v>
      </c>
      <c r="W19" s="122">
        <v>755.09728765909051</v>
      </c>
      <c r="X19" s="122">
        <v>786.93250720625701</v>
      </c>
      <c r="Y19" s="122">
        <v>701.43647030174918</v>
      </c>
      <c r="DA19" s="130" t="s">
        <v>2260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2261</v>
      </c>
    </row>
    <row r="21" spans="1:105" ht="12" customHeight="1" x14ac:dyDescent="0.25">
      <c r="A21" s="97" t="s">
        <v>50</v>
      </c>
      <c r="B21" s="98">
        <v>940.91450506178626</v>
      </c>
      <c r="C21" s="98">
        <v>905.43539715107897</v>
      </c>
      <c r="D21" s="98">
        <v>927.92750700445674</v>
      </c>
      <c r="E21" s="98">
        <v>874.92169009511349</v>
      </c>
      <c r="F21" s="98">
        <v>860.30074679848326</v>
      </c>
      <c r="G21" s="98">
        <v>838.33753767649762</v>
      </c>
      <c r="H21" s="98">
        <v>837.58427993612497</v>
      </c>
      <c r="I21" s="98">
        <v>890.94870005798168</v>
      </c>
      <c r="J21" s="98">
        <v>843.31672897183569</v>
      </c>
      <c r="K21" s="98">
        <v>858.92301043189548</v>
      </c>
      <c r="L21" s="98">
        <v>888.54615112440149</v>
      </c>
      <c r="M21" s="98">
        <v>935.01234850359378</v>
      </c>
      <c r="N21" s="98">
        <v>943.59400963316193</v>
      </c>
      <c r="O21" s="98">
        <v>946.43467795423123</v>
      </c>
      <c r="P21" s="98">
        <v>954.40539756681426</v>
      </c>
      <c r="Q21" s="98">
        <v>950.92199520860811</v>
      </c>
      <c r="R21" s="98">
        <v>876.50375316201189</v>
      </c>
      <c r="S21" s="98">
        <v>955.12315301580531</v>
      </c>
      <c r="T21" s="98">
        <v>939.55165022701749</v>
      </c>
      <c r="U21" s="98">
        <v>944.74219487926325</v>
      </c>
      <c r="V21" s="98">
        <v>1030.0209329260522</v>
      </c>
      <c r="W21" s="98">
        <v>986.80171865889349</v>
      </c>
      <c r="X21" s="98">
        <v>985.52236924609201</v>
      </c>
      <c r="Y21" s="98">
        <v>921.83095226051762</v>
      </c>
      <c r="DA21" s="63" t="s">
        <v>2262</v>
      </c>
    </row>
    <row r="22" spans="1:105" ht="12" customHeight="1" x14ac:dyDescent="0.25">
      <c r="A22" s="109" t="s">
        <v>120</v>
      </c>
      <c r="B22" s="33">
        <v>718.13144490243485</v>
      </c>
      <c r="C22" s="33">
        <v>758.06252051871127</v>
      </c>
      <c r="D22" s="33">
        <v>758.43221053931131</v>
      </c>
      <c r="E22" s="33">
        <v>743.7567082822676</v>
      </c>
      <c r="F22" s="33">
        <v>616.46520648024091</v>
      </c>
      <c r="G22" s="33">
        <v>664.9781040878363</v>
      </c>
      <c r="H22" s="33">
        <v>681.8518586802669</v>
      </c>
      <c r="I22" s="33">
        <v>707.44178901302621</v>
      </c>
      <c r="J22" s="33">
        <v>743.1756958985942</v>
      </c>
      <c r="K22" s="33">
        <v>534.642474438715</v>
      </c>
      <c r="L22" s="33">
        <v>752.65529496129398</v>
      </c>
      <c r="M22" s="33">
        <v>716.94079926577774</v>
      </c>
      <c r="N22" s="33">
        <v>786.07210729476549</v>
      </c>
      <c r="O22" s="33">
        <v>815.96112375559653</v>
      </c>
      <c r="P22" s="33">
        <v>671.83222875445972</v>
      </c>
      <c r="Q22" s="33">
        <v>715.47728214667802</v>
      </c>
      <c r="R22" s="33">
        <v>697.62738465445784</v>
      </c>
      <c r="S22" s="33">
        <v>728.53974908809619</v>
      </c>
      <c r="T22" s="33">
        <v>728.08575629044799</v>
      </c>
      <c r="U22" s="33">
        <v>718.20894602960118</v>
      </c>
      <c r="V22" s="33">
        <v>744.28455801441248</v>
      </c>
      <c r="W22" s="33">
        <v>687.53116945584941</v>
      </c>
      <c r="X22" s="33">
        <v>751.87967903617516</v>
      </c>
      <c r="Y22" s="33">
        <v>674.77799889760627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17619.778260111245</v>
      </c>
      <c r="C24" s="117">
        <f t="shared" si="7"/>
        <v>18158.482916623681</v>
      </c>
      <c r="D24" s="117">
        <f t="shared" si="7"/>
        <v>17785.145882762154</v>
      </c>
      <c r="E24" s="117">
        <f t="shared" si="7"/>
        <v>17865.52512310979</v>
      </c>
      <c r="F24" s="117">
        <f t="shared" si="7"/>
        <v>18718.638767611839</v>
      </c>
      <c r="G24" s="117">
        <f t="shared" si="7"/>
        <v>18264.241281610673</v>
      </c>
      <c r="H24" s="117">
        <f t="shared" si="7"/>
        <v>17132.203888325945</v>
      </c>
      <c r="I24" s="117">
        <f t="shared" si="7"/>
        <v>16116.379792175001</v>
      </c>
      <c r="J24" s="117">
        <f t="shared" si="7"/>
        <v>16658.173962850116</v>
      </c>
      <c r="K24" s="117">
        <f t="shared" si="7"/>
        <v>16645.276016749172</v>
      </c>
      <c r="L24" s="117">
        <f t="shared" si="7"/>
        <v>17972.466945536296</v>
      </c>
      <c r="M24" s="117">
        <f t="shared" si="7"/>
        <v>14384.319494877462</v>
      </c>
      <c r="N24" s="117">
        <f t="shared" si="7"/>
        <v>16383.401320998633</v>
      </c>
      <c r="O24" s="117">
        <f t="shared" si="7"/>
        <v>17501.364944732548</v>
      </c>
      <c r="P24" s="117">
        <f t="shared" si="7"/>
        <v>12793.836378177035</v>
      </c>
      <c r="Q24" s="117">
        <f t="shared" si="7"/>
        <v>13909.043124260226</v>
      </c>
      <c r="R24" s="117">
        <f t="shared" ref="R24:V24" si="8">R25+R28+R30+R39</f>
        <v>15807.955032638831</v>
      </c>
      <c r="S24" s="117">
        <f t="shared" si="8"/>
        <v>15185.728313515279</v>
      </c>
      <c r="T24" s="117">
        <f t="shared" si="8"/>
        <v>14817.673792873542</v>
      </c>
      <c r="U24" s="117">
        <f t="shared" si="8"/>
        <v>13674.814129439768</v>
      </c>
      <c r="V24" s="117">
        <f t="shared" si="8"/>
        <v>12375.330527284612</v>
      </c>
      <c r="W24" s="117">
        <f t="shared" ref="W24:Y24" si="9">W25+W28+W30+W39</f>
        <v>17931.295289718018</v>
      </c>
      <c r="X24" s="117">
        <f t="shared" si="9"/>
        <v>13889.683132901298</v>
      </c>
      <c r="Y24" s="117">
        <f t="shared" si="9"/>
        <v>11946.658799345458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15448.956276939942</v>
      </c>
      <c r="C25" s="122">
        <f t="shared" si="10"/>
        <v>16025.79408511522</v>
      </c>
      <c r="D25" s="122">
        <f t="shared" si="10"/>
        <v>15648.437708284089</v>
      </c>
      <c r="E25" s="122">
        <f t="shared" si="10"/>
        <v>15653.805221256885</v>
      </c>
      <c r="F25" s="122">
        <f t="shared" si="10"/>
        <v>16627.66217534526</v>
      </c>
      <c r="G25" s="122">
        <f t="shared" si="10"/>
        <v>16247.78830758348</v>
      </c>
      <c r="H25" s="122">
        <f t="shared" si="10"/>
        <v>15068.97451303345</v>
      </c>
      <c r="I25" s="122">
        <f t="shared" si="10"/>
        <v>14026.261007567502</v>
      </c>
      <c r="J25" s="122">
        <f t="shared" si="10"/>
        <v>14553.201417463621</v>
      </c>
      <c r="K25" s="122">
        <f t="shared" si="10"/>
        <v>14749.982689154518</v>
      </c>
      <c r="L25" s="122">
        <f t="shared" si="10"/>
        <v>15818.076245887572</v>
      </c>
      <c r="M25" s="122">
        <f t="shared" si="10"/>
        <v>12145.572271381463</v>
      </c>
      <c r="N25" s="122">
        <f t="shared" si="10"/>
        <v>14008.226182118487</v>
      </c>
      <c r="O25" s="122">
        <f t="shared" si="10"/>
        <v>15027.47971629572</v>
      </c>
      <c r="P25" s="122">
        <f t="shared" si="10"/>
        <v>10571.334396121605</v>
      </c>
      <c r="Q25" s="122">
        <f t="shared" si="10"/>
        <v>11592.672517150362</v>
      </c>
      <c r="R25" s="122">
        <f t="shared" ref="R25:V25" si="11">SUM(R26:R27)</f>
        <v>13523.764004520815</v>
      </c>
      <c r="S25" s="122">
        <f t="shared" si="11"/>
        <v>12774.345615617527</v>
      </c>
      <c r="T25" s="122">
        <f t="shared" si="11"/>
        <v>12404.622521771647</v>
      </c>
      <c r="U25" s="122">
        <f t="shared" si="11"/>
        <v>11299.642247906373</v>
      </c>
      <c r="V25" s="122">
        <f t="shared" si="11"/>
        <v>9901.4955690434726</v>
      </c>
      <c r="W25" s="122">
        <f t="shared" ref="W25:Y25" si="12">SUM(W26:W27)</f>
        <v>15561.417016292742</v>
      </c>
      <c r="X25" s="122">
        <f t="shared" si="12"/>
        <v>11887.516351337192</v>
      </c>
      <c r="Y25" s="122">
        <f t="shared" si="12"/>
        <v>10098.80215353984</v>
      </c>
      <c r="DA25" s="130" t="s">
        <v>2265</v>
      </c>
    </row>
    <row r="26" spans="1:105" ht="12" customHeight="1" x14ac:dyDescent="0.25">
      <c r="A26" s="97" t="s">
        <v>74</v>
      </c>
      <c r="B26" s="98">
        <v>15258.580971918891</v>
      </c>
      <c r="C26" s="98">
        <v>15832.160840652639</v>
      </c>
      <c r="D26" s="98">
        <v>15460.805942741097</v>
      </c>
      <c r="E26" s="98">
        <v>15473.716754596026</v>
      </c>
      <c r="F26" s="98">
        <v>16433.546625111569</v>
      </c>
      <c r="G26" s="98">
        <v>16060.743525185793</v>
      </c>
      <c r="H26" s="98">
        <v>14896.98632521049</v>
      </c>
      <c r="I26" s="98">
        <v>13864.01400835293</v>
      </c>
      <c r="J26" s="98">
        <v>14385.538945785152</v>
      </c>
      <c r="K26" s="98">
        <v>14582.62417866812</v>
      </c>
      <c r="L26" s="98">
        <v>15637.080923120944</v>
      </c>
      <c r="M26" s="98">
        <v>12007.370306036806</v>
      </c>
      <c r="N26" s="98">
        <v>13844.828442373253</v>
      </c>
      <c r="O26" s="98">
        <v>14849.013184877649</v>
      </c>
      <c r="P26" s="98">
        <v>10446.81896789173</v>
      </c>
      <c r="Q26" s="98">
        <v>11455.938968567923</v>
      </c>
      <c r="R26" s="98">
        <v>13361.376185934714</v>
      </c>
      <c r="S26" s="98">
        <v>12618.295969967765</v>
      </c>
      <c r="T26" s="98">
        <v>12251.462730201396</v>
      </c>
      <c r="U26" s="98">
        <v>11157.64896391213</v>
      </c>
      <c r="V26" s="98">
        <v>9775.456695475923</v>
      </c>
      <c r="W26" s="98">
        <v>15356.855146582278</v>
      </c>
      <c r="X26" s="98">
        <v>11730.920489758359</v>
      </c>
      <c r="Y26" s="98">
        <v>9963.3241539982791</v>
      </c>
      <c r="DA26" s="63" t="s">
        <v>2266</v>
      </c>
    </row>
    <row r="27" spans="1:105" ht="12" customHeight="1" x14ac:dyDescent="0.25">
      <c r="A27" s="97" t="s">
        <v>53</v>
      </c>
      <c r="B27" s="98">
        <v>190.37530502105011</v>
      </c>
      <c r="C27" s="98">
        <v>193.63324446258119</v>
      </c>
      <c r="D27" s="98">
        <v>187.63176554299244</v>
      </c>
      <c r="E27" s="98">
        <v>180.08846666085915</v>
      </c>
      <c r="F27" s="98">
        <v>194.11555023369181</v>
      </c>
      <c r="G27" s="98">
        <v>187.04478239768633</v>
      </c>
      <c r="H27" s="98">
        <v>171.98818782296149</v>
      </c>
      <c r="I27" s="98">
        <v>162.24699921457281</v>
      </c>
      <c r="J27" s="98">
        <v>167.66247167846737</v>
      </c>
      <c r="K27" s="98">
        <v>167.35851048639853</v>
      </c>
      <c r="L27" s="98">
        <v>180.99532276662825</v>
      </c>
      <c r="M27" s="98">
        <v>138.20196534465768</v>
      </c>
      <c r="N27" s="98">
        <v>163.39773974523362</v>
      </c>
      <c r="O27" s="98">
        <v>178.46653141807172</v>
      </c>
      <c r="P27" s="98">
        <v>124.51542822987564</v>
      </c>
      <c r="Q27" s="98">
        <v>136.73354858243911</v>
      </c>
      <c r="R27" s="98">
        <v>162.38781858610042</v>
      </c>
      <c r="S27" s="98">
        <v>156.04964564976211</v>
      </c>
      <c r="T27" s="98">
        <v>153.15979157025097</v>
      </c>
      <c r="U27" s="98">
        <v>141.99328399424263</v>
      </c>
      <c r="V27" s="98">
        <v>126.03887356754933</v>
      </c>
      <c r="W27" s="98">
        <v>204.56186971046364</v>
      </c>
      <c r="X27" s="98">
        <v>156.59586157883328</v>
      </c>
      <c r="Y27" s="98">
        <v>135.47799954156045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20.664335890211138</v>
      </c>
      <c r="C28" s="122">
        <f t="shared" si="13"/>
        <v>26.29631921351449</v>
      </c>
      <c r="D28" s="122">
        <f t="shared" si="13"/>
        <v>21.286357906216136</v>
      </c>
      <c r="E28" s="122">
        <f t="shared" si="13"/>
        <v>72.222748318951588</v>
      </c>
      <c r="F28" s="122">
        <f t="shared" si="13"/>
        <v>21.634610705464667</v>
      </c>
      <c r="G28" s="122">
        <f t="shared" si="13"/>
        <v>28.667035836730271</v>
      </c>
      <c r="H28" s="122">
        <f t="shared" si="13"/>
        <v>37.722403163174874</v>
      </c>
      <c r="I28" s="122">
        <f t="shared" si="13"/>
        <v>17.033071490103023</v>
      </c>
      <c r="J28" s="122">
        <f t="shared" si="13"/>
        <v>18.281834127601428</v>
      </c>
      <c r="K28" s="122">
        <f t="shared" si="13"/>
        <v>21.374404074754292</v>
      </c>
      <c r="L28" s="122">
        <f t="shared" si="13"/>
        <v>21.154349705331207</v>
      </c>
      <c r="M28" s="122">
        <f t="shared" si="13"/>
        <v>22.207860623995721</v>
      </c>
      <c r="N28" s="122">
        <f t="shared" si="13"/>
        <v>23.041375937345542</v>
      </c>
      <c r="O28" s="122">
        <f t="shared" si="13"/>
        <v>23.589651870839422</v>
      </c>
      <c r="P28" s="122">
        <f t="shared" si="13"/>
        <v>24.658588850731078</v>
      </c>
      <c r="Q28" s="122">
        <f t="shared" si="13"/>
        <v>24.021092963024675</v>
      </c>
      <c r="R28" s="122">
        <f t="shared" si="13"/>
        <v>25.513428059405655</v>
      </c>
      <c r="S28" s="122">
        <f t="shared" si="13"/>
        <v>26.367782082780309</v>
      </c>
      <c r="T28" s="122">
        <f t="shared" si="13"/>
        <v>34.4189490406781</v>
      </c>
      <c r="U28" s="122">
        <f t="shared" si="13"/>
        <v>41.80726760038872</v>
      </c>
      <c r="V28" s="122">
        <f t="shared" si="13"/>
        <v>55.173614283715835</v>
      </c>
      <c r="W28" s="122">
        <f t="shared" si="13"/>
        <v>61.116993387295956</v>
      </c>
      <c r="X28" s="122">
        <f t="shared" si="13"/>
        <v>47.388986924304994</v>
      </c>
      <c r="Y28" s="122">
        <f t="shared" si="13"/>
        <v>49.485342676657218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20.664335890211138</v>
      </c>
      <c r="C29" s="98">
        <f>IF(RES_hhdet_fec!C29=0,0,RES_hhdet_fec!C29*1000*11630/RES_hhdet_num!C24)</f>
        <v>26.29631921351449</v>
      </c>
      <c r="D29" s="98">
        <f>IF(RES_hhdet_fec!D29=0,0,RES_hhdet_fec!D29*1000*11630/RES_hhdet_num!D24)</f>
        <v>21.286357906216136</v>
      </c>
      <c r="E29" s="98">
        <f>IF(RES_hhdet_fec!E29=0,0,RES_hhdet_fec!E29*1000*11630/RES_hhdet_num!E24)</f>
        <v>72.222748318951588</v>
      </c>
      <c r="F29" s="98">
        <f>IF(RES_hhdet_fec!F29=0,0,RES_hhdet_fec!F29*1000*11630/RES_hhdet_num!F24)</f>
        <v>21.634610705464667</v>
      </c>
      <c r="G29" s="98">
        <f>IF(RES_hhdet_fec!G29=0,0,RES_hhdet_fec!G29*1000*11630/RES_hhdet_num!G24)</f>
        <v>28.667035836730271</v>
      </c>
      <c r="H29" s="98">
        <f>IF(RES_hhdet_fec!H29=0,0,RES_hhdet_fec!H29*1000*11630/RES_hhdet_num!H24)</f>
        <v>37.722403163174874</v>
      </c>
      <c r="I29" s="98">
        <f>IF(RES_hhdet_fec!I29=0,0,RES_hhdet_fec!I29*1000*11630/RES_hhdet_num!I24)</f>
        <v>17.033071490103023</v>
      </c>
      <c r="J29" s="98">
        <f>IF(RES_hhdet_fec!J29=0,0,RES_hhdet_fec!J29*1000*11630/RES_hhdet_num!J24)</f>
        <v>18.281834127601428</v>
      </c>
      <c r="K29" s="98">
        <f>IF(RES_hhdet_fec!K29=0,0,RES_hhdet_fec!K29*1000*11630/RES_hhdet_num!K24)</f>
        <v>21.374404074754292</v>
      </c>
      <c r="L29" s="98">
        <f>IF(RES_hhdet_fec!L29=0,0,RES_hhdet_fec!L29*1000*11630/RES_hhdet_num!L24)</f>
        <v>21.154349705331207</v>
      </c>
      <c r="M29" s="98">
        <f>IF(RES_hhdet_fec!M29=0,0,RES_hhdet_fec!M29*1000*11630/RES_hhdet_num!M24)</f>
        <v>22.207860623995721</v>
      </c>
      <c r="N29" s="98">
        <f>IF(RES_hhdet_fec!N29=0,0,RES_hhdet_fec!N29*1000*11630/RES_hhdet_num!N24)</f>
        <v>23.041375937345542</v>
      </c>
      <c r="O29" s="98">
        <f>IF(RES_hhdet_fec!O29=0,0,RES_hhdet_fec!O29*1000*11630/RES_hhdet_num!O24)</f>
        <v>23.589651870839422</v>
      </c>
      <c r="P29" s="98">
        <f>IF(RES_hhdet_fec!P29=0,0,RES_hhdet_fec!P29*1000*11630/RES_hhdet_num!P24)</f>
        <v>24.658588850731078</v>
      </c>
      <c r="Q29" s="98">
        <f>IF(RES_hhdet_fec!Q29=0,0,RES_hhdet_fec!Q29*1000*11630/RES_hhdet_num!Q24)</f>
        <v>24.021092963024675</v>
      </c>
      <c r="R29" s="98">
        <f>IF(RES_hhdet_fec!R29=0,0,RES_hhdet_fec!R29*1000*11630/RES_hhdet_num!R24)</f>
        <v>25.513428059405655</v>
      </c>
      <c r="S29" s="98">
        <f>IF(RES_hhdet_fec!S29=0,0,RES_hhdet_fec!S29*1000*11630/RES_hhdet_num!S24)</f>
        <v>26.367782082780309</v>
      </c>
      <c r="T29" s="98">
        <f>IF(RES_hhdet_fec!T29=0,0,RES_hhdet_fec!T29*1000*11630/RES_hhdet_num!T24)</f>
        <v>34.4189490406781</v>
      </c>
      <c r="U29" s="98">
        <f>IF(RES_hhdet_fec!U29=0,0,RES_hhdet_fec!U29*1000*11630/RES_hhdet_num!U24)</f>
        <v>41.80726760038872</v>
      </c>
      <c r="V29" s="98">
        <f>IF(RES_hhdet_fec!V29=0,0,RES_hhdet_fec!V29*1000*11630/RES_hhdet_num!V24)</f>
        <v>55.173614283715835</v>
      </c>
      <c r="W29" s="98">
        <f>IF(RES_hhdet_fec!W29=0,0,RES_hhdet_fec!W29*1000*11630/RES_hhdet_num!W24)</f>
        <v>61.116993387295956</v>
      </c>
      <c r="X29" s="98">
        <f>IF(RES_hhdet_fec!X29=0,0,RES_hhdet_fec!X29*1000*11630/RES_hhdet_num!X24)</f>
        <v>47.388986924304994</v>
      </c>
      <c r="Y29" s="98">
        <f>IF(RES_hhdet_fec!Y29=0,0,RES_hhdet_fec!Y29*1000*11630/RES_hhdet_num!Y24)</f>
        <v>49.485342676657218</v>
      </c>
      <c r="DA29" s="63" t="s">
        <v>2269</v>
      </c>
    </row>
    <row r="30" spans="1:105" ht="12" customHeight="1" x14ac:dyDescent="0.25">
      <c r="A30" s="121" t="s">
        <v>55</v>
      </c>
      <c r="B30" s="122">
        <v>1330.3138530215022</v>
      </c>
      <c r="C30" s="122">
        <v>1282.7129294228228</v>
      </c>
      <c r="D30" s="122">
        <v>1282.8468401507882</v>
      </c>
      <c r="E30" s="122">
        <v>1339.3351143042767</v>
      </c>
      <c r="F30" s="122">
        <v>1344.1240344657419</v>
      </c>
      <c r="G30" s="122">
        <v>1246.3256105705148</v>
      </c>
      <c r="H30" s="122">
        <v>1276.7447885785507</v>
      </c>
      <c r="I30" s="122">
        <v>1288.6001337506402</v>
      </c>
      <c r="J30" s="122">
        <v>1302.4351740412874</v>
      </c>
      <c r="K30" s="122">
        <v>1211.8467008777372</v>
      </c>
      <c r="L30" s="122">
        <v>1329.4412865356139</v>
      </c>
      <c r="M30" s="122">
        <v>1420.6129615554719</v>
      </c>
      <c r="N30" s="122">
        <v>1513.5973738271621</v>
      </c>
      <c r="O30" s="122">
        <v>1594.0028214496788</v>
      </c>
      <c r="P30" s="122">
        <v>1433.7570911557571</v>
      </c>
      <c r="Q30" s="122">
        <v>1499.3657414811053</v>
      </c>
      <c r="R30" s="122">
        <v>1503.5756938058462</v>
      </c>
      <c r="S30" s="122">
        <v>1588.9311487269847</v>
      </c>
      <c r="T30" s="122">
        <v>1596.1022790442835</v>
      </c>
      <c r="U30" s="122">
        <v>1565.5901925890819</v>
      </c>
      <c r="V30" s="122">
        <v>1620.2644615362869</v>
      </c>
      <c r="W30" s="122">
        <v>1569.2784235105178</v>
      </c>
      <c r="X30" s="122">
        <v>1163.5203714035181</v>
      </c>
      <c r="Y30" s="122">
        <v>1080.3710072342155</v>
      </c>
      <c r="DA30" s="130" t="s">
        <v>2270</v>
      </c>
    </row>
    <row r="31" spans="1:105" ht="12" customHeight="1" x14ac:dyDescent="0.25">
      <c r="A31" s="97" t="s">
        <v>141</v>
      </c>
      <c r="B31" s="98">
        <v>1468.0350976835628</v>
      </c>
      <c r="C31" s="98">
        <v>1425.3504572710829</v>
      </c>
      <c r="D31" s="98">
        <v>1479.4017292822148</v>
      </c>
      <c r="E31" s="98">
        <v>1451.854583047995</v>
      </c>
      <c r="F31" s="98">
        <v>1484.7064181942801</v>
      </c>
      <c r="G31" s="98">
        <v>1447.9966599937791</v>
      </c>
      <c r="H31" s="98">
        <v>1412.5975480509353</v>
      </c>
      <c r="I31" s="98">
        <v>1471.5657380737362</v>
      </c>
      <c r="J31" s="98">
        <v>1398.3275206896358</v>
      </c>
      <c r="K31" s="98">
        <v>1422.0737203262013</v>
      </c>
      <c r="L31" s="98">
        <v>1512.3225464104503</v>
      </c>
      <c r="M31" s="98">
        <v>1639.9105705351624</v>
      </c>
      <c r="N31" s="98">
        <v>1639.9995377887028</v>
      </c>
      <c r="O31" s="98">
        <v>1635.6768503565149</v>
      </c>
      <c r="P31" s="98">
        <v>1640.3574703122433</v>
      </c>
      <c r="Q31" s="98">
        <v>1620.3762830651485</v>
      </c>
      <c r="R31" s="98">
        <v>1620.4215102727762</v>
      </c>
      <c r="S31" s="98">
        <v>1687.5836716543213</v>
      </c>
      <c r="T31" s="98">
        <v>1679.9029459034712</v>
      </c>
      <c r="U31" s="98">
        <v>1618.5318461804293</v>
      </c>
      <c r="V31" s="98">
        <v>1648.877789531012</v>
      </c>
      <c r="W31" s="98">
        <v>1782.3613061712697</v>
      </c>
      <c r="X31" s="98">
        <v>1212.0613316974911</v>
      </c>
      <c r="Y31" s="98">
        <v>1077.5028417531025</v>
      </c>
      <c r="DA31" s="63" t="s">
        <v>2271</v>
      </c>
    </row>
    <row r="32" spans="1:105" ht="12" customHeight="1" x14ac:dyDescent="0.25">
      <c r="A32" s="97" t="s">
        <v>140</v>
      </c>
      <c r="B32" s="98">
        <v>1036.8519862400806</v>
      </c>
      <c r="C32" s="98">
        <v>1002.6673276783337</v>
      </c>
      <c r="D32" s="98">
        <v>1031.4999274677577</v>
      </c>
      <c r="E32" s="98">
        <v>1029.3947436993187</v>
      </c>
      <c r="F32" s="98">
        <v>1053.3038528137542</v>
      </c>
      <c r="G32" s="98">
        <v>1020.5626248901063</v>
      </c>
      <c r="H32" s="98">
        <v>997.8150691689284</v>
      </c>
      <c r="I32" s="98">
        <v>1066.5675285459834</v>
      </c>
      <c r="J32" s="98">
        <v>1004.9463845216006</v>
      </c>
      <c r="K32" s="98">
        <v>1014.0561227776016</v>
      </c>
      <c r="L32" s="98">
        <v>1209.913177652237</v>
      </c>
      <c r="M32" s="98">
        <v>1170.8595321519235</v>
      </c>
      <c r="N32" s="98">
        <v>1213.4162324295298</v>
      </c>
      <c r="O32" s="98">
        <v>1233.6541724715144</v>
      </c>
      <c r="P32" s="98">
        <v>1205.1639938430858</v>
      </c>
      <c r="Q32" s="98">
        <v>1229.6055619494878</v>
      </c>
      <c r="R32" s="98">
        <v>1238.9640238695126</v>
      </c>
      <c r="S32" s="98">
        <v>1318.5085947024845</v>
      </c>
      <c r="T32" s="98">
        <v>1315.2726544845646</v>
      </c>
      <c r="U32" s="98">
        <v>1289.7341154052501</v>
      </c>
      <c r="V32" s="98">
        <v>1344.549825630131</v>
      </c>
      <c r="W32" s="98">
        <v>1457.162072475807</v>
      </c>
      <c r="X32" s="98">
        <v>965.11009193906068</v>
      </c>
      <c r="Y32" s="98">
        <v>863.9911780596002</v>
      </c>
      <c r="DA32" s="63" t="s">
        <v>2272</v>
      </c>
    </row>
    <row r="33" spans="1:105" ht="12" customHeight="1" x14ac:dyDescent="0.25">
      <c r="A33" s="100" t="s">
        <v>50</v>
      </c>
      <c r="B33" s="101">
        <v>370.97948471139756</v>
      </c>
      <c r="C33" s="101">
        <v>341.58305457542082</v>
      </c>
      <c r="D33" s="101">
        <v>323.70504789804249</v>
      </c>
      <c r="E33" s="101">
        <v>352.43090799095086</v>
      </c>
      <c r="F33" s="101">
        <v>349.11069190427929</v>
      </c>
      <c r="G33" s="101">
        <v>308.39908775576913</v>
      </c>
      <c r="H33" s="101">
        <v>285.15474546235504</v>
      </c>
      <c r="I33" s="101">
        <v>358.61547274772062</v>
      </c>
      <c r="J33" s="101">
        <v>313.42032124152496</v>
      </c>
      <c r="K33" s="101">
        <v>290.48977793582316</v>
      </c>
      <c r="L33" s="101">
        <v>673.73157801947877</v>
      </c>
      <c r="M33" s="101">
        <v>322.97453959014547</v>
      </c>
      <c r="N33" s="101">
        <v>420.12751228844013</v>
      </c>
      <c r="O33" s="101">
        <v>442.79829208935467</v>
      </c>
      <c r="P33" s="101">
        <v>317.21661649187928</v>
      </c>
      <c r="Q33" s="101">
        <v>366.50369831365708</v>
      </c>
      <c r="R33" s="101">
        <v>341.09814151278113</v>
      </c>
      <c r="S33" s="101">
        <v>389.7153459852513</v>
      </c>
      <c r="T33" s="101">
        <v>373.08472848313062</v>
      </c>
      <c r="U33" s="101">
        <v>335.8166840346837</v>
      </c>
      <c r="V33" s="101">
        <v>356.47618804201761</v>
      </c>
      <c r="W33" s="101">
        <v>385.87769259577391</v>
      </c>
      <c r="X33" s="101">
        <v>100.14512149201909</v>
      </c>
      <c r="Y33" s="101">
        <v>70.706370897627892</v>
      </c>
      <c r="DA33" s="131" t="s">
        <v>2273</v>
      </c>
    </row>
    <row r="34" spans="1:105" ht="12" customHeight="1" x14ac:dyDescent="0.25">
      <c r="A34" s="103" t="s">
        <v>52</v>
      </c>
      <c r="B34" s="104">
        <v>665.87250152868285</v>
      </c>
      <c r="C34" s="104">
        <v>661.0842731029129</v>
      </c>
      <c r="D34" s="104">
        <v>707.79487956971502</v>
      </c>
      <c r="E34" s="104">
        <v>676.9638357083677</v>
      </c>
      <c r="F34" s="104">
        <v>704.19316090947495</v>
      </c>
      <c r="G34" s="104">
        <v>712.1635371343375</v>
      </c>
      <c r="H34" s="104">
        <v>712.66032370657331</v>
      </c>
      <c r="I34" s="104">
        <v>707.95205579826256</v>
      </c>
      <c r="J34" s="104">
        <v>691.52606328007562</v>
      </c>
      <c r="K34" s="104">
        <v>723.56634484177835</v>
      </c>
      <c r="L34" s="104">
        <v>536.18159963275832</v>
      </c>
      <c r="M34" s="104">
        <v>847.88499256177806</v>
      </c>
      <c r="N34" s="104">
        <v>793.28872014108981</v>
      </c>
      <c r="O34" s="104">
        <v>790.85588038215974</v>
      </c>
      <c r="P34" s="104">
        <v>887.94737735120668</v>
      </c>
      <c r="Q34" s="104">
        <v>863.10186363583091</v>
      </c>
      <c r="R34" s="104">
        <v>897.86588235673139</v>
      </c>
      <c r="S34" s="104">
        <v>928.79324871723327</v>
      </c>
      <c r="T34" s="104">
        <v>942.18792600143399</v>
      </c>
      <c r="U34" s="104">
        <v>953.91743137056642</v>
      </c>
      <c r="V34" s="104">
        <v>988.07363758811334</v>
      </c>
      <c r="W34" s="104">
        <v>1071.2843798800329</v>
      </c>
      <c r="X34" s="104">
        <v>864.9649704470412</v>
      </c>
      <c r="Y34" s="104">
        <v>793.28480716197237</v>
      </c>
      <c r="DA34" s="132" t="s">
        <v>2274</v>
      </c>
    </row>
    <row r="35" spans="1:105" ht="12" customHeight="1" x14ac:dyDescent="0.25">
      <c r="A35" s="106" t="s">
        <v>122</v>
      </c>
      <c r="B35" s="101">
        <v>1323.7285765038921</v>
      </c>
      <c r="C35" s="101">
        <v>1275.1908695693407</v>
      </c>
      <c r="D35" s="101">
        <v>1269.3856341952919</v>
      </c>
      <c r="E35" s="101">
        <v>1336.9204618543349</v>
      </c>
      <c r="F35" s="101">
        <v>1339.4001235687606</v>
      </c>
      <c r="G35" s="101">
        <v>1235.8599392713777</v>
      </c>
      <c r="H35" s="101">
        <v>1276.7546698509823</v>
      </c>
      <c r="I35" s="101">
        <v>1287.1767933979775</v>
      </c>
      <c r="J35" s="101">
        <v>1311.520578961291</v>
      </c>
      <c r="K35" s="101">
        <v>1214.0783755693169</v>
      </c>
      <c r="L35" s="101">
        <v>1334.8431604011162</v>
      </c>
      <c r="M35" s="101">
        <v>1440.2758751102726</v>
      </c>
      <c r="N35" s="101">
        <v>1543.1737772838242</v>
      </c>
      <c r="O35" s="101">
        <v>1630.3271533933789</v>
      </c>
      <c r="P35" s="101">
        <v>1463.2782500341189</v>
      </c>
      <c r="Q35" s="101">
        <v>1533.2127610942302</v>
      </c>
      <c r="R35" s="101">
        <v>1538.8542876855029</v>
      </c>
      <c r="S35" s="101">
        <v>1624.6127738727116</v>
      </c>
      <c r="T35" s="101">
        <v>1633.3115257342488</v>
      </c>
      <c r="U35" s="101">
        <v>1604.0564112867871</v>
      </c>
      <c r="V35" s="101">
        <v>1659.0088061030995</v>
      </c>
      <c r="W35" s="101">
        <v>1601.0474369584779</v>
      </c>
      <c r="X35" s="101">
        <v>1199.5936453498018</v>
      </c>
      <c r="Y35" s="101">
        <v>1116.1846413699921</v>
      </c>
      <c r="DA35" s="131" t="s">
        <v>2275</v>
      </c>
    </row>
    <row r="36" spans="1:105" ht="12" customHeight="1" x14ac:dyDescent="0.25">
      <c r="A36" s="107" t="s">
        <v>121</v>
      </c>
      <c r="B36" s="104">
        <v>1011.894850537471</v>
      </c>
      <c r="C36" s="104">
        <v>972.26284728900009</v>
      </c>
      <c r="D36" s="104">
        <v>962.68225540771004</v>
      </c>
      <c r="E36" s="104">
        <v>1026.8912360693575</v>
      </c>
      <c r="F36" s="104">
        <v>1029.2980943337013</v>
      </c>
      <c r="G36" s="104">
        <v>945.67110804326546</v>
      </c>
      <c r="H36" s="104">
        <v>977.55680930260189</v>
      </c>
      <c r="I36" s="104">
        <v>1003.6194397733302</v>
      </c>
      <c r="J36" s="104">
        <v>1015.8155480630503</v>
      </c>
      <c r="K36" s="104">
        <v>934.15433979751299</v>
      </c>
      <c r="L36" s="104">
        <v>1120.4970702088294</v>
      </c>
      <c r="M36" s="104">
        <v>1107.9813501929507</v>
      </c>
      <c r="N36" s="104">
        <v>1216.2712803370889</v>
      </c>
      <c r="O36" s="104">
        <v>1296.9188759425663</v>
      </c>
      <c r="P36" s="104">
        <v>1137.2586399062559</v>
      </c>
      <c r="Q36" s="104">
        <v>1211.9262396033137</v>
      </c>
      <c r="R36" s="104">
        <v>1220.8313141444073</v>
      </c>
      <c r="S36" s="104">
        <v>1310.6303586166273</v>
      </c>
      <c r="T36" s="104">
        <v>1325.4267627673655</v>
      </c>
      <c r="U36" s="104">
        <v>1304.2208082953939</v>
      </c>
      <c r="V36" s="104">
        <v>1363.1891712935949</v>
      </c>
      <c r="W36" s="104">
        <v>1328.1891003805911</v>
      </c>
      <c r="X36" s="104">
        <v>968.00320367662664</v>
      </c>
      <c r="Y36" s="104">
        <v>906.76003716783669</v>
      </c>
      <c r="DA36" s="132" t="s">
        <v>2276</v>
      </c>
    </row>
    <row r="37" spans="1:105" ht="12" customHeight="1" x14ac:dyDescent="0.25">
      <c r="A37" s="108" t="s">
        <v>53</v>
      </c>
      <c r="B37" s="98">
        <v>334.60922755381887</v>
      </c>
      <c r="C37" s="98">
        <v>305.55583370401519</v>
      </c>
      <c r="D37" s="98">
        <v>277.88798533833847</v>
      </c>
      <c r="E37" s="98">
        <v>324.37650916447336</v>
      </c>
      <c r="F37" s="98">
        <v>314.60615685724486</v>
      </c>
      <c r="G37" s="98">
        <v>263.66603120107033</v>
      </c>
      <c r="H37" s="98">
        <v>257.7937395117101</v>
      </c>
      <c r="I37" s="98">
        <v>313.88725146176307</v>
      </c>
      <c r="J37" s="98">
        <v>294.1555999671092</v>
      </c>
      <c r="K37" s="98">
        <v>247.55784283994163</v>
      </c>
      <c r="L37" s="98">
        <v>595.31940591887985</v>
      </c>
      <c r="M37" s="98">
        <v>282.99041799457484</v>
      </c>
      <c r="N37" s="98">
        <v>393.38062475200161</v>
      </c>
      <c r="O37" s="98">
        <v>435.75510052984856</v>
      </c>
      <c r="P37" s="98">
        <v>280.36459913434004</v>
      </c>
      <c r="Q37" s="98">
        <v>339.13449300946706</v>
      </c>
      <c r="R37" s="98">
        <v>320.12406897445669</v>
      </c>
      <c r="S37" s="98">
        <v>379.6555047247781</v>
      </c>
      <c r="T37" s="98">
        <v>377.200295953043</v>
      </c>
      <c r="U37" s="98">
        <v>337.99188918333164</v>
      </c>
      <c r="V37" s="98">
        <v>357.35527544000519</v>
      </c>
      <c r="W37" s="98">
        <v>351.68694139340363</v>
      </c>
      <c r="X37" s="98">
        <v>100.52879368075315</v>
      </c>
      <c r="Y37" s="98">
        <v>76.416097232097982</v>
      </c>
      <c r="DA37" s="63" t="s">
        <v>2277</v>
      </c>
    </row>
    <row r="38" spans="1:105" ht="12" customHeight="1" x14ac:dyDescent="0.25">
      <c r="A38" s="108" t="s">
        <v>52</v>
      </c>
      <c r="B38" s="98">
        <v>677.28562298365205</v>
      </c>
      <c r="C38" s="98">
        <v>666.70701358498491</v>
      </c>
      <c r="D38" s="98">
        <v>684.79427006937146</v>
      </c>
      <c r="E38" s="98">
        <v>702.51472690488447</v>
      </c>
      <c r="F38" s="98">
        <v>714.6919374764567</v>
      </c>
      <c r="G38" s="98">
        <v>682.00507684219497</v>
      </c>
      <c r="H38" s="98">
        <v>719.7630697908919</v>
      </c>
      <c r="I38" s="98">
        <v>689.73218831156714</v>
      </c>
      <c r="J38" s="98">
        <v>721.6599480959411</v>
      </c>
      <c r="K38" s="98">
        <v>686.59649695757128</v>
      </c>
      <c r="L38" s="98">
        <v>525.17766428994969</v>
      </c>
      <c r="M38" s="98">
        <v>824.99093219837596</v>
      </c>
      <c r="N38" s="98">
        <v>822.8906555850873</v>
      </c>
      <c r="O38" s="98">
        <v>861.16377541271743</v>
      </c>
      <c r="P38" s="98">
        <v>856.8940407719158</v>
      </c>
      <c r="Q38" s="98">
        <v>872.79174659384648</v>
      </c>
      <c r="R38" s="98">
        <v>900.70724516995085</v>
      </c>
      <c r="S38" s="98">
        <v>930.97485389184897</v>
      </c>
      <c r="T38" s="98">
        <v>948.22646681432252</v>
      </c>
      <c r="U38" s="98">
        <v>966.22891911206227</v>
      </c>
      <c r="V38" s="98">
        <v>1005.8338958535896</v>
      </c>
      <c r="W38" s="98">
        <v>976.50215898718739</v>
      </c>
      <c r="X38" s="98">
        <v>867.47440999587343</v>
      </c>
      <c r="Y38" s="98">
        <v>830.3439399357386</v>
      </c>
      <c r="DA38" s="63" t="s">
        <v>2278</v>
      </c>
    </row>
    <row r="39" spans="1:105" ht="12" customHeight="1" x14ac:dyDescent="0.25">
      <c r="A39" s="121" t="s">
        <v>54</v>
      </c>
      <c r="B39" s="122">
        <v>819.84379425959003</v>
      </c>
      <c r="C39" s="122">
        <v>823.67958287212593</v>
      </c>
      <c r="D39" s="122">
        <v>832.57497642105864</v>
      </c>
      <c r="E39" s="122">
        <v>800.16203922967418</v>
      </c>
      <c r="F39" s="122">
        <v>725.21794709537403</v>
      </c>
      <c r="G39" s="122">
        <v>741.46032761994945</v>
      </c>
      <c r="H39" s="122">
        <v>748.76218355076912</v>
      </c>
      <c r="I39" s="122">
        <v>784.48557936675638</v>
      </c>
      <c r="J39" s="122">
        <v>784.25553721760764</v>
      </c>
      <c r="K39" s="122">
        <v>662.07222264216284</v>
      </c>
      <c r="L39" s="122">
        <v>803.79506340777755</v>
      </c>
      <c r="M39" s="122">
        <v>795.92640131652979</v>
      </c>
      <c r="N39" s="122">
        <v>838.53638911563689</v>
      </c>
      <c r="O39" s="122">
        <v>856.29275511630715</v>
      </c>
      <c r="P39" s="122">
        <v>764.08630204894132</v>
      </c>
      <c r="Q39" s="122">
        <v>792.98377266573368</v>
      </c>
      <c r="R39" s="122">
        <v>755.10190625276505</v>
      </c>
      <c r="S39" s="122">
        <v>796.08376708798812</v>
      </c>
      <c r="T39" s="122">
        <v>782.5300430169317</v>
      </c>
      <c r="U39" s="122">
        <v>767.77442134392629</v>
      </c>
      <c r="V39" s="122">
        <v>798.39688242113607</v>
      </c>
      <c r="W39" s="122">
        <v>739.48285652746233</v>
      </c>
      <c r="X39" s="122">
        <v>791.25742323628378</v>
      </c>
      <c r="Y39" s="122">
        <v>718.00029589474684</v>
      </c>
      <c r="DA39" s="130" t="s">
        <v>2279</v>
      </c>
    </row>
    <row r="40" spans="1:105" ht="12" customHeight="1" x14ac:dyDescent="0.25">
      <c r="A40" s="97" t="s">
        <v>50</v>
      </c>
      <c r="B40" s="98">
        <v>940.91450506178614</v>
      </c>
      <c r="C40" s="98">
        <v>904.76946255712051</v>
      </c>
      <c r="D40" s="98">
        <v>926.17156412377983</v>
      </c>
      <c r="E40" s="98">
        <v>872.97075802499501</v>
      </c>
      <c r="F40" s="98">
        <v>858.55672082987792</v>
      </c>
      <c r="G40" s="98">
        <v>837.25222862358999</v>
      </c>
      <c r="H40" s="98">
        <v>837.33289168156375</v>
      </c>
      <c r="I40" s="98">
        <v>891.05396444947166</v>
      </c>
      <c r="J40" s="98">
        <v>843.41132633011705</v>
      </c>
      <c r="K40" s="98">
        <v>858.97332175249403</v>
      </c>
      <c r="L40" s="98">
        <v>888.50034062209681</v>
      </c>
      <c r="M40" s="98">
        <v>934.87045258112198</v>
      </c>
      <c r="N40" s="98">
        <v>943.32610160889203</v>
      </c>
      <c r="O40" s="98">
        <v>946.12594705073502</v>
      </c>
      <c r="P40" s="98">
        <v>954.18387257261122</v>
      </c>
      <c r="Q40" s="98">
        <v>950.94008117328281</v>
      </c>
      <c r="R40" s="98">
        <v>876.72646220577678</v>
      </c>
      <c r="S40" s="98">
        <v>955.39162145943635</v>
      </c>
      <c r="T40" s="98">
        <v>939.00955891037313</v>
      </c>
      <c r="U40" s="98">
        <v>943.1427088315221</v>
      </c>
      <c r="V40" s="98">
        <v>1027.2668051509215</v>
      </c>
      <c r="W40" s="98">
        <v>984.04855201504483</v>
      </c>
      <c r="X40" s="98">
        <v>983.39263559097276</v>
      </c>
      <c r="Y40" s="98">
        <v>921.46872138408878</v>
      </c>
      <c r="DA40" s="63" t="s">
        <v>2280</v>
      </c>
    </row>
    <row r="41" spans="1:105" ht="12" customHeight="1" x14ac:dyDescent="0.25">
      <c r="A41" s="109" t="s">
        <v>120</v>
      </c>
      <c r="B41" s="33">
        <v>718.13144490243485</v>
      </c>
      <c r="C41" s="33">
        <v>757.01422254383112</v>
      </c>
      <c r="D41" s="33">
        <v>755.85317917066743</v>
      </c>
      <c r="E41" s="33">
        <v>740.78666952435401</v>
      </c>
      <c r="F41" s="33">
        <v>614.21083847858154</v>
      </c>
      <c r="G41" s="33">
        <v>663.71800631852057</v>
      </c>
      <c r="H41" s="33">
        <v>682.17690103958682</v>
      </c>
      <c r="I41" s="33">
        <v>708.22949584182322</v>
      </c>
      <c r="J41" s="33">
        <v>743.94485654492735</v>
      </c>
      <c r="K41" s="33">
        <v>534.87445477375195</v>
      </c>
      <c r="L41" s="33">
        <v>752.09078857758857</v>
      </c>
      <c r="M41" s="33">
        <v>715.48364135408349</v>
      </c>
      <c r="N41" s="33">
        <v>782.56917955032623</v>
      </c>
      <c r="O41" s="33">
        <v>810.62026780995654</v>
      </c>
      <c r="P41" s="33">
        <v>669.53925109000295</v>
      </c>
      <c r="Q41" s="33">
        <v>718.1767287928094</v>
      </c>
      <c r="R41" s="33">
        <v>703.48463958262437</v>
      </c>
      <c r="S41" s="33">
        <v>734.12151153529521</v>
      </c>
      <c r="T41" s="33">
        <v>725.66075894724781</v>
      </c>
      <c r="U41" s="33">
        <v>707.3137798681712</v>
      </c>
      <c r="V41" s="33">
        <v>725.19541198417903</v>
      </c>
      <c r="W41" s="33">
        <v>671.61748052986911</v>
      </c>
      <c r="X41" s="33">
        <v>748.58410285711557</v>
      </c>
      <c r="Y41" s="33">
        <v>679.63607179909593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17846.440208468248</v>
      </c>
      <c r="C43" s="117">
        <f t="shared" si="14"/>
        <v>20292.003268279379</v>
      </c>
      <c r="D43" s="117">
        <f t="shared" si="14"/>
        <v>18117.919800666212</v>
      </c>
      <c r="E43" s="117">
        <f t="shared" si="14"/>
        <v>19306.948615872247</v>
      </c>
      <c r="F43" s="117">
        <f t="shared" si="14"/>
        <v>19373.641663357397</v>
      </c>
      <c r="G43" s="117">
        <f t="shared" si="14"/>
        <v>19602.036526149066</v>
      </c>
      <c r="H43" s="117">
        <f t="shared" si="14"/>
        <v>18441.582545113179</v>
      </c>
      <c r="I43" s="117">
        <f t="shared" si="14"/>
        <v>15790.282239673836</v>
      </c>
      <c r="J43" s="117">
        <f t="shared" si="14"/>
        <v>18308.488630239361</v>
      </c>
      <c r="K43" s="117">
        <f t="shared" si="14"/>
        <v>18104.215724855316</v>
      </c>
      <c r="L43" s="117">
        <f t="shared" si="14"/>
        <v>17739.938488697968</v>
      </c>
      <c r="M43" s="117">
        <f t="shared" si="14"/>
        <v>15137.379377310564</v>
      </c>
      <c r="N43" s="117">
        <f t="shared" si="14"/>
        <v>17527.658731687352</v>
      </c>
      <c r="O43" s="117">
        <f t="shared" si="14"/>
        <v>18365.392850457301</v>
      </c>
      <c r="P43" s="117">
        <f t="shared" si="14"/>
        <v>13918.550603688862</v>
      </c>
      <c r="Q43" s="117">
        <f t="shared" si="14"/>
        <v>15002.273032094157</v>
      </c>
      <c r="R43" s="117">
        <f t="shared" ref="R43:V43" si="15">R44+R47+R49+R58</f>
        <v>16255.303073460507</v>
      </c>
      <c r="S43" s="117">
        <f t="shared" si="15"/>
        <v>16031.815455174976</v>
      </c>
      <c r="T43" s="117">
        <f t="shared" si="15"/>
        <v>15240.125621904168</v>
      </c>
      <c r="U43" s="117">
        <f t="shared" si="15"/>
        <v>15313.384724516354</v>
      </c>
      <c r="V43" s="117">
        <f t="shared" si="15"/>
        <v>14104.905097482379</v>
      </c>
      <c r="W43" s="117">
        <f t="shared" ref="W43:Y43" si="16">W44+W47+W49+W58</f>
        <v>16640.60118426886</v>
      </c>
      <c r="X43" s="117">
        <f t="shared" si="16"/>
        <v>13439.29559592491</v>
      </c>
      <c r="Y43" s="117">
        <f t="shared" si="16"/>
        <v>12846.453979125259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15509.61127669202</v>
      </c>
      <c r="C44" s="122">
        <f t="shared" si="17"/>
        <v>17871.990239598555</v>
      </c>
      <c r="D44" s="122">
        <f t="shared" si="17"/>
        <v>15749.360277675112</v>
      </c>
      <c r="E44" s="122">
        <f t="shared" si="17"/>
        <v>16823.109803901261</v>
      </c>
      <c r="F44" s="122">
        <f t="shared" si="17"/>
        <v>17049.969975629567</v>
      </c>
      <c r="G44" s="122">
        <f t="shared" si="17"/>
        <v>17287.769759256069</v>
      </c>
      <c r="H44" s="122">
        <f t="shared" si="17"/>
        <v>16077.049620271739</v>
      </c>
      <c r="I44" s="122">
        <f t="shared" si="17"/>
        <v>13501.31319870372</v>
      </c>
      <c r="J44" s="122">
        <f t="shared" si="17"/>
        <v>15887.550171634402</v>
      </c>
      <c r="K44" s="122">
        <f t="shared" si="17"/>
        <v>15893.942230489742</v>
      </c>
      <c r="L44" s="122">
        <f t="shared" si="17"/>
        <v>15358.558725309826</v>
      </c>
      <c r="M44" s="122">
        <f t="shared" si="17"/>
        <v>12639.136101399126</v>
      </c>
      <c r="N44" s="122">
        <f t="shared" si="17"/>
        <v>14879.095925036152</v>
      </c>
      <c r="O44" s="122">
        <f t="shared" si="17"/>
        <v>15727.84826575083</v>
      </c>
      <c r="P44" s="122">
        <f t="shared" si="17"/>
        <v>11477.714594020244</v>
      </c>
      <c r="Q44" s="122">
        <f t="shared" si="17"/>
        <v>12603.497532803198</v>
      </c>
      <c r="R44" s="122">
        <f t="shared" ref="R44:V44" si="18">SUM(R45:R46)</f>
        <v>13555.289487709879</v>
      </c>
      <c r="S44" s="122">
        <f t="shared" si="18"/>
        <v>13309.504153723921</v>
      </c>
      <c r="T44" s="122">
        <f t="shared" si="18"/>
        <v>12580.338361582029</v>
      </c>
      <c r="U44" s="122">
        <f t="shared" si="18"/>
        <v>12655.934582261725</v>
      </c>
      <c r="V44" s="122">
        <f t="shared" si="18"/>
        <v>11418.510660319189</v>
      </c>
      <c r="W44" s="122">
        <f t="shared" ref="W44:Y44" si="19">SUM(W45:W46)</f>
        <v>13898.271860031686</v>
      </c>
      <c r="X44" s="122">
        <f t="shared" si="19"/>
        <v>11388.751747495338</v>
      </c>
      <c r="Y44" s="122">
        <f t="shared" si="19"/>
        <v>10907.307365120765</v>
      </c>
      <c r="DA44" s="130" t="s">
        <v>2283</v>
      </c>
    </row>
    <row r="45" spans="1:105" ht="12" customHeight="1" x14ac:dyDescent="0.25">
      <c r="A45" s="97" t="s">
        <v>211</v>
      </c>
      <c r="B45" s="98">
        <v>15327.836240705908</v>
      </c>
      <c r="C45" s="98">
        <v>17666.295258011625</v>
      </c>
      <c r="D45" s="98">
        <v>15569.206213001462</v>
      </c>
      <c r="E45" s="98">
        <v>16637.843841203492</v>
      </c>
      <c r="F45" s="98">
        <v>16859.309222330048</v>
      </c>
      <c r="G45" s="98">
        <v>17096.87925578696</v>
      </c>
      <c r="H45" s="98">
        <v>15901.026676533655</v>
      </c>
      <c r="I45" s="98">
        <v>13351.609281357249</v>
      </c>
      <c r="J45" s="98">
        <v>15711.574323803025</v>
      </c>
      <c r="K45" s="98">
        <v>15720.498128015408</v>
      </c>
      <c r="L45" s="98">
        <v>15189.675667448797</v>
      </c>
      <c r="M45" s="98">
        <v>12500.689227112143</v>
      </c>
      <c r="N45" s="98">
        <v>14711.79733779763</v>
      </c>
      <c r="O45" s="98">
        <v>15547.807236556679</v>
      </c>
      <c r="P45" s="98">
        <v>11347.26763794127</v>
      </c>
      <c r="Q45" s="98">
        <v>12460.129932425963</v>
      </c>
      <c r="R45" s="98">
        <v>13399.954246944575</v>
      </c>
      <c r="S45" s="98">
        <v>13154.965307633973</v>
      </c>
      <c r="T45" s="98">
        <v>12432.854506984648</v>
      </c>
      <c r="U45" s="98">
        <v>12504.863760086868</v>
      </c>
      <c r="V45" s="98">
        <v>11280.957264171398</v>
      </c>
      <c r="W45" s="98">
        <v>13726.29090637148</v>
      </c>
      <c r="X45" s="98">
        <v>11248.470781761365</v>
      </c>
      <c r="Y45" s="98">
        <v>10770.511984959023</v>
      </c>
      <c r="DA45" s="63" t="s">
        <v>2284</v>
      </c>
    </row>
    <row r="46" spans="1:105" ht="12" customHeight="1" x14ac:dyDescent="0.25">
      <c r="A46" s="97" t="s">
        <v>53</v>
      </c>
      <c r="B46" s="98">
        <v>181.77503598611176</v>
      </c>
      <c r="C46" s="98">
        <v>205.69498158692963</v>
      </c>
      <c r="D46" s="98">
        <v>180.15406467365108</v>
      </c>
      <c r="E46" s="98">
        <v>185.26596269776974</v>
      </c>
      <c r="F46" s="98">
        <v>190.66075329951676</v>
      </c>
      <c r="G46" s="98">
        <v>190.89050346911043</v>
      </c>
      <c r="H46" s="98">
        <v>176.0229437380836</v>
      </c>
      <c r="I46" s="98">
        <v>149.70391734647069</v>
      </c>
      <c r="J46" s="98">
        <v>175.97584783137816</v>
      </c>
      <c r="K46" s="98">
        <v>173.44410247433353</v>
      </c>
      <c r="L46" s="98">
        <v>168.88305786102785</v>
      </c>
      <c r="M46" s="98">
        <v>138.44687428698381</v>
      </c>
      <c r="N46" s="98">
        <v>167.29858723852161</v>
      </c>
      <c r="O46" s="98">
        <v>180.04102919415203</v>
      </c>
      <c r="P46" s="98">
        <v>130.44695607897552</v>
      </c>
      <c r="Q46" s="98">
        <v>143.36760037723499</v>
      </c>
      <c r="R46" s="98">
        <v>155.33524076530404</v>
      </c>
      <c r="S46" s="98">
        <v>154.53884608994892</v>
      </c>
      <c r="T46" s="98">
        <v>147.48385459738125</v>
      </c>
      <c r="U46" s="98">
        <v>151.07082217485708</v>
      </c>
      <c r="V46" s="98">
        <v>137.55339614779069</v>
      </c>
      <c r="W46" s="98">
        <v>171.98095366020684</v>
      </c>
      <c r="X46" s="98">
        <v>140.28096573397272</v>
      </c>
      <c r="Y46" s="98">
        <v>136.79538016174311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20.664396680304311</v>
      </c>
      <c r="C47" s="122">
        <f t="shared" si="20"/>
        <v>25.954049381494311</v>
      </c>
      <c r="D47" s="122">
        <f t="shared" si="20"/>
        <v>20.814240251950309</v>
      </c>
      <c r="E47" s="122">
        <f t="shared" si="20"/>
        <v>70.014912704024638</v>
      </c>
      <c r="F47" s="122">
        <f t="shared" si="20"/>
        <v>21.796574732133539</v>
      </c>
      <c r="G47" s="122">
        <f t="shared" si="20"/>
        <v>29.659786465377511</v>
      </c>
      <c r="H47" s="122">
        <f t="shared" si="20"/>
        <v>40.27208268044388</v>
      </c>
      <c r="I47" s="122">
        <f t="shared" si="20"/>
        <v>18.552619567503768</v>
      </c>
      <c r="J47" s="122">
        <f t="shared" si="20"/>
        <v>19.222796539005763</v>
      </c>
      <c r="K47" s="122">
        <f t="shared" si="20"/>
        <v>22.666215406436692</v>
      </c>
      <c r="L47" s="122">
        <f t="shared" si="20"/>
        <v>22.908040950027363</v>
      </c>
      <c r="M47" s="122">
        <f t="shared" si="20"/>
        <v>22.680971945848921</v>
      </c>
      <c r="N47" s="122">
        <f t="shared" si="20"/>
        <v>22.35212070539767</v>
      </c>
      <c r="O47" s="122">
        <f t="shared" si="20"/>
        <v>23.344549837601878</v>
      </c>
      <c r="P47" s="122">
        <f t="shared" si="20"/>
        <v>25.253248322495697</v>
      </c>
      <c r="Q47" s="122">
        <f t="shared" si="20"/>
        <v>25.998764542178201</v>
      </c>
      <c r="R47" s="122">
        <f t="shared" si="20"/>
        <v>29.205468247588968</v>
      </c>
      <c r="S47" s="122">
        <f t="shared" si="20"/>
        <v>27.283767798511999</v>
      </c>
      <c r="T47" s="122">
        <f t="shared" si="20"/>
        <v>30.836509457643086</v>
      </c>
      <c r="U47" s="122">
        <f t="shared" si="20"/>
        <v>35.639661243139201</v>
      </c>
      <c r="V47" s="122">
        <f t="shared" si="20"/>
        <v>46.532870837236189</v>
      </c>
      <c r="W47" s="122">
        <f t="shared" si="20"/>
        <v>51.108471097397576</v>
      </c>
      <c r="X47" s="122">
        <f t="shared" si="20"/>
        <v>41.053948030106568</v>
      </c>
      <c r="Y47" s="122">
        <f t="shared" si="20"/>
        <v>44.657127598158922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20.664396680304311</v>
      </c>
      <c r="C48" s="98">
        <f>IF(RES_hhdet_fec!C48=0,0,RES_hhdet_fec!C48*1000*11630/RES_hhdet_num!C43)</f>
        <v>25.954049381494311</v>
      </c>
      <c r="D48" s="98">
        <f>IF(RES_hhdet_fec!D48=0,0,RES_hhdet_fec!D48*1000*11630/RES_hhdet_num!D43)</f>
        <v>20.814240251950309</v>
      </c>
      <c r="E48" s="98">
        <f>IF(RES_hhdet_fec!E48=0,0,RES_hhdet_fec!E48*1000*11630/RES_hhdet_num!E43)</f>
        <v>70.014912704024638</v>
      </c>
      <c r="F48" s="98">
        <f>IF(RES_hhdet_fec!F48=0,0,RES_hhdet_fec!F48*1000*11630/RES_hhdet_num!F43)</f>
        <v>21.796574732133539</v>
      </c>
      <c r="G48" s="98">
        <f>IF(RES_hhdet_fec!G48=0,0,RES_hhdet_fec!G48*1000*11630/RES_hhdet_num!G43)</f>
        <v>29.659786465377511</v>
      </c>
      <c r="H48" s="98">
        <f>IF(RES_hhdet_fec!H48=0,0,RES_hhdet_fec!H48*1000*11630/RES_hhdet_num!H43)</f>
        <v>40.27208268044388</v>
      </c>
      <c r="I48" s="98">
        <f>IF(RES_hhdet_fec!I48=0,0,RES_hhdet_fec!I48*1000*11630/RES_hhdet_num!I43)</f>
        <v>18.552619567503768</v>
      </c>
      <c r="J48" s="98">
        <f>IF(RES_hhdet_fec!J48=0,0,RES_hhdet_fec!J48*1000*11630/RES_hhdet_num!J43)</f>
        <v>19.222796539005763</v>
      </c>
      <c r="K48" s="98">
        <f>IF(RES_hhdet_fec!K48=0,0,RES_hhdet_fec!K48*1000*11630/RES_hhdet_num!K43)</f>
        <v>22.666215406436692</v>
      </c>
      <c r="L48" s="98">
        <f>IF(RES_hhdet_fec!L48=0,0,RES_hhdet_fec!L48*1000*11630/RES_hhdet_num!L43)</f>
        <v>22.908040950027363</v>
      </c>
      <c r="M48" s="98">
        <f>IF(RES_hhdet_fec!M48=0,0,RES_hhdet_fec!M48*1000*11630/RES_hhdet_num!M43)</f>
        <v>22.680971945848921</v>
      </c>
      <c r="N48" s="98">
        <f>IF(RES_hhdet_fec!N48=0,0,RES_hhdet_fec!N48*1000*11630/RES_hhdet_num!N43)</f>
        <v>22.35212070539767</v>
      </c>
      <c r="O48" s="98">
        <f>IF(RES_hhdet_fec!O48=0,0,RES_hhdet_fec!O48*1000*11630/RES_hhdet_num!O43)</f>
        <v>23.344549837601878</v>
      </c>
      <c r="P48" s="98">
        <f>IF(RES_hhdet_fec!P48=0,0,RES_hhdet_fec!P48*1000*11630/RES_hhdet_num!P43)</f>
        <v>25.253248322495697</v>
      </c>
      <c r="Q48" s="98">
        <f>IF(RES_hhdet_fec!Q48=0,0,RES_hhdet_fec!Q48*1000*11630/RES_hhdet_num!Q43)</f>
        <v>25.998764542178201</v>
      </c>
      <c r="R48" s="98">
        <f>IF(RES_hhdet_fec!R48=0,0,RES_hhdet_fec!R48*1000*11630/RES_hhdet_num!R43)</f>
        <v>29.205468247588968</v>
      </c>
      <c r="S48" s="98">
        <f>IF(RES_hhdet_fec!S48=0,0,RES_hhdet_fec!S48*1000*11630/RES_hhdet_num!S43)</f>
        <v>27.283767798511999</v>
      </c>
      <c r="T48" s="98">
        <f>IF(RES_hhdet_fec!T48=0,0,RES_hhdet_fec!T48*1000*11630/RES_hhdet_num!T43)</f>
        <v>30.836509457643086</v>
      </c>
      <c r="U48" s="98">
        <f>IF(RES_hhdet_fec!U48=0,0,RES_hhdet_fec!U48*1000*11630/RES_hhdet_num!U43)</f>
        <v>35.639661243139201</v>
      </c>
      <c r="V48" s="98">
        <f>IF(RES_hhdet_fec!V48=0,0,RES_hhdet_fec!V48*1000*11630/RES_hhdet_num!V43)</f>
        <v>46.532870837236189</v>
      </c>
      <c r="W48" s="98">
        <f>IF(RES_hhdet_fec!W48=0,0,RES_hhdet_fec!W48*1000*11630/RES_hhdet_num!W43)</f>
        <v>51.108471097397576</v>
      </c>
      <c r="X48" s="98">
        <f>IF(RES_hhdet_fec!X48=0,0,RES_hhdet_fec!X48*1000*11630/RES_hhdet_num!X43)</f>
        <v>41.053948030106568</v>
      </c>
      <c r="Y48" s="98">
        <f>IF(RES_hhdet_fec!Y48=0,0,RES_hhdet_fec!Y48*1000*11630/RES_hhdet_num!Y43)</f>
        <v>44.657127598158922</v>
      </c>
      <c r="DA48" s="63" t="s">
        <v>2287</v>
      </c>
    </row>
    <row r="49" spans="1:105" ht="12" customHeight="1" x14ac:dyDescent="0.25">
      <c r="A49" s="121" t="s">
        <v>55</v>
      </c>
      <c r="B49" s="122">
        <v>1496.3205701791323</v>
      </c>
      <c r="C49" s="122">
        <v>1570.6053358991946</v>
      </c>
      <c r="D49" s="122">
        <v>1515.5116363295842</v>
      </c>
      <c r="E49" s="122">
        <v>1614.1759625814827</v>
      </c>
      <c r="F49" s="122">
        <v>1577.1146606858949</v>
      </c>
      <c r="G49" s="122">
        <v>1543.5080894086827</v>
      </c>
      <c r="H49" s="122">
        <v>1575.4946943161001</v>
      </c>
      <c r="I49" s="122">
        <v>1485.7129746315645</v>
      </c>
      <c r="J49" s="122">
        <v>1617.7991213105252</v>
      </c>
      <c r="K49" s="122">
        <v>1526.7674895529574</v>
      </c>
      <c r="L49" s="122">
        <v>1555.2950701988282</v>
      </c>
      <c r="M49" s="122">
        <v>1680.6475854708067</v>
      </c>
      <c r="N49" s="122">
        <v>1788.4170115840798</v>
      </c>
      <c r="O49" s="122">
        <v>1758.396117179843</v>
      </c>
      <c r="P49" s="122">
        <v>1651.9479737730669</v>
      </c>
      <c r="Q49" s="122">
        <v>1579.258339535254</v>
      </c>
      <c r="R49" s="122">
        <v>1913.2875861073596</v>
      </c>
      <c r="S49" s="122">
        <v>1895.4838723660343</v>
      </c>
      <c r="T49" s="122">
        <v>1843.4750252385732</v>
      </c>
      <c r="U49" s="122">
        <v>1852.7922689182305</v>
      </c>
      <c r="V49" s="122">
        <v>1840.6417542912909</v>
      </c>
      <c r="W49" s="122">
        <v>1948.9452051987987</v>
      </c>
      <c r="X49" s="122">
        <v>1209.4512249642521</v>
      </c>
      <c r="Y49" s="122">
        <v>1165.78115200765</v>
      </c>
      <c r="DA49" s="130" t="s">
        <v>2288</v>
      </c>
    </row>
    <row r="50" spans="1:105" ht="12" customHeight="1" x14ac:dyDescent="0.25">
      <c r="A50" s="97" t="s">
        <v>138</v>
      </c>
      <c r="B50" s="98">
        <v>1541.3900947729987</v>
      </c>
      <c r="C50" s="98">
        <v>1649.0907467000347</v>
      </c>
      <c r="D50" s="98">
        <v>1584.2739776819565</v>
      </c>
      <c r="E50" s="98">
        <v>1690.6382183453402</v>
      </c>
      <c r="F50" s="98">
        <v>1643.3579521107906</v>
      </c>
      <c r="G50" s="98">
        <v>1627.5066540600549</v>
      </c>
      <c r="H50" s="98">
        <v>1657.2412174323645</v>
      </c>
      <c r="I50" s="98">
        <v>1541.5670082991501</v>
      </c>
      <c r="J50" s="98">
        <v>1701.3670624587533</v>
      </c>
      <c r="K50" s="98">
        <v>1614.3932047633639</v>
      </c>
      <c r="L50" s="98">
        <v>1623.9023118918017</v>
      </c>
      <c r="M50" s="98">
        <v>1777.080683621547</v>
      </c>
      <c r="N50" s="98">
        <v>1904.3736223547107</v>
      </c>
      <c r="O50" s="98">
        <v>1839.8247670121248</v>
      </c>
      <c r="P50" s="98">
        <v>1751.0434249532173</v>
      </c>
      <c r="Q50" s="98">
        <v>1608.0491743087612</v>
      </c>
      <c r="R50" s="98">
        <v>1989.403530082807</v>
      </c>
      <c r="S50" s="98">
        <v>1928.511227933632</v>
      </c>
      <c r="T50" s="98">
        <v>1857.7496563871246</v>
      </c>
      <c r="U50" s="98">
        <v>1864.6922421445572</v>
      </c>
      <c r="V50" s="98">
        <v>1851.4567756380573</v>
      </c>
      <c r="W50" s="98">
        <v>1982.3333081612295</v>
      </c>
      <c r="X50" s="98">
        <v>1222.8159948288785</v>
      </c>
      <c r="Y50" s="98">
        <v>1188.0189834387613</v>
      </c>
      <c r="DA50" s="63" t="s">
        <v>2289</v>
      </c>
    </row>
    <row r="51" spans="1:105" ht="12" customHeight="1" x14ac:dyDescent="0.25">
      <c r="A51" s="97" t="s">
        <v>137</v>
      </c>
      <c r="B51" s="98">
        <v>1019.5414685114996</v>
      </c>
      <c r="C51" s="98">
        <v>1081.4346685976966</v>
      </c>
      <c r="D51" s="98">
        <v>1026.351527236651</v>
      </c>
      <c r="E51" s="98">
        <v>1115.8054111271877</v>
      </c>
      <c r="F51" s="98">
        <v>1081.2049177461649</v>
      </c>
      <c r="G51" s="98">
        <v>1056.4779518891096</v>
      </c>
      <c r="H51" s="98">
        <v>1068.9692706725602</v>
      </c>
      <c r="I51" s="98">
        <v>1024.387111732774</v>
      </c>
      <c r="J51" s="98">
        <v>1121.0662955666662</v>
      </c>
      <c r="K51" s="98">
        <v>1054.9958855626842</v>
      </c>
      <c r="L51" s="98">
        <v>1226.2042978894613</v>
      </c>
      <c r="M51" s="98">
        <v>1168.5573004227315</v>
      </c>
      <c r="N51" s="98">
        <v>1312.3757405169131</v>
      </c>
      <c r="O51" s="98">
        <v>1295.3127102692424</v>
      </c>
      <c r="P51" s="98">
        <v>1184.8581427442493</v>
      </c>
      <c r="Q51" s="98">
        <v>1123.319830133692</v>
      </c>
      <c r="R51" s="98">
        <v>1396.8650383104778</v>
      </c>
      <c r="S51" s="98">
        <v>1404.5180825311181</v>
      </c>
      <c r="T51" s="98">
        <v>1372.4634602510514</v>
      </c>
      <c r="U51" s="98">
        <v>1382.003045763317</v>
      </c>
      <c r="V51" s="98">
        <v>1395.8624907545893</v>
      </c>
      <c r="W51" s="98">
        <v>1511.6070434709029</v>
      </c>
      <c r="X51" s="98">
        <v>901.30845789970408</v>
      </c>
      <c r="Y51" s="98">
        <v>888.84820950687799</v>
      </c>
      <c r="DA51" s="63" t="s">
        <v>2290</v>
      </c>
    </row>
    <row r="52" spans="1:105" ht="12" customHeight="1" x14ac:dyDescent="0.25">
      <c r="A52" s="100" t="s">
        <v>211</v>
      </c>
      <c r="B52" s="101">
        <v>389.42867124477266</v>
      </c>
      <c r="C52" s="101">
        <v>393.86557705674272</v>
      </c>
      <c r="D52" s="101">
        <v>346.21790044129563</v>
      </c>
      <c r="E52" s="101">
        <v>409.59261271893143</v>
      </c>
      <c r="F52" s="101">
        <v>385.79488021325346</v>
      </c>
      <c r="G52" s="101">
        <v>345.8334791724547</v>
      </c>
      <c r="H52" s="101">
        <v>331.92746001647276</v>
      </c>
      <c r="I52" s="101">
        <v>371.02891635203457</v>
      </c>
      <c r="J52" s="101">
        <v>376.34538652132494</v>
      </c>
      <c r="K52" s="101">
        <v>324.95847249840642</v>
      </c>
      <c r="L52" s="101">
        <v>712.11746093964643</v>
      </c>
      <c r="M52" s="101">
        <v>343.96930229175172</v>
      </c>
      <c r="N52" s="101">
        <v>481.78777795505329</v>
      </c>
      <c r="O52" s="101">
        <v>493.39219999004229</v>
      </c>
      <c r="P52" s="101">
        <v>337.46955639363506</v>
      </c>
      <c r="Q52" s="101">
        <v>362.38045720454841</v>
      </c>
      <c r="R52" s="101">
        <v>411.0735640409589</v>
      </c>
      <c r="S52" s="101">
        <v>453.34575635795608</v>
      </c>
      <c r="T52" s="101">
        <v>431.78571124250476</v>
      </c>
      <c r="U52" s="101">
        <v>392.8622685978595</v>
      </c>
      <c r="V52" s="101">
        <v>400.8151392566208</v>
      </c>
      <c r="W52" s="101">
        <v>432.89318701739256</v>
      </c>
      <c r="X52" s="101">
        <v>95.330098946008633</v>
      </c>
      <c r="Y52" s="101">
        <v>80.927896883974697</v>
      </c>
      <c r="DA52" s="131" t="s">
        <v>2291</v>
      </c>
    </row>
    <row r="53" spans="1:105" ht="12" customHeight="1" x14ac:dyDescent="0.25">
      <c r="A53" s="103" t="s">
        <v>52</v>
      </c>
      <c r="B53" s="104">
        <v>630.11279726672706</v>
      </c>
      <c r="C53" s="104">
        <v>687.56909154095388</v>
      </c>
      <c r="D53" s="104">
        <v>680.1336267953551</v>
      </c>
      <c r="E53" s="104">
        <v>706.21279840825628</v>
      </c>
      <c r="F53" s="104">
        <v>695.41003753291159</v>
      </c>
      <c r="G53" s="104">
        <v>710.64447271665483</v>
      </c>
      <c r="H53" s="104">
        <v>737.04181065608759</v>
      </c>
      <c r="I53" s="104">
        <v>653.35819538073929</v>
      </c>
      <c r="J53" s="104">
        <v>744.72090904534127</v>
      </c>
      <c r="K53" s="104">
        <v>730.03741306427764</v>
      </c>
      <c r="L53" s="104">
        <v>514.08683694981482</v>
      </c>
      <c r="M53" s="104">
        <v>824.58799813097949</v>
      </c>
      <c r="N53" s="104">
        <v>830.58796256185974</v>
      </c>
      <c r="O53" s="104">
        <v>801.92051027920013</v>
      </c>
      <c r="P53" s="104">
        <v>847.38858635061422</v>
      </c>
      <c r="Q53" s="104">
        <v>760.93937292914347</v>
      </c>
      <c r="R53" s="104">
        <v>985.79147426951874</v>
      </c>
      <c r="S53" s="104">
        <v>951.17232617316222</v>
      </c>
      <c r="T53" s="104">
        <v>940.6777490085467</v>
      </c>
      <c r="U53" s="104">
        <v>989.14077716545773</v>
      </c>
      <c r="V53" s="104">
        <v>995.04735149796875</v>
      </c>
      <c r="W53" s="104">
        <v>1078.7138564535103</v>
      </c>
      <c r="X53" s="104">
        <v>805.97835895369542</v>
      </c>
      <c r="Y53" s="104">
        <v>807.92031262290323</v>
      </c>
      <c r="DA53" s="132" t="s">
        <v>2292</v>
      </c>
    </row>
    <row r="54" spans="1:105" ht="12" customHeight="1" x14ac:dyDescent="0.25">
      <c r="A54" s="106" t="s">
        <v>122</v>
      </c>
      <c r="B54" s="101">
        <v>1323.7285765038921</v>
      </c>
      <c r="C54" s="101">
        <v>1273.5957321782341</v>
      </c>
      <c r="D54" s="101">
        <v>1266.7196576819558</v>
      </c>
      <c r="E54" s="101">
        <v>1333.8171806439689</v>
      </c>
      <c r="F54" s="101">
        <v>1336.5192265988867</v>
      </c>
      <c r="G54" s="101">
        <v>1233.4852091421949</v>
      </c>
      <c r="H54" s="101">
        <v>1274.5284853074272</v>
      </c>
      <c r="I54" s="101">
        <v>1285.1451238482196</v>
      </c>
      <c r="J54" s="101">
        <v>1309.146069507575</v>
      </c>
      <c r="K54" s="101">
        <v>1211.0224702548871</v>
      </c>
      <c r="L54" s="101">
        <v>1330.6386393901607</v>
      </c>
      <c r="M54" s="101">
        <v>1433.8681748898939</v>
      </c>
      <c r="N54" s="101">
        <v>1535.2832157636465</v>
      </c>
      <c r="O54" s="101">
        <v>1621.9758894556605</v>
      </c>
      <c r="P54" s="101">
        <v>1458.4801350334005</v>
      </c>
      <c r="Q54" s="101">
        <v>1539.4415096175414</v>
      </c>
      <c r="R54" s="101">
        <v>1554.1590890860803</v>
      </c>
      <c r="S54" s="101">
        <v>1656.0194879418725</v>
      </c>
      <c r="T54" s="101">
        <v>1676.8513982805534</v>
      </c>
      <c r="U54" s="101">
        <v>1667.3239433761644</v>
      </c>
      <c r="V54" s="101">
        <v>1690.4321589321025</v>
      </c>
      <c r="W54" s="101">
        <v>1555.3251929944545</v>
      </c>
      <c r="X54" s="101">
        <v>1166.7822728784963</v>
      </c>
      <c r="Y54" s="101">
        <v>1096.3567118614385</v>
      </c>
      <c r="DA54" s="131" t="s">
        <v>2293</v>
      </c>
    </row>
    <row r="55" spans="1:105" ht="12" customHeight="1" x14ac:dyDescent="0.25">
      <c r="A55" s="107" t="s">
        <v>121</v>
      </c>
      <c r="B55" s="104">
        <v>1011.8948505374708</v>
      </c>
      <c r="C55" s="104">
        <v>971.86157319626477</v>
      </c>
      <c r="D55" s="104">
        <v>962.0081891077316</v>
      </c>
      <c r="E55" s="104">
        <v>1025.8533707709278</v>
      </c>
      <c r="F55" s="104">
        <v>1028.09410635481</v>
      </c>
      <c r="G55" s="104">
        <v>944.36473705904893</v>
      </c>
      <c r="H55" s="104">
        <v>975.55843356393029</v>
      </c>
      <c r="I55" s="104">
        <v>1001.5946398267977</v>
      </c>
      <c r="J55" s="104">
        <v>1013.5999884324921</v>
      </c>
      <c r="K55" s="104">
        <v>931.8352163183871</v>
      </c>
      <c r="L55" s="104">
        <v>1117.1933099269713</v>
      </c>
      <c r="M55" s="104">
        <v>1104.7071592658976</v>
      </c>
      <c r="N55" s="104">
        <v>1212.437991932886</v>
      </c>
      <c r="O55" s="104">
        <v>1292.8783210814179</v>
      </c>
      <c r="P55" s="104">
        <v>1134.3915564480906</v>
      </c>
      <c r="Q55" s="104">
        <v>1212.1760674277464</v>
      </c>
      <c r="R55" s="104">
        <v>1224.0163582325495</v>
      </c>
      <c r="S55" s="104">
        <v>1318.7223565957249</v>
      </c>
      <c r="T55" s="104">
        <v>1339.0384870222804</v>
      </c>
      <c r="U55" s="104">
        <v>1322.8404068519369</v>
      </c>
      <c r="V55" s="104">
        <v>1366.7642851143678</v>
      </c>
      <c r="W55" s="104">
        <v>1309.3088287616513</v>
      </c>
      <c r="X55" s="104">
        <v>961.3982664312631</v>
      </c>
      <c r="Y55" s="104">
        <v>903.1789633551316</v>
      </c>
      <c r="DA55" s="132" t="s">
        <v>2294</v>
      </c>
    </row>
    <row r="56" spans="1:105" ht="12" customHeight="1" x14ac:dyDescent="0.25">
      <c r="A56" s="108" t="s">
        <v>53</v>
      </c>
      <c r="B56" s="98">
        <v>334.60922755381893</v>
      </c>
      <c r="C56" s="98">
        <v>305.20407761969756</v>
      </c>
      <c r="D56" s="98">
        <v>277.35506830316911</v>
      </c>
      <c r="E56" s="98">
        <v>323.65293425960539</v>
      </c>
      <c r="F56" s="98">
        <v>313.94978501827984</v>
      </c>
      <c r="G56" s="98">
        <v>263.16479841072709</v>
      </c>
      <c r="H56" s="98">
        <v>257.27428405752488</v>
      </c>
      <c r="I56" s="98">
        <v>313.29795564143899</v>
      </c>
      <c r="J56" s="98">
        <v>293.53467941289824</v>
      </c>
      <c r="K56" s="98">
        <v>246.8826303932064</v>
      </c>
      <c r="L56" s="98">
        <v>593.34046546998593</v>
      </c>
      <c r="M56" s="98">
        <v>281.75520876768678</v>
      </c>
      <c r="N56" s="98">
        <v>391.59002283941334</v>
      </c>
      <c r="O56" s="98">
        <v>433.82000596497335</v>
      </c>
      <c r="P56" s="98">
        <v>279.74107558065947</v>
      </c>
      <c r="Q56" s="98">
        <v>341.11597749904928</v>
      </c>
      <c r="R56" s="98">
        <v>323.95418920005102</v>
      </c>
      <c r="S56" s="98">
        <v>387.45398918736748</v>
      </c>
      <c r="T56" s="98">
        <v>389.03135752857975</v>
      </c>
      <c r="U56" s="98">
        <v>352.94915746660678</v>
      </c>
      <c r="V56" s="98">
        <v>362.63463711107966</v>
      </c>
      <c r="W56" s="98">
        <v>341.30538527685451</v>
      </c>
      <c r="X56" s="98">
        <v>97.993598740836404</v>
      </c>
      <c r="Y56" s="98">
        <v>75.259603182215812</v>
      </c>
      <c r="DA56" s="63" t="s">
        <v>2295</v>
      </c>
    </row>
    <row r="57" spans="1:105" ht="12" customHeight="1" x14ac:dyDescent="0.25">
      <c r="A57" s="108" t="s">
        <v>52</v>
      </c>
      <c r="B57" s="98">
        <v>677.28562298365182</v>
      </c>
      <c r="C57" s="98">
        <v>666.65749557656716</v>
      </c>
      <c r="D57" s="98">
        <v>684.65312080456249</v>
      </c>
      <c r="E57" s="98">
        <v>702.20043651132244</v>
      </c>
      <c r="F57" s="98">
        <v>714.1443213365302</v>
      </c>
      <c r="G57" s="98">
        <v>681.19993864832202</v>
      </c>
      <c r="H57" s="98">
        <v>718.28414950640547</v>
      </c>
      <c r="I57" s="98">
        <v>688.29668418535869</v>
      </c>
      <c r="J57" s="98">
        <v>720.06530901959388</v>
      </c>
      <c r="K57" s="98">
        <v>684.95258592518076</v>
      </c>
      <c r="L57" s="98">
        <v>523.85284445698551</v>
      </c>
      <c r="M57" s="98">
        <v>822.95195049821086</v>
      </c>
      <c r="N57" s="98">
        <v>820.8479690934729</v>
      </c>
      <c r="O57" s="98">
        <v>859.05831511644453</v>
      </c>
      <c r="P57" s="98">
        <v>854.65048086743093</v>
      </c>
      <c r="Q57" s="98">
        <v>871.06008992869727</v>
      </c>
      <c r="R57" s="98">
        <v>900.06216903249856</v>
      </c>
      <c r="S57" s="98">
        <v>931.26836740835745</v>
      </c>
      <c r="T57" s="98">
        <v>950.00712949370075</v>
      </c>
      <c r="U57" s="98">
        <v>969.89124938532996</v>
      </c>
      <c r="V57" s="98">
        <v>1004.129648003288</v>
      </c>
      <c r="W57" s="98">
        <v>968.00344348479678</v>
      </c>
      <c r="X57" s="98">
        <v>863.40466769042666</v>
      </c>
      <c r="Y57" s="98">
        <v>827.91936017291573</v>
      </c>
      <c r="DA57" s="63" t="s">
        <v>2296</v>
      </c>
    </row>
    <row r="58" spans="1:105" ht="12" customHeight="1" x14ac:dyDescent="0.25">
      <c r="A58" s="121" t="s">
        <v>54</v>
      </c>
      <c r="B58" s="122">
        <v>819.84396491679126</v>
      </c>
      <c r="C58" s="122">
        <v>823.45364340013589</v>
      </c>
      <c r="D58" s="122">
        <v>832.23364640956436</v>
      </c>
      <c r="E58" s="122">
        <v>799.64793668548054</v>
      </c>
      <c r="F58" s="122">
        <v>724.76045230980208</v>
      </c>
      <c r="G58" s="122">
        <v>741.09889101893589</v>
      </c>
      <c r="H58" s="122">
        <v>748.7661478448972</v>
      </c>
      <c r="I58" s="122">
        <v>784.70344677104845</v>
      </c>
      <c r="J58" s="122">
        <v>783.91654075542999</v>
      </c>
      <c r="K58" s="122">
        <v>660.83978940618078</v>
      </c>
      <c r="L58" s="122">
        <v>803.17665223928623</v>
      </c>
      <c r="M58" s="122">
        <v>794.91471849478307</v>
      </c>
      <c r="N58" s="122">
        <v>837.79367436172015</v>
      </c>
      <c r="O58" s="122">
        <v>855.8039176890253</v>
      </c>
      <c r="P58" s="122">
        <v>763.63478757305506</v>
      </c>
      <c r="Q58" s="122">
        <v>793.51839521352736</v>
      </c>
      <c r="R58" s="122">
        <v>757.52053139568204</v>
      </c>
      <c r="S58" s="122">
        <v>799.54366128650793</v>
      </c>
      <c r="T58" s="122">
        <v>785.47572562592143</v>
      </c>
      <c r="U58" s="122">
        <v>769.0182120932584</v>
      </c>
      <c r="V58" s="122">
        <v>799.21981203466169</v>
      </c>
      <c r="W58" s="122">
        <v>742.2756479409768</v>
      </c>
      <c r="X58" s="122">
        <v>800.0386754352138</v>
      </c>
      <c r="Y58" s="122">
        <v>728.70833439868511</v>
      </c>
      <c r="DA58" s="130" t="s">
        <v>2297</v>
      </c>
    </row>
    <row r="59" spans="1:105" ht="12" customHeight="1" x14ac:dyDescent="0.25">
      <c r="A59" s="97" t="s">
        <v>50</v>
      </c>
      <c r="B59" s="98">
        <v>940.91450506178637</v>
      </c>
      <c r="C59" s="98">
        <v>904.65527447338297</v>
      </c>
      <c r="D59" s="98">
        <v>925.96494065613581</v>
      </c>
      <c r="E59" s="98">
        <v>872.62677411904031</v>
      </c>
      <c r="F59" s="98">
        <v>858.27535031976402</v>
      </c>
      <c r="G59" s="98">
        <v>837.04412568665884</v>
      </c>
      <c r="H59" s="98">
        <v>837.26601099746006</v>
      </c>
      <c r="I59" s="98">
        <v>891.06210584582186</v>
      </c>
      <c r="J59" s="98">
        <v>843.40320959564428</v>
      </c>
      <c r="K59" s="98">
        <v>858.95674117595729</v>
      </c>
      <c r="L59" s="98">
        <v>888.4785798468555</v>
      </c>
      <c r="M59" s="98">
        <v>934.8250872873316</v>
      </c>
      <c r="N59" s="98">
        <v>943.28391718062437</v>
      </c>
      <c r="O59" s="98">
        <v>946.10131410860333</v>
      </c>
      <c r="P59" s="98">
        <v>954.16820630993868</v>
      </c>
      <c r="Q59" s="98">
        <v>950.95109820615266</v>
      </c>
      <c r="R59" s="98">
        <v>876.80033680533961</v>
      </c>
      <c r="S59" s="98">
        <v>955.54801531791884</v>
      </c>
      <c r="T59" s="98">
        <v>939.17086338292336</v>
      </c>
      <c r="U59" s="98">
        <v>943.14456576951727</v>
      </c>
      <c r="V59" s="98">
        <v>1027.2246377491274</v>
      </c>
      <c r="W59" s="98">
        <v>984.05708144617881</v>
      </c>
      <c r="X59" s="98">
        <v>983.47967704503333</v>
      </c>
      <c r="Y59" s="98">
        <v>921.73462372876793</v>
      </c>
      <c r="DA59" s="63" t="s">
        <v>2298</v>
      </c>
    </row>
    <row r="60" spans="1:105" ht="12" customHeight="1" x14ac:dyDescent="0.25">
      <c r="A60" s="109" t="s">
        <v>120</v>
      </c>
      <c r="B60" s="33">
        <v>718.13144490243485</v>
      </c>
      <c r="C60" s="33">
        <v>756.83710346752525</v>
      </c>
      <c r="D60" s="33">
        <v>755.55319985958295</v>
      </c>
      <c r="E60" s="33">
        <v>740.24979060997975</v>
      </c>
      <c r="F60" s="33">
        <v>613.83432929687353</v>
      </c>
      <c r="G60" s="33">
        <v>663.41101918103163</v>
      </c>
      <c r="H60" s="33">
        <v>682.12124743704499</v>
      </c>
      <c r="I60" s="33">
        <v>708.29842623795389</v>
      </c>
      <c r="J60" s="33">
        <v>743.82250859013209</v>
      </c>
      <c r="K60" s="33">
        <v>534.73723900139419</v>
      </c>
      <c r="L60" s="33">
        <v>751.877303115784</v>
      </c>
      <c r="M60" s="33">
        <v>715.0709100650098</v>
      </c>
      <c r="N60" s="33">
        <v>782.03842356164341</v>
      </c>
      <c r="O60" s="33">
        <v>810.17623125663351</v>
      </c>
      <c r="P60" s="33">
        <v>669.27428436844991</v>
      </c>
      <c r="Q60" s="33">
        <v>718.56979096098701</v>
      </c>
      <c r="R60" s="33">
        <v>705.18411839111002</v>
      </c>
      <c r="S60" s="33">
        <v>736.43127159583412</v>
      </c>
      <c r="T60" s="33">
        <v>727.55843012555135</v>
      </c>
      <c r="U60" s="33">
        <v>707.4972137116024</v>
      </c>
      <c r="V60" s="33">
        <v>724.88517037534041</v>
      </c>
      <c r="W60" s="33">
        <v>672.46429429259547</v>
      </c>
      <c r="X60" s="33">
        <v>752.89988713549906</v>
      </c>
      <c r="Y60" s="33">
        <v>684.61230466516247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17884.248342968356</v>
      </c>
      <c r="C62" s="117">
        <f t="shared" si="21"/>
        <v>17486.369916092954</v>
      </c>
      <c r="D62" s="117">
        <f t="shared" si="21"/>
        <v>17321.470600719211</v>
      </c>
      <c r="E62" s="117">
        <f t="shared" si="21"/>
        <v>16945.802430365511</v>
      </c>
      <c r="F62" s="117">
        <f t="shared" si="21"/>
        <v>18199.675801350786</v>
      </c>
      <c r="G62" s="117">
        <f t="shared" si="21"/>
        <v>17569.245521990579</v>
      </c>
      <c r="H62" s="117">
        <f t="shared" si="21"/>
        <v>17159.759846822428</v>
      </c>
      <c r="I62" s="117">
        <f t="shared" si="21"/>
        <v>15036.433484783123</v>
      </c>
      <c r="J62" s="117">
        <f t="shared" si="21"/>
        <v>16080.74738967329</v>
      </c>
      <c r="K62" s="117">
        <f t="shared" si="21"/>
        <v>16374.911631278603</v>
      </c>
      <c r="L62" s="117">
        <f t="shared" si="21"/>
        <v>16049.471876945461</v>
      </c>
      <c r="M62" s="117">
        <f t="shared" si="21"/>
        <v>14636.552834436179</v>
      </c>
      <c r="N62" s="117">
        <f t="shared" si="21"/>
        <v>16335.729145647832</v>
      </c>
      <c r="O62" s="117">
        <f t="shared" si="21"/>
        <v>17094.277429278849</v>
      </c>
      <c r="P62" s="117">
        <f t="shared" si="21"/>
        <v>12883.285920673512</v>
      </c>
      <c r="Q62" s="117">
        <f t="shared" si="21"/>
        <v>13857.865167691742</v>
      </c>
      <c r="R62" s="117">
        <f t="shared" ref="R62:V62" si="22">R63+R66+R68+R77</f>
        <v>14955.539017095103</v>
      </c>
      <c r="S62" s="117">
        <f t="shared" si="22"/>
        <v>14648.892914002516</v>
      </c>
      <c r="T62" s="117">
        <f t="shared" si="22"/>
        <v>13777.485881293584</v>
      </c>
      <c r="U62" s="117">
        <f t="shared" si="22"/>
        <v>13521.419729052543</v>
      </c>
      <c r="V62" s="117">
        <f t="shared" si="22"/>
        <v>13463.202535569479</v>
      </c>
      <c r="W62" s="117">
        <f t="shared" ref="W62:Y62" si="23">W63+W66+W68+W77</f>
        <v>14401.867241947408</v>
      </c>
      <c r="X62" s="117">
        <f t="shared" si="23"/>
        <v>12316.073001565272</v>
      </c>
      <c r="Y62" s="117">
        <f t="shared" si="23"/>
        <v>11693.015733733349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15308.815542018117</v>
      </c>
      <c r="C63" s="122">
        <f t="shared" si="24"/>
        <v>15105.878046693675</v>
      </c>
      <c r="D63" s="122">
        <f t="shared" si="24"/>
        <v>14798.437883545223</v>
      </c>
      <c r="E63" s="122">
        <f t="shared" si="24"/>
        <v>14489.936121779499</v>
      </c>
      <c r="F63" s="122">
        <f t="shared" si="24"/>
        <v>15770.009523298068</v>
      </c>
      <c r="G63" s="122">
        <f t="shared" si="24"/>
        <v>15244.44547058601</v>
      </c>
      <c r="H63" s="122">
        <f t="shared" si="24"/>
        <v>14708.258395773088</v>
      </c>
      <c r="I63" s="122">
        <f t="shared" si="24"/>
        <v>12651.238730349032</v>
      </c>
      <c r="J63" s="122">
        <f t="shared" si="24"/>
        <v>13680.218475252921</v>
      </c>
      <c r="K63" s="122">
        <f t="shared" si="24"/>
        <v>14162.317824174535</v>
      </c>
      <c r="L63" s="122">
        <f t="shared" si="24"/>
        <v>13726.390392004118</v>
      </c>
      <c r="M63" s="122">
        <f t="shared" si="24"/>
        <v>11974.339033259519</v>
      </c>
      <c r="N63" s="122">
        <f t="shared" si="24"/>
        <v>13661.159882729071</v>
      </c>
      <c r="O63" s="122">
        <f t="shared" si="24"/>
        <v>14503.346790703621</v>
      </c>
      <c r="P63" s="122">
        <f t="shared" si="24"/>
        <v>10385.137557082979</v>
      </c>
      <c r="Q63" s="122">
        <f t="shared" si="24"/>
        <v>11338.479011726067</v>
      </c>
      <c r="R63" s="122">
        <f t="shared" ref="R63:V63" si="25">SUM(R64:R65)</f>
        <v>12390.714490597893</v>
      </c>
      <c r="S63" s="122">
        <f t="shared" si="25"/>
        <v>12003.546856463463</v>
      </c>
      <c r="T63" s="122">
        <f t="shared" si="25"/>
        <v>11174.877576755242</v>
      </c>
      <c r="U63" s="122">
        <f t="shared" si="25"/>
        <v>10914.44713469787</v>
      </c>
      <c r="V63" s="122">
        <f t="shared" si="25"/>
        <v>10766.410583347171</v>
      </c>
      <c r="W63" s="122">
        <f t="shared" ref="W63:Y63" si="26">SUM(W64:W65)</f>
        <v>11814.222185722872</v>
      </c>
      <c r="X63" s="122">
        <f t="shared" si="26"/>
        <v>10085.005173891544</v>
      </c>
      <c r="Y63" s="122">
        <f t="shared" si="26"/>
        <v>9650.3726984132063</v>
      </c>
      <c r="DA63" s="130" t="s">
        <v>2301</v>
      </c>
    </row>
    <row r="64" spans="1:105" ht="12" customHeight="1" x14ac:dyDescent="0.25">
      <c r="A64" s="97" t="s">
        <v>212</v>
      </c>
      <c r="B64" s="98">
        <v>15111.19871195584</v>
      </c>
      <c r="C64" s="98">
        <v>14913.632704110398</v>
      </c>
      <c r="D64" s="98">
        <v>14610.621652181519</v>
      </c>
      <c r="E64" s="98">
        <v>14312.75173094162</v>
      </c>
      <c r="F64" s="98">
        <v>15573.441463142452</v>
      </c>
      <c r="G64" s="98">
        <v>15056.949740029899</v>
      </c>
      <c r="H64" s="98">
        <v>14528.601510414061</v>
      </c>
      <c r="I64" s="98">
        <v>12495.109523392404</v>
      </c>
      <c r="J64" s="98">
        <v>13512.100542064172</v>
      </c>
      <c r="K64" s="98">
        <v>13991.380602041058</v>
      </c>
      <c r="L64" s="98">
        <v>13559.733849002163</v>
      </c>
      <c r="M64" s="98">
        <v>11830.045885299656</v>
      </c>
      <c r="N64" s="98">
        <v>13493.45238254578</v>
      </c>
      <c r="O64" s="98">
        <v>14323.496637306531</v>
      </c>
      <c r="P64" s="98">
        <v>10256.480610624434</v>
      </c>
      <c r="Q64" s="98">
        <v>11196.732503274283</v>
      </c>
      <c r="R64" s="98">
        <v>12233.312036224601</v>
      </c>
      <c r="S64" s="98">
        <v>11848.247762126024</v>
      </c>
      <c r="T64" s="98">
        <v>11027.990976158933</v>
      </c>
      <c r="U64" s="98">
        <v>10767.70296358198</v>
      </c>
      <c r="V64" s="98">
        <v>10619.314106392203</v>
      </c>
      <c r="W64" s="98">
        <v>11648.278666824846</v>
      </c>
      <c r="X64" s="98">
        <v>9943.6703752175181</v>
      </c>
      <c r="Y64" s="98">
        <v>9512.556842271968</v>
      </c>
      <c r="DA64" s="63" t="s">
        <v>2302</v>
      </c>
    </row>
    <row r="65" spans="1:105" ht="12" customHeight="1" x14ac:dyDescent="0.25">
      <c r="A65" s="97" t="s">
        <v>53</v>
      </c>
      <c r="B65" s="98">
        <v>197.61683006227824</v>
      </c>
      <c r="C65" s="98">
        <v>192.24534258327665</v>
      </c>
      <c r="D65" s="98">
        <v>187.81623136370447</v>
      </c>
      <c r="E65" s="98">
        <v>177.18439083787933</v>
      </c>
      <c r="F65" s="98">
        <v>196.56806015561551</v>
      </c>
      <c r="G65" s="98">
        <v>187.49573055611074</v>
      </c>
      <c r="H65" s="98">
        <v>179.6568853590264</v>
      </c>
      <c r="I65" s="98">
        <v>156.12920695662751</v>
      </c>
      <c r="J65" s="98">
        <v>168.11793318874854</v>
      </c>
      <c r="K65" s="98">
        <v>170.93722213347735</v>
      </c>
      <c r="L65" s="98">
        <v>166.65654300195411</v>
      </c>
      <c r="M65" s="98">
        <v>144.2931479598621</v>
      </c>
      <c r="N65" s="98">
        <v>167.7075001832907</v>
      </c>
      <c r="O65" s="98">
        <v>179.85015339709028</v>
      </c>
      <c r="P65" s="98">
        <v>128.65694645854478</v>
      </c>
      <c r="Q65" s="98">
        <v>141.74650845178368</v>
      </c>
      <c r="R65" s="98">
        <v>157.40245437329145</v>
      </c>
      <c r="S65" s="98">
        <v>155.29909433743907</v>
      </c>
      <c r="T65" s="98">
        <v>146.88660059630868</v>
      </c>
      <c r="U65" s="98">
        <v>146.74417111588957</v>
      </c>
      <c r="V65" s="98">
        <v>147.0964769549681</v>
      </c>
      <c r="W65" s="98">
        <v>165.94351889802613</v>
      </c>
      <c r="X65" s="98">
        <v>141.33479867402573</v>
      </c>
      <c r="Y65" s="98">
        <v>137.81585614123878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20.664368951885596</v>
      </c>
      <c r="C66" s="122">
        <f t="shared" si="27"/>
        <v>24.796019882848405</v>
      </c>
      <c r="D66" s="122">
        <f t="shared" si="27"/>
        <v>19.284880400871042</v>
      </c>
      <c r="E66" s="122">
        <f t="shared" si="27"/>
        <v>68.616263321475117</v>
      </c>
      <c r="F66" s="122">
        <f t="shared" si="27"/>
        <v>21.425183697039042</v>
      </c>
      <c r="G66" s="122">
        <f t="shared" si="27"/>
        <v>31.246682761031195</v>
      </c>
      <c r="H66" s="122">
        <f t="shared" si="27"/>
        <v>44.057737437833289</v>
      </c>
      <c r="I66" s="122">
        <f t="shared" si="27"/>
        <v>20.970121860670453</v>
      </c>
      <c r="J66" s="122">
        <f t="shared" si="27"/>
        <v>21.850385814655414</v>
      </c>
      <c r="K66" s="122">
        <f t="shared" si="27"/>
        <v>25.643714315058137</v>
      </c>
      <c r="L66" s="122">
        <f t="shared" si="27"/>
        <v>24.599450802755008</v>
      </c>
      <c r="M66" s="122">
        <f t="shared" si="27"/>
        <v>23.288621299407907</v>
      </c>
      <c r="N66" s="122">
        <f t="shared" si="27"/>
        <v>22.784191043009624</v>
      </c>
      <c r="O66" s="122">
        <f t="shared" si="27"/>
        <v>23.403700580226634</v>
      </c>
      <c r="P66" s="122">
        <f t="shared" si="27"/>
        <v>23.965842682472207</v>
      </c>
      <c r="Q66" s="122">
        <f t="shared" si="27"/>
        <v>24.663690618974559</v>
      </c>
      <c r="R66" s="122">
        <f t="shared" si="27"/>
        <v>29.610704466024352</v>
      </c>
      <c r="S66" s="122">
        <f t="shared" si="27"/>
        <v>31.750955155292704</v>
      </c>
      <c r="T66" s="122">
        <f t="shared" si="27"/>
        <v>38.34407780775296</v>
      </c>
      <c r="U66" s="122">
        <f t="shared" si="27"/>
        <v>45.167786075164628</v>
      </c>
      <c r="V66" s="122">
        <f t="shared" si="27"/>
        <v>58.540134632703321</v>
      </c>
      <c r="W66" s="122">
        <f t="shared" si="27"/>
        <v>64.986451450359212</v>
      </c>
      <c r="X66" s="122">
        <f t="shared" si="27"/>
        <v>49.854017537637368</v>
      </c>
      <c r="Y66" s="122">
        <f t="shared" si="27"/>
        <v>50.437012937133687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20.664368951885596</v>
      </c>
      <c r="C67" s="98">
        <f>IF(RES_hhdet_fec!C67=0,0,RES_hhdet_fec!C67*1000*11630/RES_hhdet_num!C62)</f>
        <v>24.796019882848405</v>
      </c>
      <c r="D67" s="98">
        <f>IF(RES_hhdet_fec!D67=0,0,RES_hhdet_fec!D67*1000*11630/RES_hhdet_num!D62)</f>
        <v>19.284880400871042</v>
      </c>
      <c r="E67" s="98">
        <f>IF(RES_hhdet_fec!E67=0,0,RES_hhdet_fec!E67*1000*11630/RES_hhdet_num!E62)</f>
        <v>68.616263321475117</v>
      </c>
      <c r="F67" s="98">
        <f>IF(RES_hhdet_fec!F67=0,0,RES_hhdet_fec!F67*1000*11630/RES_hhdet_num!F62)</f>
        <v>21.425183697039042</v>
      </c>
      <c r="G67" s="98">
        <f>IF(RES_hhdet_fec!G67=0,0,RES_hhdet_fec!G67*1000*11630/RES_hhdet_num!G62)</f>
        <v>31.246682761031195</v>
      </c>
      <c r="H67" s="98">
        <f>IF(RES_hhdet_fec!H67=0,0,RES_hhdet_fec!H67*1000*11630/RES_hhdet_num!H62)</f>
        <v>44.057737437833289</v>
      </c>
      <c r="I67" s="98">
        <f>IF(RES_hhdet_fec!I67=0,0,RES_hhdet_fec!I67*1000*11630/RES_hhdet_num!I62)</f>
        <v>20.970121860670453</v>
      </c>
      <c r="J67" s="98">
        <f>IF(RES_hhdet_fec!J67=0,0,RES_hhdet_fec!J67*1000*11630/RES_hhdet_num!J62)</f>
        <v>21.850385814655414</v>
      </c>
      <c r="K67" s="98">
        <f>IF(RES_hhdet_fec!K67=0,0,RES_hhdet_fec!K67*1000*11630/RES_hhdet_num!K62)</f>
        <v>25.643714315058137</v>
      </c>
      <c r="L67" s="98">
        <f>IF(RES_hhdet_fec!L67=0,0,RES_hhdet_fec!L67*1000*11630/RES_hhdet_num!L62)</f>
        <v>24.599450802755008</v>
      </c>
      <c r="M67" s="98">
        <f>IF(RES_hhdet_fec!M67=0,0,RES_hhdet_fec!M67*1000*11630/RES_hhdet_num!M62)</f>
        <v>23.288621299407907</v>
      </c>
      <c r="N67" s="98">
        <f>IF(RES_hhdet_fec!N67=0,0,RES_hhdet_fec!N67*1000*11630/RES_hhdet_num!N62)</f>
        <v>22.784191043009624</v>
      </c>
      <c r="O67" s="98">
        <f>IF(RES_hhdet_fec!O67=0,0,RES_hhdet_fec!O67*1000*11630/RES_hhdet_num!O62)</f>
        <v>23.403700580226634</v>
      </c>
      <c r="P67" s="98">
        <f>IF(RES_hhdet_fec!P67=0,0,RES_hhdet_fec!P67*1000*11630/RES_hhdet_num!P62)</f>
        <v>23.965842682472207</v>
      </c>
      <c r="Q67" s="98">
        <f>IF(RES_hhdet_fec!Q67=0,0,RES_hhdet_fec!Q67*1000*11630/RES_hhdet_num!Q62)</f>
        <v>24.663690618974559</v>
      </c>
      <c r="R67" s="98">
        <f>IF(RES_hhdet_fec!R67=0,0,RES_hhdet_fec!R67*1000*11630/RES_hhdet_num!R62)</f>
        <v>29.610704466024352</v>
      </c>
      <c r="S67" s="98">
        <f>IF(RES_hhdet_fec!S67=0,0,RES_hhdet_fec!S67*1000*11630/RES_hhdet_num!S62)</f>
        <v>31.750955155292704</v>
      </c>
      <c r="T67" s="98">
        <f>IF(RES_hhdet_fec!T67=0,0,RES_hhdet_fec!T67*1000*11630/RES_hhdet_num!T62)</f>
        <v>38.34407780775296</v>
      </c>
      <c r="U67" s="98">
        <f>IF(RES_hhdet_fec!U67=0,0,RES_hhdet_fec!U67*1000*11630/RES_hhdet_num!U62)</f>
        <v>45.167786075164628</v>
      </c>
      <c r="V67" s="98">
        <f>IF(RES_hhdet_fec!V67=0,0,RES_hhdet_fec!V67*1000*11630/RES_hhdet_num!V62)</f>
        <v>58.540134632703321</v>
      </c>
      <c r="W67" s="98">
        <f>IF(RES_hhdet_fec!W67=0,0,RES_hhdet_fec!W67*1000*11630/RES_hhdet_num!W62)</f>
        <v>64.986451450359212</v>
      </c>
      <c r="X67" s="98">
        <f>IF(RES_hhdet_fec!X67=0,0,RES_hhdet_fec!X67*1000*11630/RES_hhdet_num!X62)</f>
        <v>49.854017537637368</v>
      </c>
      <c r="Y67" s="98">
        <f>IF(RES_hhdet_fec!Y67=0,0,RES_hhdet_fec!Y67*1000*11630/RES_hhdet_num!Y62)</f>
        <v>50.437012937133687</v>
      </c>
      <c r="DA67" s="63" t="s">
        <v>2305</v>
      </c>
    </row>
    <row r="68" spans="1:105" ht="12" customHeight="1" x14ac:dyDescent="0.25">
      <c r="A68" s="121" t="s">
        <v>55</v>
      </c>
      <c r="B68" s="122">
        <v>1603.8385839071234</v>
      </c>
      <c r="C68" s="122">
        <v>1472.676660376568</v>
      </c>
      <c r="D68" s="122">
        <v>1560.2831365022291</v>
      </c>
      <c r="E68" s="122">
        <v>1522.292958062392</v>
      </c>
      <c r="F68" s="122">
        <v>1589.9014595839737</v>
      </c>
      <c r="G68" s="122">
        <v>1468.6286421816433</v>
      </c>
      <c r="H68" s="122">
        <v>1549.0853227659418</v>
      </c>
      <c r="I68" s="122">
        <v>1465.3714096067754</v>
      </c>
      <c r="J68" s="122">
        <v>1490.0413765447886</v>
      </c>
      <c r="K68" s="122">
        <v>1428.5656630954331</v>
      </c>
      <c r="L68" s="122">
        <v>1422.6116171803133</v>
      </c>
      <c r="M68" s="122">
        <v>1680.5247442944319</v>
      </c>
      <c r="N68" s="122">
        <v>1672.3480365543803</v>
      </c>
      <c r="O68" s="122">
        <v>1636.2978201219667</v>
      </c>
      <c r="P68" s="122">
        <v>1586.2882101218727</v>
      </c>
      <c r="Q68" s="122">
        <v>1602.1503194334969</v>
      </c>
      <c r="R68" s="122">
        <v>1635.7148962943777</v>
      </c>
      <c r="S68" s="122">
        <v>1688.5033482137053</v>
      </c>
      <c r="T68" s="122">
        <v>1656.5771920886232</v>
      </c>
      <c r="U68" s="122">
        <v>1651.8757362559923</v>
      </c>
      <c r="V68" s="122">
        <v>1690.8264753817193</v>
      </c>
      <c r="W68" s="122">
        <v>1618.9245872066022</v>
      </c>
      <c r="X68" s="122">
        <v>1204.9593987142132</v>
      </c>
      <c r="Y68" s="122">
        <v>1080.8136676056949</v>
      </c>
      <c r="DA68" s="130" t="s">
        <v>2306</v>
      </c>
    </row>
    <row r="69" spans="1:105" ht="12" customHeight="1" x14ac:dyDescent="0.25">
      <c r="A69" s="97" t="s">
        <v>134</v>
      </c>
      <c r="B69" s="98">
        <v>1610.1807051152634</v>
      </c>
      <c r="C69" s="98">
        <v>1480.3273864767943</v>
      </c>
      <c r="D69" s="98">
        <v>1571.1439175476146</v>
      </c>
      <c r="E69" s="98">
        <v>1528.7300189302059</v>
      </c>
      <c r="F69" s="98">
        <v>1598.0723643408817</v>
      </c>
      <c r="G69" s="98">
        <v>1472.831848119183</v>
      </c>
      <c r="H69" s="98">
        <v>1556.6296910624228</v>
      </c>
      <c r="I69" s="98">
        <v>1469.5108402805356</v>
      </c>
      <c r="J69" s="98">
        <v>1497.164234885937</v>
      </c>
      <c r="K69" s="98">
        <v>1434.7967913245134</v>
      </c>
      <c r="L69" s="98">
        <v>1427.5126406816883</v>
      </c>
      <c r="M69" s="98">
        <v>1693.5350349431003</v>
      </c>
      <c r="N69" s="98">
        <v>1684.6650245347671</v>
      </c>
      <c r="O69" s="98">
        <v>1641.380998603252</v>
      </c>
      <c r="P69" s="98">
        <v>1601.8231152379099</v>
      </c>
      <c r="Q69" s="98">
        <v>1616.1290900846307</v>
      </c>
      <c r="R69" s="98">
        <v>1655.3808084950015</v>
      </c>
      <c r="S69" s="98">
        <v>1704.1082306417084</v>
      </c>
      <c r="T69" s="98">
        <v>1666.5066074733295</v>
      </c>
      <c r="U69" s="98">
        <v>1662.5998153379328</v>
      </c>
      <c r="V69" s="98">
        <v>1698.3765516666626</v>
      </c>
      <c r="W69" s="98">
        <v>1622.9189686589878</v>
      </c>
      <c r="X69" s="98">
        <v>1206.4917192462269</v>
      </c>
      <c r="Y69" s="98">
        <v>1080.7666397957057</v>
      </c>
      <c r="DA69" s="63" t="s">
        <v>2307</v>
      </c>
    </row>
    <row r="70" spans="1:105" ht="12" customHeight="1" x14ac:dyDescent="0.25">
      <c r="A70" s="97" t="s">
        <v>133</v>
      </c>
      <c r="B70" s="98">
        <v>1088.4859367581805</v>
      </c>
      <c r="C70" s="98">
        <v>1000.374070888378</v>
      </c>
      <c r="D70" s="98">
        <v>1053.9926777069684</v>
      </c>
      <c r="E70" s="98">
        <v>1049.5413150052768</v>
      </c>
      <c r="F70" s="98">
        <v>1098.0517732136557</v>
      </c>
      <c r="G70" s="98">
        <v>1004.9342360486469</v>
      </c>
      <c r="H70" s="98">
        <v>1059.984702189091</v>
      </c>
      <c r="I70" s="98">
        <v>1028.9265742319835</v>
      </c>
      <c r="J70" s="98">
        <v>1044.841351505263</v>
      </c>
      <c r="K70" s="98">
        <v>998.8927822139791</v>
      </c>
      <c r="L70" s="98">
        <v>1115.0949233626288</v>
      </c>
      <c r="M70" s="98">
        <v>1197.8907973375105</v>
      </c>
      <c r="N70" s="98">
        <v>1241.8508174934691</v>
      </c>
      <c r="O70" s="98">
        <v>1236.3235611669957</v>
      </c>
      <c r="P70" s="98">
        <v>1176.1892101933581</v>
      </c>
      <c r="Q70" s="98">
        <v>1215.7241788161948</v>
      </c>
      <c r="R70" s="98">
        <v>1253.8743131596739</v>
      </c>
      <c r="S70" s="98">
        <v>1330.5708132627185</v>
      </c>
      <c r="T70" s="98">
        <v>1321.8726256123391</v>
      </c>
      <c r="U70" s="98">
        <v>1331.3363924848368</v>
      </c>
      <c r="V70" s="98">
        <v>1387.8427826213294</v>
      </c>
      <c r="W70" s="98">
        <v>1346.143006120632</v>
      </c>
      <c r="X70" s="98">
        <v>977.27078490610529</v>
      </c>
      <c r="Y70" s="98">
        <v>885.95100413420926</v>
      </c>
      <c r="DA70" s="63" t="s">
        <v>2308</v>
      </c>
    </row>
    <row r="71" spans="1:105" ht="12" customHeight="1" x14ac:dyDescent="0.25">
      <c r="A71" s="100" t="s">
        <v>212</v>
      </c>
      <c r="B71" s="101">
        <v>406.93273147777165</v>
      </c>
      <c r="C71" s="101">
        <v>356.26540789909222</v>
      </c>
      <c r="D71" s="101">
        <v>344.39223207596524</v>
      </c>
      <c r="E71" s="101">
        <v>373.20670218733341</v>
      </c>
      <c r="F71" s="101">
        <v>375.34150068803433</v>
      </c>
      <c r="G71" s="101">
        <v>312.66509211206306</v>
      </c>
      <c r="H71" s="101">
        <v>309.13249226632877</v>
      </c>
      <c r="I71" s="101">
        <v>349.30330868628897</v>
      </c>
      <c r="J71" s="101">
        <v>326.52312036751641</v>
      </c>
      <c r="K71" s="101">
        <v>283.94035827864599</v>
      </c>
      <c r="L71" s="101">
        <v>614.27328816029888</v>
      </c>
      <c r="M71" s="101">
        <v>321.90924381265853</v>
      </c>
      <c r="N71" s="101">
        <v>419.05265845197539</v>
      </c>
      <c r="O71" s="101">
        <v>433.37044214814426</v>
      </c>
      <c r="P71" s="101">
        <v>304.20604730011729</v>
      </c>
      <c r="Q71" s="101">
        <v>357.52691598134157</v>
      </c>
      <c r="R71" s="101">
        <v>345.5695230031248</v>
      </c>
      <c r="S71" s="101">
        <v>405.37045968107304</v>
      </c>
      <c r="T71" s="101">
        <v>393.50899954746063</v>
      </c>
      <c r="U71" s="101">
        <v>357.37909629814368</v>
      </c>
      <c r="V71" s="101">
        <v>373.7526161590136</v>
      </c>
      <c r="W71" s="101">
        <v>361.71774947642581</v>
      </c>
      <c r="X71" s="101">
        <v>101.19713615553106</v>
      </c>
      <c r="Y71" s="101">
        <v>73.257391345675543</v>
      </c>
      <c r="DA71" s="131" t="s">
        <v>2309</v>
      </c>
    </row>
    <row r="72" spans="1:105" ht="12" customHeight="1" x14ac:dyDescent="0.25">
      <c r="A72" s="103" t="s">
        <v>52</v>
      </c>
      <c r="B72" s="104">
        <v>681.55320528040886</v>
      </c>
      <c r="C72" s="104">
        <v>644.10866298928579</v>
      </c>
      <c r="D72" s="104">
        <v>709.60044563100303</v>
      </c>
      <c r="E72" s="104">
        <v>676.33461281794337</v>
      </c>
      <c r="F72" s="104">
        <v>722.71027252562112</v>
      </c>
      <c r="G72" s="104">
        <v>692.26914393658399</v>
      </c>
      <c r="H72" s="104">
        <v>750.85220992276231</v>
      </c>
      <c r="I72" s="104">
        <v>679.62326554569449</v>
      </c>
      <c r="J72" s="104">
        <v>718.31823113774658</v>
      </c>
      <c r="K72" s="104">
        <v>714.95242393533317</v>
      </c>
      <c r="L72" s="104">
        <v>500.82163520233007</v>
      </c>
      <c r="M72" s="104">
        <v>875.98155352485207</v>
      </c>
      <c r="N72" s="104">
        <v>822.7981590414937</v>
      </c>
      <c r="O72" s="104">
        <v>802.95311901885134</v>
      </c>
      <c r="P72" s="104">
        <v>871.98316289324089</v>
      </c>
      <c r="Q72" s="104">
        <v>858.19726283485306</v>
      </c>
      <c r="R72" s="104">
        <v>908.30479015654907</v>
      </c>
      <c r="S72" s="104">
        <v>925.20035358164546</v>
      </c>
      <c r="T72" s="104">
        <v>928.36362606487842</v>
      </c>
      <c r="U72" s="104">
        <v>973.95729618669327</v>
      </c>
      <c r="V72" s="104">
        <v>1014.0901664623158</v>
      </c>
      <c r="W72" s="104">
        <v>984.425256644206</v>
      </c>
      <c r="X72" s="104">
        <v>876.07364875057419</v>
      </c>
      <c r="Y72" s="104">
        <v>812.69361278853364</v>
      </c>
      <c r="DA72" s="132" t="s">
        <v>2310</v>
      </c>
    </row>
    <row r="73" spans="1:105" ht="12" customHeight="1" x14ac:dyDescent="0.25">
      <c r="A73" s="106" t="s">
        <v>122</v>
      </c>
      <c r="B73" s="101">
        <v>1323.7285765038923</v>
      </c>
      <c r="C73" s="101">
        <v>1261.4296808149481</v>
      </c>
      <c r="D73" s="101">
        <v>1256.5909208300891</v>
      </c>
      <c r="E73" s="101">
        <v>1326.9529353097682</v>
      </c>
      <c r="F73" s="101">
        <v>1331.4127193595152</v>
      </c>
      <c r="G73" s="101">
        <v>1226.183265602461</v>
      </c>
      <c r="H73" s="101">
        <v>1271.0605132663777</v>
      </c>
      <c r="I73" s="101">
        <v>1284.70550396456</v>
      </c>
      <c r="J73" s="101">
        <v>1304.3777748930518</v>
      </c>
      <c r="K73" s="101">
        <v>1205.5493918781897</v>
      </c>
      <c r="L73" s="101">
        <v>1324.2418267699136</v>
      </c>
      <c r="M73" s="101">
        <v>1430.3934227530963</v>
      </c>
      <c r="N73" s="101">
        <v>1528.7645018148207</v>
      </c>
      <c r="O73" s="101">
        <v>1615.8666289979626</v>
      </c>
      <c r="P73" s="101">
        <v>1445.082365041053</v>
      </c>
      <c r="Q73" s="101">
        <v>1507.0170118558831</v>
      </c>
      <c r="R73" s="101">
        <v>1512.2598678557301</v>
      </c>
      <c r="S73" s="101">
        <v>1606.0097320860182</v>
      </c>
      <c r="T73" s="101">
        <v>1619.0047765712948</v>
      </c>
      <c r="U73" s="101">
        <v>1598.5725250192647</v>
      </c>
      <c r="V73" s="101">
        <v>1657.0165153714402</v>
      </c>
      <c r="W73" s="101">
        <v>1609.2691971371437</v>
      </c>
      <c r="X73" s="101">
        <v>1205.8731573825546</v>
      </c>
      <c r="Y73" s="101">
        <v>1132.8523966926573</v>
      </c>
      <c r="DA73" s="131" t="s">
        <v>2311</v>
      </c>
    </row>
    <row r="74" spans="1:105" ht="12" customHeight="1" x14ac:dyDescent="0.25">
      <c r="A74" s="107" t="s">
        <v>121</v>
      </c>
      <c r="B74" s="104">
        <v>1011.8948505374706</v>
      </c>
      <c r="C74" s="104">
        <v>968.92932183694791</v>
      </c>
      <c r="D74" s="104">
        <v>959.62946573468002</v>
      </c>
      <c r="E74" s="104">
        <v>1024.3109835707337</v>
      </c>
      <c r="F74" s="104">
        <v>1027.0302138027969</v>
      </c>
      <c r="G74" s="104">
        <v>943.08811808320115</v>
      </c>
      <c r="H74" s="104">
        <v>974.22090258985145</v>
      </c>
      <c r="I74" s="104">
        <v>1001.2852307320909</v>
      </c>
      <c r="J74" s="104">
        <v>1011.1531750677185</v>
      </c>
      <c r="K74" s="104">
        <v>929.89724518048581</v>
      </c>
      <c r="L74" s="104">
        <v>1113.4668911210554</v>
      </c>
      <c r="M74" s="104">
        <v>1102.6392588825495</v>
      </c>
      <c r="N74" s="104">
        <v>1209.6440689540789</v>
      </c>
      <c r="O74" s="104">
        <v>1289.9207523440473</v>
      </c>
      <c r="P74" s="104">
        <v>1127.6475053752968</v>
      </c>
      <c r="Q74" s="104">
        <v>1196.60359394235</v>
      </c>
      <c r="R74" s="104">
        <v>1205.009506469044</v>
      </c>
      <c r="S74" s="104">
        <v>1296.2612878215784</v>
      </c>
      <c r="T74" s="104">
        <v>1312.7380981731551</v>
      </c>
      <c r="U74" s="104">
        <v>1294.3229316524553</v>
      </c>
      <c r="V74" s="104">
        <v>1353.6102947238369</v>
      </c>
      <c r="W74" s="104">
        <v>1324.6916619366107</v>
      </c>
      <c r="X74" s="104">
        <v>968.88899562920017</v>
      </c>
      <c r="Y74" s="104">
        <v>910.1731778926428</v>
      </c>
      <c r="DA74" s="132" t="s">
        <v>2312</v>
      </c>
    </row>
    <row r="75" spans="1:105" ht="12" customHeight="1" x14ac:dyDescent="0.25">
      <c r="A75" s="108" t="s">
        <v>53</v>
      </c>
      <c r="B75" s="98">
        <v>334.60922755381893</v>
      </c>
      <c r="C75" s="98">
        <v>302.40855653244131</v>
      </c>
      <c r="D75" s="98">
        <v>275.08979196843808</v>
      </c>
      <c r="E75" s="98">
        <v>322.04147126454939</v>
      </c>
      <c r="F75" s="98">
        <v>312.78507025714777</v>
      </c>
      <c r="G75" s="98">
        <v>261.72475314853682</v>
      </c>
      <c r="H75" s="98">
        <v>256.48213833293397</v>
      </c>
      <c r="I75" s="98">
        <v>313.24667129910051</v>
      </c>
      <c r="J75" s="98">
        <v>292.44167510889491</v>
      </c>
      <c r="K75" s="98">
        <v>246.20410560659178</v>
      </c>
      <c r="L75" s="98">
        <v>590.85649462055608</v>
      </c>
      <c r="M75" s="98">
        <v>281.22764948156117</v>
      </c>
      <c r="N75" s="98">
        <v>390.26524723005235</v>
      </c>
      <c r="O75" s="98">
        <v>432.34090372629282</v>
      </c>
      <c r="P75" s="98">
        <v>276.99905610088967</v>
      </c>
      <c r="Q75" s="98">
        <v>333.01599275385581</v>
      </c>
      <c r="R75" s="98">
        <v>314.15788200912834</v>
      </c>
      <c r="S75" s="98">
        <v>374.70865501017454</v>
      </c>
      <c r="T75" s="98">
        <v>373.81149629625207</v>
      </c>
      <c r="U75" s="98">
        <v>336.89943053690342</v>
      </c>
      <c r="V75" s="98">
        <v>356.63887472291475</v>
      </c>
      <c r="W75" s="98">
        <v>353.62978195648532</v>
      </c>
      <c r="X75" s="98">
        <v>101.8097827601009</v>
      </c>
      <c r="Y75" s="98">
        <v>78.230189367358051</v>
      </c>
      <c r="DA75" s="63" t="s">
        <v>2313</v>
      </c>
    </row>
    <row r="76" spans="1:105" ht="12" customHeight="1" x14ac:dyDescent="0.25">
      <c r="A76" s="108" t="s">
        <v>52</v>
      </c>
      <c r="B76" s="98">
        <v>677.28562298365193</v>
      </c>
      <c r="C76" s="98">
        <v>666.52076530450677</v>
      </c>
      <c r="D76" s="98">
        <v>684.53967376624189</v>
      </c>
      <c r="E76" s="98">
        <v>702.26951230618408</v>
      </c>
      <c r="F76" s="98">
        <v>714.24514354564906</v>
      </c>
      <c r="G76" s="98">
        <v>681.36336493466433</v>
      </c>
      <c r="H76" s="98">
        <v>717.73876425691742</v>
      </c>
      <c r="I76" s="98">
        <v>688.03855943299027</v>
      </c>
      <c r="J76" s="98">
        <v>718.71149995882354</v>
      </c>
      <c r="K76" s="98">
        <v>683.69313957389397</v>
      </c>
      <c r="L76" s="98">
        <v>522.61039650049918</v>
      </c>
      <c r="M76" s="98">
        <v>821.41160940098848</v>
      </c>
      <c r="N76" s="98">
        <v>819.37882172402635</v>
      </c>
      <c r="O76" s="98">
        <v>857.57984861775435</v>
      </c>
      <c r="P76" s="98">
        <v>850.64844927440708</v>
      </c>
      <c r="Q76" s="98">
        <v>863.58760118849409</v>
      </c>
      <c r="R76" s="98">
        <v>890.85162445991557</v>
      </c>
      <c r="S76" s="98">
        <v>921.55263281140378</v>
      </c>
      <c r="T76" s="98">
        <v>938.92660187690308</v>
      </c>
      <c r="U76" s="98">
        <v>957.42350111555186</v>
      </c>
      <c r="V76" s="98">
        <v>996.97142000092197</v>
      </c>
      <c r="W76" s="98">
        <v>971.06187998012524</v>
      </c>
      <c r="X76" s="98">
        <v>867.07921286909925</v>
      </c>
      <c r="Y76" s="98">
        <v>831.9429885252847</v>
      </c>
      <c r="DA76" s="63" t="s">
        <v>2314</v>
      </c>
    </row>
    <row r="77" spans="1:105" ht="12" customHeight="1" x14ac:dyDescent="0.25">
      <c r="A77" s="121" t="s">
        <v>54</v>
      </c>
      <c r="B77" s="122">
        <v>950.92984809122981</v>
      </c>
      <c r="C77" s="122">
        <v>883.01918913986481</v>
      </c>
      <c r="D77" s="122">
        <v>943.4647002708881</v>
      </c>
      <c r="E77" s="122">
        <v>864.95708720214532</v>
      </c>
      <c r="F77" s="122">
        <v>818.33963477170539</v>
      </c>
      <c r="G77" s="122">
        <v>824.92472646189356</v>
      </c>
      <c r="H77" s="122">
        <v>858.35839084556744</v>
      </c>
      <c r="I77" s="122">
        <v>898.85322296664492</v>
      </c>
      <c r="J77" s="122">
        <v>888.63715206092513</v>
      </c>
      <c r="K77" s="122">
        <v>758.38442969357607</v>
      </c>
      <c r="L77" s="122">
        <v>875.87041695827611</v>
      </c>
      <c r="M77" s="122">
        <v>958.40043558281934</v>
      </c>
      <c r="N77" s="122">
        <v>979.43703532137249</v>
      </c>
      <c r="O77" s="122">
        <v>931.22911787303303</v>
      </c>
      <c r="P77" s="122">
        <v>887.89431078618838</v>
      </c>
      <c r="Q77" s="122">
        <v>892.57214591320417</v>
      </c>
      <c r="R77" s="122">
        <v>899.49892573680916</v>
      </c>
      <c r="S77" s="122">
        <v>925.09175417005531</v>
      </c>
      <c r="T77" s="122">
        <v>907.68703464196528</v>
      </c>
      <c r="U77" s="122">
        <v>909.92907202351705</v>
      </c>
      <c r="V77" s="122">
        <v>947.42534220788434</v>
      </c>
      <c r="W77" s="122">
        <v>903.73401756757426</v>
      </c>
      <c r="X77" s="122">
        <v>976.2544114218781</v>
      </c>
      <c r="Y77" s="122">
        <v>911.39235477731313</v>
      </c>
      <c r="DA77" s="130" t="s">
        <v>2315</v>
      </c>
    </row>
    <row r="78" spans="1:105" ht="12" customHeight="1" x14ac:dyDescent="0.25">
      <c r="A78" s="97" t="s">
        <v>189</v>
      </c>
      <c r="B78" s="98">
        <v>960.33561882537833</v>
      </c>
      <c r="C78" s="98">
        <v>889.92502867290295</v>
      </c>
      <c r="D78" s="98">
        <v>953.03982107166973</v>
      </c>
      <c r="E78" s="98">
        <v>870.48279425838746</v>
      </c>
      <c r="F78" s="98">
        <v>826.0018317911572</v>
      </c>
      <c r="G78" s="98">
        <v>828.0296664066218</v>
      </c>
      <c r="H78" s="98">
        <v>863.04771550276655</v>
      </c>
      <c r="I78" s="98">
        <v>902.82660873555699</v>
      </c>
      <c r="J78" s="98">
        <v>893.63809143825279</v>
      </c>
      <c r="K78" s="98">
        <v>763.9224453837395</v>
      </c>
      <c r="L78" s="98">
        <v>880.43910930371862</v>
      </c>
      <c r="M78" s="98">
        <v>968.37001317196462</v>
      </c>
      <c r="N78" s="98">
        <v>991.56510269157889</v>
      </c>
      <c r="O78" s="98">
        <v>941.49003185808294</v>
      </c>
      <c r="P78" s="98">
        <v>906.98786819971019</v>
      </c>
      <c r="Q78" s="98">
        <v>911.93063438940078</v>
      </c>
      <c r="R78" s="98">
        <v>922.92327694196536</v>
      </c>
      <c r="S78" s="98">
        <v>951.55226389915754</v>
      </c>
      <c r="T78" s="98">
        <v>935.74904106965141</v>
      </c>
      <c r="U78" s="98">
        <v>942.99652056699756</v>
      </c>
      <c r="V78" s="98">
        <v>985.46522628598075</v>
      </c>
      <c r="W78" s="98">
        <v>939.36357464839034</v>
      </c>
      <c r="X78" s="98">
        <v>1006.0035938188317</v>
      </c>
      <c r="Y78" s="98">
        <v>938.36169178558191</v>
      </c>
      <c r="DA78" s="63" t="s">
        <v>2316</v>
      </c>
    </row>
    <row r="79" spans="1:105" ht="12" customHeight="1" x14ac:dyDescent="0.25">
      <c r="A79" s="109" t="s">
        <v>120</v>
      </c>
      <c r="B79" s="33">
        <v>718.13144490243474</v>
      </c>
      <c r="C79" s="33">
        <v>753.96439698190261</v>
      </c>
      <c r="D79" s="33">
        <v>753.264464217463</v>
      </c>
      <c r="E79" s="33">
        <v>732.79072278289857</v>
      </c>
      <c r="F79" s="33">
        <v>608.2652067697893</v>
      </c>
      <c r="G79" s="33">
        <v>658.99632057884821</v>
      </c>
      <c r="H79" s="33">
        <v>680.01430596345142</v>
      </c>
      <c r="I79" s="33">
        <v>706.0503148647482</v>
      </c>
      <c r="J79" s="33">
        <v>741.42562832054341</v>
      </c>
      <c r="K79" s="33">
        <v>533.06826958174452</v>
      </c>
      <c r="L79" s="33">
        <v>749.60249542355666</v>
      </c>
      <c r="M79" s="33">
        <v>713.76243474862918</v>
      </c>
      <c r="N79" s="33">
        <v>780.10325116857427</v>
      </c>
      <c r="O79" s="33">
        <v>808.07502565998504</v>
      </c>
      <c r="P79" s="33">
        <v>667.75773142526123</v>
      </c>
      <c r="Q79" s="33">
        <v>714.53042308773024</v>
      </c>
      <c r="R79" s="33">
        <v>701.56233435673937</v>
      </c>
      <c r="S79" s="33">
        <v>732.98509449919754</v>
      </c>
      <c r="T79" s="33">
        <v>724.17041916238884</v>
      </c>
      <c r="U79" s="33">
        <v>706.2011822716139</v>
      </c>
      <c r="V79" s="33">
        <v>723.80052606115021</v>
      </c>
      <c r="W79" s="33">
        <v>675.48539579533065</v>
      </c>
      <c r="X79" s="33">
        <v>753.922942382119</v>
      </c>
      <c r="Y79" s="33">
        <v>690.24362935431498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18481.353628688365</v>
      </c>
      <c r="C81" s="117">
        <f t="shared" si="28"/>
        <v>19120.254981562492</v>
      </c>
      <c r="D81" s="117">
        <f t="shared" si="28"/>
        <v>17735.04229806345</v>
      </c>
      <c r="E81" s="117">
        <f t="shared" si="28"/>
        <v>18776.481785763881</v>
      </c>
      <c r="F81" s="117">
        <f t="shared" si="28"/>
        <v>18740.345537526959</v>
      </c>
      <c r="G81" s="117">
        <f t="shared" si="28"/>
        <v>17967.079234624744</v>
      </c>
      <c r="H81" s="117">
        <f t="shared" si="28"/>
        <v>16530.173086221104</v>
      </c>
      <c r="I81" s="117">
        <f t="shared" si="28"/>
        <v>15180.944195115588</v>
      </c>
      <c r="J81" s="117">
        <f t="shared" si="28"/>
        <v>15557.499109946268</v>
      </c>
      <c r="K81" s="117">
        <f t="shared" si="28"/>
        <v>14988.366263380083</v>
      </c>
      <c r="L81" s="117">
        <f t="shared" si="28"/>
        <v>16051.809187498853</v>
      </c>
      <c r="M81" s="117">
        <f t="shared" si="28"/>
        <v>13127.82654527042</v>
      </c>
      <c r="N81" s="117">
        <f t="shared" si="28"/>
        <v>14452.545945293788</v>
      </c>
      <c r="O81" s="117">
        <f t="shared" si="28"/>
        <v>15199.213107082332</v>
      </c>
      <c r="P81" s="117">
        <f t="shared" si="28"/>
        <v>12187.91825442054</v>
      </c>
      <c r="Q81" s="117">
        <f t="shared" si="28"/>
        <v>12815.233705866598</v>
      </c>
      <c r="R81" s="117">
        <f t="shared" ref="R81:V81" si="29">R82+R85+R87+R100</f>
        <v>13586.977546135064</v>
      </c>
      <c r="S81" s="117">
        <f t="shared" si="29"/>
        <v>13354.76475869211</v>
      </c>
      <c r="T81" s="117">
        <f t="shared" si="29"/>
        <v>13076.329599521952</v>
      </c>
      <c r="U81" s="117">
        <f t="shared" si="29"/>
        <v>13191.617035247429</v>
      </c>
      <c r="V81" s="117">
        <f t="shared" si="29"/>
        <v>12220.367194122578</v>
      </c>
      <c r="W81" s="117">
        <f t="shared" ref="W81:Y81" si="30">W82+W85+W87+W100</f>
        <v>13563.434404468782</v>
      </c>
      <c r="X81" s="117">
        <f t="shared" si="30"/>
        <v>11897.801969222979</v>
      </c>
      <c r="Y81" s="117">
        <f t="shared" si="30"/>
        <v>11622.926533582217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16292.629550724729</v>
      </c>
      <c r="C82" s="122">
        <f t="shared" si="31"/>
        <v>16970.103232912916</v>
      </c>
      <c r="D82" s="122">
        <f t="shared" si="31"/>
        <v>15583.716810063692</v>
      </c>
      <c r="E82" s="122">
        <f t="shared" si="31"/>
        <v>16553.077587162472</v>
      </c>
      <c r="F82" s="122">
        <f t="shared" si="31"/>
        <v>16637.099285287612</v>
      </c>
      <c r="G82" s="122">
        <f t="shared" si="31"/>
        <v>15937.276864286225</v>
      </c>
      <c r="H82" s="122">
        <f t="shared" si="31"/>
        <v>14452.018777372719</v>
      </c>
      <c r="I82" s="122">
        <f t="shared" si="31"/>
        <v>13079.144009618312</v>
      </c>
      <c r="J82" s="122">
        <f t="shared" si="31"/>
        <v>13447.864465592369</v>
      </c>
      <c r="K82" s="122">
        <f t="shared" si="31"/>
        <v>13089.672516308518</v>
      </c>
      <c r="L82" s="122">
        <f t="shared" si="31"/>
        <v>13887.4463603856</v>
      </c>
      <c r="M82" s="122">
        <f t="shared" si="31"/>
        <v>10891.694663939004</v>
      </c>
      <c r="N82" s="122">
        <f t="shared" si="31"/>
        <v>12086.829709823391</v>
      </c>
      <c r="O82" s="122">
        <f t="shared" si="31"/>
        <v>12733.277817403705</v>
      </c>
      <c r="P82" s="122">
        <f t="shared" si="31"/>
        <v>9971.0034108474447</v>
      </c>
      <c r="Q82" s="122">
        <f t="shared" si="31"/>
        <v>10503.701964547719</v>
      </c>
      <c r="R82" s="122">
        <f t="shared" ref="R82:V82" si="32">SUM(R83:R84)</f>
        <v>11295.283021887932</v>
      </c>
      <c r="S82" s="122">
        <f t="shared" si="32"/>
        <v>10933.906511766076</v>
      </c>
      <c r="T82" s="122">
        <f t="shared" si="32"/>
        <v>10660.836529616066</v>
      </c>
      <c r="U82" s="122">
        <f t="shared" si="32"/>
        <v>10820.019194082766</v>
      </c>
      <c r="V82" s="122">
        <f t="shared" si="32"/>
        <v>9763.0723115225846</v>
      </c>
      <c r="W82" s="122">
        <f t="shared" ref="W82:Y82" si="33">SUM(W83:W84)</f>
        <v>11207.942849193001</v>
      </c>
      <c r="X82" s="122">
        <f t="shared" si="33"/>
        <v>9893.6479071536032</v>
      </c>
      <c r="Y82" s="122">
        <f t="shared" si="33"/>
        <v>9777.4922151204046</v>
      </c>
      <c r="DA82" s="130" t="s">
        <v>2319</v>
      </c>
    </row>
    <row r="83" spans="1:105" ht="12" customHeight="1" x14ac:dyDescent="0.25">
      <c r="A83" s="97" t="s">
        <v>199</v>
      </c>
      <c r="B83" s="98">
        <v>16215.761037039587</v>
      </c>
      <c r="C83" s="98">
        <v>16891.031861532494</v>
      </c>
      <c r="D83" s="98">
        <v>15510.630559052746</v>
      </c>
      <c r="E83" s="98">
        <v>16477.280787578093</v>
      </c>
      <c r="F83" s="98">
        <v>16558.655991620253</v>
      </c>
      <c r="G83" s="98">
        <v>15861.910818066748</v>
      </c>
      <c r="H83" s="98">
        <v>14383.071346492903</v>
      </c>
      <c r="I83" s="98">
        <v>13014.525291572176</v>
      </c>
      <c r="J83" s="98">
        <v>13380.242985008126</v>
      </c>
      <c r="K83" s="98">
        <v>13023.393928831507</v>
      </c>
      <c r="L83" s="98">
        <v>13814.982353485742</v>
      </c>
      <c r="M83" s="98">
        <v>10834.197874570527</v>
      </c>
      <c r="N83" s="98">
        <v>12020.743858528644</v>
      </c>
      <c r="O83" s="98">
        <v>12662.260097188451</v>
      </c>
      <c r="P83" s="98">
        <v>9915.5132629544132</v>
      </c>
      <c r="Q83" s="98">
        <v>10445.206911021412</v>
      </c>
      <c r="R83" s="98">
        <v>11232.122111751161</v>
      </c>
      <c r="S83" s="98">
        <v>10872.474922559204</v>
      </c>
      <c r="T83" s="98">
        <v>10600.681395435815</v>
      </c>
      <c r="U83" s="98">
        <v>10758.268521308419</v>
      </c>
      <c r="V83" s="98">
        <v>9707.1353661576886</v>
      </c>
      <c r="W83" s="98">
        <v>11142.358220008477</v>
      </c>
      <c r="X83" s="98">
        <v>9836.123267132687</v>
      </c>
      <c r="Y83" s="98">
        <v>9719.7766285876041</v>
      </c>
      <c r="DA83" s="63" t="s">
        <v>2320</v>
      </c>
    </row>
    <row r="84" spans="1:105" ht="12" customHeight="1" x14ac:dyDescent="0.25">
      <c r="A84" s="97" t="s">
        <v>53</v>
      </c>
      <c r="B84" s="98">
        <v>76.868513685142602</v>
      </c>
      <c r="C84" s="98">
        <v>79.071371380423059</v>
      </c>
      <c r="D84" s="98">
        <v>73.086251010944892</v>
      </c>
      <c r="E84" s="98">
        <v>75.796799584379997</v>
      </c>
      <c r="F84" s="98">
        <v>78.44329366735785</v>
      </c>
      <c r="G84" s="98">
        <v>75.366046219476686</v>
      </c>
      <c r="H84" s="98">
        <v>68.947430879815386</v>
      </c>
      <c r="I84" s="98">
        <v>64.618718046135896</v>
      </c>
      <c r="J84" s="98">
        <v>67.621480584243272</v>
      </c>
      <c r="K84" s="98">
        <v>66.278587477010404</v>
      </c>
      <c r="L84" s="98">
        <v>72.464006899858688</v>
      </c>
      <c r="M84" s="98">
        <v>57.49678936847728</v>
      </c>
      <c r="N84" s="98">
        <v>66.085851294746476</v>
      </c>
      <c r="O84" s="98">
        <v>71.017720215254201</v>
      </c>
      <c r="P84" s="98">
        <v>55.490147893031157</v>
      </c>
      <c r="Q84" s="98">
        <v>58.495053526306243</v>
      </c>
      <c r="R84" s="98">
        <v>63.160910136770227</v>
      </c>
      <c r="S84" s="98">
        <v>61.431589206872516</v>
      </c>
      <c r="T84" s="98">
        <v>60.155134180250776</v>
      </c>
      <c r="U84" s="98">
        <v>61.750672774348104</v>
      </c>
      <c r="V84" s="98">
        <v>55.936945364896488</v>
      </c>
      <c r="W84" s="98">
        <v>65.584629184525483</v>
      </c>
      <c r="X84" s="98">
        <v>57.524640020916095</v>
      </c>
      <c r="Y84" s="98">
        <v>57.715586532800877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20.664414190293808</v>
      </c>
      <c r="C85" s="122">
        <f t="shared" si="34"/>
        <v>26.182948187454578</v>
      </c>
      <c r="D85" s="122">
        <f t="shared" si="34"/>
        <v>20.593807724767629</v>
      </c>
      <c r="E85" s="122">
        <f t="shared" si="34"/>
        <v>68.42800747409207</v>
      </c>
      <c r="F85" s="122">
        <f t="shared" si="34"/>
        <v>21.597616386372046</v>
      </c>
      <c r="G85" s="122">
        <f t="shared" si="34"/>
        <v>30.046409982586951</v>
      </c>
      <c r="H85" s="122">
        <f t="shared" si="34"/>
        <v>41.673907068950449</v>
      </c>
      <c r="I85" s="122">
        <f t="shared" si="34"/>
        <v>18.81636074628975</v>
      </c>
      <c r="J85" s="122">
        <f t="shared" si="34"/>
        <v>19.467944073435451</v>
      </c>
      <c r="K85" s="122">
        <f t="shared" si="34"/>
        <v>22.9289370624161</v>
      </c>
      <c r="L85" s="122">
        <f t="shared" si="34"/>
        <v>22.965806831206582</v>
      </c>
      <c r="M85" s="122">
        <f t="shared" si="34"/>
        <v>24.009683513203491</v>
      </c>
      <c r="N85" s="122">
        <f t="shared" si="34"/>
        <v>24.824350464207331</v>
      </c>
      <c r="O85" s="122">
        <f t="shared" si="34"/>
        <v>26.527174964005876</v>
      </c>
      <c r="P85" s="122">
        <f t="shared" si="34"/>
        <v>27.659583413598977</v>
      </c>
      <c r="Q85" s="122">
        <f t="shared" si="34"/>
        <v>29.454794945275722</v>
      </c>
      <c r="R85" s="122">
        <f t="shared" si="34"/>
        <v>35.423373990746789</v>
      </c>
      <c r="S85" s="122">
        <f t="shared" si="34"/>
        <v>34.64534617585732</v>
      </c>
      <c r="T85" s="122">
        <f t="shared" si="34"/>
        <v>37.46998138719573</v>
      </c>
      <c r="U85" s="122">
        <f t="shared" si="34"/>
        <v>41.126514099610709</v>
      </c>
      <c r="V85" s="122">
        <f t="shared" si="34"/>
        <v>51.521065140295434</v>
      </c>
      <c r="W85" s="122">
        <f t="shared" si="34"/>
        <v>54.892727927121733</v>
      </c>
      <c r="X85" s="122">
        <f t="shared" si="34"/>
        <v>40.822267331701227</v>
      </c>
      <c r="Y85" s="122">
        <f t="shared" si="34"/>
        <v>41.145400410212815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20.664414190293808</v>
      </c>
      <c r="C86" s="98">
        <f>IF(RES_hhdet_fec!C86=0,0,RES_hhdet_fec!C86*1000*11630/RES_hhdet_num!C81)</f>
        <v>26.182948187454578</v>
      </c>
      <c r="D86" s="98">
        <f>IF(RES_hhdet_fec!D86=0,0,RES_hhdet_fec!D86*1000*11630/RES_hhdet_num!D81)</f>
        <v>20.593807724767629</v>
      </c>
      <c r="E86" s="98">
        <f>IF(RES_hhdet_fec!E86=0,0,RES_hhdet_fec!E86*1000*11630/RES_hhdet_num!E81)</f>
        <v>68.42800747409207</v>
      </c>
      <c r="F86" s="98">
        <f>IF(RES_hhdet_fec!F86=0,0,RES_hhdet_fec!F86*1000*11630/RES_hhdet_num!F81)</f>
        <v>21.597616386372046</v>
      </c>
      <c r="G86" s="98">
        <f>IF(RES_hhdet_fec!G86=0,0,RES_hhdet_fec!G86*1000*11630/RES_hhdet_num!G81)</f>
        <v>30.046409982586951</v>
      </c>
      <c r="H86" s="98">
        <f>IF(RES_hhdet_fec!H86=0,0,RES_hhdet_fec!H86*1000*11630/RES_hhdet_num!H81)</f>
        <v>41.673907068950449</v>
      </c>
      <c r="I86" s="98">
        <f>IF(RES_hhdet_fec!I86=0,0,RES_hhdet_fec!I86*1000*11630/RES_hhdet_num!I81)</f>
        <v>18.81636074628975</v>
      </c>
      <c r="J86" s="98">
        <f>IF(RES_hhdet_fec!J86=0,0,RES_hhdet_fec!J86*1000*11630/RES_hhdet_num!J81)</f>
        <v>19.467944073435451</v>
      </c>
      <c r="K86" s="98">
        <f>IF(RES_hhdet_fec!K86=0,0,RES_hhdet_fec!K86*1000*11630/RES_hhdet_num!K81)</f>
        <v>22.9289370624161</v>
      </c>
      <c r="L86" s="98">
        <f>IF(RES_hhdet_fec!L86=0,0,RES_hhdet_fec!L86*1000*11630/RES_hhdet_num!L81)</f>
        <v>22.965806831206582</v>
      </c>
      <c r="M86" s="98">
        <f>IF(RES_hhdet_fec!M86=0,0,RES_hhdet_fec!M86*1000*11630/RES_hhdet_num!M81)</f>
        <v>24.009683513203491</v>
      </c>
      <c r="N86" s="98">
        <f>IF(RES_hhdet_fec!N86=0,0,RES_hhdet_fec!N86*1000*11630/RES_hhdet_num!N81)</f>
        <v>24.824350464207331</v>
      </c>
      <c r="O86" s="98">
        <f>IF(RES_hhdet_fec!O86=0,0,RES_hhdet_fec!O86*1000*11630/RES_hhdet_num!O81)</f>
        <v>26.527174964005876</v>
      </c>
      <c r="P86" s="98">
        <f>IF(RES_hhdet_fec!P86=0,0,RES_hhdet_fec!P86*1000*11630/RES_hhdet_num!P81)</f>
        <v>27.659583413598977</v>
      </c>
      <c r="Q86" s="98">
        <f>IF(RES_hhdet_fec!Q86=0,0,RES_hhdet_fec!Q86*1000*11630/RES_hhdet_num!Q81)</f>
        <v>29.454794945275722</v>
      </c>
      <c r="R86" s="98">
        <f>IF(RES_hhdet_fec!R86=0,0,RES_hhdet_fec!R86*1000*11630/RES_hhdet_num!R81)</f>
        <v>35.423373990746789</v>
      </c>
      <c r="S86" s="98">
        <f>IF(RES_hhdet_fec!S86=0,0,RES_hhdet_fec!S86*1000*11630/RES_hhdet_num!S81)</f>
        <v>34.64534617585732</v>
      </c>
      <c r="T86" s="98">
        <f>IF(RES_hhdet_fec!T86=0,0,RES_hhdet_fec!T86*1000*11630/RES_hhdet_num!T81)</f>
        <v>37.46998138719573</v>
      </c>
      <c r="U86" s="98">
        <f>IF(RES_hhdet_fec!U86=0,0,RES_hhdet_fec!U86*1000*11630/RES_hhdet_num!U81)</f>
        <v>41.126514099610709</v>
      </c>
      <c r="V86" s="98">
        <f>IF(RES_hhdet_fec!V86=0,0,RES_hhdet_fec!V86*1000*11630/RES_hhdet_num!V81)</f>
        <v>51.521065140295434</v>
      </c>
      <c r="W86" s="98">
        <f>IF(RES_hhdet_fec!W86=0,0,RES_hhdet_fec!W86*1000*11630/RES_hhdet_num!W81)</f>
        <v>54.892727927121733</v>
      </c>
      <c r="X86" s="98">
        <f>IF(RES_hhdet_fec!X86=0,0,RES_hhdet_fec!X86*1000*11630/RES_hhdet_num!X81)</f>
        <v>40.822267331701227</v>
      </c>
      <c r="Y86" s="98">
        <f>IF(RES_hhdet_fec!Y86=0,0,RES_hhdet_fec!Y86*1000*11630/RES_hhdet_num!Y81)</f>
        <v>41.145400410212815</v>
      </c>
      <c r="DA86" s="63" t="s">
        <v>2323</v>
      </c>
    </row>
    <row r="87" spans="1:105" ht="12" customHeight="1" x14ac:dyDescent="0.25">
      <c r="A87" s="121" t="s">
        <v>55</v>
      </c>
      <c r="B87" s="122">
        <v>1348.2157166616466</v>
      </c>
      <c r="C87" s="122">
        <v>1300.3639965104155</v>
      </c>
      <c r="D87" s="122">
        <v>1298.5521050816103</v>
      </c>
      <c r="E87" s="122">
        <v>1355.5359442113947</v>
      </c>
      <c r="F87" s="122">
        <v>1356.8941296553999</v>
      </c>
      <c r="G87" s="122">
        <v>1258.8150264426474</v>
      </c>
      <c r="H87" s="122">
        <v>1287.9781065918301</v>
      </c>
      <c r="I87" s="122">
        <v>1299.045231512396</v>
      </c>
      <c r="J87" s="122">
        <v>1306.9936825111213</v>
      </c>
      <c r="K87" s="122">
        <v>1217.4362094540375</v>
      </c>
      <c r="L87" s="122">
        <v>1339.657410186165</v>
      </c>
      <c r="M87" s="122">
        <v>1418.5465229680588</v>
      </c>
      <c r="N87" s="122">
        <v>1503.6742065771598</v>
      </c>
      <c r="O87" s="122">
        <v>1583.7212225907062</v>
      </c>
      <c r="P87" s="122">
        <v>1426.5796344511468</v>
      </c>
      <c r="Q87" s="122">
        <v>1489.9148931310613</v>
      </c>
      <c r="R87" s="122">
        <v>1500.0156955587076</v>
      </c>
      <c r="S87" s="122">
        <v>1587.8025979880267</v>
      </c>
      <c r="T87" s="122">
        <v>1594.1093832944857</v>
      </c>
      <c r="U87" s="122">
        <v>1562.2316573333383</v>
      </c>
      <c r="V87" s="122">
        <v>1606.83226577657</v>
      </c>
      <c r="W87" s="122">
        <v>1559.5537134208978</v>
      </c>
      <c r="X87" s="122">
        <v>1170.7189114260955</v>
      </c>
      <c r="Y87" s="122">
        <v>1084.4502739130924</v>
      </c>
      <c r="DA87" s="130" t="s">
        <v>2324</v>
      </c>
    </row>
    <row r="88" spans="1:105" ht="12" customHeight="1" x14ac:dyDescent="0.25">
      <c r="A88" s="97" t="s">
        <v>132</v>
      </c>
      <c r="B88" s="98">
        <v>1776.7127043960897</v>
      </c>
      <c r="C88" s="98">
        <v>1711.7253226859059</v>
      </c>
      <c r="D88" s="98">
        <v>1673.5649837064977</v>
      </c>
      <c r="E88" s="98">
        <v>1752.1743923251411</v>
      </c>
      <c r="F88" s="98">
        <v>1672.079218549238</v>
      </c>
      <c r="G88" s="98">
        <v>1545.7009055232277</v>
      </c>
      <c r="H88" s="98">
        <v>1518.2768088999135</v>
      </c>
      <c r="I88" s="98">
        <v>1509.627231267471</v>
      </c>
      <c r="J88" s="98">
        <v>1433.0351076652248</v>
      </c>
      <c r="K88" s="98">
        <v>1385.7315168411142</v>
      </c>
      <c r="L88" s="98">
        <v>1643.6821033181768</v>
      </c>
      <c r="M88" s="98">
        <v>1588.7557590262149</v>
      </c>
      <c r="N88" s="98">
        <v>1491.4800894037287</v>
      </c>
      <c r="O88" s="98">
        <v>1489.6208345338534</v>
      </c>
      <c r="P88" s="98">
        <v>1494.874670737963</v>
      </c>
      <c r="Q88" s="98">
        <v>1481.2753085397319</v>
      </c>
      <c r="R88" s="98">
        <v>1493.3378473114296</v>
      </c>
      <c r="S88" s="98">
        <v>1557.2092397769536</v>
      </c>
      <c r="T88" s="98">
        <v>1575.1783155966593</v>
      </c>
      <c r="U88" s="98">
        <v>1529.773796128618</v>
      </c>
      <c r="V88" s="98">
        <v>1300.3580903320205</v>
      </c>
      <c r="W88" s="98">
        <v>1332.1717803247175</v>
      </c>
      <c r="X88" s="98">
        <v>1207.6758744534727</v>
      </c>
      <c r="Y88" s="98">
        <v>1081.8200371611563</v>
      </c>
      <c r="DA88" s="63" t="s">
        <v>2325</v>
      </c>
    </row>
    <row r="89" spans="1:105" ht="12" customHeight="1" x14ac:dyDescent="0.25">
      <c r="A89" s="97" t="s">
        <v>131</v>
      </c>
      <c r="B89" s="98">
        <v>1106.1754641492746</v>
      </c>
      <c r="C89" s="98">
        <v>1067.0405756132504</v>
      </c>
      <c r="D89" s="98">
        <v>1048.5950057159705</v>
      </c>
      <c r="E89" s="98">
        <v>1134.6401501302551</v>
      </c>
      <c r="F89" s="98">
        <v>1098.0582705189076</v>
      </c>
      <c r="G89" s="98">
        <v>1015.4493750744557</v>
      </c>
      <c r="H89" s="98">
        <v>1006.7115194472796</v>
      </c>
      <c r="I89" s="98">
        <v>1042.1298640574112</v>
      </c>
      <c r="J89" s="98">
        <v>1009.6071848436675</v>
      </c>
      <c r="K89" s="98">
        <v>985.87771029420503</v>
      </c>
      <c r="L89" s="98">
        <v>1296.6028710428754</v>
      </c>
      <c r="M89" s="98">
        <v>1176.3621408375259</v>
      </c>
      <c r="N89" s="98">
        <v>1163.701992547456</v>
      </c>
      <c r="O89" s="98">
        <v>1208.3151634653996</v>
      </c>
      <c r="P89" s="98">
        <v>1185.5113011147807</v>
      </c>
      <c r="Q89" s="98">
        <v>1192.1871860287692</v>
      </c>
      <c r="R89" s="98">
        <v>1204.1184676652479</v>
      </c>
      <c r="S89" s="98">
        <v>1280.7006691334855</v>
      </c>
      <c r="T89" s="98">
        <v>1305.3605863319492</v>
      </c>
      <c r="U89" s="98">
        <v>1268.4718030747099</v>
      </c>
      <c r="V89" s="98">
        <v>1101.0062741448676</v>
      </c>
      <c r="W89" s="98">
        <v>1146.1322603487831</v>
      </c>
      <c r="X89" s="98">
        <v>1036.5898243758718</v>
      </c>
      <c r="Y89" s="98">
        <v>938.66965937077305</v>
      </c>
      <c r="DA89" s="63" t="s">
        <v>2326</v>
      </c>
    </row>
    <row r="90" spans="1:105" ht="12" customHeight="1" x14ac:dyDescent="0.25">
      <c r="A90" s="100" t="s">
        <v>199</v>
      </c>
      <c r="B90" s="101">
        <v>448.94370366935402</v>
      </c>
      <c r="C90" s="101">
        <v>410.12182147878724</v>
      </c>
      <c r="D90" s="101">
        <v>369.45615698169996</v>
      </c>
      <c r="E90" s="101">
        <v>423.63595701925374</v>
      </c>
      <c r="F90" s="101">
        <v>393.43075930030221</v>
      </c>
      <c r="G90" s="101">
        <v>324.80454454462813</v>
      </c>
      <c r="H90" s="101">
        <v>296.73954479175654</v>
      </c>
      <c r="I90" s="101">
        <v>348.95514961652691</v>
      </c>
      <c r="J90" s="101">
        <v>306.41179784566305</v>
      </c>
      <c r="K90" s="101">
        <v>268.32200633804058</v>
      </c>
      <c r="L90" s="101">
        <v>689.27690118785608</v>
      </c>
      <c r="M90" s="101">
        <v>298.30126628782028</v>
      </c>
      <c r="N90" s="101">
        <v>371.54919321054945</v>
      </c>
      <c r="O90" s="101">
        <v>399.83478397711741</v>
      </c>
      <c r="P90" s="101">
        <v>287.79697578583603</v>
      </c>
      <c r="Q90" s="101">
        <v>330.64356680938891</v>
      </c>
      <c r="R90" s="101">
        <v>315.62373960714609</v>
      </c>
      <c r="S90" s="101">
        <v>373.38883276969864</v>
      </c>
      <c r="T90" s="101">
        <v>373.86489641861726</v>
      </c>
      <c r="U90" s="101">
        <v>327.17419482429011</v>
      </c>
      <c r="V90" s="101">
        <v>285.3247536977654</v>
      </c>
      <c r="W90" s="101">
        <v>290.54417131993284</v>
      </c>
      <c r="X90" s="101">
        <v>101.72982694114867</v>
      </c>
      <c r="Y90" s="101">
        <v>73.979584304039506</v>
      </c>
      <c r="DA90" s="131" t="s">
        <v>2327</v>
      </c>
    </row>
    <row r="91" spans="1:105" ht="12" customHeight="1" x14ac:dyDescent="0.25">
      <c r="A91" s="103" t="s">
        <v>52</v>
      </c>
      <c r="B91" s="104">
        <v>657.23176047992047</v>
      </c>
      <c r="C91" s="104">
        <v>656.91875413446337</v>
      </c>
      <c r="D91" s="104">
        <v>679.1388487342706</v>
      </c>
      <c r="E91" s="104">
        <v>711.00419311100131</v>
      </c>
      <c r="F91" s="104">
        <v>704.62751121860515</v>
      </c>
      <c r="G91" s="104">
        <v>690.64483052982769</v>
      </c>
      <c r="H91" s="104">
        <v>709.97197465552301</v>
      </c>
      <c r="I91" s="104">
        <v>693.17471444088426</v>
      </c>
      <c r="J91" s="104">
        <v>703.19538699800455</v>
      </c>
      <c r="K91" s="104">
        <v>717.55570395616451</v>
      </c>
      <c r="L91" s="104">
        <v>607.32596985501959</v>
      </c>
      <c r="M91" s="104">
        <v>878.06087454970566</v>
      </c>
      <c r="N91" s="104">
        <v>792.15279933690647</v>
      </c>
      <c r="O91" s="104">
        <v>808.4803794882821</v>
      </c>
      <c r="P91" s="104">
        <v>897.7143253289446</v>
      </c>
      <c r="Q91" s="104">
        <v>861.54361921938028</v>
      </c>
      <c r="R91" s="104">
        <v>888.49472805810171</v>
      </c>
      <c r="S91" s="104">
        <v>907.31183636378682</v>
      </c>
      <c r="T91" s="104">
        <v>931.49568991333194</v>
      </c>
      <c r="U91" s="104">
        <v>941.29760825041978</v>
      </c>
      <c r="V91" s="104">
        <v>815.681520447102</v>
      </c>
      <c r="W91" s="104">
        <v>855.58808902885016</v>
      </c>
      <c r="X91" s="104">
        <v>934.85999743472303</v>
      </c>
      <c r="Y91" s="104">
        <v>864.69007506673358</v>
      </c>
      <c r="DA91" s="132" t="s">
        <v>2328</v>
      </c>
    </row>
    <row r="92" spans="1:105" ht="12" customHeight="1" x14ac:dyDescent="0.25">
      <c r="A92" s="106" t="s">
        <v>124</v>
      </c>
      <c r="B92" s="101">
        <v>1468.035097683563</v>
      </c>
      <c r="C92" s="101">
        <v>1425.183819857142</v>
      </c>
      <c r="D92" s="101">
        <v>1477.9663870942356</v>
      </c>
      <c r="E92" s="101">
        <v>1448.7518892120981</v>
      </c>
      <c r="F92" s="101">
        <v>1480.9190659363603</v>
      </c>
      <c r="G92" s="101">
        <v>1444.3228935348218</v>
      </c>
      <c r="H92" s="101">
        <v>1410.3460107702947</v>
      </c>
      <c r="I92" s="101">
        <v>1469.873195072583</v>
      </c>
      <c r="J92" s="101">
        <v>1395.9033595453373</v>
      </c>
      <c r="K92" s="101">
        <v>1418.0153984537674</v>
      </c>
      <c r="L92" s="101">
        <v>1505.8157606586838</v>
      </c>
      <c r="M92" s="101">
        <v>1629.9115649987027</v>
      </c>
      <c r="N92" s="101">
        <v>1628.6734619420392</v>
      </c>
      <c r="O92" s="101">
        <v>1626.7283478312877</v>
      </c>
      <c r="P92" s="101">
        <v>1622.834480276395</v>
      </c>
      <c r="Q92" s="101">
        <v>1605.8415443872723</v>
      </c>
      <c r="R92" s="101">
        <v>1615.5691934922236</v>
      </c>
      <c r="S92" s="101">
        <v>1689.723316182922</v>
      </c>
      <c r="T92" s="101">
        <v>1680.0874971033309</v>
      </c>
      <c r="U92" s="101">
        <v>1616.771250226212</v>
      </c>
      <c r="V92" s="101">
        <v>1648.9746148283214</v>
      </c>
      <c r="W92" s="101">
        <v>1785.3021412558014</v>
      </c>
      <c r="X92" s="101">
        <v>1213.5431252011422</v>
      </c>
      <c r="Y92" s="101">
        <v>1079.6957268274791</v>
      </c>
      <c r="DA92" s="131" t="s">
        <v>2329</v>
      </c>
    </row>
    <row r="93" spans="1:105" ht="12" customHeight="1" x14ac:dyDescent="0.25">
      <c r="A93" s="107" t="s">
        <v>123</v>
      </c>
      <c r="B93" s="104">
        <v>1036.8519862400806</v>
      </c>
      <c r="C93" s="104">
        <v>1002.485567296281</v>
      </c>
      <c r="D93" s="104">
        <v>1031.0538822073363</v>
      </c>
      <c r="E93" s="104">
        <v>1028.5891659503704</v>
      </c>
      <c r="F93" s="104">
        <v>1051.6893455032746</v>
      </c>
      <c r="G93" s="104">
        <v>1019.6986671289559</v>
      </c>
      <c r="H93" s="104">
        <v>996.93233225591052</v>
      </c>
      <c r="I93" s="104">
        <v>1065.036836680237</v>
      </c>
      <c r="J93" s="104">
        <v>1002.9604151420737</v>
      </c>
      <c r="K93" s="104">
        <v>1011.144645895294</v>
      </c>
      <c r="L93" s="104">
        <v>1204.1482998807219</v>
      </c>
      <c r="M93" s="104">
        <v>1165.9556564330392</v>
      </c>
      <c r="N93" s="104">
        <v>1208.1843261380377</v>
      </c>
      <c r="O93" s="104">
        <v>1230.5754182325848</v>
      </c>
      <c r="P93" s="104">
        <v>1195.4018571393649</v>
      </c>
      <c r="Q93" s="104">
        <v>1215.2080012699166</v>
      </c>
      <c r="R93" s="104">
        <v>1232.1036962671963</v>
      </c>
      <c r="S93" s="104">
        <v>1321.7381009180706</v>
      </c>
      <c r="T93" s="104">
        <v>1331.6307219245032</v>
      </c>
      <c r="U93" s="104">
        <v>1297.4984987619259</v>
      </c>
      <c r="V93" s="104">
        <v>1350.2205176338002</v>
      </c>
      <c r="W93" s="104">
        <v>1482.6599964953023</v>
      </c>
      <c r="X93" s="104">
        <v>980.55102152248094</v>
      </c>
      <c r="Y93" s="104">
        <v>876.97178332852616</v>
      </c>
      <c r="DA93" s="132" t="s">
        <v>2330</v>
      </c>
    </row>
    <row r="94" spans="1:105" ht="12" customHeight="1" x14ac:dyDescent="0.25">
      <c r="A94" s="108" t="s">
        <v>50</v>
      </c>
      <c r="B94" s="98">
        <v>370.97948471139762</v>
      </c>
      <c r="C94" s="98">
        <v>341.42345344274582</v>
      </c>
      <c r="D94" s="98">
        <v>323.3525237396625</v>
      </c>
      <c r="E94" s="98">
        <v>351.78281934225049</v>
      </c>
      <c r="F94" s="98">
        <v>347.87075668426974</v>
      </c>
      <c r="G94" s="98">
        <v>307.89792910611914</v>
      </c>
      <c r="H94" s="98">
        <v>284.63317039828945</v>
      </c>
      <c r="I94" s="98">
        <v>357.77022526977953</v>
      </c>
      <c r="J94" s="98">
        <v>312.34661482969142</v>
      </c>
      <c r="K94" s="98">
        <v>288.7765584804693</v>
      </c>
      <c r="L94" s="98">
        <v>668.92805242161216</v>
      </c>
      <c r="M94" s="98">
        <v>319.65285183594693</v>
      </c>
      <c r="N94" s="98">
        <v>416.22816491849528</v>
      </c>
      <c r="O94" s="98">
        <v>440.42005128207921</v>
      </c>
      <c r="P94" s="98">
        <v>312.28625330592973</v>
      </c>
      <c r="Q94" s="98">
        <v>357.01445621504729</v>
      </c>
      <c r="R94" s="98">
        <v>336.84709841143984</v>
      </c>
      <c r="S94" s="98">
        <v>391.95728294834822</v>
      </c>
      <c r="T94" s="98">
        <v>381.87767967916284</v>
      </c>
      <c r="U94" s="98">
        <v>336.97312363295157</v>
      </c>
      <c r="V94" s="98">
        <v>355.63013154500379</v>
      </c>
      <c r="W94" s="98">
        <v>394.09361266981131</v>
      </c>
      <c r="X94" s="98">
        <v>101.56122291393997</v>
      </c>
      <c r="Y94" s="98">
        <v>71.680649721044531</v>
      </c>
      <c r="DA94" s="63" t="s">
        <v>2331</v>
      </c>
    </row>
    <row r="95" spans="1:105" ht="12" customHeight="1" x14ac:dyDescent="0.25">
      <c r="A95" s="108" t="s">
        <v>52</v>
      </c>
      <c r="B95" s="98">
        <v>665.87250152868285</v>
      </c>
      <c r="C95" s="98">
        <v>661.06211385353515</v>
      </c>
      <c r="D95" s="98">
        <v>707.7013584676738</v>
      </c>
      <c r="E95" s="98">
        <v>676.80634660811995</v>
      </c>
      <c r="F95" s="98">
        <v>703.81858881900496</v>
      </c>
      <c r="G95" s="98">
        <v>711.80073802283675</v>
      </c>
      <c r="H95" s="98">
        <v>712.29916185762113</v>
      </c>
      <c r="I95" s="98">
        <v>707.26661141045747</v>
      </c>
      <c r="J95" s="98">
        <v>690.6138003123823</v>
      </c>
      <c r="K95" s="98">
        <v>722.3680874148248</v>
      </c>
      <c r="L95" s="98">
        <v>535.22024745910971</v>
      </c>
      <c r="M95" s="98">
        <v>846.30280459709229</v>
      </c>
      <c r="N95" s="98">
        <v>791.95616121954231</v>
      </c>
      <c r="O95" s="98">
        <v>790.15536695050571</v>
      </c>
      <c r="P95" s="98">
        <v>883.11560383343522</v>
      </c>
      <c r="Q95" s="98">
        <v>858.19354505486945</v>
      </c>
      <c r="R95" s="98">
        <v>895.25659785575658</v>
      </c>
      <c r="S95" s="98">
        <v>929.78081796972253</v>
      </c>
      <c r="T95" s="98">
        <v>949.75304224534045</v>
      </c>
      <c r="U95" s="98">
        <v>960.52537512897425</v>
      </c>
      <c r="V95" s="98">
        <v>994.59038608879655</v>
      </c>
      <c r="W95" s="98">
        <v>1088.5663838254911</v>
      </c>
      <c r="X95" s="98">
        <v>878.98979860854092</v>
      </c>
      <c r="Y95" s="98">
        <v>805.2911336074817</v>
      </c>
      <c r="DA95" s="63" t="s">
        <v>2332</v>
      </c>
    </row>
    <row r="96" spans="1:105" ht="12" customHeight="1" x14ac:dyDescent="0.25">
      <c r="A96" s="106" t="s">
        <v>122</v>
      </c>
      <c r="B96" s="101">
        <v>1323.7285765038919</v>
      </c>
      <c r="C96" s="101">
        <v>1275.0631150087095</v>
      </c>
      <c r="D96" s="101">
        <v>1268.1294584019479</v>
      </c>
      <c r="E96" s="101">
        <v>1334.2814135212889</v>
      </c>
      <c r="F96" s="101">
        <v>1336.6193633439721</v>
      </c>
      <c r="G96" s="101">
        <v>1233.5933868343741</v>
      </c>
      <c r="H96" s="101">
        <v>1275.33189772951</v>
      </c>
      <c r="I96" s="101">
        <v>1286.0080788892585</v>
      </c>
      <c r="J96" s="101">
        <v>1309.5059481632102</v>
      </c>
      <c r="K96" s="101">
        <v>1211.4790114602031</v>
      </c>
      <c r="L96" s="101">
        <v>1330.8753387632962</v>
      </c>
      <c r="M96" s="101">
        <v>1435.0731949880471</v>
      </c>
      <c r="N96" s="101">
        <v>1537.6109977900862</v>
      </c>
      <c r="O96" s="101">
        <v>1625.6155596508142</v>
      </c>
      <c r="P96" s="101">
        <v>1454.0621744336179</v>
      </c>
      <c r="Q96" s="101">
        <v>1524.4776737252052</v>
      </c>
      <c r="R96" s="101">
        <v>1535.5322833905659</v>
      </c>
      <c r="S96" s="101">
        <v>1624.420859772601</v>
      </c>
      <c r="T96" s="101">
        <v>1632.186532251196</v>
      </c>
      <c r="U96" s="101">
        <v>1601.996143460422</v>
      </c>
      <c r="V96" s="101">
        <v>1658.5333075044909</v>
      </c>
      <c r="W96" s="101">
        <v>1603.7003356061846</v>
      </c>
      <c r="X96" s="101">
        <v>1203.3042080490272</v>
      </c>
      <c r="Y96" s="101">
        <v>1120.2057160665131</v>
      </c>
      <c r="DA96" s="131" t="s">
        <v>2333</v>
      </c>
    </row>
    <row r="97" spans="1:105" ht="12" customHeight="1" x14ac:dyDescent="0.25">
      <c r="A97" s="107" t="s">
        <v>121</v>
      </c>
      <c r="B97" s="104">
        <v>1011.8948505374709</v>
      </c>
      <c r="C97" s="104">
        <v>972.23175769901979</v>
      </c>
      <c r="D97" s="104">
        <v>962.41419670335051</v>
      </c>
      <c r="E97" s="104">
        <v>1026.1078449831593</v>
      </c>
      <c r="F97" s="104">
        <v>1028.4191697445342</v>
      </c>
      <c r="G97" s="104">
        <v>944.9130019301823</v>
      </c>
      <c r="H97" s="104">
        <v>976.84715504286453</v>
      </c>
      <c r="I97" s="104">
        <v>1002.7152209264286</v>
      </c>
      <c r="J97" s="104">
        <v>1014.4825811597133</v>
      </c>
      <c r="K97" s="104">
        <v>932.65657393637218</v>
      </c>
      <c r="L97" s="104">
        <v>1117.6716551030734</v>
      </c>
      <c r="M97" s="104">
        <v>1105.610810330402</v>
      </c>
      <c r="N97" s="104">
        <v>1213.7717675585463</v>
      </c>
      <c r="O97" s="104">
        <v>1294.6232507777436</v>
      </c>
      <c r="P97" s="104">
        <v>1132.7309031423913</v>
      </c>
      <c r="Q97" s="104">
        <v>1206.9028221309868</v>
      </c>
      <c r="R97" s="104">
        <v>1218.2426931877401</v>
      </c>
      <c r="S97" s="104">
        <v>1309.3667087377676</v>
      </c>
      <c r="T97" s="104">
        <v>1324.1471979287103</v>
      </c>
      <c r="U97" s="104">
        <v>1303.0533830278139</v>
      </c>
      <c r="V97" s="104">
        <v>1362.8054896067511</v>
      </c>
      <c r="W97" s="104">
        <v>1329.6877801343392</v>
      </c>
      <c r="X97" s="104">
        <v>970.17912639907797</v>
      </c>
      <c r="Y97" s="104">
        <v>908.38086655316658</v>
      </c>
      <c r="DA97" s="132" t="s">
        <v>2334</v>
      </c>
    </row>
    <row r="98" spans="1:105" ht="12" customHeight="1" x14ac:dyDescent="0.25">
      <c r="A98" s="108" t="s">
        <v>53</v>
      </c>
      <c r="B98" s="98">
        <v>334.60922755381893</v>
      </c>
      <c r="C98" s="98">
        <v>305.52772967366388</v>
      </c>
      <c r="D98" s="98">
        <v>277.65443796670559</v>
      </c>
      <c r="E98" s="98">
        <v>323.72179914630703</v>
      </c>
      <c r="F98" s="98">
        <v>313.92883852430884</v>
      </c>
      <c r="G98" s="98">
        <v>263.17706839272324</v>
      </c>
      <c r="H98" s="98">
        <v>257.5123918817809</v>
      </c>
      <c r="I98" s="98">
        <v>313.5464621070098</v>
      </c>
      <c r="J98" s="98">
        <v>293.65633159886715</v>
      </c>
      <c r="K98" s="98">
        <v>247.00787238074193</v>
      </c>
      <c r="L98" s="98">
        <v>593.44010118847325</v>
      </c>
      <c r="M98" s="98">
        <v>282.0469383714198</v>
      </c>
      <c r="N98" s="98">
        <v>392.20404707407317</v>
      </c>
      <c r="O98" s="98">
        <v>434.71424244510666</v>
      </c>
      <c r="P98" s="98">
        <v>278.65199705065709</v>
      </c>
      <c r="Q98" s="98">
        <v>337.2552084523121</v>
      </c>
      <c r="R98" s="98">
        <v>319.62026284960382</v>
      </c>
      <c r="S98" s="98">
        <v>379.7981023564505</v>
      </c>
      <c r="T98" s="98">
        <v>377.00469500892569</v>
      </c>
      <c r="U98" s="98">
        <v>337.62820166593991</v>
      </c>
      <c r="V98" s="98">
        <v>357.24170479306235</v>
      </c>
      <c r="W98" s="98">
        <v>352.29575011645937</v>
      </c>
      <c r="X98" s="98">
        <v>100.94853573607855</v>
      </c>
      <c r="Y98" s="98">
        <v>76.722817145042484</v>
      </c>
      <c r="DA98" s="63" t="s">
        <v>2335</v>
      </c>
    </row>
    <row r="99" spans="1:105" ht="12" customHeight="1" x14ac:dyDescent="0.25">
      <c r="A99" s="108" t="s">
        <v>52</v>
      </c>
      <c r="B99" s="98">
        <v>677.28562298365193</v>
      </c>
      <c r="C99" s="98">
        <v>666.70402802535602</v>
      </c>
      <c r="D99" s="98">
        <v>684.75975873664493</v>
      </c>
      <c r="E99" s="98">
        <v>702.38604583685219</v>
      </c>
      <c r="F99" s="98">
        <v>714.49033122022524</v>
      </c>
      <c r="G99" s="98">
        <v>681.735933537459</v>
      </c>
      <c r="H99" s="98">
        <v>719.33476316108352</v>
      </c>
      <c r="I99" s="98">
        <v>689.16875881941894</v>
      </c>
      <c r="J99" s="98">
        <v>720.82624956084601</v>
      </c>
      <c r="K99" s="98">
        <v>685.64870155563017</v>
      </c>
      <c r="L99" s="98">
        <v>524.23155391460011</v>
      </c>
      <c r="M99" s="98">
        <v>823.56387195898208</v>
      </c>
      <c r="N99" s="98">
        <v>821.56772048447317</v>
      </c>
      <c r="O99" s="98">
        <v>859.90900833263686</v>
      </c>
      <c r="P99" s="98">
        <v>854.07890609173432</v>
      </c>
      <c r="Q99" s="98">
        <v>869.64761367867459</v>
      </c>
      <c r="R99" s="98">
        <v>898.62243033813627</v>
      </c>
      <c r="S99" s="98">
        <v>929.56860638131718</v>
      </c>
      <c r="T99" s="98">
        <v>947.14250291978476</v>
      </c>
      <c r="U99" s="98">
        <v>965.42518136187425</v>
      </c>
      <c r="V99" s="98">
        <v>1005.5637848136888</v>
      </c>
      <c r="W99" s="98">
        <v>977.39203001787951</v>
      </c>
      <c r="X99" s="98">
        <v>869.23059066299936</v>
      </c>
      <c r="Y99" s="98">
        <v>831.65804940812416</v>
      </c>
      <c r="DA99" s="63" t="s">
        <v>2336</v>
      </c>
    </row>
    <row r="100" spans="1:105" ht="12" customHeight="1" x14ac:dyDescent="0.25">
      <c r="A100" s="121" t="s">
        <v>54</v>
      </c>
      <c r="B100" s="122">
        <v>819.84394711169398</v>
      </c>
      <c r="C100" s="122">
        <v>823.60480395170555</v>
      </c>
      <c r="D100" s="122">
        <v>832.17957519338006</v>
      </c>
      <c r="E100" s="122">
        <v>799.44024691592267</v>
      </c>
      <c r="F100" s="122">
        <v>724.75450619757612</v>
      </c>
      <c r="G100" s="122">
        <v>740.9409339132842</v>
      </c>
      <c r="H100" s="122">
        <v>748.50229518760239</v>
      </c>
      <c r="I100" s="122">
        <v>783.93859323858806</v>
      </c>
      <c r="J100" s="122">
        <v>783.17301776934005</v>
      </c>
      <c r="K100" s="122">
        <v>658.3286005551131</v>
      </c>
      <c r="L100" s="122">
        <v>801.73961009588152</v>
      </c>
      <c r="M100" s="122">
        <v>793.57567485015409</v>
      </c>
      <c r="N100" s="122">
        <v>837.21767842903068</v>
      </c>
      <c r="O100" s="122">
        <v>855.68689212391632</v>
      </c>
      <c r="P100" s="122">
        <v>762.67562570834843</v>
      </c>
      <c r="Q100" s="122">
        <v>792.16205324254236</v>
      </c>
      <c r="R100" s="122">
        <v>756.25545469767792</v>
      </c>
      <c r="S100" s="122">
        <v>798.41030276215201</v>
      </c>
      <c r="T100" s="122">
        <v>783.91370522420436</v>
      </c>
      <c r="U100" s="122">
        <v>768.23966973171207</v>
      </c>
      <c r="V100" s="122">
        <v>798.94155168312841</v>
      </c>
      <c r="W100" s="122">
        <v>741.04511392776374</v>
      </c>
      <c r="X100" s="122">
        <v>792.61288331158084</v>
      </c>
      <c r="Y100" s="122">
        <v>719.83864413850665</v>
      </c>
      <c r="DA100" s="130" t="s">
        <v>2337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2338</v>
      </c>
    </row>
    <row r="102" spans="1:105" ht="12" customHeight="1" x14ac:dyDescent="0.25">
      <c r="A102" s="97" t="s">
        <v>50</v>
      </c>
      <c r="B102" s="98">
        <v>940.91450506178637</v>
      </c>
      <c r="C102" s="98">
        <v>904.7315885060824</v>
      </c>
      <c r="D102" s="98">
        <v>925.86427526465252</v>
      </c>
      <c r="E102" s="98">
        <v>872.42937615099629</v>
      </c>
      <c r="F102" s="98">
        <v>858.0228019464945</v>
      </c>
      <c r="G102" s="98">
        <v>836.83610485808288</v>
      </c>
      <c r="H102" s="98">
        <v>837.16894257361059</v>
      </c>
      <c r="I102" s="98">
        <v>891.03142670888167</v>
      </c>
      <c r="J102" s="98">
        <v>843.36863948029486</v>
      </c>
      <c r="K102" s="98">
        <v>858.90691077677934</v>
      </c>
      <c r="L102" s="98">
        <v>888.39609614819221</v>
      </c>
      <c r="M102" s="98">
        <v>934.74121972973671</v>
      </c>
      <c r="N102" s="98">
        <v>943.22645364901268</v>
      </c>
      <c r="O102" s="98">
        <v>946.07847526761543</v>
      </c>
      <c r="P102" s="98">
        <v>954.13647294335681</v>
      </c>
      <c r="Q102" s="98">
        <v>950.91681754249464</v>
      </c>
      <c r="R102" s="98">
        <v>876.76924567332594</v>
      </c>
      <c r="S102" s="98">
        <v>955.51802913673112</v>
      </c>
      <c r="T102" s="98">
        <v>939.05638599181577</v>
      </c>
      <c r="U102" s="98">
        <v>943.06913629911799</v>
      </c>
      <c r="V102" s="98">
        <v>1027.1882941006559</v>
      </c>
      <c r="W102" s="98">
        <v>984.00396812596887</v>
      </c>
      <c r="X102" s="98">
        <v>983.2339712520976</v>
      </c>
      <c r="Y102" s="98">
        <v>921.39897214062853</v>
      </c>
      <c r="DA102" s="63" t="s">
        <v>2339</v>
      </c>
    </row>
    <row r="103" spans="1:105" ht="12" customHeight="1" x14ac:dyDescent="0.25">
      <c r="A103" s="109" t="s">
        <v>120</v>
      </c>
      <c r="B103" s="33">
        <v>718.13144490243485</v>
      </c>
      <c r="C103" s="33">
        <v>756.95543044029273</v>
      </c>
      <c r="D103" s="33">
        <v>755.41384720319263</v>
      </c>
      <c r="E103" s="33">
        <v>739.93896859527126</v>
      </c>
      <c r="F103" s="33">
        <v>613.48191517832458</v>
      </c>
      <c r="G103" s="33">
        <v>663.0505611847982</v>
      </c>
      <c r="H103" s="33">
        <v>681.87683003230222</v>
      </c>
      <c r="I103" s="33">
        <v>708.0286856414549</v>
      </c>
      <c r="J103" s="33">
        <v>743.4900022576735</v>
      </c>
      <c r="K103" s="33">
        <v>534.40865646549219</v>
      </c>
      <c r="L103" s="33">
        <v>751.14475346111578</v>
      </c>
      <c r="M103" s="33">
        <v>714.35850750583313</v>
      </c>
      <c r="N103" s="33">
        <v>781.43430579733808</v>
      </c>
      <c r="O103" s="33">
        <v>809.84372516442625</v>
      </c>
      <c r="P103" s="33">
        <v>668.34197364144825</v>
      </c>
      <c r="Q103" s="33">
        <v>717.37642834488508</v>
      </c>
      <c r="R103" s="33">
        <v>704.145552818326</v>
      </c>
      <c r="S103" s="33">
        <v>735.60539437405328</v>
      </c>
      <c r="T103" s="33">
        <v>726.17914749917986</v>
      </c>
      <c r="U103" s="33">
        <v>706.73027407163079</v>
      </c>
      <c r="V103" s="33">
        <v>724.48358460823636</v>
      </c>
      <c r="W103" s="33">
        <v>671.54778677153422</v>
      </c>
      <c r="X103" s="33">
        <v>748.46953228694804</v>
      </c>
      <c r="Y103" s="33">
        <v>679.92986645635676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12426.345531418759</v>
      </c>
      <c r="C105" s="117">
        <f t="shared" si="35"/>
        <v>13496.647696534814</v>
      </c>
      <c r="D105" s="117">
        <f t="shared" si="35"/>
        <v>11095.915376514455</v>
      </c>
      <c r="E105" s="117">
        <f t="shared" si="35"/>
        <v>13428.201580285468</v>
      </c>
      <c r="F105" s="117">
        <f t="shared" si="35"/>
        <v>17726.911219590529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10273.135223424921</v>
      </c>
      <c r="C106" s="122">
        <f t="shared" si="38"/>
        <v>11375.272615084161</v>
      </c>
      <c r="D106" s="122">
        <f t="shared" si="38"/>
        <v>8967.4608092335766</v>
      </c>
      <c r="E106" s="122">
        <f t="shared" si="38"/>
        <v>11190.394579587517</v>
      </c>
      <c r="F106" s="122">
        <f t="shared" si="38"/>
        <v>15616.830097669525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2342</v>
      </c>
    </row>
    <row r="107" spans="1:105" ht="12" customHeight="1" x14ac:dyDescent="0.25">
      <c r="A107" s="97" t="s">
        <v>197</v>
      </c>
      <c r="B107" s="98">
        <v>10233.878008322901</v>
      </c>
      <c r="C107" s="98">
        <v>11332.904852747322</v>
      </c>
      <c r="D107" s="98">
        <v>8934.4998113245001</v>
      </c>
      <c r="E107" s="98">
        <v>11151.155497066671</v>
      </c>
      <c r="F107" s="98">
        <v>15561.649667103717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2343</v>
      </c>
    </row>
    <row r="108" spans="1:105" ht="12" customHeight="1" x14ac:dyDescent="0.25">
      <c r="A108" s="97" t="s">
        <v>53</v>
      </c>
      <c r="B108" s="98">
        <v>39.257215102019039</v>
      </c>
      <c r="C108" s="98">
        <v>42.367762336838247</v>
      </c>
      <c r="D108" s="98">
        <v>32.960997909076383</v>
      </c>
      <c r="E108" s="98">
        <v>39.239082520846047</v>
      </c>
      <c r="F108" s="98">
        <v>55.180430565808663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20.663965187727644</v>
      </c>
      <c r="C109" s="122">
        <f t="shared" si="41"/>
        <v>28.49418157220197</v>
      </c>
      <c r="D109" s="122">
        <f t="shared" si="41"/>
        <v>25.990404869681843</v>
      </c>
      <c r="E109" s="122">
        <f t="shared" si="41"/>
        <v>94.314612027654007</v>
      </c>
      <c r="F109" s="122">
        <f t="shared" si="41"/>
        <v>33.090340327156859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20.663965187727644</v>
      </c>
      <c r="C110" s="98">
        <f>IF(RES_hhdet_fec!C110=0,0,RES_hhdet_fec!C110*1000*11630/RES_hhdet_num!C105)</f>
        <v>28.49418157220197</v>
      </c>
      <c r="D110" s="98">
        <f>IF(RES_hhdet_fec!D110=0,0,RES_hhdet_fec!D110*1000*11630/RES_hhdet_num!D105)</f>
        <v>25.990404869681843</v>
      </c>
      <c r="E110" s="98">
        <f>IF(RES_hhdet_fec!E110=0,0,RES_hhdet_fec!E110*1000*11630/RES_hhdet_num!E105)</f>
        <v>94.314612027654007</v>
      </c>
      <c r="F110" s="98">
        <f>IF(RES_hhdet_fec!F110=0,0,RES_hhdet_fec!F110*1000*11630/RES_hhdet_num!F105)</f>
        <v>33.090340327156859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X110" s="98">
        <f>IF(RES_hhdet_fec!X110=0,0,RES_hhdet_fec!X110*1000*11630/RES_hhdet_num!X105)</f>
        <v>0</v>
      </c>
      <c r="Y110" s="98">
        <f>IF(RES_hhdet_fec!Y110=0,0,RES_hhdet_fec!Y110*1000*11630/RES_hhdet_num!Y105)</f>
        <v>0</v>
      </c>
      <c r="DA110" s="63" t="s">
        <v>2346</v>
      </c>
    </row>
    <row r="111" spans="1:105" ht="12" customHeight="1" x14ac:dyDescent="0.25">
      <c r="A111" s="121" t="s">
        <v>55</v>
      </c>
      <c r="B111" s="122">
        <v>1312.7028227265967</v>
      </c>
      <c r="C111" s="122">
        <v>1267.747939650186</v>
      </c>
      <c r="D111" s="122">
        <v>1266.8174009056079</v>
      </c>
      <c r="E111" s="122">
        <v>1339.1736622588362</v>
      </c>
      <c r="F111" s="122">
        <v>1347.6067731607011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1323.7285765038921</v>
      </c>
      <c r="C116" s="101">
        <v>1278.4931141310049</v>
      </c>
      <c r="D116" s="101">
        <v>1277.82885132551</v>
      </c>
      <c r="E116" s="101">
        <v>1350.4253005702981</v>
      </c>
      <c r="F116" s="101">
        <v>1358.9950964491759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2352</v>
      </c>
    </row>
    <row r="117" spans="1:105" ht="12" customHeight="1" x14ac:dyDescent="0.25">
      <c r="A117" s="107" t="s">
        <v>121</v>
      </c>
      <c r="B117" s="104">
        <v>1011.8948505374708</v>
      </c>
      <c r="C117" s="104">
        <v>973.00350156961315</v>
      </c>
      <c r="D117" s="104">
        <v>964.32161915559516</v>
      </c>
      <c r="E117" s="104">
        <v>1030.1042374785529</v>
      </c>
      <c r="F117" s="104">
        <v>1034.1762223538499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334.60922755381893</v>
      </c>
      <c r="C118" s="98">
        <v>306.27363976384544</v>
      </c>
      <c r="D118" s="98">
        <v>279.46463956038338</v>
      </c>
      <c r="E118" s="98">
        <v>327.45025522532518</v>
      </c>
      <c r="F118" s="98">
        <v>319.2072838461321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677.28562298365193</v>
      </c>
      <c r="C119" s="98">
        <v>666.72986180576777</v>
      </c>
      <c r="D119" s="98">
        <v>684.85697959521178</v>
      </c>
      <c r="E119" s="98">
        <v>702.65398225322781</v>
      </c>
      <c r="F119" s="98">
        <v>714.96893850771778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819.84352007951441</v>
      </c>
      <c r="C120" s="122">
        <v>825.13296022826592</v>
      </c>
      <c r="D120" s="122">
        <v>835.64676150558739</v>
      </c>
      <c r="E120" s="122">
        <v>804.3187264114606</v>
      </c>
      <c r="F120" s="122">
        <v>729.38400843314685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2356</v>
      </c>
    </row>
    <row r="121" spans="1:105" ht="12" customHeight="1" x14ac:dyDescent="0.25">
      <c r="A121" s="97" t="s">
        <v>50</v>
      </c>
      <c r="B121" s="98">
        <v>940.91450506178614</v>
      </c>
      <c r="C121" s="98">
        <v>905.49680803951173</v>
      </c>
      <c r="D121" s="98">
        <v>928.11937303900413</v>
      </c>
      <c r="E121" s="98">
        <v>875.741546706402</v>
      </c>
      <c r="F121" s="98">
        <v>862.5256162285749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718.13144490243485</v>
      </c>
      <c r="C122" s="33">
        <v>758.16047335838255</v>
      </c>
      <c r="D122" s="33">
        <v>758.7177444232226</v>
      </c>
      <c r="E122" s="33">
        <v>745.0817368353072</v>
      </c>
      <c r="F122" s="33">
        <v>619.40484258962988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9914.0961441488507</v>
      </c>
      <c r="C124" s="117">
        <f t="shared" si="42"/>
        <v>11781.641788992722</v>
      </c>
      <c r="D124" s="117">
        <f t="shared" si="42"/>
        <v>12258.917999987365</v>
      </c>
      <c r="E124" s="117">
        <f t="shared" si="42"/>
        <v>11913.956713509844</v>
      </c>
      <c r="F124" s="117">
        <f t="shared" si="42"/>
        <v>12066.179953256562</v>
      </c>
      <c r="G124" s="117">
        <f t="shared" si="42"/>
        <v>12985.477834117912</v>
      </c>
      <c r="H124" s="117">
        <f t="shared" si="42"/>
        <v>13502.548591895065</v>
      </c>
      <c r="I124" s="117">
        <f t="shared" si="42"/>
        <v>8832.189632568965</v>
      </c>
      <c r="J124" s="117">
        <f t="shared" si="42"/>
        <v>11182.166005446881</v>
      </c>
      <c r="K124" s="117">
        <f t="shared" si="42"/>
        <v>11028.141837009947</v>
      </c>
      <c r="L124" s="117">
        <f t="shared" si="42"/>
        <v>12338.323333476001</v>
      </c>
      <c r="M124" s="117">
        <f t="shared" si="42"/>
        <v>10546.953943160423</v>
      </c>
      <c r="N124" s="117">
        <f t="shared" si="42"/>
        <v>11704.745121315955</v>
      </c>
      <c r="O124" s="117">
        <f t="shared" si="42"/>
        <v>12417.862355843306</v>
      </c>
      <c r="P124" s="117">
        <f t="shared" si="42"/>
        <v>9901.9346938675699</v>
      </c>
      <c r="Q124" s="117">
        <f t="shared" si="42"/>
        <v>10895.392875163057</v>
      </c>
      <c r="R124" s="117">
        <f t="shared" ref="R124:V124" si="43">R125+R128+R130+R139</f>
        <v>11454.540718444894</v>
      </c>
      <c r="S124" s="117">
        <f t="shared" si="43"/>
        <v>11254.925634701547</v>
      </c>
      <c r="T124" s="117">
        <f t="shared" si="43"/>
        <v>11165.570969357485</v>
      </c>
      <c r="U124" s="117">
        <f t="shared" si="43"/>
        <v>11106.298088186608</v>
      </c>
      <c r="V124" s="117">
        <f t="shared" si="43"/>
        <v>10724.22337635779</v>
      </c>
      <c r="W124" s="117">
        <f t="shared" ref="W124:Y124" si="44">W125+W128+W130+W139</f>
        <v>12155.40560908581</v>
      </c>
      <c r="X124" s="117">
        <f t="shared" si="44"/>
        <v>10388.759052385558</v>
      </c>
      <c r="Y124" s="117">
        <f t="shared" si="44"/>
        <v>10436.995148790735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8119.0659876972413</v>
      </c>
      <c r="C125" s="122">
        <f t="shared" si="45"/>
        <v>9878.9783132227858</v>
      </c>
      <c r="D125" s="122">
        <f t="shared" si="45"/>
        <v>10252.690614544395</v>
      </c>
      <c r="E125" s="122">
        <f t="shared" si="45"/>
        <v>9926.5165339351679</v>
      </c>
      <c r="F125" s="122">
        <f t="shared" si="45"/>
        <v>10217.789677518071</v>
      </c>
      <c r="G125" s="122">
        <f t="shared" si="45"/>
        <v>11068.106388414315</v>
      </c>
      <c r="H125" s="122">
        <f t="shared" si="45"/>
        <v>11430.33197644762</v>
      </c>
      <c r="I125" s="122">
        <f t="shared" si="45"/>
        <v>7114.1281781878497</v>
      </c>
      <c r="J125" s="122">
        <f t="shared" si="45"/>
        <v>9291.1868734137679</v>
      </c>
      <c r="K125" s="122">
        <f t="shared" si="45"/>
        <v>9316.5266907025252</v>
      </c>
      <c r="L125" s="122">
        <f t="shared" si="45"/>
        <v>10365.175115701828</v>
      </c>
      <c r="M125" s="122">
        <f t="shared" si="45"/>
        <v>8483.9052577637649</v>
      </c>
      <c r="N125" s="122">
        <f t="shared" si="45"/>
        <v>9570.8286868650648</v>
      </c>
      <c r="O125" s="122">
        <f t="shared" si="45"/>
        <v>10225.963747251455</v>
      </c>
      <c r="P125" s="122">
        <f t="shared" si="45"/>
        <v>7888.5183662602903</v>
      </c>
      <c r="Q125" s="122">
        <f t="shared" si="45"/>
        <v>8768.2203615782782</v>
      </c>
      <c r="R125" s="122">
        <f t="shared" ref="R125:V125" si="46">SUM(R126:R127)</f>
        <v>9331.8774916310722</v>
      </c>
      <c r="S125" s="122">
        <f t="shared" si="46"/>
        <v>9038.8417432029219</v>
      </c>
      <c r="T125" s="122">
        <f t="shared" si="46"/>
        <v>8924.4119419439103</v>
      </c>
      <c r="U125" s="122">
        <f t="shared" si="46"/>
        <v>8905.0263530398206</v>
      </c>
      <c r="V125" s="122">
        <f t="shared" si="46"/>
        <v>8443.4586110425062</v>
      </c>
      <c r="W125" s="122">
        <f t="shared" ref="W125:Y125" si="47">SUM(W126:W127)</f>
        <v>9940.9643308306804</v>
      </c>
      <c r="X125" s="122">
        <f t="shared" si="47"/>
        <v>8493.0658737093472</v>
      </c>
      <c r="Y125" s="122">
        <f t="shared" si="47"/>
        <v>8678.7336154769218</v>
      </c>
      <c r="DA125" s="130" t="s">
        <v>2360</v>
      </c>
    </row>
    <row r="126" spans="1:105" ht="12" customHeight="1" x14ac:dyDescent="0.25">
      <c r="A126" s="97" t="s">
        <v>198</v>
      </c>
      <c r="B126" s="98">
        <v>8086.4138506449772</v>
      </c>
      <c r="C126" s="98">
        <v>9840.1507569056412</v>
      </c>
      <c r="D126" s="98">
        <v>10212.820033068918</v>
      </c>
      <c r="E126" s="98">
        <v>9889.5829636151793</v>
      </c>
      <c r="F126" s="98">
        <v>10179.377010148759</v>
      </c>
      <c r="G126" s="98">
        <v>11027.367617250584</v>
      </c>
      <c r="H126" s="98">
        <v>11389.007302952325</v>
      </c>
      <c r="I126" s="98">
        <v>7088.3767163595694</v>
      </c>
      <c r="J126" s="98">
        <v>9258.0684239776638</v>
      </c>
      <c r="K126" s="98">
        <v>9284.2465274300012</v>
      </c>
      <c r="L126" s="98">
        <v>10329.323745304682</v>
      </c>
      <c r="M126" s="98">
        <v>8455.0016124383692</v>
      </c>
      <c r="N126" s="98">
        <v>9537.9063092626802</v>
      </c>
      <c r="O126" s="98">
        <v>10190.805051445797</v>
      </c>
      <c r="P126" s="98">
        <v>7861.6206350493012</v>
      </c>
      <c r="Q126" s="98">
        <v>8738.4194321349842</v>
      </c>
      <c r="R126" s="98">
        <v>9300.1624668913519</v>
      </c>
      <c r="S126" s="98">
        <v>9008.1381141487909</v>
      </c>
      <c r="T126" s="98">
        <v>8894.1887313795105</v>
      </c>
      <c r="U126" s="98">
        <v>8874.768137193907</v>
      </c>
      <c r="V126" s="98">
        <v>8414.8962026751997</v>
      </c>
      <c r="W126" s="98">
        <v>9907.0041749330649</v>
      </c>
      <c r="X126" s="98">
        <v>8464.6205082413962</v>
      </c>
      <c r="Y126" s="98">
        <v>8649.6237788827366</v>
      </c>
      <c r="DA126" s="63" t="s">
        <v>2361</v>
      </c>
    </row>
    <row r="127" spans="1:105" ht="12" customHeight="1" x14ac:dyDescent="0.25">
      <c r="A127" s="97" t="s">
        <v>53</v>
      </c>
      <c r="B127" s="98">
        <v>32.652137052264173</v>
      </c>
      <c r="C127" s="98">
        <v>38.827556317144087</v>
      </c>
      <c r="D127" s="98">
        <v>39.870581475476861</v>
      </c>
      <c r="E127" s="98">
        <v>36.933570319988149</v>
      </c>
      <c r="F127" s="98">
        <v>38.41266736931221</v>
      </c>
      <c r="G127" s="98">
        <v>40.738771163731826</v>
      </c>
      <c r="H127" s="98">
        <v>41.324673495295897</v>
      </c>
      <c r="I127" s="98">
        <v>25.751461828279854</v>
      </c>
      <c r="J127" s="98">
        <v>33.118449436104726</v>
      </c>
      <c r="K127" s="98">
        <v>32.280163272524078</v>
      </c>
      <c r="L127" s="98">
        <v>35.851370397145082</v>
      </c>
      <c r="M127" s="98">
        <v>28.903645325396411</v>
      </c>
      <c r="N127" s="98">
        <v>32.922377602384778</v>
      </c>
      <c r="O127" s="98">
        <v>35.15869580565824</v>
      </c>
      <c r="P127" s="98">
        <v>26.897731210989253</v>
      </c>
      <c r="Q127" s="98">
        <v>29.800929443294912</v>
      </c>
      <c r="R127" s="98">
        <v>31.715024739720082</v>
      </c>
      <c r="S127" s="98">
        <v>30.703629054130221</v>
      </c>
      <c r="T127" s="98">
        <v>30.223210564398926</v>
      </c>
      <c r="U127" s="98">
        <v>30.258215845914059</v>
      </c>
      <c r="V127" s="98">
        <v>28.562408367305924</v>
      </c>
      <c r="W127" s="98">
        <v>33.960155897615756</v>
      </c>
      <c r="X127" s="98">
        <v>28.445365467951881</v>
      </c>
      <c r="Y127" s="98">
        <v>29.109836594185563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20.664427336835036</v>
      </c>
      <c r="C128" s="122">
        <f t="shared" si="48"/>
        <v>25.667141161757158</v>
      </c>
      <c r="D128" s="122">
        <f t="shared" si="48"/>
        <v>20.369618593197277</v>
      </c>
      <c r="E128" s="122">
        <f t="shared" si="48"/>
        <v>69.323107707230662</v>
      </c>
      <c r="F128" s="122">
        <f t="shared" si="48"/>
        <v>21.751449533188133</v>
      </c>
      <c r="G128" s="122">
        <f t="shared" si="48"/>
        <v>31.368962070573829</v>
      </c>
      <c r="H128" s="122">
        <f t="shared" si="48"/>
        <v>45.545664634957269</v>
      </c>
      <c r="I128" s="122">
        <f t="shared" si="48"/>
        <v>24.782830184308974</v>
      </c>
      <c r="J128" s="122">
        <f t="shared" si="48"/>
        <v>27.817005431079625</v>
      </c>
      <c r="K128" s="122">
        <f t="shared" si="48"/>
        <v>30.838060743905039</v>
      </c>
      <c r="L128" s="122">
        <f t="shared" si="48"/>
        <v>23.789097618312503</v>
      </c>
      <c r="M128" s="122">
        <f t="shared" si="48"/>
        <v>19.347532925796205</v>
      </c>
      <c r="N128" s="122">
        <f t="shared" si="48"/>
        <v>17.585745198105755</v>
      </c>
      <c r="O128" s="122">
        <f t="shared" si="48"/>
        <v>17.958873502718376</v>
      </c>
      <c r="P128" s="122">
        <f t="shared" si="48"/>
        <v>20.715646410434886</v>
      </c>
      <c r="Q128" s="122">
        <f t="shared" si="48"/>
        <v>24.109027641852798</v>
      </c>
      <c r="R128" s="122">
        <f t="shared" si="48"/>
        <v>32.588963124841861</v>
      </c>
      <c r="S128" s="122">
        <f t="shared" si="48"/>
        <v>38.023844316288816</v>
      </c>
      <c r="T128" s="122">
        <f t="shared" si="48"/>
        <v>47.366395922991181</v>
      </c>
      <c r="U128" s="122">
        <f t="shared" si="48"/>
        <v>55.171582807226798</v>
      </c>
      <c r="V128" s="122">
        <f t="shared" si="48"/>
        <v>68.73227177039648</v>
      </c>
      <c r="W128" s="122">
        <f t="shared" si="48"/>
        <v>70.488473965747914</v>
      </c>
      <c r="X128" s="122">
        <f t="shared" si="48"/>
        <v>50.74858795759036</v>
      </c>
      <c r="Y128" s="122">
        <f t="shared" si="48"/>
        <v>49.549079670527632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20.664427336835036</v>
      </c>
      <c r="C129" s="98">
        <f>IF(RES_hhdet_fec!C129=0,0,RES_hhdet_fec!C129*1000*11630/RES_hhdet_num!C124)</f>
        <v>25.667141161757158</v>
      </c>
      <c r="D129" s="98">
        <f>IF(RES_hhdet_fec!D129=0,0,RES_hhdet_fec!D129*1000*11630/RES_hhdet_num!D124)</f>
        <v>20.369618593197277</v>
      </c>
      <c r="E129" s="98">
        <f>IF(RES_hhdet_fec!E129=0,0,RES_hhdet_fec!E129*1000*11630/RES_hhdet_num!E124)</f>
        <v>69.323107707230662</v>
      </c>
      <c r="F129" s="98">
        <f>IF(RES_hhdet_fec!F129=0,0,RES_hhdet_fec!F129*1000*11630/RES_hhdet_num!F124)</f>
        <v>21.751449533188133</v>
      </c>
      <c r="G129" s="98">
        <f>IF(RES_hhdet_fec!G129=0,0,RES_hhdet_fec!G129*1000*11630/RES_hhdet_num!G124)</f>
        <v>31.368962070573829</v>
      </c>
      <c r="H129" s="98">
        <f>IF(RES_hhdet_fec!H129=0,0,RES_hhdet_fec!H129*1000*11630/RES_hhdet_num!H124)</f>
        <v>45.545664634957269</v>
      </c>
      <c r="I129" s="98">
        <f>IF(RES_hhdet_fec!I129=0,0,RES_hhdet_fec!I129*1000*11630/RES_hhdet_num!I124)</f>
        <v>24.782830184308974</v>
      </c>
      <c r="J129" s="98">
        <f>IF(RES_hhdet_fec!J129=0,0,RES_hhdet_fec!J129*1000*11630/RES_hhdet_num!J124)</f>
        <v>27.817005431079625</v>
      </c>
      <c r="K129" s="98">
        <f>IF(RES_hhdet_fec!K129=0,0,RES_hhdet_fec!K129*1000*11630/RES_hhdet_num!K124)</f>
        <v>30.838060743905039</v>
      </c>
      <c r="L129" s="98">
        <f>IF(RES_hhdet_fec!L129=0,0,RES_hhdet_fec!L129*1000*11630/RES_hhdet_num!L124)</f>
        <v>23.789097618312503</v>
      </c>
      <c r="M129" s="98">
        <f>IF(RES_hhdet_fec!M129=0,0,RES_hhdet_fec!M129*1000*11630/RES_hhdet_num!M124)</f>
        <v>19.347532925796205</v>
      </c>
      <c r="N129" s="98">
        <f>IF(RES_hhdet_fec!N129=0,0,RES_hhdet_fec!N129*1000*11630/RES_hhdet_num!N124)</f>
        <v>17.585745198105755</v>
      </c>
      <c r="O129" s="98">
        <f>IF(RES_hhdet_fec!O129=0,0,RES_hhdet_fec!O129*1000*11630/RES_hhdet_num!O124)</f>
        <v>17.958873502718376</v>
      </c>
      <c r="P129" s="98">
        <f>IF(RES_hhdet_fec!P129=0,0,RES_hhdet_fec!P129*1000*11630/RES_hhdet_num!P124)</f>
        <v>20.715646410434886</v>
      </c>
      <c r="Q129" s="98">
        <f>IF(RES_hhdet_fec!Q129=0,0,RES_hhdet_fec!Q129*1000*11630/RES_hhdet_num!Q124)</f>
        <v>24.109027641852798</v>
      </c>
      <c r="R129" s="98">
        <f>IF(RES_hhdet_fec!R129=0,0,RES_hhdet_fec!R129*1000*11630/RES_hhdet_num!R124)</f>
        <v>32.588963124841861</v>
      </c>
      <c r="S129" s="98">
        <f>IF(RES_hhdet_fec!S129=0,0,RES_hhdet_fec!S129*1000*11630/RES_hhdet_num!S124)</f>
        <v>38.023844316288816</v>
      </c>
      <c r="T129" s="98">
        <f>IF(RES_hhdet_fec!T129=0,0,RES_hhdet_fec!T129*1000*11630/RES_hhdet_num!T124)</f>
        <v>47.366395922991181</v>
      </c>
      <c r="U129" s="98">
        <f>IF(RES_hhdet_fec!U129=0,0,RES_hhdet_fec!U129*1000*11630/RES_hhdet_num!U124)</f>
        <v>55.171582807226798</v>
      </c>
      <c r="V129" s="98">
        <f>IF(RES_hhdet_fec!V129=0,0,RES_hhdet_fec!V129*1000*11630/RES_hhdet_num!V124)</f>
        <v>68.73227177039648</v>
      </c>
      <c r="W129" s="98">
        <f>IF(RES_hhdet_fec!W129=0,0,RES_hhdet_fec!W129*1000*11630/RES_hhdet_num!W124)</f>
        <v>70.488473965747914</v>
      </c>
      <c r="X129" s="98">
        <f>IF(RES_hhdet_fec!X129=0,0,RES_hhdet_fec!X129*1000*11630/RES_hhdet_num!X124)</f>
        <v>50.74858795759036</v>
      </c>
      <c r="Y129" s="98">
        <f>IF(RES_hhdet_fec!Y129=0,0,RES_hhdet_fec!Y129*1000*11630/RES_hhdet_num!Y124)</f>
        <v>49.549079670527632</v>
      </c>
      <c r="DA129" s="63" t="s">
        <v>2364</v>
      </c>
    </row>
    <row r="130" spans="1:105" ht="12" customHeight="1" x14ac:dyDescent="0.25">
      <c r="A130" s="121" t="s">
        <v>55</v>
      </c>
      <c r="B130" s="122">
        <v>954.52175101431999</v>
      </c>
      <c r="C130" s="122">
        <v>1053.7320775670387</v>
      </c>
      <c r="D130" s="122">
        <v>1153.9339482729174</v>
      </c>
      <c r="E130" s="122">
        <v>1118.7818986808529</v>
      </c>
      <c r="F130" s="122">
        <v>1102.1012426438319</v>
      </c>
      <c r="G130" s="122">
        <v>1144.6903745484869</v>
      </c>
      <c r="H130" s="122">
        <v>1276.4664936236845</v>
      </c>
      <c r="I130" s="122">
        <v>904.93101297139594</v>
      </c>
      <c r="J130" s="122">
        <v>1075.4202870601682</v>
      </c>
      <c r="K130" s="122">
        <v>1008.3044895441863</v>
      </c>
      <c r="L130" s="122">
        <v>1142.482951721878</v>
      </c>
      <c r="M130" s="122">
        <v>1246.0410929614068</v>
      </c>
      <c r="N130" s="122">
        <v>1279.1158908451735</v>
      </c>
      <c r="O130" s="122">
        <v>1319.3423734438973</v>
      </c>
      <c r="P130" s="122">
        <v>1229.2389799349489</v>
      </c>
      <c r="Q130" s="122">
        <v>1309.241536716067</v>
      </c>
      <c r="R130" s="122">
        <v>1332.2323357896112</v>
      </c>
      <c r="S130" s="122">
        <v>1378.9538649915564</v>
      </c>
      <c r="T130" s="122">
        <v>1411.4145813753355</v>
      </c>
      <c r="U130" s="122">
        <v>1381.5626781498349</v>
      </c>
      <c r="V130" s="122">
        <v>1417.9846183366681</v>
      </c>
      <c r="W130" s="122">
        <v>1405.2798761585846</v>
      </c>
      <c r="X130" s="122">
        <v>1049.7582032791067</v>
      </c>
      <c r="Y130" s="122">
        <v>984.67123503574965</v>
      </c>
      <c r="DA130" s="130" t="s">
        <v>2365</v>
      </c>
    </row>
    <row r="131" spans="1:105" ht="12" customHeight="1" x14ac:dyDescent="0.25">
      <c r="A131" s="97" t="s">
        <v>128</v>
      </c>
      <c r="B131" s="98">
        <v>923.30457341368208</v>
      </c>
      <c r="C131" s="98">
        <v>1034.0496025781229</v>
      </c>
      <c r="D131" s="98">
        <v>1145.0330801632877</v>
      </c>
      <c r="E131" s="98">
        <v>1101.0764248634655</v>
      </c>
      <c r="F131" s="98">
        <v>1082.2043464446258</v>
      </c>
      <c r="G131" s="98">
        <v>1137.7122166280981</v>
      </c>
      <c r="H131" s="98">
        <v>1277.751108260979</v>
      </c>
      <c r="I131" s="98">
        <v>870.26910827381926</v>
      </c>
      <c r="J131" s="98">
        <v>1054.0775209032531</v>
      </c>
      <c r="K131" s="98">
        <v>989.23846439163219</v>
      </c>
      <c r="L131" s="98">
        <v>1124.5055972279617</v>
      </c>
      <c r="M131" s="98">
        <v>1228.8405549405811</v>
      </c>
      <c r="N131" s="98">
        <v>1251.7186404594138</v>
      </c>
      <c r="O131" s="98">
        <v>1282.9555495283107</v>
      </c>
      <c r="P131" s="98">
        <v>1202.0819420498892</v>
      </c>
      <c r="Q131" s="98">
        <v>1283.3070180015723</v>
      </c>
      <c r="R131" s="98">
        <v>1308.6300067830089</v>
      </c>
      <c r="S131" s="98">
        <v>1350.2967920390213</v>
      </c>
      <c r="T131" s="98">
        <v>1387.7680870703934</v>
      </c>
      <c r="U131" s="98">
        <v>1359.6213439411283</v>
      </c>
      <c r="V131" s="98">
        <v>1396.7353803048561</v>
      </c>
      <c r="W131" s="98">
        <v>1393.5245657253481</v>
      </c>
      <c r="X131" s="98">
        <v>1046.318276221552</v>
      </c>
      <c r="Y131" s="98">
        <v>983.55723941626024</v>
      </c>
      <c r="DA131" s="63" t="s">
        <v>2366</v>
      </c>
    </row>
    <row r="132" spans="1:105" ht="12" customHeight="1" x14ac:dyDescent="0.25">
      <c r="A132" s="97" t="s">
        <v>127</v>
      </c>
      <c r="B132" s="98">
        <v>800.26528930565723</v>
      </c>
      <c r="C132" s="98">
        <v>894.48360115901221</v>
      </c>
      <c r="D132" s="98">
        <v>988.20359795800437</v>
      </c>
      <c r="E132" s="98">
        <v>957.32606029846067</v>
      </c>
      <c r="F132" s="98">
        <v>941.58216098672767</v>
      </c>
      <c r="G132" s="98">
        <v>986.23462542386369</v>
      </c>
      <c r="H132" s="98">
        <v>1105.4604363840488</v>
      </c>
      <c r="I132" s="98">
        <v>762.71674493986143</v>
      </c>
      <c r="J132" s="98">
        <v>924.26266000447959</v>
      </c>
      <c r="K132" s="98">
        <v>866.49919535368292</v>
      </c>
      <c r="L132" s="98">
        <v>1024.3001383422734</v>
      </c>
      <c r="M132" s="98">
        <v>1083.324510228799</v>
      </c>
      <c r="N132" s="98">
        <v>1122.6355679806607</v>
      </c>
      <c r="O132" s="98">
        <v>1161.4204730296353</v>
      </c>
      <c r="P132" s="98">
        <v>1076.739957982511</v>
      </c>
      <c r="Q132" s="98">
        <v>1157.373621982455</v>
      </c>
      <c r="R132" s="98">
        <v>1182.5944146400043</v>
      </c>
      <c r="S132" s="98">
        <v>1231.3133126563939</v>
      </c>
      <c r="T132" s="98">
        <v>1270.8271746342302</v>
      </c>
      <c r="U132" s="98">
        <v>1247.6364482636159</v>
      </c>
      <c r="V132" s="98">
        <v>1287.5134210345361</v>
      </c>
      <c r="W132" s="98">
        <v>1288.2146675611282</v>
      </c>
      <c r="X132" s="98">
        <v>957.40500551800994</v>
      </c>
      <c r="Y132" s="98">
        <v>901.96027567412909</v>
      </c>
      <c r="DA132" s="63" t="s">
        <v>2367</v>
      </c>
    </row>
    <row r="133" spans="1:105" ht="12" customHeight="1" x14ac:dyDescent="0.25">
      <c r="A133" s="100" t="s">
        <v>198</v>
      </c>
      <c r="B133" s="101">
        <v>233.18419966500713</v>
      </c>
      <c r="C133" s="101">
        <v>246.7046406473867</v>
      </c>
      <c r="D133" s="101">
        <v>249.34849889836926</v>
      </c>
      <c r="E133" s="101">
        <v>266.19258214221009</v>
      </c>
      <c r="F133" s="101">
        <v>253.57567170109414</v>
      </c>
      <c r="G133" s="101">
        <v>241.51152701259809</v>
      </c>
      <c r="H133" s="101">
        <v>255.92048409266991</v>
      </c>
      <c r="I133" s="101">
        <v>210.86481926043996</v>
      </c>
      <c r="J133" s="101">
        <v>235.35597089392431</v>
      </c>
      <c r="K133" s="101">
        <v>200.76680938261069</v>
      </c>
      <c r="L133" s="101">
        <v>496.62769606926514</v>
      </c>
      <c r="M133" s="101">
        <v>239.97532350177093</v>
      </c>
      <c r="N133" s="101">
        <v>318.20373725079116</v>
      </c>
      <c r="O133" s="101">
        <v>343.32777341721584</v>
      </c>
      <c r="P133" s="101">
        <v>229.82454053657747</v>
      </c>
      <c r="Q133" s="101">
        <v>283.02486668818597</v>
      </c>
      <c r="R133" s="101">
        <v>271.95343108491278</v>
      </c>
      <c r="S133" s="101">
        <v>315.65774441891062</v>
      </c>
      <c r="T133" s="101">
        <v>321.50648897762835</v>
      </c>
      <c r="U133" s="101">
        <v>287.45348576101878</v>
      </c>
      <c r="V133" s="101">
        <v>301.01868229527935</v>
      </c>
      <c r="W133" s="101">
        <v>305.43467118809235</v>
      </c>
      <c r="X133" s="101">
        <v>87.40906753709622</v>
      </c>
      <c r="Y133" s="101">
        <v>67.086674589610524</v>
      </c>
      <c r="DA133" s="131" t="s">
        <v>2368</v>
      </c>
    </row>
    <row r="134" spans="1:105" ht="12" customHeight="1" x14ac:dyDescent="0.25">
      <c r="A134" s="103" t="s">
        <v>52</v>
      </c>
      <c r="B134" s="104">
        <v>567.08108964065013</v>
      </c>
      <c r="C134" s="104">
        <v>647.77896051162577</v>
      </c>
      <c r="D134" s="104">
        <v>738.85509905963522</v>
      </c>
      <c r="E134" s="104">
        <v>691.13347815625059</v>
      </c>
      <c r="F134" s="104">
        <v>688.00648928563362</v>
      </c>
      <c r="G134" s="104">
        <v>744.7230984112656</v>
      </c>
      <c r="H134" s="104">
        <v>849.53995229137888</v>
      </c>
      <c r="I134" s="104">
        <v>551.85192567942147</v>
      </c>
      <c r="J134" s="104">
        <v>688.90668911055536</v>
      </c>
      <c r="K134" s="104">
        <v>665.73238597107229</v>
      </c>
      <c r="L134" s="104">
        <v>527.67244227300796</v>
      </c>
      <c r="M134" s="104">
        <v>843.34918672702815</v>
      </c>
      <c r="N134" s="104">
        <v>804.43183072986938</v>
      </c>
      <c r="O134" s="104">
        <v>818.09269961241932</v>
      </c>
      <c r="P134" s="104">
        <v>846.91541744593349</v>
      </c>
      <c r="Q134" s="104">
        <v>874.34875529426881</v>
      </c>
      <c r="R134" s="104">
        <v>910.64098355509157</v>
      </c>
      <c r="S134" s="104">
        <v>915.65556823748329</v>
      </c>
      <c r="T134" s="104">
        <v>949.320685656602</v>
      </c>
      <c r="U134" s="104">
        <v>960.18296250259721</v>
      </c>
      <c r="V134" s="104">
        <v>986.49473873925672</v>
      </c>
      <c r="W134" s="104">
        <v>982.77999637303594</v>
      </c>
      <c r="X134" s="104">
        <v>869.9959379809136</v>
      </c>
      <c r="Y134" s="104">
        <v>834.87360108451867</v>
      </c>
      <c r="DA134" s="132" t="s">
        <v>2369</v>
      </c>
    </row>
    <row r="135" spans="1:105" ht="12" customHeight="1" x14ac:dyDescent="0.25">
      <c r="A135" s="106" t="s">
        <v>122</v>
      </c>
      <c r="B135" s="101">
        <v>1323.7285765038921</v>
      </c>
      <c r="C135" s="101">
        <v>1271.7759938968584</v>
      </c>
      <c r="D135" s="101">
        <v>1268.1485952950468</v>
      </c>
      <c r="E135" s="101">
        <v>1334.4090501649994</v>
      </c>
      <c r="F135" s="101">
        <v>1335.9348389024894</v>
      </c>
      <c r="G135" s="101">
        <v>1233.2960715822951</v>
      </c>
      <c r="H135" s="101">
        <v>1275.9605442977354</v>
      </c>
      <c r="I135" s="101">
        <v>1287.4587731814968</v>
      </c>
      <c r="J135" s="101">
        <v>1313.1644017843512</v>
      </c>
      <c r="K135" s="101">
        <v>1216.1145354280952</v>
      </c>
      <c r="L135" s="101">
        <v>1334.0372975756034</v>
      </c>
      <c r="M135" s="101">
        <v>1433.8078258874925</v>
      </c>
      <c r="N135" s="101">
        <v>1531.8818283885946</v>
      </c>
      <c r="O135" s="101">
        <v>1617.0319079816431</v>
      </c>
      <c r="P135" s="101">
        <v>1446.5479437043175</v>
      </c>
      <c r="Q135" s="101">
        <v>1521.9356485571273</v>
      </c>
      <c r="R135" s="101">
        <v>1538.1669141229975</v>
      </c>
      <c r="S135" s="101">
        <v>1627.3673136517946</v>
      </c>
      <c r="T135" s="101">
        <v>1626.9977831592694</v>
      </c>
      <c r="U135" s="101">
        <v>1587.612888374234</v>
      </c>
      <c r="V135" s="101">
        <v>1643.6960217518779</v>
      </c>
      <c r="W135" s="101">
        <v>1590.3990409014975</v>
      </c>
      <c r="X135" s="101">
        <v>1191.4216433872641</v>
      </c>
      <c r="Y135" s="101">
        <v>1119.0465033274304</v>
      </c>
      <c r="DA135" s="131" t="s">
        <v>2370</v>
      </c>
    </row>
    <row r="136" spans="1:105" ht="12" customHeight="1" x14ac:dyDescent="0.25">
      <c r="A136" s="107" t="s">
        <v>121</v>
      </c>
      <c r="B136" s="104">
        <v>1011.8948505374708</v>
      </c>
      <c r="C136" s="104">
        <v>971.43670455140966</v>
      </c>
      <c r="D136" s="104">
        <v>962.2649843990265</v>
      </c>
      <c r="E136" s="104">
        <v>1025.8896416470639</v>
      </c>
      <c r="F136" s="104">
        <v>1027.7738053867602</v>
      </c>
      <c r="G136" s="104">
        <v>944.27773016940193</v>
      </c>
      <c r="H136" s="104">
        <v>977.04208080939986</v>
      </c>
      <c r="I136" s="104">
        <v>1004.0391129179029</v>
      </c>
      <c r="J136" s="104">
        <v>1017.0281694773049</v>
      </c>
      <c r="K136" s="104">
        <v>935.7016513886274</v>
      </c>
      <c r="L136" s="104">
        <v>1117.3715205347869</v>
      </c>
      <c r="M136" s="104">
        <v>1103.8598076951507</v>
      </c>
      <c r="N136" s="104">
        <v>1210.9976333149214</v>
      </c>
      <c r="O136" s="104">
        <v>1291.2207139049042</v>
      </c>
      <c r="P136" s="104">
        <v>1128.9285081534481</v>
      </c>
      <c r="Q136" s="104">
        <v>1203.5878395857983</v>
      </c>
      <c r="R136" s="104">
        <v>1215.3759769233195</v>
      </c>
      <c r="S136" s="104">
        <v>1305.4942628460183</v>
      </c>
      <c r="T136" s="104">
        <v>1315.5845485385948</v>
      </c>
      <c r="U136" s="104">
        <v>1290.9539292385039</v>
      </c>
      <c r="V136" s="104">
        <v>1349.9342995647355</v>
      </c>
      <c r="W136" s="104">
        <v>1320.2047903171006</v>
      </c>
      <c r="X136" s="104">
        <v>964.76731038369633</v>
      </c>
      <c r="Y136" s="104">
        <v>906.09188504988697</v>
      </c>
      <c r="DA136" s="132" t="s">
        <v>2371</v>
      </c>
    </row>
    <row r="137" spans="1:105" ht="12" customHeight="1" x14ac:dyDescent="0.25">
      <c r="A137" s="108" t="s">
        <v>53</v>
      </c>
      <c r="B137" s="98">
        <v>334.60922755381893</v>
      </c>
      <c r="C137" s="98">
        <v>304.79898770239407</v>
      </c>
      <c r="D137" s="98">
        <v>277.56163933760826</v>
      </c>
      <c r="E137" s="98">
        <v>323.67500964144637</v>
      </c>
      <c r="F137" s="98">
        <v>313.69290572620793</v>
      </c>
      <c r="G137" s="98">
        <v>263.09767482221332</v>
      </c>
      <c r="H137" s="98">
        <v>257.75136072666078</v>
      </c>
      <c r="I137" s="98">
        <v>314.33327417567676</v>
      </c>
      <c r="J137" s="98">
        <v>294.95061759106289</v>
      </c>
      <c r="K137" s="98">
        <v>248.18560669864249</v>
      </c>
      <c r="L137" s="98">
        <v>593.28433521372278</v>
      </c>
      <c r="M137" s="98">
        <v>281.27840253921653</v>
      </c>
      <c r="N137" s="98">
        <v>390.74974548479901</v>
      </c>
      <c r="O137" s="98">
        <v>432.96635630167532</v>
      </c>
      <c r="P137" s="98">
        <v>277.57830673916982</v>
      </c>
      <c r="Q137" s="98">
        <v>337.0903889033504</v>
      </c>
      <c r="R137" s="98">
        <v>320.52867786982733</v>
      </c>
      <c r="S137" s="98">
        <v>380.75180551196843</v>
      </c>
      <c r="T137" s="98">
        <v>375.24598624963437</v>
      </c>
      <c r="U137" s="98">
        <v>334.07033450457533</v>
      </c>
      <c r="V137" s="98">
        <v>353.51276416361287</v>
      </c>
      <c r="W137" s="98">
        <v>349.68312088960653</v>
      </c>
      <c r="X137" s="98">
        <v>100.56108803286864</v>
      </c>
      <c r="Y137" s="98">
        <v>77.156214509573729</v>
      </c>
      <c r="DA137" s="63" t="s">
        <v>2372</v>
      </c>
    </row>
    <row r="138" spans="1:105" ht="12" customHeight="1" x14ac:dyDescent="0.25">
      <c r="A138" s="108" t="s">
        <v>52</v>
      </c>
      <c r="B138" s="98">
        <v>677.28562298365193</v>
      </c>
      <c r="C138" s="98">
        <v>666.63771684901553</v>
      </c>
      <c r="D138" s="98">
        <v>684.70334506141819</v>
      </c>
      <c r="E138" s="98">
        <v>702.21463200561766</v>
      </c>
      <c r="F138" s="98">
        <v>714.08089966055229</v>
      </c>
      <c r="G138" s="98">
        <v>681.18005534718861</v>
      </c>
      <c r="H138" s="98">
        <v>719.2907200827392</v>
      </c>
      <c r="I138" s="98">
        <v>689.70583874222621</v>
      </c>
      <c r="J138" s="98">
        <v>722.07755188624219</v>
      </c>
      <c r="K138" s="98">
        <v>687.51604468998494</v>
      </c>
      <c r="L138" s="98">
        <v>524.08718532106411</v>
      </c>
      <c r="M138" s="98">
        <v>822.58140515593414</v>
      </c>
      <c r="N138" s="98">
        <v>820.24788783012207</v>
      </c>
      <c r="O138" s="98">
        <v>858.25435760322887</v>
      </c>
      <c r="P138" s="98">
        <v>851.35020141427822</v>
      </c>
      <c r="Q138" s="98">
        <v>866.49745068244783</v>
      </c>
      <c r="R138" s="98">
        <v>894.84729905349207</v>
      </c>
      <c r="S138" s="98">
        <v>924.74245733404996</v>
      </c>
      <c r="T138" s="98">
        <v>940.33856228896047</v>
      </c>
      <c r="U138" s="98">
        <v>956.8835947339287</v>
      </c>
      <c r="V138" s="98">
        <v>996.42153540112281</v>
      </c>
      <c r="W138" s="98">
        <v>970.52166942749432</v>
      </c>
      <c r="X138" s="98">
        <v>864.20622235082772</v>
      </c>
      <c r="Y138" s="98">
        <v>828.93567054031314</v>
      </c>
      <c r="DA138" s="63" t="s">
        <v>2373</v>
      </c>
    </row>
    <row r="139" spans="1:105" ht="12" customHeight="1" x14ac:dyDescent="0.25">
      <c r="A139" s="121" t="s">
        <v>54</v>
      </c>
      <c r="B139" s="122">
        <v>819.84397810045391</v>
      </c>
      <c r="C139" s="122">
        <v>823.26425704114092</v>
      </c>
      <c r="D139" s="122">
        <v>831.92381857685575</v>
      </c>
      <c r="E139" s="122">
        <v>799.33517318659392</v>
      </c>
      <c r="F139" s="122">
        <v>724.53758356147034</v>
      </c>
      <c r="G139" s="122">
        <v>741.31210908453522</v>
      </c>
      <c r="H139" s="122">
        <v>750.20445718880433</v>
      </c>
      <c r="I139" s="122">
        <v>788.34761122540965</v>
      </c>
      <c r="J139" s="122">
        <v>787.74183954186617</v>
      </c>
      <c r="K139" s="122">
        <v>672.47259601932944</v>
      </c>
      <c r="L139" s="122">
        <v>806.87616843398314</v>
      </c>
      <c r="M139" s="122">
        <v>797.66005950945475</v>
      </c>
      <c r="N139" s="122">
        <v>837.21479840761162</v>
      </c>
      <c r="O139" s="122">
        <v>854.59736164523599</v>
      </c>
      <c r="P139" s="122">
        <v>763.46170126189725</v>
      </c>
      <c r="Q139" s="122">
        <v>793.82194922685937</v>
      </c>
      <c r="R139" s="122">
        <v>757.84192789936924</v>
      </c>
      <c r="S139" s="122">
        <v>799.10618219077969</v>
      </c>
      <c r="T139" s="122">
        <v>782.37805011524949</v>
      </c>
      <c r="U139" s="122">
        <v>764.53747418972637</v>
      </c>
      <c r="V139" s="122">
        <v>794.04787520821878</v>
      </c>
      <c r="W139" s="122">
        <v>738.67292813079575</v>
      </c>
      <c r="X139" s="122">
        <v>795.18638743951271</v>
      </c>
      <c r="Y139" s="122">
        <v>724.04121860753492</v>
      </c>
      <c r="DA139" s="130" t="s">
        <v>2374</v>
      </c>
    </row>
    <row r="140" spans="1:105" ht="12" customHeight="1" x14ac:dyDescent="0.25">
      <c r="A140" s="97" t="s">
        <v>50</v>
      </c>
      <c r="B140" s="98">
        <v>940.91450506178637</v>
      </c>
      <c r="C140" s="98">
        <v>904.5594397732176</v>
      </c>
      <c r="D140" s="98">
        <v>925.7694514669048</v>
      </c>
      <c r="E140" s="98">
        <v>872.41898326691523</v>
      </c>
      <c r="F140" s="98">
        <v>858.05621645967301</v>
      </c>
      <c r="G140" s="98">
        <v>836.97905593871349</v>
      </c>
      <c r="H140" s="98">
        <v>837.32114928649378</v>
      </c>
      <c r="I140" s="98">
        <v>891.16082446277471</v>
      </c>
      <c r="J140" s="98">
        <v>843.54864308743436</v>
      </c>
      <c r="K140" s="98">
        <v>859.12435186239748</v>
      </c>
      <c r="L140" s="98">
        <v>888.56767611252974</v>
      </c>
      <c r="M140" s="98">
        <v>934.80810120538138</v>
      </c>
      <c r="N140" s="98">
        <v>943.17860710492857</v>
      </c>
      <c r="O140" s="98">
        <v>945.97837948718018</v>
      </c>
      <c r="P140" s="98">
        <v>954.09090099386401</v>
      </c>
      <c r="Q140" s="98">
        <v>950.91983280125737</v>
      </c>
      <c r="R140" s="98">
        <v>876.7954680545713</v>
      </c>
      <c r="S140" s="98">
        <v>955.48775229156945</v>
      </c>
      <c r="T140" s="98">
        <v>938.82541742109106</v>
      </c>
      <c r="U140" s="98">
        <v>942.55419530801851</v>
      </c>
      <c r="V140" s="98">
        <v>1026.495082638299</v>
      </c>
      <c r="W140" s="98">
        <v>983.51137451702243</v>
      </c>
      <c r="X140" s="98">
        <v>983.07116917497285</v>
      </c>
      <c r="Y140" s="98">
        <v>921.45095087881646</v>
      </c>
      <c r="DA140" s="63" t="s">
        <v>2375</v>
      </c>
    </row>
    <row r="141" spans="1:105" ht="12" customHeight="1" x14ac:dyDescent="0.25">
      <c r="A141" s="109" t="s">
        <v>120</v>
      </c>
      <c r="B141" s="33">
        <v>718.13144490243485</v>
      </c>
      <c r="C141" s="33">
        <v>756.68900443294785</v>
      </c>
      <c r="D141" s="33">
        <v>755.27106620844233</v>
      </c>
      <c r="E141" s="33">
        <v>739.93649550127554</v>
      </c>
      <c r="F141" s="33">
        <v>613.54675905208262</v>
      </c>
      <c r="G141" s="33">
        <v>663.41188868714005</v>
      </c>
      <c r="H141" s="33">
        <v>682.53158635802413</v>
      </c>
      <c r="I141" s="33">
        <v>709.22826785559641</v>
      </c>
      <c r="J141" s="33">
        <v>745.37500569930148</v>
      </c>
      <c r="K141" s="33">
        <v>535.89048386694208</v>
      </c>
      <c r="L141" s="33">
        <v>752.44144968456737</v>
      </c>
      <c r="M141" s="33">
        <v>714.48918139617217</v>
      </c>
      <c r="N141" s="33">
        <v>780.43077046634653</v>
      </c>
      <c r="O141" s="33">
        <v>808.23915902909278</v>
      </c>
      <c r="P141" s="33">
        <v>668.3039075861077</v>
      </c>
      <c r="Q141" s="33">
        <v>718.25739500523616</v>
      </c>
      <c r="R141" s="33">
        <v>705.33867756626512</v>
      </c>
      <c r="S141" s="33">
        <v>735.90931950263052</v>
      </c>
      <c r="T141" s="33">
        <v>724.46206779119416</v>
      </c>
      <c r="U141" s="33">
        <v>703.05025447972469</v>
      </c>
      <c r="V141" s="33">
        <v>720.01834198843187</v>
      </c>
      <c r="W141" s="33">
        <v>669.06726516330809</v>
      </c>
      <c r="X141" s="33">
        <v>749.08605756842621</v>
      </c>
      <c r="Y141" s="33">
        <v>681.60614728468124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7022.9503060815432</v>
      </c>
      <c r="C143" s="117">
        <f t="shared" si="49"/>
        <v>7473.3993249842188</v>
      </c>
      <c r="D143" s="117">
        <f t="shared" si="49"/>
        <v>6906.5411723975294</v>
      </c>
      <c r="E143" s="117">
        <f t="shared" si="49"/>
        <v>6777.5519478553397</v>
      </c>
      <c r="F143" s="117">
        <f t="shared" si="49"/>
        <v>5175.6200065292533</v>
      </c>
      <c r="G143" s="117">
        <f t="shared" si="49"/>
        <v>5488.0376234057312</v>
      </c>
      <c r="H143" s="117">
        <f t="shared" si="49"/>
        <v>5654.8709317303137</v>
      </c>
      <c r="I143" s="117">
        <f t="shared" si="49"/>
        <v>5463.1868007156436</v>
      </c>
      <c r="J143" s="117">
        <f t="shared" si="49"/>
        <v>5707.0248821621117</v>
      </c>
      <c r="K143" s="117">
        <f t="shared" si="49"/>
        <v>5509.5887168057325</v>
      </c>
      <c r="L143" s="117">
        <f t="shared" si="49"/>
        <v>6067.6565051551279</v>
      </c>
      <c r="M143" s="117">
        <f t="shared" si="49"/>
        <v>5251.1853661827945</v>
      </c>
      <c r="N143" s="117">
        <f t="shared" si="49"/>
        <v>5767.104624035911</v>
      </c>
      <c r="O143" s="117">
        <f t="shared" si="49"/>
        <v>6017.0024878258455</v>
      </c>
      <c r="P143" s="117">
        <f t="shared" si="49"/>
        <v>4946.6824936796056</v>
      </c>
      <c r="Q143" s="117">
        <f t="shared" si="49"/>
        <v>5138.169779241769</v>
      </c>
      <c r="R143" s="117">
        <f t="shared" ref="R143:V143" si="50">R144+R146+R148+R157</f>
        <v>5290.1832241846978</v>
      </c>
      <c r="S143" s="117">
        <f t="shared" si="50"/>
        <v>5241.1060454229228</v>
      </c>
      <c r="T143" s="117">
        <f t="shared" si="50"/>
        <v>5068.4349193057142</v>
      </c>
      <c r="U143" s="117">
        <f t="shared" si="50"/>
        <v>5016.7735252834273</v>
      </c>
      <c r="V143" s="117">
        <f t="shared" si="50"/>
        <v>4860.177339093284</v>
      </c>
      <c r="W143" s="117">
        <f t="shared" ref="W143:Y143" si="51">W144+W146+W148+W157</f>
        <v>5028.8575980694686</v>
      </c>
      <c r="X143" s="117">
        <f t="shared" si="51"/>
        <v>4331.607249383288</v>
      </c>
      <c r="Y143" s="117">
        <f t="shared" si="51"/>
        <v>4166.3591406006581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4666.1460290633995</v>
      </c>
      <c r="C144" s="122">
        <f t="shared" si="52"/>
        <v>5150.8906344865109</v>
      </c>
      <c r="D144" s="122">
        <f t="shared" si="52"/>
        <v>4653.2406062006949</v>
      </c>
      <c r="E144" s="122">
        <f t="shared" si="52"/>
        <v>4267.4123592786927</v>
      </c>
      <c r="F144" s="122">
        <f t="shared" si="52"/>
        <v>3040.7750774427564</v>
      </c>
      <c r="G144" s="122">
        <f t="shared" si="52"/>
        <v>3435.3145124295838</v>
      </c>
      <c r="H144" s="122">
        <f t="shared" si="52"/>
        <v>3533.8605278902696</v>
      </c>
      <c r="I144" s="122">
        <f t="shared" si="52"/>
        <v>3354.4125114335511</v>
      </c>
      <c r="J144" s="122">
        <f t="shared" si="52"/>
        <v>3572.2231532438773</v>
      </c>
      <c r="K144" s="122">
        <f t="shared" si="52"/>
        <v>3555.5405256896224</v>
      </c>
      <c r="L144" s="122">
        <f t="shared" si="52"/>
        <v>3837.6390677890049</v>
      </c>
      <c r="M144" s="122">
        <f t="shared" si="52"/>
        <v>2942.3991441742924</v>
      </c>
      <c r="N144" s="122">
        <f t="shared" si="52"/>
        <v>3316.7753833300253</v>
      </c>
      <c r="O144" s="122">
        <f t="shared" si="52"/>
        <v>3460.222997696841</v>
      </c>
      <c r="P144" s="122">
        <f t="shared" si="52"/>
        <v>2659.8228506192354</v>
      </c>
      <c r="Q144" s="122">
        <f t="shared" si="52"/>
        <v>2761.5228427810998</v>
      </c>
      <c r="R144" s="122">
        <f t="shared" si="52"/>
        <v>2923.6255706165216</v>
      </c>
      <c r="S144" s="122">
        <f t="shared" si="52"/>
        <v>2757.0536685673896</v>
      </c>
      <c r="T144" s="122">
        <f t="shared" si="52"/>
        <v>2590.0675053853565</v>
      </c>
      <c r="U144" s="122">
        <f t="shared" si="52"/>
        <v>2572.1287374533704</v>
      </c>
      <c r="V144" s="122">
        <f t="shared" si="52"/>
        <v>2307.1873885194404</v>
      </c>
      <c r="W144" s="122">
        <f t="shared" si="52"/>
        <v>2571.5527558249191</v>
      </c>
      <c r="X144" s="122">
        <f t="shared" si="52"/>
        <v>2284.3989138974612</v>
      </c>
      <c r="Y144" s="122">
        <f t="shared" si="52"/>
        <v>2266.911694310299</v>
      </c>
      <c r="DA144" s="130" t="s">
        <v>2378</v>
      </c>
    </row>
    <row r="145" spans="1:105" ht="12" customHeight="1" x14ac:dyDescent="0.25">
      <c r="A145" s="97" t="s">
        <v>53</v>
      </c>
      <c r="B145" s="98">
        <v>4666.1460290633995</v>
      </c>
      <c r="C145" s="98">
        <v>5150.8906344865109</v>
      </c>
      <c r="D145" s="98">
        <v>4653.2406062006949</v>
      </c>
      <c r="E145" s="98">
        <v>4267.4123592786927</v>
      </c>
      <c r="F145" s="98">
        <v>3040.7750774427564</v>
      </c>
      <c r="G145" s="98">
        <v>3435.3145124295838</v>
      </c>
      <c r="H145" s="98">
        <v>3533.8605278902696</v>
      </c>
      <c r="I145" s="98">
        <v>3354.4125114335511</v>
      </c>
      <c r="J145" s="98">
        <v>3572.2231532438773</v>
      </c>
      <c r="K145" s="98">
        <v>3555.5405256896224</v>
      </c>
      <c r="L145" s="98">
        <v>3837.6390677890049</v>
      </c>
      <c r="M145" s="98">
        <v>2942.3991441742924</v>
      </c>
      <c r="N145" s="98">
        <v>3316.7753833300253</v>
      </c>
      <c r="O145" s="98">
        <v>3460.222997696841</v>
      </c>
      <c r="P145" s="98">
        <v>2659.8228506192354</v>
      </c>
      <c r="Q145" s="98">
        <v>2761.5228427810998</v>
      </c>
      <c r="R145" s="98">
        <v>2923.6255706165216</v>
      </c>
      <c r="S145" s="98">
        <v>2757.0536685673896</v>
      </c>
      <c r="T145" s="98">
        <v>2590.0675053853565</v>
      </c>
      <c r="U145" s="98">
        <v>2572.1287374533704</v>
      </c>
      <c r="V145" s="98">
        <v>2307.1873885194404</v>
      </c>
      <c r="W145" s="98">
        <v>2571.5527558249191</v>
      </c>
      <c r="X145" s="98">
        <v>2284.3989138974612</v>
      </c>
      <c r="Y145" s="98">
        <v>2266.911694310299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206.64438580255444</v>
      </c>
      <c r="C146" s="122">
        <f t="shared" si="53"/>
        <v>221.30516624288845</v>
      </c>
      <c r="D146" s="122">
        <f t="shared" si="53"/>
        <v>149.09209800607434</v>
      </c>
      <c r="E146" s="122">
        <f t="shared" si="53"/>
        <v>387.94489633964673</v>
      </c>
      <c r="F146" s="122">
        <f t="shared" si="53"/>
        <v>83.45325884019995</v>
      </c>
      <c r="G146" s="122">
        <f t="shared" si="53"/>
        <v>85.056516581052833</v>
      </c>
      <c r="H146" s="122">
        <f t="shared" si="53"/>
        <v>114.08138615800506</v>
      </c>
      <c r="I146" s="122">
        <f t="shared" si="53"/>
        <v>56.471407895887808</v>
      </c>
      <c r="J146" s="122">
        <f t="shared" si="53"/>
        <v>68.4638482260589</v>
      </c>
      <c r="K146" s="122">
        <f t="shared" si="53"/>
        <v>106.88125058960131</v>
      </c>
      <c r="L146" s="122">
        <f t="shared" si="53"/>
        <v>115.17021876650041</v>
      </c>
      <c r="M146" s="122">
        <f t="shared" si="53"/>
        <v>110.08192897044646</v>
      </c>
      <c r="N146" s="122">
        <f t="shared" si="53"/>
        <v>107.8119034313804</v>
      </c>
      <c r="O146" s="122">
        <f t="shared" si="53"/>
        <v>110.66028900497255</v>
      </c>
      <c r="P146" s="122">
        <f t="shared" si="53"/>
        <v>105.10291616908799</v>
      </c>
      <c r="Q146" s="122">
        <f t="shared" si="53"/>
        <v>105.77876647387764</v>
      </c>
      <c r="R146" s="122">
        <f t="shared" si="53"/>
        <v>126.5084082757561</v>
      </c>
      <c r="S146" s="122">
        <f t="shared" si="53"/>
        <v>114.99346915754026</v>
      </c>
      <c r="T146" s="122">
        <f t="shared" si="53"/>
        <v>116.50975825679181</v>
      </c>
      <c r="U146" s="122">
        <f t="shared" si="53"/>
        <v>128.20459273707519</v>
      </c>
      <c r="V146" s="122">
        <f t="shared" si="53"/>
        <v>151.42709620777038</v>
      </c>
      <c r="W146" s="122">
        <f t="shared" si="53"/>
        <v>165.32482377937779</v>
      </c>
      <c r="X146" s="122">
        <f t="shared" si="53"/>
        <v>111.34964161437482</v>
      </c>
      <c r="Y146" s="122">
        <f t="shared" si="53"/>
        <v>115.16216767013502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206.64438580255444</v>
      </c>
      <c r="C147" s="98">
        <f>IF(RES_hhdet_fec!C147=0,0,RES_hhdet_fec!C147*1000*11630/RES_hhdet_num!C143)</f>
        <v>221.30516624288845</v>
      </c>
      <c r="D147" s="98">
        <f>IF(RES_hhdet_fec!D147=0,0,RES_hhdet_fec!D147*1000*11630/RES_hhdet_num!D143)</f>
        <v>149.09209800607434</v>
      </c>
      <c r="E147" s="98">
        <f>IF(RES_hhdet_fec!E147=0,0,RES_hhdet_fec!E147*1000*11630/RES_hhdet_num!E143)</f>
        <v>387.94489633964673</v>
      </c>
      <c r="F147" s="98">
        <f>IF(RES_hhdet_fec!F147=0,0,RES_hhdet_fec!F147*1000*11630/RES_hhdet_num!F143)</f>
        <v>83.45325884019995</v>
      </c>
      <c r="G147" s="98">
        <f>IF(RES_hhdet_fec!G147=0,0,RES_hhdet_fec!G147*1000*11630/RES_hhdet_num!G143)</f>
        <v>85.056516581052833</v>
      </c>
      <c r="H147" s="98">
        <f>IF(RES_hhdet_fec!H147=0,0,RES_hhdet_fec!H147*1000*11630/RES_hhdet_num!H143)</f>
        <v>114.08138615800506</v>
      </c>
      <c r="I147" s="98">
        <f>IF(RES_hhdet_fec!I147=0,0,RES_hhdet_fec!I147*1000*11630/RES_hhdet_num!I143)</f>
        <v>56.471407895887808</v>
      </c>
      <c r="J147" s="98">
        <f>IF(RES_hhdet_fec!J147=0,0,RES_hhdet_fec!J147*1000*11630/RES_hhdet_num!J143)</f>
        <v>68.4638482260589</v>
      </c>
      <c r="K147" s="98">
        <f>IF(RES_hhdet_fec!K147=0,0,RES_hhdet_fec!K147*1000*11630/RES_hhdet_num!K143)</f>
        <v>106.88125058960131</v>
      </c>
      <c r="L147" s="98">
        <f>IF(RES_hhdet_fec!L147=0,0,RES_hhdet_fec!L147*1000*11630/RES_hhdet_num!L143)</f>
        <v>115.17021876650041</v>
      </c>
      <c r="M147" s="98">
        <f>IF(RES_hhdet_fec!M147=0,0,RES_hhdet_fec!M147*1000*11630/RES_hhdet_num!M143)</f>
        <v>110.08192897044646</v>
      </c>
      <c r="N147" s="98">
        <f>IF(RES_hhdet_fec!N147=0,0,RES_hhdet_fec!N147*1000*11630/RES_hhdet_num!N143)</f>
        <v>107.8119034313804</v>
      </c>
      <c r="O147" s="98">
        <f>IF(RES_hhdet_fec!O147=0,0,RES_hhdet_fec!O147*1000*11630/RES_hhdet_num!O143)</f>
        <v>110.66028900497255</v>
      </c>
      <c r="P147" s="98">
        <f>IF(RES_hhdet_fec!P147=0,0,RES_hhdet_fec!P147*1000*11630/RES_hhdet_num!P143)</f>
        <v>105.10291616908799</v>
      </c>
      <c r="Q147" s="98">
        <f>IF(RES_hhdet_fec!Q147=0,0,RES_hhdet_fec!Q147*1000*11630/RES_hhdet_num!Q143)</f>
        <v>105.77876647387764</v>
      </c>
      <c r="R147" s="98">
        <f>IF(RES_hhdet_fec!R147=0,0,RES_hhdet_fec!R147*1000*11630/RES_hhdet_num!R143)</f>
        <v>126.5084082757561</v>
      </c>
      <c r="S147" s="98">
        <f>IF(RES_hhdet_fec!S147=0,0,RES_hhdet_fec!S147*1000*11630/RES_hhdet_num!S143)</f>
        <v>114.99346915754026</v>
      </c>
      <c r="T147" s="98">
        <f>IF(RES_hhdet_fec!T147=0,0,RES_hhdet_fec!T147*1000*11630/RES_hhdet_num!T143)</f>
        <v>116.50975825679181</v>
      </c>
      <c r="U147" s="98">
        <f>IF(RES_hhdet_fec!U147=0,0,RES_hhdet_fec!U147*1000*11630/RES_hhdet_num!U143)</f>
        <v>128.20459273707519</v>
      </c>
      <c r="V147" s="98">
        <f>IF(RES_hhdet_fec!V147=0,0,RES_hhdet_fec!V147*1000*11630/RES_hhdet_num!V143)</f>
        <v>151.42709620777038</v>
      </c>
      <c r="W147" s="98">
        <f>IF(RES_hhdet_fec!W147=0,0,RES_hhdet_fec!W147*1000*11630/RES_hhdet_num!W143)</f>
        <v>165.32482377937779</v>
      </c>
      <c r="X147" s="98">
        <f>IF(RES_hhdet_fec!X147=0,0,RES_hhdet_fec!X147*1000*11630/RES_hhdet_num!X143)</f>
        <v>111.34964161437482</v>
      </c>
      <c r="Y147" s="98">
        <f>IF(RES_hhdet_fec!Y147=0,0,RES_hhdet_fec!Y147*1000*11630/RES_hhdet_num!Y143)</f>
        <v>115.16216767013502</v>
      </c>
      <c r="DA147" s="63" t="s">
        <v>2381</v>
      </c>
    </row>
    <row r="148" spans="1:105" ht="12" customHeight="1" x14ac:dyDescent="0.25">
      <c r="A148" s="121" t="s">
        <v>55</v>
      </c>
      <c r="B148" s="122">
        <v>1330.3157713151454</v>
      </c>
      <c r="C148" s="122">
        <v>1279.0936881915704</v>
      </c>
      <c r="D148" s="122">
        <v>1274.3160285067552</v>
      </c>
      <c r="E148" s="122">
        <v>1325.5666004886762</v>
      </c>
      <c r="F148" s="122">
        <v>1326.8542458601696</v>
      </c>
      <c r="G148" s="122">
        <v>1230.3587005896607</v>
      </c>
      <c r="H148" s="122">
        <v>1263.7832984732895</v>
      </c>
      <c r="I148" s="122">
        <v>1274.7398098884378</v>
      </c>
      <c r="J148" s="122">
        <v>1287.5659659754235</v>
      </c>
      <c r="K148" s="122">
        <v>1197.5454543215396</v>
      </c>
      <c r="L148" s="122">
        <v>1315.5805726051542</v>
      </c>
      <c r="M148" s="122">
        <v>1406.7998540929809</v>
      </c>
      <c r="N148" s="122">
        <v>1505.3587078600679</v>
      </c>
      <c r="O148" s="122">
        <v>1590.2694776148483</v>
      </c>
      <c r="P148" s="122">
        <v>1420.4869408772097</v>
      </c>
      <c r="Q148" s="122">
        <v>1481.607913560812</v>
      </c>
      <c r="R148" s="122">
        <v>1487.8596254934534</v>
      </c>
      <c r="S148" s="122">
        <v>1575.4006544262279</v>
      </c>
      <c r="T148" s="122">
        <v>1581.7905664800487</v>
      </c>
      <c r="U148" s="122">
        <v>1551.3929649713893</v>
      </c>
      <c r="V148" s="122">
        <v>1607.0041376434983</v>
      </c>
      <c r="W148" s="122">
        <v>1557.3106747797351</v>
      </c>
      <c r="X148" s="122">
        <v>1152.4395293376222</v>
      </c>
      <c r="Y148" s="122">
        <v>1071.9290722826991</v>
      </c>
      <c r="DA148" s="130" t="s">
        <v>2382</v>
      </c>
    </row>
    <row r="149" spans="1:105" ht="12" customHeight="1" x14ac:dyDescent="0.25">
      <c r="A149" s="97" t="s">
        <v>124</v>
      </c>
      <c r="B149" s="98">
        <v>1468.0350976835628</v>
      </c>
      <c r="C149" s="98">
        <v>1420.6167233541369</v>
      </c>
      <c r="D149" s="98">
        <v>1469.3231006425406</v>
      </c>
      <c r="E149" s="98">
        <v>1435.2599878708495</v>
      </c>
      <c r="F149" s="98">
        <v>1461.1661045073972</v>
      </c>
      <c r="G149" s="98">
        <v>1424.5463585953808</v>
      </c>
      <c r="H149" s="98">
        <v>1396.9907586874508</v>
      </c>
      <c r="I149" s="98">
        <v>1459.5325914263187</v>
      </c>
      <c r="J149" s="98">
        <v>1385.6565129511514</v>
      </c>
      <c r="K149" s="98">
        <v>1409.0313990231236</v>
      </c>
      <c r="L149" s="98">
        <v>1498.771624353009</v>
      </c>
      <c r="M149" s="98">
        <v>1626.3004821874167</v>
      </c>
      <c r="N149" s="98">
        <v>1629.2960359153521</v>
      </c>
      <c r="O149" s="98">
        <v>1629.2532378145279</v>
      </c>
      <c r="P149" s="98">
        <v>1614.7898092640357</v>
      </c>
      <c r="Q149" s="98">
        <v>1586.8327038999212</v>
      </c>
      <c r="R149" s="98">
        <v>1589.3471103449906</v>
      </c>
      <c r="S149" s="98">
        <v>1662.1708433633132</v>
      </c>
      <c r="T149" s="98">
        <v>1656.9692288418682</v>
      </c>
      <c r="U149" s="98">
        <v>1598.4668563329913</v>
      </c>
      <c r="V149" s="98">
        <v>1631.0614124767337</v>
      </c>
      <c r="W149" s="98">
        <v>1765.8954537844181</v>
      </c>
      <c r="X149" s="98">
        <v>1199.3030614129671</v>
      </c>
      <c r="Y149" s="98">
        <v>1067.7714354267109</v>
      </c>
      <c r="DA149" s="63" t="s">
        <v>2383</v>
      </c>
    </row>
    <row r="150" spans="1:105" ht="12" customHeight="1" x14ac:dyDescent="0.25">
      <c r="A150" s="97" t="s">
        <v>123</v>
      </c>
      <c r="B150" s="98">
        <v>1036.8519862400804</v>
      </c>
      <c r="C150" s="98">
        <v>1004.0666050327759</v>
      </c>
      <c r="D150" s="98">
        <v>1031.1539549032661</v>
      </c>
      <c r="E150" s="98">
        <v>1029.1025478666782</v>
      </c>
      <c r="F150" s="98">
        <v>1047.6155062179917</v>
      </c>
      <c r="G150" s="98">
        <v>1014.2763717604076</v>
      </c>
      <c r="H150" s="98">
        <v>992.31756394747833</v>
      </c>
      <c r="I150" s="98">
        <v>1061.0410901062514</v>
      </c>
      <c r="J150" s="98">
        <v>999.34286039661606</v>
      </c>
      <c r="K150" s="98">
        <v>1008.2559178558849</v>
      </c>
      <c r="L150" s="98">
        <v>1201.7193510113027</v>
      </c>
      <c r="M150" s="98">
        <v>1164.6582036212924</v>
      </c>
      <c r="N150" s="98">
        <v>1207.3308705645181</v>
      </c>
      <c r="O150" s="98">
        <v>1230.2459213296559</v>
      </c>
      <c r="P150" s="98">
        <v>1189.6773337182517</v>
      </c>
      <c r="Q150" s="98">
        <v>1206.6483626058209</v>
      </c>
      <c r="R150" s="98">
        <v>1222.3127576711395</v>
      </c>
      <c r="S150" s="98">
        <v>1311.6185709727504</v>
      </c>
      <c r="T150" s="98">
        <v>1324.85962447919</v>
      </c>
      <c r="U150" s="98">
        <v>1292.687416066924</v>
      </c>
      <c r="V150" s="98">
        <v>1344.1892846921389</v>
      </c>
      <c r="W150" s="98">
        <v>1471.433885529879</v>
      </c>
      <c r="X150" s="98">
        <v>973.76662962368687</v>
      </c>
      <c r="Y150" s="98">
        <v>871.21302724760744</v>
      </c>
      <c r="DA150" s="63" t="s">
        <v>2384</v>
      </c>
    </row>
    <row r="151" spans="1:105" ht="12" customHeight="1" x14ac:dyDescent="0.25">
      <c r="A151" s="100" t="s">
        <v>50</v>
      </c>
      <c r="B151" s="101">
        <v>370.97948471139756</v>
      </c>
      <c r="C151" s="101">
        <v>342.98233192986294</v>
      </c>
      <c r="D151" s="101">
        <v>323.35907533355112</v>
      </c>
      <c r="E151" s="101">
        <v>352.13871215831028</v>
      </c>
      <c r="F151" s="101">
        <v>344.33893599149491</v>
      </c>
      <c r="G151" s="101">
        <v>303.66542112008779</v>
      </c>
      <c r="H151" s="101">
        <v>281.95736546052558</v>
      </c>
      <c r="I151" s="101">
        <v>355.55199468844296</v>
      </c>
      <c r="J151" s="101">
        <v>310.52154134041194</v>
      </c>
      <c r="K151" s="101">
        <v>287.51123129624506</v>
      </c>
      <c r="L151" s="101">
        <v>667.34665323519971</v>
      </c>
      <c r="M151" s="101">
        <v>319.38696312538411</v>
      </c>
      <c r="N151" s="101">
        <v>416.21228664335098</v>
      </c>
      <c r="O151" s="101">
        <v>440.79124783203707</v>
      </c>
      <c r="P151" s="101">
        <v>308.60447894006268</v>
      </c>
      <c r="Q151" s="101">
        <v>350.83044067300904</v>
      </c>
      <c r="R151" s="101">
        <v>329.89813963300008</v>
      </c>
      <c r="S151" s="101">
        <v>384.7837598465261</v>
      </c>
      <c r="T151" s="101">
        <v>378.08661253795958</v>
      </c>
      <c r="U151" s="101">
        <v>335.2371837285126</v>
      </c>
      <c r="V151" s="101">
        <v>353.33787550610253</v>
      </c>
      <c r="W151" s="101">
        <v>388.80173674974338</v>
      </c>
      <c r="X151" s="101">
        <v>100.18675277122098</v>
      </c>
      <c r="Y151" s="101">
        <v>70.783257810039359</v>
      </c>
      <c r="DA151" s="131" t="s">
        <v>2385</v>
      </c>
    </row>
    <row r="152" spans="1:105" ht="12" customHeight="1" x14ac:dyDescent="0.25">
      <c r="A152" s="103" t="s">
        <v>52</v>
      </c>
      <c r="B152" s="104">
        <v>665.87250152868285</v>
      </c>
      <c r="C152" s="104">
        <v>661.08427310291302</v>
      </c>
      <c r="D152" s="104">
        <v>707.79487956971514</v>
      </c>
      <c r="E152" s="104">
        <v>676.96383570836781</v>
      </c>
      <c r="F152" s="104">
        <v>703.27657022649691</v>
      </c>
      <c r="G152" s="104">
        <v>710.61095064031997</v>
      </c>
      <c r="H152" s="104">
        <v>710.36019848695275</v>
      </c>
      <c r="I152" s="104">
        <v>705.48909541780858</v>
      </c>
      <c r="J152" s="104">
        <v>688.82131905620406</v>
      </c>
      <c r="K152" s="104">
        <v>720.74468655963994</v>
      </c>
      <c r="L152" s="104">
        <v>534.37269777610311</v>
      </c>
      <c r="M152" s="104">
        <v>845.27124049590839</v>
      </c>
      <c r="N152" s="104">
        <v>791.11858392116721</v>
      </c>
      <c r="O152" s="104">
        <v>789.45467349761884</v>
      </c>
      <c r="P152" s="104">
        <v>881.07285477818903</v>
      </c>
      <c r="Q152" s="104">
        <v>855.81792193281217</v>
      </c>
      <c r="R152" s="104">
        <v>892.41461803813911</v>
      </c>
      <c r="S152" s="104">
        <v>926.83481112622451</v>
      </c>
      <c r="T152" s="104">
        <v>946.77301194123015</v>
      </c>
      <c r="U152" s="104">
        <v>957.45023233841164</v>
      </c>
      <c r="V152" s="104">
        <v>990.85140918603656</v>
      </c>
      <c r="W152" s="104">
        <v>1082.6321487801358</v>
      </c>
      <c r="X152" s="104">
        <v>873.57987685246599</v>
      </c>
      <c r="Y152" s="104">
        <v>800.4297694375681</v>
      </c>
      <c r="DA152" s="132" t="s">
        <v>2386</v>
      </c>
    </row>
    <row r="153" spans="1:105" ht="12" customHeight="1" x14ac:dyDescent="0.25">
      <c r="A153" s="106" t="s">
        <v>122</v>
      </c>
      <c r="B153" s="101">
        <v>1323.7285765038921</v>
      </c>
      <c r="C153" s="101">
        <v>1271.613049925759</v>
      </c>
      <c r="D153" s="101">
        <v>1261.6287512578747</v>
      </c>
      <c r="E153" s="101">
        <v>1324.4055366056239</v>
      </c>
      <c r="F153" s="101">
        <v>1324.4359569553728</v>
      </c>
      <c r="G153" s="101">
        <v>1223.1291138778442</v>
      </c>
      <c r="H153" s="101">
        <v>1267.7104186988722</v>
      </c>
      <c r="I153" s="101">
        <v>1280.1567340591296</v>
      </c>
      <c r="J153" s="101">
        <v>1303.1474381157691</v>
      </c>
      <c r="K153" s="101">
        <v>1206.6361694332779</v>
      </c>
      <c r="L153" s="101">
        <v>1327.1461664901697</v>
      </c>
      <c r="M153" s="101">
        <v>1433.1697441246695</v>
      </c>
      <c r="N153" s="101">
        <v>1537.5619056876244</v>
      </c>
      <c r="O153" s="101">
        <v>1626.1457456706542</v>
      </c>
      <c r="P153" s="101">
        <v>1449.7919825848358</v>
      </c>
      <c r="Q153" s="101">
        <v>1514.985857299569</v>
      </c>
      <c r="R153" s="101">
        <v>1522.7107082319235</v>
      </c>
      <c r="S153" s="101">
        <v>1610.7809410764035</v>
      </c>
      <c r="T153" s="101">
        <v>1619.8144419471892</v>
      </c>
      <c r="U153" s="101">
        <v>1590.456484323822</v>
      </c>
      <c r="V153" s="101">
        <v>1644.9151042425185</v>
      </c>
      <c r="W153" s="101">
        <v>1588.3507189613242</v>
      </c>
      <c r="X153" s="101">
        <v>1188.727275747334</v>
      </c>
      <c r="Y153" s="101">
        <v>1107.6867318052218</v>
      </c>
      <c r="DA153" s="131" t="s">
        <v>2387</v>
      </c>
    </row>
    <row r="154" spans="1:105" ht="12" customHeight="1" x14ac:dyDescent="0.25">
      <c r="A154" s="107" t="s">
        <v>121</v>
      </c>
      <c r="B154" s="104">
        <v>1011.8948505374709</v>
      </c>
      <c r="C154" s="104">
        <v>971.42863342063799</v>
      </c>
      <c r="D154" s="104">
        <v>960.95989772341318</v>
      </c>
      <c r="E154" s="104">
        <v>1023.2032494653547</v>
      </c>
      <c r="F154" s="104">
        <v>1024.5291572269775</v>
      </c>
      <c r="G154" s="104">
        <v>941.55019322475448</v>
      </c>
      <c r="H154" s="104">
        <v>973.56434177177243</v>
      </c>
      <c r="I154" s="104">
        <v>999.94270410784907</v>
      </c>
      <c r="J154" s="104">
        <v>1011.7041723443282</v>
      </c>
      <c r="K154" s="104">
        <v>930.59448075173168</v>
      </c>
      <c r="L154" s="104">
        <v>1115.9037383663444</v>
      </c>
      <c r="M154" s="104">
        <v>1104.5820545991182</v>
      </c>
      <c r="N154" s="104">
        <v>1213.2318754525334</v>
      </c>
      <c r="O154" s="104">
        <v>1294.27776740894</v>
      </c>
      <c r="P154" s="104">
        <v>1130.5947024859311</v>
      </c>
      <c r="Q154" s="104">
        <v>1202.6799146950275</v>
      </c>
      <c r="R154" s="104">
        <v>1212.934941925045</v>
      </c>
      <c r="S154" s="104">
        <v>1303.4161900382451</v>
      </c>
      <c r="T154" s="104">
        <v>1318.5915359105963</v>
      </c>
      <c r="U154" s="104">
        <v>1297.6631793602928</v>
      </c>
      <c r="V154" s="104">
        <v>1356.3146667149258</v>
      </c>
      <c r="W154" s="104">
        <v>1321.4474113885722</v>
      </c>
      <c r="X154" s="104">
        <v>963.67900138604966</v>
      </c>
      <c r="Y154" s="104">
        <v>903.34656768844593</v>
      </c>
      <c r="DA154" s="132" t="s">
        <v>2388</v>
      </c>
    </row>
    <row r="155" spans="1:105" ht="12" customHeight="1" x14ac:dyDescent="0.25">
      <c r="A155" s="108" t="s">
        <v>53</v>
      </c>
      <c r="B155" s="98">
        <v>334.60922755381887</v>
      </c>
      <c r="C155" s="98">
        <v>304.76361376390162</v>
      </c>
      <c r="D155" s="98">
        <v>276.33094149988943</v>
      </c>
      <c r="E155" s="98">
        <v>321.21900501017598</v>
      </c>
      <c r="F155" s="98">
        <v>310.91459813706905</v>
      </c>
      <c r="G155" s="98">
        <v>260.96346494620428</v>
      </c>
      <c r="H155" s="98">
        <v>256.09248338396043</v>
      </c>
      <c r="I155" s="98">
        <v>312.34749785626553</v>
      </c>
      <c r="J155" s="98">
        <v>292.55323214695125</v>
      </c>
      <c r="K155" s="98">
        <v>246.29493362463029</v>
      </c>
      <c r="L155" s="98">
        <v>592.44019145288962</v>
      </c>
      <c r="M155" s="98">
        <v>281.86943899687355</v>
      </c>
      <c r="N155" s="98">
        <v>392.20516837244196</v>
      </c>
      <c r="O155" s="98">
        <v>434.71174467841098</v>
      </c>
      <c r="P155" s="98">
        <v>277.61987076201842</v>
      </c>
      <c r="Q155" s="98">
        <v>334.80675312051778</v>
      </c>
      <c r="R155" s="98">
        <v>316.58200458301104</v>
      </c>
      <c r="S155" s="98">
        <v>376.28506425265778</v>
      </c>
      <c r="T155" s="98">
        <v>374.19052757955723</v>
      </c>
      <c r="U155" s="98">
        <v>335.49721795522123</v>
      </c>
      <c r="V155" s="98">
        <v>354.79311231334435</v>
      </c>
      <c r="W155" s="98">
        <v>348.99420776775793</v>
      </c>
      <c r="X155" s="98">
        <v>99.610476556923871</v>
      </c>
      <c r="Y155" s="98">
        <v>75.864711411837774</v>
      </c>
      <c r="DA155" s="63" t="s">
        <v>2389</v>
      </c>
    </row>
    <row r="156" spans="1:105" ht="12" customHeight="1" x14ac:dyDescent="0.25">
      <c r="A156" s="108" t="s">
        <v>52</v>
      </c>
      <c r="B156" s="98">
        <v>677.28562298365216</v>
      </c>
      <c r="C156" s="98">
        <v>666.66501965673649</v>
      </c>
      <c r="D156" s="98">
        <v>684.6289562235238</v>
      </c>
      <c r="E156" s="98">
        <v>701.98424445517878</v>
      </c>
      <c r="F156" s="98">
        <v>713.61455908990843</v>
      </c>
      <c r="G156" s="98">
        <v>680.58672827855025</v>
      </c>
      <c r="H156" s="98">
        <v>717.47185838781206</v>
      </c>
      <c r="I156" s="98">
        <v>687.59520625158348</v>
      </c>
      <c r="J156" s="98">
        <v>719.15094019737683</v>
      </c>
      <c r="K156" s="98">
        <v>684.2995471271015</v>
      </c>
      <c r="L156" s="98">
        <v>523.46354691345505</v>
      </c>
      <c r="M156" s="98">
        <v>822.71261560224468</v>
      </c>
      <c r="N156" s="98">
        <v>821.02670708009146</v>
      </c>
      <c r="O156" s="98">
        <v>859.5660227305292</v>
      </c>
      <c r="P156" s="98">
        <v>852.97483172391287</v>
      </c>
      <c r="Q156" s="98">
        <v>867.87316157450994</v>
      </c>
      <c r="R156" s="98">
        <v>896.35293734203424</v>
      </c>
      <c r="S156" s="98">
        <v>927.1311257855873</v>
      </c>
      <c r="T156" s="98">
        <v>944.40100833103918</v>
      </c>
      <c r="U156" s="98">
        <v>962.16596140507158</v>
      </c>
      <c r="V156" s="98">
        <v>1001.5215544015814</v>
      </c>
      <c r="W156" s="98">
        <v>972.45320362081429</v>
      </c>
      <c r="X156" s="98">
        <v>864.06852482912575</v>
      </c>
      <c r="Y156" s="98">
        <v>827.48185627660826</v>
      </c>
      <c r="DA156" s="63" t="s">
        <v>2390</v>
      </c>
    </row>
    <row r="157" spans="1:105" ht="12" customHeight="1" x14ac:dyDescent="0.25">
      <c r="A157" s="121" t="s">
        <v>54</v>
      </c>
      <c r="B157" s="122">
        <v>819.8441199004435</v>
      </c>
      <c r="C157" s="122">
        <v>822.10983606324908</v>
      </c>
      <c r="D157" s="122">
        <v>829.89243968400513</v>
      </c>
      <c r="E157" s="122">
        <v>796.6280917483233</v>
      </c>
      <c r="F157" s="122">
        <v>724.53742438612721</v>
      </c>
      <c r="G157" s="122">
        <v>737.30789380543445</v>
      </c>
      <c r="H157" s="122">
        <v>743.14571920875039</v>
      </c>
      <c r="I157" s="122">
        <v>777.5630714977666</v>
      </c>
      <c r="J157" s="122">
        <v>778.77191471675201</v>
      </c>
      <c r="K157" s="122">
        <v>649.62148620496896</v>
      </c>
      <c r="L157" s="122">
        <v>799.26664599446872</v>
      </c>
      <c r="M157" s="122">
        <v>791.90443894507484</v>
      </c>
      <c r="N157" s="122">
        <v>837.15862941443731</v>
      </c>
      <c r="O157" s="122">
        <v>855.8497235091836</v>
      </c>
      <c r="P157" s="122">
        <v>761.26978601407222</v>
      </c>
      <c r="Q157" s="122">
        <v>789.26025642597926</v>
      </c>
      <c r="R157" s="122">
        <v>752.18961979896608</v>
      </c>
      <c r="S157" s="122">
        <v>793.65825327176526</v>
      </c>
      <c r="T157" s="122">
        <v>780.06708918351671</v>
      </c>
      <c r="U157" s="122">
        <v>765.04723012159252</v>
      </c>
      <c r="V157" s="122">
        <v>794.55871672257456</v>
      </c>
      <c r="W157" s="122">
        <v>734.66934368543627</v>
      </c>
      <c r="X157" s="122">
        <v>783.41916453382964</v>
      </c>
      <c r="Y157" s="122">
        <v>712.35620633752501</v>
      </c>
      <c r="DA157" s="130" t="s">
        <v>2391</v>
      </c>
    </row>
    <row r="158" spans="1:105" ht="12" customHeight="1" x14ac:dyDescent="0.25">
      <c r="A158" s="97" t="s">
        <v>50</v>
      </c>
      <c r="B158" s="98">
        <v>940.91450506178614</v>
      </c>
      <c r="C158" s="98">
        <v>903.9718470349718</v>
      </c>
      <c r="D158" s="98">
        <v>924.37914110571796</v>
      </c>
      <c r="E158" s="98">
        <v>870.47697194159127</v>
      </c>
      <c r="F158" s="98">
        <v>855.85769479955331</v>
      </c>
      <c r="G158" s="98">
        <v>835.18255519709828</v>
      </c>
      <c r="H158" s="98">
        <v>836.50198081435042</v>
      </c>
      <c r="I158" s="98">
        <v>890.82184106635543</v>
      </c>
      <c r="J158" s="98">
        <v>843.16795820655091</v>
      </c>
      <c r="K158" s="98">
        <v>858.74887217210971</v>
      </c>
      <c r="L158" s="98">
        <v>888.30133062984339</v>
      </c>
      <c r="M158" s="98">
        <v>934.71526689822008</v>
      </c>
      <c r="N158" s="98">
        <v>943.24669981651505</v>
      </c>
      <c r="O158" s="98">
        <v>946.11197154679462</v>
      </c>
      <c r="P158" s="98">
        <v>954.13321992553801</v>
      </c>
      <c r="Q158" s="98">
        <v>950.86486496475516</v>
      </c>
      <c r="R158" s="98">
        <v>876.65298320250565</v>
      </c>
      <c r="S158" s="98">
        <v>955.30718686623266</v>
      </c>
      <c r="T158" s="98">
        <v>938.78230703070028</v>
      </c>
      <c r="U158" s="98">
        <v>942.70682876257069</v>
      </c>
      <c r="V158" s="98">
        <v>1026.6593038313229</v>
      </c>
      <c r="W158" s="98">
        <v>983.45379827708507</v>
      </c>
      <c r="X158" s="98">
        <v>982.67730885891012</v>
      </c>
      <c r="Y158" s="98">
        <v>920.91570339996179</v>
      </c>
      <c r="DA158" s="63" t="s">
        <v>2392</v>
      </c>
    </row>
    <row r="159" spans="1:105" ht="12" customHeight="1" x14ac:dyDescent="0.25">
      <c r="A159" s="109" t="s">
        <v>120</v>
      </c>
      <c r="B159" s="33">
        <v>718.13144490243474</v>
      </c>
      <c r="C159" s="33">
        <v>755.79213210591274</v>
      </c>
      <c r="D159" s="33">
        <v>753.29114448099676</v>
      </c>
      <c r="E159" s="33">
        <v>736.90343678104909</v>
      </c>
      <c r="F159" s="33">
        <v>610.34696951937929</v>
      </c>
      <c r="G159" s="33">
        <v>659.7651658208265</v>
      </c>
      <c r="H159" s="33">
        <v>679.80067314755843</v>
      </c>
      <c r="I159" s="33">
        <v>706.46583743595738</v>
      </c>
      <c r="J159" s="33">
        <v>741.88566731746209</v>
      </c>
      <c r="K159" s="33">
        <v>533.58765123851822</v>
      </c>
      <c r="L159" s="33">
        <v>750.54340454107512</v>
      </c>
      <c r="M159" s="33">
        <v>714.33476626089248</v>
      </c>
      <c r="N159" s="33">
        <v>781.80158468126388</v>
      </c>
      <c r="O159" s="33">
        <v>810.23262552213623</v>
      </c>
      <c r="P159" s="33">
        <v>667.62711858108526</v>
      </c>
      <c r="Q159" s="33">
        <v>715.42110394334316</v>
      </c>
      <c r="R159" s="33">
        <v>701.2121653759931</v>
      </c>
      <c r="S159" s="33">
        <v>732.35163891626712</v>
      </c>
      <c r="T159" s="33">
        <v>723.25061881696979</v>
      </c>
      <c r="U159" s="33">
        <v>703.87434205959983</v>
      </c>
      <c r="V159" s="33">
        <v>720.66004944376255</v>
      </c>
      <c r="W159" s="33">
        <v>667.13261437054985</v>
      </c>
      <c r="X159" s="33">
        <v>742.78251606913091</v>
      </c>
      <c r="Y159" s="33">
        <v>675.97370879850723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12834.652564286112</v>
      </c>
      <c r="C161" s="117">
        <f t="shared" si="54"/>
        <v>13632.958276422487</v>
      </c>
      <c r="D161" s="117">
        <f t="shared" si="54"/>
        <v>12782.835745160633</v>
      </c>
      <c r="E161" s="117">
        <f t="shared" si="54"/>
        <v>13827.242226420523</v>
      </c>
      <c r="F161" s="117">
        <f t="shared" si="54"/>
        <v>14357.659512657607</v>
      </c>
      <c r="G161" s="117">
        <f t="shared" si="54"/>
        <v>12970.813464027524</v>
      </c>
      <c r="H161" s="117">
        <f t="shared" si="54"/>
        <v>12986.096050750395</v>
      </c>
      <c r="I161" s="117">
        <f t="shared" si="54"/>
        <v>11787.236858866117</v>
      </c>
      <c r="J161" s="117">
        <f t="shared" si="54"/>
        <v>13048.968926336029</v>
      </c>
      <c r="K161" s="117">
        <f t="shared" si="54"/>
        <v>12208.447017290637</v>
      </c>
      <c r="L161" s="117">
        <f t="shared" si="54"/>
        <v>13706.431332968457</v>
      </c>
      <c r="M161" s="117">
        <f t="shared" si="54"/>
        <v>10956.753023606685</v>
      </c>
      <c r="N161" s="117">
        <f t="shared" si="54"/>
        <v>12878.54038463564</v>
      </c>
      <c r="O161" s="117">
        <f t="shared" si="54"/>
        <v>13978.141609774717</v>
      </c>
      <c r="P161" s="117">
        <f t="shared" si="54"/>
        <v>10604.74583590594</v>
      </c>
      <c r="Q161" s="117">
        <f t="shared" si="54"/>
        <v>11425.384853099487</v>
      </c>
      <c r="R161" s="117">
        <f t="shared" ref="R161:V161" si="55">R162+R164+R166+R175</f>
        <v>12545.987396647433</v>
      </c>
      <c r="S161" s="117">
        <f t="shared" si="55"/>
        <v>12456.60673354035</v>
      </c>
      <c r="T161" s="117">
        <f t="shared" si="55"/>
        <v>11944.054697537005</v>
      </c>
      <c r="U161" s="117">
        <f t="shared" si="55"/>
        <v>11984.239977641289</v>
      </c>
      <c r="V161" s="117">
        <f t="shared" si="55"/>
        <v>10883.972965010154</v>
      </c>
      <c r="W161" s="117">
        <f t="shared" ref="W161:Y161" si="56">W162+W164+W166+W175</f>
        <v>12959.838250229552</v>
      </c>
      <c r="X161" s="117">
        <f t="shared" si="56"/>
        <v>10959.842770160878</v>
      </c>
      <c r="Y161" s="117">
        <f t="shared" si="56"/>
        <v>10490.884932439012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10581.172499723774</v>
      </c>
      <c r="C162" s="122">
        <f t="shared" si="57"/>
        <v>11404.825480434913</v>
      </c>
      <c r="D162" s="122">
        <f t="shared" si="57"/>
        <v>10579.178581420512</v>
      </c>
      <c r="E162" s="122">
        <f t="shared" si="57"/>
        <v>11394.90910020025</v>
      </c>
      <c r="F162" s="122">
        <f t="shared" si="57"/>
        <v>12206.725105327661</v>
      </c>
      <c r="G162" s="122">
        <f t="shared" si="57"/>
        <v>10869.550862988412</v>
      </c>
      <c r="H162" s="122">
        <f t="shared" si="57"/>
        <v>10817.526511687538</v>
      </c>
      <c r="I162" s="122">
        <f t="shared" si="57"/>
        <v>9649.6772304429833</v>
      </c>
      <c r="J162" s="122">
        <f t="shared" si="57"/>
        <v>10897.184560231011</v>
      </c>
      <c r="K162" s="122">
        <f t="shared" si="57"/>
        <v>10256.929869955282</v>
      </c>
      <c r="L162" s="122">
        <f t="shared" si="57"/>
        <v>11502.116073657005</v>
      </c>
      <c r="M162" s="122">
        <f t="shared" si="57"/>
        <v>8674.1328359990548</v>
      </c>
      <c r="N162" s="122">
        <f t="shared" si="57"/>
        <v>10462.938979312574</v>
      </c>
      <c r="O162" s="122">
        <f t="shared" si="57"/>
        <v>11462.296963612993</v>
      </c>
      <c r="P162" s="122">
        <f t="shared" si="57"/>
        <v>8342.6992259509043</v>
      </c>
      <c r="Q162" s="122">
        <f t="shared" si="57"/>
        <v>9066.8983289286734</v>
      </c>
      <c r="R162" s="122">
        <f t="shared" si="57"/>
        <v>10201.688102380142</v>
      </c>
      <c r="S162" s="122">
        <f t="shared" si="57"/>
        <v>9984.0544543058186</v>
      </c>
      <c r="T162" s="122">
        <f t="shared" si="57"/>
        <v>9473.3513005774166</v>
      </c>
      <c r="U162" s="122">
        <f t="shared" si="57"/>
        <v>9551.8001216904049</v>
      </c>
      <c r="V162" s="122">
        <f t="shared" si="57"/>
        <v>8347.6023736699535</v>
      </c>
      <c r="W162" s="122">
        <f t="shared" si="57"/>
        <v>10522.592119519657</v>
      </c>
      <c r="X162" s="122">
        <f t="shared" si="57"/>
        <v>8912.106120815386</v>
      </c>
      <c r="Y162" s="122">
        <f t="shared" si="57"/>
        <v>8594.363144520019</v>
      </c>
      <c r="DA162" s="130" t="s">
        <v>2395</v>
      </c>
    </row>
    <row r="163" spans="1:105" ht="12" customHeight="1" x14ac:dyDescent="0.25">
      <c r="A163" s="97" t="s">
        <v>53</v>
      </c>
      <c r="B163" s="33">
        <v>10581.172499723774</v>
      </c>
      <c r="C163" s="33">
        <v>11404.825480434913</v>
      </c>
      <c r="D163" s="33">
        <v>10579.178581420512</v>
      </c>
      <c r="E163" s="33">
        <v>11394.90910020025</v>
      </c>
      <c r="F163" s="33">
        <v>12206.725105327661</v>
      </c>
      <c r="G163" s="33">
        <v>10869.550862988412</v>
      </c>
      <c r="H163" s="33">
        <v>10817.526511687538</v>
      </c>
      <c r="I163" s="33">
        <v>9649.6772304429833</v>
      </c>
      <c r="J163" s="33">
        <v>10897.184560231011</v>
      </c>
      <c r="K163" s="33">
        <v>10256.929869955282</v>
      </c>
      <c r="L163" s="33">
        <v>11502.116073657005</v>
      </c>
      <c r="M163" s="33">
        <v>8674.1328359990548</v>
      </c>
      <c r="N163" s="33">
        <v>10462.938979312574</v>
      </c>
      <c r="O163" s="33">
        <v>11462.296963612993</v>
      </c>
      <c r="P163" s="33">
        <v>8342.6992259509043</v>
      </c>
      <c r="Q163" s="33">
        <v>9066.8983289286734</v>
      </c>
      <c r="R163" s="33">
        <v>10201.688102380142</v>
      </c>
      <c r="S163" s="33">
        <v>9984.0544543058186</v>
      </c>
      <c r="T163" s="33">
        <v>9473.3513005774166</v>
      </c>
      <c r="U163" s="33">
        <v>9551.8001216904049</v>
      </c>
      <c r="V163" s="33">
        <v>8347.6023736699535</v>
      </c>
      <c r="W163" s="33">
        <v>10522.592119519657</v>
      </c>
      <c r="X163" s="33">
        <v>8912.106120815386</v>
      </c>
      <c r="Y163" s="33">
        <v>8594.363144520019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103.32195726126332</v>
      </c>
      <c r="C164" s="122">
        <f t="shared" si="58"/>
        <v>123.39628076064788</v>
      </c>
      <c r="D164" s="122">
        <f t="shared" si="58"/>
        <v>92.425014608826459</v>
      </c>
      <c r="E164" s="122">
        <f t="shared" si="58"/>
        <v>298.60681008210594</v>
      </c>
      <c r="F164" s="122">
        <f t="shared" si="58"/>
        <v>86.951587396345772</v>
      </c>
      <c r="G164" s="122">
        <f t="shared" si="58"/>
        <v>116.44242274071259</v>
      </c>
      <c r="H164" s="122">
        <f t="shared" si="58"/>
        <v>143.79773730276781</v>
      </c>
      <c r="I164" s="122">
        <f t="shared" si="58"/>
        <v>64.227668304671099</v>
      </c>
      <c r="J164" s="122">
        <f t="shared" si="58"/>
        <v>66.752945911912533</v>
      </c>
      <c r="K164" s="122">
        <f t="shared" si="58"/>
        <v>80.895425342984694</v>
      </c>
      <c r="L164" s="122">
        <f t="shared" si="58"/>
        <v>75.961783133679731</v>
      </c>
      <c r="M164" s="122">
        <f t="shared" si="58"/>
        <v>73.114424867252708</v>
      </c>
      <c r="N164" s="122">
        <f t="shared" si="58"/>
        <v>68.802476838827658</v>
      </c>
      <c r="O164" s="122">
        <f t="shared" si="58"/>
        <v>67.811333795303298</v>
      </c>
      <c r="P164" s="122">
        <f t="shared" si="58"/>
        <v>70.268553968394272</v>
      </c>
      <c r="Q164" s="122">
        <f t="shared" si="58"/>
        <v>72.713374280369294</v>
      </c>
      <c r="R164" s="122">
        <f t="shared" si="58"/>
        <v>88.902358360108195</v>
      </c>
      <c r="S164" s="122">
        <f t="shared" si="58"/>
        <v>88.252024695331016</v>
      </c>
      <c r="T164" s="122">
        <f t="shared" si="58"/>
        <v>93.133895157981271</v>
      </c>
      <c r="U164" s="122">
        <f t="shared" si="58"/>
        <v>99.834499332232568</v>
      </c>
      <c r="V164" s="122">
        <f t="shared" si="58"/>
        <v>118.35173712146772</v>
      </c>
      <c r="W164" s="122">
        <f t="shared" si="58"/>
        <v>123.07360082610957</v>
      </c>
      <c r="X164" s="122">
        <f t="shared" si="58"/>
        <v>84.919160257042307</v>
      </c>
      <c r="Y164" s="122">
        <f t="shared" si="58"/>
        <v>87.645674520522036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103.32195726126332</v>
      </c>
      <c r="C165" s="98">
        <f>IF(RES_hhdet_fec!C165=0,0,RES_hhdet_fec!C165*1000*11630/RES_hhdet_num!C161)</f>
        <v>123.39628076064788</v>
      </c>
      <c r="D165" s="98">
        <f>IF(RES_hhdet_fec!D165=0,0,RES_hhdet_fec!D165*1000*11630/RES_hhdet_num!D161)</f>
        <v>92.425014608826459</v>
      </c>
      <c r="E165" s="98">
        <f>IF(RES_hhdet_fec!E165=0,0,RES_hhdet_fec!E165*1000*11630/RES_hhdet_num!E161)</f>
        <v>298.60681008210594</v>
      </c>
      <c r="F165" s="98">
        <f>IF(RES_hhdet_fec!F165=0,0,RES_hhdet_fec!F165*1000*11630/RES_hhdet_num!F161)</f>
        <v>86.951587396345772</v>
      </c>
      <c r="G165" s="98">
        <f>IF(RES_hhdet_fec!G165=0,0,RES_hhdet_fec!G165*1000*11630/RES_hhdet_num!G161)</f>
        <v>116.44242274071259</v>
      </c>
      <c r="H165" s="98">
        <f>IF(RES_hhdet_fec!H165=0,0,RES_hhdet_fec!H165*1000*11630/RES_hhdet_num!H161)</f>
        <v>143.79773730276781</v>
      </c>
      <c r="I165" s="98">
        <f>IF(RES_hhdet_fec!I165=0,0,RES_hhdet_fec!I165*1000*11630/RES_hhdet_num!I161)</f>
        <v>64.227668304671099</v>
      </c>
      <c r="J165" s="98">
        <f>IF(RES_hhdet_fec!J165=0,0,RES_hhdet_fec!J165*1000*11630/RES_hhdet_num!J161)</f>
        <v>66.752945911912533</v>
      </c>
      <c r="K165" s="98">
        <f>IF(RES_hhdet_fec!K165=0,0,RES_hhdet_fec!K165*1000*11630/RES_hhdet_num!K161)</f>
        <v>80.895425342984694</v>
      </c>
      <c r="L165" s="98">
        <f>IF(RES_hhdet_fec!L165=0,0,RES_hhdet_fec!L165*1000*11630/RES_hhdet_num!L161)</f>
        <v>75.961783133679731</v>
      </c>
      <c r="M165" s="98">
        <f>IF(RES_hhdet_fec!M165=0,0,RES_hhdet_fec!M165*1000*11630/RES_hhdet_num!M161)</f>
        <v>73.114424867252708</v>
      </c>
      <c r="N165" s="98">
        <f>IF(RES_hhdet_fec!N165=0,0,RES_hhdet_fec!N165*1000*11630/RES_hhdet_num!N161)</f>
        <v>68.802476838827658</v>
      </c>
      <c r="O165" s="98">
        <f>IF(RES_hhdet_fec!O165=0,0,RES_hhdet_fec!O165*1000*11630/RES_hhdet_num!O161)</f>
        <v>67.811333795303298</v>
      </c>
      <c r="P165" s="98">
        <f>IF(RES_hhdet_fec!P165=0,0,RES_hhdet_fec!P165*1000*11630/RES_hhdet_num!P161)</f>
        <v>70.268553968394272</v>
      </c>
      <c r="Q165" s="98">
        <f>IF(RES_hhdet_fec!Q165=0,0,RES_hhdet_fec!Q165*1000*11630/RES_hhdet_num!Q161)</f>
        <v>72.713374280369294</v>
      </c>
      <c r="R165" s="98">
        <f>IF(RES_hhdet_fec!R165=0,0,RES_hhdet_fec!R165*1000*11630/RES_hhdet_num!R161)</f>
        <v>88.902358360108195</v>
      </c>
      <c r="S165" s="98">
        <f>IF(RES_hhdet_fec!S165=0,0,RES_hhdet_fec!S165*1000*11630/RES_hhdet_num!S161)</f>
        <v>88.252024695331016</v>
      </c>
      <c r="T165" s="98">
        <f>IF(RES_hhdet_fec!T165=0,0,RES_hhdet_fec!T165*1000*11630/RES_hhdet_num!T161)</f>
        <v>93.133895157981271</v>
      </c>
      <c r="U165" s="98">
        <f>IF(RES_hhdet_fec!U165=0,0,RES_hhdet_fec!U165*1000*11630/RES_hhdet_num!U161)</f>
        <v>99.834499332232568</v>
      </c>
      <c r="V165" s="98">
        <f>IF(RES_hhdet_fec!V165=0,0,RES_hhdet_fec!V165*1000*11630/RES_hhdet_num!V161)</f>
        <v>118.35173712146772</v>
      </c>
      <c r="W165" s="98">
        <f>IF(RES_hhdet_fec!W165=0,0,RES_hhdet_fec!W165*1000*11630/RES_hhdet_num!W161)</f>
        <v>123.07360082610957</v>
      </c>
      <c r="X165" s="98">
        <f>IF(RES_hhdet_fec!X165=0,0,RES_hhdet_fec!X165*1000*11630/RES_hhdet_num!X161)</f>
        <v>84.919160257042307</v>
      </c>
      <c r="Y165" s="98">
        <f>IF(RES_hhdet_fec!Y165=0,0,RES_hhdet_fec!Y165*1000*11630/RES_hhdet_num!Y161)</f>
        <v>87.645674520522036</v>
      </c>
      <c r="DA165" s="63" t="s">
        <v>2398</v>
      </c>
    </row>
    <row r="166" spans="1:105" ht="12" customHeight="1" x14ac:dyDescent="0.25">
      <c r="A166" s="121" t="s">
        <v>55</v>
      </c>
      <c r="B166" s="122">
        <v>1330.3141448773299</v>
      </c>
      <c r="C166" s="122">
        <v>1281.556849524595</v>
      </c>
      <c r="D166" s="122">
        <v>1279.6510142859599</v>
      </c>
      <c r="E166" s="122">
        <v>1334.7800502553614</v>
      </c>
      <c r="F166" s="122">
        <v>1339.7076399125426</v>
      </c>
      <c r="G166" s="122">
        <v>1243.7215462084073</v>
      </c>
      <c r="H166" s="122">
        <v>1275.8636816737278</v>
      </c>
      <c r="I166" s="122">
        <v>1288.457385975657</v>
      </c>
      <c r="J166" s="122">
        <v>1301.168301282424</v>
      </c>
      <c r="K166" s="122">
        <v>1210.0646665017566</v>
      </c>
      <c r="L166" s="122">
        <v>1325.7058774676407</v>
      </c>
      <c r="M166" s="122">
        <v>1415.1506159470114</v>
      </c>
      <c r="N166" s="122">
        <v>1509.2805697386154</v>
      </c>
      <c r="O166" s="122">
        <v>1592.0648202256814</v>
      </c>
      <c r="P166" s="122">
        <v>1428.6666026520018</v>
      </c>
      <c r="Q166" s="122">
        <v>1493.5632642096068</v>
      </c>
      <c r="R166" s="122">
        <v>1500.0636644750041</v>
      </c>
      <c r="S166" s="122">
        <v>1587.1764162132947</v>
      </c>
      <c r="T166" s="122">
        <v>1594.1571991425196</v>
      </c>
      <c r="U166" s="122">
        <v>1563.9939898636319</v>
      </c>
      <c r="V166" s="122">
        <v>1619.0599577323119</v>
      </c>
      <c r="W166" s="122">
        <v>1572.0795033332865</v>
      </c>
      <c r="X166" s="122">
        <v>1168.0388114301954</v>
      </c>
      <c r="Y166" s="122">
        <v>1086.6771756987052</v>
      </c>
      <c r="DA166" s="130" t="s">
        <v>2399</v>
      </c>
    </row>
    <row r="167" spans="1:105" ht="12" customHeight="1" x14ac:dyDescent="0.25">
      <c r="A167" s="97" t="s">
        <v>124</v>
      </c>
      <c r="B167" s="98">
        <v>1468.0350976835628</v>
      </c>
      <c r="C167" s="98">
        <v>1423.8485904814406</v>
      </c>
      <c r="D167" s="98">
        <v>1475.7595653167534</v>
      </c>
      <c r="E167" s="98">
        <v>1446.5536330782845</v>
      </c>
      <c r="F167" s="98">
        <v>1479.1169291951412</v>
      </c>
      <c r="G167" s="98">
        <v>1444.5382385233186</v>
      </c>
      <c r="H167" s="98">
        <v>1411.2970168965428</v>
      </c>
      <c r="I167" s="98">
        <v>1471.6167262767403</v>
      </c>
      <c r="J167" s="98">
        <v>1397.6901981699634</v>
      </c>
      <c r="K167" s="98">
        <v>1420.9939963009581</v>
      </c>
      <c r="L167" s="98">
        <v>1509.7104331164971</v>
      </c>
      <c r="M167" s="98">
        <v>1635.6922600906698</v>
      </c>
      <c r="N167" s="98">
        <v>1634.5071521227926</v>
      </c>
      <c r="O167" s="98">
        <v>1632.4913640243697</v>
      </c>
      <c r="P167" s="98">
        <v>1631.3207972509813</v>
      </c>
      <c r="Q167" s="98">
        <v>1611.0404937647997</v>
      </c>
      <c r="R167" s="98">
        <v>1614.7785735505681</v>
      </c>
      <c r="S167" s="98">
        <v>1686.4429081861424</v>
      </c>
      <c r="T167" s="98">
        <v>1678.4549351635403</v>
      </c>
      <c r="U167" s="98">
        <v>1617.7509131614036</v>
      </c>
      <c r="V167" s="98">
        <v>1648.0750264618935</v>
      </c>
      <c r="W167" s="98">
        <v>1785.3295743010158</v>
      </c>
      <c r="X167" s="98">
        <v>1214.1881058686552</v>
      </c>
      <c r="Y167" s="98">
        <v>1081.2606931589253</v>
      </c>
      <c r="DA167" s="63" t="s">
        <v>2400</v>
      </c>
    </row>
    <row r="168" spans="1:105" ht="12" customHeight="1" x14ac:dyDescent="0.25">
      <c r="A168" s="97" t="s">
        <v>123</v>
      </c>
      <c r="B168" s="98">
        <v>1036.8519862400804</v>
      </c>
      <c r="C168" s="98">
        <v>1002.2008844515407</v>
      </c>
      <c r="D168" s="98">
        <v>1030.6314487317684</v>
      </c>
      <c r="E168" s="98">
        <v>1028.0477005345472</v>
      </c>
      <c r="F168" s="98">
        <v>1051.2941241779654</v>
      </c>
      <c r="G168" s="98">
        <v>1020.0319221026218</v>
      </c>
      <c r="H168" s="98">
        <v>997.36463905772223</v>
      </c>
      <c r="I168" s="98">
        <v>1065.9461206169931</v>
      </c>
      <c r="J168" s="98">
        <v>1003.8260629549085</v>
      </c>
      <c r="K168" s="98">
        <v>1012.8316295774293</v>
      </c>
      <c r="L168" s="98">
        <v>1206.9974231565975</v>
      </c>
      <c r="M168" s="98">
        <v>1168.3912826132969</v>
      </c>
      <c r="N168" s="98">
        <v>1210.5735733072891</v>
      </c>
      <c r="O168" s="98">
        <v>1233.1119862507041</v>
      </c>
      <c r="P168" s="98">
        <v>1199.4623659260246</v>
      </c>
      <c r="Q168" s="98">
        <v>1219.0721612742427</v>
      </c>
      <c r="R168" s="98">
        <v>1234.1712217658353</v>
      </c>
      <c r="S168" s="98">
        <v>1321.2263847447107</v>
      </c>
      <c r="T168" s="98">
        <v>1331.5843058948774</v>
      </c>
      <c r="U168" s="98">
        <v>1297.1666469640288</v>
      </c>
      <c r="V168" s="98">
        <v>1350.7806352201028</v>
      </c>
      <c r="W168" s="98">
        <v>1483.8988157114234</v>
      </c>
      <c r="X168" s="98">
        <v>981.2600061152649</v>
      </c>
      <c r="Y168" s="98">
        <v>878.53553321879576</v>
      </c>
      <c r="DA168" s="63" t="s">
        <v>2401</v>
      </c>
    </row>
    <row r="169" spans="1:105" ht="12" customHeight="1" x14ac:dyDescent="0.25">
      <c r="A169" s="100" t="s">
        <v>50</v>
      </c>
      <c r="B169" s="101">
        <v>370.97948471139762</v>
      </c>
      <c r="C169" s="101">
        <v>341.1528351444145</v>
      </c>
      <c r="D169" s="101">
        <v>322.95895531107578</v>
      </c>
      <c r="E169" s="101">
        <v>351.28084366548393</v>
      </c>
      <c r="F169" s="101">
        <v>347.50328466374299</v>
      </c>
      <c r="G169" s="101">
        <v>308.07212361784724</v>
      </c>
      <c r="H169" s="101">
        <v>284.82870698109787</v>
      </c>
      <c r="I169" s="101">
        <v>358.26329057775024</v>
      </c>
      <c r="J169" s="101">
        <v>312.75995095045056</v>
      </c>
      <c r="K169" s="101">
        <v>289.5568041354033</v>
      </c>
      <c r="L169" s="101">
        <v>670.95599092683801</v>
      </c>
      <c r="M169" s="101">
        <v>320.78277865514053</v>
      </c>
      <c r="N169" s="101">
        <v>417.47053349645932</v>
      </c>
      <c r="O169" s="101">
        <v>441.67100409806227</v>
      </c>
      <c r="P169" s="101">
        <v>314.4196402635846</v>
      </c>
      <c r="Q169" s="101">
        <v>359.06049650164198</v>
      </c>
      <c r="R169" s="101">
        <v>337.66205768576935</v>
      </c>
      <c r="S169" s="101">
        <v>391.09941193236591</v>
      </c>
      <c r="T169" s="101">
        <v>381.64780080681254</v>
      </c>
      <c r="U169" s="101">
        <v>337.02465514462079</v>
      </c>
      <c r="V169" s="101">
        <v>356.14421623000203</v>
      </c>
      <c r="W169" s="101">
        <v>394.84453466152547</v>
      </c>
      <c r="X169" s="101">
        <v>101.89089744491214</v>
      </c>
      <c r="Y169" s="101">
        <v>71.993862542568152</v>
      </c>
      <c r="DA169" s="131" t="s">
        <v>2402</v>
      </c>
    </row>
    <row r="170" spans="1:105" ht="12" customHeight="1" x14ac:dyDescent="0.25">
      <c r="A170" s="103" t="s">
        <v>52</v>
      </c>
      <c r="B170" s="104">
        <v>665.87250152868285</v>
      </c>
      <c r="C170" s="104">
        <v>661.04804930712635</v>
      </c>
      <c r="D170" s="104">
        <v>707.6724934206926</v>
      </c>
      <c r="E170" s="104">
        <v>676.7668568690633</v>
      </c>
      <c r="F170" s="104">
        <v>703.7908395142224</v>
      </c>
      <c r="G170" s="104">
        <v>711.95979848477464</v>
      </c>
      <c r="H170" s="104">
        <v>712.53593207662448</v>
      </c>
      <c r="I170" s="104">
        <v>707.68283003924284</v>
      </c>
      <c r="J170" s="104">
        <v>691.06611200445786</v>
      </c>
      <c r="K170" s="104">
        <v>723.27482544202621</v>
      </c>
      <c r="L170" s="104">
        <v>536.04143222975938</v>
      </c>
      <c r="M170" s="104">
        <v>847.60850395815635</v>
      </c>
      <c r="N170" s="104">
        <v>793.10303981082973</v>
      </c>
      <c r="O170" s="104">
        <v>791.44098215264194</v>
      </c>
      <c r="P170" s="104">
        <v>885.04272566244015</v>
      </c>
      <c r="Q170" s="104">
        <v>860.01166477260074</v>
      </c>
      <c r="R170" s="104">
        <v>896.50916408006594</v>
      </c>
      <c r="S170" s="104">
        <v>930.126972812345</v>
      </c>
      <c r="T170" s="104">
        <v>949.93650508806468</v>
      </c>
      <c r="U170" s="104">
        <v>960.14199181940774</v>
      </c>
      <c r="V170" s="104">
        <v>994.63641899010076</v>
      </c>
      <c r="W170" s="104">
        <v>1089.054281049898</v>
      </c>
      <c r="X170" s="104">
        <v>879.36910867035272</v>
      </c>
      <c r="Y170" s="104">
        <v>806.54167067622768</v>
      </c>
      <c r="DA170" s="132" t="s">
        <v>2403</v>
      </c>
    </row>
    <row r="171" spans="1:105" ht="12" customHeight="1" x14ac:dyDescent="0.25">
      <c r="A171" s="106" t="s">
        <v>122</v>
      </c>
      <c r="B171" s="101">
        <v>1323.7285765038921</v>
      </c>
      <c r="C171" s="101">
        <v>1274.0498555103288</v>
      </c>
      <c r="D171" s="101">
        <v>1266.4731923993288</v>
      </c>
      <c r="E171" s="101">
        <v>1332.6763997791975</v>
      </c>
      <c r="F171" s="101">
        <v>1335.4348774817543</v>
      </c>
      <c r="G171" s="101">
        <v>1233.6295386003164</v>
      </c>
      <c r="H171" s="101">
        <v>1275.8334151573385</v>
      </c>
      <c r="I171" s="101">
        <v>1287.0000912427624</v>
      </c>
      <c r="J171" s="101">
        <v>1310.7237464402085</v>
      </c>
      <c r="K171" s="101">
        <v>1213.3114436104461</v>
      </c>
      <c r="L171" s="101">
        <v>1333.3946193033489</v>
      </c>
      <c r="M171" s="101">
        <v>1438.4325496795834</v>
      </c>
      <c r="N171" s="101">
        <v>1540.9395040982024</v>
      </c>
      <c r="O171" s="101">
        <v>1628.9094662973439</v>
      </c>
      <c r="P171" s="101">
        <v>1458.7284334209587</v>
      </c>
      <c r="Q171" s="101">
        <v>1527.6290681454216</v>
      </c>
      <c r="R171" s="101">
        <v>1535.3997178758561</v>
      </c>
      <c r="S171" s="101">
        <v>1622.7911021435029</v>
      </c>
      <c r="T171" s="101">
        <v>1631.3197811774239</v>
      </c>
      <c r="U171" s="101">
        <v>1602.4305121817031</v>
      </c>
      <c r="V171" s="101">
        <v>1657.6992885233694</v>
      </c>
      <c r="W171" s="101">
        <v>1603.7377858120894</v>
      </c>
      <c r="X171" s="101">
        <v>1203.502209695469</v>
      </c>
      <c r="Y171" s="101">
        <v>1122.0986254457064</v>
      </c>
      <c r="DA171" s="131" t="s">
        <v>2404</v>
      </c>
    </row>
    <row r="172" spans="1:105" ht="12" customHeight="1" x14ac:dyDescent="0.25">
      <c r="A172" s="107" t="s">
        <v>121</v>
      </c>
      <c r="B172" s="104">
        <v>1011.8948505374707</v>
      </c>
      <c r="C172" s="104">
        <v>971.99804711124659</v>
      </c>
      <c r="D172" s="104">
        <v>962.05273878463993</v>
      </c>
      <c r="E172" s="104">
        <v>1025.7067713190256</v>
      </c>
      <c r="F172" s="104">
        <v>1028.14235265467</v>
      </c>
      <c r="G172" s="104">
        <v>945.08298151997622</v>
      </c>
      <c r="H172" s="104">
        <v>977.15381276543781</v>
      </c>
      <c r="I172" s="104">
        <v>1003.3734408692767</v>
      </c>
      <c r="J172" s="104">
        <v>1015.2540993201662</v>
      </c>
      <c r="K172" s="104">
        <v>933.81665052405606</v>
      </c>
      <c r="L172" s="104">
        <v>1119.6894511765029</v>
      </c>
      <c r="M172" s="104">
        <v>1107.5258407114559</v>
      </c>
      <c r="N172" s="104">
        <v>1215.6898531449679</v>
      </c>
      <c r="O172" s="104">
        <v>1296.4879418756377</v>
      </c>
      <c r="P172" s="104">
        <v>1135.2176567814904</v>
      </c>
      <c r="Q172" s="104">
        <v>1208.8353202511116</v>
      </c>
      <c r="R172" s="104">
        <v>1218.720808886796</v>
      </c>
      <c r="S172" s="104">
        <v>1308.8547008500602</v>
      </c>
      <c r="T172" s="104">
        <v>1323.5695008836085</v>
      </c>
      <c r="U172" s="104">
        <v>1302.6809102860841</v>
      </c>
      <c r="V172" s="104">
        <v>1362.0275751497647</v>
      </c>
      <c r="W172" s="104">
        <v>1329.4390658143839</v>
      </c>
      <c r="X172" s="104">
        <v>970.29652582016377</v>
      </c>
      <c r="Y172" s="104">
        <v>909.70511520081197</v>
      </c>
      <c r="DA172" s="132" t="s">
        <v>2405</v>
      </c>
    </row>
    <row r="173" spans="1:105" ht="12" customHeight="1" x14ac:dyDescent="0.25">
      <c r="A173" s="108" t="s">
        <v>53</v>
      </c>
      <c r="B173" s="98">
        <v>334.60922755381893</v>
      </c>
      <c r="C173" s="98">
        <v>305.3043424181015</v>
      </c>
      <c r="D173" s="98">
        <v>277.31925353417256</v>
      </c>
      <c r="E173" s="98">
        <v>323.34933164912792</v>
      </c>
      <c r="F173" s="98">
        <v>313.66777548818686</v>
      </c>
      <c r="G173" s="98">
        <v>263.24513726376745</v>
      </c>
      <c r="H173" s="98">
        <v>257.63428352590853</v>
      </c>
      <c r="I173" s="98">
        <v>313.82582717220464</v>
      </c>
      <c r="J173" s="98">
        <v>293.93665556088001</v>
      </c>
      <c r="K173" s="98">
        <v>247.40584006406709</v>
      </c>
      <c r="L173" s="98">
        <v>594.67534463327922</v>
      </c>
      <c r="M173" s="98">
        <v>282.70674094486259</v>
      </c>
      <c r="N173" s="98">
        <v>392.99524866184157</v>
      </c>
      <c r="O173" s="98">
        <v>435.50816320086085</v>
      </c>
      <c r="P173" s="98">
        <v>279.53152311590992</v>
      </c>
      <c r="Q173" s="98">
        <v>337.9348216688503</v>
      </c>
      <c r="R173" s="98">
        <v>319.54886403045771</v>
      </c>
      <c r="S173" s="98">
        <v>379.35868843112735</v>
      </c>
      <c r="T173" s="98">
        <v>376.81596993727533</v>
      </c>
      <c r="U173" s="98">
        <v>337.72133837106088</v>
      </c>
      <c r="V173" s="98">
        <v>357.11267988940313</v>
      </c>
      <c r="W173" s="98">
        <v>352.34552398960932</v>
      </c>
      <c r="X173" s="98">
        <v>100.96029845640128</v>
      </c>
      <c r="Y173" s="98">
        <v>76.863628771448006</v>
      </c>
      <c r="DA173" s="63" t="s">
        <v>2406</v>
      </c>
    </row>
    <row r="174" spans="1:105" ht="12" customHeight="1" x14ac:dyDescent="0.25">
      <c r="A174" s="115" t="s">
        <v>52</v>
      </c>
      <c r="B174" s="33">
        <v>677.28562298365182</v>
      </c>
      <c r="C174" s="33">
        <v>666.69370469314492</v>
      </c>
      <c r="D174" s="33">
        <v>684.73348525046742</v>
      </c>
      <c r="E174" s="33">
        <v>702.35743966989764</v>
      </c>
      <c r="F174" s="33">
        <v>714.47457716648319</v>
      </c>
      <c r="G174" s="33">
        <v>681.83784425620911</v>
      </c>
      <c r="H174" s="33">
        <v>719.51952923952911</v>
      </c>
      <c r="I174" s="33">
        <v>689.54761369707205</v>
      </c>
      <c r="J174" s="33">
        <v>721.31744375928611</v>
      </c>
      <c r="K174" s="33">
        <v>686.41081045998908</v>
      </c>
      <c r="L174" s="33">
        <v>525.01410654322387</v>
      </c>
      <c r="M174" s="33">
        <v>824.81909976659335</v>
      </c>
      <c r="N174" s="33">
        <v>822.69460448312611</v>
      </c>
      <c r="O174" s="33">
        <v>860.97977867477675</v>
      </c>
      <c r="P174" s="33">
        <v>855.68613366558054</v>
      </c>
      <c r="Q174" s="33">
        <v>870.90049858226132</v>
      </c>
      <c r="R174" s="33">
        <v>899.17194485633843</v>
      </c>
      <c r="S174" s="33">
        <v>929.49601241893299</v>
      </c>
      <c r="T174" s="33">
        <v>946.75353094633329</v>
      </c>
      <c r="U174" s="33">
        <v>964.95957191502316</v>
      </c>
      <c r="V174" s="33">
        <v>1004.9148952603616</v>
      </c>
      <c r="W174" s="33">
        <v>977.09354182477466</v>
      </c>
      <c r="X174" s="33">
        <v>869.33622736376265</v>
      </c>
      <c r="Y174" s="33">
        <v>832.84148642936395</v>
      </c>
      <c r="DA174" s="60" t="s">
        <v>2407</v>
      </c>
    </row>
    <row r="175" spans="1:105" ht="12" customHeight="1" x14ac:dyDescent="0.25">
      <c r="A175" s="121" t="s">
        <v>54</v>
      </c>
      <c r="B175" s="122">
        <v>819.84396242374521</v>
      </c>
      <c r="C175" s="122">
        <v>823.17966570233102</v>
      </c>
      <c r="D175" s="122">
        <v>831.58113484533271</v>
      </c>
      <c r="E175" s="122">
        <v>798.94626588280607</v>
      </c>
      <c r="F175" s="122">
        <v>724.27518002105762</v>
      </c>
      <c r="G175" s="122">
        <v>741.09863208999127</v>
      </c>
      <c r="H175" s="122">
        <v>748.90812008636158</v>
      </c>
      <c r="I175" s="122">
        <v>784.87457414280618</v>
      </c>
      <c r="J175" s="122">
        <v>783.86311891068215</v>
      </c>
      <c r="K175" s="122">
        <v>660.55705549061599</v>
      </c>
      <c r="L175" s="122">
        <v>802.64759871013075</v>
      </c>
      <c r="M175" s="122">
        <v>794.35514679336529</v>
      </c>
      <c r="N175" s="122">
        <v>837.51835874562244</v>
      </c>
      <c r="O175" s="122">
        <v>855.96849214073825</v>
      </c>
      <c r="P175" s="122">
        <v>763.11145333464037</v>
      </c>
      <c r="Q175" s="122">
        <v>792.20988568083817</v>
      </c>
      <c r="R175" s="122">
        <v>755.33327143217775</v>
      </c>
      <c r="S175" s="122">
        <v>797.12383832590342</v>
      </c>
      <c r="T175" s="122">
        <v>783.41230265908746</v>
      </c>
      <c r="U175" s="122">
        <v>768.61136675501905</v>
      </c>
      <c r="V175" s="122">
        <v>798.95889648642139</v>
      </c>
      <c r="W175" s="122">
        <v>742.09302655049692</v>
      </c>
      <c r="X175" s="122">
        <v>794.77867765825374</v>
      </c>
      <c r="Y175" s="122">
        <v>722.19893769976647</v>
      </c>
      <c r="DA175" s="130" t="s">
        <v>2408</v>
      </c>
    </row>
    <row r="176" spans="1:105" ht="12" customHeight="1" x14ac:dyDescent="0.25">
      <c r="A176" s="97" t="s">
        <v>50</v>
      </c>
      <c r="B176" s="98">
        <v>940.91450506178626</v>
      </c>
      <c r="C176" s="98">
        <v>904.5166346068911</v>
      </c>
      <c r="D176" s="98">
        <v>925.50417535028589</v>
      </c>
      <c r="E176" s="98">
        <v>872.12064625652306</v>
      </c>
      <c r="F176" s="98">
        <v>857.80389783097201</v>
      </c>
      <c r="G176" s="98">
        <v>836.79753340876289</v>
      </c>
      <c r="H176" s="98">
        <v>837.18316719214522</v>
      </c>
      <c r="I176" s="98">
        <v>891.06990584200219</v>
      </c>
      <c r="J176" s="98">
        <v>843.40544329832107</v>
      </c>
      <c r="K176" s="98">
        <v>858.95677547266132</v>
      </c>
      <c r="L176" s="98">
        <v>888.44862402014201</v>
      </c>
      <c r="M176" s="98">
        <v>934.80042157551202</v>
      </c>
      <c r="N176" s="98">
        <v>943.26697941329712</v>
      </c>
      <c r="O176" s="98">
        <v>946.10679753719421</v>
      </c>
      <c r="P176" s="98">
        <v>954.15955664301475</v>
      </c>
      <c r="Q176" s="98">
        <v>950.92398353868725</v>
      </c>
      <c r="R176" s="98">
        <v>876.73881316784536</v>
      </c>
      <c r="S176" s="98">
        <v>955.45889163979462</v>
      </c>
      <c r="T176" s="98">
        <v>939.0686687938404</v>
      </c>
      <c r="U176" s="98">
        <v>943.19621463653266</v>
      </c>
      <c r="V176" s="98">
        <v>1027.2937329710992</v>
      </c>
      <c r="W176" s="98">
        <v>984.16444946201011</v>
      </c>
      <c r="X176" s="98">
        <v>983.44484247394689</v>
      </c>
      <c r="Y176" s="98">
        <v>921.57405575114524</v>
      </c>
      <c r="DA176" s="63" t="s">
        <v>2409</v>
      </c>
    </row>
    <row r="177" spans="1:105" ht="12" customHeight="1" x14ac:dyDescent="0.25">
      <c r="A177" s="109" t="s">
        <v>120</v>
      </c>
      <c r="B177" s="33">
        <v>718.13144490243474</v>
      </c>
      <c r="C177" s="33">
        <v>756.62300044127937</v>
      </c>
      <c r="D177" s="33">
        <v>754.89314295848737</v>
      </c>
      <c r="E177" s="33">
        <v>739.48361085023691</v>
      </c>
      <c r="F177" s="33">
        <v>613.21424854207464</v>
      </c>
      <c r="G177" s="33">
        <v>663.14458296479324</v>
      </c>
      <c r="H177" s="33">
        <v>682.07226393179451</v>
      </c>
      <c r="I177" s="33">
        <v>708.33885782829032</v>
      </c>
      <c r="J177" s="33">
        <v>743.80275952730699</v>
      </c>
      <c r="K177" s="33">
        <v>534.71438141691863</v>
      </c>
      <c r="L177" s="33">
        <v>751.58605415665886</v>
      </c>
      <c r="M177" s="33">
        <v>714.89009158219619</v>
      </c>
      <c r="N177" s="33">
        <v>781.92081927987101</v>
      </c>
      <c r="O177" s="33">
        <v>810.33214585063638</v>
      </c>
      <c r="P177" s="33">
        <v>668.88835017750989</v>
      </c>
      <c r="Q177" s="33">
        <v>717.59071727203457</v>
      </c>
      <c r="R177" s="33">
        <v>703.56616118430156</v>
      </c>
      <c r="S177" s="33">
        <v>734.83196422502658</v>
      </c>
      <c r="T177" s="33">
        <v>726.19096950486494</v>
      </c>
      <c r="U177" s="33">
        <v>707.68890110805228</v>
      </c>
      <c r="V177" s="33">
        <v>725.19987250126053</v>
      </c>
      <c r="W177" s="33">
        <v>672.8092212368266</v>
      </c>
      <c r="X177" s="33">
        <v>750.29291983349685</v>
      </c>
      <c r="Y177" s="33">
        <v>681.55059545543918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9383.0272049795185</v>
      </c>
      <c r="C3" s="117">
        <f t="shared" si="0"/>
        <v>10080.270345290915</v>
      </c>
      <c r="D3" s="117">
        <f t="shared" si="0"/>
        <v>8586.8872268262876</v>
      </c>
      <c r="E3" s="117">
        <f t="shared" si="0"/>
        <v>9559.8117634887294</v>
      </c>
      <c r="F3" s="117">
        <f t="shared" si="0"/>
        <v>9987.2893183502765</v>
      </c>
      <c r="G3" s="117">
        <f t="shared" si="0"/>
        <v>9447.0664924410703</v>
      </c>
      <c r="H3" s="117">
        <f t="shared" si="0"/>
        <v>9293.1806236743905</v>
      </c>
      <c r="I3" s="117">
        <f t="shared" si="0"/>
        <v>9172.7827708154073</v>
      </c>
      <c r="J3" s="117">
        <f t="shared" si="0"/>
        <v>10332.85862613182</v>
      </c>
      <c r="K3" s="117">
        <f t="shared" si="0"/>
        <v>9712.5931463319284</v>
      </c>
      <c r="L3" s="117">
        <f t="shared" si="0"/>
        <v>12971.299088745738</v>
      </c>
      <c r="M3" s="117">
        <f t="shared" si="0"/>
        <v>4893.1053201600171</v>
      </c>
      <c r="N3" s="117">
        <f t="shared" si="0"/>
        <v>7629.3359085534776</v>
      </c>
      <c r="O3" s="117">
        <f t="shared" si="0"/>
        <v>10855.104340493519</v>
      </c>
      <c r="P3" s="117">
        <f t="shared" si="0"/>
        <v>8515.1456209029329</v>
      </c>
      <c r="Q3" s="117">
        <f t="shared" si="0"/>
        <v>9114.343712737782</v>
      </c>
      <c r="R3" s="117">
        <f t="shared" ref="R3:V3" si="1">R4+R7+R9+R19</f>
        <v>9948.4863244388798</v>
      </c>
      <c r="S3" s="117">
        <f t="shared" si="1"/>
        <v>10254.869285646088</v>
      </c>
      <c r="T3" s="117">
        <f t="shared" si="1"/>
        <v>8988.0647624529611</v>
      </c>
      <c r="U3" s="117">
        <f t="shared" si="1"/>
        <v>9282.187516871918</v>
      </c>
      <c r="V3" s="117">
        <f t="shared" si="1"/>
        <v>8542.058329946376</v>
      </c>
      <c r="W3" s="117">
        <f t="shared" ref="W3:Y3" si="2">W4+W7+W9+W19</f>
        <v>10300.538630222061</v>
      </c>
      <c r="X3" s="117">
        <f t="shared" si="2"/>
        <v>10086.191295741119</v>
      </c>
      <c r="Y3" s="117">
        <f t="shared" si="2"/>
        <v>8391.4082057599189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7885.7657083002505</v>
      </c>
      <c r="C4" s="122">
        <f t="shared" si="3"/>
        <v>8578.8555516597135</v>
      </c>
      <c r="D4" s="122">
        <f t="shared" si="3"/>
        <v>7095.8988590501494</v>
      </c>
      <c r="E4" s="122">
        <f t="shared" si="3"/>
        <v>7918.0952894471566</v>
      </c>
      <c r="F4" s="122">
        <f t="shared" si="3"/>
        <v>8510.2945284107409</v>
      </c>
      <c r="G4" s="122">
        <f t="shared" si="3"/>
        <v>8012.0924613676752</v>
      </c>
      <c r="H4" s="122">
        <f t="shared" si="3"/>
        <v>7791.1376281408202</v>
      </c>
      <c r="I4" s="122">
        <f t="shared" si="3"/>
        <v>7624.655602036456</v>
      </c>
      <c r="J4" s="122">
        <f t="shared" si="3"/>
        <v>8713.6700966672415</v>
      </c>
      <c r="K4" s="122">
        <f t="shared" si="3"/>
        <v>8233.6547710799405</v>
      </c>
      <c r="L4" s="122">
        <f t="shared" si="3"/>
        <v>11151.656217610165</v>
      </c>
      <c r="M4" s="122">
        <f t="shared" si="3"/>
        <v>3425.4602127737039</v>
      </c>
      <c r="N4" s="122">
        <f t="shared" si="3"/>
        <v>5918.6058073288268</v>
      </c>
      <c r="O4" s="122">
        <f t="shared" si="3"/>
        <v>8960.3102250225184</v>
      </c>
      <c r="P4" s="122">
        <f t="shared" si="3"/>
        <v>6735.8145194396238</v>
      </c>
      <c r="Q4" s="122">
        <f t="shared" si="3"/>
        <v>7305.0042707019338</v>
      </c>
      <c r="R4" s="122">
        <f t="shared" ref="R4:V4" si="4">SUM(R5:R6)</f>
        <v>8087.0961633670149</v>
      </c>
      <c r="S4" s="122">
        <f t="shared" si="4"/>
        <v>8267.4328544225682</v>
      </c>
      <c r="T4" s="122">
        <f t="shared" si="4"/>
        <v>7180.7618446852393</v>
      </c>
      <c r="U4" s="122">
        <f t="shared" si="4"/>
        <v>7523.7167718375986</v>
      </c>
      <c r="V4" s="122">
        <f t="shared" si="4"/>
        <v>6660.1049967535309</v>
      </c>
      <c r="W4" s="122">
        <f t="shared" ref="W4:Y4" si="5">SUM(W5:W6)</f>
        <v>8293.5033325118366</v>
      </c>
      <c r="X4" s="122">
        <f t="shared" si="5"/>
        <v>8431.0427102027352</v>
      </c>
      <c r="Y4" s="122">
        <f t="shared" si="5"/>
        <v>6839.4525294606046</v>
      </c>
      <c r="DA4" s="130" t="s">
        <v>2413</v>
      </c>
    </row>
    <row r="5" spans="1:105" ht="12" customHeight="1" x14ac:dyDescent="0.25">
      <c r="A5" s="97" t="s">
        <v>51</v>
      </c>
      <c r="B5" s="98">
        <v>7807.3967248919589</v>
      </c>
      <c r="C5" s="98">
        <v>8495.7453219187264</v>
      </c>
      <c r="D5" s="98">
        <v>7028.0529221730685</v>
      </c>
      <c r="E5" s="98">
        <v>7845.8519530804169</v>
      </c>
      <c r="F5" s="98">
        <v>8432.0558263226612</v>
      </c>
      <c r="G5" s="98">
        <v>7940.1140465313347</v>
      </c>
      <c r="H5" s="98">
        <v>7722.4558800518789</v>
      </c>
      <c r="I5" s="98">
        <v>7557.442353524063</v>
      </c>
      <c r="J5" s="98">
        <v>8638.050857696091</v>
      </c>
      <c r="K5" s="98">
        <v>8164.2454122462905</v>
      </c>
      <c r="L5" s="98">
        <v>11058.280598139196</v>
      </c>
      <c r="M5" s="98">
        <v>3397.4293591304809</v>
      </c>
      <c r="N5" s="98">
        <v>5870.1566832036115</v>
      </c>
      <c r="O5" s="98">
        <v>8887.6563125447647</v>
      </c>
      <c r="P5" s="98">
        <v>6681.757642108726</v>
      </c>
      <c r="Q5" s="98">
        <v>7246.7619412732693</v>
      </c>
      <c r="R5" s="98">
        <v>8022.8963469573091</v>
      </c>
      <c r="S5" s="98">
        <v>8202.2039518852471</v>
      </c>
      <c r="T5" s="98">
        <v>7124.5757802518019</v>
      </c>
      <c r="U5" s="98">
        <v>7464.9225779975077</v>
      </c>
      <c r="V5" s="98">
        <v>6608.4763663500235</v>
      </c>
      <c r="W5" s="98">
        <v>8228.7508827879119</v>
      </c>
      <c r="X5" s="98">
        <v>8366.6376383027473</v>
      </c>
      <c r="Y5" s="98">
        <v>6787.2832590719627</v>
      </c>
      <c r="DA5" s="63" t="s">
        <v>2414</v>
      </c>
    </row>
    <row r="6" spans="1:105" ht="12" customHeight="1" x14ac:dyDescent="0.25">
      <c r="A6" s="97" t="s">
        <v>53</v>
      </c>
      <c r="B6" s="98">
        <v>78.368983408291584</v>
      </c>
      <c r="C6" s="98">
        <v>83.110229740986199</v>
      </c>
      <c r="D6" s="98">
        <v>67.845936877081186</v>
      </c>
      <c r="E6" s="98">
        <v>72.243336366739584</v>
      </c>
      <c r="F6" s="98">
        <v>78.238702088080089</v>
      </c>
      <c r="G6" s="98">
        <v>71.978414836340804</v>
      </c>
      <c r="H6" s="98">
        <v>68.681748088941433</v>
      </c>
      <c r="I6" s="98">
        <v>67.213248512392965</v>
      </c>
      <c r="J6" s="98">
        <v>75.619238971150253</v>
      </c>
      <c r="K6" s="98">
        <v>69.409358833649705</v>
      </c>
      <c r="L6" s="98">
        <v>93.375619470968701</v>
      </c>
      <c r="M6" s="98">
        <v>28.030853643223114</v>
      </c>
      <c r="N6" s="98">
        <v>48.449124125215292</v>
      </c>
      <c r="O6" s="98">
        <v>72.653912477753479</v>
      </c>
      <c r="P6" s="98">
        <v>54.056877330897692</v>
      </c>
      <c r="Q6" s="98">
        <v>58.242329428664824</v>
      </c>
      <c r="R6" s="98">
        <v>64.199816409706102</v>
      </c>
      <c r="S6" s="98">
        <v>65.228902537321048</v>
      </c>
      <c r="T6" s="98">
        <v>56.186064433437224</v>
      </c>
      <c r="U6" s="98">
        <v>58.794193840090557</v>
      </c>
      <c r="V6" s="98">
        <v>51.628630403507437</v>
      </c>
      <c r="W6" s="98">
        <v>64.752449723923874</v>
      </c>
      <c r="X6" s="98">
        <v>64.405071899987504</v>
      </c>
      <c r="Y6" s="98">
        <v>52.169270388642211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37.465435833023101</v>
      </c>
      <c r="C7" s="122">
        <f t="shared" si="6"/>
        <v>53.174883838286696</v>
      </c>
      <c r="D7" s="122">
        <f t="shared" si="6"/>
        <v>49.71088615412512</v>
      </c>
      <c r="E7" s="122">
        <f t="shared" si="6"/>
        <v>169.30891761606625</v>
      </c>
      <c r="F7" s="122">
        <f t="shared" si="6"/>
        <v>49.253285149760835</v>
      </c>
      <c r="G7" s="122">
        <f t="shared" si="6"/>
        <v>58.327226078624179</v>
      </c>
      <c r="H7" s="122">
        <f t="shared" si="6"/>
        <v>60.510979583096834</v>
      </c>
      <c r="I7" s="122">
        <f t="shared" si="6"/>
        <v>24.405897843944707</v>
      </c>
      <c r="J7" s="122">
        <f t="shared" si="6"/>
        <v>26.990376512633119</v>
      </c>
      <c r="K7" s="122">
        <f t="shared" si="6"/>
        <v>38.480227680263425</v>
      </c>
      <c r="L7" s="122">
        <f t="shared" si="6"/>
        <v>55.105559991154678</v>
      </c>
      <c r="M7" s="122">
        <f t="shared" si="6"/>
        <v>97.026667040924821</v>
      </c>
      <c r="N7" s="122">
        <f t="shared" si="6"/>
        <v>141.1504681458338</v>
      </c>
      <c r="O7" s="122">
        <f t="shared" si="6"/>
        <v>171.57313122089298</v>
      </c>
      <c r="P7" s="122">
        <f t="shared" si="6"/>
        <v>164.25657623874341</v>
      </c>
      <c r="Q7" s="122">
        <f t="shared" si="6"/>
        <v>144.36117565141021</v>
      </c>
      <c r="R7" s="122">
        <f t="shared" si="6"/>
        <v>123.99493767421133</v>
      </c>
      <c r="S7" s="122">
        <f t="shared" si="6"/>
        <v>66.604225402207575</v>
      </c>
      <c r="T7" s="122">
        <f t="shared" si="6"/>
        <v>31.800584048999873</v>
      </c>
      <c r="U7" s="122">
        <f t="shared" si="6"/>
        <v>26.9282537681473</v>
      </c>
      <c r="V7" s="122">
        <f t="shared" si="6"/>
        <v>32.687703054997201</v>
      </c>
      <c r="W7" s="122">
        <f t="shared" si="6"/>
        <v>48.440102490555134</v>
      </c>
      <c r="X7" s="122">
        <f t="shared" si="6"/>
        <v>47.518806237357147</v>
      </c>
      <c r="Y7" s="122">
        <f t="shared" si="6"/>
        <v>77.589920500569264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37.465435833023101</v>
      </c>
      <c r="C8" s="98">
        <f>IF(RES_hhdet_tes!C8=0,0,RES_hhdet_tes!C8*1000*11630/RES_hhdet_num!C3)</f>
        <v>53.174883838286696</v>
      </c>
      <c r="D8" s="98">
        <f>IF(RES_hhdet_tes!D8=0,0,RES_hhdet_tes!D8*1000*11630/RES_hhdet_num!D3)</f>
        <v>49.71088615412512</v>
      </c>
      <c r="E8" s="98">
        <f>IF(RES_hhdet_tes!E8=0,0,RES_hhdet_tes!E8*1000*11630/RES_hhdet_num!E3)</f>
        <v>169.30891761606625</v>
      </c>
      <c r="F8" s="98">
        <f>IF(RES_hhdet_tes!F8=0,0,RES_hhdet_tes!F8*1000*11630/RES_hhdet_num!F3)</f>
        <v>49.253285149760835</v>
      </c>
      <c r="G8" s="98">
        <f>IF(RES_hhdet_tes!G8=0,0,RES_hhdet_tes!G8*1000*11630/RES_hhdet_num!G3)</f>
        <v>58.327226078624179</v>
      </c>
      <c r="H8" s="98">
        <f>IF(RES_hhdet_tes!H8=0,0,RES_hhdet_tes!H8*1000*11630/RES_hhdet_num!H3)</f>
        <v>60.510979583096834</v>
      </c>
      <c r="I8" s="98">
        <f>IF(RES_hhdet_tes!I8=0,0,RES_hhdet_tes!I8*1000*11630/RES_hhdet_num!I3)</f>
        <v>24.405897843944707</v>
      </c>
      <c r="J8" s="98">
        <f>IF(RES_hhdet_tes!J8=0,0,RES_hhdet_tes!J8*1000*11630/RES_hhdet_num!J3)</f>
        <v>26.990376512633119</v>
      </c>
      <c r="K8" s="98">
        <f>IF(RES_hhdet_tes!K8=0,0,RES_hhdet_tes!K8*1000*11630/RES_hhdet_num!K3)</f>
        <v>38.480227680263425</v>
      </c>
      <c r="L8" s="98">
        <f>IF(RES_hhdet_tes!L8=0,0,RES_hhdet_tes!L8*1000*11630/RES_hhdet_num!L3)</f>
        <v>55.105559991154678</v>
      </c>
      <c r="M8" s="98">
        <f>IF(RES_hhdet_tes!M8=0,0,RES_hhdet_tes!M8*1000*11630/RES_hhdet_num!M3)</f>
        <v>97.026667040924821</v>
      </c>
      <c r="N8" s="98">
        <f>IF(RES_hhdet_tes!N8=0,0,RES_hhdet_tes!N8*1000*11630/RES_hhdet_num!N3)</f>
        <v>141.1504681458338</v>
      </c>
      <c r="O8" s="98">
        <f>IF(RES_hhdet_tes!O8=0,0,RES_hhdet_tes!O8*1000*11630/RES_hhdet_num!O3)</f>
        <v>171.57313122089298</v>
      </c>
      <c r="P8" s="98">
        <f>IF(RES_hhdet_tes!P8=0,0,RES_hhdet_tes!P8*1000*11630/RES_hhdet_num!P3)</f>
        <v>164.25657623874341</v>
      </c>
      <c r="Q8" s="98">
        <f>IF(RES_hhdet_tes!Q8=0,0,RES_hhdet_tes!Q8*1000*11630/RES_hhdet_num!Q3)</f>
        <v>144.36117565141021</v>
      </c>
      <c r="R8" s="98">
        <f>IF(RES_hhdet_tes!R8=0,0,RES_hhdet_tes!R8*1000*11630/RES_hhdet_num!R3)</f>
        <v>123.99493767421133</v>
      </c>
      <c r="S8" s="98">
        <f>IF(RES_hhdet_tes!S8=0,0,RES_hhdet_tes!S8*1000*11630/RES_hhdet_num!S3)</f>
        <v>66.604225402207575</v>
      </c>
      <c r="T8" s="98">
        <f>IF(RES_hhdet_tes!T8=0,0,RES_hhdet_tes!T8*1000*11630/RES_hhdet_num!T3)</f>
        <v>31.800584048999873</v>
      </c>
      <c r="U8" s="98">
        <f>IF(RES_hhdet_tes!U8=0,0,RES_hhdet_tes!U8*1000*11630/RES_hhdet_num!U3)</f>
        <v>26.9282537681473</v>
      </c>
      <c r="V8" s="98">
        <f>IF(RES_hhdet_tes!V8=0,0,RES_hhdet_tes!V8*1000*11630/RES_hhdet_num!V3)</f>
        <v>32.687703054997201</v>
      </c>
      <c r="W8" s="98">
        <f>IF(RES_hhdet_tes!W8=0,0,RES_hhdet_tes!W8*1000*11630/RES_hhdet_num!W3)</f>
        <v>48.440102490555134</v>
      </c>
      <c r="X8" s="98">
        <f>IF(RES_hhdet_tes!X8=0,0,RES_hhdet_tes!X8*1000*11630/RES_hhdet_num!X3)</f>
        <v>47.518806237357147</v>
      </c>
      <c r="Y8" s="98">
        <f>IF(RES_hhdet_tes!Y8=0,0,RES_hhdet_tes!Y8*1000*11630/RES_hhdet_num!Y3)</f>
        <v>77.589920500569264</v>
      </c>
      <c r="DA8" s="63" t="s">
        <v>2417</v>
      </c>
    </row>
    <row r="9" spans="1:105" ht="12" customHeight="1" x14ac:dyDescent="0.25">
      <c r="A9" s="121" t="s">
        <v>55</v>
      </c>
      <c r="B9" s="122">
        <v>901.00206270521846</v>
      </c>
      <c r="C9" s="122">
        <v>882.39240372421864</v>
      </c>
      <c r="D9" s="122">
        <v>868.8144479138939</v>
      </c>
      <c r="E9" s="122">
        <v>919.77482696050129</v>
      </c>
      <c r="F9" s="122">
        <v>930.50508758830881</v>
      </c>
      <c r="G9" s="122">
        <v>863.28630805691762</v>
      </c>
      <c r="H9" s="122">
        <v>918.11074074121871</v>
      </c>
      <c r="I9" s="122">
        <v>973.63576887463512</v>
      </c>
      <c r="J9" s="122">
        <v>1036.4808877032149</v>
      </c>
      <c r="K9" s="122">
        <v>980.15152452436291</v>
      </c>
      <c r="L9" s="122">
        <v>1192.1742747111791</v>
      </c>
      <c r="M9" s="122">
        <v>804.74467864881785</v>
      </c>
      <c r="N9" s="122">
        <v>967.08154726850012</v>
      </c>
      <c r="O9" s="122">
        <v>1103.4749328284258</v>
      </c>
      <c r="P9" s="122">
        <v>1066.449379142462</v>
      </c>
      <c r="Q9" s="122">
        <v>1089.5168544433127</v>
      </c>
      <c r="R9" s="122">
        <v>1179.772657939646</v>
      </c>
      <c r="S9" s="122">
        <v>1327.2148361713259</v>
      </c>
      <c r="T9" s="122">
        <v>1184.5659119321174</v>
      </c>
      <c r="U9" s="122">
        <v>1145.6782395082312</v>
      </c>
      <c r="V9" s="122">
        <v>1232.3749513428604</v>
      </c>
      <c r="W9" s="122">
        <v>1376.1443868418919</v>
      </c>
      <c r="X9" s="122">
        <v>964.25536174246645</v>
      </c>
      <c r="Y9" s="122">
        <v>879.7304764227498</v>
      </c>
      <c r="DA9" s="130" t="s">
        <v>2418</v>
      </c>
    </row>
    <row r="10" spans="1:105" ht="12" customHeight="1" x14ac:dyDescent="0.25">
      <c r="A10" s="97" t="s">
        <v>143</v>
      </c>
      <c r="B10" s="98">
        <v>881.31225233966529</v>
      </c>
      <c r="C10" s="98">
        <v>914.85740156640179</v>
      </c>
      <c r="D10" s="98">
        <v>819.64214160428946</v>
      </c>
      <c r="E10" s="98">
        <v>904.19860564302473</v>
      </c>
      <c r="F10" s="98">
        <v>922.49458464216957</v>
      </c>
      <c r="G10" s="98">
        <v>839.3726829012204</v>
      </c>
      <c r="H10" s="98">
        <v>964.89597180302724</v>
      </c>
      <c r="I10" s="98">
        <v>1140.1899058081183</v>
      </c>
      <c r="J10" s="98">
        <v>1342.780621191831</v>
      </c>
      <c r="K10" s="98">
        <v>1294.9980974319701</v>
      </c>
      <c r="L10" s="98">
        <v>1748.9211910822205</v>
      </c>
      <c r="M10" s="98">
        <v>473.5485895480129</v>
      </c>
      <c r="N10" s="98">
        <v>770.8239055740529</v>
      </c>
      <c r="O10" s="98">
        <v>1025.9236621697546</v>
      </c>
      <c r="P10" s="98">
        <v>1074.6085691673959</v>
      </c>
      <c r="Q10" s="98">
        <v>1054.8966705172097</v>
      </c>
      <c r="R10" s="98">
        <v>1220.6333460762323</v>
      </c>
      <c r="S10" s="98">
        <v>1432.5544441874702</v>
      </c>
      <c r="T10" s="98">
        <v>1116.4616413171254</v>
      </c>
      <c r="U10" s="98">
        <v>1010.8418890068663</v>
      </c>
      <c r="V10" s="98">
        <v>1117.4801747333247</v>
      </c>
      <c r="W10" s="98">
        <v>1603.4564012464307</v>
      </c>
      <c r="X10" s="98">
        <v>1004.3717072144638</v>
      </c>
      <c r="Y10" s="98">
        <v>857.23548724849365</v>
      </c>
      <c r="DA10" s="63" t="s">
        <v>2419</v>
      </c>
    </row>
    <row r="11" spans="1:105" ht="12" customHeight="1" x14ac:dyDescent="0.25">
      <c r="A11" s="97" t="s">
        <v>124</v>
      </c>
      <c r="B11" s="98">
        <v>891.04343596413503</v>
      </c>
      <c r="C11" s="98">
        <v>869.26704887193318</v>
      </c>
      <c r="D11" s="98">
        <v>906.01829695377126</v>
      </c>
      <c r="E11" s="98">
        <v>893.59268860644545</v>
      </c>
      <c r="F11" s="98">
        <v>920.30415169795288</v>
      </c>
      <c r="G11" s="98">
        <v>906.02898404658015</v>
      </c>
      <c r="H11" s="98">
        <v>893.84416865645051</v>
      </c>
      <c r="I11" s="98">
        <v>936.70421154833411</v>
      </c>
      <c r="J11" s="98">
        <v>891.28626745488418</v>
      </c>
      <c r="K11" s="98">
        <v>909.29821263749864</v>
      </c>
      <c r="L11" s="98">
        <v>969.86316539585459</v>
      </c>
      <c r="M11" s="98">
        <v>1054.5410102745548</v>
      </c>
      <c r="N11" s="98">
        <v>1063.0360360009554</v>
      </c>
      <c r="O11" s="98">
        <v>1077.6111856771806</v>
      </c>
      <c r="P11" s="98">
        <v>1094.2418558149457</v>
      </c>
      <c r="Q11" s="98">
        <v>1104.2803294475227</v>
      </c>
      <c r="R11" s="98">
        <v>1134.881685325397</v>
      </c>
      <c r="S11" s="98">
        <v>1220.0302390976451</v>
      </c>
      <c r="T11" s="98">
        <v>1244.9740463540754</v>
      </c>
      <c r="U11" s="98">
        <v>1228.6933552329833</v>
      </c>
      <c r="V11" s="98">
        <v>1281.1769872138527</v>
      </c>
      <c r="W11" s="98">
        <v>1409.6628642629562</v>
      </c>
      <c r="X11" s="98">
        <v>964.3450107699914</v>
      </c>
      <c r="Y11" s="98">
        <v>859.10706592112206</v>
      </c>
      <c r="DA11" s="63" t="s">
        <v>2420</v>
      </c>
    </row>
    <row r="12" spans="1:105" ht="12" customHeight="1" x14ac:dyDescent="0.25">
      <c r="A12" s="97" t="s">
        <v>123</v>
      </c>
      <c r="B12" s="98">
        <v>891.0434359641348</v>
      </c>
      <c r="C12" s="98">
        <v>869.26196313226376</v>
      </c>
      <c r="D12" s="98">
        <v>906.01154027552457</v>
      </c>
      <c r="E12" s="98">
        <v>893.53929389699499</v>
      </c>
      <c r="F12" s="98">
        <v>920.27264343330887</v>
      </c>
      <c r="G12" s="98">
        <v>906.09876407603463</v>
      </c>
      <c r="H12" s="98">
        <v>894.31951209546253</v>
      </c>
      <c r="I12" s="98">
        <v>935.82558403708492</v>
      </c>
      <c r="J12" s="98">
        <v>890.92431927107168</v>
      </c>
      <c r="K12" s="98">
        <v>910.03223394584654</v>
      </c>
      <c r="L12" s="98">
        <v>971.22526299199365</v>
      </c>
      <c r="M12" s="98">
        <v>1056.0688810008457</v>
      </c>
      <c r="N12" s="98">
        <v>1063.8649449362179</v>
      </c>
      <c r="O12" s="98">
        <v>1085.4619095309556</v>
      </c>
      <c r="P12" s="98">
        <v>1103.2965629490927</v>
      </c>
      <c r="Q12" s="98">
        <v>1113.464469972097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2421</v>
      </c>
    </row>
    <row r="13" spans="1:105" ht="12" customHeight="1" x14ac:dyDescent="0.25">
      <c r="A13" s="100" t="s">
        <v>50</v>
      </c>
      <c r="B13" s="101">
        <v>225.17093443545204</v>
      </c>
      <c r="C13" s="101">
        <v>208.17769002935088</v>
      </c>
      <c r="D13" s="101">
        <v>198.21666070580972</v>
      </c>
      <c r="E13" s="101">
        <v>216.57545818862721</v>
      </c>
      <c r="F13" s="101">
        <v>216.07948252383389</v>
      </c>
      <c r="G13" s="101">
        <v>193.56744933690786</v>
      </c>
      <c r="H13" s="101">
        <v>180.86519110426775</v>
      </c>
      <c r="I13" s="101">
        <v>228.47891489779201</v>
      </c>
      <c r="J13" s="101">
        <v>199.89036243082657</v>
      </c>
      <c r="K13" s="101">
        <v>186.15280264926105</v>
      </c>
      <c r="L13" s="101">
        <v>434.21271535904344</v>
      </c>
      <c r="M13" s="101">
        <v>208.36541164105228</v>
      </c>
      <c r="N13" s="101">
        <v>271.51856421915721</v>
      </c>
      <c r="O13" s="101">
        <v>289.83307019099078</v>
      </c>
      <c r="P13" s="101">
        <v>211.33757608089971</v>
      </c>
      <c r="Q13" s="101">
        <v>245.67914092682281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2422</v>
      </c>
    </row>
    <row r="14" spans="1:105" ht="12" customHeight="1" x14ac:dyDescent="0.25">
      <c r="A14" s="103" t="s">
        <v>52</v>
      </c>
      <c r="B14" s="104">
        <v>665.87250152868285</v>
      </c>
      <c r="C14" s="104">
        <v>661.0842731029129</v>
      </c>
      <c r="D14" s="104">
        <v>707.79487956971491</v>
      </c>
      <c r="E14" s="104">
        <v>676.96383570836781</v>
      </c>
      <c r="F14" s="104">
        <v>704.19316090947484</v>
      </c>
      <c r="G14" s="104">
        <v>712.53131473912697</v>
      </c>
      <c r="H14" s="104">
        <v>713.45432099119478</v>
      </c>
      <c r="I14" s="104">
        <v>707.346669139293</v>
      </c>
      <c r="J14" s="104">
        <v>691.03395684024497</v>
      </c>
      <c r="K14" s="104">
        <v>723.87943129658549</v>
      </c>
      <c r="L14" s="104">
        <v>537.01254763295015</v>
      </c>
      <c r="M14" s="104">
        <v>847.70346935979353</v>
      </c>
      <c r="N14" s="104">
        <v>792.3463807170607</v>
      </c>
      <c r="O14" s="104">
        <v>795.628839339965</v>
      </c>
      <c r="P14" s="104">
        <v>891.95898686819316</v>
      </c>
      <c r="Q14" s="104">
        <v>867.78532904527424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2423</v>
      </c>
    </row>
    <row r="15" spans="1:105" ht="12" customHeight="1" x14ac:dyDescent="0.25">
      <c r="A15" s="106" t="s">
        <v>122</v>
      </c>
      <c r="B15" s="101">
        <v>906.40460582472633</v>
      </c>
      <c r="C15" s="101">
        <v>876.73968638799874</v>
      </c>
      <c r="D15" s="101">
        <v>876.57497376233891</v>
      </c>
      <c r="E15" s="101">
        <v>927.54488336188956</v>
      </c>
      <c r="F15" s="101">
        <v>934.37458230254583</v>
      </c>
      <c r="G15" s="101">
        <v>867.61845941519243</v>
      </c>
      <c r="H15" s="101">
        <v>902.52193899105919</v>
      </c>
      <c r="I15" s="101">
        <v>912.6459735826495</v>
      </c>
      <c r="J15" s="101">
        <v>930.386908270292</v>
      </c>
      <c r="K15" s="101">
        <v>862.39469445984764</v>
      </c>
      <c r="L15" s="101">
        <v>949.71963214163031</v>
      </c>
      <c r="M15" s="101">
        <v>1025.6688946012766</v>
      </c>
      <c r="N15" s="101">
        <v>1103.16650847201</v>
      </c>
      <c r="O15" s="101">
        <v>1173.2490607669947</v>
      </c>
      <c r="P15" s="101">
        <v>1058.4886916100104</v>
      </c>
      <c r="Q15" s="101">
        <v>1119.9304807297608</v>
      </c>
      <c r="R15" s="101">
        <v>1139.5352857499122</v>
      </c>
      <c r="S15" s="101">
        <v>1219.8611960126914</v>
      </c>
      <c r="T15" s="101">
        <v>1241.4736061865794</v>
      </c>
      <c r="U15" s="101">
        <v>1234.935920181056</v>
      </c>
      <c r="V15" s="101">
        <v>1295.6355133923723</v>
      </c>
      <c r="W15" s="101">
        <v>1264.587971799456</v>
      </c>
      <c r="X15" s="101">
        <v>950.83790427970473</v>
      </c>
      <c r="Y15" s="101">
        <v>888.39955917386783</v>
      </c>
      <c r="DA15" s="131" t="s">
        <v>2424</v>
      </c>
    </row>
    <row r="16" spans="1:105" ht="12" customHeight="1" x14ac:dyDescent="0.25">
      <c r="A16" s="107" t="s">
        <v>121</v>
      </c>
      <c r="B16" s="104">
        <v>906.40460582472667</v>
      </c>
      <c r="C16" s="104">
        <v>876.72764415280449</v>
      </c>
      <c r="D16" s="104">
        <v>876.52987976811301</v>
      </c>
      <c r="E16" s="104">
        <v>927.52434312756645</v>
      </c>
      <c r="F16" s="104">
        <v>934.39113201299915</v>
      </c>
      <c r="G16" s="104">
        <v>867.69720059049416</v>
      </c>
      <c r="H16" s="104">
        <v>902.63858040765854</v>
      </c>
      <c r="I16" s="104">
        <v>912.46936533753797</v>
      </c>
      <c r="J16" s="104">
        <v>930.15539977942251</v>
      </c>
      <c r="K16" s="104">
        <v>862.0528672743219</v>
      </c>
      <c r="L16" s="104">
        <v>949.47717014038165</v>
      </c>
      <c r="M16" s="104">
        <v>1026.1224726912319</v>
      </c>
      <c r="N16" s="104">
        <v>1103.4817824899333</v>
      </c>
      <c r="O16" s="104">
        <v>1173.081284017848</v>
      </c>
      <c r="P16" s="104">
        <v>1058.3558800862811</v>
      </c>
      <c r="Q16" s="104">
        <v>1119.8585457128092</v>
      </c>
      <c r="R16" s="104">
        <v>1139.5635587913459</v>
      </c>
      <c r="S16" s="104">
        <v>1220.0449080234844</v>
      </c>
      <c r="T16" s="104">
        <v>1242.5680727150998</v>
      </c>
      <c r="U16" s="104">
        <v>1236.1047528049846</v>
      </c>
      <c r="V16" s="104">
        <v>1295.7596358244125</v>
      </c>
      <c r="W16" s="104">
        <v>1263.901827123613</v>
      </c>
      <c r="X16" s="104">
        <v>948.66510995852332</v>
      </c>
      <c r="Y16" s="104">
        <v>888.42954464966385</v>
      </c>
      <c r="DA16" s="132" t="s">
        <v>2425</v>
      </c>
    </row>
    <row r="17" spans="1:105" ht="12" customHeight="1" x14ac:dyDescent="0.25">
      <c r="A17" s="108" t="s">
        <v>53</v>
      </c>
      <c r="B17" s="98">
        <v>229.11898284107468</v>
      </c>
      <c r="C17" s="98">
        <v>209.99778234703658</v>
      </c>
      <c r="D17" s="98">
        <v>191.67290017290114</v>
      </c>
      <c r="E17" s="98">
        <v>224.87036087433847</v>
      </c>
      <c r="F17" s="98">
        <v>219.42219350528157</v>
      </c>
      <c r="G17" s="98">
        <v>185.2440622954532</v>
      </c>
      <c r="H17" s="98">
        <v>182.4646323650507</v>
      </c>
      <c r="I17" s="98">
        <v>222.77915289979941</v>
      </c>
      <c r="J17" s="98">
        <v>208.8803306268286</v>
      </c>
      <c r="K17" s="98">
        <v>176.02075152603754</v>
      </c>
      <c r="L17" s="98">
        <v>424.49053787476589</v>
      </c>
      <c r="M17" s="98">
        <v>202.09724246953303</v>
      </c>
      <c r="N17" s="98">
        <v>281.71572913089864</v>
      </c>
      <c r="O17" s="98">
        <v>313.20863952257815</v>
      </c>
      <c r="P17" s="98">
        <v>202.50216958171373</v>
      </c>
      <c r="Q17" s="98">
        <v>247.35935926599015</v>
      </c>
      <c r="R17" s="98">
        <v>237.01842190060057</v>
      </c>
      <c r="S17" s="98">
        <v>285.30367524959843</v>
      </c>
      <c r="T17" s="98">
        <v>288.34590383052466</v>
      </c>
      <c r="U17" s="98">
        <v>261.75769352240394</v>
      </c>
      <c r="V17" s="98">
        <v>279.56730936555726</v>
      </c>
      <c r="W17" s="98">
        <v>277.73277720240168</v>
      </c>
      <c r="X17" s="98">
        <v>79.820744159092683</v>
      </c>
      <c r="Y17" s="98">
        <v>61.063307583735138</v>
      </c>
      <c r="DA17" s="63" t="s">
        <v>2426</v>
      </c>
    </row>
    <row r="18" spans="1:105" ht="12" customHeight="1" x14ac:dyDescent="0.25">
      <c r="A18" s="108" t="s">
        <v>52</v>
      </c>
      <c r="B18" s="98">
        <v>677.28562298365193</v>
      </c>
      <c r="C18" s="98">
        <v>666.729861805768</v>
      </c>
      <c r="D18" s="98">
        <v>684.85697959521201</v>
      </c>
      <c r="E18" s="98">
        <v>702.65398225322804</v>
      </c>
      <c r="F18" s="98">
        <v>714.96893850771778</v>
      </c>
      <c r="G18" s="98">
        <v>682.45313829504096</v>
      </c>
      <c r="H18" s="98">
        <v>720.17394804260778</v>
      </c>
      <c r="I18" s="98">
        <v>689.69021243773864</v>
      </c>
      <c r="J18" s="98">
        <v>721.27506915259369</v>
      </c>
      <c r="K18" s="98">
        <v>686.03211574828435</v>
      </c>
      <c r="L18" s="98">
        <v>524.98663226561564</v>
      </c>
      <c r="M18" s="98">
        <v>824.02523022169896</v>
      </c>
      <c r="N18" s="98">
        <v>821.76605335903423</v>
      </c>
      <c r="O18" s="98">
        <v>859.87264449526992</v>
      </c>
      <c r="P18" s="98">
        <v>855.8537105045674</v>
      </c>
      <c r="Q18" s="98">
        <v>872.49918644681895</v>
      </c>
      <c r="R18" s="98">
        <v>902.54513689074531</v>
      </c>
      <c r="S18" s="98">
        <v>934.74123277388583</v>
      </c>
      <c r="T18" s="98">
        <v>954.22216888457513</v>
      </c>
      <c r="U18" s="98">
        <v>974.34705928258074</v>
      </c>
      <c r="V18" s="98">
        <v>1016.1923264588553</v>
      </c>
      <c r="W18" s="98">
        <v>986.16904992121158</v>
      </c>
      <c r="X18" s="98">
        <v>868.84436579943053</v>
      </c>
      <c r="Y18" s="98">
        <v>827.36623706592854</v>
      </c>
      <c r="DA18" s="63" t="s">
        <v>2427</v>
      </c>
    </row>
    <row r="19" spans="1:105" ht="12" customHeight="1" x14ac:dyDescent="0.25">
      <c r="A19" s="121" t="s">
        <v>54</v>
      </c>
      <c r="B19" s="122">
        <v>558.79399814102533</v>
      </c>
      <c r="C19" s="122">
        <v>565.84750606869841</v>
      </c>
      <c r="D19" s="122">
        <v>572.46303370811904</v>
      </c>
      <c r="E19" s="122">
        <v>552.63272946500547</v>
      </c>
      <c r="F19" s="122">
        <v>497.23641720146651</v>
      </c>
      <c r="G19" s="122">
        <v>513.36049693785446</v>
      </c>
      <c r="H19" s="122">
        <v>523.42127520925612</v>
      </c>
      <c r="I19" s="122">
        <v>550.08550206037194</v>
      </c>
      <c r="J19" s="122">
        <v>555.71726524872986</v>
      </c>
      <c r="K19" s="122">
        <v>460.30662304736074</v>
      </c>
      <c r="L19" s="122">
        <v>572.36303643324027</v>
      </c>
      <c r="M19" s="122">
        <v>565.87376169657045</v>
      </c>
      <c r="N19" s="122">
        <v>602.49808581031687</v>
      </c>
      <c r="O19" s="122">
        <v>619.74605142168252</v>
      </c>
      <c r="P19" s="122">
        <v>548.62514608210324</v>
      </c>
      <c r="Q19" s="122">
        <v>575.46141194112613</v>
      </c>
      <c r="R19" s="122">
        <v>557.62256545800756</v>
      </c>
      <c r="S19" s="122">
        <v>593.61736964998579</v>
      </c>
      <c r="T19" s="122">
        <v>590.93642178660377</v>
      </c>
      <c r="U19" s="122">
        <v>585.86425175794159</v>
      </c>
      <c r="V19" s="122">
        <v>616.89067879498896</v>
      </c>
      <c r="W19" s="122">
        <v>582.45080837777823</v>
      </c>
      <c r="X19" s="122">
        <v>643.37441755855923</v>
      </c>
      <c r="Y19" s="122">
        <v>594.63527937599486</v>
      </c>
      <c r="DA19" s="130" t="s">
        <v>2428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2429</v>
      </c>
    </row>
    <row r="21" spans="1:105" ht="12" customHeight="1" x14ac:dyDescent="0.25">
      <c r="A21" s="97" t="s">
        <v>50</v>
      </c>
      <c r="B21" s="98">
        <v>575.70486435977273</v>
      </c>
      <c r="C21" s="98">
        <v>554.29529157006414</v>
      </c>
      <c r="D21" s="98">
        <v>568.20331782171161</v>
      </c>
      <c r="E21" s="98">
        <v>536.3550954140353</v>
      </c>
      <c r="F21" s="98">
        <v>528.43232575790194</v>
      </c>
      <c r="G21" s="98">
        <v>516.2770026157956</v>
      </c>
      <c r="H21" s="98">
        <v>517.38564137901562</v>
      </c>
      <c r="I21" s="98">
        <v>551.11187835395663</v>
      </c>
      <c r="J21" s="98">
        <v>521.69196101744274</v>
      </c>
      <c r="K21" s="98">
        <v>531.39852729060806</v>
      </c>
      <c r="L21" s="98">
        <v>549.75457181350816</v>
      </c>
      <c r="M21" s="98">
        <v>578.54536828694404</v>
      </c>
      <c r="N21" s="98">
        <v>583.89448531333016</v>
      </c>
      <c r="O21" s="98">
        <v>585.74155215149392</v>
      </c>
      <c r="P21" s="98">
        <v>590.78683634607262</v>
      </c>
      <c r="Q21" s="98">
        <v>588.87492357747408</v>
      </c>
      <c r="R21" s="98">
        <v>543.08880973373323</v>
      </c>
      <c r="S21" s="98">
        <v>592.19155028706348</v>
      </c>
      <c r="T21" s="98">
        <v>582.5413786483781</v>
      </c>
      <c r="U21" s="98">
        <v>585.76793624623713</v>
      </c>
      <c r="V21" s="98">
        <v>638.82951532023174</v>
      </c>
      <c r="W21" s="98">
        <v>612.7061237483631</v>
      </c>
      <c r="X21" s="98">
        <v>612.79854203371508</v>
      </c>
      <c r="Y21" s="98">
        <v>574.86976021597354</v>
      </c>
      <c r="DA21" s="63" t="s">
        <v>2430</v>
      </c>
    </row>
    <row r="22" spans="1:105" ht="12" customHeight="1" x14ac:dyDescent="0.25">
      <c r="A22" s="109" t="s">
        <v>120</v>
      </c>
      <c r="B22" s="33">
        <v>544.58702967127147</v>
      </c>
      <c r="C22" s="33">
        <v>575.46362872823727</v>
      </c>
      <c r="D22" s="33">
        <v>576.00175731487332</v>
      </c>
      <c r="E22" s="33">
        <v>566.09172223688438</v>
      </c>
      <c r="F22" s="33">
        <v>470.89511801775177</v>
      </c>
      <c r="G22" s="33">
        <v>510.98426592437374</v>
      </c>
      <c r="H22" s="33">
        <v>527.80073638202623</v>
      </c>
      <c r="I22" s="33">
        <v>549.38292273876652</v>
      </c>
      <c r="J22" s="33">
        <v>577.71928637682709</v>
      </c>
      <c r="K22" s="33">
        <v>416.05977525100752</v>
      </c>
      <c r="L22" s="33">
        <v>586.01146875831876</v>
      </c>
      <c r="M22" s="33">
        <v>558.55363552828965</v>
      </c>
      <c r="N22" s="33">
        <v>612.73159428233294</v>
      </c>
      <c r="O22" s="33">
        <v>637.29275200756945</v>
      </c>
      <c r="P22" s="33">
        <v>527.9668775505321</v>
      </c>
      <c r="Q22" s="33">
        <v>569.57815329899631</v>
      </c>
      <c r="R22" s="33">
        <v>563.13397250063633</v>
      </c>
      <c r="S22" s="33">
        <v>594.11302747284253</v>
      </c>
      <c r="T22" s="33">
        <v>593.85042661641876</v>
      </c>
      <c r="U22" s="33">
        <v>585.89768687751814</v>
      </c>
      <c r="V22" s="33">
        <v>609.44182863681897</v>
      </c>
      <c r="W22" s="33">
        <v>573.6282139811824</v>
      </c>
      <c r="X22" s="33">
        <v>648.77132402656002</v>
      </c>
      <c r="Y22" s="33">
        <v>597.026076652916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9277.6409827678162</v>
      </c>
      <c r="C24" s="117">
        <f t="shared" si="7"/>
        <v>9602.4239878615263</v>
      </c>
      <c r="D24" s="117">
        <f t="shared" si="7"/>
        <v>9456.2768511981121</v>
      </c>
      <c r="E24" s="117">
        <f t="shared" si="7"/>
        <v>9627.9126868497788</v>
      </c>
      <c r="F24" s="117">
        <f t="shared" si="7"/>
        <v>10038.470981652061</v>
      </c>
      <c r="G24" s="117">
        <f t="shared" si="7"/>
        <v>9889.8869492778576</v>
      </c>
      <c r="H24" s="117">
        <f t="shared" si="7"/>
        <v>9425.2158779410693</v>
      </c>
      <c r="I24" s="117">
        <f t="shared" si="7"/>
        <v>8968.2442167695717</v>
      </c>
      <c r="J24" s="117">
        <f t="shared" si="7"/>
        <v>9359.7328266541062</v>
      </c>
      <c r="K24" s="117">
        <f t="shared" si="7"/>
        <v>9428.2367966601578</v>
      </c>
      <c r="L24" s="117">
        <f t="shared" si="7"/>
        <v>10339.757813024395</v>
      </c>
      <c r="M24" s="117">
        <f t="shared" si="7"/>
        <v>8500.2256927967519</v>
      </c>
      <c r="N24" s="117">
        <f t="shared" si="7"/>
        <v>9860.0259436790839</v>
      </c>
      <c r="O24" s="117">
        <f t="shared" si="7"/>
        <v>10778.742122936899</v>
      </c>
      <c r="P24" s="117">
        <f t="shared" si="7"/>
        <v>7974.4548813555057</v>
      </c>
      <c r="Q24" s="117">
        <f t="shared" si="7"/>
        <v>8720.6865938424617</v>
      </c>
      <c r="R24" s="117">
        <f t="shared" ref="R24:V24" si="8">R25+R28+R30+R39</f>
        <v>10065.106443272243</v>
      </c>
      <c r="S24" s="117">
        <f t="shared" si="8"/>
        <v>9912.4966931914205</v>
      </c>
      <c r="T24" s="117">
        <f t="shared" si="8"/>
        <v>9880.9261308221685</v>
      </c>
      <c r="U24" s="117">
        <f t="shared" si="8"/>
        <v>9330.4295581737006</v>
      </c>
      <c r="V24" s="117">
        <f t="shared" si="8"/>
        <v>8698.7447800591526</v>
      </c>
      <c r="W24" s="117">
        <f t="shared" ref="W24:Y24" si="9">W25+W28+W30+W39</f>
        <v>12687.443022683223</v>
      </c>
      <c r="X24" s="117">
        <f t="shared" si="9"/>
        <v>10075.175242164898</v>
      </c>
      <c r="Y24" s="117">
        <f t="shared" si="9"/>
        <v>8871.071731295342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7776.7211693181607</v>
      </c>
      <c r="C25" s="122">
        <f t="shared" si="10"/>
        <v>8111.1121682377179</v>
      </c>
      <c r="D25" s="122">
        <f t="shared" si="10"/>
        <v>7962.2224857273368</v>
      </c>
      <c r="E25" s="122">
        <f t="shared" si="10"/>
        <v>8003.3564326119576</v>
      </c>
      <c r="F25" s="122">
        <f t="shared" si="10"/>
        <v>8562.3175405231013</v>
      </c>
      <c r="G25" s="122">
        <f t="shared" si="10"/>
        <v>8440.3907746544246</v>
      </c>
      <c r="H25" s="122">
        <f t="shared" si="10"/>
        <v>7907.2088501330809</v>
      </c>
      <c r="I25" s="122">
        <f t="shared" si="10"/>
        <v>7459.4532538434469</v>
      </c>
      <c r="J25" s="122">
        <f t="shared" si="10"/>
        <v>7828.5539431632251</v>
      </c>
      <c r="K25" s="122">
        <f t="shared" si="10"/>
        <v>8041.5470890821698</v>
      </c>
      <c r="L25" s="122">
        <f t="shared" si="10"/>
        <v>8754.9553240769474</v>
      </c>
      <c r="M25" s="122">
        <f t="shared" si="10"/>
        <v>6838.4105359101031</v>
      </c>
      <c r="N25" s="122">
        <f t="shared" si="10"/>
        <v>8082.3878251544256</v>
      </c>
      <c r="O25" s="122">
        <f t="shared" si="10"/>
        <v>8911.095734402672</v>
      </c>
      <c r="P25" s="122">
        <f t="shared" si="10"/>
        <v>6280.8600431258601</v>
      </c>
      <c r="Q25" s="122">
        <f t="shared" si="10"/>
        <v>6941.9247947607555</v>
      </c>
      <c r="R25" s="122">
        <f t="shared" ref="R25:V25" si="11">SUM(R26:R27)</f>
        <v>8279.6735641436026</v>
      </c>
      <c r="S25" s="122">
        <f t="shared" si="11"/>
        <v>8005.0305142543803</v>
      </c>
      <c r="T25" s="122">
        <f t="shared" si="11"/>
        <v>7921.6237516865558</v>
      </c>
      <c r="U25" s="122">
        <f t="shared" si="11"/>
        <v>7353.3779625259649</v>
      </c>
      <c r="V25" s="122">
        <f t="shared" si="11"/>
        <v>6579.2406006150495</v>
      </c>
      <c r="W25" s="122">
        <f t="shared" ref="W25:Y25" si="12">SUM(W26:W27)</f>
        <v>10602.862926374912</v>
      </c>
      <c r="X25" s="122">
        <f t="shared" si="12"/>
        <v>8293.7241394414796</v>
      </c>
      <c r="Y25" s="122">
        <f t="shared" si="12"/>
        <v>7185.81664841161</v>
      </c>
      <c r="DA25" s="130" t="s">
        <v>2433</v>
      </c>
    </row>
    <row r="26" spans="1:105" ht="12" customHeight="1" x14ac:dyDescent="0.25">
      <c r="A26" s="97" t="s">
        <v>74</v>
      </c>
      <c r="B26" s="98">
        <v>7586.3458642971109</v>
      </c>
      <c r="C26" s="98">
        <v>7917.4789237751365</v>
      </c>
      <c r="D26" s="98">
        <v>7774.5907201843447</v>
      </c>
      <c r="E26" s="98">
        <v>7823.2679659510986</v>
      </c>
      <c r="F26" s="98">
        <v>8368.2019902894099</v>
      </c>
      <c r="G26" s="98">
        <v>8253.3459922567381</v>
      </c>
      <c r="H26" s="98">
        <v>7735.2206623101192</v>
      </c>
      <c r="I26" s="98">
        <v>7297.2062546288744</v>
      </c>
      <c r="J26" s="98">
        <v>7660.8914714847579</v>
      </c>
      <c r="K26" s="98">
        <v>7874.1885785957711</v>
      </c>
      <c r="L26" s="98">
        <v>8573.9600013103191</v>
      </c>
      <c r="M26" s="98">
        <v>6700.2085705654454</v>
      </c>
      <c r="N26" s="98">
        <v>7918.990085409192</v>
      </c>
      <c r="O26" s="98">
        <v>8732.6292029846009</v>
      </c>
      <c r="P26" s="98">
        <v>6156.3446148959847</v>
      </c>
      <c r="Q26" s="98">
        <v>6805.1912461783168</v>
      </c>
      <c r="R26" s="98">
        <v>8117.2857455575022</v>
      </c>
      <c r="S26" s="98">
        <v>7848.9808686046181</v>
      </c>
      <c r="T26" s="98">
        <v>7768.4639601163044</v>
      </c>
      <c r="U26" s="98">
        <v>7211.3846785317219</v>
      </c>
      <c r="V26" s="98">
        <v>6453.2017270474998</v>
      </c>
      <c r="W26" s="98">
        <v>10398.301056664448</v>
      </c>
      <c r="X26" s="98">
        <v>8137.1282778626455</v>
      </c>
      <c r="Y26" s="98">
        <v>7050.3386488700498</v>
      </c>
      <c r="DA26" s="63" t="s">
        <v>2434</v>
      </c>
    </row>
    <row r="27" spans="1:105" ht="12" customHeight="1" x14ac:dyDescent="0.25">
      <c r="A27" s="97" t="s">
        <v>53</v>
      </c>
      <c r="B27" s="98">
        <v>190.37530502105011</v>
      </c>
      <c r="C27" s="98">
        <v>193.63324446258119</v>
      </c>
      <c r="D27" s="98">
        <v>187.63176554299244</v>
      </c>
      <c r="E27" s="98">
        <v>180.08846666085915</v>
      </c>
      <c r="F27" s="98">
        <v>194.11555023369181</v>
      </c>
      <c r="G27" s="98">
        <v>187.04478239768633</v>
      </c>
      <c r="H27" s="98">
        <v>171.98818782296149</v>
      </c>
      <c r="I27" s="98">
        <v>162.24699921457281</v>
      </c>
      <c r="J27" s="98">
        <v>167.66247167846737</v>
      </c>
      <c r="K27" s="98">
        <v>167.35851048639853</v>
      </c>
      <c r="L27" s="98">
        <v>180.99532276662825</v>
      </c>
      <c r="M27" s="98">
        <v>138.20196534465768</v>
      </c>
      <c r="N27" s="98">
        <v>163.39773974523362</v>
      </c>
      <c r="O27" s="98">
        <v>178.46653141807172</v>
      </c>
      <c r="P27" s="98">
        <v>124.51542822987564</v>
      </c>
      <c r="Q27" s="98">
        <v>136.73354858243911</v>
      </c>
      <c r="R27" s="98">
        <v>162.38781858610042</v>
      </c>
      <c r="S27" s="98">
        <v>156.04964564976211</v>
      </c>
      <c r="T27" s="98">
        <v>153.15979157025097</v>
      </c>
      <c r="U27" s="98">
        <v>141.99328399424263</v>
      </c>
      <c r="V27" s="98">
        <v>126.03887356754933</v>
      </c>
      <c r="W27" s="98">
        <v>204.56186971046364</v>
      </c>
      <c r="X27" s="98">
        <v>156.59586157883328</v>
      </c>
      <c r="Y27" s="98">
        <v>135.47799954156045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37.464553019001421</v>
      </c>
      <c r="C28" s="122">
        <f t="shared" si="13"/>
        <v>49.533983585567057</v>
      </c>
      <c r="D28" s="122">
        <f t="shared" si="13"/>
        <v>41.903466286638611</v>
      </c>
      <c r="E28" s="122">
        <f t="shared" si="13"/>
        <v>147.96462848853338</v>
      </c>
      <c r="F28" s="122">
        <f t="shared" si="13"/>
        <v>46.480910387701705</v>
      </c>
      <c r="G28" s="122">
        <f t="shared" si="13"/>
        <v>65.377261568288105</v>
      </c>
      <c r="H28" s="122">
        <f t="shared" si="13"/>
        <v>93.406787981374606</v>
      </c>
      <c r="I28" s="122">
        <f t="shared" si="13"/>
        <v>44.206042732486985</v>
      </c>
      <c r="J28" s="122">
        <f t="shared" si="13"/>
        <v>48.561056066991284</v>
      </c>
      <c r="K28" s="122">
        <f t="shared" si="13"/>
        <v>59.161717516790191</v>
      </c>
      <c r="L28" s="122">
        <f t="shared" si="13"/>
        <v>61.03831816200654</v>
      </c>
      <c r="M28" s="122">
        <f t="shared" si="13"/>
        <v>66.730393598733414</v>
      </c>
      <c r="N28" s="122">
        <f t="shared" si="13"/>
        <v>71.891546872858385</v>
      </c>
      <c r="O28" s="122">
        <f t="shared" si="13"/>
        <v>77.061927043040754</v>
      </c>
      <c r="P28" s="122">
        <f t="shared" si="13"/>
        <v>83.534709058799478</v>
      </c>
      <c r="Q28" s="122">
        <f t="shared" si="13"/>
        <v>83.315439843950216</v>
      </c>
      <c r="R28" s="122">
        <f t="shared" si="13"/>
        <v>91.065415656358681</v>
      </c>
      <c r="S28" s="122">
        <f t="shared" si="13"/>
        <v>98.679081377795612</v>
      </c>
      <c r="T28" s="122">
        <f t="shared" si="13"/>
        <v>133.6398626624264</v>
      </c>
      <c r="U28" s="122">
        <f t="shared" si="13"/>
        <v>165.65503777950929</v>
      </c>
      <c r="V28" s="122">
        <f t="shared" si="13"/>
        <v>220.77041842619877</v>
      </c>
      <c r="W28" s="122">
        <f t="shared" si="13"/>
        <v>246.38327149973659</v>
      </c>
      <c r="X28" s="122">
        <f t="shared" si="13"/>
        <v>191.93586669325163</v>
      </c>
      <c r="Y28" s="122">
        <f t="shared" si="13"/>
        <v>201.17053364347987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37.464553019001421</v>
      </c>
      <c r="C29" s="98">
        <f>IF(RES_hhdet_tes!C29=0,0,RES_hhdet_tes!C29*1000*11630/RES_hhdet_num!C24)</f>
        <v>49.533983585567057</v>
      </c>
      <c r="D29" s="98">
        <f>IF(RES_hhdet_tes!D29=0,0,RES_hhdet_tes!D29*1000*11630/RES_hhdet_num!D24)</f>
        <v>41.903466286638611</v>
      </c>
      <c r="E29" s="98">
        <f>IF(RES_hhdet_tes!E29=0,0,RES_hhdet_tes!E29*1000*11630/RES_hhdet_num!E24)</f>
        <v>147.96462848853338</v>
      </c>
      <c r="F29" s="98">
        <f>IF(RES_hhdet_tes!F29=0,0,RES_hhdet_tes!F29*1000*11630/RES_hhdet_num!F24)</f>
        <v>46.480910387701705</v>
      </c>
      <c r="G29" s="98">
        <f>IF(RES_hhdet_tes!G29=0,0,RES_hhdet_tes!G29*1000*11630/RES_hhdet_num!G24)</f>
        <v>65.377261568288105</v>
      </c>
      <c r="H29" s="98">
        <f>IF(RES_hhdet_tes!H29=0,0,RES_hhdet_tes!H29*1000*11630/RES_hhdet_num!H24)</f>
        <v>93.406787981374606</v>
      </c>
      <c r="I29" s="98">
        <f>IF(RES_hhdet_tes!I29=0,0,RES_hhdet_tes!I29*1000*11630/RES_hhdet_num!I24)</f>
        <v>44.206042732486985</v>
      </c>
      <c r="J29" s="98">
        <f>IF(RES_hhdet_tes!J29=0,0,RES_hhdet_tes!J29*1000*11630/RES_hhdet_num!J24)</f>
        <v>48.561056066991284</v>
      </c>
      <c r="K29" s="98">
        <f>IF(RES_hhdet_tes!K29=0,0,RES_hhdet_tes!K29*1000*11630/RES_hhdet_num!K24)</f>
        <v>59.161717516790191</v>
      </c>
      <c r="L29" s="98">
        <f>IF(RES_hhdet_tes!L29=0,0,RES_hhdet_tes!L29*1000*11630/RES_hhdet_num!L24)</f>
        <v>61.03831816200654</v>
      </c>
      <c r="M29" s="98">
        <f>IF(RES_hhdet_tes!M29=0,0,RES_hhdet_tes!M29*1000*11630/RES_hhdet_num!M24)</f>
        <v>66.730393598733414</v>
      </c>
      <c r="N29" s="98">
        <f>IF(RES_hhdet_tes!N29=0,0,RES_hhdet_tes!N29*1000*11630/RES_hhdet_num!N24)</f>
        <v>71.891546872858385</v>
      </c>
      <c r="O29" s="98">
        <f>IF(RES_hhdet_tes!O29=0,0,RES_hhdet_tes!O29*1000*11630/RES_hhdet_num!O24)</f>
        <v>77.061927043040754</v>
      </c>
      <c r="P29" s="98">
        <f>IF(RES_hhdet_tes!P29=0,0,RES_hhdet_tes!P29*1000*11630/RES_hhdet_num!P24)</f>
        <v>83.534709058799478</v>
      </c>
      <c r="Q29" s="98">
        <f>IF(RES_hhdet_tes!Q29=0,0,RES_hhdet_tes!Q29*1000*11630/RES_hhdet_num!Q24)</f>
        <v>83.315439843950216</v>
      </c>
      <c r="R29" s="98">
        <f>IF(RES_hhdet_tes!R29=0,0,RES_hhdet_tes!R29*1000*11630/RES_hhdet_num!R24)</f>
        <v>91.065415656358681</v>
      </c>
      <c r="S29" s="98">
        <f>IF(RES_hhdet_tes!S29=0,0,RES_hhdet_tes!S29*1000*11630/RES_hhdet_num!S24)</f>
        <v>98.679081377795612</v>
      </c>
      <c r="T29" s="98">
        <f>IF(RES_hhdet_tes!T29=0,0,RES_hhdet_tes!T29*1000*11630/RES_hhdet_num!T24)</f>
        <v>133.6398626624264</v>
      </c>
      <c r="U29" s="98">
        <f>IF(RES_hhdet_tes!U29=0,0,RES_hhdet_tes!U29*1000*11630/RES_hhdet_num!U24)</f>
        <v>165.65503777950929</v>
      </c>
      <c r="V29" s="98">
        <f>IF(RES_hhdet_tes!V29=0,0,RES_hhdet_tes!V29*1000*11630/RES_hhdet_num!V24)</f>
        <v>220.77041842619877</v>
      </c>
      <c r="W29" s="98">
        <f>IF(RES_hhdet_tes!W29=0,0,RES_hhdet_tes!W29*1000*11630/RES_hhdet_num!W24)</f>
        <v>246.38327149973659</v>
      </c>
      <c r="X29" s="98">
        <f>IF(RES_hhdet_tes!X29=0,0,RES_hhdet_tes!X29*1000*11630/RES_hhdet_num!X24)</f>
        <v>191.93586669325163</v>
      </c>
      <c r="Y29" s="98">
        <f>IF(RES_hhdet_tes!Y29=0,0,RES_hhdet_tes!Y29*1000*11630/RES_hhdet_num!Y24)</f>
        <v>201.17053364347987</v>
      </c>
      <c r="DA29" s="63" t="s">
        <v>2437</v>
      </c>
    </row>
    <row r="30" spans="1:105" ht="12" customHeight="1" x14ac:dyDescent="0.25">
      <c r="A30" s="121" t="s">
        <v>55</v>
      </c>
      <c r="B30" s="122">
        <v>904.66127951806573</v>
      </c>
      <c r="C30" s="122">
        <v>875.86510258839519</v>
      </c>
      <c r="D30" s="122">
        <v>879.66203505356793</v>
      </c>
      <c r="E30" s="122">
        <v>923.85720870263765</v>
      </c>
      <c r="F30" s="122">
        <v>932.63807692764101</v>
      </c>
      <c r="G30" s="122">
        <v>870.76353190656482</v>
      </c>
      <c r="H30" s="122">
        <v>901.2691474479351</v>
      </c>
      <c r="I30" s="122">
        <v>914.48085008982298</v>
      </c>
      <c r="J30" s="122">
        <v>927.60468138143028</v>
      </c>
      <c r="K30" s="122">
        <v>866.20168257906289</v>
      </c>
      <c r="L30" s="122">
        <v>951.49540945506328</v>
      </c>
      <c r="M30" s="122">
        <v>1029.2007410761996</v>
      </c>
      <c r="N30" s="122">
        <v>1103.0545607370693</v>
      </c>
      <c r="O30" s="122">
        <v>1170.667154809933</v>
      </c>
      <c r="P30" s="122">
        <v>1061.2270858921706</v>
      </c>
      <c r="Q30" s="122">
        <v>1119.6664807699788</v>
      </c>
      <c r="R30" s="122">
        <v>1137.2059316693876</v>
      </c>
      <c r="S30" s="122">
        <v>1215.2121412269839</v>
      </c>
      <c r="T30" s="122">
        <v>1234.8265781574414</v>
      </c>
      <c r="U30" s="122">
        <v>1225.5321358087008</v>
      </c>
      <c r="V30" s="122">
        <v>1282.1703646767933</v>
      </c>
      <c r="W30" s="122">
        <v>1256.0802200058777</v>
      </c>
      <c r="X30" s="122">
        <v>947.28148554506458</v>
      </c>
      <c r="Y30" s="122">
        <v>890.57334078391966</v>
      </c>
      <c r="DA30" s="130" t="s">
        <v>2438</v>
      </c>
    </row>
    <row r="31" spans="1:105" ht="12" customHeight="1" x14ac:dyDescent="0.25">
      <c r="A31" s="97" t="s">
        <v>141</v>
      </c>
      <c r="B31" s="98">
        <v>891.04343596413503</v>
      </c>
      <c r="C31" s="98">
        <v>869.23603805529547</v>
      </c>
      <c r="D31" s="98">
        <v>905.93909128159612</v>
      </c>
      <c r="E31" s="98">
        <v>893.44638916013014</v>
      </c>
      <c r="F31" s="98">
        <v>920.01136629970529</v>
      </c>
      <c r="G31" s="98">
        <v>905.53438155826018</v>
      </c>
      <c r="H31" s="98">
        <v>893.34774298241712</v>
      </c>
      <c r="I31" s="98">
        <v>936.45853855438372</v>
      </c>
      <c r="J31" s="98">
        <v>891.25872607574161</v>
      </c>
      <c r="K31" s="98">
        <v>909.4278098801949</v>
      </c>
      <c r="L31" s="98">
        <v>970.0795670534269</v>
      </c>
      <c r="M31" s="98">
        <v>1056.422202231694</v>
      </c>
      <c r="N31" s="98">
        <v>1065.2160429224286</v>
      </c>
      <c r="O31" s="98">
        <v>1079.3210692113221</v>
      </c>
      <c r="P31" s="98">
        <v>1095.627423416626</v>
      </c>
      <c r="Q31" s="98">
        <v>1104.9397023752981</v>
      </c>
      <c r="R31" s="98">
        <v>1133.1946780451858</v>
      </c>
      <c r="S31" s="98">
        <v>1215.5707810004665</v>
      </c>
      <c r="T31" s="98">
        <v>1238.4269910642856</v>
      </c>
      <c r="U31" s="98">
        <v>1219.7947593234117</v>
      </c>
      <c r="V31" s="98">
        <v>1268.836716895614</v>
      </c>
      <c r="W31" s="98">
        <v>1395.310284198516</v>
      </c>
      <c r="X31" s="98">
        <v>957.78444705633171</v>
      </c>
      <c r="Y31" s="98">
        <v>860.97153201148421</v>
      </c>
      <c r="DA31" s="63" t="s">
        <v>2439</v>
      </c>
    </row>
    <row r="32" spans="1:105" ht="12" customHeight="1" x14ac:dyDescent="0.25">
      <c r="A32" s="97" t="s">
        <v>140</v>
      </c>
      <c r="B32" s="98">
        <v>891.04343596413514</v>
      </c>
      <c r="C32" s="98">
        <v>869.26196313226387</v>
      </c>
      <c r="D32" s="98">
        <v>906.01154027552491</v>
      </c>
      <c r="E32" s="98">
        <v>893.53929389699488</v>
      </c>
      <c r="F32" s="98">
        <v>920.27264343330876</v>
      </c>
      <c r="G32" s="98">
        <v>905.63107539167618</v>
      </c>
      <c r="H32" s="98">
        <v>893.3242314681039</v>
      </c>
      <c r="I32" s="98">
        <v>936.62651567134003</v>
      </c>
      <c r="J32" s="98">
        <v>891.55877375854664</v>
      </c>
      <c r="K32" s="98">
        <v>909.63863419211987</v>
      </c>
      <c r="L32" s="98">
        <v>969.72243462499137</v>
      </c>
      <c r="M32" s="98">
        <v>1056.2950225842233</v>
      </c>
      <c r="N32" s="98">
        <v>1065.1302020306575</v>
      </c>
      <c r="O32" s="98">
        <v>1078.9502487058528</v>
      </c>
      <c r="P32" s="98">
        <v>1098.334457003476</v>
      </c>
      <c r="Q32" s="98">
        <v>1107.455066315209</v>
      </c>
      <c r="R32" s="98">
        <v>1133.6064952270781</v>
      </c>
      <c r="S32" s="98">
        <v>1212.0907687690683</v>
      </c>
      <c r="T32" s="98">
        <v>1226.5031078710585</v>
      </c>
      <c r="U32" s="98">
        <v>1209.831904161678</v>
      </c>
      <c r="V32" s="98">
        <v>1259.7320156928056</v>
      </c>
      <c r="W32" s="98">
        <v>1374.1579053080234</v>
      </c>
      <c r="X32" s="98">
        <v>944.18296190538024</v>
      </c>
      <c r="Y32" s="98">
        <v>849.74811936970457</v>
      </c>
      <c r="DA32" s="63" t="s">
        <v>2440</v>
      </c>
    </row>
    <row r="33" spans="1:105" ht="12" customHeight="1" x14ac:dyDescent="0.25">
      <c r="A33" s="100" t="s">
        <v>50</v>
      </c>
      <c r="B33" s="101">
        <v>225.17093443545207</v>
      </c>
      <c r="C33" s="101">
        <v>208.17769002935086</v>
      </c>
      <c r="D33" s="101">
        <v>198.21666070580974</v>
      </c>
      <c r="E33" s="101">
        <v>216.57545818862718</v>
      </c>
      <c r="F33" s="101">
        <v>216.07948252383397</v>
      </c>
      <c r="G33" s="101">
        <v>193.46753825733884</v>
      </c>
      <c r="H33" s="101">
        <v>180.66390776153071</v>
      </c>
      <c r="I33" s="101">
        <v>228.67445987307735</v>
      </c>
      <c r="J33" s="101">
        <v>200.0327104784711</v>
      </c>
      <c r="K33" s="101">
        <v>186.07228935034124</v>
      </c>
      <c r="L33" s="101">
        <v>433.54083499223299</v>
      </c>
      <c r="M33" s="101">
        <v>208.41003002244506</v>
      </c>
      <c r="N33" s="101">
        <v>271.84148188956783</v>
      </c>
      <c r="O33" s="101">
        <v>288.09436832369312</v>
      </c>
      <c r="P33" s="101">
        <v>210.38707965226931</v>
      </c>
      <c r="Q33" s="101">
        <v>244.35320267937806</v>
      </c>
      <c r="R33" s="101">
        <v>235.74061287034681</v>
      </c>
      <c r="S33" s="101">
        <v>283.29752005183502</v>
      </c>
      <c r="T33" s="101">
        <v>284.31518186962467</v>
      </c>
      <c r="U33" s="101">
        <v>255.91447279111151</v>
      </c>
      <c r="V33" s="101">
        <v>271.65837810469225</v>
      </c>
      <c r="W33" s="101">
        <v>302.87352542799033</v>
      </c>
      <c r="X33" s="101">
        <v>79.217991458338943</v>
      </c>
      <c r="Y33" s="101">
        <v>56.463312207732152</v>
      </c>
      <c r="DA33" s="131" t="s">
        <v>2441</v>
      </c>
    </row>
    <row r="34" spans="1:105" ht="12" customHeight="1" x14ac:dyDescent="0.25">
      <c r="A34" s="103" t="s">
        <v>52</v>
      </c>
      <c r="B34" s="104">
        <v>665.87250152868285</v>
      </c>
      <c r="C34" s="104">
        <v>661.0842731029129</v>
      </c>
      <c r="D34" s="104">
        <v>707.79487956971502</v>
      </c>
      <c r="E34" s="104">
        <v>676.9638357083677</v>
      </c>
      <c r="F34" s="104">
        <v>704.19316090947495</v>
      </c>
      <c r="G34" s="104">
        <v>712.1635371343375</v>
      </c>
      <c r="H34" s="104">
        <v>712.66032370657331</v>
      </c>
      <c r="I34" s="104">
        <v>707.95205579826256</v>
      </c>
      <c r="J34" s="104">
        <v>691.52606328007562</v>
      </c>
      <c r="K34" s="104">
        <v>723.56634484177835</v>
      </c>
      <c r="L34" s="104">
        <v>536.18159963275832</v>
      </c>
      <c r="M34" s="104">
        <v>847.88499256177806</v>
      </c>
      <c r="N34" s="104">
        <v>793.28872014108981</v>
      </c>
      <c r="O34" s="104">
        <v>790.85588038215974</v>
      </c>
      <c r="P34" s="104">
        <v>887.94737735120668</v>
      </c>
      <c r="Q34" s="104">
        <v>863.10186363583091</v>
      </c>
      <c r="R34" s="104">
        <v>897.86588235673139</v>
      </c>
      <c r="S34" s="104">
        <v>928.79324871723327</v>
      </c>
      <c r="T34" s="104">
        <v>942.18792600143399</v>
      </c>
      <c r="U34" s="104">
        <v>953.91743137056642</v>
      </c>
      <c r="V34" s="104">
        <v>988.07363758811334</v>
      </c>
      <c r="W34" s="104">
        <v>1071.2843798800329</v>
      </c>
      <c r="X34" s="104">
        <v>864.9649704470412</v>
      </c>
      <c r="Y34" s="104">
        <v>793.28480716197237</v>
      </c>
      <c r="DA34" s="132" t="s">
        <v>2442</v>
      </c>
    </row>
    <row r="35" spans="1:105" ht="12" customHeight="1" x14ac:dyDescent="0.25">
      <c r="A35" s="106" t="s">
        <v>122</v>
      </c>
      <c r="B35" s="101">
        <v>906.40460582472645</v>
      </c>
      <c r="C35" s="101">
        <v>876.70640652551685</v>
      </c>
      <c r="D35" s="101">
        <v>876.47969476766605</v>
      </c>
      <c r="E35" s="101">
        <v>927.35317120077309</v>
      </c>
      <c r="F35" s="101">
        <v>934.02511736219981</v>
      </c>
      <c r="G35" s="101">
        <v>867.10324694571011</v>
      </c>
      <c r="H35" s="101">
        <v>902.02835464873453</v>
      </c>
      <c r="I35" s="101">
        <v>912.51084546693335</v>
      </c>
      <c r="J35" s="101">
        <v>930.64656752721737</v>
      </c>
      <c r="K35" s="101">
        <v>862.82212404116501</v>
      </c>
      <c r="L35" s="101">
        <v>950.19161806139675</v>
      </c>
      <c r="M35" s="101">
        <v>1027.4465175904338</v>
      </c>
      <c r="N35" s="101">
        <v>1105.1689518683838</v>
      </c>
      <c r="O35" s="101">
        <v>1174.9723971680701</v>
      </c>
      <c r="P35" s="101">
        <v>1059.7255949033404</v>
      </c>
      <c r="Q35" s="101">
        <v>1120.2795619725662</v>
      </c>
      <c r="R35" s="101">
        <v>1137.38066683784</v>
      </c>
      <c r="S35" s="101">
        <v>1215.2087246605454</v>
      </c>
      <c r="T35" s="101">
        <v>1234.6850802523015</v>
      </c>
      <c r="U35" s="101">
        <v>1225.7264090429771</v>
      </c>
      <c r="V35" s="101">
        <v>1282.6415697642421</v>
      </c>
      <c r="W35" s="101">
        <v>1251.6715243402714</v>
      </c>
      <c r="X35" s="101">
        <v>946.95648723192176</v>
      </c>
      <c r="Y35" s="101">
        <v>891.26728031091886</v>
      </c>
      <c r="DA35" s="131" t="s">
        <v>2443</v>
      </c>
    </row>
    <row r="36" spans="1:105" ht="12" customHeight="1" x14ac:dyDescent="0.25">
      <c r="A36" s="107" t="s">
        <v>121</v>
      </c>
      <c r="B36" s="104">
        <v>906.40460582472656</v>
      </c>
      <c r="C36" s="104">
        <v>876.69759950064838</v>
      </c>
      <c r="D36" s="104">
        <v>876.44961954622318</v>
      </c>
      <c r="E36" s="104">
        <v>927.3405218887184</v>
      </c>
      <c r="F36" s="104">
        <v>934.02912005243934</v>
      </c>
      <c r="G36" s="104">
        <v>867.12751800496414</v>
      </c>
      <c r="H36" s="104">
        <v>902.12360126566466</v>
      </c>
      <c r="I36" s="104">
        <v>912.52489997941223</v>
      </c>
      <c r="J36" s="104">
        <v>930.65173916882679</v>
      </c>
      <c r="K36" s="104">
        <v>862.76205628826619</v>
      </c>
      <c r="L36" s="104">
        <v>949.82266569155024</v>
      </c>
      <c r="M36" s="104">
        <v>1027.3250190015237</v>
      </c>
      <c r="N36" s="104">
        <v>1104.9919179645294</v>
      </c>
      <c r="O36" s="104">
        <v>1174.8427094151687</v>
      </c>
      <c r="P36" s="104">
        <v>1059.6423612245487</v>
      </c>
      <c r="Q36" s="104">
        <v>1120.2340486197143</v>
      </c>
      <c r="R36" s="104">
        <v>1137.2430162008259</v>
      </c>
      <c r="S36" s="104">
        <v>1215.1289470969725</v>
      </c>
      <c r="T36" s="104">
        <v>1234.7605953697393</v>
      </c>
      <c r="U36" s="104">
        <v>1225.8056796430008</v>
      </c>
      <c r="V36" s="104">
        <v>1282.5514704807877</v>
      </c>
      <c r="W36" s="104">
        <v>1251.5124694216115</v>
      </c>
      <c r="X36" s="104">
        <v>947.16929629594165</v>
      </c>
      <c r="Y36" s="104">
        <v>891.62701523307658</v>
      </c>
      <c r="DA36" s="132" t="s">
        <v>2444</v>
      </c>
    </row>
    <row r="37" spans="1:105" ht="12" customHeight="1" x14ac:dyDescent="0.25">
      <c r="A37" s="108" t="s">
        <v>53</v>
      </c>
      <c r="B37" s="98">
        <v>229.1189828410746</v>
      </c>
      <c r="C37" s="98">
        <v>209.99058591566339</v>
      </c>
      <c r="D37" s="98">
        <v>191.65534947685157</v>
      </c>
      <c r="E37" s="98">
        <v>224.82579498383399</v>
      </c>
      <c r="F37" s="98">
        <v>219.33718257598252</v>
      </c>
      <c r="G37" s="98">
        <v>185.12244116276918</v>
      </c>
      <c r="H37" s="98">
        <v>182.36053147477287</v>
      </c>
      <c r="I37" s="98">
        <v>222.79271166784508</v>
      </c>
      <c r="J37" s="98">
        <v>208.99179107288563</v>
      </c>
      <c r="K37" s="98">
        <v>176.16555933069486</v>
      </c>
      <c r="L37" s="98">
        <v>424.64500140160055</v>
      </c>
      <c r="M37" s="98">
        <v>202.33408680314781</v>
      </c>
      <c r="N37" s="98">
        <v>282.10126237944201</v>
      </c>
      <c r="O37" s="98">
        <v>313.67893400245094</v>
      </c>
      <c r="P37" s="98">
        <v>202.74832045263278</v>
      </c>
      <c r="Q37" s="98">
        <v>247.4423020258678</v>
      </c>
      <c r="R37" s="98">
        <v>236.53577103087517</v>
      </c>
      <c r="S37" s="98">
        <v>284.1540932051235</v>
      </c>
      <c r="T37" s="98">
        <v>286.53412855541677</v>
      </c>
      <c r="U37" s="98">
        <v>259.57676053093843</v>
      </c>
      <c r="V37" s="98">
        <v>276.71757462719785</v>
      </c>
      <c r="W37" s="98">
        <v>275.01031043442418</v>
      </c>
      <c r="X37" s="98">
        <v>79.694886300068148</v>
      </c>
      <c r="Y37" s="98">
        <v>61.28307529733803</v>
      </c>
      <c r="DA37" s="63" t="s">
        <v>2445</v>
      </c>
    </row>
    <row r="38" spans="1:105" ht="12" customHeight="1" x14ac:dyDescent="0.25">
      <c r="A38" s="108" t="s">
        <v>52</v>
      </c>
      <c r="B38" s="98">
        <v>677.28562298365205</v>
      </c>
      <c r="C38" s="98">
        <v>666.70701358498491</v>
      </c>
      <c r="D38" s="98">
        <v>684.79427006937146</v>
      </c>
      <c r="E38" s="98">
        <v>702.51472690488447</v>
      </c>
      <c r="F38" s="98">
        <v>714.6919374764567</v>
      </c>
      <c r="G38" s="98">
        <v>682.00507684219497</v>
      </c>
      <c r="H38" s="98">
        <v>719.7630697908919</v>
      </c>
      <c r="I38" s="98">
        <v>689.73218831156714</v>
      </c>
      <c r="J38" s="98">
        <v>721.6599480959411</v>
      </c>
      <c r="K38" s="98">
        <v>686.59649695757128</v>
      </c>
      <c r="L38" s="98">
        <v>525.17766428994969</v>
      </c>
      <c r="M38" s="98">
        <v>824.99093219837596</v>
      </c>
      <c r="N38" s="98">
        <v>822.8906555850873</v>
      </c>
      <c r="O38" s="98">
        <v>861.16377541271743</v>
      </c>
      <c r="P38" s="98">
        <v>856.8940407719158</v>
      </c>
      <c r="Q38" s="98">
        <v>872.79174659384648</v>
      </c>
      <c r="R38" s="98">
        <v>900.70724516995085</v>
      </c>
      <c r="S38" s="98">
        <v>930.97485389184897</v>
      </c>
      <c r="T38" s="98">
        <v>948.22646681432252</v>
      </c>
      <c r="U38" s="98">
        <v>966.22891911206227</v>
      </c>
      <c r="V38" s="98">
        <v>1005.8338958535896</v>
      </c>
      <c r="W38" s="98">
        <v>976.50215898718739</v>
      </c>
      <c r="X38" s="98">
        <v>867.47440999587343</v>
      </c>
      <c r="Y38" s="98">
        <v>830.3439399357386</v>
      </c>
      <c r="DA38" s="63" t="s">
        <v>2446</v>
      </c>
    </row>
    <row r="39" spans="1:105" ht="12" customHeight="1" x14ac:dyDescent="0.25">
      <c r="A39" s="121" t="s">
        <v>54</v>
      </c>
      <c r="B39" s="122">
        <v>558.79398091258724</v>
      </c>
      <c r="C39" s="122">
        <v>565.91273344984631</v>
      </c>
      <c r="D39" s="122">
        <v>572.48886413056721</v>
      </c>
      <c r="E39" s="122">
        <v>552.73441704665152</v>
      </c>
      <c r="F39" s="122">
        <v>497.03445381361826</v>
      </c>
      <c r="G39" s="122">
        <v>513.35538114858036</v>
      </c>
      <c r="H39" s="122">
        <v>523.33109237867927</v>
      </c>
      <c r="I39" s="122">
        <v>550.10407010381505</v>
      </c>
      <c r="J39" s="122">
        <v>555.01314604246068</v>
      </c>
      <c r="K39" s="122">
        <v>461.32630748213506</v>
      </c>
      <c r="L39" s="122">
        <v>572.26876133037706</v>
      </c>
      <c r="M39" s="122">
        <v>565.88402221171521</v>
      </c>
      <c r="N39" s="122">
        <v>602.69201091473121</v>
      </c>
      <c r="O39" s="122">
        <v>619.91730668125331</v>
      </c>
      <c r="P39" s="122">
        <v>548.83304327867609</v>
      </c>
      <c r="Q39" s="122">
        <v>575.77987846777671</v>
      </c>
      <c r="R39" s="122">
        <v>557.16153180289371</v>
      </c>
      <c r="S39" s="122">
        <v>593.57495633225994</v>
      </c>
      <c r="T39" s="122">
        <v>590.83593831574319</v>
      </c>
      <c r="U39" s="122">
        <v>585.86442205952437</v>
      </c>
      <c r="V39" s="122">
        <v>616.56339634111134</v>
      </c>
      <c r="W39" s="122">
        <v>582.11660480269734</v>
      </c>
      <c r="X39" s="122">
        <v>642.23375048510218</v>
      </c>
      <c r="Y39" s="122">
        <v>593.51120845633272</v>
      </c>
      <c r="DA39" s="130" t="s">
        <v>2447</v>
      </c>
    </row>
    <row r="40" spans="1:105" ht="12" customHeight="1" x14ac:dyDescent="0.25">
      <c r="A40" s="97" t="s">
        <v>50</v>
      </c>
      <c r="B40" s="98">
        <v>575.70486435977261</v>
      </c>
      <c r="C40" s="98">
        <v>554.29529157006402</v>
      </c>
      <c r="D40" s="98">
        <v>568.20331782171149</v>
      </c>
      <c r="E40" s="98">
        <v>536.35509541403542</v>
      </c>
      <c r="F40" s="98">
        <v>528.43232575790205</v>
      </c>
      <c r="G40" s="98">
        <v>516.2770026157956</v>
      </c>
      <c r="H40" s="98">
        <v>517.38564137901585</v>
      </c>
      <c r="I40" s="98">
        <v>551.11187835395617</v>
      </c>
      <c r="J40" s="98">
        <v>521.69196101744251</v>
      </c>
      <c r="K40" s="98">
        <v>531.39852729060794</v>
      </c>
      <c r="L40" s="98">
        <v>549.75457181350941</v>
      </c>
      <c r="M40" s="98">
        <v>578.54536828694484</v>
      </c>
      <c r="N40" s="98">
        <v>583.89448531332891</v>
      </c>
      <c r="O40" s="98">
        <v>585.7415521514971</v>
      </c>
      <c r="P40" s="98">
        <v>590.78683634607319</v>
      </c>
      <c r="Q40" s="98">
        <v>588.87492357747306</v>
      </c>
      <c r="R40" s="98">
        <v>543.08880973373471</v>
      </c>
      <c r="S40" s="98">
        <v>592.19155028706564</v>
      </c>
      <c r="T40" s="98">
        <v>582.54137864838174</v>
      </c>
      <c r="U40" s="98">
        <v>585.76793624623679</v>
      </c>
      <c r="V40" s="98">
        <v>638.82951532022696</v>
      </c>
      <c r="W40" s="98">
        <v>612.70612374836526</v>
      </c>
      <c r="X40" s="98">
        <v>612.7985420337136</v>
      </c>
      <c r="Y40" s="98">
        <v>574.86976021597116</v>
      </c>
      <c r="DA40" s="63" t="s">
        <v>2448</v>
      </c>
    </row>
    <row r="41" spans="1:105" ht="12" customHeight="1" x14ac:dyDescent="0.25">
      <c r="A41" s="109" t="s">
        <v>120</v>
      </c>
      <c r="B41" s="33">
        <v>544.58702967127135</v>
      </c>
      <c r="C41" s="33">
        <v>575.46362872823727</v>
      </c>
      <c r="D41" s="33">
        <v>576.00175731487343</v>
      </c>
      <c r="E41" s="33">
        <v>566.09172223688415</v>
      </c>
      <c r="F41" s="33">
        <v>470.89511801775194</v>
      </c>
      <c r="G41" s="33">
        <v>510.98426592437403</v>
      </c>
      <c r="H41" s="33">
        <v>527.800736382026</v>
      </c>
      <c r="I41" s="33">
        <v>549.38292273876652</v>
      </c>
      <c r="J41" s="33">
        <v>577.71928637682686</v>
      </c>
      <c r="K41" s="33">
        <v>416.05977525100667</v>
      </c>
      <c r="L41" s="33">
        <v>586.01146875831887</v>
      </c>
      <c r="M41" s="33">
        <v>558.55363552828942</v>
      </c>
      <c r="N41" s="33">
        <v>612.73159428233225</v>
      </c>
      <c r="O41" s="33">
        <v>637.29275200757081</v>
      </c>
      <c r="P41" s="33">
        <v>527.96687755053472</v>
      </c>
      <c r="Q41" s="33">
        <v>569.57815329899597</v>
      </c>
      <c r="R41" s="33">
        <v>563.13397250063565</v>
      </c>
      <c r="S41" s="33">
        <v>594.11302747284299</v>
      </c>
      <c r="T41" s="33">
        <v>593.85042661641842</v>
      </c>
      <c r="U41" s="33">
        <v>585.8976868775153</v>
      </c>
      <c r="V41" s="33">
        <v>609.44182863682249</v>
      </c>
      <c r="W41" s="33">
        <v>573.62821398118626</v>
      </c>
      <c r="X41" s="33">
        <v>648.77132402656673</v>
      </c>
      <c r="Y41" s="33">
        <v>597.02607665291282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8877.2222646058835</v>
      </c>
      <c r="C43" s="117">
        <f t="shared" si="14"/>
        <v>10129.774979224971</v>
      </c>
      <c r="D43" s="117">
        <f t="shared" si="14"/>
        <v>9130.2192613452044</v>
      </c>
      <c r="E43" s="117">
        <f t="shared" si="14"/>
        <v>9861.7541719333894</v>
      </c>
      <c r="F43" s="117">
        <f t="shared" si="14"/>
        <v>9868.3525571683131</v>
      </c>
      <c r="G43" s="117">
        <f t="shared" si="14"/>
        <v>10092.012268253045</v>
      </c>
      <c r="H43" s="117">
        <f t="shared" si="14"/>
        <v>9635.9984065377812</v>
      </c>
      <c r="I43" s="117">
        <f t="shared" si="14"/>
        <v>8355.0594404547774</v>
      </c>
      <c r="J43" s="117">
        <f t="shared" si="14"/>
        <v>9777.4264916822904</v>
      </c>
      <c r="K43" s="117">
        <f t="shared" si="14"/>
        <v>9764.0398675378601</v>
      </c>
      <c r="L43" s="117">
        <f t="shared" si="14"/>
        <v>9741.6895173667326</v>
      </c>
      <c r="M43" s="117">
        <f t="shared" si="14"/>
        <v>8511.28720200721</v>
      </c>
      <c r="N43" s="117">
        <f t="shared" si="14"/>
        <v>10060.13590054095</v>
      </c>
      <c r="O43" s="117">
        <f t="shared" si="14"/>
        <v>10805.748088564962</v>
      </c>
      <c r="P43" s="117">
        <f t="shared" si="14"/>
        <v>8265.9956773925514</v>
      </c>
      <c r="Q43" s="117">
        <f t="shared" si="14"/>
        <v>8959.2984289325213</v>
      </c>
      <c r="R43" s="117">
        <f t="shared" ref="R43:V43" si="15">R44+R47+R49+R58</f>
        <v>9809.8025873320039</v>
      </c>
      <c r="S43" s="117">
        <f t="shared" si="15"/>
        <v>9860.8030255373942</v>
      </c>
      <c r="T43" s="117">
        <f t="shared" si="15"/>
        <v>9562.3868639686752</v>
      </c>
      <c r="U43" s="117">
        <f t="shared" si="15"/>
        <v>9803.285018819548</v>
      </c>
      <c r="V43" s="117">
        <f t="shared" si="15"/>
        <v>9251.7203795158221</v>
      </c>
      <c r="W43" s="117">
        <f t="shared" ref="W43:Y43" si="16">W44+W47+W49+W58</f>
        <v>11076.437767588979</v>
      </c>
      <c r="X43" s="117">
        <f t="shared" si="16"/>
        <v>9120.3548455581586</v>
      </c>
      <c r="Y43" s="117">
        <f t="shared" si="16"/>
        <v>8900.4289038017268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7425.4051503710552</v>
      </c>
      <c r="C44" s="122">
        <f t="shared" si="17"/>
        <v>8616.3668471587953</v>
      </c>
      <c r="D44" s="122">
        <f t="shared" si="17"/>
        <v>7644.9035188076878</v>
      </c>
      <c r="E44" s="122">
        <f t="shared" si="17"/>
        <v>8233.4508244414228</v>
      </c>
      <c r="F44" s="122">
        <f t="shared" si="17"/>
        <v>8409.9285724429046</v>
      </c>
      <c r="G44" s="122">
        <f t="shared" si="17"/>
        <v>8613.9288345620735</v>
      </c>
      <c r="H44" s="122">
        <f t="shared" si="17"/>
        <v>8092.7079712298264</v>
      </c>
      <c r="I44" s="122">
        <f t="shared" si="17"/>
        <v>6882.7736646542608</v>
      </c>
      <c r="J44" s="122">
        <f t="shared" si="17"/>
        <v>8216.7249692213318</v>
      </c>
      <c r="K44" s="122">
        <f t="shared" si="17"/>
        <v>8333.9587172311949</v>
      </c>
      <c r="L44" s="122">
        <f t="shared" si="17"/>
        <v>8169.0709128060225</v>
      </c>
      <c r="M44" s="122">
        <f t="shared" si="17"/>
        <v>6850.5289445547714</v>
      </c>
      <c r="N44" s="122">
        <f t="shared" si="17"/>
        <v>8275.3413038053077</v>
      </c>
      <c r="O44" s="122">
        <f t="shared" si="17"/>
        <v>8989.7127182414479</v>
      </c>
      <c r="P44" s="122">
        <f t="shared" si="17"/>
        <v>6580.0606867065144</v>
      </c>
      <c r="Q44" s="122">
        <f t="shared" si="17"/>
        <v>7278.7337865661148</v>
      </c>
      <c r="R44" s="122">
        <f t="shared" ref="R44:V44" si="18">SUM(R45:R46)</f>
        <v>7920.0835243836182</v>
      </c>
      <c r="S44" s="122">
        <f t="shared" si="18"/>
        <v>7927.5295591777494</v>
      </c>
      <c r="T44" s="122">
        <f t="shared" si="18"/>
        <v>7628.0569044325475</v>
      </c>
      <c r="U44" s="122">
        <f t="shared" si="18"/>
        <v>7823.4746271965596</v>
      </c>
      <c r="V44" s="122">
        <f t="shared" si="18"/>
        <v>7180.2997208080087</v>
      </c>
      <c r="W44" s="122">
        <f t="shared" ref="W44:Y44" si="19">SUM(W45:W46)</f>
        <v>8914.126959180483</v>
      </c>
      <c r="X44" s="122">
        <f t="shared" si="19"/>
        <v>7429.6448199961496</v>
      </c>
      <c r="Y44" s="122">
        <f t="shared" si="19"/>
        <v>7255.6911344893351</v>
      </c>
      <c r="DA44" s="130" t="s">
        <v>2451</v>
      </c>
    </row>
    <row r="45" spans="1:105" ht="12" customHeight="1" x14ac:dyDescent="0.25">
      <c r="A45" s="97" t="s">
        <v>211</v>
      </c>
      <c r="B45" s="98">
        <v>7243.6301143849432</v>
      </c>
      <c r="C45" s="98">
        <v>8410.6718655718651</v>
      </c>
      <c r="D45" s="98">
        <v>7464.7494541340366</v>
      </c>
      <c r="E45" s="98">
        <v>8048.1848617436535</v>
      </c>
      <c r="F45" s="98">
        <v>8219.2678191433879</v>
      </c>
      <c r="G45" s="98">
        <v>8423.0383310929628</v>
      </c>
      <c r="H45" s="98">
        <v>7916.6850274917424</v>
      </c>
      <c r="I45" s="98">
        <v>6733.0697473077898</v>
      </c>
      <c r="J45" s="98">
        <v>8040.7491213899539</v>
      </c>
      <c r="K45" s="98">
        <v>8160.5146147568612</v>
      </c>
      <c r="L45" s="98">
        <v>8000.1878549449948</v>
      </c>
      <c r="M45" s="98">
        <v>6712.0820702677875</v>
      </c>
      <c r="N45" s="98">
        <v>8108.0427165667861</v>
      </c>
      <c r="O45" s="98">
        <v>8809.6716890472962</v>
      </c>
      <c r="P45" s="98">
        <v>6449.6137306275386</v>
      </c>
      <c r="Q45" s="98">
        <v>7135.3661861888795</v>
      </c>
      <c r="R45" s="98">
        <v>7764.7482836183144</v>
      </c>
      <c r="S45" s="98">
        <v>7772.9907130878009</v>
      </c>
      <c r="T45" s="98">
        <v>7480.5730498351659</v>
      </c>
      <c r="U45" s="98">
        <v>7672.4038050217023</v>
      </c>
      <c r="V45" s="98">
        <v>7042.7463246602183</v>
      </c>
      <c r="W45" s="98">
        <v>8742.146005520277</v>
      </c>
      <c r="X45" s="98">
        <v>7289.3638542621766</v>
      </c>
      <c r="Y45" s="98">
        <v>7118.8957543275919</v>
      </c>
      <c r="DA45" s="63" t="s">
        <v>2452</v>
      </c>
    </row>
    <row r="46" spans="1:105" ht="12" customHeight="1" x14ac:dyDescent="0.25">
      <c r="A46" s="97" t="s">
        <v>53</v>
      </c>
      <c r="B46" s="98">
        <v>181.77503598611176</v>
      </c>
      <c r="C46" s="98">
        <v>205.69498158692963</v>
      </c>
      <c r="D46" s="98">
        <v>180.15406467365108</v>
      </c>
      <c r="E46" s="98">
        <v>185.26596269776974</v>
      </c>
      <c r="F46" s="98">
        <v>190.66075329951676</v>
      </c>
      <c r="G46" s="98">
        <v>190.89050346911043</v>
      </c>
      <c r="H46" s="98">
        <v>176.0229437380836</v>
      </c>
      <c r="I46" s="98">
        <v>149.70391734647069</v>
      </c>
      <c r="J46" s="98">
        <v>175.97584783137816</v>
      </c>
      <c r="K46" s="98">
        <v>173.44410247433353</v>
      </c>
      <c r="L46" s="98">
        <v>168.88305786102785</v>
      </c>
      <c r="M46" s="98">
        <v>138.44687428698381</v>
      </c>
      <c r="N46" s="98">
        <v>167.29858723852161</v>
      </c>
      <c r="O46" s="98">
        <v>180.04102919415203</v>
      </c>
      <c r="P46" s="98">
        <v>130.44695607897552</v>
      </c>
      <c r="Q46" s="98">
        <v>143.36760037723499</v>
      </c>
      <c r="R46" s="98">
        <v>155.33524076530404</v>
      </c>
      <c r="S46" s="98">
        <v>154.53884608994892</v>
      </c>
      <c r="T46" s="98">
        <v>147.48385459738125</v>
      </c>
      <c r="U46" s="98">
        <v>151.07082217485708</v>
      </c>
      <c r="V46" s="98">
        <v>137.55339614779069</v>
      </c>
      <c r="W46" s="98">
        <v>171.98095366020684</v>
      </c>
      <c r="X46" s="98">
        <v>140.28096573397272</v>
      </c>
      <c r="Y46" s="98">
        <v>136.79538016174311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37.464663231769968</v>
      </c>
      <c r="C47" s="122">
        <f t="shared" si="20"/>
        <v>48.914846796778846</v>
      </c>
      <c r="D47" s="122">
        <f t="shared" si="20"/>
        <v>41.046249899981859</v>
      </c>
      <c r="E47" s="122">
        <f t="shared" si="20"/>
        <v>144.4639072599899</v>
      </c>
      <c r="F47" s="122">
        <f t="shared" si="20"/>
        <v>47.525942812864308</v>
      </c>
      <c r="G47" s="122">
        <f t="shared" si="20"/>
        <v>68.772036542225322</v>
      </c>
      <c r="H47" s="122">
        <f t="shared" si="20"/>
        <v>100.71597855850987</v>
      </c>
      <c r="I47" s="122">
        <f t="shared" si="20"/>
        <v>48.352009441344379</v>
      </c>
      <c r="J47" s="122">
        <f t="shared" si="20"/>
        <v>51.150234131722726</v>
      </c>
      <c r="K47" s="122">
        <f t="shared" si="20"/>
        <v>62.728332318870571</v>
      </c>
      <c r="L47" s="122">
        <f t="shared" si="20"/>
        <v>66.157692469871947</v>
      </c>
      <c r="M47" s="122">
        <f t="shared" si="20"/>
        <v>68.207308699240144</v>
      </c>
      <c r="N47" s="122">
        <f t="shared" si="20"/>
        <v>70.087121610728573</v>
      </c>
      <c r="O47" s="122">
        <f t="shared" si="20"/>
        <v>77.074412482619366</v>
      </c>
      <c r="P47" s="122">
        <f t="shared" si="20"/>
        <v>86.628272743802142</v>
      </c>
      <c r="Q47" s="122">
        <f t="shared" si="20"/>
        <v>91.210900725621286</v>
      </c>
      <c r="R47" s="122">
        <f t="shared" si="20"/>
        <v>104.70993604294732</v>
      </c>
      <c r="S47" s="122">
        <f t="shared" si="20"/>
        <v>101.08294380888329</v>
      </c>
      <c r="T47" s="122">
        <f t="shared" si="20"/>
        <v>118.08658968552561</v>
      </c>
      <c r="U47" s="122">
        <f t="shared" si="20"/>
        <v>139.88033391806817</v>
      </c>
      <c r="V47" s="122">
        <f t="shared" si="20"/>
        <v>185.29062374587963</v>
      </c>
      <c r="W47" s="122">
        <f t="shared" si="20"/>
        <v>205.77675374774481</v>
      </c>
      <c r="X47" s="122">
        <f t="shared" si="20"/>
        <v>166.11816233755621</v>
      </c>
      <c r="Y47" s="122">
        <f t="shared" si="20"/>
        <v>181.19174139548434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37.464663231769968</v>
      </c>
      <c r="C48" s="98">
        <f>IF(RES_hhdet_tes!C48=0,0,RES_hhdet_tes!C48*1000*11630/RES_hhdet_num!C43)</f>
        <v>48.914846796778846</v>
      </c>
      <c r="D48" s="98">
        <f>IF(RES_hhdet_tes!D48=0,0,RES_hhdet_tes!D48*1000*11630/RES_hhdet_num!D43)</f>
        <v>41.046249899981859</v>
      </c>
      <c r="E48" s="98">
        <f>IF(RES_hhdet_tes!E48=0,0,RES_hhdet_tes!E48*1000*11630/RES_hhdet_num!E43)</f>
        <v>144.4639072599899</v>
      </c>
      <c r="F48" s="98">
        <f>IF(RES_hhdet_tes!F48=0,0,RES_hhdet_tes!F48*1000*11630/RES_hhdet_num!F43)</f>
        <v>47.525942812864308</v>
      </c>
      <c r="G48" s="98">
        <f>IF(RES_hhdet_tes!G48=0,0,RES_hhdet_tes!G48*1000*11630/RES_hhdet_num!G43)</f>
        <v>68.772036542225322</v>
      </c>
      <c r="H48" s="98">
        <f>IF(RES_hhdet_tes!H48=0,0,RES_hhdet_tes!H48*1000*11630/RES_hhdet_num!H43)</f>
        <v>100.71597855850987</v>
      </c>
      <c r="I48" s="98">
        <f>IF(RES_hhdet_tes!I48=0,0,RES_hhdet_tes!I48*1000*11630/RES_hhdet_num!I43)</f>
        <v>48.352009441344379</v>
      </c>
      <c r="J48" s="98">
        <f>IF(RES_hhdet_tes!J48=0,0,RES_hhdet_tes!J48*1000*11630/RES_hhdet_num!J43)</f>
        <v>51.150234131722726</v>
      </c>
      <c r="K48" s="98">
        <f>IF(RES_hhdet_tes!K48=0,0,RES_hhdet_tes!K48*1000*11630/RES_hhdet_num!K43)</f>
        <v>62.728332318870571</v>
      </c>
      <c r="L48" s="98">
        <f>IF(RES_hhdet_tes!L48=0,0,RES_hhdet_tes!L48*1000*11630/RES_hhdet_num!L43)</f>
        <v>66.157692469871947</v>
      </c>
      <c r="M48" s="98">
        <f>IF(RES_hhdet_tes!M48=0,0,RES_hhdet_tes!M48*1000*11630/RES_hhdet_num!M43)</f>
        <v>68.207308699240144</v>
      </c>
      <c r="N48" s="98">
        <f>IF(RES_hhdet_tes!N48=0,0,RES_hhdet_tes!N48*1000*11630/RES_hhdet_num!N43)</f>
        <v>70.087121610728573</v>
      </c>
      <c r="O48" s="98">
        <f>IF(RES_hhdet_tes!O48=0,0,RES_hhdet_tes!O48*1000*11630/RES_hhdet_num!O43)</f>
        <v>77.074412482619366</v>
      </c>
      <c r="P48" s="98">
        <f>IF(RES_hhdet_tes!P48=0,0,RES_hhdet_tes!P48*1000*11630/RES_hhdet_num!P43)</f>
        <v>86.628272743802142</v>
      </c>
      <c r="Q48" s="98">
        <f>IF(RES_hhdet_tes!Q48=0,0,RES_hhdet_tes!Q48*1000*11630/RES_hhdet_num!Q43)</f>
        <v>91.210900725621286</v>
      </c>
      <c r="R48" s="98">
        <f>IF(RES_hhdet_tes!R48=0,0,RES_hhdet_tes!R48*1000*11630/RES_hhdet_num!R43)</f>
        <v>104.70993604294732</v>
      </c>
      <c r="S48" s="98">
        <f>IF(RES_hhdet_tes!S48=0,0,RES_hhdet_tes!S48*1000*11630/RES_hhdet_num!S43)</f>
        <v>101.08294380888329</v>
      </c>
      <c r="T48" s="98">
        <f>IF(RES_hhdet_tes!T48=0,0,RES_hhdet_tes!T48*1000*11630/RES_hhdet_num!T43)</f>
        <v>118.08658968552561</v>
      </c>
      <c r="U48" s="98">
        <f>IF(RES_hhdet_tes!U48=0,0,RES_hhdet_tes!U48*1000*11630/RES_hhdet_num!U43)</f>
        <v>139.88033391806817</v>
      </c>
      <c r="V48" s="98">
        <f>IF(RES_hhdet_tes!V48=0,0,RES_hhdet_tes!V48*1000*11630/RES_hhdet_num!V43)</f>
        <v>185.29062374587963</v>
      </c>
      <c r="W48" s="98">
        <f>IF(RES_hhdet_tes!W48=0,0,RES_hhdet_tes!W48*1000*11630/RES_hhdet_num!W43)</f>
        <v>205.77675374774481</v>
      </c>
      <c r="X48" s="98">
        <f>IF(RES_hhdet_tes!X48=0,0,RES_hhdet_tes!X48*1000*11630/RES_hhdet_num!X43)</f>
        <v>166.11816233755621</v>
      </c>
      <c r="Y48" s="98">
        <f>IF(RES_hhdet_tes!Y48=0,0,RES_hhdet_tes!Y48*1000*11630/RES_hhdet_num!Y43)</f>
        <v>181.19174139548434</v>
      </c>
      <c r="DA48" s="63" t="s">
        <v>2455</v>
      </c>
    </row>
    <row r="49" spans="1:105" ht="12" customHeight="1" x14ac:dyDescent="0.25">
      <c r="A49" s="121" t="s">
        <v>55</v>
      </c>
      <c r="B49" s="122">
        <v>855.55844625345946</v>
      </c>
      <c r="C49" s="122">
        <v>898.56949435682725</v>
      </c>
      <c r="D49" s="122">
        <v>871.77681175092528</v>
      </c>
      <c r="E49" s="122">
        <v>931.09067578877284</v>
      </c>
      <c r="F49" s="122">
        <v>913.89282438327609</v>
      </c>
      <c r="G49" s="122">
        <v>895.95902609724533</v>
      </c>
      <c r="H49" s="122">
        <v>919.24769005408473</v>
      </c>
      <c r="I49" s="122">
        <v>873.8280474414114</v>
      </c>
      <c r="J49" s="122">
        <v>954.39020210979129</v>
      </c>
      <c r="K49" s="122">
        <v>906.43296894372963</v>
      </c>
      <c r="L49" s="122">
        <v>934.06538645557407</v>
      </c>
      <c r="M49" s="122">
        <v>1026.7336693627651</v>
      </c>
      <c r="N49" s="122">
        <v>1111.9471377554439</v>
      </c>
      <c r="O49" s="122">
        <v>1118.9730470950981</v>
      </c>
      <c r="P49" s="122">
        <v>1050.5330682329854</v>
      </c>
      <c r="Q49" s="122">
        <v>1013.5519121946019</v>
      </c>
      <c r="R49" s="122">
        <v>1227.9881659080629</v>
      </c>
      <c r="S49" s="122">
        <v>1238.6309398529318</v>
      </c>
      <c r="T49" s="122">
        <v>1225.4881747520585</v>
      </c>
      <c r="U49" s="122">
        <v>1254.0662451243418</v>
      </c>
      <c r="V49" s="122">
        <v>1269.4628077432392</v>
      </c>
      <c r="W49" s="122">
        <v>1374.1505617030664</v>
      </c>
      <c r="X49" s="122">
        <v>883.17466748284517</v>
      </c>
      <c r="Y49" s="122">
        <v>870.64021118826417</v>
      </c>
      <c r="DA49" s="130" t="s">
        <v>2456</v>
      </c>
    </row>
    <row r="50" spans="1:105" ht="12" customHeight="1" x14ac:dyDescent="0.25">
      <c r="A50" s="97" t="s">
        <v>138</v>
      </c>
      <c r="B50" s="98">
        <v>843.12686558712846</v>
      </c>
      <c r="C50" s="98">
        <v>904.15356903941779</v>
      </c>
      <c r="D50" s="98">
        <v>870.58762447294794</v>
      </c>
      <c r="E50" s="98">
        <v>932.18289804247365</v>
      </c>
      <c r="F50" s="98">
        <v>908.77931164729716</v>
      </c>
      <c r="G50" s="98">
        <v>903.74278905452297</v>
      </c>
      <c r="H50" s="98">
        <v>924.11913564714166</v>
      </c>
      <c r="I50" s="98">
        <v>864.27005599666279</v>
      </c>
      <c r="J50" s="98">
        <v>960.93781724531254</v>
      </c>
      <c r="K50" s="98">
        <v>918.31388277118617</v>
      </c>
      <c r="L50" s="98">
        <v>930.2516796766289</v>
      </c>
      <c r="M50" s="98">
        <v>1027.4052767529465</v>
      </c>
      <c r="N50" s="98">
        <v>1115.7912095338384</v>
      </c>
      <c r="O50" s="98">
        <v>1094.4874133185074</v>
      </c>
      <c r="P50" s="98">
        <v>1047.9167192182615</v>
      </c>
      <c r="Q50" s="98">
        <v>976.26777107019939</v>
      </c>
      <c r="R50" s="98">
        <v>1245.6567614872797</v>
      </c>
      <c r="S50" s="98">
        <v>1241.4528902959214</v>
      </c>
      <c r="T50" s="98">
        <v>1224.7516554950987</v>
      </c>
      <c r="U50" s="98">
        <v>1255.3591371575988</v>
      </c>
      <c r="V50" s="98">
        <v>1268.7973179993198</v>
      </c>
      <c r="W50" s="98">
        <v>1384.3071439349483</v>
      </c>
      <c r="X50" s="98">
        <v>874.02420725934053</v>
      </c>
      <c r="Y50" s="98">
        <v>867.15795547628181</v>
      </c>
      <c r="DA50" s="63" t="s">
        <v>2457</v>
      </c>
    </row>
    <row r="51" spans="1:105" ht="12" customHeight="1" x14ac:dyDescent="0.25">
      <c r="A51" s="97" t="s">
        <v>137</v>
      </c>
      <c r="B51" s="98">
        <v>843.12686558712846</v>
      </c>
      <c r="C51" s="98">
        <v>904.14629896641441</v>
      </c>
      <c r="D51" s="98">
        <v>870.58917596495712</v>
      </c>
      <c r="E51" s="98">
        <v>932.18869572248866</v>
      </c>
      <c r="F51" s="98">
        <v>908.78825641743879</v>
      </c>
      <c r="G51" s="98">
        <v>903.70466876767716</v>
      </c>
      <c r="H51" s="98">
        <v>924.02349563722601</v>
      </c>
      <c r="I51" s="98">
        <v>864.08887637606108</v>
      </c>
      <c r="J51" s="98">
        <v>960.63315214890497</v>
      </c>
      <c r="K51" s="98">
        <v>918.02962080744999</v>
      </c>
      <c r="L51" s="98">
        <v>929.53348869429033</v>
      </c>
      <c r="M51" s="98">
        <v>1027.0931091992402</v>
      </c>
      <c r="N51" s="98">
        <v>1115.5203966790764</v>
      </c>
      <c r="O51" s="98">
        <v>1094.4423439486775</v>
      </c>
      <c r="P51" s="98">
        <v>1047.9080355866656</v>
      </c>
      <c r="Q51" s="98">
        <v>976.43080780011462</v>
      </c>
      <c r="R51" s="98">
        <v>1245.6076732545434</v>
      </c>
      <c r="S51" s="98">
        <v>1241.5969320617362</v>
      </c>
      <c r="T51" s="98">
        <v>1224.8174413176778</v>
      </c>
      <c r="U51" s="98">
        <v>1255.2028892790213</v>
      </c>
      <c r="V51" s="98">
        <v>1268.8500085565679</v>
      </c>
      <c r="W51" s="98">
        <v>1384.0463230452392</v>
      </c>
      <c r="X51" s="98">
        <v>873.99328446505342</v>
      </c>
      <c r="Y51" s="98">
        <v>867.12827080468878</v>
      </c>
      <c r="DA51" s="63" t="s">
        <v>2458</v>
      </c>
    </row>
    <row r="52" spans="1:105" ht="12" customHeight="1" x14ac:dyDescent="0.25">
      <c r="A52" s="100" t="s">
        <v>211</v>
      </c>
      <c r="B52" s="101">
        <v>213.01406832040138</v>
      </c>
      <c r="C52" s="101">
        <v>216.57720742546061</v>
      </c>
      <c r="D52" s="101">
        <v>190.45554916960205</v>
      </c>
      <c r="E52" s="101">
        <v>225.97589731423255</v>
      </c>
      <c r="F52" s="101">
        <v>213.37821888452734</v>
      </c>
      <c r="G52" s="101">
        <v>193.06019605102222</v>
      </c>
      <c r="H52" s="101">
        <v>186.98168498113847</v>
      </c>
      <c r="I52" s="101">
        <v>210.73068099532179</v>
      </c>
      <c r="J52" s="101">
        <v>215.91224310356381</v>
      </c>
      <c r="K52" s="101">
        <v>187.99220774317234</v>
      </c>
      <c r="L52" s="101">
        <v>415.44665174447562</v>
      </c>
      <c r="M52" s="101">
        <v>202.5051110682605</v>
      </c>
      <c r="N52" s="101">
        <v>284.93243411721642</v>
      </c>
      <c r="O52" s="101">
        <v>292.52183366947753</v>
      </c>
      <c r="P52" s="101">
        <v>200.51944923605134</v>
      </c>
      <c r="Q52" s="101">
        <v>215.49143487097106</v>
      </c>
      <c r="R52" s="101">
        <v>259.81619898502441</v>
      </c>
      <c r="S52" s="101">
        <v>290.42460588857398</v>
      </c>
      <c r="T52" s="101">
        <v>284.13969230913096</v>
      </c>
      <c r="U52" s="101">
        <v>266.06211211356356</v>
      </c>
      <c r="V52" s="101">
        <v>273.80265705859938</v>
      </c>
      <c r="W52" s="101">
        <v>305.33246659172863</v>
      </c>
      <c r="X52" s="101">
        <v>68.014925511358157</v>
      </c>
      <c r="Y52" s="101">
        <v>59.207958181785528</v>
      </c>
      <c r="DA52" s="131" t="s">
        <v>2459</v>
      </c>
    </row>
    <row r="53" spans="1:105" ht="12" customHeight="1" x14ac:dyDescent="0.25">
      <c r="A53" s="103" t="s">
        <v>52</v>
      </c>
      <c r="B53" s="104">
        <v>630.11279726672706</v>
      </c>
      <c r="C53" s="104">
        <v>687.56909154095388</v>
      </c>
      <c r="D53" s="104">
        <v>680.1336267953551</v>
      </c>
      <c r="E53" s="104">
        <v>706.21279840825628</v>
      </c>
      <c r="F53" s="104">
        <v>695.41003753291159</v>
      </c>
      <c r="G53" s="104">
        <v>710.64447271665483</v>
      </c>
      <c r="H53" s="104">
        <v>737.04181065608759</v>
      </c>
      <c r="I53" s="104">
        <v>653.35819538073929</v>
      </c>
      <c r="J53" s="104">
        <v>744.72090904534127</v>
      </c>
      <c r="K53" s="104">
        <v>730.03741306427764</v>
      </c>
      <c r="L53" s="104">
        <v>514.08683694981482</v>
      </c>
      <c r="M53" s="104">
        <v>824.58799813097949</v>
      </c>
      <c r="N53" s="104">
        <v>830.58796256185974</v>
      </c>
      <c r="O53" s="104">
        <v>801.92051027920013</v>
      </c>
      <c r="P53" s="104">
        <v>847.38858635061422</v>
      </c>
      <c r="Q53" s="104">
        <v>760.93937292914347</v>
      </c>
      <c r="R53" s="104">
        <v>985.79147426951874</v>
      </c>
      <c r="S53" s="104">
        <v>951.17232617316222</v>
      </c>
      <c r="T53" s="104">
        <v>940.6777490085467</v>
      </c>
      <c r="U53" s="104">
        <v>989.14077716545773</v>
      </c>
      <c r="V53" s="104">
        <v>995.04735149796875</v>
      </c>
      <c r="W53" s="104">
        <v>1078.7138564535103</v>
      </c>
      <c r="X53" s="104">
        <v>805.97835895369542</v>
      </c>
      <c r="Y53" s="104">
        <v>807.92031262290323</v>
      </c>
      <c r="DA53" s="132" t="s">
        <v>2460</v>
      </c>
    </row>
    <row r="54" spans="1:105" ht="12" customHeight="1" x14ac:dyDescent="0.25">
      <c r="A54" s="106" t="s">
        <v>122</v>
      </c>
      <c r="B54" s="101">
        <v>906.40460582472645</v>
      </c>
      <c r="C54" s="101">
        <v>876.63481087763523</v>
      </c>
      <c r="D54" s="101">
        <v>876.26778199720616</v>
      </c>
      <c r="E54" s="101">
        <v>926.92745327453667</v>
      </c>
      <c r="F54" s="101">
        <v>933.33591631051877</v>
      </c>
      <c r="G54" s="101">
        <v>866.17384471224523</v>
      </c>
      <c r="H54" s="101">
        <v>900.49985806852658</v>
      </c>
      <c r="I54" s="101">
        <v>910.83101847199043</v>
      </c>
      <c r="J54" s="101">
        <v>928.78976030814147</v>
      </c>
      <c r="K54" s="101">
        <v>860.8324610331349</v>
      </c>
      <c r="L54" s="101">
        <v>947.78049581632047</v>
      </c>
      <c r="M54" s="101">
        <v>1024.7298878509619</v>
      </c>
      <c r="N54" s="101">
        <v>1102.2068930830305</v>
      </c>
      <c r="O54" s="101">
        <v>1171.8714807230472</v>
      </c>
      <c r="P54" s="101">
        <v>1056.6750468294849</v>
      </c>
      <c r="Q54" s="101">
        <v>1117.665820015179</v>
      </c>
      <c r="R54" s="101">
        <v>1135.9437744130769</v>
      </c>
      <c r="S54" s="101">
        <v>1215.1121142229115</v>
      </c>
      <c r="T54" s="101">
        <v>1235.8987863966418</v>
      </c>
      <c r="U54" s="101">
        <v>1229.2378547202472</v>
      </c>
      <c r="V54" s="101">
        <v>1281.3149992201422</v>
      </c>
      <c r="W54" s="101">
        <v>1240.9356667099109</v>
      </c>
      <c r="X54" s="101">
        <v>941.11254370079689</v>
      </c>
      <c r="Y54" s="101">
        <v>887.40771189667225</v>
      </c>
      <c r="DA54" s="131" t="s">
        <v>2461</v>
      </c>
    </row>
    <row r="55" spans="1:105" ht="12" customHeight="1" x14ac:dyDescent="0.25">
      <c r="A55" s="107" t="s">
        <v>121</v>
      </c>
      <c r="B55" s="104">
        <v>906.40460582472656</v>
      </c>
      <c r="C55" s="104">
        <v>876.63248496273695</v>
      </c>
      <c r="D55" s="104">
        <v>876.26896642915085</v>
      </c>
      <c r="E55" s="104">
        <v>926.92564913740341</v>
      </c>
      <c r="F55" s="104">
        <v>933.31344187771629</v>
      </c>
      <c r="G55" s="104">
        <v>866.10383430023774</v>
      </c>
      <c r="H55" s="104">
        <v>900.26997894323404</v>
      </c>
      <c r="I55" s="104">
        <v>910.62570884205923</v>
      </c>
      <c r="J55" s="104">
        <v>928.59529467074333</v>
      </c>
      <c r="K55" s="104">
        <v>860.69635384302353</v>
      </c>
      <c r="L55" s="104">
        <v>947.42663099535196</v>
      </c>
      <c r="M55" s="104">
        <v>1024.7859645318172</v>
      </c>
      <c r="N55" s="104">
        <v>1102.2489629329593</v>
      </c>
      <c r="O55" s="104">
        <v>1171.9703351355438</v>
      </c>
      <c r="P55" s="104">
        <v>1056.8679562204061</v>
      </c>
      <c r="Q55" s="104">
        <v>1118.0114556994795</v>
      </c>
      <c r="R55" s="104">
        <v>1136.4285358730949</v>
      </c>
      <c r="S55" s="104">
        <v>1215.5120474232403</v>
      </c>
      <c r="T55" s="104">
        <v>1237.0793369226176</v>
      </c>
      <c r="U55" s="104">
        <v>1230.4518925237187</v>
      </c>
      <c r="V55" s="104">
        <v>1280.3783625794945</v>
      </c>
      <c r="W55" s="104">
        <v>1240.6202780143328</v>
      </c>
      <c r="X55" s="104">
        <v>942.72566670740525</v>
      </c>
      <c r="Y55" s="104">
        <v>889.02349070167895</v>
      </c>
      <c r="DA55" s="132" t="s">
        <v>2462</v>
      </c>
    </row>
    <row r="56" spans="1:105" ht="12" customHeight="1" x14ac:dyDescent="0.25">
      <c r="A56" s="108" t="s">
        <v>53</v>
      </c>
      <c r="B56" s="98">
        <v>229.11898284107468</v>
      </c>
      <c r="C56" s="98">
        <v>209.97498938616977</v>
      </c>
      <c r="D56" s="98">
        <v>191.61584562458847</v>
      </c>
      <c r="E56" s="98">
        <v>224.7252126260808</v>
      </c>
      <c r="F56" s="98">
        <v>219.16912054118632</v>
      </c>
      <c r="G56" s="98">
        <v>184.90389565191575</v>
      </c>
      <c r="H56" s="98">
        <v>181.98582943682851</v>
      </c>
      <c r="I56" s="98">
        <v>222.32902465670054</v>
      </c>
      <c r="J56" s="98">
        <v>208.52998565114947</v>
      </c>
      <c r="K56" s="98">
        <v>175.74376791784289</v>
      </c>
      <c r="L56" s="98">
        <v>423.57378653836645</v>
      </c>
      <c r="M56" s="98">
        <v>201.83401403360637</v>
      </c>
      <c r="N56" s="98">
        <v>281.40099383948666</v>
      </c>
      <c r="O56" s="98">
        <v>312.91202001909943</v>
      </c>
      <c r="P56" s="98">
        <v>202.2174753529751</v>
      </c>
      <c r="Q56" s="98">
        <v>246.95136577078219</v>
      </c>
      <c r="R56" s="98">
        <v>236.36636684059641</v>
      </c>
      <c r="S56" s="98">
        <v>284.24368001488295</v>
      </c>
      <c r="T56" s="98">
        <v>287.07220742891684</v>
      </c>
      <c r="U56" s="98">
        <v>260.56064313838868</v>
      </c>
      <c r="V56" s="98">
        <v>276.2487145762064</v>
      </c>
      <c r="W56" s="98">
        <v>272.61683452953605</v>
      </c>
      <c r="X56" s="98">
        <v>79.320999016978504</v>
      </c>
      <c r="Y56" s="98">
        <v>61.104130528763037</v>
      </c>
      <c r="DA56" s="63" t="s">
        <v>2463</v>
      </c>
    </row>
    <row r="57" spans="1:105" ht="12" customHeight="1" x14ac:dyDescent="0.25">
      <c r="A57" s="108" t="s">
        <v>52</v>
      </c>
      <c r="B57" s="98">
        <v>677.28562298365182</v>
      </c>
      <c r="C57" s="98">
        <v>666.65749557656716</v>
      </c>
      <c r="D57" s="98">
        <v>684.65312080456249</v>
      </c>
      <c r="E57" s="98">
        <v>702.20043651132244</v>
      </c>
      <c r="F57" s="98">
        <v>714.1443213365302</v>
      </c>
      <c r="G57" s="98">
        <v>681.19993864832202</v>
      </c>
      <c r="H57" s="98">
        <v>718.28414950640547</v>
      </c>
      <c r="I57" s="98">
        <v>688.29668418535869</v>
      </c>
      <c r="J57" s="98">
        <v>720.06530901959388</v>
      </c>
      <c r="K57" s="98">
        <v>684.95258592518076</v>
      </c>
      <c r="L57" s="98">
        <v>523.85284445698551</v>
      </c>
      <c r="M57" s="98">
        <v>822.95195049821086</v>
      </c>
      <c r="N57" s="98">
        <v>820.8479690934729</v>
      </c>
      <c r="O57" s="98">
        <v>859.05831511644453</v>
      </c>
      <c r="P57" s="98">
        <v>854.65048086743093</v>
      </c>
      <c r="Q57" s="98">
        <v>871.06008992869727</v>
      </c>
      <c r="R57" s="98">
        <v>900.06216903249856</v>
      </c>
      <c r="S57" s="98">
        <v>931.26836740835745</v>
      </c>
      <c r="T57" s="98">
        <v>950.00712949370075</v>
      </c>
      <c r="U57" s="98">
        <v>969.89124938532996</v>
      </c>
      <c r="V57" s="98">
        <v>1004.129648003288</v>
      </c>
      <c r="W57" s="98">
        <v>968.00344348479678</v>
      </c>
      <c r="X57" s="98">
        <v>863.40466769042666</v>
      </c>
      <c r="Y57" s="98">
        <v>827.91936017291573</v>
      </c>
      <c r="DA57" s="63" t="s">
        <v>2464</v>
      </c>
    </row>
    <row r="58" spans="1:105" ht="12" customHeight="1" x14ac:dyDescent="0.25">
      <c r="A58" s="121" t="s">
        <v>54</v>
      </c>
      <c r="B58" s="122">
        <v>558.79400474959971</v>
      </c>
      <c r="C58" s="122">
        <v>565.92379091257033</v>
      </c>
      <c r="D58" s="122">
        <v>572.49268088660904</v>
      </c>
      <c r="E58" s="122">
        <v>552.74876444320307</v>
      </c>
      <c r="F58" s="122">
        <v>497.00521752926835</v>
      </c>
      <c r="G58" s="122">
        <v>513.352371051501</v>
      </c>
      <c r="H58" s="122">
        <v>523.3267666953617</v>
      </c>
      <c r="I58" s="122">
        <v>550.10571891776044</v>
      </c>
      <c r="J58" s="122">
        <v>555.16108621944522</v>
      </c>
      <c r="K58" s="122">
        <v>460.91984904406399</v>
      </c>
      <c r="L58" s="122">
        <v>572.39552563526604</v>
      </c>
      <c r="M58" s="122">
        <v>565.81727939043344</v>
      </c>
      <c r="N58" s="122">
        <v>602.76033736947181</v>
      </c>
      <c r="O58" s="122">
        <v>619.98791074579685</v>
      </c>
      <c r="P58" s="122">
        <v>548.77364970924975</v>
      </c>
      <c r="Q58" s="122">
        <v>575.80182944618412</v>
      </c>
      <c r="R58" s="122">
        <v>557.0209609973756</v>
      </c>
      <c r="S58" s="122">
        <v>593.5595826978298</v>
      </c>
      <c r="T58" s="122">
        <v>590.75519509854303</v>
      </c>
      <c r="U58" s="122">
        <v>585.86381258057759</v>
      </c>
      <c r="V58" s="122">
        <v>616.66722721869564</v>
      </c>
      <c r="W58" s="122">
        <v>582.38349295768489</v>
      </c>
      <c r="X58" s="122">
        <v>641.41719574160743</v>
      </c>
      <c r="Y58" s="122">
        <v>592.905816728643</v>
      </c>
      <c r="DA58" s="130" t="s">
        <v>2465</v>
      </c>
    </row>
    <row r="59" spans="1:105" ht="12" customHeight="1" x14ac:dyDescent="0.25">
      <c r="A59" s="97" t="s">
        <v>50</v>
      </c>
      <c r="B59" s="98">
        <v>575.70486435977261</v>
      </c>
      <c r="C59" s="98">
        <v>554.29529157006425</v>
      </c>
      <c r="D59" s="98">
        <v>568.20331782171149</v>
      </c>
      <c r="E59" s="98">
        <v>536.3550954140353</v>
      </c>
      <c r="F59" s="98">
        <v>528.43232575790205</v>
      </c>
      <c r="G59" s="98">
        <v>516.27700261579605</v>
      </c>
      <c r="H59" s="98">
        <v>517.38564137901506</v>
      </c>
      <c r="I59" s="98">
        <v>551.11187835395731</v>
      </c>
      <c r="J59" s="98">
        <v>521.69196101744262</v>
      </c>
      <c r="K59" s="98">
        <v>531.39852729060703</v>
      </c>
      <c r="L59" s="98">
        <v>549.75457181350873</v>
      </c>
      <c r="M59" s="98">
        <v>578.54536828694472</v>
      </c>
      <c r="N59" s="98">
        <v>583.89448531332982</v>
      </c>
      <c r="O59" s="98">
        <v>585.74155215149483</v>
      </c>
      <c r="P59" s="98">
        <v>590.78683634607353</v>
      </c>
      <c r="Q59" s="98">
        <v>588.87492357747635</v>
      </c>
      <c r="R59" s="98">
        <v>543.08880973373414</v>
      </c>
      <c r="S59" s="98">
        <v>592.19155028705734</v>
      </c>
      <c r="T59" s="98">
        <v>582.54137864837764</v>
      </c>
      <c r="U59" s="98">
        <v>585.7679362462336</v>
      </c>
      <c r="V59" s="98">
        <v>638.82951532023435</v>
      </c>
      <c r="W59" s="98">
        <v>612.70612374836367</v>
      </c>
      <c r="X59" s="98">
        <v>612.79854203371792</v>
      </c>
      <c r="Y59" s="98">
        <v>574.86976021597275</v>
      </c>
      <c r="DA59" s="63" t="s">
        <v>2466</v>
      </c>
    </row>
    <row r="60" spans="1:105" ht="12" customHeight="1" x14ac:dyDescent="0.25">
      <c r="A60" s="109" t="s">
        <v>120</v>
      </c>
      <c r="B60" s="33">
        <v>544.58702967127147</v>
      </c>
      <c r="C60" s="33">
        <v>575.46362872823727</v>
      </c>
      <c r="D60" s="33">
        <v>576.0017573148732</v>
      </c>
      <c r="E60" s="33">
        <v>566.09172223688438</v>
      </c>
      <c r="F60" s="33">
        <v>470.89511801775211</v>
      </c>
      <c r="G60" s="33">
        <v>510.98426592437397</v>
      </c>
      <c r="H60" s="33">
        <v>527.80073638202589</v>
      </c>
      <c r="I60" s="33">
        <v>549.38292273876652</v>
      </c>
      <c r="J60" s="33">
        <v>577.71928637682777</v>
      </c>
      <c r="K60" s="33">
        <v>416.0597752510082</v>
      </c>
      <c r="L60" s="33">
        <v>586.01146875831898</v>
      </c>
      <c r="M60" s="33">
        <v>558.55363552829044</v>
      </c>
      <c r="N60" s="33">
        <v>612.73159428233225</v>
      </c>
      <c r="O60" s="33">
        <v>637.29275200756842</v>
      </c>
      <c r="P60" s="33">
        <v>527.96687755053324</v>
      </c>
      <c r="Q60" s="33">
        <v>569.57815329899677</v>
      </c>
      <c r="R60" s="33">
        <v>563.13397250063781</v>
      </c>
      <c r="S60" s="33">
        <v>594.11302747284401</v>
      </c>
      <c r="T60" s="33">
        <v>593.85042661642069</v>
      </c>
      <c r="U60" s="33">
        <v>585.89768687752064</v>
      </c>
      <c r="V60" s="33">
        <v>609.44182863681817</v>
      </c>
      <c r="W60" s="33">
        <v>573.62821398117967</v>
      </c>
      <c r="X60" s="33">
        <v>648.77132402656127</v>
      </c>
      <c r="Y60" s="33">
        <v>597.02607665291771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9606.9711794142549</v>
      </c>
      <c r="C62" s="117">
        <f t="shared" si="21"/>
        <v>9493.9366152289367</v>
      </c>
      <c r="D62" s="117">
        <f t="shared" si="21"/>
        <v>9499.6130299920715</v>
      </c>
      <c r="E62" s="117">
        <f t="shared" si="21"/>
        <v>9448.699270187295</v>
      </c>
      <c r="F62" s="117">
        <f t="shared" si="21"/>
        <v>10169.767670867943</v>
      </c>
      <c r="G62" s="117">
        <f t="shared" si="21"/>
        <v>9925.9164132390397</v>
      </c>
      <c r="H62" s="117">
        <f t="shared" si="21"/>
        <v>9845.5494855625784</v>
      </c>
      <c r="I62" s="117">
        <f t="shared" si="21"/>
        <v>8690.7877737067211</v>
      </c>
      <c r="J62" s="117">
        <f t="shared" si="21"/>
        <v>9388.4607614897996</v>
      </c>
      <c r="K62" s="117">
        <f t="shared" si="21"/>
        <v>9654.0114860989652</v>
      </c>
      <c r="L62" s="117">
        <f t="shared" si="21"/>
        <v>9585.9919724880529</v>
      </c>
      <c r="M62" s="117">
        <f t="shared" si="21"/>
        <v>8897.4003422093665</v>
      </c>
      <c r="N62" s="117">
        <f t="shared" si="21"/>
        <v>10086.59327015861</v>
      </c>
      <c r="O62" s="117">
        <f t="shared" si="21"/>
        <v>10746.769017784438</v>
      </c>
      <c r="P62" s="117">
        <f t="shared" si="21"/>
        <v>8207.9460083210579</v>
      </c>
      <c r="Q62" s="117">
        <f t="shared" si="21"/>
        <v>8951.1704976204728</v>
      </c>
      <c r="R62" s="117">
        <f t="shared" ref="R62:V62" si="22">R63+R66+R68+R77</f>
        <v>9849.5832855229619</v>
      </c>
      <c r="S62" s="117">
        <f t="shared" si="22"/>
        <v>9884.877427140882</v>
      </c>
      <c r="T62" s="117">
        <f t="shared" si="22"/>
        <v>9540.2532450442868</v>
      </c>
      <c r="U62" s="117">
        <f t="shared" si="22"/>
        <v>9599.8580448332432</v>
      </c>
      <c r="V62" s="117">
        <f t="shared" si="22"/>
        <v>9819.2963559093259</v>
      </c>
      <c r="W62" s="117">
        <f t="shared" ref="W62:Y62" si="23">W63+W66+W68+W77</f>
        <v>10711.16915171393</v>
      </c>
      <c r="X62" s="117">
        <f t="shared" si="23"/>
        <v>9278.5871294027074</v>
      </c>
      <c r="Y62" s="117">
        <f t="shared" si="23"/>
        <v>8979.6669875080697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8072.5332815038228</v>
      </c>
      <c r="C63" s="122">
        <f t="shared" si="24"/>
        <v>8052.9742805377437</v>
      </c>
      <c r="D63" s="122">
        <f t="shared" si="24"/>
        <v>7970.0503601880982</v>
      </c>
      <c r="E63" s="122">
        <f t="shared" si="24"/>
        <v>7874.2956751431966</v>
      </c>
      <c r="F63" s="122">
        <f t="shared" si="24"/>
        <v>8670.496244895392</v>
      </c>
      <c r="G63" s="122">
        <f t="shared" si="24"/>
        <v>8460.7397981739414</v>
      </c>
      <c r="H63" s="122">
        <f t="shared" si="24"/>
        <v>8259.7795341650817</v>
      </c>
      <c r="I63" s="122">
        <f t="shared" si="24"/>
        <v>7178.1821943737177</v>
      </c>
      <c r="J63" s="122">
        <f t="shared" si="24"/>
        <v>7849.820509059432</v>
      </c>
      <c r="K63" s="122">
        <f t="shared" si="24"/>
        <v>8213.5035563367692</v>
      </c>
      <c r="L63" s="122">
        <f t="shared" si="24"/>
        <v>8061.3717865434155</v>
      </c>
      <c r="M63" s="122">
        <f t="shared" si="24"/>
        <v>7139.810065707582</v>
      </c>
      <c r="N63" s="122">
        <f t="shared" si="24"/>
        <v>8295.5679789814949</v>
      </c>
      <c r="O63" s="122">
        <f t="shared" si="24"/>
        <v>8980.1820096683477</v>
      </c>
      <c r="P63" s="122">
        <f t="shared" si="24"/>
        <v>6489.7682622125894</v>
      </c>
      <c r="Q63" s="122">
        <f t="shared" si="24"/>
        <v>7196.431393711212</v>
      </c>
      <c r="R63" s="122">
        <f t="shared" ref="R63:V63" si="25">SUM(R64:R65)</f>
        <v>8025.4846191856668</v>
      </c>
      <c r="S63" s="122">
        <f t="shared" si="25"/>
        <v>7966.5287532754055</v>
      </c>
      <c r="T63" s="122">
        <f t="shared" si="25"/>
        <v>7597.1661501935741</v>
      </c>
      <c r="U63" s="122">
        <f t="shared" si="25"/>
        <v>7599.4112091701054</v>
      </c>
      <c r="V63" s="122">
        <f t="shared" si="25"/>
        <v>7678.4494021274131</v>
      </c>
      <c r="W63" s="122">
        <f t="shared" ref="W63:Y63" si="26">SUM(W64:W65)</f>
        <v>8601.1942835995469</v>
      </c>
      <c r="X63" s="122">
        <f t="shared" si="26"/>
        <v>7485.4585535503866</v>
      </c>
      <c r="Y63" s="122">
        <f t="shared" si="26"/>
        <v>7309.8176591470346</v>
      </c>
      <c r="DA63" s="130" t="s">
        <v>2469</v>
      </c>
    </row>
    <row r="64" spans="1:105" ht="12" customHeight="1" x14ac:dyDescent="0.25">
      <c r="A64" s="97" t="s">
        <v>212</v>
      </c>
      <c r="B64" s="98">
        <v>7874.9164514415443</v>
      </c>
      <c r="C64" s="98">
        <v>7860.7289379544673</v>
      </c>
      <c r="D64" s="98">
        <v>7782.2341288243933</v>
      </c>
      <c r="E64" s="98">
        <v>7697.111284305317</v>
      </c>
      <c r="F64" s="98">
        <v>8473.928184739776</v>
      </c>
      <c r="G64" s="98">
        <v>8273.2440676178303</v>
      </c>
      <c r="H64" s="98">
        <v>8080.1226488060547</v>
      </c>
      <c r="I64" s="98">
        <v>7022.0529874170907</v>
      </c>
      <c r="J64" s="98">
        <v>7681.7025758706832</v>
      </c>
      <c r="K64" s="98">
        <v>8042.5663342032922</v>
      </c>
      <c r="L64" s="98">
        <v>7894.7152435414609</v>
      </c>
      <c r="M64" s="98">
        <v>6995.5169177477201</v>
      </c>
      <c r="N64" s="98">
        <v>8127.8604787982049</v>
      </c>
      <c r="O64" s="98">
        <v>8800.3318562712575</v>
      </c>
      <c r="P64" s="98">
        <v>6361.1113157540449</v>
      </c>
      <c r="Q64" s="98">
        <v>7054.6848852594285</v>
      </c>
      <c r="R64" s="98">
        <v>7868.0821648123756</v>
      </c>
      <c r="S64" s="98">
        <v>7811.2296589379666</v>
      </c>
      <c r="T64" s="98">
        <v>7450.279549597265</v>
      </c>
      <c r="U64" s="98">
        <v>7452.6670380542155</v>
      </c>
      <c r="V64" s="98">
        <v>7531.3529251724449</v>
      </c>
      <c r="W64" s="98">
        <v>8435.2507647015209</v>
      </c>
      <c r="X64" s="98">
        <v>7344.1237548763611</v>
      </c>
      <c r="Y64" s="98">
        <v>7172.0018030057963</v>
      </c>
      <c r="DA64" s="63" t="s">
        <v>2470</v>
      </c>
    </row>
    <row r="65" spans="1:105" ht="12" customHeight="1" x14ac:dyDescent="0.25">
      <c r="A65" s="97" t="s">
        <v>53</v>
      </c>
      <c r="B65" s="98">
        <v>197.61683006227824</v>
      </c>
      <c r="C65" s="98">
        <v>192.24534258327665</v>
      </c>
      <c r="D65" s="98">
        <v>187.81623136370447</v>
      </c>
      <c r="E65" s="98">
        <v>177.18439083787933</v>
      </c>
      <c r="F65" s="98">
        <v>196.56806015561551</v>
      </c>
      <c r="G65" s="98">
        <v>187.49573055611074</v>
      </c>
      <c r="H65" s="98">
        <v>179.6568853590264</v>
      </c>
      <c r="I65" s="98">
        <v>156.12920695662751</v>
      </c>
      <c r="J65" s="98">
        <v>168.11793318874854</v>
      </c>
      <c r="K65" s="98">
        <v>170.93722213347735</v>
      </c>
      <c r="L65" s="98">
        <v>166.65654300195411</v>
      </c>
      <c r="M65" s="98">
        <v>144.2931479598621</v>
      </c>
      <c r="N65" s="98">
        <v>167.7075001832907</v>
      </c>
      <c r="O65" s="98">
        <v>179.85015339709028</v>
      </c>
      <c r="P65" s="98">
        <v>128.65694645854478</v>
      </c>
      <c r="Q65" s="98">
        <v>141.74650845178368</v>
      </c>
      <c r="R65" s="98">
        <v>157.40245437329145</v>
      </c>
      <c r="S65" s="98">
        <v>155.29909433743907</v>
      </c>
      <c r="T65" s="98">
        <v>146.88660059630868</v>
      </c>
      <c r="U65" s="98">
        <v>146.74417111588957</v>
      </c>
      <c r="V65" s="98">
        <v>147.0964769549681</v>
      </c>
      <c r="W65" s="98">
        <v>165.94351889802613</v>
      </c>
      <c r="X65" s="98">
        <v>141.33479867402573</v>
      </c>
      <c r="Y65" s="98">
        <v>137.81585614123878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37.464612959996494</v>
      </c>
      <c r="C66" s="122">
        <f t="shared" si="27"/>
        <v>46.820036785816235</v>
      </c>
      <c r="D66" s="122">
        <f t="shared" si="27"/>
        <v>38.269076767350064</v>
      </c>
      <c r="E66" s="122">
        <f t="shared" si="27"/>
        <v>144.66909271197002</v>
      </c>
      <c r="F66" s="122">
        <f t="shared" si="27"/>
        <v>47.994149016985737</v>
      </c>
      <c r="G66" s="122">
        <f t="shared" si="27"/>
        <v>74.533100632807461</v>
      </c>
      <c r="H66" s="122">
        <f t="shared" si="27"/>
        <v>112.22090062997458</v>
      </c>
      <c r="I66" s="122">
        <f t="shared" si="27"/>
        <v>55.220275562784281</v>
      </c>
      <c r="J66" s="122">
        <f t="shared" si="27"/>
        <v>58.617815572663943</v>
      </c>
      <c r="K66" s="122">
        <f t="shared" si="27"/>
        <v>70.988285110775138</v>
      </c>
      <c r="L66" s="122">
        <f t="shared" si="27"/>
        <v>70.676261526520378</v>
      </c>
      <c r="M66" s="122">
        <f t="shared" si="27"/>
        <v>69.854550402588487</v>
      </c>
      <c r="N66" s="122">
        <f t="shared" si="27"/>
        <v>71.517216966405343</v>
      </c>
      <c r="O66" s="122">
        <f t="shared" si="27"/>
        <v>77.302840730440565</v>
      </c>
      <c r="P66" s="122">
        <f t="shared" si="27"/>
        <v>82.275844313936844</v>
      </c>
      <c r="Q66" s="122">
        <f t="shared" si="27"/>
        <v>87.126576608204758</v>
      </c>
      <c r="R66" s="122">
        <f t="shared" si="27"/>
        <v>107.93516729002434</v>
      </c>
      <c r="S66" s="122">
        <f t="shared" si="27"/>
        <v>120.07675245116457</v>
      </c>
      <c r="T66" s="122">
        <f t="shared" si="27"/>
        <v>149.01903901463186</v>
      </c>
      <c r="U66" s="122">
        <f t="shared" si="27"/>
        <v>178.77932320812954</v>
      </c>
      <c r="V66" s="122">
        <f t="shared" si="27"/>
        <v>234.0863105760796</v>
      </c>
      <c r="W66" s="122">
        <f t="shared" si="27"/>
        <v>261.81682260033824</v>
      </c>
      <c r="X66" s="122">
        <f t="shared" si="27"/>
        <v>201.58111502523522</v>
      </c>
      <c r="Y66" s="122">
        <f t="shared" si="27"/>
        <v>204.48770088672885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37.464612959996494</v>
      </c>
      <c r="C67" s="98">
        <f>IF(RES_hhdet_tes!C67=0,0,RES_hhdet_tes!C67*1000*11630/RES_hhdet_num!C62)</f>
        <v>46.820036785816235</v>
      </c>
      <c r="D67" s="98">
        <f>IF(RES_hhdet_tes!D67=0,0,RES_hhdet_tes!D67*1000*11630/RES_hhdet_num!D62)</f>
        <v>38.269076767350064</v>
      </c>
      <c r="E67" s="98">
        <f>IF(RES_hhdet_tes!E67=0,0,RES_hhdet_tes!E67*1000*11630/RES_hhdet_num!E62)</f>
        <v>144.66909271197002</v>
      </c>
      <c r="F67" s="98">
        <f>IF(RES_hhdet_tes!F67=0,0,RES_hhdet_tes!F67*1000*11630/RES_hhdet_num!F62)</f>
        <v>47.994149016985737</v>
      </c>
      <c r="G67" s="98">
        <f>IF(RES_hhdet_tes!G67=0,0,RES_hhdet_tes!G67*1000*11630/RES_hhdet_num!G62)</f>
        <v>74.533100632807461</v>
      </c>
      <c r="H67" s="98">
        <f>IF(RES_hhdet_tes!H67=0,0,RES_hhdet_tes!H67*1000*11630/RES_hhdet_num!H62)</f>
        <v>112.22090062997458</v>
      </c>
      <c r="I67" s="98">
        <f>IF(RES_hhdet_tes!I67=0,0,RES_hhdet_tes!I67*1000*11630/RES_hhdet_num!I62)</f>
        <v>55.220275562784281</v>
      </c>
      <c r="J67" s="98">
        <f>IF(RES_hhdet_tes!J67=0,0,RES_hhdet_tes!J67*1000*11630/RES_hhdet_num!J62)</f>
        <v>58.617815572663943</v>
      </c>
      <c r="K67" s="98">
        <f>IF(RES_hhdet_tes!K67=0,0,RES_hhdet_tes!K67*1000*11630/RES_hhdet_num!K62)</f>
        <v>70.988285110775138</v>
      </c>
      <c r="L67" s="98">
        <f>IF(RES_hhdet_tes!L67=0,0,RES_hhdet_tes!L67*1000*11630/RES_hhdet_num!L62)</f>
        <v>70.676261526520378</v>
      </c>
      <c r="M67" s="98">
        <f>IF(RES_hhdet_tes!M67=0,0,RES_hhdet_tes!M67*1000*11630/RES_hhdet_num!M62)</f>
        <v>69.854550402588487</v>
      </c>
      <c r="N67" s="98">
        <f>IF(RES_hhdet_tes!N67=0,0,RES_hhdet_tes!N67*1000*11630/RES_hhdet_num!N62)</f>
        <v>71.517216966405343</v>
      </c>
      <c r="O67" s="98">
        <f>IF(RES_hhdet_tes!O67=0,0,RES_hhdet_tes!O67*1000*11630/RES_hhdet_num!O62)</f>
        <v>77.302840730440565</v>
      </c>
      <c r="P67" s="98">
        <f>IF(RES_hhdet_tes!P67=0,0,RES_hhdet_tes!P67*1000*11630/RES_hhdet_num!P62)</f>
        <v>82.275844313936844</v>
      </c>
      <c r="Q67" s="98">
        <f>IF(RES_hhdet_tes!Q67=0,0,RES_hhdet_tes!Q67*1000*11630/RES_hhdet_num!Q62)</f>
        <v>87.126576608204758</v>
      </c>
      <c r="R67" s="98">
        <f>IF(RES_hhdet_tes!R67=0,0,RES_hhdet_tes!R67*1000*11630/RES_hhdet_num!R62)</f>
        <v>107.93516729002434</v>
      </c>
      <c r="S67" s="98">
        <f>IF(RES_hhdet_tes!S67=0,0,RES_hhdet_tes!S67*1000*11630/RES_hhdet_num!S62)</f>
        <v>120.07675245116457</v>
      </c>
      <c r="T67" s="98">
        <f>IF(RES_hhdet_tes!T67=0,0,RES_hhdet_tes!T67*1000*11630/RES_hhdet_num!T62)</f>
        <v>149.01903901463186</v>
      </c>
      <c r="U67" s="98">
        <f>IF(RES_hhdet_tes!U67=0,0,RES_hhdet_tes!U67*1000*11630/RES_hhdet_num!U62)</f>
        <v>178.77932320812954</v>
      </c>
      <c r="V67" s="98">
        <f>IF(RES_hhdet_tes!V67=0,0,RES_hhdet_tes!V67*1000*11630/RES_hhdet_num!V62)</f>
        <v>234.0863105760796</v>
      </c>
      <c r="W67" s="98">
        <f>IF(RES_hhdet_tes!W67=0,0,RES_hhdet_tes!W67*1000*11630/RES_hhdet_num!W62)</f>
        <v>261.81682260033824</v>
      </c>
      <c r="X67" s="98">
        <f>IF(RES_hhdet_tes!X67=0,0,RES_hhdet_tes!X67*1000*11630/RES_hhdet_num!X62)</f>
        <v>201.58111502523522</v>
      </c>
      <c r="Y67" s="98">
        <f>IF(RES_hhdet_tes!Y67=0,0,RES_hhdet_tes!Y67*1000*11630/RES_hhdet_num!Y62)</f>
        <v>204.48770088672885</v>
      </c>
      <c r="DA67" s="63" t="s">
        <v>2473</v>
      </c>
    </row>
    <row r="68" spans="1:105" ht="12" customHeight="1" x14ac:dyDescent="0.25">
      <c r="A68" s="121" t="s">
        <v>55</v>
      </c>
      <c r="B68" s="122">
        <v>911.93441048585964</v>
      </c>
      <c r="C68" s="122">
        <v>847.88309938461714</v>
      </c>
      <c r="D68" s="122">
        <v>907.26431604699394</v>
      </c>
      <c r="E68" s="122">
        <v>893.7124473239802</v>
      </c>
      <c r="F68" s="122">
        <v>944.21363435511273</v>
      </c>
      <c r="G68" s="122">
        <v>880.11147444122935</v>
      </c>
      <c r="H68" s="122">
        <v>940.63712924239053</v>
      </c>
      <c r="I68" s="122">
        <v>899.49645055614303</v>
      </c>
      <c r="J68" s="122">
        <v>926.66309860411275</v>
      </c>
      <c r="K68" s="122">
        <v>898.35730255639794</v>
      </c>
      <c r="L68" s="122">
        <v>907.70562799345646</v>
      </c>
      <c r="M68" s="122">
        <v>1089.8846000112881</v>
      </c>
      <c r="N68" s="122">
        <v>1105.5334636380364</v>
      </c>
      <c r="O68" s="122">
        <v>1101.8954702189603</v>
      </c>
      <c r="P68" s="122">
        <v>1076.6281748541649</v>
      </c>
      <c r="Q68" s="122">
        <v>1101.9403538019073</v>
      </c>
      <c r="R68" s="122">
        <v>1144.6322413252685</v>
      </c>
      <c r="S68" s="122">
        <v>1206.7543404245935</v>
      </c>
      <c r="T68" s="122">
        <v>1209.9851126472968</v>
      </c>
      <c r="U68" s="122">
        <v>1233.3283078957479</v>
      </c>
      <c r="V68" s="122">
        <v>1290.7986448633176</v>
      </c>
      <c r="W68" s="122">
        <v>1260.502084259294</v>
      </c>
      <c r="X68" s="122">
        <v>956.44784258029154</v>
      </c>
      <c r="Y68" s="122">
        <v>872.76253666524485</v>
      </c>
      <c r="DA68" s="130" t="s">
        <v>2474</v>
      </c>
    </row>
    <row r="69" spans="1:105" ht="12" customHeight="1" x14ac:dyDescent="0.25">
      <c r="A69" s="97" t="s">
        <v>134</v>
      </c>
      <c r="B69" s="98">
        <v>912.05125185824966</v>
      </c>
      <c r="C69" s="98">
        <v>846.9158291941618</v>
      </c>
      <c r="D69" s="98">
        <v>908.32519599154307</v>
      </c>
      <c r="E69" s="98">
        <v>892.69352742863703</v>
      </c>
      <c r="F69" s="98">
        <v>944.53350241583178</v>
      </c>
      <c r="G69" s="98">
        <v>880.33177676661808</v>
      </c>
      <c r="H69" s="98">
        <v>941.65276557233483</v>
      </c>
      <c r="I69" s="98">
        <v>899.27719456233967</v>
      </c>
      <c r="J69" s="98">
        <v>926.64807194256707</v>
      </c>
      <c r="K69" s="98">
        <v>899.31140178813371</v>
      </c>
      <c r="L69" s="98">
        <v>906.30706251441643</v>
      </c>
      <c r="M69" s="98">
        <v>1092.720669108179</v>
      </c>
      <c r="N69" s="98">
        <v>1105.8755052795793</v>
      </c>
      <c r="O69" s="98">
        <v>1096.4523242358814</v>
      </c>
      <c r="P69" s="98">
        <v>1078.6939032475664</v>
      </c>
      <c r="Q69" s="98">
        <v>1101.2324970553154</v>
      </c>
      <c r="R69" s="98">
        <v>1146.9245424760763</v>
      </c>
      <c r="S69" s="98">
        <v>1207.1807855427423</v>
      </c>
      <c r="T69" s="98">
        <v>1208.404338409995</v>
      </c>
      <c r="U69" s="98">
        <v>1235.3738497949339</v>
      </c>
      <c r="V69" s="98">
        <v>1292.6372506357332</v>
      </c>
      <c r="W69" s="98">
        <v>1261.6551597410164</v>
      </c>
      <c r="X69" s="98">
        <v>956.82192953983304</v>
      </c>
      <c r="Y69" s="98">
        <v>872.33726365105849</v>
      </c>
      <c r="DA69" s="63" t="s">
        <v>2475</v>
      </c>
    </row>
    <row r="70" spans="1:105" ht="12" customHeight="1" x14ac:dyDescent="0.25">
      <c r="A70" s="97" t="s">
        <v>133</v>
      </c>
      <c r="B70" s="98">
        <v>912.05125185824977</v>
      </c>
      <c r="C70" s="98">
        <v>846.92221199861103</v>
      </c>
      <c r="D70" s="98">
        <v>908.32344071597413</v>
      </c>
      <c r="E70" s="98">
        <v>892.71536961044558</v>
      </c>
      <c r="F70" s="98">
        <v>944.51376525600904</v>
      </c>
      <c r="G70" s="98">
        <v>880.28790820423706</v>
      </c>
      <c r="H70" s="98">
        <v>941.47226526276188</v>
      </c>
      <c r="I70" s="98">
        <v>899.0015322837753</v>
      </c>
      <c r="J70" s="98">
        <v>926.31257936261932</v>
      </c>
      <c r="K70" s="98">
        <v>898.95807086748732</v>
      </c>
      <c r="L70" s="98">
        <v>905.27601875810774</v>
      </c>
      <c r="M70" s="98">
        <v>1092.1727653951332</v>
      </c>
      <c r="N70" s="98">
        <v>1105.3188094517752</v>
      </c>
      <c r="O70" s="98">
        <v>1096.094505049871</v>
      </c>
      <c r="P70" s="98">
        <v>1078.5532732420149</v>
      </c>
      <c r="Q70" s="98">
        <v>1101.3410283545848</v>
      </c>
      <c r="R70" s="98">
        <v>1147.0432708319338</v>
      </c>
      <c r="S70" s="98">
        <v>1207.6022171427819</v>
      </c>
      <c r="T70" s="98">
        <v>1208.8273031398387</v>
      </c>
      <c r="U70" s="98">
        <v>1235.6826207272431</v>
      </c>
      <c r="V70" s="98">
        <v>1293.0794667206544</v>
      </c>
      <c r="W70" s="98">
        <v>1261.8772157183805</v>
      </c>
      <c r="X70" s="98">
        <v>956.70704631186129</v>
      </c>
      <c r="Y70" s="98">
        <v>872.23223393543856</v>
      </c>
      <c r="DA70" s="63" t="s">
        <v>2476</v>
      </c>
    </row>
    <row r="71" spans="1:105" ht="12" customHeight="1" x14ac:dyDescent="0.25">
      <c r="A71" s="100" t="s">
        <v>212</v>
      </c>
      <c r="B71" s="101">
        <v>230.49804657784082</v>
      </c>
      <c r="C71" s="101">
        <v>202.81354900932521</v>
      </c>
      <c r="D71" s="101">
        <v>198.72299508497105</v>
      </c>
      <c r="E71" s="101">
        <v>216.38075679250227</v>
      </c>
      <c r="F71" s="101">
        <v>221.80349273038797</v>
      </c>
      <c r="G71" s="101">
        <v>188.01876426765307</v>
      </c>
      <c r="H71" s="101">
        <v>190.62005533999942</v>
      </c>
      <c r="I71" s="101">
        <v>219.37826673808101</v>
      </c>
      <c r="J71" s="101">
        <v>207.99434822487271</v>
      </c>
      <c r="K71" s="101">
        <v>184.00564693215404</v>
      </c>
      <c r="L71" s="101">
        <v>404.45438355577767</v>
      </c>
      <c r="M71" s="101">
        <v>216.19121187028105</v>
      </c>
      <c r="N71" s="101">
        <v>282.52065041028141</v>
      </c>
      <c r="O71" s="101">
        <v>293.14138603101952</v>
      </c>
      <c r="P71" s="101">
        <v>206.57011034877422</v>
      </c>
      <c r="Q71" s="101">
        <v>243.14376551973152</v>
      </c>
      <c r="R71" s="101">
        <v>238.73848067538466</v>
      </c>
      <c r="S71" s="101">
        <v>282.40186356113657</v>
      </c>
      <c r="T71" s="101">
        <v>280.46367707496023</v>
      </c>
      <c r="U71" s="101">
        <v>261.72532454054965</v>
      </c>
      <c r="V71" s="101">
        <v>278.98930025833874</v>
      </c>
      <c r="W71" s="101">
        <v>277.45195907417468</v>
      </c>
      <c r="X71" s="101">
        <v>80.633397561287083</v>
      </c>
      <c r="Y71" s="101">
        <v>59.538621146905037</v>
      </c>
      <c r="DA71" s="131" t="s">
        <v>2477</v>
      </c>
    </row>
    <row r="72" spans="1:105" ht="12" customHeight="1" x14ac:dyDescent="0.25">
      <c r="A72" s="103" t="s">
        <v>52</v>
      </c>
      <c r="B72" s="104">
        <v>681.55320528040886</v>
      </c>
      <c r="C72" s="104">
        <v>644.10866298928579</v>
      </c>
      <c r="D72" s="104">
        <v>709.60044563100303</v>
      </c>
      <c r="E72" s="104">
        <v>676.33461281794337</v>
      </c>
      <c r="F72" s="104">
        <v>722.71027252562112</v>
      </c>
      <c r="G72" s="104">
        <v>692.26914393658399</v>
      </c>
      <c r="H72" s="104">
        <v>750.85220992276231</v>
      </c>
      <c r="I72" s="104">
        <v>679.62326554569449</v>
      </c>
      <c r="J72" s="104">
        <v>718.31823113774658</v>
      </c>
      <c r="K72" s="104">
        <v>714.95242393533317</v>
      </c>
      <c r="L72" s="104">
        <v>500.82163520233007</v>
      </c>
      <c r="M72" s="104">
        <v>875.98155352485207</v>
      </c>
      <c r="N72" s="104">
        <v>822.7981590414937</v>
      </c>
      <c r="O72" s="104">
        <v>802.95311901885134</v>
      </c>
      <c r="P72" s="104">
        <v>871.98316289324089</v>
      </c>
      <c r="Q72" s="104">
        <v>858.19726283485306</v>
      </c>
      <c r="R72" s="104">
        <v>908.30479015654907</v>
      </c>
      <c r="S72" s="104">
        <v>925.20035358164546</v>
      </c>
      <c r="T72" s="104">
        <v>928.36362606487842</v>
      </c>
      <c r="U72" s="104">
        <v>973.95729618669327</v>
      </c>
      <c r="V72" s="104">
        <v>1014.0901664623158</v>
      </c>
      <c r="W72" s="104">
        <v>984.425256644206</v>
      </c>
      <c r="X72" s="104">
        <v>876.07364875057419</v>
      </c>
      <c r="Y72" s="104">
        <v>812.69361278853364</v>
      </c>
      <c r="DA72" s="132" t="s">
        <v>2478</v>
      </c>
    </row>
    <row r="73" spans="1:105" ht="12" customHeight="1" x14ac:dyDescent="0.25">
      <c r="A73" s="106" t="s">
        <v>122</v>
      </c>
      <c r="B73" s="101">
        <v>906.40460582472633</v>
      </c>
      <c r="C73" s="101">
        <v>876.44743876874782</v>
      </c>
      <c r="D73" s="101">
        <v>876.13182690122176</v>
      </c>
      <c r="E73" s="101">
        <v>927.00371031954626</v>
      </c>
      <c r="F73" s="101">
        <v>933.46695274035426</v>
      </c>
      <c r="G73" s="101">
        <v>866.32755944614939</v>
      </c>
      <c r="H73" s="101">
        <v>900.09346745052153</v>
      </c>
      <c r="I73" s="101">
        <v>910.50240184048425</v>
      </c>
      <c r="J73" s="101">
        <v>927.13888698917742</v>
      </c>
      <c r="K73" s="101">
        <v>858.7524897829469</v>
      </c>
      <c r="L73" s="101">
        <v>945.40607802845227</v>
      </c>
      <c r="M73" s="101">
        <v>1022.8201808418978</v>
      </c>
      <c r="N73" s="101">
        <v>1100.223787096277</v>
      </c>
      <c r="O73" s="101">
        <v>1169.961053720787</v>
      </c>
      <c r="P73" s="101">
        <v>1052.1205732231958</v>
      </c>
      <c r="Q73" s="101">
        <v>1108.9256877320756</v>
      </c>
      <c r="R73" s="101">
        <v>1125.3473849169732</v>
      </c>
      <c r="S73" s="101">
        <v>1203.4156409476511</v>
      </c>
      <c r="T73" s="101">
        <v>1222.866721500651</v>
      </c>
      <c r="U73" s="101">
        <v>1214.6679881942898</v>
      </c>
      <c r="V73" s="101">
        <v>1271.4435093149223</v>
      </c>
      <c r="W73" s="101">
        <v>1244.2976819008725</v>
      </c>
      <c r="X73" s="101">
        <v>944.55614846662877</v>
      </c>
      <c r="Y73" s="101">
        <v>890.92646267933355</v>
      </c>
      <c r="DA73" s="131" t="s">
        <v>2479</v>
      </c>
    </row>
    <row r="74" spans="1:105" ht="12" customHeight="1" x14ac:dyDescent="0.25">
      <c r="A74" s="107" t="s">
        <v>121</v>
      </c>
      <c r="B74" s="104">
        <v>906.40460582472645</v>
      </c>
      <c r="C74" s="104">
        <v>876.45268919210309</v>
      </c>
      <c r="D74" s="104">
        <v>876.12376864067551</v>
      </c>
      <c r="E74" s="104">
        <v>927.01683125957618</v>
      </c>
      <c r="F74" s="104">
        <v>933.44520617269029</v>
      </c>
      <c r="G74" s="104">
        <v>866.31162077406998</v>
      </c>
      <c r="H74" s="104">
        <v>899.58641385633916</v>
      </c>
      <c r="I74" s="104">
        <v>910.28420634612132</v>
      </c>
      <c r="J74" s="104">
        <v>926.84942425042618</v>
      </c>
      <c r="K74" s="104">
        <v>859.11376125970003</v>
      </c>
      <c r="L74" s="104">
        <v>945.17957193276152</v>
      </c>
      <c r="M74" s="104">
        <v>1022.8678453316993</v>
      </c>
      <c r="N74" s="104">
        <v>1100.2761662332778</v>
      </c>
      <c r="O74" s="104">
        <v>1169.9533371652469</v>
      </c>
      <c r="P74" s="104">
        <v>1051.9190103704539</v>
      </c>
      <c r="Q74" s="104">
        <v>1108.4204663857383</v>
      </c>
      <c r="R74" s="104">
        <v>1124.7991995412885</v>
      </c>
      <c r="S74" s="104">
        <v>1202.8308559799736</v>
      </c>
      <c r="T74" s="104">
        <v>1222.6505065155804</v>
      </c>
      <c r="U74" s="104">
        <v>1214.6346919213001</v>
      </c>
      <c r="V74" s="104">
        <v>1271.2508158858325</v>
      </c>
      <c r="W74" s="104">
        <v>1244.5400557389494</v>
      </c>
      <c r="X74" s="104">
        <v>946.73779240354838</v>
      </c>
      <c r="Y74" s="104">
        <v>893.34408071948224</v>
      </c>
      <c r="DA74" s="132" t="s">
        <v>2480</v>
      </c>
    </row>
    <row r="75" spans="1:105" ht="12" customHeight="1" x14ac:dyDescent="0.25">
      <c r="A75" s="108" t="s">
        <v>53</v>
      </c>
      <c r="B75" s="98">
        <v>229.11898284107463</v>
      </c>
      <c r="C75" s="98">
        <v>209.93192388759635</v>
      </c>
      <c r="D75" s="98">
        <v>191.5840948744337</v>
      </c>
      <c r="E75" s="98">
        <v>224.74731895339198</v>
      </c>
      <c r="F75" s="98">
        <v>219.20006262704138</v>
      </c>
      <c r="G75" s="98">
        <v>184.94825583940565</v>
      </c>
      <c r="H75" s="98">
        <v>181.84764959942174</v>
      </c>
      <c r="I75" s="98">
        <v>222.24564691313097</v>
      </c>
      <c r="J75" s="98">
        <v>208.13792429160245</v>
      </c>
      <c r="K75" s="98">
        <v>175.42062168580608</v>
      </c>
      <c r="L75" s="98">
        <v>422.56917543226251</v>
      </c>
      <c r="M75" s="98">
        <v>201.4562359307107</v>
      </c>
      <c r="N75" s="98">
        <v>280.89734450925135</v>
      </c>
      <c r="O75" s="98">
        <v>312.37348854749263</v>
      </c>
      <c r="P75" s="98">
        <v>201.27056109604669</v>
      </c>
      <c r="Q75" s="98">
        <v>244.83286519724427</v>
      </c>
      <c r="R75" s="98">
        <v>233.94757508137295</v>
      </c>
      <c r="S75" s="98">
        <v>281.27822316856987</v>
      </c>
      <c r="T75" s="98">
        <v>283.72390463867731</v>
      </c>
      <c r="U75" s="98">
        <v>257.21119080574823</v>
      </c>
      <c r="V75" s="98">
        <v>274.27939588491051</v>
      </c>
      <c r="W75" s="98">
        <v>273.47817575882397</v>
      </c>
      <c r="X75" s="98">
        <v>79.658579534449032</v>
      </c>
      <c r="Y75" s="98">
        <v>61.40109219419746</v>
      </c>
      <c r="DA75" s="63" t="s">
        <v>2481</v>
      </c>
    </row>
    <row r="76" spans="1:105" ht="12" customHeight="1" x14ac:dyDescent="0.25">
      <c r="A76" s="108" t="s">
        <v>52</v>
      </c>
      <c r="B76" s="98">
        <v>677.28562298365193</v>
      </c>
      <c r="C76" s="98">
        <v>666.52076530450677</v>
      </c>
      <c r="D76" s="98">
        <v>684.53967376624189</v>
      </c>
      <c r="E76" s="98">
        <v>702.26951230618408</v>
      </c>
      <c r="F76" s="98">
        <v>714.24514354564906</v>
      </c>
      <c r="G76" s="98">
        <v>681.36336493466433</v>
      </c>
      <c r="H76" s="98">
        <v>717.73876425691742</v>
      </c>
      <c r="I76" s="98">
        <v>688.03855943299027</v>
      </c>
      <c r="J76" s="98">
        <v>718.71149995882354</v>
      </c>
      <c r="K76" s="98">
        <v>683.69313957389397</v>
      </c>
      <c r="L76" s="98">
        <v>522.61039650049918</v>
      </c>
      <c r="M76" s="98">
        <v>821.41160940098848</v>
      </c>
      <c r="N76" s="98">
        <v>819.37882172402635</v>
      </c>
      <c r="O76" s="98">
        <v>857.57984861775435</v>
      </c>
      <c r="P76" s="98">
        <v>850.64844927440708</v>
      </c>
      <c r="Q76" s="98">
        <v>863.58760118849409</v>
      </c>
      <c r="R76" s="98">
        <v>890.85162445991557</v>
      </c>
      <c r="S76" s="98">
        <v>921.55263281140378</v>
      </c>
      <c r="T76" s="98">
        <v>938.92660187690308</v>
      </c>
      <c r="U76" s="98">
        <v>957.42350111555186</v>
      </c>
      <c r="V76" s="98">
        <v>996.97142000092197</v>
      </c>
      <c r="W76" s="98">
        <v>971.06187998012524</v>
      </c>
      <c r="X76" s="98">
        <v>867.07921286909925</v>
      </c>
      <c r="Y76" s="98">
        <v>831.9429885252847</v>
      </c>
      <c r="DA76" s="63" t="s">
        <v>2482</v>
      </c>
    </row>
    <row r="77" spans="1:105" ht="12" customHeight="1" x14ac:dyDescent="0.25">
      <c r="A77" s="121" t="s">
        <v>54</v>
      </c>
      <c r="B77" s="122">
        <v>585.03887446457441</v>
      </c>
      <c r="C77" s="122">
        <v>546.25919852076061</v>
      </c>
      <c r="D77" s="122">
        <v>584.02927698962912</v>
      </c>
      <c r="E77" s="122">
        <v>536.02205500814762</v>
      </c>
      <c r="F77" s="122">
        <v>507.06364260045319</v>
      </c>
      <c r="G77" s="122">
        <v>510.53203999106137</v>
      </c>
      <c r="H77" s="122">
        <v>532.91192152513247</v>
      </c>
      <c r="I77" s="122">
        <v>557.88885321407679</v>
      </c>
      <c r="J77" s="122">
        <v>553.35933825359018</v>
      </c>
      <c r="K77" s="122">
        <v>471.1623420950225</v>
      </c>
      <c r="L77" s="122">
        <v>546.23829642466058</v>
      </c>
      <c r="M77" s="122">
        <v>597.85112608790712</v>
      </c>
      <c r="N77" s="122">
        <v>613.97461057267276</v>
      </c>
      <c r="O77" s="122">
        <v>587.38869716668842</v>
      </c>
      <c r="P77" s="122">
        <v>559.27372694036717</v>
      </c>
      <c r="Q77" s="122">
        <v>565.67217349914733</v>
      </c>
      <c r="R77" s="122">
        <v>571.53125772200042</v>
      </c>
      <c r="S77" s="122">
        <v>591.51758098971709</v>
      </c>
      <c r="T77" s="122">
        <v>584.08294318878438</v>
      </c>
      <c r="U77" s="122">
        <v>588.33920455926011</v>
      </c>
      <c r="V77" s="122">
        <v>615.96199834251365</v>
      </c>
      <c r="W77" s="122">
        <v>587.6559612547502</v>
      </c>
      <c r="X77" s="122">
        <v>635.09961824679522</v>
      </c>
      <c r="Y77" s="122">
        <v>592.59909080906027</v>
      </c>
      <c r="DA77" s="130" t="s">
        <v>2483</v>
      </c>
    </row>
    <row r="78" spans="1:105" ht="12" customHeight="1" x14ac:dyDescent="0.25">
      <c r="A78" s="97" t="s">
        <v>189</v>
      </c>
      <c r="B78" s="98">
        <v>586.67325327769106</v>
      </c>
      <c r="C78" s="98">
        <v>544.69644284703259</v>
      </c>
      <c r="D78" s="98">
        <v>584.43340093926929</v>
      </c>
      <c r="E78" s="98">
        <v>534.76488058926429</v>
      </c>
      <c r="F78" s="98">
        <v>508.38284343746801</v>
      </c>
      <c r="G78" s="98">
        <v>510.52357770061201</v>
      </c>
      <c r="H78" s="98">
        <v>533.04631345932478</v>
      </c>
      <c r="I78" s="98">
        <v>558.06414799274319</v>
      </c>
      <c r="J78" s="98">
        <v>552.53180369173072</v>
      </c>
      <c r="K78" s="98">
        <v>472.51670069761434</v>
      </c>
      <c r="L78" s="98">
        <v>544.79920258525817</v>
      </c>
      <c r="M78" s="98">
        <v>599.45259184489043</v>
      </c>
      <c r="N78" s="98">
        <v>614.05023942492949</v>
      </c>
      <c r="O78" s="98">
        <v>583.23080679515556</v>
      </c>
      <c r="P78" s="98">
        <v>561.98912811538605</v>
      </c>
      <c r="Q78" s="98">
        <v>565.24747605326957</v>
      </c>
      <c r="R78" s="98">
        <v>572.52501515120366</v>
      </c>
      <c r="S78" s="98">
        <v>591.16008772511191</v>
      </c>
      <c r="T78" s="98">
        <v>582.58937171018943</v>
      </c>
      <c r="U78" s="98">
        <v>588.7354917853603</v>
      </c>
      <c r="V78" s="98">
        <v>617.07111719635043</v>
      </c>
      <c r="W78" s="98">
        <v>589.84568936052415</v>
      </c>
      <c r="X78" s="98">
        <v>633.27026826464305</v>
      </c>
      <c r="Y78" s="98">
        <v>592.05921488200988</v>
      </c>
      <c r="DA78" s="63" t="s">
        <v>2484</v>
      </c>
    </row>
    <row r="79" spans="1:105" ht="12" customHeight="1" x14ac:dyDescent="0.25">
      <c r="A79" s="109" t="s">
        <v>120</v>
      </c>
      <c r="B79" s="33">
        <v>544.58702967127135</v>
      </c>
      <c r="C79" s="33">
        <v>575.46362872823715</v>
      </c>
      <c r="D79" s="33">
        <v>576.00175731487332</v>
      </c>
      <c r="E79" s="33">
        <v>566.09172223688415</v>
      </c>
      <c r="F79" s="33">
        <v>470.89511801775188</v>
      </c>
      <c r="G79" s="33">
        <v>510.98426592437374</v>
      </c>
      <c r="H79" s="33">
        <v>527.80073638202612</v>
      </c>
      <c r="I79" s="33">
        <v>549.38292273876652</v>
      </c>
      <c r="J79" s="33">
        <v>577.71928637682697</v>
      </c>
      <c r="K79" s="33">
        <v>416.05977525100735</v>
      </c>
      <c r="L79" s="33">
        <v>586.01146875831921</v>
      </c>
      <c r="M79" s="33">
        <v>558.55363552828919</v>
      </c>
      <c r="N79" s="33">
        <v>612.7315942823335</v>
      </c>
      <c r="O79" s="33">
        <v>637.29275200756911</v>
      </c>
      <c r="P79" s="33">
        <v>527.96687755053279</v>
      </c>
      <c r="Q79" s="33">
        <v>569.57815329899711</v>
      </c>
      <c r="R79" s="33">
        <v>563.13397250063633</v>
      </c>
      <c r="S79" s="33">
        <v>594.11302747284265</v>
      </c>
      <c r="T79" s="33">
        <v>593.8504266164183</v>
      </c>
      <c r="U79" s="33">
        <v>585.89768687751757</v>
      </c>
      <c r="V79" s="33">
        <v>609.44182863681931</v>
      </c>
      <c r="W79" s="33">
        <v>573.62821398118274</v>
      </c>
      <c r="X79" s="33">
        <v>648.77132402656116</v>
      </c>
      <c r="Y79" s="33">
        <v>597.02607665291623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9234.6916972736053</v>
      </c>
      <c r="C81" s="117">
        <f t="shared" si="28"/>
        <v>9652.5594996806267</v>
      </c>
      <c r="D81" s="117">
        <f t="shared" si="28"/>
        <v>9136.2336657542746</v>
      </c>
      <c r="E81" s="117">
        <f t="shared" si="28"/>
        <v>9926.3746311744635</v>
      </c>
      <c r="F81" s="117">
        <f t="shared" si="28"/>
        <v>10009.061436119271</v>
      </c>
      <c r="G81" s="117">
        <f t="shared" si="28"/>
        <v>9843.957774542414</v>
      </c>
      <c r="H81" s="117">
        <f t="shared" si="28"/>
        <v>9350.3404282423435</v>
      </c>
      <c r="I81" s="117">
        <f t="shared" si="28"/>
        <v>8843.9507016783318</v>
      </c>
      <c r="J81" s="117">
        <f t="shared" si="28"/>
        <v>9325.553772808129</v>
      </c>
      <c r="K81" s="117">
        <f t="shared" si="28"/>
        <v>9253.7390734263463</v>
      </c>
      <c r="L81" s="117">
        <f t="shared" si="28"/>
        <v>10252.541856102982</v>
      </c>
      <c r="M81" s="117">
        <f t="shared" si="28"/>
        <v>8696.5671173347582</v>
      </c>
      <c r="N81" s="117">
        <f t="shared" si="28"/>
        <v>9854.9832770773937</v>
      </c>
      <c r="O81" s="117">
        <f t="shared" si="28"/>
        <v>10633.29788757813</v>
      </c>
      <c r="P81" s="117">
        <f t="shared" si="28"/>
        <v>8618.5393636760618</v>
      </c>
      <c r="Q81" s="117">
        <f t="shared" si="28"/>
        <v>9132.1911195889752</v>
      </c>
      <c r="R81" s="117">
        <f t="shared" ref="R81:V81" si="29">R82+R85+R87+R100</f>
        <v>9776.3279042977065</v>
      </c>
      <c r="S81" s="117">
        <f t="shared" si="29"/>
        <v>9721.8833747271838</v>
      </c>
      <c r="T81" s="117">
        <f t="shared" si="29"/>
        <v>9655.5650271732375</v>
      </c>
      <c r="U81" s="117">
        <f t="shared" si="29"/>
        <v>9873.0222062449538</v>
      </c>
      <c r="V81" s="117">
        <f t="shared" si="29"/>
        <v>9310.057699750927</v>
      </c>
      <c r="W81" s="117">
        <f t="shared" ref="W81:Y81" si="30">W82+W85+W87+W100</f>
        <v>10452.340567189383</v>
      </c>
      <c r="X81" s="117">
        <f t="shared" si="30"/>
        <v>9292.198434888016</v>
      </c>
      <c r="Y81" s="117">
        <f t="shared" si="30"/>
        <v>9222.5313859779708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7734.7831106632975</v>
      </c>
      <c r="C82" s="122">
        <f t="shared" si="31"/>
        <v>8161.9540152680165</v>
      </c>
      <c r="D82" s="122">
        <f t="shared" si="31"/>
        <v>7643.9749973591652</v>
      </c>
      <c r="E82" s="122">
        <f t="shared" si="31"/>
        <v>8307.565955945558</v>
      </c>
      <c r="F82" s="122">
        <f t="shared" si="31"/>
        <v>8532.5486628891776</v>
      </c>
      <c r="G82" s="122">
        <f t="shared" si="31"/>
        <v>8389.1779519057636</v>
      </c>
      <c r="H82" s="122">
        <f t="shared" si="31"/>
        <v>7821.2762202227668</v>
      </c>
      <c r="I82" s="122">
        <f t="shared" si="31"/>
        <v>7330.3326569023038</v>
      </c>
      <c r="J82" s="122">
        <f t="shared" si="31"/>
        <v>7792.0815030165104</v>
      </c>
      <c r="K82" s="122">
        <f t="shared" si="31"/>
        <v>7862.2683910453079</v>
      </c>
      <c r="L82" s="122">
        <f t="shared" si="31"/>
        <v>8654.2257783788882</v>
      </c>
      <c r="M82" s="122">
        <f t="shared" si="31"/>
        <v>7026.2920584141903</v>
      </c>
      <c r="N82" s="122">
        <f t="shared" si="31"/>
        <v>8073.1305326485653</v>
      </c>
      <c r="O82" s="122">
        <f t="shared" si="31"/>
        <v>8758.5208132786702</v>
      </c>
      <c r="P82" s="122">
        <f t="shared" si="31"/>
        <v>6914.4087176136618</v>
      </c>
      <c r="Q82" s="122">
        <f t="shared" si="31"/>
        <v>7336.7020175243888</v>
      </c>
      <c r="R82" s="122">
        <f t="shared" ref="R82:V82" si="32">SUM(R83:R84)</f>
        <v>7956.2276437385481</v>
      </c>
      <c r="S82" s="122">
        <f t="shared" si="32"/>
        <v>7786.1426323660962</v>
      </c>
      <c r="T82" s="122">
        <f t="shared" si="32"/>
        <v>7688.0218723132266</v>
      </c>
      <c r="U82" s="122">
        <f t="shared" si="32"/>
        <v>7902.0485201009815</v>
      </c>
      <c r="V82" s="122">
        <f t="shared" si="32"/>
        <v>7215.8786010052227</v>
      </c>
      <c r="W82" s="122">
        <f t="shared" ref="W82:Y82" si="33">SUM(W83:W84)</f>
        <v>8400.089000840564</v>
      </c>
      <c r="X82" s="122">
        <f t="shared" si="33"/>
        <v>7530.3494367417279</v>
      </c>
      <c r="Y82" s="122">
        <f t="shared" si="33"/>
        <v>7566.5810804018165</v>
      </c>
      <c r="DA82" s="130" t="s">
        <v>2487</v>
      </c>
    </row>
    <row r="83" spans="1:105" ht="12" customHeight="1" x14ac:dyDescent="0.25">
      <c r="A83" s="97" t="s">
        <v>199</v>
      </c>
      <c r="B83" s="98">
        <v>7657.9145969781548</v>
      </c>
      <c r="C83" s="98">
        <v>8082.8826438875931</v>
      </c>
      <c r="D83" s="98">
        <v>7570.8887463482206</v>
      </c>
      <c r="E83" s="98">
        <v>8231.7691563611788</v>
      </c>
      <c r="F83" s="98">
        <v>8454.1053692218193</v>
      </c>
      <c r="G83" s="98">
        <v>8313.811905686287</v>
      </c>
      <c r="H83" s="98">
        <v>7752.3287893429515</v>
      </c>
      <c r="I83" s="98">
        <v>7265.7139388561682</v>
      </c>
      <c r="J83" s="98">
        <v>7724.4600224322667</v>
      </c>
      <c r="K83" s="98">
        <v>7795.9898035682972</v>
      </c>
      <c r="L83" s="98">
        <v>8581.7617714790304</v>
      </c>
      <c r="M83" s="98">
        <v>6968.7952690457132</v>
      </c>
      <c r="N83" s="98">
        <v>8007.0446813538192</v>
      </c>
      <c r="O83" s="98">
        <v>8687.5030930634166</v>
      </c>
      <c r="P83" s="98">
        <v>6858.9185697206303</v>
      </c>
      <c r="Q83" s="98">
        <v>7278.2069639980828</v>
      </c>
      <c r="R83" s="98">
        <v>7893.0667336017777</v>
      </c>
      <c r="S83" s="98">
        <v>7724.7110431592237</v>
      </c>
      <c r="T83" s="98">
        <v>7627.866738132976</v>
      </c>
      <c r="U83" s="98">
        <v>7840.297847326633</v>
      </c>
      <c r="V83" s="98">
        <v>7159.9416556403257</v>
      </c>
      <c r="W83" s="98">
        <v>8334.5043716560394</v>
      </c>
      <c r="X83" s="98">
        <v>7472.8247967208117</v>
      </c>
      <c r="Y83" s="98">
        <v>7508.8654938690161</v>
      </c>
      <c r="DA83" s="63" t="s">
        <v>2488</v>
      </c>
    </row>
    <row r="84" spans="1:105" ht="12" customHeight="1" x14ac:dyDescent="0.25">
      <c r="A84" s="97" t="s">
        <v>53</v>
      </c>
      <c r="B84" s="98">
        <v>76.868513685142602</v>
      </c>
      <c r="C84" s="98">
        <v>79.071371380423059</v>
      </c>
      <c r="D84" s="98">
        <v>73.086251010944892</v>
      </c>
      <c r="E84" s="98">
        <v>75.796799584379997</v>
      </c>
      <c r="F84" s="98">
        <v>78.44329366735785</v>
      </c>
      <c r="G84" s="98">
        <v>75.366046219476686</v>
      </c>
      <c r="H84" s="98">
        <v>68.947430879815386</v>
      </c>
      <c r="I84" s="98">
        <v>64.618718046135896</v>
      </c>
      <c r="J84" s="98">
        <v>67.621480584243272</v>
      </c>
      <c r="K84" s="98">
        <v>66.278587477010404</v>
      </c>
      <c r="L84" s="98">
        <v>72.464006899858688</v>
      </c>
      <c r="M84" s="98">
        <v>57.49678936847728</v>
      </c>
      <c r="N84" s="98">
        <v>66.085851294746476</v>
      </c>
      <c r="O84" s="98">
        <v>71.017720215254201</v>
      </c>
      <c r="P84" s="98">
        <v>55.490147893031157</v>
      </c>
      <c r="Q84" s="98">
        <v>58.495053526306243</v>
      </c>
      <c r="R84" s="98">
        <v>63.160910136770227</v>
      </c>
      <c r="S84" s="98">
        <v>61.431589206872516</v>
      </c>
      <c r="T84" s="98">
        <v>60.155134180250776</v>
      </c>
      <c r="U84" s="98">
        <v>61.750672774348104</v>
      </c>
      <c r="V84" s="98">
        <v>55.936945364896488</v>
      </c>
      <c r="W84" s="98">
        <v>65.584629184525483</v>
      </c>
      <c r="X84" s="98">
        <v>57.524640020916095</v>
      </c>
      <c r="Y84" s="98">
        <v>57.715586532800877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37.46469497747588</v>
      </c>
      <c r="C85" s="122">
        <f t="shared" si="34"/>
        <v>49.328903885479789</v>
      </c>
      <c r="D85" s="122">
        <f t="shared" si="34"/>
        <v>40.64068807668216</v>
      </c>
      <c r="E85" s="122">
        <f t="shared" si="34"/>
        <v>141.62333370544778</v>
      </c>
      <c r="F85" s="122">
        <f t="shared" si="34"/>
        <v>47.574114885574545</v>
      </c>
      <c r="G85" s="122">
        <f t="shared" si="34"/>
        <v>70.648299252170787</v>
      </c>
      <c r="H85" s="122">
        <f t="shared" si="34"/>
        <v>105.49748596935211</v>
      </c>
      <c r="I85" s="122">
        <f t="shared" si="34"/>
        <v>49.515947326817972</v>
      </c>
      <c r="J85" s="122">
        <f t="shared" si="34"/>
        <v>52.391951978660849</v>
      </c>
      <c r="K85" s="122">
        <f t="shared" si="34"/>
        <v>64.273177084783882</v>
      </c>
      <c r="L85" s="122">
        <f t="shared" si="34"/>
        <v>67.339579414091659</v>
      </c>
      <c r="M85" s="122">
        <f t="shared" si="34"/>
        <v>73.719644944409552</v>
      </c>
      <c r="N85" s="122">
        <f t="shared" si="34"/>
        <v>79.549359994979611</v>
      </c>
      <c r="O85" s="122">
        <f t="shared" si="34"/>
        <v>88.721810725698077</v>
      </c>
      <c r="P85" s="122">
        <f t="shared" si="34"/>
        <v>95.546958277182597</v>
      </c>
      <c r="Q85" s="122">
        <f t="shared" si="34"/>
        <v>104.47471783074798</v>
      </c>
      <c r="R85" s="122">
        <f t="shared" si="34"/>
        <v>129.10960714765764</v>
      </c>
      <c r="S85" s="122">
        <f t="shared" si="34"/>
        <v>130.03096833473532</v>
      </c>
      <c r="T85" s="122">
        <f t="shared" si="34"/>
        <v>144.34233241076976</v>
      </c>
      <c r="U85" s="122">
        <f t="shared" si="34"/>
        <v>161.93358223683794</v>
      </c>
      <c r="V85" s="122">
        <f t="shared" si="34"/>
        <v>205.4935181537997</v>
      </c>
      <c r="W85" s="122">
        <f t="shared" si="34"/>
        <v>221.02140561478498</v>
      </c>
      <c r="X85" s="122">
        <f t="shared" si="34"/>
        <v>165.2027327144622</v>
      </c>
      <c r="Y85" s="122">
        <f t="shared" si="34"/>
        <v>167.20279513892473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37.46469497747588</v>
      </c>
      <c r="C86" s="98">
        <f>IF(RES_hhdet_tes!C86=0,0,RES_hhdet_tes!C86*1000*11630/RES_hhdet_num!C81)</f>
        <v>49.328903885479789</v>
      </c>
      <c r="D86" s="98">
        <f>IF(RES_hhdet_tes!D86=0,0,RES_hhdet_tes!D86*1000*11630/RES_hhdet_num!D81)</f>
        <v>40.64068807668216</v>
      </c>
      <c r="E86" s="98">
        <f>IF(RES_hhdet_tes!E86=0,0,RES_hhdet_tes!E86*1000*11630/RES_hhdet_num!E81)</f>
        <v>141.62333370544778</v>
      </c>
      <c r="F86" s="98">
        <f>IF(RES_hhdet_tes!F86=0,0,RES_hhdet_tes!F86*1000*11630/RES_hhdet_num!F81)</f>
        <v>47.574114885574545</v>
      </c>
      <c r="G86" s="98">
        <f>IF(RES_hhdet_tes!G86=0,0,RES_hhdet_tes!G86*1000*11630/RES_hhdet_num!G81)</f>
        <v>70.648299252170787</v>
      </c>
      <c r="H86" s="98">
        <f>IF(RES_hhdet_tes!H86=0,0,RES_hhdet_tes!H86*1000*11630/RES_hhdet_num!H81)</f>
        <v>105.49748596935211</v>
      </c>
      <c r="I86" s="98">
        <f>IF(RES_hhdet_tes!I86=0,0,RES_hhdet_tes!I86*1000*11630/RES_hhdet_num!I81)</f>
        <v>49.515947326817972</v>
      </c>
      <c r="J86" s="98">
        <f>IF(RES_hhdet_tes!J86=0,0,RES_hhdet_tes!J86*1000*11630/RES_hhdet_num!J81)</f>
        <v>52.391951978660849</v>
      </c>
      <c r="K86" s="98">
        <f>IF(RES_hhdet_tes!K86=0,0,RES_hhdet_tes!K86*1000*11630/RES_hhdet_num!K81)</f>
        <v>64.273177084783882</v>
      </c>
      <c r="L86" s="98">
        <f>IF(RES_hhdet_tes!L86=0,0,RES_hhdet_tes!L86*1000*11630/RES_hhdet_num!L81)</f>
        <v>67.339579414091659</v>
      </c>
      <c r="M86" s="98">
        <f>IF(RES_hhdet_tes!M86=0,0,RES_hhdet_tes!M86*1000*11630/RES_hhdet_num!M81)</f>
        <v>73.719644944409552</v>
      </c>
      <c r="N86" s="98">
        <f>IF(RES_hhdet_tes!N86=0,0,RES_hhdet_tes!N86*1000*11630/RES_hhdet_num!N81)</f>
        <v>79.549359994979611</v>
      </c>
      <c r="O86" s="98">
        <f>IF(RES_hhdet_tes!O86=0,0,RES_hhdet_tes!O86*1000*11630/RES_hhdet_num!O81)</f>
        <v>88.721810725698077</v>
      </c>
      <c r="P86" s="98">
        <f>IF(RES_hhdet_tes!P86=0,0,RES_hhdet_tes!P86*1000*11630/RES_hhdet_num!P81)</f>
        <v>95.546958277182597</v>
      </c>
      <c r="Q86" s="98">
        <f>IF(RES_hhdet_tes!Q86=0,0,RES_hhdet_tes!Q86*1000*11630/RES_hhdet_num!Q81)</f>
        <v>104.47471783074798</v>
      </c>
      <c r="R86" s="98">
        <f>IF(RES_hhdet_tes!R86=0,0,RES_hhdet_tes!R86*1000*11630/RES_hhdet_num!R81)</f>
        <v>129.10960714765764</v>
      </c>
      <c r="S86" s="98">
        <f>IF(RES_hhdet_tes!S86=0,0,RES_hhdet_tes!S86*1000*11630/RES_hhdet_num!S81)</f>
        <v>130.03096833473532</v>
      </c>
      <c r="T86" s="98">
        <f>IF(RES_hhdet_tes!T86=0,0,RES_hhdet_tes!T86*1000*11630/RES_hhdet_num!T81)</f>
        <v>144.34233241076976</v>
      </c>
      <c r="U86" s="98">
        <f>IF(RES_hhdet_tes!U86=0,0,RES_hhdet_tes!U86*1000*11630/RES_hhdet_num!U81)</f>
        <v>161.93358223683794</v>
      </c>
      <c r="V86" s="98">
        <f>IF(RES_hhdet_tes!V86=0,0,RES_hhdet_tes!V86*1000*11630/RES_hhdet_num!V81)</f>
        <v>205.4935181537997</v>
      </c>
      <c r="W86" s="98">
        <f>IF(RES_hhdet_tes!W86=0,0,RES_hhdet_tes!W86*1000*11630/RES_hhdet_num!W81)</f>
        <v>221.02140561478498</v>
      </c>
      <c r="X86" s="98">
        <f>IF(RES_hhdet_tes!X86=0,0,RES_hhdet_tes!X86*1000*11630/RES_hhdet_num!X81)</f>
        <v>165.2027327144622</v>
      </c>
      <c r="Y86" s="98">
        <f>IF(RES_hhdet_tes!Y86=0,0,RES_hhdet_tes!Y86*1000*11630/RES_hhdet_num!Y81)</f>
        <v>167.20279513892473</v>
      </c>
      <c r="DA86" s="63" t="s">
        <v>2491</v>
      </c>
    </row>
    <row r="87" spans="1:105" ht="12" customHeight="1" x14ac:dyDescent="0.25">
      <c r="A87" s="121" t="s">
        <v>55</v>
      </c>
      <c r="B87" s="122">
        <v>903.64988937020814</v>
      </c>
      <c r="C87" s="122">
        <v>875.36020507937394</v>
      </c>
      <c r="D87" s="122">
        <v>879.12840476624262</v>
      </c>
      <c r="E87" s="122">
        <v>924.44830164846053</v>
      </c>
      <c r="F87" s="122">
        <v>931.86258437346328</v>
      </c>
      <c r="G87" s="122">
        <v>870.77506225367642</v>
      </c>
      <c r="H87" s="122">
        <v>900.2344067480368</v>
      </c>
      <c r="I87" s="122">
        <v>914.00200041992252</v>
      </c>
      <c r="J87" s="122">
        <v>925.62137942584286</v>
      </c>
      <c r="K87" s="122">
        <v>867.09197166528782</v>
      </c>
      <c r="L87" s="122">
        <v>958.33038151859444</v>
      </c>
      <c r="M87" s="122">
        <v>1030.8156955493321</v>
      </c>
      <c r="N87" s="122">
        <v>1099.5143690504196</v>
      </c>
      <c r="O87" s="122">
        <v>1166.1095559889561</v>
      </c>
      <c r="P87" s="122">
        <v>1059.8815051453641</v>
      </c>
      <c r="Q87" s="122">
        <v>1115.2569099671034</v>
      </c>
      <c r="R87" s="122">
        <v>1133.9077127690236</v>
      </c>
      <c r="S87" s="122">
        <v>1212.145501738737</v>
      </c>
      <c r="T87" s="122">
        <v>1232.4175292067312</v>
      </c>
      <c r="U87" s="122">
        <v>1223.1761858429268</v>
      </c>
      <c r="V87" s="122">
        <v>1272.0150986211174</v>
      </c>
      <c r="W87" s="122">
        <v>1248.9101350949772</v>
      </c>
      <c r="X87" s="122">
        <v>954.6389945550626</v>
      </c>
      <c r="Y87" s="122">
        <v>895.38331634453334</v>
      </c>
      <c r="DA87" s="130" t="s">
        <v>2492</v>
      </c>
    </row>
    <row r="88" spans="1:105" ht="12" customHeight="1" x14ac:dyDescent="0.25">
      <c r="A88" s="97" t="s">
        <v>132</v>
      </c>
      <c r="B88" s="98">
        <v>879.4541956757173</v>
      </c>
      <c r="C88" s="98">
        <v>863.78032904557949</v>
      </c>
      <c r="D88" s="98">
        <v>869.26591263485818</v>
      </c>
      <c r="E88" s="98">
        <v>938.53337801566397</v>
      </c>
      <c r="F88" s="98">
        <v>920.82423163589931</v>
      </c>
      <c r="G88" s="98">
        <v>878.22509948984691</v>
      </c>
      <c r="H88" s="98">
        <v>889.99274459243941</v>
      </c>
      <c r="I88" s="98">
        <v>917.06820712041122</v>
      </c>
      <c r="J88" s="98">
        <v>906.78998437546613</v>
      </c>
      <c r="K88" s="98">
        <v>902.24545683639963</v>
      </c>
      <c r="L88" s="98">
        <v>1100.2909148906599</v>
      </c>
      <c r="M88" s="98">
        <v>1094.6970732015832</v>
      </c>
      <c r="N88" s="98">
        <v>1064.0125107355311</v>
      </c>
      <c r="O88" s="98">
        <v>1102.9904263957339</v>
      </c>
      <c r="P88" s="98">
        <v>1110.1770080228566</v>
      </c>
      <c r="Q88" s="98">
        <v>1105.4857005802132</v>
      </c>
      <c r="R88" s="98">
        <v>1121.6282198533593</v>
      </c>
      <c r="S88" s="98">
        <v>1183.6465985864411</v>
      </c>
      <c r="T88" s="98">
        <v>1212.4805301010351</v>
      </c>
      <c r="U88" s="98">
        <v>1193.8876683353708</v>
      </c>
      <c r="V88" s="98">
        <v>1039.5542596370376</v>
      </c>
      <c r="W88" s="98">
        <v>1095.2737017945435</v>
      </c>
      <c r="X88" s="98">
        <v>1022.7556570710931</v>
      </c>
      <c r="Y88" s="98">
        <v>929.27970474653557</v>
      </c>
      <c r="DA88" s="63" t="s">
        <v>2493</v>
      </c>
    </row>
    <row r="89" spans="1:105" ht="12" customHeight="1" x14ac:dyDescent="0.25">
      <c r="A89" s="97" t="s">
        <v>131</v>
      </c>
      <c r="B89" s="98">
        <v>879.45419567571753</v>
      </c>
      <c r="C89" s="98">
        <v>863.78101205893017</v>
      </c>
      <c r="D89" s="98">
        <v>869.26885970275043</v>
      </c>
      <c r="E89" s="98">
        <v>938.5302713477497</v>
      </c>
      <c r="F89" s="98">
        <v>920.83393465440474</v>
      </c>
      <c r="G89" s="98">
        <v>878.21356050243639</v>
      </c>
      <c r="H89" s="98">
        <v>889.97139400214371</v>
      </c>
      <c r="I89" s="98">
        <v>917.01584452849784</v>
      </c>
      <c r="J89" s="98">
        <v>906.71272097837948</v>
      </c>
      <c r="K89" s="98">
        <v>902.09693713782451</v>
      </c>
      <c r="L89" s="98">
        <v>1099.4729945979659</v>
      </c>
      <c r="M89" s="98">
        <v>1094.4278839731769</v>
      </c>
      <c r="N89" s="98">
        <v>1063.8596210700291</v>
      </c>
      <c r="O89" s="98">
        <v>1103.1836685591209</v>
      </c>
      <c r="P89" s="98">
        <v>1110.3225561510142</v>
      </c>
      <c r="Q89" s="98">
        <v>1105.7564214407769</v>
      </c>
      <c r="R89" s="98">
        <v>1121.9671909621236</v>
      </c>
      <c r="S89" s="98">
        <v>1184.2053979670516</v>
      </c>
      <c r="T89" s="98">
        <v>1212.9640253896482</v>
      </c>
      <c r="U89" s="98">
        <v>1193.9639827356179</v>
      </c>
      <c r="V89" s="98">
        <v>1039.7252709880549</v>
      </c>
      <c r="W89" s="98">
        <v>1094.9693402891201</v>
      </c>
      <c r="X89" s="98">
        <v>1022.4591185140177</v>
      </c>
      <c r="Y89" s="98">
        <v>929.11613584994495</v>
      </c>
      <c r="DA89" s="63" t="s">
        <v>2494</v>
      </c>
    </row>
    <row r="90" spans="1:105" ht="12" customHeight="1" x14ac:dyDescent="0.25">
      <c r="A90" s="100" t="s">
        <v>199</v>
      </c>
      <c r="B90" s="101">
        <v>222.222435195797</v>
      </c>
      <c r="C90" s="101">
        <v>206.86225792446686</v>
      </c>
      <c r="D90" s="101">
        <v>190.13001096848001</v>
      </c>
      <c r="E90" s="101">
        <v>227.52607823674833</v>
      </c>
      <c r="F90" s="101">
        <v>216.20642343579948</v>
      </c>
      <c r="G90" s="101">
        <v>187.56872997260868</v>
      </c>
      <c r="H90" s="101">
        <v>179.99941934662067</v>
      </c>
      <c r="I90" s="101">
        <v>223.84113008761352</v>
      </c>
      <c r="J90" s="101">
        <v>203.51733398037504</v>
      </c>
      <c r="K90" s="101">
        <v>184.54123318166009</v>
      </c>
      <c r="L90" s="101">
        <v>492.14702474294631</v>
      </c>
      <c r="M90" s="101">
        <v>216.36700942347122</v>
      </c>
      <c r="N90" s="101">
        <v>271.70682173312252</v>
      </c>
      <c r="O90" s="101">
        <v>294.70328907083882</v>
      </c>
      <c r="P90" s="101">
        <v>212.6082308220696</v>
      </c>
      <c r="Q90" s="101">
        <v>244.21280222139649</v>
      </c>
      <c r="R90" s="101">
        <v>233.47246290402163</v>
      </c>
      <c r="S90" s="101">
        <v>276.89356160326469</v>
      </c>
      <c r="T90" s="101">
        <v>281.46833547631644</v>
      </c>
      <c r="U90" s="101">
        <v>252.66637448519819</v>
      </c>
      <c r="V90" s="101">
        <v>224.04375054095277</v>
      </c>
      <c r="W90" s="101">
        <v>239.38125126026995</v>
      </c>
      <c r="X90" s="101">
        <v>87.599121079294662</v>
      </c>
      <c r="Y90" s="101">
        <v>64.426060783211426</v>
      </c>
      <c r="DA90" s="131" t="s">
        <v>2495</v>
      </c>
    </row>
    <row r="91" spans="1:105" ht="12" customHeight="1" x14ac:dyDescent="0.25">
      <c r="A91" s="103" t="s">
        <v>52</v>
      </c>
      <c r="B91" s="104">
        <v>657.23176047992047</v>
      </c>
      <c r="C91" s="104">
        <v>656.91875413446337</v>
      </c>
      <c r="D91" s="104">
        <v>679.1388487342706</v>
      </c>
      <c r="E91" s="104">
        <v>711.00419311100131</v>
      </c>
      <c r="F91" s="104">
        <v>704.62751121860515</v>
      </c>
      <c r="G91" s="104">
        <v>690.64483052982769</v>
      </c>
      <c r="H91" s="104">
        <v>709.97197465552301</v>
      </c>
      <c r="I91" s="104">
        <v>693.17471444088426</v>
      </c>
      <c r="J91" s="104">
        <v>703.19538699800455</v>
      </c>
      <c r="K91" s="104">
        <v>717.55570395616451</v>
      </c>
      <c r="L91" s="104">
        <v>607.32596985501959</v>
      </c>
      <c r="M91" s="104">
        <v>878.06087454970566</v>
      </c>
      <c r="N91" s="104">
        <v>792.15279933690647</v>
      </c>
      <c r="O91" s="104">
        <v>808.4803794882821</v>
      </c>
      <c r="P91" s="104">
        <v>897.7143253289446</v>
      </c>
      <c r="Q91" s="104">
        <v>861.54361921938028</v>
      </c>
      <c r="R91" s="104">
        <v>888.49472805810171</v>
      </c>
      <c r="S91" s="104">
        <v>907.31183636378682</v>
      </c>
      <c r="T91" s="104">
        <v>931.49568991333194</v>
      </c>
      <c r="U91" s="104">
        <v>941.29760825041978</v>
      </c>
      <c r="V91" s="104">
        <v>815.681520447102</v>
      </c>
      <c r="W91" s="104">
        <v>855.58808902885016</v>
      </c>
      <c r="X91" s="104">
        <v>934.85999743472303</v>
      </c>
      <c r="Y91" s="104">
        <v>864.69007506673358</v>
      </c>
      <c r="DA91" s="132" t="s">
        <v>2496</v>
      </c>
    </row>
    <row r="92" spans="1:105" ht="12" customHeight="1" x14ac:dyDescent="0.25">
      <c r="A92" s="106" t="s">
        <v>124</v>
      </c>
      <c r="B92" s="101">
        <v>891.04343596413491</v>
      </c>
      <c r="C92" s="101">
        <v>869.23204043713258</v>
      </c>
      <c r="D92" s="101">
        <v>905.89774745301975</v>
      </c>
      <c r="E92" s="101">
        <v>893.32151441268763</v>
      </c>
      <c r="F92" s="101">
        <v>919.79931503228818</v>
      </c>
      <c r="G92" s="101">
        <v>905.22569933913906</v>
      </c>
      <c r="H92" s="101">
        <v>892.9022558053</v>
      </c>
      <c r="I92" s="101">
        <v>935.85074774034035</v>
      </c>
      <c r="J92" s="101">
        <v>890.49174454102501</v>
      </c>
      <c r="K92" s="101">
        <v>908.36100543412408</v>
      </c>
      <c r="L92" s="101">
        <v>968.59698815413753</v>
      </c>
      <c r="M92" s="101">
        <v>1054.5894902842056</v>
      </c>
      <c r="N92" s="101">
        <v>1063.3621383616282</v>
      </c>
      <c r="O92" s="101">
        <v>1077.7439677320242</v>
      </c>
      <c r="P92" s="101">
        <v>1092.2390512328966</v>
      </c>
      <c r="Q92" s="101">
        <v>1101.0935692128617</v>
      </c>
      <c r="R92" s="101">
        <v>1130.2715171735156</v>
      </c>
      <c r="S92" s="101">
        <v>1213.3810668179608</v>
      </c>
      <c r="T92" s="101">
        <v>1236.5226772383148</v>
      </c>
      <c r="U92" s="101">
        <v>1218.2840581235362</v>
      </c>
      <c r="V92" s="101">
        <v>1268.0965527678513</v>
      </c>
      <c r="W92" s="101">
        <v>1396.0660489518177</v>
      </c>
      <c r="X92" s="101">
        <v>959.2574709103751</v>
      </c>
      <c r="Y92" s="101">
        <v>862.42041080368904</v>
      </c>
      <c r="DA92" s="131" t="s">
        <v>2497</v>
      </c>
    </row>
    <row r="93" spans="1:105" ht="12" customHeight="1" x14ac:dyDescent="0.25">
      <c r="A93" s="107" t="s">
        <v>123</v>
      </c>
      <c r="B93" s="104">
        <v>891.04343596413503</v>
      </c>
      <c r="C93" s="104">
        <v>869.23282585975664</v>
      </c>
      <c r="D93" s="104">
        <v>905.89182876000757</v>
      </c>
      <c r="E93" s="104">
        <v>893.3314206074499</v>
      </c>
      <c r="F93" s="104">
        <v>919.78313506119127</v>
      </c>
      <c r="G93" s="104">
        <v>905.1697176664245</v>
      </c>
      <c r="H93" s="104">
        <v>892.871512801976</v>
      </c>
      <c r="I93" s="104">
        <v>935.71966698945778</v>
      </c>
      <c r="J93" s="104">
        <v>890.38262712285189</v>
      </c>
      <c r="K93" s="104">
        <v>908.1322329380605</v>
      </c>
      <c r="L93" s="104">
        <v>967.98376106550847</v>
      </c>
      <c r="M93" s="104">
        <v>1054.3239330065662</v>
      </c>
      <c r="N93" s="104">
        <v>1063.3410063478136</v>
      </c>
      <c r="O93" s="104">
        <v>1077.9945510116791</v>
      </c>
      <c r="P93" s="104">
        <v>1092.3578603285287</v>
      </c>
      <c r="Q93" s="104">
        <v>1101.1571511923325</v>
      </c>
      <c r="R93" s="104">
        <v>1130.3121258604233</v>
      </c>
      <c r="S93" s="104">
        <v>1213.379563208644</v>
      </c>
      <c r="T93" s="104">
        <v>1236.3510780354977</v>
      </c>
      <c r="U93" s="104">
        <v>1218.2126097834857</v>
      </c>
      <c r="V93" s="104">
        <v>1268.0404619585797</v>
      </c>
      <c r="W93" s="104">
        <v>1396.325877498447</v>
      </c>
      <c r="X93" s="104">
        <v>959.49225678572077</v>
      </c>
      <c r="Y93" s="104">
        <v>862.609015261698</v>
      </c>
      <c r="DA93" s="132" t="s">
        <v>2498</v>
      </c>
    </row>
    <row r="94" spans="1:105" ht="12" customHeight="1" x14ac:dyDescent="0.25">
      <c r="A94" s="108" t="s">
        <v>50</v>
      </c>
      <c r="B94" s="98">
        <v>225.17093443545207</v>
      </c>
      <c r="C94" s="98">
        <v>208.17071200622135</v>
      </c>
      <c r="D94" s="98">
        <v>198.19047029233374</v>
      </c>
      <c r="E94" s="98">
        <v>216.52507399932978</v>
      </c>
      <c r="F94" s="98">
        <v>215.96454624218626</v>
      </c>
      <c r="G94" s="98">
        <v>193.36897964358778</v>
      </c>
      <c r="H94" s="98">
        <v>180.57235094435489</v>
      </c>
      <c r="I94" s="98">
        <v>228.45305557900028</v>
      </c>
      <c r="J94" s="98">
        <v>199.7688268104697</v>
      </c>
      <c r="K94" s="98">
        <v>185.76414552323581</v>
      </c>
      <c r="L94" s="98">
        <v>432.76351360639887</v>
      </c>
      <c r="M94" s="98">
        <v>208.02112840947399</v>
      </c>
      <c r="N94" s="98">
        <v>271.38484512827114</v>
      </c>
      <c r="O94" s="98">
        <v>287.8391840611734</v>
      </c>
      <c r="P94" s="98">
        <v>209.24225649509347</v>
      </c>
      <c r="Q94" s="98">
        <v>242.96360613746316</v>
      </c>
      <c r="R94" s="98">
        <v>235.05552800466677</v>
      </c>
      <c r="S94" s="98">
        <v>283.59874523892148</v>
      </c>
      <c r="T94" s="98">
        <v>286.59803579015744</v>
      </c>
      <c r="U94" s="98">
        <v>257.68723465451149</v>
      </c>
      <c r="V94" s="98">
        <v>273.45007586978329</v>
      </c>
      <c r="W94" s="98">
        <v>307.75949367295584</v>
      </c>
      <c r="X94" s="98">
        <v>80.502458177179747</v>
      </c>
      <c r="Y94" s="98">
        <v>57.317881654216379</v>
      </c>
      <c r="DA94" s="63" t="s">
        <v>2499</v>
      </c>
    </row>
    <row r="95" spans="1:105" ht="12" customHeight="1" x14ac:dyDescent="0.25">
      <c r="A95" s="108" t="s">
        <v>52</v>
      </c>
      <c r="B95" s="98">
        <v>665.87250152868285</v>
      </c>
      <c r="C95" s="98">
        <v>661.06211385353515</v>
      </c>
      <c r="D95" s="98">
        <v>707.7013584676738</v>
      </c>
      <c r="E95" s="98">
        <v>676.80634660811995</v>
      </c>
      <c r="F95" s="98">
        <v>703.81858881900496</v>
      </c>
      <c r="G95" s="98">
        <v>711.80073802283675</v>
      </c>
      <c r="H95" s="98">
        <v>712.29916185762113</v>
      </c>
      <c r="I95" s="98">
        <v>707.26661141045747</v>
      </c>
      <c r="J95" s="98">
        <v>690.6138003123823</v>
      </c>
      <c r="K95" s="98">
        <v>722.3680874148248</v>
      </c>
      <c r="L95" s="98">
        <v>535.22024745910971</v>
      </c>
      <c r="M95" s="98">
        <v>846.30280459709229</v>
      </c>
      <c r="N95" s="98">
        <v>791.95616121954231</v>
      </c>
      <c r="O95" s="98">
        <v>790.15536695050571</v>
      </c>
      <c r="P95" s="98">
        <v>883.11560383343522</v>
      </c>
      <c r="Q95" s="98">
        <v>858.19354505486945</v>
      </c>
      <c r="R95" s="98">
        <v>895.25659785575658</v>
      </c>
      <c r="S95" s="98">
        <v>929.78081796972253</v>
      </c>
      <c r="T95" s="98">
        <v>949.75304224534045</v>
      </c>
      <c r="U95" s="98">
        <v>960.52537512897425</v>
      </c>
      <c r="V95" s="98">
        <v>994.59038608879655</v>
      </c>
      <c r="W95" s="98">
        <v>1088.5663838254911</v>
      </c>
      <c r="X95" s="98">
        <v>878.98979860854092</v>
      </c>
      <c r="Y95" s="98">
        <v>805.2911336074817</v>
      </c>
      <c r="DA95" s="63" t="s">
        <v>2500</v>
      </c>
    </row>
    <row r="96" spans="1:105" ht="12" customHeight="1" x14ac:dyDescent="0.25">
      <c r="A96" s="106" t="s">
        <v>122</v>
      </c>
      <c r="B96" s="101">
        <v>906.40460582472633</v>
      </c>
      <c r="C96" s="101">
        <v>876.70210503918292</v>
      </c>
      <c r="D96" s="101">
        <v>876.42580870161544</v>
      </c>
      <c r="E96" s="101">
        <v>927.18586232857911</v>
      </c>
      <c r="F96" s="101">
        <v>933.77386528243051</v>
      </c>
      <c r="G96" s="101">
        <v>866.78693230520696</v>
      </c>
      <c r="H96" s="101">
        <v>901.56158088147822</v>
      </c>
      <c r="I96" s="101">
        <v>911.88822346214477</v>
      </c>
      <c r="J96" s="101">
        <v>929.69971408419474</v>
      </c>
      <c r="K96" s="101">
        <v>861.69995540457944</v>
      </c>
      <c r="L96" s="101">
        <v>948.6047369139701</v>
      </c>
      <c r="M96" s="101">
        <v>1025.6202892703063</v>
      </c>
      <c r="N96" s="101">
        <v>1103.28860704147</v>
      </c>
      <c r="O96" s="101">
        <v>1173.2050875061989</v>
      </c>
      <c r="P96" s="101">
        <v>1056.2544944824533</v>
      </c>
      <c r="Q96" s="101">
        <v>1116.243397331893</v>
      </c>
      <c r="R96" s="101">
        <v>1134.5101038604466</v>
      </c>
      <c r="S96" s="101">
        <v>1213.1100021459426</v>
      </c>
      <c r="T96" s="101">
        <v>1232.9066353002911</v>
      </c>
      <c r="U96" s="101">
        <v>1224.3401694908664</v>
      </c>
      <c r="V96" s="101">
        <v>1282.0918136189312</v>
      </c>
      <c r="W96" s="101">
        <v>1252.6453674199979</v>
      </c>
      <c r="X96" s="101">
        <v>948.6861493930287</v>
      </c>
      <c r="Y96" s="101">
        <v>892.78278792355366</v>
      </c>
      <c r="DA96" s="131" t="s">
        <v>2501</v>
      </c>
    </row>
    <row r="97" spans="1:105" ht="12" customHeight="1" x14ac:dyDescent="0.25">
      <c r="A97" s="107" t="s">
        <v>121</v>
      </c>
      <c r="B97" s="104">
        <v>906.40460582472656</v>
      </c>
      <c r="C97" s="104">
        <v>876.6936735888064</v>
      </c>
      <c r="D97" s="104">
        <v>876.40544942716645</v>
      </c>
      <c r="E97" s="104">
        <v>927.17065901721378</v>
      </c>
      <c r="F97" s="104">
        <v>933.76564133632303</v>
      </c>
      <c r="G97" s="104">
        <v>866.78531884289339</v>
      </c>
      <c r="H97" s="104">
        <v>901.58677805877119</v>
      </c>
      <c r="I97" s="104">
        <v>911.77947523386467</v>
      </c>
      <c r="J97" s="104">
        <v>929.57660261223111</v>
      </c>
      <c r="K97" s="104">
        <v>861.57107743308302</v>
      </c>
      <c r="L97" s="104">
        <v>948.11155507155081</v>
      </c>
      <c r="M97" s="104">
        <v>1025.5479634845074</v>
      </c>
      <c r="N97" s="104">
        <v>1103.2154576483888</v>
      </c>
      <c r="O97" s="104">
        <v>1173.1308933841926</v>
      </c>
      <c r="P97" s="104">
        <v>1056.1611420565566</v>
      </c>
      <c r="Q97" s="104">
        <v>1116.1985329784334</v>
      </c>
      <c r="R97" s="104">
        <v>1134.6107057356137</v>
      </c>
      <c r="S97" s="104">
        <v>1213.2934817783473</v>
      </c>
      <c r="T97" s="104">
        <v>1233.3490803460388</v>
      </c>
      <c r="U97" s="104">
        <v>1224.7860182774216</v>
      </c>
      <c r="V97" s="104">
        <v>1282.2070484913852</v>
      </c>
      <c r="W97" s="104">
        <v>1252.6529530148503</v>
      </c>
      <c r="X97" s="104">
        <v>949.08681730576393</v>
      </c>
      <c r="Y97" s="104">
        <v>893.03811182835409</v>
      </c>
      <c r="DA97" s="132" t="s">
        <v>2502</v>
      </c>
    </row>
    <row r="98" spans="1:105" ht="12" customHeight="1" x14ac:dyDescent="0.25">
      <c r="A98" s="108" t="s">
        <v>53</v>
      </c>
      <c r="B98" s="98">
        <v>229.11898284107465</v>
      </c>
      <c r="C98" s="98">
        <v>209.98964556345024</v>
      </c>
      <c r="D98" s="98">
        <v>191.64569069052155</v>
      </c>
      <c r="E98" s="98">
        <v>224.78461318036165</v>
      </c>
      <c r="F98" s="98">
        <v>219.27531011609773</v>
      </c>
      <c r="G98" s="98">
        <v>185.04938530543436</v>
      </c>
      <c r="H98" s="98">
        <v>182.25201489768776</v>
      </c>
      <c r="I98" s="98">
        <v>222.61071641444573</v>
      </c>
      <c r="J98" s="98">
        <v>208.75035305138522</v>
      </c>
      <c r="K98" s="98">
        <v>175.92237587745285</v>
      </c>
      <c r="L98" s="98">
        <v>423.8800011569507</v>
      </c>
      <c r="M98" s="98">
        <v>201.98409152552523</v>
      </c>
      <c r="N98" s="98">
        <v>281.64773716391579</v>
      </c>
      <c r="O98" s="98">
        <v>313.22188505155583</v>
      </c>
      <c r="P98" s="98">
        <v>202.08223596482247</v>
      </c>
      <c r="Q98" s="98">
        <v>246.55091929975856</v>
      </c>
      <c r="R98" s="98">
        <v>235.98827539747748</v>
      </c>
      <c r="S98" s="98">
        <v>283.7248753970303</v>
      </c>
      <c r="T98" s="98">
        <v>286.20657742625389</v>
      </c>
      <c r="U98" s="98">
        <v>259.3608369155474</v>
      </c>
      <c r="V98" s="98">
        <v>276.64326367769627</v>
      </c>
      <c r="W98" s="98">
        <v>275.26092299697075</v>
      </c>
      <c r="X98" s="98">
        <v>79.85622664276454</v>
      </c>
      <c r="Y98" s="98">
        <v>61.380062420229947</v>
      </c>
      <c r="DA98" s="63" t="s">
        <v>2503</v>
      </c>
    </row>
    <row r="99" spans="1:105" ht="12" customHeight="1" x14ac:dyDescent="0.25">
      <c r="A99" s="108" t="s">
        <v>52</v>
      </c>
      <c r="B99" s="98">
        <v>677.28562298365193</v>
      </c>
      <c r="C99" s="98">
        <v>666.70402802535602</v>
      </c>
      <c r="D99" s="98">
        <v>684.75975873664493</v>
      </c>
      <c r="E99" s="98">
        <v>702.38604583685219</v>
      </c>
      <c r="F99" s="98">
        <v>714.49033122022524</v>
      </c>
      <c r="G99" s="98">
        <v>681.735933537459</v>
      </c>
      <c r="H99" s="98">
        <v>719.33476316108352</v>
      </c>
      <c r="I99" s="98">
        <v>689.16875881941894</v>
      </c>
      <c r="J99" s="98">
        <v>720.82624956084601</v>
      </c>
      <c r="K99" s="98">
        <v>685.64870155563017</v>
      </c>
      <c r="L99" s="98">
        <v>524.23155391460011</v>
      </c>
      <c r="M99" s="98">
        <v>823.56387195898208</v>
      </c>
      <c r="N99" s="98">
        <v>821.56772048447317</v>
      </c>
      <c r="O99" s="98">
        <v>859.90900833263686</v>
      </c>
      <c r="P99" s="98">
        <v>854.07890609173432</v>
      </c>
      <c r="Q99" s="98">
        <v>869.64761367867459</v>
      </c>
      <c r="R99" s="98">
        <v>898.62243033813627</v>
      </c>
      <c r="S99" s="98">
        <v>929.56860638131718</v>
      </c>
      <c r="T99" s="98">
        <v>947.14250291978476</v>
      </c>
      <c r="U99" s="98">
        <v>965.42518136187425</v>
      </c>
      <c r="V99" s="98">
        <v>1005.5637848136888</v>
      </c>
      <c r="W99" s="98">
        <v>977.39203001787951</v>
      </c>
      <c r="X99" s="98">
        <v>869.23059066299936</v>
      </c>
      <c r="Y99" s="98">
        <v>831.65804940812416</v>
      </c>
      <c r="DA99" s="63" t="s">
        <v>2504</v>
      </c>
    </row>
    <row r="100" spans="1:105" ht="12" customHeight="1" x14ac:dyDescent="0.25">
      <c r="A100" s="121" t="s">
        <v>54</v>
      </c>
      <c r="B100" s="122">
        <v>558.79400226262396</v>
      </c>
      <c r="C100" s="122">
        <v>565.9163754477554</v>
      </c>
      <c r="D100" s="122">
        <v>572.48957555218431</v>
      </c>
      <c r="E100" s="122">
        <v>552.73703987499721</v>
      </c>
      <c r="F100" s="122">
        <v>497.07607397105613</v>
      </c>
      <c r="G100" s="122">
        <v>513.35646113080372</v>
      </c>
      <c r="H100" s="122">
        <v>523.33231530218757</v>
      </c>
      <c r="I100" s="122">
        <v>550.10009702928846</v>
      </c>
      <c r="J100" s="122">
        <v>555.45893838711618</v>
      </c>
      <c r="K100" s="122">
        <v>460.10553363096795</v>
      </c>
      <c r="L100" s="122">
        <v>572.64611679140785</v>
      </c>
      <c r="M100" s="122">
        <v>565.73971842682556</v>
      </c>
      <c r="N100" s="122">
        <v>602.78901538342802</v>
      </c>
      <c r="O100" s="122">
        <v>619.94570758480654</v>
      </c>
      <c r="P100" s="122">
        <v>548.70218263985396</v>
      </c>
      <c r="Q100" s="122">
        <v>575.75747426673422</v>
      </c>
      <c r="R100" s="122">
        <v>557.08294064247639</v>
      </c>
      <c r="S100" s="122">
        <v>593.56427228761618</v>
      </c>
      <c r="T100" s="122">
        <v>590.78329324251069</v>
      </c>
      <c r="U100" s="122">
        <v>585.86391806420761</v>
      </c>
      <c r="V100" s="122">
        <v>616.67048197078839</v>
      </c>
      <c r="W100" s="122">
        <v>582.32002563905689</v>
      </c>
      <c r="X100" s="122">
        <v>642.00727087676398</v>
      </c>
      <c r="Y100" s="122">
        <v>593.36419409269683</v>
      </c>
      <c r="DA100" s="130" t="s">
        <v>2505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2506</v>
      </c>
    </row>
    <row r="102" spans="1:105" ht="12" customHeight="1" x14ac:dyDescent="0.25">
      <c r="A102" s="97" t="s">
        <v>50</v>
      </c>
      <c r="B102" s="98">
        <v>575.70486435977273</v>
      </c>
      <c r="C102" s="98">
        <v>554.29529157006402</v>
      </c>
      <c r="D102" s="98">
        <v>568.20331782171149</v>
      </c>
      <c r="E102" s="98">
        <v>536.3550954140353</v>
      </c>
      <c r="F102" s="98">
        <v>528.43232575790194</v>
      </c>
      <c r="G102" s="98">
        <v>516.2770026157956</v>
      </c>
      <c r="H102" s="98">
        <v>517.38564137901528</v>
      </c>
      <c r="I102" s="98">
        <v>551.11187835395708</v>
      </c>
      <c r="J102" s="98">
        <v>521.69196101744228</v>
      </c>
      <c r="K102" s="98">
        <v>531.39852729060703</v>
      </c>
      <c r="L102" s="98">
        <v>549.7545718135093</v>
      </c>
      <c r="M102" s="98">
        <v>578.54536828694529</v>
      </c>
      <c r="N102" s="98">
        <v>583.89448531333221</v>
      </c>
      <c r="O102" s="98">
        <v>585.74155215149392</v>
      </c>
      <c r="P102" s="98">
        <v>590.78683634607114</v>
      </c>
      <c r="Q102" s="98">
        <v>588.87492357747408</v>
      </c>
      <c r="R102" s="98">
        <v>543.08880973373459</v>
      </c>
      <c r="S102" s="98">
        <v>592.19155028706029</v>
      </c>
      <c r="T102" s="98">
        <v>582.54137864837753</v>
      </c>
      <c r="U102" s="98">
        <v>585.76793624623701</v>
      </c>
      <c r="V102" s="98">
        <v>638.82951532023264</v>
      </c>
      <c r="W102" s="98">
        <v>612.70612374836276</v>
      </c>
      <c r="X102" s="98">
        <v>612.79854203371474</v>
      </c>
      <c r="Y102" s="98">
        <v>574.86976021597536</v>
      </c>
      <c r="DA102" s="63" t="s">
        <v>2507</v>
      </c>
    </row>
    <row r="103" spans="1:105" ht="12" customHeight="1" x14ac:dyDescent="0.25">
      <c r="A103" s="109" t="s">
        <v>120</v>
      </c>
      <c r="B103" s="33">
        <v>544.58702967127147</v>
      </c>
      <c r="C103" s="33">
        <v>575.46362872823727</v>
      </c>
      <c r="D103" s="33">
        <v>576.00175731487343</v>
      </c>
      <c r="E103" s="33">
        <v>566.09172223688438</v>
      </c>
      <c r="F103" s="33">
        <v>470.89511801775194</v>
      </c>
      <c r="G103" s="33">
        <v>510.98426592437386</v>
      </c>
      <c r="H103" s="33">
        <v>527.80073638202612</v>
      </c>
      <c r="I103" s="33">
        <v>549.38292273876607</v>
      </c>
      <c r="J103" s="33">
        <v>577.7192863768272</v>
      </c>
      <c r="K103" s="33">
        <v>416.05977525100786</v>
      </c>
      <c r="L103" s="33">
        <v>586.01146875832148</v>
      </c>
      <c r="M103" s="33">
        <v>558.55363552828817</v>
      </c>
      <c r="N103" s="33">
        <v>612.73159428233237</v>
      </c>
      <c r="O103" s="33">
        <v>637.29275200757036</v>
      </c>
      <c r="P103" s="33">
        <v>527.96687755053028</v>
      </c>
      <c r="Q103" s="33">
        <v>569.57815329899609</v>
      </c>
      <c r="R103" s="33">
        <v>563.13397250063701</v>
      </c>
      <c r="S103" s="33">
        <v>594.11302747284299</v>
      </c>
      <c r="T103" s="33">
        <v>593.85042661641739</v>
      </c>
      <c r="U103" s="33">
        <v>585.89768687751837</v>
      </c>
      <c r="V103" s="33">
        <v>609.44182863681795</v>
      </c>
      <c r="W103" s="33">
        <v>573.62821398118263</v>
      </c>
      <c r="X103" s="33">
        <v>648.7713240265623</v>
      </c>
      <c r="Y103" s="33">
        <v>597.02607665291748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9363.8062962160693</v>
      </c>
      <c r="C105" s="117">
        <f t="shared" si="35"/>
        <v>10200.344315238874</v>
      </c>
      <c r="D105" s="117">
        <f t="shared" si="35"/>
        <v>8361.3404083488058</v>
      </c>
      <c r="E105" s="117">
        <f t="shared" si="35"/>
        <v>10229.150140892849</v>
      </c>
      <c r="F105" s="117">
        <f t="shared" si="35"/>
        <v>13447.594782439741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7861.1438668422206</v>
      </c>
      <c r="C106" s="122">
        <f t="shared" si="38"/>
        <v>8704.2549883770535</v>
      </c>
      <c r="D106" s="122">
        <f t="shared" si="38"/>
        <v>6861.7159192926811</v>
      </c>
      <c r="E106" s="122">
        <f t="shared" si="38"/>
        <v>8562.212901736717</v>
      </c>
      <c r="F106" s="122">
        <f t="shared" si="38"/>
        <v>11949.152560308172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2510</v>
      </c>
    </row>
    <row r="107" spans="1:105" ht="12" customHeight="1" x14ac:dyDescent="0.25">
      <c r="A107" s="97" t="s">
        <v>197</v>
      </c>
      <c r="B107" s="98">
        <v>7821.8866517402012</v>
      </c>
      <c r="C107" s="98">
        <v>8661.887226040215</v>
      </c>
      <c r="D107" s="98">
        <v>6828.7549213836046</v>
      </c>
      <c r="E107" s="98">
        <v>8522.9738192158711</v>
      </c>
      <c r="F107" s="98">
        <v>11893.972129742364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2511</v>
      </c>
    </row>
    <row r="108" spans="1:105" ht="12" customHeight="1" x14ac:dyDescent="0.25">
      <c r="A108" s="97" t="s">
        <v>53</v>
      </c>
      <c r="B108" s="98">
        <v>39.257215102019039</v>
      </c>
      <c r="C108" s="98">
        <v>42.367762336838247</v>
      </c>
      <c r="D108" s="98">
        <v>32.960997909076383</v>
      </c>
      <c r="E108" s="98">
        <v>39.239082520846047</v>
      </c>
      <c r="F108" s="98">
        <v>55.180430565808663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37.463880933388751</v>
      </c>
      <c r="C109" s="122">
        <f t="shared" si="41"/>
        <v>53.50861157847536</v>
      </c>
      <c r="D109" s="122">
        <f t="shared" si="41"/>
        <v>50.590785266547435</v>
      </c>
      <c r="E109" s="122">
        <f t="shared" si="41"/>
        <v>186.78299302029691</v>
      </c>
      <c r="F109" s="122">
        <f t="shared" si="41"/>
        <v>67.14416114788547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37.463880933388751</v>
      </c>
      <c r="C110" s="98">
        <f>IF(RES_hhdet_tes!C110=0,0,RES_hhdet_tes!C110*1000*11630/RES_hhdet_num!C105)</f>
        <v>53.50861157847536</v>
      </c>
      <c r="D110" s="98">
        <f>IF(RES_hhdet_tes!D110=0,0,RES_hhdet_tes!D110*1000*11630/RES_hhdet_num!D105)</f>
        <v>50.590785266547435</v>
      </c>
      <c r="E110" s="98">
        <f>IF(RES_hhdet_tes!E110=0,0,RES_hhdet_tes!E110*1000*11630/RES_hhdet_num!E105)</f>
        <v>186.78299302029691</v>
      </c>
      <c r="F110" s="98">
        <f>IF(RES_hhdet_tes!F110=0,0,RES_hhdet_tes!F110*1000*11630/RES_hhdet_num!F105)</f>
        <v>67.14416114788547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X110" s="98">
        <f>IF(RES_hhdet_tes!X110=0,0,RES_hhdet_tes!X110*1000*11630/RES_hhdet_num!X105)</f>
        <v>0</v>
      </c>
      <c r="Y110" s="98">
        <f>IF(RES_hhdet_tes!Y110=0,0,RES_hhdet_tes!Y110*1000*11630/RES_hhdet_num!Y105)</f>
        <v>0</v>
      </c>
      <c r="DA110" s="63" t="s">
        <v>2514</v>
      </c>
    </row>
    <row r="111" spans="1:105" ht="12" customHeight="1" x14ac:dyDescent="0.25">
      <c r="A111" s="121" t="s">
        <v>55</v>
      </c>
      <c r="B111" s="122">
        <v>906.40460582472633</v>
      </c>
      <c r="C111" s="122">
        <v>876.7392628190363</v>
      </c>
      <c r="D111" s="122">
        <v>876.57338990643166</v>
      </c>
      <c r="E111" s="122">
        <v>927.54416186301228</v>
      </c>
      <c r="F111" s="122">
        <v>934.37516254423736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906.40460582472633</v>
      </c>
      <c r="C116" s="101">
        <v>876.73968638799886</v>
      </c>
      <c r="D116" s="101">
        <v>876.57497376233891</v>
      </c>
      <c r="E116" s="101">
        <v>927.54488336188967</v>
      </c>
      <c r="F116" s="101">
        <v>934.3745823025456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2520</v>
      </c>
    </row>
    <row r="117" spans="1:105" ht="12" customHeight="1" x14ac:dyDescent="0.25">
      <c r="A117" s="107" t="s">
        <v>121</v>
      </c>
      <c r="B117" s="104">
        <v>906.40460582472667</v>
      </c>
      <c r="C117" s="104">
        <v>876.72764415280449</v>
      </c>
      <c r="D117" s="104">
        <v>876.52987976811301</v>
      </c>
      <c r="E117" s="104">
        <v>927.52434312756645</v>
      </c>
      <c r="F117" s="104">
        <v>934.39113201299938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229.11898284107465</v>
      </c>
      <c r="C118" s="98">
        <v>209.9977823470366</v>
      </c>
      <c r="D118" s="98">
        <v>191.67290017290114</v>
      </c>
      <c r="E118" s="98">
        <v>224.87036087433847</v>
      </c>
      <c r="F118" s="98">
        <v>219.42219350528151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677.28562298365193</v>
      </c>
      <c r="C119" s="98">
        <v>666.72986180576777</v>
      </c>
      <c r="D119" s="98">
        <v>684.85697959521178</v>
      </c>
      <c r="E119" s="98">
        <v>702.65398225322781</v>
      </c>
      <c r="F119" s="98">
        <v>714.96893850771778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558.7939426157335</v>
      </c>
      <c r="C120" s="122">
        <v>565.84145246430842</v>
      </c>
      <c r="D120" s="122">
        <v>572.46031388314623</v>
      </c>
      <c r="E120" s="122">
        <v>552.61008427282377</v>
      </c>
      <c r="F120" s="122">
        <v>496.92289843944599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2524</v>
      </c>
    </row>
    <row r="121" spans="1:105" ht="12" customHeight="1" x14ac:dyDescent="0.25">
      <c r="A121" s="97" t="s">
        <v>50</v>
      </c>
      <c r="B121" s="98">
        <v>575.70486435977261</v>
      </c>
      <c r="C121" s="98">
        <v>554.29529157006425</v>
      </c>
      <c r="D121" s="98">
        <v>568.20331782171149</v>
      </c>
      <c r="E121" s="98">
        <v>536.35509541403542</v>
      </c>
      <c r="F121" s="98">
        <v>528.43232575790205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544.58702967127135</v>
      </c>
      <c r="C122" s="33">
        <v>575.46362872823727</v>
      </c>
      <c r="D122" s="33">
        <v>576.00175731487332</v>
      </c>
      <c r="E122" s="33">
        <v>566.09172223688404</v>
      </c>
      <c r="F122" s="33">
        <v>470.89511801775183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7905.3013093192512</v>
      </c>
      <c r="C124" s="117">
        <f t="shared" si="42"/>
        <v>9445.1792706019605</v>
      </c>
      <c r="D124" s="117">
        <f t="shared" si="42"/>
        <v>9853.2254541608654</v>
      </c>
      <c r="E124" s="117">
        <f t="shared" si="42"/>
        <v>9669.2889403621721</v>
      </c>
      <c r="F124" s="117">
        <f t="shared" si="42"/>
        <v>9764.9255875907547</v>
      </c>
      <c r="G124" s="117">
        <f t="shared" si="42"/>
        <v>10556.040397631883</v>
      </c>
      <c r="H124" s="117">
        <f t="shared" si="42"/>
        <v>11023.269105239637</v>
      </c>
      <c r="I124" s="117">
        <f t="shared" si="42"/>
        <v>7176.5160997734429</v>
      </c>
      <c r="J124" s="117">
        <f t="shared" si="42"/>
        <v>9117.5349710436567</v>
      </c>
      <c r="K124" s="117">
        <f t="shared" si="42"/>
        <v>9012.0385064478614</v>
      </c>
      <c r="L124" s="117">
        <f t="shared" si="42"/>
        <v>10118.169175535566</v>
      </c>
      <c r="M124" s="117">
        <f t="shared" si="42"/>
        <v>8705.1851448535435</v>
      </c>
      <c r="N124" s="117">
        <f t="shared" si="42"/>
        <v>9751.0151611034344</v>
      </c>
      <c r="O124" s="117">
        <f t="shared" si="42"/>
        <v>10441.419319023609</v>
      </c>
      <c r="P124" s="117">
        <f t="shared" si="42"/>
        <v>8348.2544224623452</v>
      </c>
      <c r="Q124" s="117">
        <f t="shared" si="42"/>
        <v>9231.5147455123915</v>
      </c>
      <c r="R124" s="117">
        <f t="shared" ref="R124:V124" si="43">R125+R128+R130+R139</f>
        <v>9785.5003067173802</v>
      </c>
      <c r="S124" s="117">
        <f t="shared" si="43"/>
        <v>9688.2761777968553</v>
      </c>
      <c r="T124" s="117">
        <f t="shared" si="43"/>
        <v>9705.5090407207081</v>
      </c>
      <c r="U124" s="117">
        <f t="shared" si="43"/>
        <v>9735.8906797737964</v>
      </c>
      <c r="V124" s="117">
        <f t="shared" si="43"/>
        <v>9490.9843100956859</v>
      </c>
      <c r="W124" s="117">
        <f t="shared" ref="W124:Y124" si="44">W125+W128+W130+W139</f>
        <v>10790.484585169001</v>
      </c>
      <c r="X124" s="117">
        <f t="shared" si="44"/>
        <v>9215.6575321012187</v>
      </c>
      <c r="Y124" s="117">
        <f t="shared" si="44"/>
        <v>9294.1425305138182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6538.4960767249277</v>
      </c>
      <c r="C125" s="122">
        <f t="shared" si="45"/>
        <v>7976.9365224685471</v>
      </c>
      <c r="D125" s="122">
        <f t="shared" si="45"/>
        <v>8300.1310936159553</v>
      </c>
      <c r="E125" s="122">
        <f t="shared" si="45"/>
        <v>8059.1357387880253</v>
      </c>
      <c r="F125" s="122">
        <f t="shared" si="45"/>
        <v>8318.1450006425221</v>
      </c>
      <c r="G125" s="122">
        <f t="shared" si="45"/>
        <v>9028.7246803020753</v>
      </c>
      <c r="H125" s="122">
        <f t="shared" si="45"/>
        <v>9334.2729954194219</v>
      </c>
      <c r="I125" s="122">
        <f t="shared" si="45"/>
        <v>5816.7284669143146</v>
      </c>
      <c r="J125" s="122">
        <f t="shared" si="45"/>
        <v>7599.4165092791063</v>
      </c>
      <c r="K125" s="122">
        <f t="shared" si="45"/>
        <v>7626.1602777939097</v>
      </c>
      <c r="L125" s="122">
        <f t="shared" si="45"/>
        <v>8527.4579787519651</v>
      </c>
      <c r="M125" s="122">
        <f t="shared" si="45"/>
        <v>7035.3326655944365</v>
      </c>
      <c r="N125" s="122">
        <f t="shared" si="45"/>
        <v>8010.7555541163165</v>
      </c>
      <c r="O125" s="122">
        <f t="shared" si="45"/>
        <v>8636.9915238362209</v>
      </c>
      <c r="P125" s="122">
        <f t="shared" si="45"/>
        <v>6676.3429063094627</v>
      </c>
      <c r="Q125" s="122">
        <f t="shared" si="45"/>
        <v>7445.7213921970251</v>
      </c>
      <c r="R125" s="122">
        <f t="shared" ref="R125:V125" si="46">SUM(R126:R127)</f>
        <v>7958.4154534185836</v>
      </c>
      <c r="S125" s="122">
        <f t="shared" si="46"/>
        <v>7752.3551598587619</v>
      </c>
      <c r="T125" s="122">
        <f t="shared" si="46"/>
        <v>7695.0260815205011</v>
      </c>
      <c r="U125" s="122">
        <f t="shared" si="46"/>
        <v>7713.8481721067292</v>
      </c>
      <c r="V125" s="122">
        <f t="shared" si="46"/>
        <v>7340.5518679426741</v>
      </c>
      <c r="W125" s="122">
        <f t="shared" ref="W125:Y125" si="47">SUM(W126:W127)</f>
        <v>8665.2834189887326</v>
      </c>
      <c r="X125" s="122">
        <f t="shared" si="47"/>
        <v>7418.9212500073972</v>
      </c>
      <c r="Y125" s="122">
        <f t="shared" si="47"/>
        <v>7603.5575955204931</v>
      </c>
      <c r="DA125" s="130" t="s">
        <v>2528</v>
      </c>
    </row>
    <row r="126" spans="1:105" ht="12" customHeight="1" x14ac:dyDescent="0.25">
      <c r="A126" s="97" t="s">
        <v>198</v>
      </c>
      <c r="B126" s="98">
        <v>6505.8439396726635</v>
      </c>
      <c r="C126" s="98">
        <v>7938.1089661514034</v>
      </c>
      <c r="D126" s="98">
        <v>8260.2605121404777</v>
      </c>
      <c r="E126" s="98">
        <v>8022.2021684680367</v>
      </c>
      <c r="F126" s="98">
        <v>8279.7323332732103</v>
      </c>
      <c r="G126" s="98">
        <v>8987.9859091383441</v>
      </c>
      <c r="H126" s="98">
        <v>9292.9483219241265</v>
      </c>
      <c r="I126" s="98">
        <v>5790.9770050860343</v>
      </c>
      <c r="J126" s="98">
        <v>7566.2980598430013</v>
      </c>
      <c r="K126" s="98">
        <v>7593.8801145213856</v>
      </c>
      <c r="L126" s="98">
        <v>8491.6066083548194</v>
      </c>
      <c r="M126" s="98">
        <v>7006.4290202690399</v>
      </c>
      <c r="N126" s="98">
        <v>7977.8331765139319</v>
      </c>
      <c r="O126" s="98">
        <v>8601.8328280305632</v>
      </c>
      <c r="P126" s="98">
        <v>6649.4451750984736</v>
      </c>
      <c r="Q126" s="98">
        <v>7415.9204627537301</v>
      </c>
      <c r="R126" s="98">
        <v>7926.7004286788633</v>
      </c>
      <c r="S126" s="98">
        <v>7721.6515308046319</v>
      </c>
      <c r="T126" s="98">
        <v>7664.8028709561022</v>
      </c>
      <c r="U126" s="98">
        <v>7683.5899562608147</v>
      </c>
      <c r="V126" s="98">
        <v>7311.9894595753685</v>
      </c>
      <c r="W126" s="98">
        <v>8631.323263091117</v>
      </c>
      <c r="X126" s="98">
        <v>7390.4758845394454</v>
      </c>
      <c r="Y126" s="98">
        <v>7574.4477589263079</v>
      </c>
      <c r="DA126" s="63" t="s">
        <v>2529</v>
      </c>
    </row>
    <row r="127" spans="1:105" ht="12" customHeight="1" x14ac:dyDescent="0.25">
      <c r="A127" s="97" t="s">
        <v>53</v>
      </c>
      <c r="B127" s="98">
        <v>32.652137052264173</v>
      </c>
      <c r="C127" s="98">
        <v>38.827556317144087</v>
      </c>
      <c r="D127" s="98">
        <v>39.870581475476861</v>
      </c>
      <c r="E127" s="98">
        <v>36.933570319988149</v>
      </c>
      <c r="F127" s="98">
        <v>38.41266736931221</v>
      </c>
      <c r="G127" s="98">
        <v>40.738771163731826</v>
      </c>
      <c r="H127" s="98">
        <v>41.324673495295897</v>
      </c>
      <c r="I127" s="98">
        <v>25.751461828279854</v>
      </c>
      <c r="J127" s="98">
        <v>33.118449436104726</v>
      </c>
      <c r="K127" s="98">
        <v>32.280163272524078</v>
      </c>
      <c r="L127" s="98">
        <v>35.851370397145082</v>
      </c>
      <c r="M127" s="98">
        <v>28.903645325396411</v>
      </c>
      <c r="N127" s="98">
        <v>32.922377602384778</v>
      </c>
      <c r="O127" s="98">
        <v>35.15869580565824</v>
      </c>
      <c r="P127" s="98">
        <v>26.897731210989253</v>
      </c>
      <c r="Q127" s="98">
        <v>29.800929443294912</v>
      </c>
      <c r="R127" s="98">
        <v>31.715024739720082</v>
      </c>
      <c r="S127" s="98">
        <v>30.703629054130221</v>
      </c>
      <c r="T127" s="98">
        <v>30.223210564398926</v>
      </c>
      <c r="U127" s="98">
        <v>30.258215845914059</v>
      </c>
      <c r="V127" s="98">
        <v>28.562408367305924</v>
      </c>
      <c r="W127" s="98">
        <v>33.960155897615756</v>
      </c>
      <c r="X127" s="98">
        <v>28.445365467951881</v>
      </c>
      <c r="Y127" s="98">
        <v>29.109836594185563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37.464718812226415</v>
      </c>
      <c r="C128" s="122">
        <f t="shared" si="48"/>
        <v>48.39582918550979</v>
      </c>
      <c r="D128" s="122">
        <f t="shared" si="48"/>
        <v>40.238273633318066</v>
      </c>
      <c r="E128" s="122">
        <f t="shared" si="48"/>
        <v>143.95120449080028</v>
      </c>
      <c r="F128" s="122">
        <f t="shared" si="48"/>
        <v>47.871006793923058</v>
      </c>
      <c r="G128" s="122">
        <f t="shared" si="48"/>
        <v>73.453869402522471</v>
      </c>
      <c r="H128" s="122">
        <f t="shared" si="48"/>
        <v>114.04607866457455</v>
      </c>
      <c r="I128" s="122">
        <f t="shared" si="48"/>
        <v>64.023371691329061</v>
      </c>
      <c r="J128" s="122">
        <f t="shared" si="48"/>
        <v>72.579916724620588</v>
      </c>
      <c r="K128" s="122">
        <f t="shared" si="48"/>
        <v>82.051125777707185</v>
      </c>
      <c r="L128" s="122">
        <f t="shared" si="48"/>
        <v>64.685690589001709</v>
      </c>
      <c r="M128" s="122">
        <f t="shared" si="48"/>
        <v>55.355956553685836</v>
      </c>
      <c r="N128" s="122">
        <f t="shared" si="48"/>
        <v>54.782249379284345</v>
      </c>
      <c r="O128" s="122">
        <f t="shared" si="48"/>
        <v>61.693670781967924</v>
      </c>
      <c r="P128" s="122">
        <f t="shared" si="48"/>
        <v>74.809048925718429</v>
      </c>
      <c r="Q128" s="122">
        <f t="shared" si="48"/>
        <v>88.734945112437828</v>
      </c>
      <c r="R128" s="122">
        <f t="shared" si="48"/>
        <v>122.10888450069049</v>
      </c>
      <c r="S128" s="122">
        <f t="shared" si="48"/>
        <v>145.60550485707466</v>
      </c>
      <c r="T128" s="122">
        <f t="shared" si="48"/>
        <v>184.54155207708078</v>
      </c>
      <c r="U128" s="122">
        <f t="shared" si="48"/>
        <v>218.21420096731521</v>
      </c>
      <c r="V128" s="122">
        <f t="shared" si="48"/>
        <v>274.60003914466682</v>
      </c>
      <c r="W128" s="122">
        <f t="shared" si="48"/>
        <v>283.81454771824019</v>
      </c>
      <c r="X128" s="122">
        <f t="shared" si="48"/>
        <v>205.12354589120145</v>
      </c>
      <c r="Y128" s="122">
        <f t="shared" si="48"/>
        <v>200.8338995241912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37.464718812226415</v>
      </c>
      <c r="C129" s="98">
        <f>IF(RES_hhdet_tes!C129=0,0,RES_hhdet_tes!C129*1000*11630/RES_hhdet_num!C124)</f>
        <v>48.39582918550979</v>
      </c>
      <c r="D129" s="98">
        <f>IF(RES_hhdet_tes!D129=0,0,RES_hhdet_tes!D129*1000*11630/RES_hhdet_num!D124)</f>
        <v>40.238273633318066</v>
      </c>
      <c r="E129" s="98">
        <f>IF(RES_hhdet_tes!E129=0,0,RES_hhdet_tes!E129*1000*11630/RES_hhdet_num!E124)</f>
        <v>143.95120449080028</v>
      </c>
      <c r="F129" s="98">
        <f>IF(RES_hhdet_tes!F129=0,0,RES_hhdet_tes!F129*1000*11630/RES_hhdet_num!F124)</f>
        <v>47.871006793923058</v>
      </c>
      <c r="G129" s="98">
        <f>IF(RES_hhdet_tes!G129=0,0,RES_hhdet_tes!G129*1000*11630/RES_hhdet_num!G124)</f>
        <v>73.453869402522471</v>
      </c>
      <c r="H129" s="98">
        <f>IF(RES_hhdet_tes!H129=0,0,RES_hhdet_tes!H129*1000*11630/RES_hhdet_num!H124)</f>
        <v>114.04607866457455</v>
      </c>
      <c r="I129" s="98">
        <f>IF(RES_hhdet_tes!I129=0,0,RES_hhdet_tes!I129*1000*11630/RES_hhdet_num!I124)</f>
        <v>64.023371691329061</v>
      </c>
      <c r="J129" s="98">
        <f>IF(RES_hhdet_tes!J129=0,0,RES_hhdet_tes!J129*1000*11630/RES_hhdet_num!J124)</f>
        <v>72.579916724620588</v>
      </c>
      <c r="K129" s="98">
        <f>IF(RES_hhdet_tes!K129=0,0,RES_hhdet_tes!K129*1000*11630/RES_hhdet_num!K124)</f>
        <v>82.051125777707185</v>
      </c>
      <c r="L129" s="98">
        <f>IF(RES_hhdet_tes!L129=0,0,RES_hhdet_tes!L129*1000*11630/RES_hhdet_num!L124)</f>
        <v>64.685690589001709</v>
      </c>
      <c r="M129" s="98">
        <f>IF(RES_hhdet_tes!M129=0,0,RES_hhdet_tes!M129*1000*11630/RES_hhdet_num!M124)</f>
        <v>55.355956553685836</v>
      </c>
      <c r="N129" s="98">
        <f>IF(RES_hhdet_tes!N129=0,0,RES_hhdet_tes!N129*1000*11630/RES_hhdet_num!N124)</f>
        <v>54.782249379284345</v>
      </c>
      <c r="O129" s="98">
        <f>IF(RES_hhdet_tes!O129=0,0,RES_hhdet_tes!O129*1000*11630/RES_hhdet_num!O124)</f>
        <v>61.693670781967924</v>
      </c>
      <c r="P129" s="98">
        <f>IF(RES_hhdet_tes!P129=0,0,RES_hhdet_tes!P129*1000*11630/RES_hhdet_num!P124)</f>
        <v>74.809048925718429</v>
      </c>
      <c r="Q129" s="98">
        <f>IF(RES_hhdet_tes!Q129=0,0,RES_hhdet_tes!Q129*1000*11630/RES_hhdet_num!Q124)</f>
        <v>88.734945112437828</v>
      </c>
      <c r="R129" s="98">
        <f>IF(RES_hhdet_tes!R129=0,0,RES_hhdet_tes!R129*1000*11630/RES_hhdet_num!R124)</f>
        <v>122.10888450069049</v>
      </c>
      <c r="S129" s="98">
        <f>IF(RES_hhdet_tes!S129=0,0,RES_hhdet_tes!S129*1000*11630/RES_hhdet_num!S124)</f>
        <v>145.60550485707466</v>
      </c>
      <c r="T129" s="98">
        <f>IF(RES_hhdet_tes!T129=0,0,RES_hhdet_tes!T129*1000*11630/RES_hhdet_num!T124)</f>
        <v>184.54155207708078</v>
      </c>
      <c r="U129" s="98">
        <f>IF(RES_hhdet_tes!U129=0,0,RES_hhdet_tes!U129*1000*11630/RES_hhdet_num!U124)</f>
        <v>218.21420096731521</v>
      </c>
      <c r="V129" s="98">
        <f>IF(RES_hhdet_tes!V129=0,0,RES_hhdet_tes!V129*1000*11630/RES_hhdet_num!V124)</f>
        <v>274.60003914466682</v>
      </c>
      <c r="W129" s="98">
        <f>IF(RES_hhdet_tes!W129=0,0,RES_hhdet_tes!W129*1000*11630/RES_hhdet_num!W124)</f>
        <v>283.81454771824019</v>
      </c>
      <c r="X129" s="98">
        <f>IF(RES_hhdet_tes!X129=0,0,RES_hhdet_tes!X129*1000*11630/RES_hhdet_num!X124)</f>
        <v>205.12354589120145</v>
      </c>
      <c r="Y129" s="98">
        <f>IF(RES_hhdet_tes!Y129=0,0,RES_hhdet_tes!Y129*1000*11630/RES_hhdet_num!Y124)</f>
        <v>200.8338995241912</v>
      </c>
      <c r="DA129" s="63" t="s">
        <v>2532</v>
      </c>
    </row>
    <row r="130" spans="1:105" ht="12" customHeight="1" x14ac:dyDescent="0.25">
      <c r="A130" s="121" t="s">
        <v>55</v>
      </c>
      <c r="B130" s="122">
        <v>770.54650719103267</v>
      </c>
      <c r="C130" s="122">
        <v>853.91384573847381</v>
      </c>
      <c r="D130" s="122">
        <v>940.36035606390919</v>
      </c>
      <c r="E130" s="122">
        <v>913.44272611521853</v>
      </c>
      <c r="F130" s="122">
        <v>901.89644529272766</v>
      </c>
      <c r="G130" s="122">
        <v>940.50210188592723</v>
      </c>
      <c r="H130" s="122">
        <v>1051.7026985399575</v>
      </c>
      <c r="I130" s="122">
        <v>745.62944533446796</v>
      </c>
      <c r="J130" s="122">
        <v>891.99785128018129</v>
      </c>
      <c r="K130" s="122">
        <v>839.03106596960356</v>
      </c>
      <c r="L130" s="122">
        <v>954.51259542695402</v>
      </c>
      <c r="M130" s="122">
        <v>1048.3959639715197</v>
      </c>
      <c r="N130" s="122">
        <v>1082.8072623614469</v>
      </c>
      <c r="O130" s="122">
        <v>1122.7917026820303</v>
      </c>
      <c r="P130" s="122">
        <v>1048.2185822001627</v>
      </c>
      <c r="Q130" s="122">
        <v>1121.213012723272</v>
      </c>
      <c r="R130" s="122">
        <v>1147.9801970401838</v>
      </c>
      <c r="S130" s="122">
        <v>1196.7555059040499</v>
      </c>
      <c r="T130" s="122">
        <v>1235.1464217626376</v>
      </c>
      <c r="U130" s="122">
        <v>1217.9639303621148</v>
      </c>
      <c r="V130" s="122">
        <v>1259.2919713161405</v>
      </c>
      <c r="W130" s="122">
        <v>1259.1080792376124</v>
      </c>
      <c r="X130" s="122">
        <v>949.92885934252524</v>
      </c>
      <c r="Y130" s="122">
        <v>896.64501401092821</v>
      </c>
      <c r="DA130" s="130" t="s">
        <v>2533</v>
      </c>
    </row>
    <row r="131" spans="1:105" ht="12" customHeight="1" x14ac:dyDescent="0.25">
      <c r="A131" s="97" t="s">
        <v>128</v>
      </c>
      <c r="B131" s="98">
        <v>758.69164783172243</v>
      </c>
      <c r="C131" s="98">
        <v>851.75786460583629</v>
      </c>
      <c r="D131" s="98">
        <v>945.88267119016598</v>
      </c>
      <c r="E131" s="98">
        <v>912.27187270345121</v>
      </c>
      <c r="F131" s="98">
        <v>899.09030505353303</v>
      </c>
      <c r="G131" s="98">
        <v>947.22951991802586</v>
      </c>
      <c r="H131" s="98">
        <v>1065.505292976075</v>
      </c>
      <c r="I131" s="98">
        <v>730.02813411040461</v>
      </c>
      <c r="J131" s="98">
        <v>888.32152281760966</v>
      </c>
      <c r="K131" s="98">
        <v>836.62404694920201</v>
      </c>
      <c r="L131" s="98">
        <v>955.05910489238465</v>
      </c>
      <c r="M131" s="98">
        <v>1051.1327832495629</v>
      </c>
      <c r="N131" s="98">
        <v>1080.3028530969098</v>
      </c>
      <c r="O131" s="98">
        <v>1115.932476532199</v>
      </c>
      <c r="P131" s="98">
        <v>1047.5304371610353</v>
      </c>
      <c r="Q131" s="98">
        <v>1122.6039770913078</v>
      </c>
      <c r="R131" s="98">
        <v>1150.6092581379125</v>
      </c>
      <c r="S131" s="98">
        <v>1195.3535218395284</v>
      </c>
      <c r="T131" s="98">
        <v>1236.5696413933961</v>
      </c>
      <c r="U131" s="98">
        <v>1218.476185621802</v>
      </c>
      <c r="V131" s="98">
        <v>1257.9609498788791</v>
      </c>
      <c r="W131" s="98">
        <v>1260.3841078865339</v>
      </c>
      <c r="X131" s="98">
        <v>950.19433716645062</v>
      </c>
      <c r="Y131" s="98">
        <v>896.74226136371271</v>
      </c>
      <c r="DA131" s="63" t="s">
        <v>2534</v>
      </c>
    </row>
    <row r="132" spans="1:105" ht="12" customHeight="1" x14ac:dyDescent="0.25">
      <c r="A132" s="97" t="s">
        <v>127</v>
      </c>
      <c r="B132" s="98">
        <v>758.69164783172255</v>
      </c>
      <c r="C132" s="98">
        <v>851.7440903819695</v>
      </c>
      <c r="D132" s="98">
        <v>945.85803853004847</v>
      </c>
      <c r="E132" s="98">
        <v>912.27696843042497</v>
      </c>
      <c r="F132" s="98">
        <v>899.10549734334006</v>
      </c>
      <c r="G132" s="98">
        <v>947.17280342405661</v>
      </c>
      <c r="H132" s="98">
        <v>1065.4604466810874</v>
      </c>
      <c r="I132" s="98">
        <v>729.99062941876252</v>
      </c>
      <c r="J132" s="98">
        <v>888.28557289915102</v>
      </c>
      <c r="K132" s="98">
        <v>836.59256538345335</v>
      </c>
      <c r="L132" s="98">
        <v>954.30057938513528</v>
      </c>
      <c r="M132" s="98">
        <v>1050.7659384526264</v>
      </c>
      <c r="N132" s="98">
        <v>1080.1165930638356</v>
      </c>
      <c r="O132" s="98">
        <v>1116.124226456242</v>
      </c>
      <c r="P132" s="98">
        <v>1047.2586183666019</v>
      </c>
      <c r="Q132" s="98">
        <v>1122.1694512795048</v>
      </c>
      <c r="R132" s="98">
        <v>1150.1339106764804</v>
      </c>
      <c r="S132" s="98">
        <v>1194.9498537899829</v>
      </c>
      <c r="T132" s="98">
        <v>1236.1058424324592</v>
      </c>
      <c r="U132" s="98">
        <v>1218.0737141627042</v>
      </c>
      <c r="V132" s="98">
        <v>1257.6384966793803</v>
      </c>
      <c r="W132" s="98">
        <v>1259.8196631410981</v>
      </c>
      <c r="X132" s="98">
        <v>949.93779575940391</v>
      </c>
      <c r="Y132" s="98">
        <v>896.52126480111554</v>
      </c>
      <c r="DA132" s="63" t="s">
        <v>2535</v>
      </c>
    </row>
    <row r="133" spans="1:105" ht="12" customHeight="1" x14ac:dyDescent="0.25">
      <c r="A133" s="100" t="s">
        <v>198</v>
      </c>
      <c r="B133" s="101">
        <v>191.61055819107244</v>
      </c>
      <c r="C133" s="101">
        <v>203.96512987034393</v>
      </c>
      <c r="D133" s="101">
        <v>207.00293947041331</v>
      </c>
      <c r="E133" s="101">
        <v>221.14349027417444</v>
      </c>
      <c r="F133" s="101">
        <v>211.09900805770667</v>
      </c>
      <c r="G133" s="101">
        <v>202.44970501279096</v>
      </c>
      <c r="H133" s="101">
        <v>215.92049438970872</v>
      </c>
      <c r="I133" s="101">
        <v>178.13870373934125</v>
      </c>
      <c r="J133" s="101">
        <v>199.37888378859552</v>
      </c>
      <c r="K133" s="101">
        <v>170.86017941238092</v>
      </c>
      <c r="L133" s="101">
        <v>426.62813711212726</v>
      </c>
      <c r="M133" s="101">
        <v>207.4167517255984</v>
      </c>
      <c r="N133" s="101">
        <v>275.68476233396626</v>
      </c>
      <c r="O133" s="101">
        <v>298.03152684382297</v>
      </c>
      <c r="P133" s="101">
        <v>200.34320092066832</v>
      </c>
      <c r="Q133" s="101">
        <v>247.82069598523589</v>
      </c>
      <c r="R133" s="101">
        <v>239.49292712138879</v>
      </c>
      <c r="S133" s="101">
        <v>279.2942855524995</v>
      </c>
      <c r="T133" s="101">
        <v>286.78515677585716</v>
      </c>
      <c r="U133" s="101">
        <v>257.89075166010701</v>
      </c>
      <c r="V133" s="101">
        <v>271.14375794012363</v>
      </c>
      <c r="W133" s="101">
        <v>277.03966676806198</v>
      </c>
      <c r="X133" s="101">
        <v>79.941857778490302</v>
      </c>
      <c r="Y133" s="101">
        <v>61.647663716596917</v>
      </c>
      <c r="DA133" s="131" t="s">
        <v>2536</v>
      </c>
    </row>
    <row r="134" spans="1:105" ht="12" customHeight="1" x14ac:dyDescent="0.25">
      <c r="A134" s="103" t="s">
        <v>52</v>
      </c>
      <c r="B134" s="104">
        <v>567.08108964065013</v>
      </c>
      <c r="C134" s="104">
        <v>647.77896051162577</v>
      </c>
      <c r="D134" s="104">
        <v>738.85509905963522</v>
      </c>
      <c r="E134" s="104">
        <v>691.13347815625059</v>
      </c>
      <c r="F134" s="104">
        <v>688.00648928563362</v>
      </c>
      <c r="G134" s="104">
        <v>744.7230984112656</v>
      </c>
      <c r="H134" s="104">
        <v>849.53995229137888</v>
      </c>
      <c r="I134" s="104">
        <v>551.85192567942147</v>
      </c>
      <c r="J134" s="104">
        <v>688.90668911055536</v>
      </c>
      <c r="K134" s="104">
        <v>665.73238597107229</v>
      </c>
      <c r="L134" s="104">
        <v>527.67244227300796</v>
      </c>
      <c r="M134" s="104">
        <v>843.34918672702815</v>
      </c>
      <c r="N134" s="104">
        <v>804.43183072986938</v>
      </c>
      <c r="O134" s="104">
        <v>818.09269961241932</v>
      </c>
      <c r="P134" s="104">
        <v>846.91541744593349</v>
      </c>
      <c r="Q134" s="104">
        <v>874.34875529426881</v>
      </c>
      <c r="R134" s="104">
        <v>910.64098355509157</v>
      </c>
      <c r="S134" s="104">
        <v>915.65556823748329</v>
      </c>
      <c r="T134" s="104">
        <v>949.320685656602</v>
      </c>
      <c r="U134" s="104">
        <v>960.18296250259721</v>
      </c>
      <c r="V134" s="104">
        <v>986.49473873925672</v>
      </c>
      <c r="W134" s="104">
        <v>982.77999637303594</v>
      </c>
      <c r="X134" s="104">
        <v>869.9959379809136</v>
      </c>
      <c r="Y134" s="104">
        <v>834.87360108451867</v>
      </c>
      <c r="DA134" s="132" t="s">
        <v>2537</v>
      </c>
    </row>
    <row r="135" spans="1:105" ht="12" customHeight="1" x14ac:dyDescent="0.25">
      <c r="A135" s="106" t="s">
        <v>122</v>
      </c>
      <c r="B135" s="101">
        <v>906.40460582472633</v>
      </c>
      <c r="C135" s="101">
        <v>876.60678576539738</v>
      </c>
      <c r="D135" s="101">
        <v>876.35147849911698</v>
      </c>
      <c r="E135" s="101">
        <v>926.96623465779578</v>
      </c>
      <c r="F135" s="101">
        <v>933.27508533105004</v>
      </c>
      <c r="G135" s="101">
        <v>866.14351744270027</v>
      </c>
      <c r="H135" s="101">
        <v>901.24933418380988</v>
      </c>
      <c r="I135" s="101">
        <v>911.92181572868151</v>
      </c>
      <c r="J135" s="101">
        <v>930.47171732993149</v>
      </c>
      <c r="K135" s="101">
        <v>863.17048150481799</v>
      </c>
      <c r="L135" s="101">
        <v>949.4905979503942</v>
      </c>
      <c r="M135" s="101">
        <v>1025.4372328027528</v>
      </c>
      <c r="N135" s="101">
        <v>1102.0020463365584</v>
      </c>
      <c r="O135" s="101">
        <v>1170.8764499709209</v>
      </c>
      <c r="P135" s="101">
        <v>1052.6611931986927</v>
      </c>
      <c r="Q135" s="101">
        <v>1112.0014102473156</v>
      </c>
      <c r="R135" s="101">
        <v>1129.6717331263512</v>
      </c>
      <c r="S135" s="101">
        <v>1206.8956521026444</v>
      </c>
      <c r="T135" s="101">
        <v>1224.7692588216082</v>
      </c>
      <c r="U135" s="101">
        <v>1214.1651131681115</v>
      </c>
      <c r="V135" s="101">
        <v>1270.795303900914</v>
      </c>
      <c r="W135" s="101">
        <v>1243.5978623146623</v>
      </c>
      <c r="X135" s="101">
        <v>941.52126978285855</v>
      </c>
      <c r="Y135" s="101">
        <v>888.12324442060731</v>
      </c>
      <c r="DA135" s="131" t="s">
        <v>2538</v>
      </c>
    </row>
    <row r="136" spans="1:105" ht="12" customHeight="1" x14ac:dyDescent="0.25">
      <c r="A136" s="107" t="s">
        <v>121</v>
      </c>
      <c r="B136" s="104">
        <v>906.40460582472645</v>
      </c>
      <c r="C136" s="104">
        <v>876.6064765923245</v>
      </c>
      <c r="D136" s="104">
        <v>876.33324709377882</v>
      </c>
      <c r="E136" s="104">
        <v>926.94438761587776</v>
      </c>
      <c r="F136" s="104">
        <v>933.2305562467202</v>
      </c>
      <c r="G136" s="104">
        <v>866.07855390549139</v>
      </c>
      <c r="H136" s="104">
        <v>901.53157614287079</v>
      </c>
      <c r="I136" s="104">
        <v>912.49003914714297</v>
      </c>
      <c r="J136" s="104">
        <v>931.19028047869517</v>
      </c>
      <c r="K136" s="104">
        <v>863.91753974323262</v>
      </c>
      <c r="L136" s="104">
        <v>947.85045378777909</v>
      </c>
      <c r="M136" s="104">
        <v>1024.3245406713377</v>
      </c>
      <c r="N136" s="104">
        <v>1101.4431633511751</v>
      </c>
      <c r="O136" s="104">
        <v>1170.8735360712449</v>
      </c>
      <c r="P136" s="104">
        <v>1052.7868029551912</v>
      </c>
      <c r="Q136" s="104">
        <v>1112.1552776877554</v>
      </c>
      <c r="R136" s="104">
        <v>1129.8441828595903</v>
      </c>
      <c r="S136" s="104">
        <v>1206.9942854189362</v>
      </c>
      <c r="T136" s="104">
        <v>1224.4891317175197</v>
      </c>
      <c r="U136" s="104">
        <v>1213.9497400470823</v>
      </c>
      <c r="V136" s="104">
        <v>1270.5496511060667</v>
      </c>
      <c r="W136" s="104">
        <v>1243.847706790707</v>
      </c>
      <c r="X136" s="104">
        <v>943.60086020577978</v>
      </c>
      <c r="Y136" s="104">
        <v>890.11480929371078</v>
      </c>
      <c r="DA136" s="132" t="s">
        <v>2539</v>
      </c>
    </row>
    <row r="137" spans="1:105" ht="12" customHeight="1" x14ac:dyDescent="0.25">
      <c r="A137" s="108" t="s">
        <v>53</v>
      </c>
      <c r="B137" s="98">
        <v>229.11898284107463</v>
      </c>
      <c r="C137" s="98">
        <v>209.96875974330916</v>
      </c>
      <c r="D137" s="98">
        <v>191.62990203236043</v>
      </c>
      <c r="E137" s="98">
        <v>224.72975561026021</v>
      </c>
      <c r="F137" s="98">
        <v>219.14965658616782</v>
      </c>
      <c r="G137" s="98">
        <v>184.89849855830278</v>
      </c>
      <c r="H137" s="98">
        <v>182.24085606013165</v>
      </c>
      <c r="I137" s="98">
        <v>222.78420040491687</v>
      </c>
      <c r="J137" s="98">
        <v>209.11272859245307</v>
      </c>
      <c r="K137" s="98">
        <v>176.40149505324766</v>
      </c>
      <c r="L137" s="98">
        <v>423.76326846671481</v>
      </c>
      <c r="M137" s="98">
        <v>201.74313551540379</v>
      </c>
      <c r="N137" s="98">
        <v>281.19527552105313</v>
      </c>
      <c r="O137" s="98">
        <v>312.61917846801606</v>
      </c>
      <c r="P137" s="98">
        <v>201.43660154091282</v>
      </c>
      <c r="Q137" s="98">
        <v>245.65782700530761</v>
      </c>
      <c r="R137" s="98">
        <v>234.9968838060982</v>
      </c>
      <c r="S137" s="98">
        <v>282.25182808488609</v>
      </c>
      <c r="T137" s="98">
        <v>284.15056942855909</v>
      </c>
      <c r="U137" s="98">
        <v>257.06614531315358</v>
      </c>
      <c r="V137" s="98">
        <v>274.12811570494387</v>
      </c>
      <c r="W137" s="98">
        <v>273.32603736321289</v>
      </c>
      <c r="X137" s="98">
        <v>79.394637854952123</v>
      </c>
      <c r="Y137" s="98">
        <v>61.179138753397574</v>
      </c>
      <c r="DA137" s="63" t="s">
        <v>2540</v>
      </c>
    </row>
    <row r="138" spans="1:105" ht="12" customHeight="1" x14ac:dyDescent="0.25">
      <c r="A138" s="108" t="s">
        <v>52</v>
      </c>
      <c r="B138" s="98">
        <v>677.28562298365193</v>
      </c>
      <c r="C138" s="98">
        <v>666.63771684901553</v>
      </c>
      <c r="D138" s="98">
        <v>684.70334506141819</v>
      </c>
      <c r="E138" s="98">
        <v>702.21463200561766</v>
      </c>
      <c r="F138" s="98">
        <v>714.08089966055229</v>
      </c>
      <c r="G138" s="98">
        <v>681.18005534718861</v>
      </c>
      <c r="H138" s="98">
        <v>719.2907200827392</v>
      </c>
      <c r="I138" s="98">
        <v>689.70583874222621</v>
      </c>
      <c r="J138" s="98">
        <v>722.07755188624219</v>
      </c>
      <c r="K138" s="98">
        <v>687.51604468998494</v>
      </c>
      <c r="L138" s="98">
        <v>524.08718532106411</v>
      </c>
      <c r="M138" s="98">
        <v>822.58140515593414</v>
      </c>
      <c r="N138" s="98">
        <v>820.24788783012207</v>
      </c>
      <c r="O138" s="98">
        <v>858.25435760322887</v>
      </c>
      <c r="P138" s="98">
        <v>851.35020141427822</v>
      </c>
      <c r="Q138" s="98">
        <v>866.49745068244783</v>
      </c>
      <c r="R138" s="98">
        <v>894.84729905349207</v>
      </c>
      <c r="S138" s="98">
        <v>924.74245733404996</v>
      </c>
      <c r="T138" s="98">
        <v>940.33856228896047</v>
      </c>
      <c r="U138" s="98">
        <v>956.8835947339287</v>
      </c>
      <c r="V138" s="98">
        <v>996.42153540112281</v>
      </c>
      <c r="W138" s="98">
        <v>970.52166942749432</v>
      </c>
      <c r="X138" s="98">
        <v>864.20622235082772</v>
      </c>
      <c r="Y138" s="98">
        <v>828.93567054031314</v>
      </c>
      <c r="DA138" s="63" t="s">
        <v>2541</v>
      </c>
    </row>
    <row r="139" spans="1:105" ht="12" customHeight="1" x14ac:dyDescent="0.25">
      <c r="A139" s="121" t="s">
        <v>54</v>
      </c>
      <c r="B139" s="122">
        <v>558.79400659106398</v>
      </c>
      <c r="C139" s="122">
        <v>565.93307320942904</v>
      </c>
      <c r="D139" s="122">
        <v>572.49573084768303</v>
      </c>
      <c r="E139" s="122">
        <v>552.75927096812802</v>
      </c>
      <c r="F139" s="122">
        <v>497.01313486158182</v>
      </c>
      <c r="G139" s="122">
        <v>513.35974604135674</v>
      </c>
      <c r="H139" s="122">
        <v>523.24733261568326</v>
      </c>
      <c r="I139" s="122">
        <v>550.13481583333089</v>
      </c>
      <c r="J139" s="122">
        <v>553.54069375974939</v>
      </c>
      <c r="K139" s="122">
        <v>464.79603690664118</v>
      </c>
      <c r="L139" s="122">
        <v>571.51291076764585</v>
      </c>
      <c r="M139" s="122">
        <v>566.10055873390081</v>
      </c>
      <c r="N139" s="122">
        <v>602.67009524638786</v>
      </c>
      <c r="O139" s="122">
        <v>619.94242172339011</v>
      </c>
      <c r="P139" s="122">
        <v>548.88388502700207</v>
      </c>
      <c r="Q139" s="122">
        <v>575.84539547965699</v>
      </c>
      <c r="R139" s="122">
        <v>556.99577175792194</v>
      </c>
      <c r="S139" s="122">
        <v>593.56000717697032</v>
      </c>
      <c r="T139" s="122">
        <v>590.79498536048698</v>
      </c>
      <c r="U139" s="122">
        <v>585.86437633763637</v>
      </c>
      <c r="V139" s="122">
        <v>616.54043169220404</v>
      </c>
      <c r="W139" s="122">
        <v>582.27853922441409</v>
      </c>
      <c r="X139" s="122">
        <v>641.68387686009498</v>
      </c>
      <c r="Y139" s="122">
        <v>593.10602145820758</v>
      </c>
      <c r="DA139" s="130" t="s">
        <v>2542</v>
      </c>
    </row>
    <row r="140" spans="1:105" ht="12" customHeight="1" x14ac:dyDescent="0.25">
      <c r="A140" s="97" t="s">
        <v>50</v>
      </c>
      <c r="B140" s="98">
        <v>575.70486435977273</v>
      </c>
      <c r="C140" s="98">
        <v>554.29529157006414</v>
      </c>
      <c r="D140" s="98">
        <v>568.20331782171138</v>
      </c>
      <c r="E140" s="98">
        <v>536.35509541403542</v>
      </c>
      <c r="F140" s="98">
        <v>528.43232575790205</v>
      </c>
      <c r="G140" s="98">
        <v>516.27700261579582</v>
      </c>
      <c r="H140" s="98">
        <v>517.3856413790154</v>
      </c>
      <c r="I140" s="98">
        <v>551.11187835395663</v>
      </c>
      <c r="J140" s="98">
        <v>521.69196101744274</v>
      </c>
      <c r="K140" s="98">
        <v>531.39852729060806</v>
      </c>
      <c r="L140" s="98">
        <v>549.75457181350839</v>
      </c>
      <c r="M140" s="98">
        <v>578.54536828694381</v>
      </c>
      <c r="N140" s="98">
        <v>583.8944853133288</v>
      </c>
      <c r="O140" s="98">
        <v>585.74155215149528</v>
      </c>
      <c r="P140" s="98">
        <v>590.78683634607285</v>
      </c>
      <c r="Q140" s="98">
        <v>588.87492357747283</v>
      </c>
      <c r="R140" s="98">
        <v>543.08880973373186</v>
      </c>
      <c r="S140" s="98">
        <v>592.19155028706484</v>
      </c>
      <c r="T140" s="98">
        <v>582.54137864837924</v>
      </c>
      <c r="U140" s="98">
        <v>585.76793624623758</v>
      </c>
      <c r="V140" s="98">
        <v>638.82951532023014</v>
      </c>
      <c r="W140" s="98">
        <v>612.70612374836378</v>
      </c>
      <c r="X140" s="98">
        <v>612.79854203371247</v>
      </c>
      <c r="Y140" s="98">
        <v>574.86976021597297</v>
      </c>
      <c r="DA140" s="63" t="s">
        <v>2543</v>
      </c>
    </row>
    <row r="141" spans="1:105" ht="12" customHeight="1" x14ac:dyDescent="0.25">
      <c r="A141" s="109" t="s">
        <v>120</v>
      </c>
      <c r="B141" s="33">
        <v>544.58702967127147</v>
      </c>
      <c r="C141" s="33">
        <v>575.46362872823715</v>
      </c>
      <c r="D141" s="33">
        <v>576.00175731487343</v>
      </c>
      <c r="E141" s="33">
        <v>566.09172223688427</v>
      </c>
      <c r="F141" s="33">
        <v>470.89511801775166</v>
      </c>
      <c r="G141" s="33">
        <v>510.98426592437397</v>
      </c>
      <c r="H141" s="33">
        <v>527.80073638202612</v>
      </c>
      <c r="I141" s="33">
        <v>549.38292273876618</v>
      </c>
      <c r="J141" s="33">
        <v>577.71928637682663</v>
      </c>
      <c r="K141" s="33">
        <v>416.05977525100724</v>
      </c>
      <c r="L141" s="33">
        <v>586.0114687583191</v>
      </c>
      <c r="M141" s="33">
        <v>558.55363552828931</v>
      </c>
      <c r="N141" s="33">
        <v>612.73159428233282</v>
      </c>
      <c r="O141" s="33">
        <v>637.29275200756888</v>
      </c>
      <c r="P141" s="33">
        <v>527.96687755053324</v>
      </c>
      <c r="Q141" s="33">
        <v>569.57815329899904</v>
      </c>
      <c r="R141" s="33">
        <v>563.13397250063497</v>
      </c>
      <c r="S141" s="33">
        <v>594.11302747284174</v>
      </c>
      <c r="T141" s="33">
        <v>593.85042661641842</v>
      </c>
      <c r="U141" s="33">
        <v>585.89768687751962</v>
      </c>
      <c r="V141" s="33">
        <v>609.44182863681601</v>
      </c>
      <c r="W141" s="33">
        <v>573.62821398118069</v>
      </c>
      <c r="X141" s="33">
        <v>648.77132402656071</v>
      </c>
      <c r="Y141" s="33">
        <v>597.02607665291782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9138.0854096736111</v>
      </c>
      <c r="C143" s="117">
        <f t="shared" si="49"/>
        <v>10042.315487826525</v>
      </c>
      <c r="D143" s="117">
        <f t="shared" si="49"/>
        <v>9354.5782003387958</v>
      </c>
      <c r="E143" s="117">
        <f t="shared" si="49"/>
        <v>9581.119862348356</v>
      </c>
      <c r="F143" s="117">
        <f t="shared" si="49"/>
        <v>7160.6350748450441</v>
      </c>
      <c r="G143" s="117">
        <f t="shared" si="49"/>
        <v>8314.3550560156782</v>
      </c>
      <c r="H143" s="117">
        <f t="shared" si="49"/>
        <v>9025.4833398083501</v>
      </c>
      <c r="I143" s="117">
        <f t="shared" si="49"/>
        <v>8842.6907087166164</v>
      </c>
      <c r="J143" s="117">
        <f t="shared" si="49"/>
        <v>9625.6816445370878</v>
      </c>
      <c r="K143" s="117">
        <f t="shared" si="49"/>
        <v>9761.9612222243159</v>
      </c>
      <c r="L143" s="117">
        <f t="shared" si="49"/>
        <v>10841.494807740231</v>
      </c>
      <c r="M143" s="117">
        <f t="shared" si="49"/>
        <v>8927.2188059370419</v>
      </c>
      <c r="N143" s="117">
        <f t="shared" si="49"/>
        <v>10083.675184374652</v>
      </c>
      <c r="O143" s="117">
        <f t="shared" si="49"/>
        <v>10738.78596429802</v>
      </c>
      <c r="P143" s="117">
        <f t="shared" si="49"/>
        <v>8773.5201276180778</v>
      </c>
      <c r="Q143" s="117">
        <f t="shared" si="49"/>
        <v>9357.7054811479084</v>
      </c>
      <c r="R143" s="117">
        <f t="shared" ref="R143:V143" si="50">R144+R146+R148+R157</f>
        <v>10117.478812293693</v>
      </c>
      <c r="S143" s="117">
        <f t="shared" si="50"/>
        <v>9989.8446309367082</v>
      </c>
      <c r="T143" s="117">
        <f t="shared" si="50"/>
        <v>9803.3096718553952</v>
      </c>
      <c r="U143" s="117">
        <f t="shared" si="50"/>
        <v>10053.253584133457</v>
      </c>
      <c r="V143" s="117">
        <f t="shared" si="50"/>
        <v>9684.8455025124749</v>
      </c>
      <c r="W143" s="117">
        <f t="shared" ref="W143:Y143" si="51">W144+W146+W148+W157</f>
        <v>10794.206117862248</v>
      </c>
      <c r="X143" s="117">
        <f t="shared" si="51"/>
        <v>9656.1614430245645</v>
      </c>
      <c r="Y143" s="117">
        <f t="shared" si="51"/>
        <v>9713.9172844790064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7299.9826990996889</v>
      </c>
      <c r="C144" s="122">
        <f t="shared" si="52"/>
        <v>8189.5238532008798</v>
      </c>
      <c r="D144" s="122">
        <f t="shared" si="52"/>
        <v>7612.2815625406638</v>
      </c>
      <c r="E144" s="122">
        <f t="shared" si="52"/>
        <v>7307.7396910641983</v>
      </c>
      <c r="F144" s="122">
        <f t="shared" si="52"/>
        <v>5546.7249047058349</v>
      </c>
      <c r="G144" s="122">
        <f t="shared" si="52"/>
        <v>6723.6985388803023</v>
      </c>
      <c r="H144" s="122">
        <f t="shared" si="52"/>
        <v>7297.9734623302256</v>
      </c>
      <c r="I144" s="122">
        <f t="shared" si="52"/>
        <v>7223.2760480858924</v>
      </c>
      <c r="J144" s="122">
        <f t="shared" si="52"/>
        <v>7946.1150793144607</v>
      </c>
      <c r="K144" s="122">
        <f t="shared" si="52"/>
        <v>8122.9711220740437</v>
      </c>
      <c r="L144" s="122">
        <f t="shared" si="52"/>
        <v>8968.6497810903056</v>
      </c>
      <c r="M144" s="122">
        <f t="shared" si="52"/>
        <v>6994.1196213257035</v>
      </c>
      <c r="N144" s="122">
        <f t="shared" si="52"/>
        <v>8039.4460100586439</v>
      </c>
      <c r="O144" s="122">
        <f t="shared" si="52"/>
        <v>8589.9676594236498</v>
      </c>
      <c r="P144" s="122">
        <f t="shared" si="52"/>
        <v>6815.6826858699578</v>
      </c>
      <c r="Q144" s="122">
        <f t="shared" si="52"/>
        <v>7296.4891831022296</v>
      </c>
      <c r="R144" s="122">
        <f t="shared" si="52"/>
        <v>7960.9941425191919</v>
      </c>
      <c r="S144" s="122">
        <f t="shared" si="52"/>
        <v>7745.707731952125</v>
      </c>
      <c r="T144" s="122">
        <f t="shared" si="52"/>
        <v>7526.5789737578025</v>
      </c>
      <c r="U144" s="122">
        <f t="shared" si="52"/>
        <v>7738.052264257386</v>
      </c>
      <c r="V144" s="122">
        <f t="shared" si="52"/>
        <v>7186.1606927270686</v>
      </c>
      <c r="W144" s="122">
        <f t="shared" si="52"/>
        <v>8294.5377691119102</v>
      </c>
      <c r="X144" s="122">
        <f t="shared" si="52"/>
        <v>7618.6634754325532</v>
      </c>
      <c r="Y144" s="122">
        <f t="shared" si="52"/>
        <v>7762.7879446838851</v>
      </c>
      <c r="DA144" s="130" t="s">
        <v>2546</v>
      </c>
    </row>
    <row r="145" spans="1:105" ht="12" customHeight="1" x14ac:dyDescent="0.25">
      <c r="A145" s="97" t="s">
        <v>53</v>
      </c>
      <c r="B145" s="98">
        <v>7299.9826990996889</v>
      </c>
      <c r="C145" s="98">
        <v>8189.5238532008798</v>
      </c>
      <c r="D145" s="98">
        <v>7612.2815625406638</v>
      </c>
      <c r="E145" s="98">
        <v>7307.7396910641983</v>
      </c>
      <c r="F145" s="98">
        <v>5546.7249047058349</v>
      </c>
      <c r="G145" s="98">
        <v>6723.6985388803023</v>
      </c>
      <c r="H145" s="98">
        <v>7297.9734623302256</v>
      </c>
      <c r="I145" s="98">
        <v>7223.2760480858924</v>
      </c>
      <c r="J145" s="98">
        <v>7946.1150793144607</v>
      </c>
      <c r="K145" s="98">
        <v>8122.9711220740437</v>
      </c>
      <c r="L145" s="98">
        <v>8968.6497810903056</v>
      </c>
      <c r="M145" s="98">
        <v>6994.1196213257035</v>
      </c>
      <c r="N145" s="98">
        <v>8039.4460100586439</v>
      </c>
      <c r="O145" s="98">
        <v>8589.9676594236498</v>
      </c>
      <c r="P145" s="98">
        <v>6815.6826858699578</v>
      </c>
      <c r="Q145" s="98">
        <v>7296.4891831022296</v>
      </c>
      <c r="R145" s="98">
        <v>7960.9941425191919</v>
      </c>
      <c r="S145" s="98">
        <v>7745.707731952125</v>
      </c>
      <c r="T145" s="98">
        <v>7526.5789737578025</v>
      </c>
      <c r="U145" s="98">
        <v>7738.052264257386</v>
      </c>
      <c r="V145" s="98">
        <v>7186.1606927270686</v>
      </c>
      <c r="W145" s="98">
        <v>8294.5377691119102</v>
      </c>
      <c r="X145" s="98">
        <v>7618.6634754325532</v>
      </c>
      <c r="Y145" s="98">
        <v>7762.7879446838851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374.64739196608582</v>
      </c>
      <c r="C146" s="122">
        <f t="shared" si="53"/>
        <v>410.99177597420316</v>
      </c>
      <c r="D146" s="122">
        <f t="shared" si="53"/>
        <v>290.50871906339643</v>
      </c>
      <c r="E146" s="122">
        <f t="shared" si="53"/>
        <v>797.06581774122174</v>
      </c>
      <c r="F146" s="122">
        <f t="shared" si="53"/>
        <v>184.81746713195005</v>
      </c>
      <c r="G146" s="122">
        <f t="shared" si="53"/>
        <v>208.49771840223508</v>
      </c>
      <c r="H146" s="122">
        <f t="shared" si="53"/>
        <v>305.30119059414528</v>
      </c>
      <c r="I146" s="122">
        <f t="shared" si="53"/>
        <v>157.95479961286654</v>
      </c>
      <c r="J146" s="122">
        <f t="shared" si="53"/>
        <v>197.57763944364271</v>
      </c>
      <c r="K146" s="122">
        <f t="shared" si="53"/>
        <v>319.24013664877401</v>
      </c>
      <c r="L146" s="122">
        <f t="shared" si="53"/>
        <v>351.77227639976496</v>
      </c>
      <c r="M146" s="122">
        <f t="shared" si="53"/>
        <v>341.74248890828568</v>
      </c>
      <c r="N146" s="122">
        <f t="shared" si="53"/>
        <v>340.82235826873671</v>
      </c>
      <c r="O146" s="122">
        <f t="shared" si="53"/>
        <v>360.15857858205703</v>
      </c>
      <c r="P146" s="122">
        <f t="shared" si="53"/>
        <v>352.74922360833995</v>
      </c>
      <c r="Q146" s="122">
        <f t="shared" si="53"/>
        <v>371.93006420071748</v>
      </c>
      <c r="R146" s="122">
        <f t="shared" si="53"/>
        <v>467.36921218414545</v>
      </c>
      <c r="S146" s="122">
        <f t="shared" si="53"/>
        <v>440.31661313797071</v>
      </c>
      <c r="T146" s="122">
        <f t="shared" si="53"/>
        <v>456.05698077370869</v>
      </c>
      <c r="U146" s="122">
        <f t="shared" si="53"/>
        <v>509.11916943257819</v>
      </c>
      <c r="V146" s="122">
        <f t="shared" si="53"/>
        <v>605.82283646854762</v>
      </c>
      <c r="W146" s="122">
        <f t="shared" si="53"/>
        <v>667.10862875450937</v>
      </c>
      <c r="X146" s="122">
        <f t="shared" si="53"/>
        <v>451.37535817000668</v>
      </c>
      <c r="Y146" s="122">
        <f t="shared" si="53"/>
        <v>470.00606837183051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374.64739196608582</v>
      </c>
      <c r="C147" s="98">
        <f>IF(RES_hhdet_tes!C147=0,0,RES_hhdet_tes!C147*1000*11630/RES_hhdet_num!C143)</f>
        <v>410.99177597420316</v>
      </c>
      <c r="D147" s="98">
        <f>IF(RES_hhdet_tes!D147=0,0,RES_hhdet_tes!D147*1000*11630/RES_hhdet_num!D143)</f>
        <v>290.50871906339643</v>
      </c>
      <c r="E147" s="98">
        <f>IF(RES_hhdet_tes!E147=0,0,RES_hhdet_tes!E147*1000*11630/RES_hhdet_num!E143)</f>
        <v>797.06581774122174</v>
      </c>
      <c r="F147" s="98">
        <f>IF(RES_hhdet_tes!F147=0,0,RES_hhdet_tes!F147*1000*11630/RES_hhdet_num!F143)</f>
        <v>184.81746713195005</v>
      </c>
      <c r="G147" s="98">
        <f>IF(RES_hhdet_tes!G147=0,0,RES_hhdet_tes!G147*1000*11630/RES_hhdet_num!G143)</f>
        <v>208.49771840223508</v>
      </c>
      <c r="H147" s="98">
        <f>IF(RES_hhdet_tes!H147=0,0,RES_hhdet_tes!H147*1000*11630/RES_hhdet_num!H143)</f>
        <v>305.30119059414528</v>
      </c>
      <c r="I147" s="98">
        <f>IF(RES_hhdet_tes!I147=0,0,RES_hhdet_tes!I147*1000*11630/RES_hhdet_num!I143)</f>
        <v>157.95479961286654</v>
      </c>
      <c r="J147" s="98">
        <f>IF(RES_hhdet_tes!J147=0,0,RES_hhdet_tes!J147*1000*11630/RES_hhdet_num!J143)</f>
        <v>197.57763944364271</v>
      </c>
      <c r="K147" s="98">
        <f>IF(RES_hhdet_tes!K147=0,0,RES_hhdet_tes!K147*1000*11630/RES_hhdet_num!K143)</f>
        <v>319.24013664877401</v>
      </c>
      <c r="L147" s="98">
        <f>IF(RES_hhdet_tes!L147=0,0,RES_hhdet_tes!L147*1000*11630/RES_hhdet_num!L143)</f>
        <v>351.77227639976496</v>
      </c>
      <c r="M147" s="98">
        <f>IF(RES_hhdet_tes!M147=0,0,RES_hhdet_tes!M147*1000*11630/RES_hhdet_num!M143)</f>
        <v>341.74248890828568</v>
      </c>
      <c r="N147" s="98">
        <f>IF(RES_hhdet_tes!N147=0,0,RES_hhdet_tes!N147*1000*11630/RES_hhdet_num!N143)</f>
        <v>340.82235826873671</v>
      </c>
      <c r="O147" s="98">
        <f>IF(RES_hhdet_tes!O147=0,0,RES_hhdet_tes!O147*1000*11630/RES_hhdet_num!O143)</f>
        <v>360.15857858205703</v>
      </c>
      <c r="P147" s="98">
        <f>IF(RES_hhdet_tes!P147=0,0,RES_hhdet_tes!P147*1000*11630/RES_hhdet_num!P143)</f>
        <v>352.74922360833995</v>
      </c>
      <c r="Q147" s="98">
        <f>IF(RES_hhdet_tes!Q147=0,0,RES_hhdet_tes!Q147*1000*11630/RES_hhdet_num!Q143)</f>
        <v>371.93006420071748</v>
      </c>
      <c r="R147" s="98">
        <f>IF(RES_hhdet_tes!R147=0,0,RES_hhdet_tes!R147*1000*11630/RES_hhdet_num!R143)</f>
        <v>467.36921218414545</v>
      </c>
      <c r="S147" s="98">
        <f>IF(RES_hhdet_tes!S147=0,0,RES_hhdet_tes!S147*1000*11630/RES_hhdet_num!S143)</f>
        <v>440.31661313797071</v>
      </c>
      <c r="T147" s="98">
        <f>IF(RES_hhdet_tes!T147=0,0,RES_hhdet_tes!T147*1000*11630/RES_hhdet_num!T143)</f>
        <v>456.05698077370869</v>
      </c>
      <c r="U147" s="98">
        <f>IF(RES_hhdet_tes!U147=0,0,RES_hhdet_tes!U147*1000*11630/RES_hhdet_num!U143)</f>
        <v>509.11916943257819</v>
      </c>
      <c r="V147" s="98">
        <f>IF(RES_hhdet_tes!V147=0,0,RES_hhdet_tes!V147*1000*11630/RES_hhdet_num!V143)</f>
        <v>605.82283646854762</v>
      </c>
      <c r="W147" s="98">
        <f>IF(RES_hhdet_tes!W147=0,0,RES_hhdet_tes!W147*1000*11630/RES_hhdet_num!W143)</f>
        <v>667.10862875450937</v>
      </c>
      <c r="X147" s="98">
        <f>IF(RES_hhdet_tes!X147=0,0,RES_hhdet_tes!X147*1000*11630/RES_hhdet_num!X143)</f>
        <v>451.37535817000668</v>
      </c>
      <c r="Y147" s="98">
        <f>IF(RES_hhdet_tes!Y147=0,0,RES_hhdet_tes!Y147*1000*11630/RES_hhdet_num!Y143)</f>
        <v>470.00606837183051</v>
      </c>
      <c r="DA147" s="63" t="s">
        <v>2549</v>
      </c>
    </row>
    <row r="148" spans="1:105" ht="12" customHeight="1" x14ac:dyDescent="0.25">
      <c r="A148" s="121" t="s">
        <v>55</v>
      </c>
      <c r="B148" s="122">
        <v>904.66129221047026</v>
      </c>
      <c r="C148" s="122">
        <v>875.81010101006063</v>
      </c>
      <c r="D148" s="122">
        <v>879.27775976412784</v>
      </c>
      <c r="E148" s="122">
        <v>923.51875148996976</v>
      </c>
      <c r="F148" s="122">
        <v>931.4362289790414</v>
      </c>
      <c r="G148" s="122">
        <v>868.83489451511457</v>
      </c>
      <c r="H148" s="122">
        <v>898.61815578052324</v>
      </c>
      <c r="I148" s="122">
        <v>911.41016334562028</v>
      </c>
      <c r="J148" s="122">
        <v>924.674369253598</v>
      </c>
      <c r="K148" s="122">
        <v>862.53153568738935</v>
      </c>
      <c r="L148" s="122">
        <v>947.88488877418865</v>
      </c>
      <c r="M148" s="122">
        <v>1025.7663570091299</v>
      </c>
      <c r="N148" s="122">
        <v>1100.56302251899</v>
      </c>
      <c r="O148" s="122">
        <v>1168.6736231904406</v>
      </c>
      <c r="P148" s="122">
        <v>1056.5890430847942</v>
      </c>
      <c r="Q148" s="122">
        <v>1113.6562864494324</v>
      </c>
      <c r="R148" s="122">
        <v>1131.8059641591303</v>
      </c>
      <c r="S148" s="122">
        <v>1210.2356115002333</v>
      </c>
      <c r="T148" s="122">
        <v>1229.8044773444524</v>
      </c>
      <c r="U148" s="122">
        <v>1220.21769698808</v>
      </c>
      <c r="V148" s="122">
        <v>1276.323033006817</v>
      </c>
      <c r="W148" s="122">
        <v>1250.5881058618518</v>
      </c>
      <c r="X148" s="122">
        <v>943.44484532286356</v>
      </c>
      <c r="Y148" s="122">
        <v>887.38818670318653</v>
      </c>
      <c r="DA148" s="130" t="s">
        <v>2550</v>
      </c>
    </row>
    <row r="149" spans="1:105" ht="12" customHeight="1" x14ac:dyDescent="0.25">
      <c r="A149" s="97" t="s">
        <v>124</v>
      </c>
      <c r="B149" s="98">
        <v>891.0434359641348</v>
      </c>
      <c r="C149" s="98">
        <v>869.17944198938608</v>
      </c>
      <c r="D149" s="98">
        <v>905.73420934477872</v>
      </c>
      <c r="E149" s="98">
        <v>892.89239020682237</v>
      </c>
      <c r="F149" s="98">
        <v>918.74099264634253</v>
      </c>
      <c r="G149" s="98">
        <v>903.69796328753137</v>
      </c>
      <c r="H149" s="98">
        <v>890.73020026544509</v>
      </c>
      <c r="I149" s="98">
        <v>933.53188285027352</v>
      </c>
      <c r="J149" s="98">
        <v>888.13361903360351</v>
      </c>
      <c r="K149" s="98">
        <v>906.14934234420571</v>
      </c>
      <c r="L149" s="98">
        <v>966.57270182577679</v>
      </c>
      <c r="M149" s="98">
        <v>1052.9526303889577</v>
      </c>
      <c r="N149" s="98">
        <v>1062.4030907740741</v>
      </c>
      <c r="O149" s="98">
        <v>1077.4189679864633</v>
      </c>
      <c r="P149" s="98">
        <v>1091.1106824114338</v>
      </c>
      <c r="Q149" s="98">
        <v>1099.1700288550671</v>
      </c>
      <c r="R149" s="98">
        <v>1127.7842329062414</v>
      </c>
      <c r="S149" s="98">
        <v>1210.5184014621152</v>
      </c>
      <c r="T149" s="98">
        <v>1233.3028537262883</v>
      </c>
      <c r="U149" s="98">
        <v>1214.448912968172</v>
      </c>
      <c r="V149" s="98">
        <v>1263.0316469105974</v>
      </c>
      <c r="W149" s="98">
        <v>1389.3167667693965</v>
      </c>
      <c r="X149" s="98">
        <v>953.87671576860237</v>
      </c>
      <c r="Y149" s="98">
        <v>857.60798842325721</v>
      </c>
      <c r="DA149" s="63" t="s">
        <v>2551</v>
      </c>
    </row>
    <row r="150" spans="1:105" ht="12" customHeight="1" x14ac:dyDescent="0.25">
      <c r="A150" s="97" t="s">
        <v>123</v>
      </c>
      <c r="B150" s="98">
        <v>891.0434359641348</v>
      </c>
      <c r="C150" s="98">
        <v>869.26196313226376</v>
      </c>
      <c r="D150" s="98">
        <v>906.01154027552491</v>
      </c>
      <c r="E150" s="98">
        <v>893.53929389699499</v>
      </c>
      <c r="F150" s="98">
        <v>919.07479974837293</v>
      </c>
      <c r="G150" s="98">
        <v>903.65671065254128</v>
      </c>
      <c r="H150" s="98">
        <v>890.4410099307928</v>
      </c>
      <c r="I150" s="98">
        <v>933.36799840242657</v>
      </c>
      <c r="J150" s="98">
        <v>888.07164786176224</v>
      </c>
      <c r="K150" s="98">
        <v>906.09135839050316</v>
      </c>
      <c r="L150" s="98">
        <v>966.45090737818737</v>
      </c>
      <c r="M150" s="98">
        <v>1053.0388105723728</v>
      </c>
      <c r="N150" s="98">
        <v>1062.216410908115</v>
      </c>
      <c r="O150" s="98">
        <v>1077.0386077178221</v>
      </c>
      <c r="P150" s="98">
        <v>1089.8311096092677</v>
      </c>
      <c r="Q150" s="98">
        <v>1098.1089642134571</v>
      </c>
      <c r="R150" s="98">
        <v>1126.7239654860714</v>
      </c>
      <c r="S150" s="98">
        <v>1209.5349748627809</v>
      </c>
      <c r="T150" s="98">
        <v>1232.4717920367348</v>
      </c>
      <c r="U150" s="98">
        <v>1214.3124757304472</v>
      </c>
      <c r="V150" s="98">
        <v>1263.2735005387403</v>
      </c>
      <c r="W150" s="98">
        <v>1388.7139154903343</v>
      </c>
      <c r="X150" s="98">
        <v>953.58686625333041</v>
      </c>
      <c r="Y150" s="98">
        <v>857.40163573840425</v>
      </c>
      <c r="DA150" s="63" t="s">
        <v>2552</v>
      </c>
    </row>
    <row r="151" spans="1:105" ht="12" customHeight="1" x14ac:dyDescent="0.25">
      <c r="A151" s="100" t="s">
        <v>50</v>
      </c>
      <c r="B151" s="101">
        <v>225.17093443545204</v>
      </c>
      <c r="C151" s="101">
        <v>208.17769002935083</v>
      </c>
      <c r="D151" s="101">
        <v>198.21666070580972</v>
      </c>
      <c r="E151" s="101">
        <v>216.57545818862721</v>
      </c>
      <c r="F151" s="101">
        <v>215.79822952187587</v>
      </c>
      <c r="G151" s="101">
        <v>193.04576001222136</v>
      </c>
      <c r="H151" s="101">
        <v>180.08081144384008</v>
      </c>
      <c r="I151" s="101">
        <v>227.87890298461807</v>
      </c>
      <c r="J151" s="101">
        <v>199.25032880555813</v>
      </c>
      <c r="K151" s="101">
        <v>185.34667183086322</v>
      </c>
      <c r="L151" s="101">
        <v>432.07820960208426</v>
      </c>
      <c r="M151" s="101">
        <v>207.76757007646441</v>
      </c>
      <c r="N151" s="101">
        <v>271.09782698694789</v>
      </c>
      <c r="O151" s="101">
        <v>287.58393422020316</v>
      </c>
      <c r="P151" s="101">
        <v>208.75825483107849</v>
      </c>
      <c r="Q151" s="101">
        <v>242.29104228064489</v>
      </c>
      <c r="R151" s="101">
        <v>234.3093474479322</v>
      </c>
      <c r="S151" s="101">
        <v>282.70016373655665</v>
      </c>
      <c r="T151" s="101">
        <v>285.69878009550462</v>
      </c>
      <c r="U151" s="101">
        <v>256.86224339203562</v>
      </c>
      <c r="V151" s="101">
        <v>272.42209135270389</v>
      </c>
      <c r="W151" s="101">
        <v>306.08176671019862</v>
      </c>
      <c r="X151" s="101">
        <v>80.006989400864427</v>
      </c>
      <c r="Y151" s="101">
        <v>56.971866300836169</v>
      </c>
      <c r="DA151" s="131" t="s">
        <v>2553</v>
      </c>
    </row>
    <row r="152" spans="1:105" ht="12" customHeight="1" x14ac:dyDescent="0.25">
      <c r="A152" s="103" t="s">
        <v>52</v>
      </c>
      <c r="B152" s="104">
        <v>665.87250152868285</v>
      </c>
      <c r="C152" s="104">
        <v>661.08427310291302</v>
      </c>
      <c r="D152" s="104">
        <v>707.79487956971514</v>
      </c>
      <c r="E152" s="104">
        <v>676.96383570836781</v>
      </c>
      <c r="F152" s="104">
        <v>703.27657022649691</v>
      </c>
      <c r="G152" s="104">
        <v>710.61095064031997</v>
      </c>
      <c r="H152" s="104">
        <v>710.36019848695275</v>
      </c>
      <c r="I152" s="104">
        <v>705.48909541780858</v>
      </c>
      <c r="J152" s="104">
        <v>688.82131905620406</v>
      </c>
      <c r="K152" s="104">
        <v>720.74468655963994</v>
      </c>
      <c r="L152" s="104">
        <v>534.37269777610311</v>
      </c>
      <c r="M152" s="104">
        <v>845.27124049590839</v>
      </c>
      <c r="N152" s="104">
        <v>791.11858392116721</v>
      </c>
      <c r="O152" s="104">
        <v>789.45467349761884</v>
      </c>
      <c r="P152" s="104">
        <v>881.07285477818903</v>
      </c>
      <c r="Q152" s="104">
        <v>855.81792193281217</v>
      </c>
      <c r="R152" s="104">
        <v>892.41461803813911</v>
      </c>
      <c r="S152" s="104">
        <v>926.83481112622451</v>
      </c>
      <c r="T152" s="104">
        <v>946.77301194123015</v>
      </c>
      <c r="U152" s="104">
        <v>957.45023233841164</v>
      </c>
      <c r="V152" s="104">
        <v>990.85140918603656</v>
      </c>
      <c r="W152" s="104">
        <v>1082.6321487801358</v>
      </c>
      <c r="X152" s="104">
        <v>873.57987685246599</v>
      </c>
      <c r="Y152" s="104">
        <v>800.4297694375681</v>
      </c>
      <c r="DA152" s="132" t="s">
        <v>2554</v>
      </c>
    </row>
    <row r="153" spans="1:105" ht="12" customHeight="1" x14ac:dyDescent="0.25">
      <c r="A153" s="106" t="s">
        <v>122</v>
      </c>
      <c r="B153" s="101">
        <v>906.40460582472656</v>
      </c>
      <c r="C153" s="101">
        <v>876.64628452408022</v>
      </c>
      <c r="D153" s="101">
        <v>876.23647588695701</v>
      </c>
      <c r="E153" s="101">
        <v>926.67962842033739</v>
      </c>
      <c r="F153" s="101">
        <v>932.69276766307632</v>
      </c>
      <c r="G153" s="101">
        <v>865.37369901586555</v>
      </c>
      <c r="H153" s="101">
        <v>899.33964504122196</v>
      </c>
      <c r="I153" s="101">
        <v>909.61108788359218</v>
      </c>
      <c r="J153" s="101">
        <v>927.16431107248081</v>
      </c>
      <c r="K153" s="101">
        <v>859.63941149533412</v>
      </c>
      <c r="L153" s="101">
        <v>946.77345502344042</v>
      </c>
      <c r="M153" s="101">
        <v>1024.2323654101981</v>
      </c>
      <c r="N153" s="101">
        <v>1102.482692525723</v>
      </c>
      <c r="O153" s="101">
        <v>1172.9194188308668</v>
      </c>
      <c r="P153" s="101">
        <v>1055.1577783494333</v>
      </c>
      <c r="Q153" s="101">
        <v>1114.2843229088433</v>
      </c>
      <c r="R153" s="101">
        <v>1131.9921933579017</v>
      </c>
      <c r="S153" s="101">
        <v>1210.2412991433566</v>
      </c>
      <c r="T153" s="101">
        <v>1229.6616631518266</v>
      </c>
      <c r="U153" s="101">
        <v>1220.3838438191069</v>
      </c>
      <c r="V153" s="101">
        <v>1276.7284817037209</v>
      </c>
      <c r="W153" s="101">
        <v>1246.2818988148383</v>
      </c>
      <c r="X153" s="101">
        <v>943.11858862869803</v>
      </c>
      <c r="Y153" s="101">
        <v>888.01498532916685</v>
      </c>
      <c r="DA153" s="131" t="s">
        <v>2555</v>
      </c>
    </row>
    <row r="154" spans="1:105" ht="12" customHeight="1" x14ac:dyDescent="0.25">
      <c r="A154" s="107" t="s">
        <v>121</v>
      </c>
      <c r="B154" s="104">
        <v>906.40460582472679</v>
      </c>
      <c r="C154" s="104">
        <v>876.64237887848776</v>
      </c>
      <c r="D154" s="104">
        <v>876.23803883704988</v>
      </c>
      <c r="E154" s="104">
        <v>926.64026913539863</v>
      </c>
      <c r="F154" s="104">
        <v>932.62109691186151</v>
      </c>
      <c r="G154" s="104">
        <v>865.32417502201497</v>
      </c>
      <c r="H154" s="104">
        <v>899.25188421187386</v>
      </c>
      <c r="I154" s="104">
        <v>909.69764416390808</v>
      </c>
      <c r="J154" s="104">
        <v>927.41612581582308</v>
      </c>
      <c r="K154" s="104">
        <v>859.87575965303938</v>
      </c>
      <c r="L154" s="104">
        <v>946.72255758232313</v>
      </c>
      <c r="M154" s="104">
        <v>1024.4879312844807</v>
      </c>
      <c r="N154" s="104">
        <v>1102.4889754173721</v>
      </c>
      <c r="O154" s="104">
        <v>1172.6629752650438</v>
      </c>
      <c r="P154" s="104">
        <v>1054.7958344287517</v>
      </c>
      <c r="Q154" s="104">
        <v>1113.9210118257774</v>
      </c>
      <c r="R154" s="104">
        <v>1131.7452185598702</v>
      </c>
      <c r="S154" s="104">
        <v>1210.1120282541447</v>
      </c>
      <c r="T154" s="104">
        <v>1229.7791636551713</v>
      </c>
      <c r="U154" s="104">
        <v>1220.6512110332687</v>
      </c>
      <c r="V154" s="104">
        <v>1277.0527495753897</v>
      </c>
      <c r="W154" s="104">
        <v>1246.3232150175008</v>
      </c>
      <c r="X154" s="104">
        <v>943.45051241081399</v>
      </c>
      <c r="Y154" s="104">
        <v>888.55369707224895</v>
      </c>
      <c r="DA154" s="132" t="s">
        <v>2556</v>
      </c>
    </row>
    <row r="155" spans="1:105" ht="12" customHeight="1" x14ac:dyDescent="0.25">
      <c r="A155" s="108" t="s">
        <v>53</v>
      </c>
      <c r="B155" s="98">
        <v>229.11898284107465</v>
      </c>
      <c r="C155" s="98">
        <v>209.97735922175121</v>
      </c>
      <c r="D155" s="98">
        <v>191.60908261352614</v>
      </c>
      <c r="E155" s="98">
        <v>224.65602468021984</v>
      </c>
      <c r="F155" s="98">
        <v>219.00653782195295</v>
      </c>
      <c r="G155" s="98">
        <v>184.73744674346455</v>
      </c>
      <c r="H155" s="98">
        <v>181.78002582406197</v>
      </c>
      <c r="I155" s="98">
        <v>222.10243791232452</v>
      </c>
      <c r="J155" s="98">
        <v>208.26518561844617</v>
      </c>
      <c r="K155" s="98">
        <v>175.5762125259379</v>
      </c>
      <c r="L155" s="98">
        <v>423.25901066886814</v>
      </c>
      <c r="M155" s="98">
        <v>201.77531568223608</v>
      </c>
      <c r="N155" s="98">
        <v>281.46226833728088</v>
      </c>
      <c r="O155" s="98">
        <v>313.09695253451457</v>
      </c>
      <c r="P155" s="98">
        <v>201.82100270483895</v>
      </c>
      <c r="Q155" s="98">
        <v>246.04785025126765</v>
      </c>
      <c r="R155" s="98">
        <v>235.39228121783611</v>
      </c>
      <c r="S155" s="98">
        <v>282.98090246855713</v>
      </c>
      <c r="T155" s="98">
        <v>285.37815532413214</v>
      </c>
      <c r="U155" s="98">
        <v>258.48524962819715</v>
      </c>
      <c r="V155" s="98">
        <v>275.53119517380838</v>
      </c>
      <c r="W155" s="98">
        <v>273.87001139668655</v>
      </c>
      <c r="X155" s="98">
        <v>79.38198758168835</v>
      </c>
      <c r="Y155" s="98">
        <v>61.071840795640846</v>
      </c>
      <c r="DA155" s="63" t="s">
        <v>2557</v>
      </c>
    </row>
    <row r="156" spans="1:105" ht="12" customHeight="1" x14ac:dyDescent="0.25">
      <c r="A156" s="108" t="s">
        <v>52</v>
      </c>
      <c r="B156" s="98">
        <v>677.28562298365216</v>
      </c>
      <c r="C156" s="98">
        <v>666.66501965673649</v>
      </c>
      <c r="D156" s="98">
        <v>684.6289562235238</v>
      </c>
      <c r="E156" s="98">
        <v>701.98424445517878</v>
      </c>
      <c r="F156" s="98">
        <v>713.61455908990843</v>
      </c>
      <c r="G156" s="98">
        <v>680.58672827855025</v>
      </c>
      <c r="H156" s="98">
        <v>717.47185838781206</v>
      </c>
      <c r="I156" s="98">
        <v>687.59520625158348</v>
      </c>
      <c r="J156" s="98">
        <v>719.15094019737683</v>
      </c>
      <c r="K156" s="98">
        <v>684.2995471271015</v>
      </c>
      <c r="L156" s="98">
        <v>523.46354691345505</v>
      </c>
      <c r="M156" s="98">
        <v>822.71261560224468</v>
      </c>
      <c r="N156" s="98">
        <v>821.02670708009146</v>
      </c>
      <c r="O156" s="98">
        <v>859.5660227305292</v>
      </c>
      <c r="P156" s="98">
        <v>852.97483172391287</v>
      </c>
      <c r="Q156" s="98">
        <v>867.87316157450994</v>
      </c>
      <c r="R156" s="98">
        <v>896.35293734203424</v>
      </c>
      <c r="S156" s="98">
        <v>927.1311257855873</v>
      </c>
      <c r="T156" s="98">
        <v>944.40100833103918</v>
      </c>
      <c r="U156" s="98">
        <v>962.16596140507158</v>
      </c>
      <c r="V156" s="98">
        <v>1001.5215544015814</v>
      </c>
      <c r="W156" s="98">
        <v>972.45320362081429</v>
      </c>
      <c r="X156" s="98">
        <v>864.06852482912575</v>
      </c>
      <c r="Y156" s="98">
        <v>827.48185627660826</v>
      </c>
      <c r="DA156" s="63" t="s">
        <v>2558</v>
      </c>
    </row>
    <row r="157" spans="1:105" ht="12" customHeight="1" x14ac:dyDescent="0.25">
      <c r="A157" s="121" t="s">
        <v>54</v>
      </c>
      <c r="B157" s="122">
        <v>558.79402639736611</v>
      </c>
      <c r="C157" s="122">
        <v>565.98975764138243</v>
      </c>
      <c r="D157" s="122">
        <v>572.51015897060836</v>
      </c>
      <c r="E157" s="122">
        <v>552.79560205296718</v>
      </c>
      <c r="F157" s="122">
        <v>497.65647402821725</v>
      </c>
      <c r="G157" s="122">
        <v>513.32390421802529</v>
      </c>
      <c r="H157" s="122">
        <v>523.59053110345724</v>
      </c>
      <c r="I157" s="122">
        <v>550.04969767223747</v>
      </c>
      <c r="J157" s="122">
        <v>557.31455652538762</v>
      </c>
      <c r="K157" s="122">
        <v>457.2184278141084</v>
      </c>
      <c r="L157" s="122">
        <v>573.1878614759728</v>
      </c>
      <c r="M157" s="122">
        <v>565.59033869392238</v>
      </c>
      <c r="N157" s="122">
        <v>602.84379352827989</v>
      </c>
      <c r="O157" s="122">
        <v>619.98610310187223</v>
      </c>
      <c r="P157" s="122">
        <v>548.49917505498456</v>
      </c>
      <c r="Q157" s="122">
        <v>575.62994739553028</v>
      </c>
      <c r="R157" s="122">
        <v>557.30949343122609</v>
      </c>
      <c r="S157" s="122">
        <v>593.5846743463793</v>
      </c>
      <c r="T157" s="122">
        <v>590.869239979432</v>
      </c>
      <c r="U157" s="122">
        <v>585.86445345541244</v>
      </c>
      <c r="V157" s="122">
        <v>616.53894031004143</v>
      </c>
      <c r="W157" s="122">
        <v>581.97161413397612</v>
      </c>
      <c r="X157" s="122">
        <v>642.67776409914086</v>
      </c>
      <c r="Y157" s="122">
        <v>593.73508472010326</v>
      </c>
      <c r="DA157" s="130" t="s">
        <v>2559</v>
      </c>
    </row>
    <row r="158" spans="1:105" ht="12" customHeight="1" x14ac:dyDescent="0.25">
      <c r="A158" s="97" t="s">
        <v>50</v>
      </c>
      <c r="B158" s="98">
        <v>575.70486435977261</v>
      </c>
      <c r="C158" s="98">
        <v>554.29529157006414</v>
      </c>
      <c r="D158" s="98">
        <v>568.20331782171138</v>
      </c>
      <c r="E158" s="98">
        <v>536.35509541403542</v>
      </c>
      <c r="F158" s="98">
        <v>528.43232575790194</v>
      </c>
      <c r="G158" s="98">
        <v>516.27700261579582</v>
      </c>
      <c r="H158" s="98">
        <v>517.38564137901574</v>
      </c>
      <c r="I158" s="98">
        <v>551.11187835395629</v>
      </c>
      <c r="J158" s="98">
        <v>521.6919610174433</v>
      </c>
      <c r="K158" s="98">
        <v>531.39852729060817</v>
      </c>
      <c r="L158" s="98">
        <v>549.75457181350828</v>
      </c>
      <c r="M158" s="98">
        <v>578.54536828694336</v>
      </c>
      <c r="N158" s="98">
        <v>583.89448531332903</v>
      </c>
      <c r="O158" s="98">
        <v>585.74155215149494</v>
      </c>
      <c r="P158" s="98">
        <v>590.7868363460733</v>
      </c>
      <c r="Q158" s="98">
        <v>588.87492357747647</v>
      </c>
      <c r="R158" s="98">
        <v>543.08880973373414</v>
      </c>
      <c r="S158" s="98">
        <v>592.19155028705654</v>
      </c>
      <c r="T158" s="98">
        <v>582.54137864837776</v>
      </c>
      <c r="U158" s="98">
        <v>585.76793624623622</v>
      </c>
      <c r="V158" s="98">
        <v>638.8295153202323</v>
      </c>
      <c r="W158" s="98">
        <v>612.70612374836367</v>
      </c>
      <c r="X158" s="98">
        <v>612.79854203371337</v>
      </c>
      <c r="Y158" s="98">
        <v>574.86976021597479</v>
      </c>
      <c r="DA158" s="63" t="s">
        <v>2560</v>
      </c>
    </row>
    <row r="159" spans="1:105" ht="12" customHeight="1" x14ac:dyDescent="0.25">
      <c r="A159" s="109" t="s">
        <v>120</v>
      </c>
      <c r="B159" s="33">
        <v>544.58702967127135</v>
      </c>
      <c r="C159" s="33">
        <v>575.46362872823715</v>
      </c>
      <c r="D159" s="33">
        <v>576.0017573148732</v>
      </c>
      <c r="E159" s="33">
        <v>566.09172223688427</v>
      </c>
      <c r="F159" s="33">
        <v>470.89511801775177</v>
      </c>
      <c r="G159" s="33">
        <v>510.9842659243738</v>
      </c>
      <c r="H159" s="33">
        <v>527.80073638202612</v>
      </c>
      <c r="I159" s="33">
        <v>549.38292273876664</v>
      </c>
      <c r="J159" s="33">
        <v>577.71928637682686</v>
      </c>
      <c r="K159" s="33">
        <v>416.05977525100724</v>
      </c>
      <c r="L159" s="33">
        <v>586.01146875831876</v>
      </c>
      <c r="M159" s="33">
        <v>558.55363552828965</v>
      </c>
      <c r="N159" s="33">
        <v>612.73159428233316</v>
      </c>
      <c r="O159" s="33">
        <v>637.29275200756842</v>
      </c>
      <c r="P159" s="33">
        <v>527.9668775505337</v>
      </c>
      <c r="Q159" s="33">
        <v>569.57815329899654</v>
      </c>
      <c r="R159" s="33">
        <v>563.13397250063713</v>
      </c>
      <c r="S159" s="33">
        <v>594.11302747284378</v>
      </c>
      <c r="T159" s="33">
        <v>593.85042661641933</v>
      </c>
      <c r="U159" s="33">
        <v>585.89768687751939</v>
      </c>
      <c r="V159" s="33">
        <v>609.44182863681817</v>
      </c>
      <c r="W159" s="33">
        <v>573.62821398118217</v>
      </c>
      <c r="X159" s="33">
        <v>648.77132402656127</v>
      </c>
      <c r="Y159" s="33">
        <v>597.02607665291725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9244.3770351079438</v>
      </c>
      <c r="C161" s="117">
        <f t="shared" si="54"/>
        <v>9899.4715556206284</v>
      </c>
      <c r="D161" s="117">
        <f t="shared" si="54"/>
        <v>9314.54690975632</v>
      </c>
      <c r="E161" s="117">
        <f t="shared" si="54"/>
        <v>10415.499674745297</v>
      </c>
      <c r="F161" s="117">
        <f t="shared" si="54"/>
        <v>10588.059613497164</v>
      </c>
      <c r="G161" s="117">
        <f t="shared" si="54"/>
        <v>9675.4824626618902</v>
      </c>
      <c r="H161" s="117">
        <f t="shared" si="54"/>
        <v>9818.630637618051</v>
      </c>
      <c r="I161" s="117">
        <f t="shared" si="54"/>
        <v>8852.3194412383618</v>
      </c>
      <c r="J161" s="117">
        <f t="shared" si="54"/>
        <v>9876.6222471345445</v>
      </c>
      <c r="K161" s="117">
        <f t="shared" si="54"/>
        <v>9334.4641423295088</v>
      </c>
      <c r="L161" s="117">
        <f t="shared" si="54"/>
        <v>10541.383618479244</v>
      </c>
      <c r="M161" s="117">
        <f t="shared" si="54"/>
        <v>8501.4507015021081</v>
      </c>
      <c r="N161" s="117">
        <f t="shared" si="54"/>
        <v>10068.599128971156</v>
      </c>
      <c r="O161" s="117">
        <f t="shared" si="54"/>
        <v>11020.124391259042</v>
      </c>
      <c r="P161" s="117">
        <f t="shared" si="54"/>
        <v>8417.8858548473218</v>
      </c>
      <c r="Q161" s="117">
        <f t="shared" si="54"/>
        <v>9114.3694326797831</v>
      </c>
      <c r="R161" s="117">
        <f t="shared" ref="R161:V161" si="55">R162+R164+R166+R175</f>
        <v>10127.367658499948</v>
      </c>
      <c r="S161" s="117">
        <f t="shared" si="55"/>
        <v>10148.486899264386</v>
      </c>
      <c r="T161" s="117">
        <f t="shared" si="55"/>
        <v>9851.6412894384193</v>
      </c>
      <c r="U161" s="117">
        <f t="shared" si="55"/>
        <v>10007.927216453911</v>
      </c>
      <c r="V161" s="117">
        <f t="shared" si="55"/>
        <v>9265.2001116315405</v>
      </c>
      <c r="W161" s="117">
        <f t="shared" ref="W161:Y161" si="56">W162+W164+W166+W175</f>
        <v>11125.565407653028</v>
      </c>
      <c r="X161" s="117">
        <f t="shared" si="56"/>
        <v>9483.1461145812591</v>
      </c>
      <c r="Y161" s="117">
        <f t="shared" si="56"/>
        <v>9214.7076509823055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7593.5984802493967</v>
      </c>
      <c r="C162" s="122">
        <f t="shared" si="57"/>
        <v>8226.8028294229553</v>
      </c>
      <c r="D162" s="122">
        <f t="shared" si="57"/>
        <v>7681.971683530599</v>
      </c>
      <c r="E162" s="122">
        <f t="shared" si="57"/>
        <v>8327.7184260170343</v>
      </c>
      <c r="F162" s="122">
        <f t="shared" si="57"/>
        <v>8971.2009536088008</v>
      </c>
      <c r="G162" s="122">
        <f t="shared" si="57"/>
        <v>8024.3783370233723</v>
      </c>
      <c r="H162" s="122">
        <f t="shared" si="57"/>
        <v>8037.9721850654232</v>
      </c>
      <c r="I162" s="122">
        <f t="shared" si="57"/>
        <v>7221.0542658110371</v>
      </c>
      <c r="J162" s="122">
        <f t="shared" si="57"/>
        <v>8216.5480678229578</v>
      </c>
      <c r="K162" s="122">
        <f t="shared" si="57"/>
        <v>7783.3541696949951</v>
      </c>
      <c r="L162" s="122">
        <f t="shared" si="57"/>
        <v>8798.5978814662285</v>
      </c>
      <c r="M162" s="122">
        <f t="shared" si="57"/>
        <v>6687.4622687032424</v>
      </c>
      <c r="N162" s="122">
        <f t="shared" si="57"/>
        <v>8148.5470789516648</v>
      </c>
      <c r="O162" s="122">
        <f t="shared" si="57"/>
        <v>9007.6572951220405</v>
      </c>
      <c r="P162" s="122">
        <f t="shared" si="57"/>
        <v>6570.3237412011767</v>
      </c>
      <c r="Q162" s="122">
        <f t="shared" si="57"/>
        <v>7164.8657742040677</v>
      </c>
      <c r="R162" s="122">
        <f t="shared" si="57"/>
        <v>8108.9559766435168</v>
      </c>
      <c r="S162" s="122">
        <f t="shared" si="57"/>
        <v>8006.4684915910857</v>
      </c>
      <c r="T162" s="122">
        <f t="shared" si="57"/>
        <v>7666.7561291634574</v>
      </c>
      <c r="U162" s="122">
        <f t="shared" si="57"/>
        <v>7804.565062090951</v>
      </c>
      <c r="V162" s="122">
        <f t="shared" si="57"/>
        <v>6896.0979731912503</v>
      </c>
      <c r="W162" s="122">
        <f t="shared" si="57"/>
        <v>8791.316012730691</v>
      </c>
      <c r="X162" s="122">
        <f t="shared" si="57"/>
        <v>7549.1438431478527</v>
      </c>
      <c r="Y162" s="122">
        <f t="shared" si="57"/>
        <v>7372.2995653726739</v>
      </c>
      <c r="DA162" s="130" t="s">
        <v>2563</v>
      </c>
    </row>
    <row r="163" spans="1:105" ht="12" customHeight="1" x14ac:dyDescent="0.25">
      <c r="A163" s="97" t="s">
        <v>53</v>
      </c>
      <c r="B163" s="33">
        <v>7593.5984802493967</v>
      </c>
      <c r="C163" s="33">
        <v>8226.8028294229553</v>
      </c>
      <c r="D163" s="33">
        <v>7681.971683530599</v>
      </c>
      <c r="E163" s="33">
        <v>8327.7184260170343</v>
      </c>
      <c r="F163" s="33">
        <v>8971.2009536088008</v>
      </c>
      <c r="G163" s="33">
        <v>8024.3783370233723</v>
      </c>
      <c r="H163" s="33">
        <v>8037.9721850654232</v>
      </c>
      <c r="I163" s="33">
        <v>7221.0542658110371</v>
      </c>
      <c r="J163" s="33">
        <v>8216.5480678229578</v>
      </c>
      <c r="K163" s="33">
        <v>7783.3541696949951</v>
      </c>
      <c r="L163" s="33">
        <v>8798.5978814662285</v>
      </c>
      <c r="M163" s="33">
        <v>6687.4622687032424</v>
      </c>
      <c r="N163" s="33">
        <v>8148.5470789516648</v>
      </c>
      <c r="O163" s="33">
        <v>9007.6572951220405</v>
      </c>
      <c r="P163" s="33">
        <v>6570.3237412011767</v>
      </c>
      <c r="Q163" s="33">
        <v>7164.8657742040677</v>
      </c>
      <c r="R163" s="33">
        <v>8108.9559766435168</v>
      </c>
      <c r="S163" s="33">
        <v>8006.4684915910857</v>
      </c>
      <c r="T163" s="33">
        <v>7666.7561291634574</v>
      </c>
      <c r="U163" s="33">
        <v>7804.565062090951</v>
      </c>
      <c r="V163" s="33">
        <v>6896.0979731912503</v>
      </c>
      <c r="W163" s="33">
        <v>8791.316012730691</v>
      </c>
      <c r="X163" s="33">
        <v>7549.1438431478527</v>
      </c>
      <c r="Y163" s="33">
        <v>7372.2995653726739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187.32326876641994</v>
      </c>
      <c r="C164" s="122">
        <f t="shared" si="58"/>
        <v>230.88392546875008</v>
      </c>
      <c r="D164" s="122">
        <f t="shared" si="58"/>
        <v>180.56216133420506</v>
      </c>
      <c r="E164" s="122">
        <f t="shared" si="58"/>
        <v>611.26420107009119</v>
      </c>
      <c r="F164" s="122">
        <f t="shared" si="58"/>
        <v>187.43270258524245</v>
      </c>
      <c r="G164" s="122">
        <f t="shared" si="58"/>
        <v>267.2838168771093</v>
      </c>
      <c r="H164" s="122">
        <f t="shared" si="58"/>
        <v>356.34992461903431</v>
      </c>
      <c r="I164" s="122">
        <f t="shared" si="58"/>
        <v>166.95248556434134</v>
      </c>
      <c r="J164" s="122">
        <f t="shared" si="58"/>
        <v>177.60204149705663</v>
      </c>
      <c r="K164" s="122">
        <f t="shared" si="58"/>
        <v>224.51783774268137</v>
      </c>
      <c r="L164" s="122">
        <f t="shared" si="58"/>
        <v>219.28679992261615</v>
      </c>
      <c r="M164" s="122">
        <f t="shared" si="58"/>
        <v>219.50730961628017</v>
      </c>
      <c r="N164" s="122">
        <f t="shared" si="58"/>
        <v>214.49379053611995</v>
      </c>
      <c r="O164" s="122">
        <f t="shared" si="58"/>
        <v>222.13399522248153</v>
      </c>
      <c r="P164" s="122">
        <f t="shared" si="58"/>
        <v>239.2440460485951</v>
      </c>
      <c r="Q164" s="122">
        <f t="shared" si="58"/>
        <v>256.58810499858936</v>
      </c>
      <c r="R164" s="122">
        <f t="shared" si="58"/>
        <v>326.20891686446726</v>
      </c>
      <c r="S164" s="122">
        <f t="shared" si="58"/>
        <v>335.35901029660386</v>
      </c>
      <c r="T164" s="122">
        <f t="shared" si="58"/>
        <v>361.37216358217523</v>
      </c>
      <c r="U164" s="122">
        <f t="shared" si="58"/>
        <v>393.79612695338221</v>
      </c>
      <c r="V164" s="122">
        <f t="shared" si="58"/>
        <v>471.58225148541999</v>
      </c>
      <c r="W164" s="122">
        <f t="shared" si="58"/>
        <v>495.18493384735223</v>
      </c>
      <c r="X164" s="122">
        <f t="shared" si="58"/>
        <v>343.13907029959762</v>
      </c>
      <c r="Y164" s="122">
        <f t="shared" si="58"/>
        <v>356.10903910981506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187.32326876641994</v>
      </c>
      <c r="C165" s="98">
        <f>IF(RES_hhdet_tes!C165=0,0,RES_hhdet_tes!C165*1000*11630/RES_hhdet_num!C161)</f>
        <v>230.88392546875008</v>
      </c>
      <c r="D165" s="98">
        <f>IF(RES_hhdet_tes!D165=0,0,RES_hhdet_tes!D165*1000*11630/RES_hhdet_num!D161)</f>
        <v>180.56216133420506</v>
      </c>
      <c r="E165" s="98">
        <f>IF(RES_hhdet_tes!E165=0,0,RES_hhdet_tes!E165*1000*11630/RES_hhdet_num!E161)</f>
        <v>611.26420107009119</v>
      </c>
      <c r="F165" s="98">
        <f>IF(RES_hhdet_tes!F165=0,0,RES_hhdet_tes!F165*1000*11630/RES_hhdet_num!F161)</f>
        <v>187.43270258524245</v>
      </c>
      <c r="G165" s="98">
        <f>IF(RES_hhdet_tes!G165=0,0,RES_hhdet_tes!G165*1000*11630/RES_hhdet_num!G161)</f>
        <v>267.2838168771093</v>
      </c>
      <c r="H165" s="98">
        <f>IF(RES_hhdet_tes!H165=0,0,RES_hhdet_tes!H165*1000*11630/RES_hhdet_num!H161)</f>
        <v>356.34992461903431</v>
      </c>
      <c r="I165" s="98">
        <f>IF(RES_hhdet_tes!I165=0,0,RES_hhdet_tes!I165*1000*11630/RES_hhdet_num!I161)</f>
        <v>166.95248556434134</v>
      </c>
      <c r="J165" s="98">
        <f>IF(RES_hhdet_tes!J165=0,0,RES_hhdet_tes!J165*1000*11630/RES_hhdet_num!J161)</f>
        <v>177.60204149705663</v>
      </c>
      <c r="K165" s="98">
        <f>IF(RES_hhdet_tes!K165=0,0,RES_hhdet_tes!K165*1000*11630/RES_hhdet_num!K161)</f>
        <v>224.51783774268137</v>
      </c>
      <c r="L165" s="98">
        <f>IF(RES_hhdet_tes!L165=0,0,RES_hhdet_tes!L165*1000*11630/RES_hhdet_num!L161)</f>
        <v>219.28679992261615</v>
      </c>
      <c r="M165" s="98">
        <f>IF(RES_hhdet_tes!M165=0,0,RES_hhdet_tes!M165*1000*11630/RES_hhdet_num!M161)</f>
        <v>219.50730961628017</v>
      </c>
      <c r="N165" s="98">
        <f>IF(RES_hhdet_tes!N165=0,0,RES_hhdet_tes!N165*1000*11630/RES_hhdet_num!N161)</f>
        <v>214.49379053611995</v>
      </c>
      <c r="O165" s="98">
        <f>IF(RES_hhdet_tes!O165=0,0,RES_hhdet_tes!O165*1000*11630/RES_hhdet_num!O161)</f>
        <v>222.13399522248153</v>
      </c>
      <c r="P165" s="98">
        <f>IF(RES_hhdet_tes!P165=0,0,RES_hhdet_tes!P165*1000*11630/RES_hhdet_num!P161)</f>
        <v>239.2440460485951</v>
      </c>
      <c r="Q165" s="98">
        <f>IF(RES_hhdet_tes!Q165=0,0,RES_hhdet_tes!Q165*1000*11630/RES_hhdet_num!Q161)</f>
        <v>256.58810499858936</v>
      </c>
      <c r="R165" s="98">
        <f>IF(RES_hhdet_tes!R165=0,0,RES_hhdet_tes!R165*1000*11630/RES_hhdet_num!R161)</f>
        <v>326.20891686446726</v>
      </c>
      <c r="S165" s="98">
        <f>IF(RES_hhdet_tes!S165=0,0,RES_hhdet_tes!S165*1000*11630/RES_hhdet_num!S161)</f>
        <v>335.35901029660386</v>
      </c>
      <c r="T165" s="98">
        <f>IF(RES_hhdet_tes!T165=0,0,RES_hhdet_tes!T165*1000*11630/RES_hhdet_num!T161)</f>
        <v>361.37216358217523</v>
      </c>
      <c r="U165" s="98">
        <f>IF(RES_hhdet_tes!U165=0,0,RES_hhdet_tes!U165*1000*11630/RES_hhdet_num!U161)</f>
        <v>393.79612695338221</v>
      </c>
      <c r="V165" s="98">
        <f>IF(RES_hhdet_tes!V165=0,0,RES_hhdet_tes!V165*1000*11630/RES_hhdet_num!V161)</f>
        <v>471.58225148541999</v>
      </c>
      <c r="W165" s="98">
        <f>IF(RES_hhdet_tes!W165=0,0,RES_hhdet_tes!W165*1000*11630/RES_hhdet_num!W161)</f>
        <v>495.18493384735223</v>
      </c>
      <c r="X165" s="98">
        <f>IF(RES_hhdet_tes!X165=0,0,RES_hhdet_tes!X165*1000*11630/RES_hhdet_num!X161)</f>
        <v>343.13907029959762</v>
      </c>
      <c r="Y165" s="98">
        <f>IF(RES_hhdet_tes!Y165=0,0,RES_hhdet_tes!Y165*1000*11630/RES_hhdet_num!Y161)</f>
        <v>356.10903910981506</v>
      </c>
      <c r="DA165" s="63" t="s">
        <v>2566</v>
      </c>
    </row>
    <row r="166" spans="1:105" ht="12" customHeight="1" x14ac:dyDescent="0.25">
      <c r="A166" s="121" t="s">
        <v>55</v>
      </c>
      <c r="B166" s="122">
        <v>904.66128169075103</v>
      </c>
      <c r="C166" s="122">
        <v>875.84757209436214</v>
      </c>
      <c r="D166" s="122">
        <v>879.51662992419358</v>
      </c>
      <c r="E166" s="122">
        <v>923.75658525518645</v>
      </c>
      <c r="F166" s="122">
        <v>932.404893625368</v>
      </c>
      <c r="G166" s="122">
        <v>870.46009555255307</v>
      </c>
      <c r="H166" s="122">
        <v>900.99555983107268</v>
      </c>
      <c r="I166" s="122">
        <v>914.20560525942699</v>
      </c>
      <c r="J166" s="122">
        <v>927.28713168205991</v>
      </c>
      <c r="K166" s="122">
        <v>865.76789562539034</v>
      </c>
      <c r="L166" s="122">
        <v>951.01441847312162</v>
      </c>
      <c r="M166" s="122">
        <v>1028.7034334341874</v>
      </c>
      <c r="N166" s="122">
        <v>1102.763513420151</v>
      </c>
      <c r="O166" s="122">
        <v>1170.3676510143659</v>
      </c>
      <c r="P166" s="122">
        <v>1059.6021928690113</v>
      </c>
      <c r="Q166" s="122">
        <v>1117.1663600422999</v>
      </c>
      <c r="R166" s="122">
        <v>1135.0609635356871</v>
      </c>
      <c r="S166" s="122">
        <v>1213.0888803596122</v>
      </c>
      <c r="T166" s="122">
        <v>1232.70243194822</v>
      </c>
      <c r="U166" s="122">
        <v>1223.7019052152889</v>
      </c>
      <c r="V166" s="122">
        <v>1280.9027814568171</v>
      </c>
      <c r="W166" s="122">
        <v>1256.7405000918729</v>
      </c>
      <c r="X166" s="122">
        <v>948.95554115038715</v>
      </c>
      <c r="Y166" s="122">
        <v>893.02517611995688</v>
      </c>
      <c r="DA166" s="130" t="s">
        <v>2567</v>
      </c>
    </row>
    <row r="167" spans="1:105" ht="12" customHeight="1" x14ac:dyDescent="0.25">
      <c r="A167" s="97" t="s">
        <v>124</v>
      </c>
      <c r="B167" s="98">
        <v>891.04343596413503</v>
      </c>
      <c r="C167" s="98">
        <v>869.2180894200734</v>
      </c>
      <c r="D167" s="98">
        <v>905.86442183636461</v>
      </c>
      <c r="E167" s="98">
        <v>893.28523611301193</v>
      </c>
      <c r="F167" s="98">
        <v>919.77430404867278</v>
      </c>
      <c r="G167" s="98">
        <v>905.32375754947395</v>
      </c>
      <c r="H167" s="98">
        <v>893.08279289697816</v>
      </c>
      <c r="I167" s="98">
        <v>936.19770042116295</v>
      </c>
      <c r="J167" s="98">
        <v>890.91752531651139</v>
      </c>
      <c r="K167" s="98">
        <v>909.12103696272345</v>
      </c>
      <c r="L167" s="98">
        <v>969.67393812588682</v>
      </c>
      <c r="M167" s="98">
        <v>1055.984864061267</v>
      </c>
      <c r="N167" s="98">
        <v>1064.7675894840793</v>
      </c>
      <c r="O167" s="98">
        <v>1079.0233899418047</v>
      </c>
      <c r="P167" s="98">
        <v>1094.1697484442914</v>
      </c>
      <c r="Q167" s="98">
        <v>1102.6391637575084</v>
      </c>
      <c r="R167" s="98">
        <v>1131.0778540766021</v>
      </c>
      <c r="S167" s="98">
        <v>1213.3977735967082</v>
      </c>
      <c r="T167" s="98">
        <v>1236.1913461013203</v>
      </c>
      <c r="U167" s="98">
        <v>1217.8316126676755</v>
      </c>
      <c r="V167" s="98">
        <v>1267.366563381805</v>
      </c>
      <c r="W167" s="98">
        <v>1395.4373719062191</v>
      </c>
      <c r="X167" s="98">
        <v>958.79675974868212</v>
      </c>
      <c r="Y167" s="98">
        <v>862.9121263750028</v>
      </c>
      <c r="DA167" s="63" t="s">
        <v>2568</v>
      </c>
    </row>
    <row r="168" spans="1:105" ht="12" customHeight="1" x14ac:dyDescent="0.25">
      <c r="A168" s="97" t="s">
        <v>123</v>
      </c>
      <c r="B168" s="98">
        <v>891.04343596413491</v>
      </c>
      <c r="C168" s="98">
        <v>869.21433233976336</v>
      </c>
      <c r="D168" s="98">
        <v>905.85488010944437</v>
      </c>
      <c r="E168" s="98">
        <v>893.27929724178136</v>
      </c>
      <c r="F168" s="98">
        <v>919.74687096849152</v>
      </c>
      <c r="G168" s="98">
        <v>905.37198875962997</v>
      </c>
      <c r="H168" s="98">
        <v>893.16830577176768</v>
      </c>
      <c r="I168" s="98">
        <v>936.27032773102053</v>
      </c>
      <c r="J168" s="98">
        <v>890.96577572556805</v>
      </c>
      <c r="K168" s="98">
        <v>909.27214767637508</v>
      </c>
      <c r="L168" s="98">
        <v>969.46893193973642</v>
      </c>
      <c r="M168" s="98">
        <v>1055.9505731148151</v>
      </c>
      <c r="N168" s="98">
        <v>1064.8808933960313</v>
      </c>
      <c r="O168" s="98">
        <v>1079.748492376337</v>
      </c>
      <c r="P168" s="98">
        <v>1094.7415875196079</v>
      </c>
      <c r="Q168" s="98">
        <v>1103.4899996977074</v>
      </c>
      <c r="R168" s="98">
        <v>1131.8935616132246</v>
      </c>
      <c r="S168" s="98">
        <v>1213.8313010845245</v>
      </c>
      <c r="T168" s="98">
        <v>1236.5899027333851</v>
      </c>
      <c r="U168" s="98">
        <v>1217.7263734026596</v>
      </c>
      <c r="V168" s="98">
        <v>1268.0991510252059</v>
      </c>
      <c r="W168" s="98">
        <v>1396.9517130286654</v>
      </c>
      <c r="X168" s="98">
        <v>959.9063060361276</v>
      </c>
      <c r="Y168" s="98">
        <v>863.94856130213054</v>
      </c>
      <c r="DA168" s="63" t="s">
        <v>2569</v>
      </c>
    </row>
    <row r="169" spans="1:105" ht="12" customHeight="1" x14ac:dyDescent="0.25">
      <c r="A169" s="100" t="s">
        <v>50</v>
      </c>
      <c r="B169" s="101">
        <v>225.1709344354521</v>
      </c>
      <c r="C169" s="101">
        <v>208.1662830326369</v>
      </c>
      <c r="D169" s="101">
        <v>198.18238668875179</v>
      </c>
      <c r="E169" s="101">
        <v>216.51244037271809</v>
      </c>
      <c r="F169" s="101">
        <v>215.95603145426912</v>
      </c>
      <c r="G169" s="101">
        <v>193.41219027485522</v>
      </c>
      <c r="H169" s="101">
        <v>180.63237369514334</v>
      </c>
      <c r="I169" s="101">
        <v>228.58749769177771</v>
      </c>
      <c r="J169" s="101">
        <v>199.89966372111019</v>
      </c>
      <c r="K169" s="101">
        <v>185.99732223434893</v>
      </c>
      <c r="L169" s="101">
        <v>433.42749970997693</v>
      </c>
      <c r="M169" s="101">
        <v>208.34206915665877</v>
      </c>
      <c r="N169" s="101">
        <v>271.77785358520146</v>
      </c>
      <c r="O169" s="101">
        <v>288.30751022369498</v>
      </c>
      <c r="P169" s="101">
        <v>209.69886185716788</v>
      </c>
      <c r="Q169" s="101">
        <v>243.47833492510676</v>
      </c>
      <c r="R169" s="101">
        <v>235.38439753315873</v>
      </c>
      <c r="S169" s="101">
        <v>283.70432827217945</v>
      </c>
      <c r="T169" s="101">
        <v>286.65339764532041</v>
      </c>
      <c r="U169" s="101">
        <v>257.58438158325191</v>
      </c>
      <c r="V169" s="101">
        <v>273.46273203510509</v>
      </c>
      <c r="W169" s="101">
        <v>307.89743197876732</v>
      </c>
      <c r="X169" s="101">
        <v>80.537197365774986</v>
      </c>
      <c r="Y169" s="101">
        <v>57.406890625902768</v>
      </c>
      <c r="DA169" s="131" t="s">
        <v>2570</v>
      </c>
    </row>
    <row r="170" spans="1:105" ht="12" customHeight="1" x14ac:dyDescent="0.25">
      <c r="A170" s="103" t="s">
        <v>52</v>
      </c>
      <c r="B170" s="104">
        <v>665.87250152868285</v>
      </c>
      <c r="C170" s="104">
        <v>661.04804930712635</v>
      </c>
      <c r="D170" s="104">
        <v>707.6724934206926</v>
      </c>
      <c r="E170" s="104">
        <v>676.7668568690633</v>
      </c>
      <c r="F170" s="104">
        <v>703.7908395142224</v>
      </c>
      <c r="G170" s="104">
        <v>711.95979848477464</v>
      </c>
      <c r="H170" s="104">
        <v>712.53593207662448</v>
      </c>
      <c r="I170" s="104">
        <v>707.68283003924284</v>
      </c>
      <c r="J170" s="104">
        <v>691.06611200445786</v>
      </c>
      <c r="K170" s="104">
        <v>723.27482544202621</v>
      </c>
      <c r="L170" s="104">
        <v>536.04143222975938</v>
      </c>
      <c r="M170" s="104">
        <v>847.60850395815635</v>
      </c>
      <c r="N170" s="104">
        <v>793.10303981082973</v>
      </c>
      <c r="O170" s="104">
        <v>791.44098215264194</v>
      </c>
      <c r="P170" s="104">
        <v>885.04272566244015</v>
      </c>
      <c r="Q170" s="104">
        <v>860.01166477260074</v>
      </c>
      <c r="R170" s="104">
        <v>896.50916408006594</v>
      </c>
      <c r="S170" s="104">
        <v>930.126972812345</v>
      </c>
      <c r="T170" s="104">
        <v>949.93650508806468</v>
      </c>
      <c r="U170" s="104">
        <v>960.14199181940774</v>
      </c>
      <c r="V170" s="104">
        <v>994.63641899010076</v>
      </c>
      <c r="W170" s="104">
        <v>1089.054281049898</v>
      </c>
      <c r="X170" s="104">
        <v>879.36910867035272</v>
      </c>
      <c r="Y170" s="104">
        <v>806.54167067622768</v>
      </c>
      <c r="DA170" s="132" t="s">
        <v>2571</v>
      </c>
    </row>
    <row r="171" spans="1:105" ht="12" customHeight="1" x14ac:dyDescent="0.25">
      <c r="A171" s="106" t="s">
        <v>122</v>
      </c>
      <c r="B171" s="101">
        <v>906.40460582472645</v>
      </c>
      <c r="C171" s="101">
        <v>876.68722711864859</v>
      </c>
      <c r="D171" s="101">
        <v>876.38760341982606</v>
      </c>
      <c r="E171" s="101">
        <v>927.1450780260235</v>
      </c>
      <c r="F171" s="101">
        <v>933.74936672313731</v>
      </c>
      <c r="G171" s="101">
        <v>866.87938560983264</v>
      </c>
      <c r="H171" s="101">
        <v>901.74390626466175</v>
      </c>
      <c r="I171" s="101">
        <v>912.25262862026887</v>
      </c>
      <c r="J171" s="101">
        <v>930.22276341337351</v>
      </c>
      <c r="K171" s="101">
        <v>862.51029075333145</v>
      </c>
      <c r="L171" s="101">
        <v>949.78490941273776</v>
      </c>
      <c r="M171" s="101">
        <v>1027.0611972117424</v>
      </c>
      <c r="N171" s="101">
        <v>1104.7247555929723</v>
      </c>
      <c r="O171" s="101">
        <v>1174.5383434325502</v>
      </c>
      <c r="P171" s="101">
        <v>1058.1171320292281</v>
      </c>
      <c r="Q171" s="101">
        <v>1117.7510356408347</v>
      </c>
      <c r="R171" s="101">
        <v>1135.2037568839644</v>
      </c>
      <c r="S171" s="101">
        <v>1213.0597983218574</v>
      </c>
      <c r="T171" s="101">
        <v>1232.5342291881352</v>
      </c>
      <c r="U171" s="101">
        <v>1223.8673905681208</v>
      </c>
      <c r="V171" s="101">
        <v>1281.366595991057</v>
      </c>
      <c r="W171" s="101">
        <v>1252.2683757514269</v>
      </c>
      <c r="X171" s="101">
        <v>948.57504457435255</v>
      </c>
      <c r="Y171" s="101">
        <v>893.72644129218418</v>
      </c>
      <c r="DA171" s="131" t="s">
        <v>2572</v>
      </c>
    </row>
    <row r="172" spans="1:105" ht="12" customHeight="1" x14ac:dyDescent="0.25">
      <c r="A172" s="107" t="s">
        <v>121</v>
      </c>
      <c r="B172" s="104">
        <v>906.40460582472633</v>
      </c>
      <c r="C172" s="104">
        <v>876.68009874950837</v>
      </c>
      <c r="D172" s="104">
        <v>876.37182270455673</v>
      </c>
      <c r="E172" s="104">
        <v>927.13289801836675</v>
      </c>
      <c r="F172" s="104">
        <v>933.74505240257076</v>
      </c>
      <c r="G172" s="104">
        <v>866.91489205518826</v>
      </c>
      <c r="H172" s="104">
        <v>901.81835681999837</v>
      </c>
      <c r="I172" s="104">
        <v>912.2807052985122</v>
      </c>
      <c r="J172" s="104">
        <v>930.21004601761081</v>
      </c>
      <c r="K172" s="104">
        <v>862.52872671960552</v>
      </c>
      <c r="L172" s="104">
        <v>949.52685940435867</v>
      </c>
      <c r="M172" s="104">
        <v>1027.1110436117872</v>
      </c>
      <c r="N172" s="104">
        <v>1104.7286571270115</v>
      </c>
      <c r="O172" s="104">
        <v>1174.591691859277</v>
      </c>
      <c r="P172" s="104">
        <v>1058.1486531610117</v>
      </c>
      <c r="Q172" s="104">
        <v>1117.8066191381347</v>
      </c>
      <c r="R172" s="104">
        <v>1135.3045288967762</v>
      </c>
      <c r="S172" s="104">
        <v>1213.1987305348428</v>
      </c>
      <c r="T172" s="104">
        <v>1232.8425692093738</v>
      </c>
      <c r="U172" s="104">
        <v>1224.1953231603984</v>
      </c>
      <c r="V172" s="104">
        <v>1281.3796412482707</v>
      </c>
      <c r="W172" s="104">
        <v>1252.2704022010007</v>
      </c>
      <c r="X172" s="104">
        <v>949.20215885171842</v>
      </c>
      <c r="Y172" s="104">
        <v>894.30889176449216</v>
      </c>
      <c r="DA172" s="132" t="s">
        <v>2573</v>
      </c>
    </row>
    <row r="173" spans="1:105" ht="12" customHeight="1" x14ac:dyDescent="0.25">
      <c r="A173" s="108" t="s">
        <v>53</v>
      </c>
      <c r="B173" s="98">
        <v>229.11898284107463</v>
      </c>
      <c r="C173" s="98">
        <v>209.98639405636325</v>
      </c>
      <c r="D173" s="98">
        <v>191.63833745408928</v>
      </c>
      <c r="E173" s="98">
        <v>224.77545834846902</v>
      </c>
      <c r="F173" s="98">
        <v>219.27047523608758</v>
      </c>
      <c r="G173" s="98">
        <v>185.07704779897921</v>
      </c>
      <c r="H173" s="98">
        <v>182.29882758046909</v>
      </c>
      <c r="I173" s="98">
        <v>222.73309160144029</v>
      </c>
      <c r="J173" s="98">
        <v>208.89260225832476</v>
      </c>
      <c r="K173" s="98">
        <v>176.11791625961649</v>
      </c>
      <c r="L173" s="98">
        <v>424.51275286113486</v>
      </c>
      <c r="M173" s="98">
        <v>202.29194384519397</v>
      </c>
      <c r="N173" s="98">
        <v>282.0340526438855</v>
      </c>
      <c r="O173" s="98">
        <v>313.61191318450028</v>
      </c>
      <c r="P173" s="98">
        <v>202.4625194954312</v>
      </c>
      <c r="Q173" s="98">
        <v>246.90612055587349</v>
      </c>
      <c r="R173" s="98">
        <v>236.13258404043799</v>
      </c>
      <c r="S173" s="98">
        <v>283.70271811590982</v>
      </c>
      <c r="T173" s="98">
        <v>286.08903826304038</v>
      </c>
      <c r="U173" s="98">
        <v>259.2357512453753</v>
      </c>
      <c r="V173" s="98">
        <v>276.46474598790894</v>
      </c>
      <c r="W173" s="98">
        <v>275.17686037622633</v>
      </c>
      <c r="X173" s="98">
        <v>79.865931487955706</v>
      </c>
      <c r="Y173" s="98">
        <v>61.467405335128319</v>
      </c>
      <c r="DA173" s="63" t="s">
        <v>2574</v>
      </c>
    </row>
    <row r="174" spans="1:105" ht="12" customHeight="1" x14ac:dyDescent="0.25">
      <c r="A174" s="115" t="s">
        <v>52</v>
      </c>
      <c r="B174" s="33">
        <v>677.28562298365182</v>
      </c>
      <c r="C174" s="33">
        <v>666.69370469314492</v>
      </c>
      <c r="D174" s="33">
        <v>684.73348525046742</v>
      </c>
      <c r="E174" s="33">
        <v>702.35743966989764</v>
      </c>
      <c r="F174" s="33">
        <v>714.47457716648319</v>
      </c>
      <c r="G174" s="33">
        <v>681.83784425620911</v>
      </c>
      <c r="H174" s="33">
        <v>719.51952923952911</v>
      </c>
      <c r="I174" s="33">
        <v>689.54761369707205</v>
      </c>
      <c r="J174" s="33">
        <v>721.31744375928611</v>
      </c>
      <c r="K174" s="33">
        <v>686.41081045998908</v>
      </c>
      <c r="L174" s="33">
        <v>525.01410654322387</v>
      </c>
      <c r="M174" s="33">
        <v>824.81909976659335</v>
      </c>
      <c r="N174" s="33">
        <v>822.69460448312611</v>
      </c>
      <c r="O174" s="33">
        <v>860.97977867477675</v>
      </c>
      <c r="P174" s="33">
        <v>855.68613366558054</v>
      </c>
      <c r="Q174" s="33">
        <v>870.90049858226132</v>
      </c>
      <c r="R174" s="33">
        <v>899.17194485633843</v>
      </c>
      <c r="S174" s="33">
        <v>929.49601241893299</v>
      </c>
      <c r="T174" s="33">
        <v>946.75353094633329</v>
      </c>
      <c r="U174" s="33">
        <v>964.95957191502316</v>
      </c>
      <c r="V174" s="33">
        <v>1004.9148952603616</v>
      </c>
      <c r="W174" s="33">
        <v>977.09354182477466</v>
      </c>
      <c r="X174" s="33">
        <v>869.33622736376265</v>
      </c>
      <c r="Y174" s="33">
        <v>832.84148642936395</v>
      </c>
      <c r="DA174" s="60" t="s">
        <v>2575</v>
      </c>
    </row>
    <row r="175" spans="1:105" ht="12" customHeight="1" x14ac:dyDescent="0.25">
      <c r="A175" s="121" t="s">
        <v>54</v>
      </c>
      <c r="B175" s="122">
        <v>558.79400440137658</v>
      </c>
      <c r="C175" s="122">
        <v>565.93722863455969</v>
      </c>
      <c r="D175" s="122">
        <v>572.49643496732267</v>
      </c>
      <c r="E175" s="122">
        <v>552.76046240298479</v>
      </c>
      <c r="F175" s="122">
        <v>497.02106367775434</v>
      </c>
      <c r="G175" s="122">
        <v>513.36021320885686</v>
      </c>
      <c r="H175" s="122">
        <v>523.31296810251968</v>
      </c>
      <c r="I175" s="122">
        <v>550.10708460355613</v>
      </c>
      <c r="J175" s="122">
        <v>555.18500613246931</v>
      </c>
      <c r="K175" s="122">
        <v>460.82423926644196</v>
      </c>
      <c r="L175" s="122">
        <v>572.48451861727744</v>
      </c>
      <c r="M175" s="122">
        <v>565.77768974839728</v>
      </c>
      <c r="N175" s="122">
        <v>602.79474606322106</v>
      </c>
      <c r="O175" s="122">
        <v>619.96544990015332</v>
      </c>
      <c r="P175" s="122">
        <v>548.71587472853855</v>
      </c>
      <c r="Q175" s="122">
        <v>575.74919343482702</v>
      </c>
      <c r="R175" s="122">
        <v>557.14180145627688</v>
      </c>
      <c r="S175" s="122">
        <v>593.57051701708372</v>
      </c>
      <c r="T175" s="122">
        <v>590.81056474456716</v>
      </c>
      <c r="U175" s="122">
        <v>585.86412219428962</v>
      </c>
      <c r="V175" s="122">
        <v>616.61710549805355</v>
      </c>
      <c r="W175" s="122">
        <v>582.32396098311096</v>
      </c>
      <c r="X175" s="122">
        <v>641.90765998342101</v>
      </c>
      <c r="Y175" s="122">
        <v>593.27387037986114</v>
      </c>
      <c r="DA175" s="130" t="s">
        <v>2576</v>
      </c>
    </row>
    <row r="176" spans="1:105" ht="12" customHeight="1" x14ac:dyDescent="0.25">
      <c r="A176" s="97" t="s">
        <v>50</v>
      </c>
      <c r="B176" s="98">
        <v>575.70486435977261</v>
      </c>
      <c r="C176" s="98">
        <v>554.29529157006436</v>
      </c>
      <c r="D176" s="98">
        <v>568.20331782171138</v>
      </c>
      <c r="E176" s="98">
        <v>536.3550954140353</v>
      </c>
      <c r="F176" s="98">
        <v>528.43232575790182</v>
      </c>
      <c r="G176" s="98">
        <v>516.27700261579548</v>
      </c>
      <c r="H176" s="98">
        <v>517.3856413790154</v>
      </c>
      <c r="I176" s="98">
        <v>551.11187835395685</v>
      </c>
      <c r="J176" s="98">
        <v>521.69196101744285</v>
      </c>
      <c r="K176" s="98">
        <v>531.39852729060851</v>
      </c>
      <c r="L176" s="98">
        <v>549.75457181350782</v>
      </c>
      <c r="M176" s="98">
        <v>578.54536828694336</v>
      </c>
      <c r="N176" s="98">
        <v>583.89448531332914</v>
      </c>
      <c r="O176" s="98">
        <v>585.74155215149574</v>
      </c>
      <c r="P176" s="98">
        <v>590.78683634607398</v>
      </c>
      <c r="Q176" s="98">
        <v>588.87492357747624</v>
      </c>
      <c r="R176" s="98">
        <v>543.08880973373414</v>
      </c>
      <c r="S176" s="98">
        <v>592.19155028705939</v>
      </c>
      <c r="T176" s="98">
        <v>582.5413786483773</v>
      </c>
      <c r="U176" s="98">
        <v>585.76793624623497</v>
      </c>
      <c r="V176" s="98">
        <v>638.82951532023435</v>
      </c>
      <c r="W176" s="98">
        <v>612.70612374836332</v>
      </c>
      <c r="X176" s="98">
        <v>612.79854203371701</v>
      </c>
      <c r="Y176" s="98">
        <v>574.8697602159732</v>
      </c>
      <c r="DA176" s="63" t="s">
        <v>2577</v>
      </c>
    </row>
    <row r="177" spans="1:105" ht="12" customHeight="1" x14ac:dyDescent="0.25">
      <c r="A177" s="109" t="s">
        <v>120</v>
      </c>
      <c r="B177" s="33">
        <v>544.58702967127147</v>
      </c>
      <c r="C177" s="33">
        <v>575.46362872823738</v>
      </c>
      <c r="D177" s="33">
        <v>576.00175731487332</v>
      </c>
      <c r="E177" s="33">
        <v>566.09172223688438</v>
      </c>
      <c r="F177" s="33">
        <v>470.89511801775171</v>
      </c>
      <c r="G177" s="33">
        <v>510.98426592437374</v>
      </c>
      <c r="H177" s="33">
        <v>527.800736382026</v>
      </c>
      <c r="I177" s="33">
        <v>549.38292273876618</v>
      </c>
      <c r="J177" s="33">
        <v>577.71928637682777</v>
      </c>
      <c r="K177" s="33">
        <v>416.05977525100803</v>
      </c>
      <c r="L177" s="33">
        <v>586.01146875831864</v>
      </c>
      <c r="M177" s="33">
        <v>558.55363552829067</v>
      </c>
      <c r="N177" s="33">
        <v>612.73159428233271</v>
      </c>
      <c r="O177" s="33">
        <v>637.29275200756774</v>
      </c>
      <c r="P177" s="33">
        <v>527.96687755053324</v>
      </c>
      <c r="Q177" s="33">
        <v>569.57815329899688</v>
      </c>
      <c r="R177" s="33">
        <v>563.13397250063736</v>
      </c>
      <c r="S177" s="33">
        <v>594.11302747284299</v>
      </c>
      <c r="T177" s="33">
        <v>593.8504266164208</v>
      </c>
      <c r="U177" s="33">
        <v>585.89768687752075</v>
      </c>
      <c r="V177" s="33">
        <v>609.44182863681817</v>
      </c>
      <c r="W177" s="33">
        <v>573.62821398117978</v>
      </c>
      <c r="X177" s="33">
        <v>648.77132402656218</v>
      </c>
      <c r="Y177" s="33">
        <v>597.02607665291873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4531.5747251923858</v>
      </c>
      <c r="C3" s="117">
        <f t="shared" si="0"/>
        <v>4881.1199301161705</v>
      </c>
      <c r="D3" s="117">
        <f t="shared" si="0"/>
        <v>4112.7778051382293</v>
      </c>
      <c r="E3" s="117">
        <f t="shared" si="0"/>
        <v>4511.0458372768144</v>
      </c>
      <c r="F3" s="117">
        <f t="shared" si="0"/>
        <v>4833.1708291744817</v>
      </c>
      <c r="G3" s="117">
        <f t="shared" si="0"/>
        <v>4563.3084559098779</v>
      </c>
      <c r="H3" s="117">
        <f t="shared" si="0"/>
        <v>4419.6532264470989</v>
      </c>
      <c r="I3" s="117">
        <f t="shared" si="0"/>
        <v>4289.5746603316893</v>
      </c>
      <c r="J3" s="117">
        <f t="shared" si="0"/>
        <v>4870.7404433558595</v>
      </c>
      <c r="K3" s="117">
        <f t="shared" si="0"/>
        <v>4546.6654937182593</v>
      </c>
      <c r="L3" s="117">
        <f t="shared" si="0"/>
        <v>6088.3149464303597</v>
      </c>
      <c r="M3" s="117">
        <f t="shared" si="0"/>
        <v>1978.3118419921279</v>
      </c>
      <c r="N3" s="117">
        <f t="shared" si="0"/>
        <v>3300.3762888724009</v>
      </c>
      <c r="O3" s="117">
        <f t="shared" si="0"/>
        <v>4794.1655102850646</v>
      </c>
      <c r="P3" s="117">
        <f t="shared" si="0"/>
        <v>3687.2467960047634</v>
      </c>
      <c r="Q3" s="117">
        <f t="shared" si="0"/>
        <v>3979.0151718525062</v>
      </c>
      <c r="R3" s="117">
        <f t="shared" ref="R3:V3" si="1">R4+R7+R9+R19</f>
        <v>4423.5486677848839</v>
      </c>
      <c r="S3" s="117">
        <f t="shared" si="1"/>
        <v>4578.3058065377018</v>
      </c>
      <c r="T3" s="117">
        <f t="shared" si="1"/>
        <v>3832.4974498040388</v>
      </c>
      <c r="U3" s="117">
        <f t="shared" si="1"/>
        <v>3920.7395262907071</v>
      </c>
      <c r="V3" s="117">
        <f t="shared" si="1"/>
        <v>3482.6682428252652</v>
      </c>
      <c r="W3" s="117">
        <f t="shared" ref="W3:Y3" si="2">W4+W7+W9+W19</f>
        <v>4299.0463885817226</v>
      </c>
      <c r="X3" s="117">
        <f t="shared" si="2"/>
        <v>4067.5514403166621</v>
      </c>
      <c r="Y3" s="117">
        <f t="shared" si="2"/>
        <v>3047.495137801488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4315.1063556026693</v>
      </c>
      <c r="C4" s="122">
        <f t="shared" si="3"/>
        <v>4661.834388905485</v>
      </c>
      <c r="D4" s="122">
        <f t="shared" si="3"/>
        <v>3890.990086985978</v>
      </c>
      <c r="E4" s="122">
        <f t="shared" si="3"/>
        <v>4277.3956936414097</v>
      </c>
      <c r="F4" s="122">
        <f t="shared" si="3"/>
        <v>4586.8576413053224</v>
      </c>
      <c r="G4" s="122">
        <f t="shared" si="3"/>
        <v>4323.5314518514442</v>
      </c>
      <c r="H4" s="122">
        <f t="shared" si="3"/>
        <v>4169.4037812895531</v>
      </c>
      <c r="I4" s="122">
        <f t="shared" si="3"/>
        <v>4011.4075695104329</v>
      </c>
      <c r="J4" s="122">
        <f t="shared" si="3"/>
        <v>4570.7630815974035</v>
      </c>
      <c r="K4" s="122">
        <f t="shared" si="3"/>
        <v>4254.8763771810782</v>
      </c>
      <c r="L4" s="122">
        <f t="shared" si="3"/>
        <v>5695.4271730927267</v>
      </c>
      <c r="M4" s="122">
        <f t="shared" si="3"/>
        <v>1779.2480955929134</v>
      </c>
      <c r="N4" s="122">
        <f t="shared" si="3"/>
        <v>3037.6825432178512</v>
      </c>
      <c r="O4" s="122">
        <f t="shared" si="3"/>
        <v>4454.6741836718138</v>
      </c>
      <c r="P4" s="122">
        <f t="shared" si="3"/>
        <v>3351.016288096836</v>
      </c>
      <c r="Q4" s="122">
        <f t="shared" si="3"/>
        <v>3637.8733996556575</v>
      </c>
      <c r="R4" s="122">
        <f t="shared" ref="R4:V4" si="4">SUM(R5:R6)</f>
        <v>4030.1819432124557</v>
      </c>
      <c r="S4" s="122">
        <f t="shared" si="4"/>
        <v>4123.0979330273703</v>
      </c>
      <c r="T4" s="122">
        <f t="shared" si="4"/>
        <v>3504.8878560723992</v>
      </c>
      <c r="U4" s="122">
        <f t="shared" si="4"/>
        <v>3653.3053452064587</v>
      </c>
      <c r="V4" s="122">
        <f t="shared" si="4"/>
        <v>3218.2043370019946</v>
      </c>
      <c r="W4" s="122">
        <f t="shared" ref="W4:Y4" si="5">SUM(W5:W6)</f>
        <v>3985.191925105767</v>
      </c>
      <c r="X4" s="122">
        <f t="shared" si="5"/>
        <v>3906.9299797444137</v>
      </c>
      <c r="Y4" s="122">
        <f t="shared" si="5"/>
        <v>2918.730221638727</v>
      </c>
      <c r="DA4" s="130" t="s">
        <v>2581</v>
      </c>
    </row>
    <row r="5" spans="1:105" ht="12" customHeight="1" x14ac:dyDescent="0.25">
      <c r="A5" s="97" t="s">
        <v>51</v>
      </c>
      <c r="B5" s="98">
        <v>4315.1063556026693</v>
      </c>
      <c r="C5" s="98">
        <v>4661.834388905485</v>
      </c>
      <c r="D5" s="98">
        <v>3890.990086985978</v>
      </c>
      <c r="E5" s="98">
        <v>4277.3956936414097</v>
      </c>
      <c r="F5" s="98">
        <v>4586.8576413053224</v>
      </c>
      <c r="G5" s="98">
        <v>4323.5314518514442</v>
      </c>
      <c r="H5" s="98">
        <v>4169.4037812895531</v>
      </c>
      <c r="I5" s="98">
        <v>4011.4075695104329</v>
      </c>
      <c r="J5" s="98">
        <v>4570.7630815974035</v>
      </c>
      <c r="K5" s="98">
        <v>4254.8763771810782</v>
      </c>
      <c r="L5" s="98">
        <v>5695.4271730927267</v>
      </c>
      <c r="M5" s="98">
        <v>1779.2480955929134</v>
      </c>
      <c r="N5" s="98">
        <v>3037.6825432178512</v>
      </c>
      <c r="O5" s="98">
        <v>4454.6741836718138</v>
      </c>
      <c r="P5" s="98">
        <v>3351.016288096836</v>
      </c>
      <c r="Q5" s="98">
        <v>3637.8733996556575</v>
      </c>
      <c r="R5" s="98">
        <v>4030.1819432124557</v>
      </c>
      <c r="S5" s="98">
        <v>4123.0979330273703</v>
      </c>
      <c r="T5" s="98">
        <v>3504.8878560723992</v>
      </c>
      <c r="U5" s="98">
        <v>3653.3053452064587</v>
      </c>
      <c r="V5" s="98">
        <v>3218.2043370019946</v>
      </c>
      <c r="W5" s="98">
        <v>3985.191925105767</v>
      </c>
      <c r="X5" s="98">
        <v>3906.9299797444137</v>
      </c>
      <c r="Y5" s="98">
        <v>2918.730221638727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118.88539084054217</v>
      </c>
      <c r="C9" s="122">
        <v>125.85204951999994</v>
      </c>
      <c r="D9" s="122">
        <v>126.13774658072354</v>
      </c>
      <c r="E9" s="122">
        <v>143.69584942921674</v>
      </c>
      <c r="F9" s="122">
        <v>156.84460280802972</v>
      </c>
      <c r="G9" s="122">
        <v>154.27837643724675</v>
      </c>
      <c r="H9" s="122">
        <v>170.24431753448116</v>
      </c>
      <c r="I9" s="122">
        <v>195.92463361484434</v>
      </c>
      <c r="J9" s="122">
        <v>224.74836634496424</v>
      </c>
      <c r="K9" s="122">
        <v>216.93887847296318</v>
      </c>
      <c r="L9" s="122">
        <v>316.90695118710238</v>
      </c>
      <c r="M9" s="122">
        <v>121.2928086913534</v>
      </c>
      <c r="N9" s="122">
        <v>186.62786984342023</v>
      </c>
      <c r="O9" s="122">
        <v>266.31355300367335</v>
      </c>
      <c r="P9" s="122">
        <v>264.93518866721405</v>
      </c>
      <c r="Q9" s="122">
        <v>275.28354020372171</v>
      </c>
      <c r="R9" s="122">
        <v>338.6224708452134</v>
      </c>
      <c r="S9" s="122">
        <v>399.24010835314482</v>
      </c>
      <c r="T9" s="122">
        <v>272.6154124682609</v>
      </c>
      <c r="U9" s="122">
        <v>212.13246937845219</v>
      </c>
      <c r="V9" s="122">
        <v>205.15748048378214</v>
      </c>
      <c r="W9" s="122">
        <v>263.24558126659286</v>
      </c>
      <c r="X9" s="122">
        <v>127.03461541586435</v>
      </c>
      <c r="Y9" s="122">
        <v>106.16908402681149</v>
      </c>
      <c r="DA9" s="130" t="s">
        <v>2586</v>
      </c>
    </row>
    <row r="10" spans="1:105" ht="12" customHeight="1" x14ac:dyDescent="0.25">
      <c r="A10" s="97" t="s">
        <v>143</v>
      </c>
      <c r="B10" s="98">
        <v>555.00180986547923</v>
      </c>
      <c r="C10" s="98">
        <v>570.9556754373981</v>
      </c>
      <c r="D10" s="98">
        <v>515.76591772465963</v>
      </c>
      <c r="E10" s="98">
        <v>557.6258451441463</v>
      </c>
      <c r="F10" s="98">
        <v>563.47888671878593</v>
      </c>
      <c r="G10" s="98">
        <v>507.29112386624359</v>
      </c>
      <c r="H10" s="98">
        <v>576.18328036125615</v>
      </c>
      <c r="I10" s="98">
        <v>672.50281278482259</v>
      </c>
      <c r="J10" s="98">
        <v>788.98633458115376</v>
      </c>
      <c r="K10" s="98">
        <v>750.10529442064376</v>
      </c>
      <c r="L10" s="98">
        <v>993.75630959210707</v>
      </c>
      <c r="M10" s="98">
        <v>268.54025805172523</v>
      </c>
      <c r="N10" s="98">
        <v>430.14635884161163</v>
      </c>
      <c r="O10" s="98">
        <v>561.60127344726243</v>
      </c>
      <c r="P10" s="98">
        <v>587.91885198280147</v>
      </c>
      <c r="Q10" s="98">
        <v>577.20658482413637</v>
      </c>
      <c r="R10" s="98">
        <v>666.61227555325445</v>
      </c>
      <c r="S10" s="98">
        <v>778.47678217119221</v>
      </c>
      <c r="T10" s="98">
        <v>581.78021900201713</v>
      </c>
      <c r="U10" s="98">
        <v>513.24950351057021</v>
      </c>
      <c r="V10" s="98">
        <v>556.70337373865357</v>
      </c>
      <c r="W10" s="98">
        <v>794.34276863161131</v>
      </c>
      <c r="X10" s="98">
        <v>485.58758158239419</v>
      </c>
      <c r="Y10" s="98">
        <v>387.70470486137754</v>
      </c>
      <c r="DA10" s="63" t="s">
        <v>2587</v>
      </c>
    </row>
    <row r="11" spans="1:105" ht="12" customHeight="1" x14ac:dyDescent="0.25">
      <c r="A11" s="97" t="s">
        <v>124</v>
      </c>
      <c r="B11" s="98">
        <v>333.47885278979811</v>
      </c>
      <c r="C11" s="98">
        <v>324.80706375412871</v>
      </c>
      <c r="D11" s="98">
        <v>338.42269011310327</v>
      </c>
      <c r="E11" s="98">
        <v>332.89485617374339</v>
      </c>
      <c r="F11" s="98">
        <v>340.66969958390058</v>
      </c>
      <c r="G11" s="98">
        <v>331.3854509080856</v>
      </c>
      <c r="H11" s="98">
        <v>321.20895130806474</v>
      </c>
      <c r="I11" s="98">
        <v>333.46103613704929</v>
      </c>
      <c r="J11" s="98">
        <v>316.88083899434423</v>
      </c>
      <c r="K11" s="98">
        <v>322.64428637409077</v>
      </c>
      <c r="L11" s="98">
        <v>343.61229863778499</v>
      </c>
      <c r="M11" s="98">
        <v>372.19132268661076</v>
      </c>
      <c r="N11" s="98">
        <v>374.33223918717925</v>
      </c>
      <c r="O11" s="98">
        <v>378.39254730656353</v>
      </c>
      <c r="P11" s="98">
        <v>381.51245344554326</v>
      </c>
      <c r="Q11" s="98">
        <v>369.82508071863953</v>
      </c>
      <c r="R11" s="98">
        <v>359.92068237225283</v>
      </c>
      <c r="S11" s="98">
        <v>367.59702962679756</v>
      </c>
      <c r="T11" s="98">
        <v>374.7583084824762</v>
      </c>
      <c r="U11" s="98">
        <v>369.16079469490415</v>
      </c>
      <c r="V11" s="98">
        <v>382.31475486312127</v>
      </c>
      <c r="W11" s="98">
        <v>414.99577090564799</v>
      </c>
      <c r="X11" s="98">
        <v>279.09895661969847</v>
      </c>
      <c r="Y11" s="98">
        <v>243.14942271504268</v>
      </c>
      <c r="DA11" s="63" t="s">
        <v>2588</v>
      </c>
    </row>
    <row r="12" spans="1:105" ht="12" customHeight="1" x14ac:dyDescent="0.25">
      <c r="A12" s="97" t="s">
        <v>123</v>
      </c>
      <c r="B12" s="98">
        <v>84.271699747041069</v>
      </c>
      <c r="C12" s="98">
        <v>77.91186652118769</v>
      </c>
      <c r="D12" s="98">
        <v>74.183885934219134</v>
      </c>
      <c r="E12" s="98">
        <v>81.054786359567956</v>
      </c>
      <c r="F12" s="98">
        <v>80.258375923778857</v>
      </c>
      <c r="G12" s="98">
        <v>70.72243367744413</v>
      </c>
      <c r="H12" s="98">
        <v>64.903434326085915</v>
      </c>
      <c r="I12" s="98">
        <v>81.122355017038643</v>
      </c>
      <c r="J12" s="98">
        <v>70.971874813270759</v>
      </c>
      <c r="K12" s="98">
        <v>65.966436036622824</v>
      </c>
      <c r="L12" s="98">
        <v>153.87071753085075</v>
      </c>
      <c r="M12" s="98">
        <v>73.489490708559046</v>
      </c>
      <c r="N12" s="98">
        <v>95.579299611783597</v>
      </c>
      <c r="O12" s="98">
        <v>101.31735581116685</v>
      </c>
      <c r="P12" s="98">
        <v>73.877575039825928</v>
      </c>
      <c r="Q12" s="98">
        <v>85.88240437939659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2589</v>
      </c>
    </row>
    <row r="13" spans="1:105" ht="12" customHeight="1" x14ac:dyDescent="0.25">
      <c r="A13" s="100" t="s">
        <v>50</v>
      </c>
      <c r="B13" s="101">
        <v>84.271699747041069</v>
      </c>
      <c r="C13" s="101">
        <v>77.91186652118769</v>
      </c>
      <c r="D13" s="101">
        <v>74.183885934219134</v>
      </c>
      <c r="E13" s="101">
        <v>81.054786359567956</v>
      </c>
      <c r="F13" s="101">
        <v>80.258375923778857</v>
      </c>
      <c r="G13" s="101">
        <v>70.72243367744413</v>
      </c>
      <c r="H13" s="101">
        <v>64.903434326085915</v>
      </c>
      <c r="I13" s="101">
        <v>81.122355017038643</v>
      </c>
      <c r="J13" s="101">
        <v>70.971874813270759</v>
      </c>
      <c r="K13" s="101">
        <v>65.966436036622824</v>
      </c>
      <c r="L13" s="101">
        <v>153.87071753085075</v>
      </c>
      <c r="M13" s="101">
        <v>73.489490708559046</v>
      </c>
      <c r="N13" s="101">
        <v>95.579299611783597</v>
      </c>
      <c r="O13" s="101">
        <v>101.31735581116685</v>
      </c>
      <c r="P13" s="101">
        <v>73.877575039825928</v>
      </c>
      <c r="Q13" s="101">
        <v>85.88240437939659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97.582978749174572</v>
      </c>
      <c r="C19" s="122">
        <v>93.433491690685855</v>
      </c>
      <c r="D19" s="122">
        <v>95.649971571527644</v>
      </c>
      <c r="E19" s="122">
        <v>89.954294206187868</v>
      </c>
      <c r="F19" s="122">
        <v>89.468585061129502</v>
      </c>
      <c r="G19" s="122">
        <v>85.49862762118623</v>
      </c>
      <c r="H19" s="122">
        <v>80.005127623064539</v>
      </c>
      <c r="I19" s="122">
        <v>82.242457206412269</v>
      </c>
      <c r="J19" s="122">
        <v>75.228995413491802</v>
      </c>
      <c r="K19" s="122">
        <v>74.85023806421718</v>
      </c>
      <c r="L19" s="122">
        <v>75.980822150531125</v>
      </c>
      <c r="M19" s="122">
        <v>77.770937707861208</v>
      </c>
      <c r="N19" s="122">
        <v>76.065875811129416</v>
      </c>
      <c r="O19" s="122">
        <v>73.177773609577315</v>
      </c>
      <c r="P19" s="122">
        <v>71.29531924071334</v>
      </c>
      <c r="Q19" s="122">
        <v>65.858231993126921</v>
      </c>
      <c r="R19" s="122">
        <v>54.74425372721489</v>
      </c>
      <c r="S19" s="122">
        <v>55.967765157186093</v>
      </c>
      <c r="T19" s="122">
        <v>54.994181263378877</v>
      </c>
      <c r="U19" s="122">
        <v>55.301711705796293</v>
      </c>
      <c r="V19" s="122">
        <v>59.306425339488726</v>
      </c>
      <c r="W19" s="122">
        <v>50.608882209362527</v>
      </c>
      <c r="X19" s="122">
        <v>33.586845156384229</v>
      </c>
      <c r="Y19" s="122">
        <v>22.595832135949355</v>
      </c>
      <c r="DA19" s="130" t="s">
        <v>2596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2597</v>
      </c>
    </row>
    <row r="21" spans="1:105" ht="12" customHeight="1" x14ac:dyDescent="0.25">
      <c r="A21" s="97" t="s">
        <v>50</v>
      </c>
      <c r="B21" s="98">
        <v>213.73813896983538</v>
      </c>
      <c r="C21" s="98">
        <v>205.67870481683914</v>
      </c>
      <c r="D21" s="98">
        <v>210.78801249113238</v>
      </c>
      <c r="E21" s="98">
        <v>198.74721112200606</v>
      </c>
      <c r="F21" s="98">
        <v>195.42591764274349</v>
      </c>
      <c r="G21" s="98">
        <v>190.43675505859321</v>
      </c>
      <c r="H21" s="98">
        <v>190.26564503029022</v>
      </c>
      <c r="I21" s="98">
        <v>202.38790670517119</v>
      </c>
      <c r="J21" s="98">
        <v>191.56782815324223</v>
      </c>
      <c r="K21" s="98">
        <v>195.11295104970941</v>
      </c>
      <c r="L21" s="98">
        <v>201.84214368941912</v>
      </c>
      <c r="M21" s="98">
        <v>212.39740508607639</v>
      </c>
      <c r="N21" s="98">
        <v>214.34681522826909</v>
      </c>
      <c r="O21" s="98">
        <v>214.9921014440832</v>
      </c>
      <c r="P21" s="98">
        <v>216.80273011127755</v>
      </c>
      <c r="Q21" s="98">
        <v>216.01144043158743</v>
      </c>
      <c r="R21" s="98">
        <v>199.10659256828268</v>
      </c>
      <c r="S21" s="98">
        <v>216.96577543907034</v>
      </c>
      <c r="T21" s="98">
        <v>213.42855286556934</v>
      </c>
      <c r="U21" s="98">
        <v>214.60763698877344</v>
      </c>
      <c r="V21" s="98">
        <v>233.97955512348207</v>
      </c>
      <c r="W21" s="98">
        <v>224.16187841055427</v>
      </c>
      <c r="X21" s="98">
        <v>223.87126139794228</v>
      </c>
      <c r="Y21" s="98">
        <v>209.40311911549921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3601.5581117941506</v>
      </c>
      <c r="C24" s="117">
        <f t="shared" si="7"/>
        <v>3725.607726002037</v>
      </c>
      <c r="D24" s="117">
        <f t="shared" si="7"/>
        <v>3643.1516515950943</v>
      </c>
      <c r="E24" s="117">
        <f t="shared" si="7"/>
        <v>3638.0771403693439</v>
      </c>
      <c r="F24" s="117">
        <f t="shared" si="7"/>
        <v>3855.0230331712232</v>
      </c>
      <c r="G24" s="117">
        <f t="shared" si="7"/>
        <v>3764.8734545308903</v>
      </c>
      <c r="H24" s="117">
        <f t="shared" si="7"/>
        <v>3493.8218733791973</v>
      </c>
      <c r="I24" s="117">
        <f t="shared" si="7"/>
        <v>3261.2530315716895</v>
      </c>
      <c r="J24" s="117">
        <f t="shared" si="7"/>
        <v>3369.9869169365143</v>
      </c>
      <c r="K24" s="117">
        <f t="shared" si="7"/>
        <v>3412.6058933813488</v>
      </c>
      <c r="L24" s="117">
        <f t="shared" si="7"/>
        <v>3651.6462550651854</v>
      </c>
      <c r="M24" s="117">
        <f t="shared" si="7"/>
        <v>2828.1490070057312</v>
      </c>
      <c r="N24" s="117">
        <f t="shared" si="7"/>
        <v>3239.1225528393265</v>
      </c>
      <c r="O24" s="117">
        <f t="shared" si="7"/>
        <v>3462.2012395893576</v>
      </c>
      <c r="P24" s="117">
        <f t="shared" si="7"/>
        <v>2460.7655102720669</v>
      </c>
      <c r="Q24" s="117">
        <f t="shared" si="7"/>
        <v>2686.3330673498317</v>
      </c>
      <c r="R24" s="117">
        <f t="shared" ref="R24:V24" si="8">R25+R28+R30+R39</f>
        <v>3108.4077686366059</v>
      </c>
      <c r="S24" s="117">
        <f t="shared" si="8"/>
        <v>2941.0571524545867</v>
      </c>
      <c r="T24" s="117">
        <f t="shared" si="8"/>
        <v>2853.3811896348052</v>
      </c>
      <c r="U24" s="117">
        <f t="shared" si="8"/>
        <v>2602.1554968941746</v>
      </c>
      <c r="V24" s="117">
        <f t="shared" si="8"/>
        <v>2289.5953339089006</v>
      </c>
      <c r="W24" s="117">
        <f t="shared" ref="W24:Y24" si="9">W25+W28+W30+W39</f>
        <v>3549.5009587150535</v>
      </c>
      <c r="X24" s="117">
        <f t="shared" si="9"/>
        <v>2712.8099233130383</v>
      </c>
      <c r="Y24" s="117">
        <f t="shared" si="9"/>
        <v>2302.5575946708664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3466.1392535810955</v>
      </c>
      <c r="C25" s="122">
        <f t="shared" si="10"/>
        <v>3596.433656562655</v>
      </c>
      <c r="D25" s="122">
        <f t="shared" si="10"/>
        <v>3512.0766779530672</v>
      </c>
      <c r="E25" s="122">
        <f t="shared" si="10"/>
        <v>3515.0094979740347</v>
      </c>
      <c r="F25" s="122">
        <f t="shared" si="10"/>
        <v>3733.0444513603443</v>
      </c>
      <c r="G25" s="122">
        <f t="shared" si="10"/>
        <v>3648.3584991812054</v>
      </c>
      <c r="H25" s="122">
        <f t="shared" si="10"/>
        <v>3383.9994136348146</v>
      </c>
      <c r="I25" s="122">
        <f t="shared" si="10"/>
        <v>3149.3494221374522</v>
      </c>
      <c r="J25" s="122">
        <f t="shared" si="10"/>
        <v>3267.8190269245551</v>
      </c>
      <c r="K25" s="122">
        <f t="shared" si="10"/>
        <v>3312.5889084262508</v>
      </c>
      <c r="L25" s="122">
        <f t="shared" si="10"/>
        <v>3552.119302496154</v>
      </c>
      <c r="M25" s="122">
        <f t="shared" si="10"/>
        <v>2727.5942387193213</v>
      </c>
      <c r="N25" s="122">
        <f t="shared" si="10"/>
        <v>3144.9912289695089</v>
      </c>
      <c r="O25" s="122">
        <f t="shared" si="10"/>
        <v>3373.1018350768072</v>
      </c>
      <c r="P25" s="122">
        <f t="shared" si="10"/>
        <v>2373.0993967462859</v>
      </c>
      <c r="Q25" s="122">
        <f t="shared" si="10"/>
        <v>2602.3310960998897</v>
      </c>
      <c r="R25" s="122">
        <f t="shared" ref="R25:V25" si="11">SUM(R26:R27)</f>
        <v>3035.1702143969305</v>
      </c>
      <c r="S25" s="122">
        <f t="shared" si="11"/>
        <v>2866.3721125378775</v>
      </c>
      <c r="T25" s="122">
        <f t="shared" si="11"/>
        <v>2783.0422737925496</v>
      </c>
      <c r="U25" s="122">
        <f t="shared" si="11"/>
        <v>2534.5715386422794</v>
      </c>
      <c r="V25" s="122">
        <f t="shared" si="11"/>
        <v>2220.5927429443109</v>
      </c>
      <c r="W25" s="122">
        <f t="shared" ref="W25:Y25" si="12">SUM(W26:W27)</f>
        <v>3488.4632150976313</v>
      </c>
      <c r="X25" s="122">
        <f t="shared" si="12"/>
        <v>2664.7958984535089</v>
      </c>
      <c r="Y25" s="122">
        <f t="shared" si="12"/>
        <v>2263.2687148222499</v>
      </c>
      <c r="DA25" s="130" t="s">
        <v>2601</v>
      </c>
    </row>
    <row r="26" spans="1:105" ht="12" customHeight="1" x14ac:dyDescent="0.25">
      <c r="A26" s="97" t="s">
        <v>74</v>
      </c>
      <c r="B26" s="98">
        <v>3466.1392535810955</v>
      </c>
      <c r="C26" s="98">
        <v>3596.433656562655</v>
      </c>
      <c r="D26" s="98">
        <v>3512.0766779530672</v>
      </c>
      <c r="E26" s="98">
        <v>3515.0094979740347</v>
      </c>
      <c r="F26" s="98">
        <v>3733.0444513603443</v>
      </c>
      <c r="G26" s="98">
        <v>3648.3584991812054</v>
      </c>
      <c r="H26" s="98">
        <v>3383.9994136348146</v>
      </c>
      <c r="I26" s="98">
        <v>3149.3494221374522</v>
      </c>
      <c r="J26" s="98">
        <v>3267.8190269245551</v>
      </c>
      <c r="K26" s="98">
        <v>3312.5889084262508</v>
      </c>
      <c r="L26" s="98">
        <v>3552.119302496154</v>
      </c>
      <c r="M26" s="98">
        <v>2727.5942387193213</v>
      </c>
      <c r="N26" s="98">
        <v>3144.9912289695089</v>
      </c>
      <c r="O26" s="98">
        <v>3373.1018350768072</v>
      </c>
      <c r="P26" s="98">
        <v>2373.0993967462859</v>
      </c>
      <c r="Q26" s="98">
        <v>2602.3310960998897</v>
      </c>
      <c r="R26" s="98">
        <v>3035.1702143969305</v>
      </c>
      <c r="S26" s="98">
        <v>2866.3721125378775</v>
      </c>
      <c r="T26" s="98">
        <v>2783.0422737925496</v>
      </c>
      <c r="U26" s="98">
        <v>2534.5715386422794</v>
      </c>
      <c r="V26" s="98">
        <v>2220.5927429443109</v>
      </c>
      <c r="W26" s="98">
        <v>3488.4632150976313</v>
      </c>
      <c r="X26" s="98">
        <v>2664.7958984535089</v>
      </c>
      <c r="Y26" s="98">
        <v>2263.2687148222499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37.835997800337253</v>
      </c>
      <c r="C30" s="122">
        <v>36.442601835505826</v>
      </c>
      <c r="D30" s="122">
        <v>36.302865673283037</v>
      </c>
      <c r="E30" s="122">
        <v>33.992053435845428</v>
      </c>
      <c r="F30" s="122">
        <v>33.375950796598751</v>
      </c>
      <c r="G30" s="122">
        <v>31.310845727872138</v>
      </c>
      <c r="H30" s="122">
        <v>28.19435568049914</v>
      </c>
      <c r="I30" s="122">
        <v>27.477642492138955</v>
      </c>
      <c r="J30" s="122">
        <v>24.522671577099068</v>
      </c>
      <c r="K30" s="122">
        <v>23.437310997180283</v>
      </c>
      <c r="L30" s="122">
        <v>23.02524530352013</v>
      </c>
      <c r="M30" s="122">
        <v>22.686639109899971</v>
      </c>
      <c r="N30" s="122">
        <v>19.528084878542632</v>
      </c>
      <c r="O30" s="122">
        <v>16.659481642087197</v>
      </c>
      <c r="P30" s="122">
        <v>15.670019222033057</v>
      </c>
      <c r="Q30" s="122">
        <v>14.577448557714726</v>
      </c>
      <c r="R30" s="122">
        <v>13.898826001229308</v>
      </c>
      <c r="S30" s="122">
        <v>13.911049183028151</v>
      </c>
      <c r="T30" s="122">
        <v>13.481197229719456</v>
      </c>
      <c r="U30" s="122">
        <v>12.657076589360051</v>
      </c>
      <c r="V30" s="122">
        <v>12.453539950210526</v>
      </c>
      <c r="W30" s="122">
        <v>12.481796698041583</v>
      </c>
      <c r="X30" s="122">
        <v>7.4163301676445341</v>
      </c>
      <c r="Y30" s="122">
        <v>6.0823156150289739</v>
      </c>
      <c r="DA30" s="130" t="s">
        <v>2606</v>
      </c>
    </row>
    <row r="31" spans="1:105" ht="12" customHeight="1" x14ac:dyDescent="0.25">
      <c r="A31" s="97" t="s">
        <v>141</v>
      </c>
      <c r="B31" s="98">
        <v>333.47885278979817</v>
      </c>
      <c r="C31" s="98">
        <v>323.78260987369924</v>
      </c>
      <c r="D31" s="98">
        <v>336.06089682374784</v>
      </c>
      <c r="E31" s="98">
        <v>329.8032870851826</v>
      </c>
      <c r="F31" s="98">
        <v>337.26590995701275</v>
      </c>
      <c r="G31" s="98">
        <v>328.9269212841869</v>
      </c>
      <c r="H31" s="98">
        <v>320.8856590152505</v>
      </c>
      <c r="I31" s="98">
        <v>334.28087306083006</v>
      </c>
      <c r="J31" s="98">
        <v>317.64407959985766</v>
      </c>
      <c r="K31" s="98">
        <v>323.03826630929996</v>
      </c>
      <c r="L31" s="98">
        <v>343.53918964259793</v>
      </c>
      <c r="M31" s="98">
        <v>372.52208520276758</v>
      </c>
      <c r="N31" s="98">
        <v>372.54229500408178</v>
      </c>
      <c r="O31" s="98">
        <v>371.56035332698605</v>
      </c>
      <c r="P31" s="98">
        <v>372.62360295612933</v>
      </c>
      <c r="Q31" s="98">
        <v>368.0846764610792</v>
      </c>
      <c r="R31" s="98">
        <v>368.09495027356382</v>
      </c>
      <c r="S31" s="98">
        <v>383.35150685299561</v>
      </c>
      <c r="T31" s="98">
        <v>381.60675319143269</v>
      </c>
      <c r="U31" s="98">
        <v>367.66569417834637</v>
      </c>
      <c r="V31" s="98">
        <v>374.55907866986473</v>
      </c>
      <c r="W31" s="98">
        <v>404.88119430986569</v>
      </c>
      <c r="X31" s="98">
        <v>275.33185210840219</v>
      </c>
      <c r="Y31" s="98">
        <v>244.7655455326348</v>
      </c>
      <c r="DA31" s="63" t="s">
        <v>2607</v>
      </c>
    </row>
    <row r="32" spans="1:105" ht="12" customHeight="1" x14ac:dyDescent="0.25">
      <c r="A32" s="97" t="s">
        <v>140</v>
      </c>
      <c r="B32" s="98">
        <v>84.271699747041069</v>
      </c>
      <c r="C32" s="98">
        <v>77.594006677352624</v>
      </c>
      <c r="D32" s="98">
        <v>73.532838680519347</v>
      </c>
      <c r="E32" s="98">
        <v>80.05820505922442</v>
      </c>
      <c r="F32" s="98">
        <v>79.303984772976108</v>
      </c>
      <c r="G32" s="98">
        <v>70.055936774600511</v>
      </c>
      <c r="H32" s="98">
        <v>64.775751979228573</v>
      </c>
      <c r="I32" s="98">
        <v>81.463090789372231</v>
      </c>
      <c r="J32" s="98">
        <v>71.196560173224825</v>
      </c>
      <c r="K32" s="98">
        <v>65.987657955901611</v>
      </c>
      <c r="L32" s="98">
        <v>153.04486526290484</v>
      </c>
      <c r="M32" s="98">
        <v>73.366896413297468</v>
      </c>
      <c r="N32" s="98">
        <v>95.436165691442085</v>
      </c>
      <c r="O32" s="98">
        <v>100.58606003101785</v>
      </c>
      <c r="P32" s="98">
        <v>72.058926602295315</v>
      </c>
      <c r="Q32" s="98">
        <v>83.254980108930354</v>
      </c>
      <c r="R32" s="98">
        <v>77.483853826043358</v>
      </c>
      <c r="S32" s="98">
        <v>88.527737994009684</v>
      </c>
      <c r="T32" s="98">
        <v>84.749926922227971</v>
      </c>
      <c r="U32" s="98">
        <v>76.284117945318755</v>
      </c>
      <c r="V32" s="98">
        <v>80.977130875624724</v>
      </c>
      <c r="W32" s="98">
        <v>87.655976650056004</v>
      </c>
      <c r="X32" s="98">
        <v>22.74896579812706</v>
      </c>
      <c r="Y32" s="98">
        <v>16.061659213105155</v>
      </c>
      <c r="DA32" s="63" t="s">
        <v>2608</v>
      </c>
    </row>
    <row r="33" spans="1:105" ht="12" customHeight="1" x14ac:dyDescent="0.25">
      <c r="A33" s="100" t="s">
        <v>50</v>
      </c>
      <c r="B33" s="101">
        <v>84.271699747041069</v>
      </c>
      <c r="C33" s="101">
        <v>77.594006677352624</v>
      </c>
      <c r="D33" s="101">
        <v>73.532838680519347</v>
      </c>
      <c r="E33" s="101">
        <v>80.05820505922442</v>
      </c>
      <c r="F33" s="101">
        <v>79.303984772976108</v>
      </c>
      <c r="G33" s="101">
        <v>70.055936774600511</v>
      </c>
      <c r="H33" s="101">
        <v>64.775751979228573</v>
      </c>
      <c r="I33" s="101">
        <v>81.463090789372231</v>
      </c>
      <c r="J33" s="101">
        <v>71.196560173224825</v>
      </c>
      <c r="K33" s="101">
        <v>65.987657955901611</v>
      </c>
      <c r="L33" s="101">
        <v>153.04486526290484</v>
      </c>
      <c r="M33" s="101">
        <v>73.366896413297468</v>
      </c>
      <c r="N33" s="101">
        <v>95.436165691442085</v>
      </c>
      <c r="O33" s="101">
        <v>100.58606003101785</v>
      </c>
      <c r="P33" s="101">
        <v>72.058926602295315</v>
      </c>
      <c r="Q33" s="101">
        <v>83.254980108930354</v>
      </c>
      <c r="R33" s="101">
        <v>77.483853826043358</v>
      </c>
      <c r="S33" s="101">
        <v>88.527737994009684</v>
      </c>
      <c r="T33" s="101">
        <v>84.749926922227971</v>
      </c>
      <c r="U33" s="101">
        <v>76.284117945318755</v>
      </c>
      <c r="V33" s="101">
        <v>80.977130875624724</v>
      </c>
      <c r="W33" s="101">
        <v>87.655976650056004</v>
      </c>
      <c r="X33" s="101">
        <v>22.74896579812706</v>
      </c>
      <c r="Y33" s="101">
        <v>16.061659213105155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97.582860412717835</v>
      </c>
      <c r="C39" s="122">
        <v>92.731467603876183</v>
      </c>
      <c r="D39" s="122">
        <v>94.772107968743967</v>
      </c>
      <c r="E39" s="122">
        <v>89.075588959464</v>
      </c>
      <c r="F39" s="122">
        <v>88.60263101428005</v>
      </c>
      <c r="G39" s="122">
        <v>85.20410962181289</v>
      </c>
      <c r="H39" s="122">
        <v>81.628104063883839</v>
      </c>
      <c r="I39" s="122">
        <v>84.425966942098668</v>
      </c>
      <c r="J39" s="122">
        <v>77.645218434860013</v>
      </c>
      <c r="K39" s="122">
        <v>76.579673957917734</v>
      </c>
      <c r="L39" s="122">
        <v>76.501707265511499</v>
      </c>
      <c r="M39" s="122">
        <v>77.86812917650947</v>
      </c>
      <c r="N39" s="122">
        <v>74.60323899127485</v>
      </c>
      <c r="O39" s="122">
        <v>72.439922870463107</v>
      </c>
      <c r="P39" s="122">
        <v>71.996094303747881</v>
      </c>
      <c r="Q39" s="122">
        <v>69.424522692227242</v>
      </c>
      <c r="R39" s="122">
        <v>59.338728238446237</v>
      </c>
      <c r="S39" s="122">
        <v>60.773990733681025</v>
      </c>
      <c r="T39" s="122">
        <v>56.857718612536388</v>
      </c>
      <c r="U39" s="122">
        <v>54.926881662534903</v>
      </c>
      <c r="V39" s="122">
        <v>56.549051014379252</v>
      </c>
      <c r="W39" s="122">
        <v>48.555946919380354</v>
      </c>
      <c r="X39" s="122">
        <v>40.597694691884733</v>
      </c>
      <c r="Y39" s="122">
        <v>33.206564233587578</v>
      </c>
      <c r="DA39" s="130" t="s">
        <v>2615</v>
      </c>
    </row>
    <row r="40" spans="1:105" ht="12" customHeight="1" x14ac:dyDescent="0.25">
      <c r="A40" s="97" t="s">
        <v>50</v>
      </c>
      <c r="B40" s="98">
        <v>213.73813896983538</v>
      </c>
      <c r="C40" s="98">
        <v>205.52743111447555</v>
      </c>
      <c r="D40" s="98">
        <v>210.38913250635784</v>
      </c>
      <c r="E40" s="98">
        <v>198.30403739295795</v>
      </c>
      <c r="F40" s="98">
        <v>195.0297447037151</v>
      </c>
      <c r="G40" s="98">
        <v>190.19021625413475</v>
      </c>
      <c r="H40" s="98">
        <v>190.20853967438407</v>
      </c>
      <c r="I40" s="98">
        <v>202.41181856434201</v>
      </c>
      <c r="J40" s="98">
        <v>191.58931688914942</v>
      </c>
      <c r="K40" s="98">
        <v>195.12437976929655</v>
      </c>
      <c r="L40" s="98">
        <v>201.83173737571553</v>
      </c>
      <c r="M40" s="98">
        <v>212.36517200832776</v>
      </c>
      <c r="N40" s="98">
        <v>214.28595724147596</v>
      </c>
      <c r="O40" s="98">
        <v>214.921970132045</v>
      </c>
      <c r="P40" s="98">
        <v>216.75240849359437</v>
      </c>
      <c r="Q40" s="98">
        <v>216.01554883932295</v>
      </c>
      <c r="R40" s="98">
        <v>199.15718315466427</v>
      </c>
      <c r="S40" s="98">
        <v>217.02676073072556</v>
      </c>
      <c r="T40" s="98">
        <v>213.30541140208041</v>
      </c>
      <c r="U40" s="98">
        <v>214.24429773816863</v>
      </c>
      <c r="V40" s="98">
        <v>233.35392745808338</v>
      </c>
      <c r="W40" s="98">
        <v>223.53646907573759</v>
      </c>
      <c r="X40" s="98">
        <v>223.3874711008454</v>
      </c>
      <c r="Y40" s="98">
        <v>209.32083474960967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4528.654097810605</v>
      </c>
      <c r="C43" s="117">
        <f t="shared" si="14"/>
        <v>5167.1087796042566</v>
      </c>
      <c r="D43" s="117">
        <f t="shared" si="14"/>
        <v>4588.1337877581773</v>
      </c>
      <c r="E43" s="117">
        <f t="shared" si="14"/>
        <v>4892.3375080753431</v>
      </c>
      <c r="F43" s="117">
        <f t="shared" si="14"/>
        <v>4937.445040888847</v>
      </c>
      <c r="G43" s="117">
        <f t="shared" si="14"/>
        <v>4993.154706374472</v>
      </c>
      <c r="H43" s="117">
        <f t="shared" si="14"/>
        <v>4679.9094516450632</v>
      </c>
      <c r="I43" s="117">
        <f t="shared" si="14"/>
        <v>3974.7012711331013</v>
      </c>
      <c r="J43" s="117">
        <f t="shared" si="14"/>
        <v>4635.7516279457213</v>
      </c>
      <c r="K43" s="117">
        <f t="shared" si="14"/>
        <v>4610.9747494231242</v>
      </c>
      <c r="L43" s="117">
        <f t="shared" si="14"/>
        <v>4462.8513570810401</v>
      </c>
      <c r="M43" s="117">
        <f t="shared" si="14"/>
        <v>3761.7933335236758</v>
      </c>
      <c r="N43" s="117">
        <f t="shared" si="14"/>
        <v>4357.9394802691877</v>
      </c>
      <c r="O43" s="117">
        <f t="shared" si="14"/>
        <v>4550.619482185034</v>
      </c>
      <c r="P43" s="117">
        <f t="shared" si="14"/>
        <v>3423.0148391675066</v>
      </c>
      <c r="Q43" s="117">
        <f t="shared" si="14"/>
        <v>3705.1514064889889</v>
      </c>
      <c r="R43" s="117">
        <f t="shared" ref="R43:V43" si="15">R44+R47+R49+R58</f>
        <v>4075.4402626744168</v>
      </c>
      <c r="S43" s="117">
        <f t="shared" si="15"/>
        <v>4025.5810234581104</v>
      </c>
      <c r="T43" s="117">
        <f t="shared" si="15"/>
        <v>3832.8740476434537</v>
      </c>
      <c r="U43" s="117">
        <f t="shared" si="15"/>
        <v>3858.7469768356682</v>
      </c>
      <c r="V43" s="117">
        <f t="shared" si="15"/>
        <v>3528.6685426205927</v>
      </c>
      <c r="W43" s="117">
        <f t="shared" ref="W43:Y43" si="16">W44+W47+W49+W58</f>
        <v>4196.6905575283026</v>
      </c>
      <c r="X43" s="117">
        <f t="shared" si="16"/>
        <v>3321.549168046507</v>
      </c>
      <c r="Y43" s="117">
        <f t="shared" si="16"/>
        <v>3170.1873831343123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4099.8646077702033</v>
      </c>
      <c r="C44" s="122">
        <f t="shared" si="17"/>
        <v>4723.1676072659866</v>
      </c>
      <c r="D44" s="122">
        <f t="shared" si="17"/>
        <v>4158.9738769813257</v>
      </c>
      <c r="E44" s="122">
        <f t="shared" si="17"/>
        <v>4445.6308555442074</v>
      </c>
      <c r="F44" s="122">
        <f t="shared" si="17"/>
        <v>4501.6405838542478</v>
      </c>
      <c r="G44" s="122">
        <f t="shared" si="17"/>
        <v>4563.7528508687456</v>
      </c>
      <c r="H44" s="122">
        <f t="shared" si="17"/>
        <v>4246.9659728404522</v>
      </c>
      <c r="I44" s="122">
        <f t="shared" si="17"/>
        <v>3563.2781303440274</v>
      </c>
      <c r="J44" s="122">
        <f t="shared" si="17"/>
        <v>4196.8626407831853</v>
      </c>
      <c r="K44" s="122">
        <f t="shared" si="17"/>
        <v>4193.6447392850132</v>
      </c>
      <c r="L44" s="122">
        <f t="shared" si="17"/>
        <v>4048.7712902674398</v>
      </c>
      <c r="M44" s="122">
        <f t="shared" si="17"/>
        <v>3330.6174103943436</v>
      </c>
      <c r="N44" s="122">
        <f t="shared" si="17"/>
        <v>3920.3810010092711</v>
      </c>
      <c r="O44" s="122">
        <f t="shared" si="17"/>
        <v>4143.6009128097257</v>
      </c>
      <c r="P44" s="122">
        <f t="shared" si="17"/>
        <v>3023.9674283230374</v>
      </c>
      <c r="Q44" s="122">
        <f t="shared" si="17"/>
        <v>3320.2365687158976</v>
      </c>
      <c r="R44" s="122">
        <f t="shared" ref="R44:V44" si="18">SUM(R45:R46)</f>
        <v>3570.5429581352082</v>
      </c>
      <c r="S44" s="122">
        <f t="shared" si="18"/>
        <v>3504.8635228539074</v>
      </c>
      <c r="T44" s="122">
        <f t="shared" si="18"/>
        <v>3312.4670724735897</v>
      </c>
      <c r="U44" s="122">
        <f t="shared" si="18"/>
        <v>3331.3127388600278</v>
      </c>
      <c r="V44" s="122">
        <f t="shared" si="18"/>
        <v>3005.0473325938055</v>
      </c>
      <c r="W44" s="122">
        <f t="shared" ref="W44:Y44" si="19">SUM(W45:W46)</f>
        <v>3656.5942738523331</v>
      </c>
      <c r="X44" s="122">
        <f t="shared" si="19"/>
        <v>2994.9563338384323</v>
      </c>
      <c r="Y44" s="122">
        <f t="shared" si="19"/>
        <v>2868.8886363403822</v>
      </c>
      <c r="DA44" s="130" t="s">
        <v>2619</v>
      </c>
    </row>
    <row r="45" spans="1:105" ht="12" customHeight="1" x14ac:dyDescent="0.25">
      <c r="A45" s="97" t="s">
        <v>211</v>
      </c>
      <c r="B45" s="98">
        <v>4099.8646077702033</v>
      </c>
      <c r="C45" s="98">
        <v>4723.1676072659866</v>
      </c>
      <c r="D45" s="98">
        <v>4158.9738769813257</v>
      </c>
      <c r="E45" s="98">
        <v>4445.6308555442074</v>
      </c>
      <c r="F45" s="98">
        <v>4501.6405838542478</v>
      </c>
      <c r="G45" s="98">
        <v>4563.7528508687456</v>
      </c>
      <c r="H45" s="98">
        <v>4246.9659728404522</v>
      </c>
      <c r="I45" s="98">
        <v>3563.2781303440274</v>
      </c>
      <c r="J45" s="98">
        <v>4196.8626407831853</v>
      </c>
      <c r="K45" s="98">
        <v>4193.6447392850132</v>
      </c>
      <c r="L45" s="98">
        <v>4048.7712902674398</v>
      </c>
      <c r="M45" s="98">
        <v>3330.6174103943436</v>
      </c>
      <c r="N45" s="98">
        <v>3920.3810010092711</v>
      </c>
      <c r="O45" s="98">
        <v>4143.6009128097257</v>
      </c>
      <c r="P45" s="98">
        <v>3023.9674283230374</v>
      </c>
      <c r="Q45" s="98">
        <v>3320.2365687158976</v>
      </c>
      <c r="R45" s="98">
        <v>3570.5429581352082</v>
      </c>
      <c r="S45" s="98">
        <v>3504.8635228539074</v>
      </c>
      <c r="T45" s="98">
        <v>3312.4670724735897</v>
      </c>
      <c r="U45" s="98">
        <v>3331.3127388600278</v>
      </c>
      <c r="V45" s="98">
        <v>3005.0473325938055</v>
      </c>
      <c r="W45" s="98">
        <v>3656.5942738523331</v>
      </c>
      <c r="X45" s="98">
        <v>2994.9563338384323</v>
      </c>
      <c r="Y45" s="98">
        <v>2868.8886363403822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331.2064658991107</v>
      </c>
      <c r="C49" s="122">
        <v>351.32875354817861</v>
      </c>
      <c r="D49" s="122">
        <v>334.51189277049326</v>
      </c>
      <c r="E49" s="122">
        <v>357.76180325472893</v>
      </c>
      <c r="F49" s="122">
        <v>347.32993097619942</v>
      </c>
      <c r="G49" s="122">
        <v>344.32706228304488</v>
      </c>
      <c r="H49" s="122">
        <v>351.24290198821905</v>
      </c>
      <c r="I49" s="122">
        <v>326.80337120385985</v>
      </c>
      <c r="J49" s="122">
        <v>361.75040276772046</v>
      </c>
      <c r="K49" s="122">
        <v>341.43942733273792</v>
      </c>
      <c r="L49" s="122">
        <v>338.28587640918465</v>
      </c>
      <c r="M49" s="122">
        <v>354.0205237623079</v>
      </c>
      <c r="N49" s="122">
        <v>363.46628145824548</v>
      </c>
      <c r="O49" s="122">
        <v>334.87488007448292</v>
      </c>
      <c r="P49" s="122">
        <v>327.25742532420071</v>
      </c>
      <c r="Q49" s="122">
        <v>315.24378013575176</v>
      </c>
      <c r="R49" s="122">
        <v>444.15682812849548</v>
      </c>
      <c r="S49" s="122">
        <v>458.19685785614286</v>
      </c>
      <c r="T49" s="122">
        <v>462.01629105484648</v>
      </c>
      <c r="U49" s="122">
        <v>471.500874285213</v>
      </c>
      <c r="V49" s="122">
        <v>466.25004146802883</v>
      </c>
      <c r="W49" s="122">
        <v>490.01322847692705</v>
      </c>
      <c r="X49" s="122">
        <v>280.92037194606411</v>
      </c>
      <c r="Y49" s="122">
        <v>262.3615379541194</v>
      </c>
      <c r="DA49" s="130" t="s">
        <v>2624</v>
      </c>
    </row>
    <row r="50" spans="1:105" ht="12" customHeight="1" x14ac:dyDescent="0.25">
      <c r="A50" s="97" t="s">
        <v>138</v>
      </c>
      <c r="B50" s="98">
        <v>412.28850550639362</v>
      </c>
      <c r="C50" s="98">
        <v>440.89221211920022</v>
      </c>
      <c r="D50" s="98">
        <v>423.20424028158101</v>
      </c>
      <c r="E50" s="98">
        <v>451.73842841493246</v>
      </c>
      <c r="F50" s="98">
        <v>438.79655764443743</v>
      </c>
      <c r="G50" s="98">
        <v>434.438239935534</v>
      </c>
      <c r="H50" s="98">
        <v>442.62846685307483</v>
      </c>
      <c r="I50" s="98">
        <v>411.41347768482945</v>
      </c>
      <c r="J50" s="98">
        <v>454.46775196006098</v>
      </c>
      <c r="K50" s="98">
        <v>430.6601174569804</v>
      </c>
      <c r="L50" s="98">
        <v>432.84723140442998</v>
      </c>
      <c r="M50" s="98">
        <v>473.47596256600463</v>
      </c>
      <c r="N50" s="98">
        <v>507.47505532320372</v>
      </c>
      <c r="O50" s="98">
        <v>490.32635072016325</v>
      </c>
      <c r="P50" s="98">
        <v>466.64082064415226</v>
      </c>
      <c r="Q50" s="98">
        <v>428.49502387121908</v>
      </c>
      <c r="R50" s="98">
        <v>530.09515064920151</v>
      </c>
      <c r="S50" s="98">
        <v>513.8112110623631</v>
      </c>
      <c r="T50" s="98">
        <v>494.95749847505829</v>
      </c>
      <c r="U50" s="98">
        <v>496.75655324904398</v>
      </c>
      <c r="V50" s="98">
        <v>493.19531266325856</v>
      </c>
      <c r="W50" s="98">
        <v>528.08064996818985</v>
      </c>
      <c r="X50" s="98">
        <v>325.5803015259491</v>
      </c>
      <c r="Y50" s="98">
        <v>316.44681015199495</v>
      </c>
      <c r="DA50" s="63" t="s">
        <v>2625</v>
      </c>
    </row>
    <row r="51" spans="1:105" ht="12" customHeight="1" x14ac:dyDescent="0.25">
      <c r="A51" s="97" t="s">
        <v>137</v>
      </c>
      <c r="B51" s="98">
        <v>104.16374505928903</v>
      </c>
      <c r="C51" s="98">
        <v>105.30182519891335</v>
      </c>
      <c r="D51" s="98">
        <v>92.484561125295897</v>
      </c>
      <c r="E51" s="98">
        <v>109.44312103692255</v>
      </c>
      <c r="F51" s="98">
        <v>103.01192456396193</v>
      </c>
      <c r="G51" s="98">
        <v>92.315006901913065</v>
      </c>
      <c r="H51" s="98">
        <v>88.653686130952622</v>
      </c>
      <c r="I51" s="98">
        <v>99.020215129307147</v>
      </c>
      <c r="J51" s="98">
        <v>100.52906603570342</v>
      </c>
      <c r="K51" s="98">
        <v>86.686845262903503</v>
      </c>
      <c r="L51" s="98">
        <v>189.81318589502425</v>
      </c>
      <c r="M51" s="98">
        <v>91.645358591060813</v>
      </c>
      <c r="N51" s="98">
        <v>128.38619292020633</v>
      </c>
      <c r="O51" s="98">
        <v>131.49252104470449</v>
      </c>
      <c r="P51" s="98">
        <v>89.93327549381091</v>
      </c>
      <c r="Q51" s="98">
        <v>96.563105868372716</v>
      </c>
      <c r="R51" s="98">
        <v>109.53439036530014</v>
      </c>
      <c r="S51" s="98">
        <v>120.78443139470313</v>
      </c>
      <c r="T51" s="98">
        <v>115.04002962890559</v>
      </c>
      <c r="U51" s="98">
        <v>104.65904348152675</v>
      </c>
      <c r="V51" s="98">
        <v>106.77005832756275</v>
      </c>
      <c r="W51" s="98">
        <v>115.31991851511219</v>
      </c>
      <c r="X51" s="98">
        <v>25.382070966191009</v>
      </c>
      <c r="Y51" s="98">
        <v>21.556368356266638</v>
      </c>
      <c r="DA51" s="63" t="s">
        <v>2626</v>
      </c>
    </row>
    <row r="52" spans="1:105" ht="12" customHeight="1" x14ac:dyDescent="0.25">
      <c r="A52" s="100" t="s">
        <v>211</v>
      </c>
      <c r="B52" s="101">
        <v>104.16374505928903</v>
      </c>
      <c r="C52" s="101">
        <v>105.30182519891335</v>
      </c>
      <c r="D52" s="101">
        <v>92.484561125295897</v>
      </c>
      <c r="E52" s="101">
        <v>109.44312103692255</v>
      </c>
      <c r="F52" s="101">
        <v>103.01192456396193</v>
      </c>
      <c r="G52" s="101">
        <v>92.315006901913065</v>
      </c>
      <c r="H52" s="101">
        <v>88.653686130952622</v>
      </c>
      <c r="I52" s="101">
        <v>99.020215129307147</v>
      </c>
      <c r="J52" s="101">
        <v>100.52906603570342</v>
      </c>
      <c r="K52" s="101">
        <v>86.686845262903503</v>
      </c>
      <c r="L52" s="101">
        <v>189.81318589502425</v>
      </c>
      <c r="M52" s="101">
        <v>91.645358591060813</v>
      </c>
      <c r="N52" s="101">
        <v>128.38619292020633</v>
      </c>
      <c r="O52" s="101">
        <v>131.49252104470449</v>
      </c>
      <c r="P52" s="101">
        <v>89.93327549381091</v>
      </c>
      <c r="Q52" s="101">
        <v>96.563105868372716</v>
      </c>
      <c r="R52" s="101">
        <v>109.53439036530014</v>
      </c>
      <c r="S52" s="101">
        <v>120.78443139470313</v>
      </c>
      <c r="T52" s="101">
        <v>115.04002962890559</v>
      </c>
      <c r="U52" s="101">
        <v>104.65904348152675</v>
      </c>
      <c r="V52" s="101">
        <v>106.77005832756275</v>
      </c>
      <c r="W52" s="101">
        <v>115.31991851511219</v>
      </c>
      <c r="X52" s="101">
        <v>25.382070966191009</v>
      </c>
      <c r="Y52" s="101">
        <v>21.556368356266638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97.583024141291006</v>
      </c>
      <c r="C58" s="122">
        <v>92.612418790091141</v>
      </c>
      <c r="D58" s="122">
        <v>94.648018006357844</v>
      </c>
      <c r="E58" s="122">
        <v>88.944849276407126</v>
      </c>
      <c r="F58" s="122">
        <v>88.474526058399377</v>
      </c>
      <c r="G58" s="122">
        <v>85.07479322268135</v>
      </c>
      <c r="H58" s="122">
        <v>81.700576816392058</v>
      </c>
      <c r="I58" s="122">
        <v>84.61976958521366</v>
      </c>
      <c r="J58" s="122">
        <v>77.138584394815922</v>
      </c>
      <c r="K58" s="122">
        <v>75.890582805373214</v>
      </c>
      <c r="L58" s="122">
        <v>75.794190404415303</v>
      </c>
      <c r="M58" s="122">
        <v>77.155399367024003</v>
      </c>
      <c r="N58" s="122">
        <v>74.092197801671489</v>
      </c>
      <c r="O58" s="122">
        <v>72.143689300826125</v>
      </c>
      <c r="P58" s="122">
        <v>71.789985520268644</v>
      </c>
      <c r="Q58" s="122">
        <v>69.671057637339402</v>
      </c>
      <c r="R58" s="122">
        <v>60.740476410713292</v>
      </c>
      <c r="S58" s="122">
        <v>62.520642748060432</v>
      </c>
      <c r="T58" s="122">
        <v>58.390684115017251</v>
      </c>
      <c r="U58" s="122">
        <v>55.933363690427669</v>
      </c>
      <c r="V58" s="122">
        <v>57.371168558758278</v>
      </c>
      <c r="W58" s="122">
        <v>50.083055199041972</v>
      </c>
      <c r="X58" s="122">
        <v>45.672462262010548</v>
      </c>
      <c r="Y58" s="122">
        <v>38.937208839810758</v>
      </c>
      <c r="DA58" s="130" t="s">
        <v>2633</v>
      </c>
    </row>
    <row r="59" spans="1:105" ht="12" customHeight="1" x14ac:dyDescent="0.25">
      <c r="A59" s="97" t="s">
        <v>50</v>
      </c>
      <c r="B59" s="98">
        <v>213.7381389698354</v>
      </c>
      <c r="C59" s="98">
        <v>205.50149214937369</v>
      </c>
      <c r="D59" s="98">
        <v>210.34219591944779</v>
      </c>
      <c r="E59" s="98">
        <v>198.22589800888127</v>
      </c>
      <c r="F59" s="98">
        <v>194.96582857863763</v>
      </c>
      <c r="G59" s="98">
        <v>190.14294359098145</v>
      </c>
      <c r="H59" s="98">
        <v>190.19334705818304</v>
      </c>
      <c r="I59" s="98">
        <v>202.41366796393692</v>
      </c>
      <c r="J59" s="98">
        <v>191.58747309174657</v>
      </c>
      <c r="K59" s="98">
        <v>195.12061332553048</v>
      </c>
      <c r="L59" s="98">
        <v>201.8267941980117</v>
      </c>
      <c r="M59" s="98">
        <v>212.35486682819027</v>
      </c>
      <c r="N59" s="98">
        <v>214.27637462675068</v>
      </c>
      <c r="O59" s="98">
        <v>214.91637451291035</v>
      </c>
      <c r="P59" s="98">
        <v>216.74884974536573</v>
      </c>
      <c r="Q59" s="98">
        <v>216.0180514685097</v>
      </c>
      <c r="R59" s="98">
        <v>199.17396450870098</v>
      </c>
      <c r="S59" s="98">
        <v>217.06228715961845</v>
      </c>
      <c r="T59" s="98">
        <v>213.34205332606496</v>
      </c>
      <c r="U59" s="98">
        <v>214.24471956020352</v>
      </c>
      <c r="V59" s="98">
        <v>233.34434871109184</v>
      </c>
      <c r="W59" s="98">
        <v>223.53840662131404</v>
      </c>
      <c r="X59" s="98">
        <v>223.40724343754985</v>
      </c>
      <c r="Y59" s="98">
        <v>209.38123712622692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3556.651450594964</v>
      </c>
      <c r="C62" s="117">
        <f t="shared" si="21"/>
        <v>3471.6565652703439</v>
      </c>
      <c r="D62" s="117">
        <f t="shared" si="21"/>
        <v>3440.7787064042459</v>
      </c>
      <c r="E62" s="117">
        <f t="shared" si="21"/>
        <v>3358.8492010172827</v>
      </c>
      <c r="F62" s="117">
        <f t="shared" si="21"/>
        <v>3619.4941204045044</v>
      </c>
      <c r="G62" s="117">
        <f t="shared" si="21"/>
        <v>3497.7435667524942</v>
      </c>
      <c r="H62" s="117">
        <f t="shared" si="21"/>
        <v>3410.6129780764104</v>
      </c>
      <c r="I62" s="117">
        <f t="shared" si="21"/>
        <v>2993.0149907957198</v>
      </c>
      <c r="J62" s="117">
        <f t="shared" si="21"/>
        <v>3195.9109509847253</v>
      </c>
      <c r="K62" s="117">
        <f t="shared" si="21"/>
        <v>3259.0508822675515</v>
      </c>
      <c r="L62" s="117">
        <f t="shared" si="21"/>
        <v>3187.9430486148494</v>
      </c>
      <c r="M62" s="117">
        <f t="shared" si="21"/>
        <v>2904.9019705842761</v>
      </c>
      <c r="N62" s="117">
        <f t="shared" si="21"/>
        <v>3233.2111887655055</v>
      </c>
      <c r="O62" s="117">
        <f t="shared" si="21"/>
        <v>3374.8407216866844</v>
      </c>
      <c r="P62" s="117">
        <f t="shared" si="21"/>
        <v>2537.8150663575184</v>
      </c>
      <c r="Q62" s="117">
        <f t="shared" si="21"/>
        <v>2722.7265753374609</v>
      </c>
      <c r="R62" s="117">
        <f t="shared" ref="R62:V62" si="22">R63+R66+R68+R77</f>
        <v>2934.5914770396694</v>
      </c>
      <c r="S62" s="117">
        <f t="shared" si="22"/>
        <v>2864.9289953848747</v>
      </c>
      <c r="T62" s="117">
        <f t="shared" si="22"/>
        <v>2686.3673573109636</v>
      </c>
      <c r="U62" s="117">
        <f t="shared" si="22"/>
        <v>2633.8255156753976</v>
      </c>
      <c r="V62" s="117">
        <f t="shared" si="22"/>
        <v>2614.4546105005411</v>
      </c>
      <c r="W62" s="117">
        <f t="shared" ref="W62:Y62" si="23">W63+W66+W68+W77</f>
        <v>2795.8843938435007</v>
      </c>
      <c r="X62" s="117">
        <f t="shared" si="23"/>
        <v>2383.3718326363351</v>
      </c>
      <c r="Y62" s="117">
        <f t="shared" si="23"/>
        <v>2247.0395679134454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3051.8576918666017</v>
      </c>
      <c r="C63" s="122">
        <f t="shared" si="24"/>
        <v>3011.9572609221364</v>
      </c>
      <c r="D63" s="122">
        <f t="shared" si="24"/>
        <v>2950.7611488745797</v>
      </c>
      <c r="E63" s="122">
        <f t="shared" si="24"/>
        <v>2890.6033395809704</v>
      </c>
      <c r="F63" s="122">
        <f t="shared" si="24"/>
        <v>3145.2122378962499</v>
      </c>
      <c r="G63" s="122">
        <f t="shared" si="24"/>
        <v>3040.9015694964392</v>
      </c>
      <c r="H63" s="122">
        <f t="shared" si="24"/>
        <v>2934.196361043224</v>
      </c>
      <c r="I63" s="122">
        <f t="shared" si="24"/>
        <v>2523.5123193443305</v>
      </c>
      <c r="J63" s="122">
        <f t="shared" si="24"/>
        <v>2728.9038254752809</v>
      </c>
      <c r="K63" s="122">
        <f t="shared" si="24"/>
        <v>2825.6992263882121</v>
      </c>
      <c r="L63" s="122">
        <f t="shared" si="24"/>
        <v>2738.5238481444767</v>
      </c>
      <c r="M63" s="122">
        <f t="shared" si="24"/>
        <v>2389.1960669951191</v>
      </c>
      <c r="N63" s="122">
        <f t="shared" si="24"/>
        <v>2725.1063512935971</v>
      </c>
      <c r="O63" s="122">
        <f t="shared" si="24"/>
        <v>2892.6921470062666</v>
      </c>
      <c r="P63" s="122">
        <f t="shared" si="24"/>
        <v>2071.2410101117071</v>
      </c>
      <c r="Q63" s="122">
        <f t="shared" si="24"/>
        <v>2260.8714364228936</v>
      </c>
      <c r="R63" s="122">
        <f t="shared" ref="R63:V63" si="25">SUM(R64:R65)</f>
        <v>2469.545376812835</v>
      </c>
      <c r="S63" s="122">
        <f t="shared" si="25"/>
        <v>2390.8685745696935</v>
      </c>
      <c r="T63" s="122">
        <f t="shared" si="25"/>
        <v>2223.7708387772173</v>
      </c>
      <c r="U63" s="122">
        <f t="shared" si="25"/>
        <v>2168.9506600038808</v>
      </c>
      <c r="V63" s="122">
        <f t="shared" si="25"/>
        <v>2133.888401601906</v>
      </c>
      <c r="W63" s="122">
        <f t="shared" ref="W63:Y63" si="26">SUM(W64:W65)</f>
        <v>2330.594643064589</v>
      </c>
      <c r="X63" s="122">
        <f t="shared" si="26"/>
        <v>1975.3459651176788</v>
      </c>
      <c r="Y63" s="122">
        <f t="shared" si="26"/>
        <v>1874.4368767426329</v>
      </c>
      <c r="DA63" s="130" t="s">
        <v>2637</v>
      </c>
    </row>
    <row r="64" spans="1:105" ht="12" customHeight="1" x14ac:dyDescent="0.25">
      <c r="A64" s="97" t="s">
        <v>212</v>
      </c>
      <c r="B64" s="98">
        <v>3051.8576918666017</v>
      </c>
      <c r="C64" s="98">
        <v>3011.9572609221364</v>
      </c>
      <c r="D64" s="98">
        <v>2950.7611488745797</v>
      </c>
      <c r="E64" s="98">
        <v>2890.6033395809704</v>
      </c>
      <c r="F64" s="98">
        <v>3145.2122378962499</v>
      </c>
      <c r="G64" s="98">
        <v>3040.9015694964392</v>
      </c>
      <c r="H64" s="98">
        <v>2934.196361043224</v>
      </c>
      <c r="I64" s="98">
        <v>2523.5123193443305</v>
      </c>
      <c r="J64" s="98">
        <v>2728.9038254752809</v>
      </c>
      <c r="K64" s="98">
        <v>2825.6992263882121</v>
      </c>
      <c r="L64" s="98">
        <v>2738.5238481444767</v>
      </c>
      <c r="M64" s="98">
        <v>2389.1960669951191</v>
      </c>
      <c r="N64" s="98">
        <v>2725.1063512935971</v>
      </c>
      <c r="O64" s="98">
        <v>2892.6921470062666</v>
      </c>
      <c r="P64" s="98">
        <v>2071.2410101117071</v>
      </c>
      <c r="Q64" s="98">
        <v>2260.8714364228936</v>
      </c>
      <c r="R64" s="98">
        <v>2469.545376812835</v>
      </c>
      <c r="S64" s="98">
        <v>2390.8685745696935</v>
      </c>
      <c r="T64" s="98">
        <v>2223.7708387772173</v>
      </c>
      <c r="U64" s="98">
        <v>2168.9506600038808</v>
      </c>
      <c r="V64" s="98">
        <v>2133.888401601906</v>
      </c>
      <c r="W64" s="98">
        <v>2330.594643064589</v>
      </c>
      <c r="X64" s="98">
        <v>1975.3459651176788</v>
      </c>
      <c r="Y64" s="98">
        <v>1874.4368767426329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318.37621852044202</v>
      </c>
      <c r="C68" s="122">
        <v>289.09902212339352</v>
      </c>
      <c r="D68" s="122">
        <v>306.7668982611122</v>
      </c>
      <c r="E68" s="122">
        <v>299.49827747662999</v>
      </c>
      <c r="F68" s="122">
        <v>313.33295939913717</v>
      </c>
      <c r="G68" s="122">
        <v>292.68491974156899</v>
      </c>
      <c r="H68" s="122">
        <v>306.58110330763446</v>
      </c>
      <c r="I68" s="122">
        <v>290.84958813941722</v>
      </c>
      <c r="J68" s="122">
        <v>292.45761769883973</v>
      </c>
      <c r="K68" s="122">
        <v>282.77098102773897</v>
      </c>
      <c r="L68" s="122">
        <v>277.81479867362987</v>
      </c>
      <c r="M68" s="122">
        <v>327.79183866490087</v>
      </c>
      <c r="N68" s="122">
        <v>319.33591801807603</v>
      </c>
      <c r="O68" s="122">
        <v>306.63405133113531</v>
      </c>
      <c r="P68" s="122">
        <v>298.0313060081653</v>
      </c>
      <c r="Q68" s="122">
        <v>295.77391206673667</v>
      </c>
      <c r="R68" s="122">
        <v>298.45045372570013</v>
      </c>
      <c r="S68" s="122">
        <v>305.29179429009281</v>
      </c>
      <c r="T68" s="122">
        <v>298.93121263128967</v>
      </c>
      <c r="U68" s="122">
        <v>301.45153357110951</v>
      </c>
      <c r="V68" s="122">
        <v>311.33073636577927</v>
      </c>
      <c r="W68" s="122">
        <v>302.71863241734724</v>
      </c>
      <c r="X68" s="122">
        <v>231.7643894964076</v>
      </c>
      <c r="Y68" s="122">
        <v>207.79788072911958</v>
      </c>
      <c r="DA68" s="130" t="s">
        <v>2642</v>
      </c>
    </row>
    <row r="69" spans="1:105" ht="12" customHeight="1" x14ac:dyDescent="0.25">
      <c r="A69" s="97" t="s">
        <v>134</v>
      </c>
      <c r="B69" s="98">
        <v>325.19209520507866</v>
      </c>
      <c r="C69" s="98">
        <v>298.96691897285342</v>
      </c>
      <c r="D69" s="98">
        <v>317.30822558791635</v>
      </c>
      <c r="E69" s="98">
        <v>308.74231462314447</v>
      </c>
      <c r="F69" s="98">
        <v>322.74669470228451</v>
      </c>
      <c r="G69" s="98">
        <v>297.45312004615022</v>
      </c>
      <c r="H69" s="98">
        <v>314.37693240696694</v>
      </c>
      <c r="I69" s="98">
        <v>296.78240930305702</v>
      </c>
      <c r="J69" s="98">
        <v>302.36728887756391</v>
      </c>
      <c r="K69" s="98">
        <v>289.77155997589875</v>
      </c>
      <c r="L69" s="98">
        <v>288.30045291207381</v>
      </c>
      <c r="M69" s="98">
        <v>342.02633565710858</v>
      </c>
      <c r="N69" s="98">
        <v>340.23104154577544</v>
      </c>
      <c r="O69" s="98">
        <v>331.48399759723566</v>
      </c>
      <c r="P69" s="98">
        <v>323.47954948492389</v>
      </c>
      <c r="Q69" s="98">
        <v>326.33271325147382</v>
      </c>
      <c r="R69" s="98">
        <v>334.17262719844422</v>
      </c>
      <c r="S69" s="98">
        <v>343.87353287215018</v>
      </c>
      <c r="T69" s="98">
        <v>336.04749988828172</v>
      </c>
      <c r="U69" s="98">
        <v>334.89937259561407</v>
      </c>
      <c r="V69" s="98">
        <v>341.27872938353039</v>
      </c>
      <c r="W69" s="98">
        <v>324.71460914280857</v>
      </c>
      <c r="X69" s="98">
        <v>239.67392920632614</v>
      </c>
      <c r="Y69" s="98">
        <v>212.96365197881394</v>
      </c>
      <c r="DA69" s="63" t="s">
        <v>2643</v>
      </c>
    </row>
    <row r="70" spans="1:105" ht="12" customHeight="1" x14ac:dyDescent="0.25">
      <c r="A70" s="97" t="s">
        <v>133</v>
      </c>
      <c r="B70" s="98">
        <v>82.184134449250763</v>
      </c>
      <c r="C70" s="98">
        <v>71.951361779300683</v>
      </c>
      <c r="D70" s="98">
        <v>69.553455190061953</v>
      </c>
      <c r="E70" s="98">
        <v>75.372825573753872</v>
      </c>
      <c r="F70" s="98">
        <v>75.803969478955409</v>
      </c>
      <c r="G70" s="98">
        <v>63.145842002952264</v>
      </c>
      <c r="H70" s="98">
        <v>62.432398138107772</v>
      </c>
      <c r="I70" s="98">
        <v>70.545296222282943</v>
      </c>
      <c r="J70" s="98">
        <v>65.944609389423633</v>
      </c>
      <c r="K70" s="98">
        <v>57.344594757955335</v>
      </c>
      <c r="L70" s="98">
        <v>124.05863327685398</v>
      </c>
      <c r="M70" s="98">
        <v>65.012790880404523</v>
      </c>
      <c r="N70" s="98">
        <v>84.63090310016662</v>
      </c>
      <c r="O70" s="98">
        <v>87.521036691659802</v>
      </c>
      <c r="P70" s="98">
        <v>61.432772567160718</v>
      </c>
      <c r="Q70" s="98">
        <v>72.192703706925556</v>
      </c>
      <c r="R70" s="98">
        <v>69.760308195584656</v>
      </c>
      <c r="S70" s="98">
        <v>81.800069729166395</v>
      </c>
      <c r="T70" s="98">
        <v>79.350249731055712</v>
      </c>
      <c r="U70" s="98">
        <v>71.987278011761944</v>
      </c>
      <c r="V70" s="98">
        <v>75.103379060047985</v>
      </c>
      <c r="W70" s="98">
        <v>72.372706160620339</v>
      </c>
      <c r="X70" s="98">
        <v>20.103175894134548</v>
      </c>
      <c r="Y70" s="98">
        <v>14.435273093149197</v>
      </c>
      <c r="DA70" s="63" t="s">
        <v>2644</v>
      </c>
    </row>
    <row r="71" spans="1:105" ht="12" customHeight="1" x14ac:dyDescent="0.25">
      <c r="A71" s="100" t="s">
        <v>212</v>
      </c>
      <c r="B71" s="101">
        <v>82.184134449250763</v>
      </c>
      <c r="C71" s="101">
        <v>71.951361779300683</v>
      </c>
      <c r="D71" s="101">
        <v>69.553455190061953</v>
      </c>
      <c r="E71" s="101">
        <v>75.372825573753872</v>
      </c>
      <c r="F71" s="101">
        <v>75.803969478955409</v>
      </c>
      <c r="G71" s="101">
        <v>63.145842002952264</v>
      </c>
      <c r="H71" s="101">
        <v>62.432398138107772</v>
      </c>
      <c r="I71" s="101">
        <v>70.545296222282943</v>
      </c>
      <c r="J71" s="101">
        <v>65.944609389423633</v>
      </c>
      <c r="K71" s="101">
        <v>57.344594757955335</v>
      </c>
      <c r="L71" s="101">
        <v>124.05863327685398</v>
      </c>
      <c r="M71" s="101">
        <v>65.012790880404523</v>
      </c>
      <c r="N71" s="101">
        <v>84.63090310016662</v>
      </c>
      <c r="O71" s="101">
        <v>87.521036691659802</v>
      </c>
      <c r="P71" s="101">
        <v>61.432772567160718</v>
      </c>
      <c r="Q71" s="101">
        <v>72.192703706925556</v>
      </c>
      <c r="R71" s="101">
        <v>69.760308195584656</v>
      </c>
      <c r="S71" s="101">
        <v>81.800069729166395</v>
      </c>
      <c r="T71" s="101">
        <v>79.350249731055712</v>
      </c>
      <c r="U71" s="101">
        <v>71.987278011761944</v>
      </c>
      <c r="V71" s="101">
        <v>75.103379060047985</v>
      </c>
      <c r="W71" s="101">
        <v>72.372706160620339</v>
      </c>
      <c r="X71" s="101">
        <v>20.103175894134548</v>
      </c>
      <c r="Y71" s="101">
        <v>14.435273093149197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186.41754020792052</v>
      </c>
      <c r="C77" s="122">
        <v>170.60028222481384</v>
      </c>
      <c r="D77" s="122">
        <v>183.25065926855396</v>
      </c>
      <c r="E77" s="122">
        <v>168.74758395968232</v>
      </c>
      <c r="F77" s="122">
        <v>160.94892310911752</v>
      </c>
      <c r="G77" s="122">
        <v>164.15707751448599</v>
      </c>
      <c r="H77" s="122">
        <v>169.83551372555229</v>
      </c>
      <c r="I77" s="122">
        <v>178.65308331197176</v>
      </c>
      <c r="J77" s="122">
        <v>174.5495078106045</v>
      </c>
      <c r="K77" s="122">
        <v>150.58067485160052</v>
      </c>
      <c r="L77" s="122">
        <v>171.60440179674268</v>
      </c>
      <c r="M77" s="122">
        <v>187.91406492425622</v>
      </c>
      <c r="N77" s="122">
        <v>188.76891945383238</v>
      </c>
      <c r="O77" s="122">
        <v>175.5145233492828</v>
      </c>
      <c r="P77" s="122">
        <v>168.54275023764592</v>
      </c>
      <c r="Q77" s="122">
        <v>166.08122684783089</v>
      </c>
      <c r="R77" s="122">
        <v>166.59564650113418</v>
      </c>
      <c r="S77" s="122">
        <v>168.76862652508854</v>
      </c>
      <c r="T77" s="122">
        <v>163.66530590245679</v>
      </c>
      <c r="U77" s="122">
        <v>163.42332210040718</v>
      </c>
      <c r="V77" s="122">
        <v>169.23547253285597</v>
      </c>
      <c r="W77" s="122">
        <v>162.57111836156437</v>
      </c>
      <c r="X77" s="122">
        <v>176.26147802224861</v>
      </c>
      <c r="Y77" s="122">
        <v>164.80481044169309</v>
      </c>
      <c r="DA77" s="130" t="s">
        <v>2651</v>
      </c>
    </row>
    <row r="78" spans="1:105" ht="12" customHeight="1" x14ac:dyDescent="0.25">
      <c r="A78" s="97" t="s">
        <v>189</v>
      </c>
      <c r="B78" s="98">
        <v>193.94938157797341</v>
      </c>
      <c r="C78" s="98">
        <v>179.72925879077954</v>
      </c>
      <c r="D78" s="98">
        <v>192.47592226363443</v>
      </c>
      <c r="E78" s="98">
        <v>175.80270512842395</v>
      </c>
      <c r="F78" s="98">
        <v>166.81932994854213</v>
      </c>
      <c r="G78" s="98">
        <v>167.22887142748135</v>
      </c>
      <c r="H78" s="98">
        <v>174.30111662293876</v>
      </c>
      <c r="I78" s="98">
        <v>182.33486190023314</v>
      </c>
      <c r="J78" s="98">
        <v>180.47914894686954</v>
      </c>
      <c r="K78" s="98">
        <v>154.28177706970007</v>
      </c>
      <c r="L78" s="98">
        <v>177.813482514979</v>
      </c>
      <c r="M78" s="98">
        <v>195.57200786020996</v>
      </c>
      <c r="N78" s="98">
        <v>200.25418865828507</v>
      </c>
      <c r="O78" s="98">
        <v>190.13798729474809</v>
      </c>
      <c r="P78" s="98">
        <v>183.16131425657315</v>
      </c>
      <c r="Q78" s="98">
        <v>184.13924979337332</v>
      </c>
      <c r="R78" s="98">
        <v>186.31102558129311</v>
      </c>
      <c r="S78" s="98">
        <v>192.01458734594485</v>
      </c>
      <c r="T78" s="98">
        <v>188.69179657863788</v>
      </c>
      <c r="U78" s="98">
        <v>189.94886212804286</v>
      </c>
      <c r="V78" s="98">
        <v>198.02341238666688</v>
      </c>
      <c r="W78" s="98">
        <v>187.94843234655434</v>
      </c>
      <c r="X78" s="98">
        <v>199.84624036780215</v>
      </c>
      <c r="Y78" s="98">
        <v>184.90294333793497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133.9009656320855</v>
      </c>
      <c r="C81" s="117">
        <f t="shared" si="28"/>
        <v>127.61329175145457</v>
      </c>
      <c r="D81" s="117">
        <f t="shared" si="28"/>
        <v>129.06674905090648</v>
      </c>
      <c r="E81" s="117">
        <f t="shared" si="28"/>
        <v>120.6609354045258</v>
      </c>
      <c r="F81" s="117">
        <f t="shared" si="28"/>
        <v>119.66299189591668</v>
      </c>
      <c r="G81" s="117">
        <f t="shared" si="28"/>
        <v>114.28377000471383</v>
      </c>
      <c r="H81" s="117">
        <f t="shared" si="28"/>
        <v>107.89450103338496</v>
      </c>
      <c r="I81" s="117">
        <f t="shared" si="28"/>
        <v>109.43037615905389</v>
      </c>
      <c r="J81" s="117">
        <f t="shared" si="28"/>
        <v>98.114487544701632</v>
      </c>
      <c r="K81" s="117">
        <f t="shared" si="28"/>
        <v>95.298961223726167</v>
      </c>
      <c r="L81" s="117">
        <f t="shared" si="28"/>
        <v>94.053285680537414</v>
      </c>
      <c r="M81" s="117">
        <f t="shared" si="28"/>
        <v>95.31950288849761</v>
      </c>
      <c r="N81" s="117">
        <f t="shared" si="28"/>
        <v>90.623026380079025</v>
      </c>
      <c r="O81" s="117">
        <f t="shared" si="28"/>
        <v>87.54810206450037</v>
      </c>
      <c r="P81" s="117">
        <f t="shared" si="28"/>
        <v>85.95262928597721</v>
      </c>
      <c r="Q81" s="117">
        <f t="shared" si="28"/>
        <v>82.862349181763719</v>
      </c>
      <c r="R81" s="117">
        <f t="shared" ref="R81:V81" si="29">R82+R85+R87+R100</f>
        <v>73.438210135394783</v>
      </c>
      <c r="S81" s="117">
        <f t="shared" si="29"/>
        <v>75.498082868315109</v>
      </c>
      <c r="T81" s="117">
        <f t="shared" si="29"/>
        <v>70.893583909032785</v>
      </c>
      <c r="U81" s="117">
        <f t="shared" si="29"/>
        <v>67.946754146706823</v>
      </c>
      <c r="V81" s="117">
        <f t="shared" si="29"/>
        <v>69.329883481805652</v>
      </c>
      <c r="W81" s="117">
        <f t="shared" ref="W81:Y81" si="30">W82+W85+W87+W100</f>
        <v>61.691157724798707</v>
      </c>
      <c r="X81" s="117">
        <f t="shared" si="30"/>
        <v>49.079783562911153</v>
      </c>
      <c r="Y81" s="117">
        <f t="shared" si="30"/>
        <v>40.349397236081153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36.317958573010579</v>
      </c>
      <c r="C87" s="122">
        <v>34.921065301475693</v>
      </c>
      <c r="D87" s="122">
        <v>34.34527156921083</v>
      </c>
      <c r="E87" s="122">
        <v>31.658067550694849</v>
      </c>
      <c r="F87" s="122">
        <v>30.974471919064015</v>
      </c>
      <c r="G87" s="122">
        <v>29.083218782415422</v>
      </c>
      <c r="H87" s="122">
        <v>26.304709291001942</v>
      </c>
      <c r="I87" s="122">
        <v>25.471667561296304</v>
      </c>
      <c r="J87" s="122">
        <v>21.997539523455288</v>
      </c>
      <c r="K87" s="122">
        <v>20.79029295114352</v>
      </c>
      <c r="L87" s="122">
        <v>19.660937147339503</v>
      </c>
      <c r="M87" s="122">
        <v>18.994814541382315</v>
      </c>
      <c r="N87" s="122">
        <v>16.748423396442629</v>
      </c>
      <c r="O87" s="122">
        <v>15.230214050974393</v>
      </c>
      <c r="P87" s="122">
        <v>14.411607262361487</v>
      </c>
      <c r="Q87" s="122">
        <v>13.690320080228551</v>
      </c>
      <c r="R87" s="122">
        <v>13.315711646224891</v>
      </c>
      <c r="S87" s="122">
        <v>13.509151361299081</v>
      </c>
      <c r="T87" s="122">
        <v>13.040016232204776</v>
      </c>
      <c r="U87" s="122">
        <v>12.192024844125045</v>
      </c>
      <c r="V87" s="122">
        <v>11.934902244929148</v>
      </c>
      <c r="W87" s="122">
        <v>11.973839895025245</v>
      </c>
      <c r="X87" s="122">
        <v>7.0824496750705199</v>
      </c>
      <c r="Y87" s="122">
        <v>5.7565398582578506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333.47885278979811</v>
      </c>
      <c r="C92" s="101">
        <v>323.74475651874843</v>
      </c>
      <c r="D92" s="101">
        <v>335.7348444923266</v>
      </c>
      <c r="E92" s="101">
        <v>329.09847915342027</v>
      </c>
      <c r="F92" s="101">
        <v>336.40557501810372</v>
      </c>
      <c r="G92" s="101">
        <v>328.09238849537013</v>
      </c>
      <c r="H92" s="101">
        <v>320.37419980658029</v>
      </c>
      <c r="I92" s="101">
        <v>333.89639499268793</v>
      </c>
      <c r="J92" s="101">
        <v>317.09340715431887</v>
      </c>
      <c r="K92" s="101">
        <v>322.1163779127578</v>
      </c>
      <c r="L92" s="101">
        <v>342.06110819122659</v>
      </c>
      <c r="M92" s="101">
        <v>370.25071110510538</v>
      </c>
      <c r="N92" s="101">
        <v>369.96946361475369</v>
      </c>
      <c r="O92" s="101">
        <v>369.52761149335538</v>
      </c>
      <c r="P92" s="101">
        <v>368.64308053958592</v>
      </c>
      <c r="Q92" s="101">
        <v>364.78296522301281</v>
      </c>
      <c r="R92" s="101">
        <v>366.99269799369353</v>
      </c>
      <c r="S92" s="101">
        <v>383.83754850411248</v>
      </c>
      <c r="T92" s="101">
        <v>381.64867584199271</v>
      </c>
      <c r="U92" s="101">
        <v>367.26575720138646</v>
      </c>
      <c r="V92" s="101">
        <v>374.58107350440162</v>
      </c>
      <c r="W92" s="101">
        <v>405.549234407668</v>
      </c>
      <c r="X92" s="101">
        <v>275.66845632069152</v>
      </c>
      <c r="Y92" s="101">
        <v>245.26368130613022</v>
      </c>
      <c r="DA92" s="131" t="s">
        <v>2665</v>
      </c>
    </row>
    <row r="93" spans="1:105" ht="12" customHeight="1" x14ac:dyDescent="0.25">
      <c r="A93" s="107" t="s">
        <v>123</v>
      </c>
      <c r="B93" s="104">
        <v>84.271699747041083</v>
      </c>
      <c r="C93" s="104">
        <v>77.557751684054153</v>
      </c>
      <c r="D93" s="104">
        <v>73.452759292701742</v>
      </c>
      <c r="E93" s="104">
        <v>79.910985241785639</v>
      </c>
      <c r="F93" s="104">
        <v>79.022321088398712</v>
      </c>
      <c r="G93" s="104">
        <v>69.942093575746043</v>
      </c>
      <c r="H93" s="104">
        <v>64.657270987675446</v>
      </c>
      <c r="I93" s="104">
        <v>81.271084372283127</v>
      </c>
      <c r="J93" s="104">
        <v>70.952657024712707</v>
      </c>
      <c r="K93" s="104">
        <v>65.598483024423416</v>
      </c>
      <c r="L93" s="104">
        <v>151.95369638809345</v>
      </c>
      <c r="M93" s="104">
        <v>72.612341823053711</v>
      </c>
      <c r="N93" s="104">
        <v>94.550389942885403</v>
      </c>
      <c r="O93" s="104">
        <v>100.04581884923711</v>
      </c>
      <c r="P93" s="104">
        <v>70.938945300975007</v>
      </c>
      <c r="Q93" s="104">
        <v>81.099403873810147</v>
      </c>
      <c r="R93" s="104">
        <v>76.518186875142689</v>
      </c>
      <c r="S93" s="104">
        <v>89.037016394546782</v>
      </c>
      <c r="T93" s="104">
        <v>86.747333715918643</v>
      </c>
      <c r="U93" s="104">
        <v>76.546814764461288</v>
      </c>
      <c r="V93" s="104">
        <v>80.784940681763075</v>
      </c>
      <c r="W93" s="104">
        <v>89.522305054074351</v>
      </c>
      <c r="X93" s="104">
        <v>23.070647397130607</v>
      </c>
      <c r="Y93" s="104">
        <v>16.282976390632477</v>
      </c>
      <c r="DA93" s="132" t="s">
        <v>2666</v>
      </c>
    </row>
    <row r="94" spans="1:105" ht="12" customHeight="1" x14ac:dyDescent="0.25">
      <c r="A94" s="108" t="s">
        <v>50</v>
      </c>
      <c r="B94" s="98">
        <v>84.271699747041083</v>
      </c>
      <c r="C94" s="98">
        <v>77.557751684054153</v>
      </c>
      <c r="D94" s="98">
        <v>73.452759292701742</v>
      </c>
      <c r="E94" s="98">
        <v>79.910985241785639</v>
      </c>
      <c r="F94" s="98">
        <v>79.022321088398712</v>
      </c>
      <c r="G94" s="98">
        <v>69.942093575746043</v>
      </c>
      <c r="H94" s="98">
        <v>64.657270987675446</v>
      </c>
      <c r="I94" s="98">
        <v>81.271084372283127</v>
      </c>
      <c r="J94" s="98">
        <v>70.952657024712707</v>
      </c>
      <c r="K94" s="98">
        <v>65.598483024423416</v>
      </c>
      <c r="L94" s="98">
        <v>151.95369638809345</v>
      </c>
      <c r="M94" s="98">
        <v>72.612341823053711</v>
      </c>
      <c r="N94" s="98">
        <v>94.550389942885403</v>
      </c>
      <c r="O94" s="98">
        <v>100.04581884923711</v>
      </c>
      <c r="P94" s="98">
        <v>70.938945300975007</v>
      </c>
      <c r="Q94" s="98">
        <v>81.099403873810147</v>
      </c>
      <c r="R94" s="98">
        <v>76.518186875142689</v>
      </c>
      <c r="S94" s="98">
        <v>89.037016394546782</v>
      </c>
      <c r="T94" s="98">
        <v>86.747333715918643</v>
      </c>
      <c r="U94" s="98">
        <v>76.546814764461288</v>
      </c>
      <c r="V94" s="98">
        <v>80.784940681763075</v>
      </c>
      <c r="W94" s="98">
        <v>89.522305054074351</v>
      </c>
      <c r="X94" s="98">
        <v>23.070647397130607</v>
      </c>
      <c r="Y94" s="98">
        <v>16.282976390632477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97.583007059074916</v>
      </c>
      <c r="C100" s="122">
        <v>92.692226449978875</v>
      </c>
      <c r="D100" s="122">
        <v>94.721477481695658</v>
      </c>
      <c r="E100" s="122">
        <v>89.002867853830949</v>
      </c>
      <c r="F100" s="122">
        <v>88.68851997685266</v>
      </c>
      <c r="G100" s="122">
        <v>85.200551222298401</v>
      </c>
      <c r="H100" s="122">
        <v>81.589791742383014</v>
      </c>
      <c r="I100" s="122">
        <v>83.958708597757592</v>
      </c>
      <c r="J100" s="122">
        <v>76.116948021246344</v>
      </c>
      <c r="K100" s="122">
        <v>74.508668272582639</v>
      </c>
      <c r="L100" s="122">
        <v>74.392348533197904</v>
      </c>
      <c r="M100" s="122">
        <v>76.324688347115298</v>
      </c>
      <c r="N100" s="122">
        <v>73.874602983636393</v>
      </c>
      <c r="O100" s="122">
        <v>72.317888013525973</v>
      </c>
      <c r="P100" s="122">
        <v>71.541022023615724</v>
      </c>
      <c r="Q100" s="122">
        <v>69.172029101535173</v>
      </c>
      <c r="R100" s="122">
        <v>60.122498489169892</v>
      </c>
      <c r="S100" s="122">
        <v>61.988931507016027</v>
      </c>
      <c r="T100" s="122">
        <v>57.853567676828007</v>
      </c>
      <c r="U100" s="122">
        <v>55.754729302581772</v>
      </c>
      <c r="V100" s="122">
        <v>57.394981236876504</v>
      </c>
      <c r="W100" s="122">
        <v>49.717317829773464</v>
      </c>
      <c r="X100" s="122">
        <v>41.997333887840632</v>
      </c>
      <c r="Y100" s="122">
        <v>34.5928573778233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213.7381389698354</v>
      </c>
      <c r="C102" s="98">
        <v>205.51882764504174</v>
      </c>
      <c r="D102" s="98">
        <v>210.31932876911844</v>
      </c>
      <c r="E102" s="98">
        <v>198.18105708646036</v>
      </c>
      <c r="F102" s="98">
        <v>194.90845969016573</v>
      </c>
      <c r="G102" s="98">
        <v>190.09568957956213</v>
      </c>
      <c r="H102" s="98">
        <v>190.17129699502141</v>
      </c>
      <c r="I102" s="98">
        <v>202.40669889118962</v>
      </c>
      <c r="J102" s="98">
        <v>191.57962014434381</v>
      </c>
      <c r="K102" s="98">
        <v>195.10929385205321</v>
      </c>
      <c r="L102" s="98">
        <v>201.80805720102336</v>
      </c>
      <c r="M102" s="98">
        <v>212.33581547380706</v>
      </c>
      <c r="N102" s="98">
        <v>214.26332121090974</v>
      </c>
      <c r="O102" s="98">
        <v>214.91118644179153</v>
      </c>
      <c r="P102" s="98">
        <v>216.74164119381294</v>
      </c>
      <c r="Q102" s="98">
        <v>216.01026427295312</v>
      </c>
      <c r="R102" s="98">
        <v>199.16690184715276</v>
      </c>
      <c r="S102" s="98">
        <v>217.05547549869985</v>
      </c>
      <c r="T102" s="98">
        <v>213.31604864190089</v>
      </c>
      <c r="U102" s="98">
        <v>214.22758500170767</v>
      </c>
      <c r="V102" s="98">
        <v>233.33609288790504</v>
      </c>
      <c r="W102" s="98">
        <v>223.5263413994951</v>
      </c>
      <c r="X102" s="98">
        <v>223.35142890962652</v>
      </c>
      <c r="Y102" s="98">
        <v>209.30499051146521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97.582597364265695</v>
      </c>
      <c r="C105" s="117">
        <f t="shared" si="35"/>
        <v>93.49865164143246</v>
      </c>
      <c r="D105" s="117">
        <f t="shared" si="35"/>
        <v>95.743279699759199</v>
      </c>
      <c r="E105" s="117">
        <f t="shared" si="35"/>
        <v>90.190079878461873</v>
      </c>
      <c r="F105" s="117">
        <f t="shared" si="35"/>
        <v>88.632339811137058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97.582597364265695</v>
      </c>
      <c r="C120" s="122">
        <v>93.49865164143246</v>
      </c>
      <c r="D120" s="122">
        <v>95.743279699759199</v>
      </c>
      <c r="E120" s="122">
        <v>90.190079878461873</v>
      </c>
      <c r="F120" s="122">
        <v>88.632339811137058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213.73813896983538</v>
      </c>
      <c r="C121" s="98">
        <v>205.69265491425551</v>
      </c>
      <c r="D121" s="98">
        <v>210.83159677954015</v>
      </c>
      <c r="E121" s="98">
        <v>198.93344974982637</v>
      </c>
      <c r="F121" s="98">
        <v>195.93131898248311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97.58303678970114</v>
      </c>
      <c r="C124" s="117">
        <f t="shared" si="42"/>
        <v>92.512505215078079</v>
      </c>
      <c r="D124" s="117">
        <f t="shared" si="42"/>
        <v>94.545788737986925</v>
      </c>
      <c r="E124" s="117">
        <f t="shared" si="42"/>
        <v>88.853649267332088</v>
      </c>
      <c r="F124" s="117">
        <f t="shared" si="42"/>
        <v>88.478758014204118</v>
      </c>
      <c r="G124" s="117">
        <f t="shared" si="42"/>
        <v>85.333107552066352</v>
      </c>
      <c r="H124" s="117">
        <f t="shared" si="42"/>
        <v>83.156623624951791</v>
      </c>
      <c r="I124" s="117">
        <f t="shared" si="42"/>
        <v>88.035979057840194</v>
      </c>
      <c r="J124" s="117">
        <f t="shared" si="42"/>
        <v>82.693832213752017</v>
      </c>
      <c r="K124" s="117">
        <f t="shared" si="42"/>
        <v>82.464086903051765</v>
      </c>
      <c r="L124" s="117">
        <f t="shared" si="42"/>
        <v>80.715426973328448</v>
      </c>
      <c r="M124" s="117">
        <f t="shared" si="42"/>
        <v>80.162973934947431</v>
      </c>
      <c r="N124" s="117">
        <f t="shared" si="42"/>
        <v>74.754402235240974</v>
      </c>
      <c r="O124" s="117">
        <f t="shared" si="42"/>
        <v>72.323933668603033</v>
      </c>
      <c r="P124" s="117">
        <f t="shared" si="42"/>
        <v>72.164485312889028</v>
      </c>
      <c r="Q124" s="117">
        <f t="shared" si="42"/>
        <v>70.156451721888786</v>
      </c>
      <c r="R124" s="117">
        <f t="shared" ref="R124:V124" si="43">R125+R128+R130+R139</f>
        <v>60.990424589341124</v>
      </c>
      <c r="S124" s="117">
        <f t="shared" si="43"/>
        <v>62.468750952756615</v>
      </c>
      <c r="T124" s="117">
        <f t="shared" si="43"/>
        <v>57.618850687192577</v>
      </c>
      <c r="U124" s="117">
        <f t="shared" si="43"/>
        <v>54.968056624243324</v>
      </c>
      <c r="V124" s="117">
        <f t="shared" si="43"/>
        <v>56.324354594920067</v>
      </c>
      <c r="W124" s="117">
        <f t="shared" ref="W124:Y124" si="44">W125+W128+W130+W139</f>
        <v>49.455245040620774</v>
      </c>
      <c r="X124" s="117">
        <f t="shared" si="44"/>
        <v>43.997968893420641</v>
      </c>
      <c r="Y124" s="117">
        <f t="shared" si="44"/>
        <v>37.033836544156813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97.58303678970114</v>
      </c>
      <c r="C139" s="122">
        <v>92.512505215078079</v>
      </c>
      <c r="D139" s="122">
        <v>94.545788737986925</v>
      </c>
      <c r="E139" s="122">
        <v>88.853649267332088</v>
      </c>
      <c r="F139" s="122">
        <v>88.478758014204118</v>
      </c>
      <c r="G139" s="122">
        <v>85.333107552066352</v>
      </c>
      <c r="H139" s="122">
        <v>83.156623624951791</v>
      </c>
      <c r="I139" s="122">
        <v>88.035979057840194</v>
      </c>
      <c r="J139" s="122">
        <v>82.693832213752017</v>
      </c>
      <c r="K139" s="122">
        <v>82.464086903051765</v>
      </c>
      <c r="L139" s="122">
        <v>80.715426973328448</v>
      </c>
      <c r="M139" s="122">
        <v>80.162973934947431</v>
      </c>
      <c r="N139" s="122">
        <v>74.754402235240974</v>
      </c>
      <c r="O139" s="122">
        <v>72.323933668603033</v>
      </c>
      <c r="P139" s="122">
        <v>72.164485312889028</v>
      </c>
      <c r="Q139" s="122">
        <v>70.156451721888786</v>
      </c>
      <c r="R139" s="122">
        <v>60.990424589341124</v>
      </c>
      <c r="S139" s="122">
        <v>62.468750952756615</v>
      </c>
      <c r="T139" s="122">
        <v>57.618850687192577</v>
      </c>
      <c r="U139" s="122">
        <v>54.968056624243324</v>
      </c>
      <c r="V139" s="122">
        <v>56.324354594920067</v>
      </c>
      <c r="W139" s="122">
        <v>49.455245040620774</v>
      </c>
      <c r="X139" s="122">
        <v>43.997968893420641</v>
      </c>
      <c r="Y139" s="122">
        <v>37.033836544156813</v>
      </c>
      <c r="DA139" s="130" t="s">
        <v>2710</v>
      </c>
    </row>
    <row r="140" spans="1:105" ht="12" customHeight="1" x14ac:dyDescent="0.25">
      <c r="A140" s="97" t="s">
        <v>50</v>
      </c>
      <c r="B140" s="98">
        <v>213.7381389698354</v>
      </c>
      <c r="C140" s="98">
        <v>205.47972233888416</v>
      </c>
      <c r="D140" s="98">
        <v>210.29778859522207</v>
      </c>
      <c r="E140" s="98">
        <v>198.17869623891255</v>
      </c>
      <c r="F140" s="98">
        <v>194.91605013097939</v>
      </c>
      <c r="G140" s="98">
        <v>190.12816234703823</v>
      </c>
      <c r="H140" s="98">
        <v>190.20587227191996</v>
      </c>
      <c r="I140" s="98">
        <v>202.43609288496393</v>
      </c>
      <c r="J140" s="98">
        <v>191.62050976374164</v>
      </c>
      <c r="K140" s="98">
        <v>195.15868776906225</v>
      </c>
      <c r="L140" s="98">
        <v>201.84703330572231</v>
      </c>
      <c r="M140" s="98">
        <v>212.35100826981446</v>
      </c>
      <c r="N140" s="98">
        <v>214.25245238995561</v>
      </c>
      <c r="O140" s="98">
        <v>214.88844868430789</v>
      </c>
      <c r="P140" s="98">
        <v>216.73128906976621</v>
      </c>
      <c r="Q140" s="98">
        <v>216.01094921913369</v>
      </c>
      <c r="R140" s="98">
        <v>199.17285852327649</v>
      </c>
      <c r="S140" s="98">
        <v>217.04859781055291</v>
      </c>
      <c r="T140" s="98">
        <v>213.26358182137506</v>
      </c>
      <c r="U140" s="98">
        <v>214.11061100616953</v>
      </c>
      <c r="V140" s="98">
        <v>233.17862297211607</v>
      </c>
      <c r="W140" s="98">
        <v>223.41444383528685</v>
      </c>
      <c r="X140" s="98">
        <v>223.3144467897869</v>
      </c>
      <c r="Y140" s="98">
        <v>209.31679800163198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135.4195992660045</v>
      </c>
      <c r="C143" s="117">
        <f t="shared" si="49"/>
        <v>128.02979918830383</v>
      </c>
      <c r="D143" s="117">
        <f t="shared" si="49"/>
        <v>128.41945588385695</v>
      </c>
      <c r="E143" s="117">
        <f t="shared" si="49"/>
        <v>118.8997396112669</v>
      </c>
      <c r="F143" s="117">
        <f t="shared" si="49"/>
        <v>120.25691264911204</v>
      </c>
      <c r="G143" s="117">
        <f t="shared" si="49"/>
        <v>113.09594576770668</v>
      </c>
      <c r="H143" s="117">
        <f t="shared" si="49"/>
        <v>103.23447328450132</v>
      </c>
      <c r="I143" s="117">
        <f t="shared" si="49"/>
        <v>102.88058431151117</v>
      </c>
      <c r="J143" s="117">
        <f t="shared" si="49"/>
        <v>89.969030649472387</v>
      </c>
      <c r="K143" s="117">
        <f t="shared" si="49"/>
        <v>89.373349194022097</v>
      </c>
      <c r="L143" s="117">
        <f t="shared" si="49"/>
        <v>90.556707108783755</v>
      </c>
      <c r="M143" s="117">
        <f t="shared" si="49"/>
        <v>94.082346725965294</v>
      </c>
      <c r="N143" s="117">
        <f t="shared" si="49"/>
        <v>91.186409227792026</v>
      </c>
      <c r="O143" s="117">
        <f t="shared" si="49"/>
        <v>88.485375089749937</v>
      </c>
      <c r="P143" s="117">
        <f t="shared" si="49"/>
        <v>85.844200392207213</v>
      </c>
      <c r="Q143" s="117">
        <f t="shared" si="49"/>
        <v>81.700347742978977</v>
      </c>
      <c r="R143" s="117">
        <f t="shared" ref="R143:V143" si="50">R144+R146+R148+R157</f>
        <v>71.270017170490675</v>
      </c>
      <c r="S143" s="117">
        <f t="shared" si="50"/>
        <v>73.30588097791852</v>
      </c>
      <c r="T143" s="117">
        <f t="shared" si="50"/>
        <v>69.382894049088037</v>
      </c>
      <c r="U143" s="117">
        <f t="shared" si="50"/>
        <v>67.195778947184166</v>
      </c>
      <c r="V143" s="117">
        <f t="shared" si="50"/>
        <v>68.413832503657559</v>
      </c>
      <c r="W143" s="117">
        <f t="shared" ref="W143:Y143" si="51">W144+W146+W148+W157</f>
        <v>59.741897060224986</v>
      </c>
      <c r="X143" s="117">
        <f t="shared" si="51"/>
        <v>44.697597625349495</v>
      </c>
      <c r="Y143" s="117">
        <f t="shared" si="51"/>
        <v>36.793730046048971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37.836426433348059</v>
      </c>
      <c r="C148" s="122">
        <v>36.127263972261233</v>
      </c>
      <c r="D148" s="122">
        <v>34.404148797858014</v>
      </c>
      <c r="E148" s="122">
        <v>30.485467497444617</v>
      </c>
      <c r="F148" s="122">
        <v>29.831030687525011</v>
      </c>
      <c r="G148" s="122">
        <v>29.230761281170146</v>
      </c>
      <c r="H148" s="122">
        <v>26.420740668673883</v>
      </c>
      <c r="I148" s="122">
        <v>24.840426890694346</v>
      </c>
      <c r="J148" s="122">
        <v>20.213778483978867</v>
      </c>
      <c r="K148" s="122">
        <v>19.761376653603119</v>
      </c>
      <c r="L148" s="122">
        <v>19.187355701363405</v>
      </c>
      <c r="M148" s="122">
        <v>19.346322667367676</v>
      </c>
      <c r="N148" s="122">
        <v>17.717237734602218</v>
      </c>
      <c r="O148" s="122">
        <v>16.333336988084319</v>
      </c>
      <c r="P148" s="122">
        <v>15.003837369626684</v>
      </c>
      <c r="Q148" s="122">
        <v>13.959570259625261</v>
      </c>
      <c r="R148" s="122">
        <v>13.406200395406158</v>
      </c>
      <c r="S148" s="122">
        <v>13.63479328145819</v>
      </c>
      <c r="T148" s="122">
        <v>13.166902442357907</v>
      </c>
      <c r="U148" s="122">
        <v>12.346099071694471</v>
      </c>
      <c r="V148" s="122">
        <v>12.092302368377556</v>
      </c>
      <c r="W148" s="122">
        <v>12.044182611057586</v>
      </c>
      <c r="X148" s="122">
        <v>6.8847095967211134</v>
      </c>
      <c r="Y148" s="122">
        <v>5.7208865817327927</v>
      </c>
      <c r="DA148" s="130" t="s">
        <v>2718</v>
      </c>
    </row>
    <row r="149" spans="1:105" ht="12" customHeight="1" x14ac:dyDescent="0.25">
      <c r="A149" s="97" t="s">
        <v>124</v>
      </c>
      <c r="B149" s="98">
        <v>333.47885278979805</v>
      </c>
      <c r="C149" s="98">
        <v>322.70729487712583</v>
      </c>
      <c r="D149" s="98">
        <v>333.77143554195948</v>
      </c>
      <c r="E149" s="98">
        <v>326.03365884474232</v>
      </c>
      <c r="F149" s="98">
        <v>331.91849229990044</v>
      </c>
      <c r="G149" s="98">
        <v>323.59995081852674</v>
      </c>
      <c r="H149" s="98">
        <v>317.34042074344137</v>
      </c>
      <c r="I149" s="98">
        <v>331.5474234684026</v>
      </c>
      <c r="J149" s="98">
        <v>314.7657334819836</v>
      </c>
      <c r="K149" s="98">
        <v>320.07557260209279</v>
      </c>
      <c r="L149" s="98">
        <v>340.46096218802955</v>
      </c>
      <c r="M149" s="98">
        <v>369.43041753369363</v>
      </c>
      <c r="N149" s="98">
        <v>370.11088751853146</v>
      </c>
      <c r="O149" s="98">
        <v>370.10116550194817</v>
      </c>
      <c r="P149" s="98">
        <v>366.81565307241846</v>
      </c>
      <c r="Q149" s="98">
        <v>360.46491701790615</v>
      </c>
      <c r="R149" s="98">
        <v>361.03608958596811</v>
      </c>
      <c r="S149" s="98">
        <v>377.57872877841027</v>
      </c>
      <c r="T149" s="98">
        <v>376.39713002371894</v>
      </c>
      <c r="U149" s="98">
        <v>363.10773108460239</v>
      </c>
      <c r="V149" s="98">
        <v>370.51191045821486</v>
      </c>
      <c r="W149" s="98">
        <v>401.14081128166845</v>
      </c>
      <c r="X149" s="98">
        <v>272.43368343056966</v>
      </c>
      <c r="Y149" s="98">
        <v>242.55495927153169</v>
      </c>
      <c r="DA149" s="63" t="s">
        <v>2719</v>
      </c>
    </row>
    <row r="150" spans="1:105" ht="12" customHeight="1" x14ac:dyDescent="0.25">
      <c r="A150" s="97" t="s">
        <v>123</v>
      </c>
      <c r="B150" s="98">
        <v>84.271699747041083</v>
      </c>
      <c r="C150" s="98">
        <v>77.911866521187662</v>
      </c>
      <c r="D150" s="98">
        <v>73.454247552769488</v>
      </c>
      <c r="E150" s="98">
        <v>79.991829853881796</v>
      </c>
      <c r="F150" s="98">
        <v>78.220032699827996</v>
      </c>
      <c r="G150" s="98">
        <v>68.980637061639143</v>
      </c>
      <c r="H150" s="98">
        <v>64.049435138012996</v>
      </c>
      <c r="I150" s="98">
        <v>80.767191113426719</v>
      </c>
      <c r="J150" s="98">
        <v>70.538073330887983</v>
      </c>
      <c r="K150" s="98">
        <v>65.311051301255034</v>
      </c>
      <c r="L150" s="98">
        <v>151.59446574890799</v>
      </c>
      <c r="M150" s="98">
        <v>72.551942543562262</v>
      </c>
      <c r="N150" s="98">
        <v>94.546783033903637</v>
      </c>
      <c r="O150" s="98">
        <v>100.13013985752556</v>
      </c>
      <c r="P150" s="98">
        <v>70.102593436024648</v>
      </c>
      <c r="Q150" s="98">
        <v>79.694642903280723</v>
      </c>
      <c r="R150" s="98">
        <v>74.939661399032303</v>
      </c>
      <c r="S150" s="98">
        <v>87.407478886736868</v>
      </c>
      <c r="T150" s="98">
        <v>85.886154904122918</v>
      </c>
      <c r="U150" s="98">
        <v>76.152478655768931</v>
      </c>
      <c r="V150" s="98">
        <v>80.264231799966254</v>
      </c>
      <c r="W150" s="98">
        <v>88.320202520071717</v>
      </c>
      <c r="X150" s="98">
        <v>22.758422759510566</v>
      </c>
      <c r="Y150" s="98">
        <v>16.079124844128543</v>
      </c>
      <c r="DA150" s="63" t="s">
        <v>2720</v>
      </c>
    </row>
    <row r="151" spans="1:105" ht="12" customHeight="1" x14ac:dyDescent="0.25">
      <c r="A151" s="100" t="s">
        <v>50</v>
      </c>
      <c r="B151" s="101">
        <v>84.271699747041083</v>
      </c>
      <c r="C151" s="101">
        <v>77.911866521187662</v>
      </c>
      <c r="D151" s="101">
        <v>73.454247552769488</v>
      </c>
      <c r="E151" s="101">
        <v>79.991829853881796</v>
      </c>
      <c r="F151" s="101">
        <v>78.220032699827996</v>
      </c>
      <c r="G151" s="101">
        <v>68.980637061639143</v>
      </c>
      <c r="H151" s="101">
        <v>64.049435138012996</v>
      </c>
      <c r="I151" s="101">
        <v>80.767191113426719</v>
      </c>
      <c r="J151" s="101">
        <v>70.538073330887983</v>
      </c>
      <c r="K151" s="101">
        <v>65.311051301255034</v>
      </c>
      <c r="L151" s="101">
        <v>151.59446574890799</v>
      </c>
      <c r="M151" s="101">
        <v>72.551942543562262</v>
      </c>
      <c r="N151" s="101">
        <v>94.546783033903637</v>
      </c>
      <c r="O151" s="101">
        <v>100.13013985752556</v>
      </c>
      <c r="P151" s="101">
        <v>70.102593436024648</v>
      </c>
      <c r="Q151" s="101">
        <v>79.694642903280723</v>
      </c>
      <c r="R151" s="101">
        <v>74.939661399032303</v>
      </c>
      <c r="S151" s="101">
        <v>87.407478886736868</v>
      </c>
      <c r="T151" s="101">
        <v>85.886154904122918</v>
      </c>
      <c r="U151" s="101">
        <v>76.152478655768931</v>
      </c>
      <c r="V151" s="101">
        <v>80.264231799966254</v>
      </c>
      <c r="W151" s="101">
        <v>88.320202520071717</v>
      </c>
      <c r="X151" s="101">
        <v>22.758422759510566</v>
      </c>
      <c r="Y151" s="101">
        <v>16.079124844128543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97.583172832656444</v>
      </c>
      <c r="C157" s="122">
        <v>91.902535216042594</v>
      </c>
      <c r="D157" s="122">
        <v>94.015307085998941</v>
      </c>
      <c r="E157" s="122">
        <v>88.414272113822278</v>
      </c>
      <c r="F157" s="122">
        <v>90.425881961587024</v>
      </c>
      <c r="G157" s="122">
        <v>83.865184486536535</v>
      </c>
      <c r="H157" s="122">
        <v>76.813732615827433</v>
      </c>
      <c r="I157" s="122">
        <v>78.040157420816826</v>
      </c>
      <c r="J157" s="122">
        <v>69.755252165493516</v>
      </c>
      <c r="K157" s="122">
        <v>69.611972540418975</v>
      </c>
      <c r="L157" s="122">
        <v>71.369351407420353</v>
      </c>
      <c r="M157" s="122">
        <v>74.736024058597621</v>
      </c>
      <c r="N157" s="122">
        <v>73.469171493189805</v>
      </c>
      <c r="O157" s="122">
        <v>72.152038101665624</v>
      </c>
      <c r="P157" s="122">
        <v>70.840363022580533</v>
      </c>
      <c r="Q157" s="122">
        <v>67.74077748335371</v>
      </c>
      <c r="R157" s="122">
        <v>57.863816775084523</v>
      </c>
      <c r="S157" s="122">
        <v>59.671087696460333</v>
      </c>
      <c r="T157" s="122">
        <v>56.215991606730128</v>
      </c>
      <c r="U157" s="122">
        <v>54.849679875489699</v>
      </c>
      <c r="V157" s="122">
        <v>56.321530135280007</v>
      </c>
      <c r="W157" s="122">
        <v>47.6977144491674</v>
      </c>
      <c r="X157" s="122">
        <v>37.812888028628379</v>
      </c>
      <c r="Y157" s="122">
        <v>31.072843464316179</v>
      </c>
      <c r="DA157" s="130" t="s">
        <v>2727</v>
      </c>
    </row>
    <row r="158" spans="1:105" ht="12" customHeight="1" x14ac:dyDescent="0.25">
      <c r="A158" s="97" t="s">
        <v>50</v>
      </c>
      <c r="B158" s="98">
        <v>213.73813896983535</v>
      </c>
      <c r="C158" s="98">
        <v>205.34624477246422</v>
      </c>
      <c r="D158" s="98">
        <v>209.98196569357489</v>
      </c>
      <c r="E158" s="98">
        <v>197.73754894625193</v>
      </c>
      <c r="F158" s="98">
        <v>194.41663395066655</v>
      </c>
      <c r="G158" s="98">
        <v>189.72006923857288</v>
      </c>
      <c r="H158" s="98">
        <v>190.01978996178789</v>
      </c>
      <c r="I158" s="98">
        <v>202.35908941663334</v>
      </c>
      <c r="J158" s="98">
        <v>191.53403338620012</v>
      </c>
      <c r="K158" s="98">
        <v>195.07339380261649</v>
      </c>
      <c r="L158" s="98">
        <v>201.78653026587529</v>
      </c>
      <c r="M158" s="98">
        <v>212.3299200285997</v>
      </c>
      <c r="N158" s="98">
        <v>214.26792033031961</v>
      </c>
      <c r="O158" s="98">
        <v>214.91879545656988</v>
      </c>
      <c r="P158" s="98">
        <v>216.74090223828523</v>
      </c>
      <c r="Q158" s="98">
        <v>215.99846272539381</v>
      </c>
      <c r="R158" s="98">
        <v>199.1404916642812</v>
      </c>
      <c r="S158" s="98">
        <v>217.00758056853343</v>
      </c>
      <c r="T158" s="98">
        <v>213.2537888650939</v>
      </c>
      <c r="U158" s="98">
        <v>214.14528322170554</v>
      </c>
      <c r="V158" s="98">
        <v>233.21592745832334</v>
      </c>
      <c r="W158" s="98">
        <v>223.40136481662267</v>
      </c>
      <c r="X158" s="98">
        <v>223.22497748039004</v>
      </c>
      <c r="Y158" s="98">
        <v>209.19521118433536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135.41907592317051</v>
      </c>
      <c r="C161" s="117">
        <f t="shared" si="54"/>
        <v>128.80868838749396</v>
      </c>
      <c r="D161" s="117">
        <f t="shared" si="54"/>
        <v>130.08091839275528</v>
      </c>
      <c r="E161" s="117">
        <f t="shared" si="54"/>
        <v>121.68768884122925</v>
      </c>
      <c r="F161" s="117">
        <f t="shared" si="54"/>
        <v>120.79234857729141</v>
      </c>
      <c r="G161" s="117">
        <f t="shared" si="54"/>
        <v>115.8751338763055</v>
      </c>
      <c r="H161" s="117">
        <f t="shared" si="54"/>
        <v>109.74290552220212</v>
      </c>
      <c r="I161" s="117">
        <f t="shared" si="54"/>
        <v>112.01560289219503</v>
      </c>
      <c r="J161" s="117">
        <f t="shared" si="54"/>
        <v>100.75426077777874</v>
      </c>
      <c r="K161" s="117">
        <f t="shared" si="54"/>
        <v>98.267429217467495</v>
      </c>
      <c r="L161" s="117">
        <f t="shared" si="54"/>
        <v>96.875942642357927</v>
      </c>
      <c r="M161" s="117">
        <f t="shared" si="54"/>
        <v>97.742210307054378</v>
      </c>
      <c r="N161" s="117">
        <f t="shared" si="54"/>
        <v>92.046853092382662</v>
      </c>
      <c r="O161" s="117">
        <f t="shared" si="54"/>
        <v>88.439651587596046</v>
      </c>
      <c r="P161" s="117">
        <f t="shared" si="54"/>
        <v>86.800332471110039</v>
      </c>
      <c r="Q161" s="117">
        <f t="shared" si="54"/>
        <v>83.383544026062921</v>
      </c>
      <c r="R161" s="117">
        <f t="shared" ref="R161:V161" si="55">R162+R164+R166+R175</f>
        <v>73.303386355019597</v>
      </c>
      <c r="S161" s="117">
        <f t="shared" si="55"/>
        <v>75.189547081067047</v>
      </c>
      <c r="T161" s="117">
        <f t="shared" si="55"/>
        <v>70.805745881294413</v>
      </c>
      <c r="U161" s="117">
        <f t="shared" si="55"/>
        <v>68.080753166924694</v>
      </c>
      <c r="V161" s="117">
        <f t="shared" si="55"/>
        <v>69.412148190436156</v>
      </c>
      <c r="W161" s="117">
        <f t="shared" ref="W161:Y161" si="56">W162+W164+W166+W175</f>
        <v>62.398862326281225</v>
      </c>
      <c r="X161" s="117">
        <f t="shared" si="56"/>
        <v>50.284348104132626</v>
      </c>
      <c r="Y161" s="117">
        <f t="shared" si="56"/>
        <v>41.783738794492486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37.836054173708696</v>
      </c>
      <c r="C166" s="122">
        <v>36.340895551310076</v>
      </c>
      <c r="D166" s="122">
        <v>35.581203738956603</v>
      </c>
      <c r="E166" s="122">
        <v>32.872361997920734</v>
      </c>
      <c r="F166" s="122">
        <v>32.312756310769529</v>
      </c>
      <c r="G166" s="122">
        <v>30.543755047139602</v>
      </c>
      <c r="H166" s="122">
        <v>27.798457080228648</v>
      </c>
      <c r="I166" s="122">
        <v>27.235206525752261</v>
      </c>
      <c r="J166" s="122">
        <v>23.697267313668082</v>
      </c>
      <c r="K166" s="122">
        <v>22.538588145613726</v>
      </c>
      <c r="L166" s="122">
        <v>21.579677253919826</v>
      </c>
      <c r="M166" s="122">
        <v>21.009362106348561</v>
      </c>
      <c r="N166" s="122">
        <v>18.211657579349769</v>
      </c>
      <c r="O166" s="122">
        <v>16.20190459875915</v>
      </c>
      <c r="P166" s="122">
        <v>15.210337999773371</v>
      </c>
      <c r="Q166" s="122">
        <v>14.303690934981415</v>
      </c>
      <c r="R166" s="122">
        <v>13.767790064018017</v>
      </c>
      <c r="S166" s="122">
        <v>13.909830673029571</v>
      </c>
      <c r="T166" s="122">
        <v>13.465834824380506</v>
      </c>
      <c r="U166" s="122">
        <v>12.655589726510744</v>
      </c>
      <c r="V166" s="122">
        <v>12.435124281512319</v>
      </c>
      <c r="W166" s="122">
        <v>12.65092218318742</v>
      </c>
      <c r="X166" s="122">
        <v>7.6594003937858419</v>
      </c>
      <c r="Y166" s="122">
        <v>6.330881216096282</v>
      </c>
      <c r="DA166" s="130" t="s">
        <v>2735</v>
      </c>
    </row>
    <row r="167" spans="1:105" ht="12" customHeight="1" x14ac:dyDescent="0.25">
      <c r="A167" s="97" t="s">
        <v>124</v>
      </c>
      <c r="B167" s="98">
        <v>333.47885278979811</v>
      </c>
      <c r="C167" s="98">
        <v>323.44144581376412</v>
      </c>
      <c r="D167" s="98">
        <v>335.23354285735377</v>
      </c>
      <c r="E167" s="98">
        <v>328.59912329006323</v>
      </c>
      <c r="F167" s="98">
        <v>335.99620163596836</v>
      </c>
      <c r="G167" s="98">
        <v>328.14130626295707</v>
      </c>
      <c r="H167" s="98">
        <v>320.59023035821866</v>
      </c>
      <c r="I167" s="98">
        <v>334.29245554102442</v>
      </c>
      <c r="J167" s="98">
        <v>317.49930541628891</v>
      </c>
      <c r="K167" s="98">
        <v>322.79299619972568</v>
      </c>
      <c r="L167" s="98">
        <v>342.94582198674362</v>
      </c>
      <c r="M167" s="98">
        <v>371.5638538021966</v>
      </c>
      <c r="N167" s="98">
        <v>371.29464467621364</v>
      </c>
      <c r="O167" s="98">
        <v>370.83673825177584</v>
      </c>
      <c r="P167" s="98">
        <v>370.570832303533</v>
      </c>
      <c r="Q167" s="98">
        <v>365.96395856361198</v>
      </c>
      <c r="R167" s="98">
        <v>366.81310076774707</v>
      </c>
      <c r="S167" s="98">
        <v>383.09237102356411</v>
      </c>
      <c r="T167" s="98">
        <v>381.27782307174994</v>
      </c>
      <c r="U167" s="98">
        <v>367.48829743374444</v>
      </c>
      <c r="V167" s="98">
        <v>374.37672301108381</v>
      </c>
      <c r="W167" s="98">
        <v>405.55546609821874</v>
      </c>
      <c r="X167" s="98">
        <v>275.81497012912376</v>
      </c>
      <c r="Y167" s="98">
        <v>245.61917905798154</v>
      </c>
      <c r="DA167" s="63" t="s">
        <v>2736</v>
      </c>
    </row>
    <row r="168" spans="1:105" ht="12" customHeight="1" x14ac:dyDescent="0.25">
      <c r="A168" s="97" t="s">
        <v>123</v>
      </c>
      <c r="B168" s="98">
        <v>84.271699747041069</v>
      </c>
      <c r="C168" s="98">
        <v>77.496278031405197</v>
      </c>
      <c r="D168" s="98">
        <v>73.363356288463976</v>
      </c>
      <c r="E168" s="98">
        <v>79.796956447051357</v>
      </c>
      <c r="F168" s="98">
        <v>78.938846144215873</v>
      </c>
      <c r="G168" s="98">
        <v>69.981663601030192</v>
      </c>
      <c r="H168" s="98">
        <v>64.701689077826202</v>
      </c>
      <c r="I168" s="98">
        <v>81.38308908764175</v>
      </c>
      <c r="J168" s="98">
        <v>71.04655045790436</v>
      </c>
      <c r="K168" s="98">
        <v>65.775723627398222</v>
      </c>
      <c r="L168" s="98">
        <v>152.41436289894054</v>
      </c>
      <c r="M168" s="98">
        <v>72.869015999301737</v>
      </c>
      <c r="N168" s="98">
        <v>94.832606389055712</v>
      </c>
      <c r="O168" s="98">
        <v>100.32998529091584</v>
      </c>
      <c r="P168" s="98">
        <v>71.423565482275876</v>
      </c>
      <c r="Q168" s="98">
        <v>81.564182385313003</v>
      </c>
      <c r="R168" s="98">
        <v>76.703313023899383</v>
      </c>
      <c r="S168" s="98">
        <v>88.842142414556236</v>
      </c>
      <c r="T168" s="98">
        <v>86.695114431275556</v>
      </c>
      <c r="U168" s="98">
        <v>76.558520662652057</v>
      </c>
      <c r="V168" s="98">
        <v>80.901720158807279</v>
      </c>
      <c r="W168" s="98">
        <v>89.692884493712143</v>
      </c>
      <c r="X168" s="98">
        <v>23.145536263586244</v>
      </c>
      <c r="Y168" s="98">
        <v>16.354125815169784</v>
      </c>
      <c r="DA168" s="63" t="s">
        <v>2737</v>
      </c>
    </row>
    <row r="169" spans="1:105" ht="12" customHeight="1" x14ac:dyDescent="0.25">
      <c r="A169" s="100" t="s">
        <v>50</v>
      </c>
      <c r="B169" s="101">
        <v>84.271699747041069</v>
      </c>
      <c r="C169" s="101">
        <v>77.496278031405197</v>
      </c>
      <c r="D169" s="101">
        <v>73.363356288463976</v>
      </c>
      <c r="E169" s="101">
        <v>79.796956447051357</v>
      </c>
      <c r="F169" s="101">
        <v>78.938846144215873</v>
      </c>
      <c r="G169" s="101">
        <v>69.981663601030192</v>
      </c>
      <c r="H169" s="101">
        <v>64.701689077826202</v>
      </c>
      <c r="I169" s="101">
        <v>81.38308908764175</v>
      </c>
      <c r="J169" s="101">
        <v>71.04655045790436</v>
      </c>
      <c r="K169" s="101">
        <v>65.775723627398222</v>
      </c>
      <c r="L169" s="101">
        <v>152.41436289894054</v>
      </c>
      <c r="M169" s="101">
        <v>72.869015999301737</v>
      </c>
      <c r="N169" s="101">
        <v>94.832606389055712</v>
      </c>
      <c r="O169" s="101">
        <v>100.32998529091584</v>
      </c>
      <c r="P169" s="101">
        <v>71.423565482275876</v>
      </c>
      <c r="Q169" s="101">
        <v>81.564182385313003</v>
      </c>
      <c r="R169" s="101">
        <v>76.703313023899383</v>
      </c>
      <c r="S169" s="101">
        <v>88.842142414556236</v>
      </c>
      <c r="T169" s="101">
        <v>86.695114431275556</v>
      </c>
      <c r="U169" s="101">
        <v>76.558520662652057</v>
      </c>
      <c r="V169" s="101">
        <v>80.901720158807279</v>
      </c>
      <c r="W169" s="101">
        <v>89.692884493712143</v>
      </c>
      <c r="X169" s="101">
        <v>23.145536263586244</v>
      </c>
      <c r="Y169" s="101">
        <v>16.354125815169784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97.583021749461821</v>
      </c>
      <c r="C175" s="122">
        <v>92.467792836183875</v>
      </c>
      <c r="D175" s="122">
        <v>94.499714653798662</v>
      </c>
      <c r="E175" s="122">
        <v>88.815326843308512</v>
      </c>
      <c r="F175" s="122">
        <v>88.479592266521877</v>
      </c>
      <c r="G175" s="122">
        <v>85.331378829165899</v>
      </c>
      <c r="H175" s="122">
        <v>81.944448441973478</v>
      </c>
      <c r="I175" s="122">
        <v>84.780396366442773</v>
      </c>
      <c r="J175" s="122">
        <v>77.056993464110661</v>
      </c>
      <c r="K175" s="122">
        <v>75.728841071853765</v>
      </c>
      <c r="L175" s="122">
        <v>75.296265388438101</v>
      </c>
      <c r="M175" s="122">
        <v>76.732848200705817</v>
      </c>
      <c r="N175" s="122">
        <v>73.8351955130329</v>
      </c>
      <c r="O175" s="122">
        <v>72.237746988836889</v>
      </c>
      <c r="P175" s="122">
        <v>71.589994471336666</v>
      </c>
      <c r="Q175" s="122">
        <v>69.079853091081503</v>
      </c>
      <c r="R175" s="122">
        <v>59.535596291001575</v>
      </c>
      <c r="S175" s="122">
        <v>61.27971640803748</v>
      </c>
      <c r="T175" s="122">
        <v>57.339911056913913</v>
      </c>
      <c r="U175" s="122">
        <v>55.425163440413954</v>
      </c>
      <c r="V175" s="122">
        <v>56.97702390892384</v>
      </c>
      <c r="W175" s="122">
        <v>49.747940143093807</v>
      </c>
      <c r="X175" s="122">
        <v>42.624947710346781</v>
      </c>
      <c r="Y175" s="122">
        <v>35.452857578396205</v>
      </c>
      <c r="DA175" s="130" t="s">
        <v>2744</v>
      </c>
    </row>
    <row r="176" spans="1:105" ht="12" customHeight="1" x14ac:dyDescent="0.25">
      <c r="A176" s="97" t="s">
        <v>50</v>
      </c>
      <c r="B176" s="98">
        <v>213.73813896983535</v>
      </c>
      <c r="C176" s="98">
        <v>205.46999871730142</v>
      </c>
      <c r="D176" s="98">
        <v>210.23752847257094</v>
      </c>
      <c r="E176" s="98">
        <v>198.11092600363185</v>
      </c>
      <c r="F176" s="98">
        <v>194.85873343128364</v>
      </c>
      <c r="G176" s="98">
        <v>190.0869276891346</v>
      </c>
      <c r="H176" s="98">
        <v>190.17452825936775</v>
      </c>
      <c r="I176" s="98">
        <v>202.41543981106929</v>
      </c>
      <c r="J176" s="98">
        <v>191.58798049964665</v>
      </c>
      <c r="K176" s="98">
        <v>195.12062111636979</v>
      </c>
      <c r="L176" s="98">
        <v>201.8199894324155</v>
      </c>
      <c r="M176" s="98">
        <v>212.3492637650933</v>
      </c>
      <c r="N176" s="98">
        <v>214.2725270435246</v>
      </c>
      <c r="O176" s="98">
        <v>214.91762012854906</v>
      </c>
      <c r="P176" s="98">
        <v>216.74688488702728</v>
      </c>
      <c r="Q176" s="98">
        <v>216.01189210064823</v>
      </c>
      <c r="R176" s="98">
        <v>199.15998879920778</v>
      </c>
      <c r="S176" s="98">
        <v>217.04204182489576</v>
      </c>
      <c r="T176" s="98">
        <v>213.31883880320885</v>
      </c>
      <c r="U176" s="98">
        <v>214.25645211683479</v>
      </c>
      <c r="V176" s="98">
        <v>233.36004438171491</v>
      </c>
      <c r="W176" s="98">
        <v>223.56279633979025</v>
      </c>
      <c r="X176" s="98">
        <v>223.39933041638182</v>
      </c>
      <c r="Y176" s="98">
        <v>209.34476250443018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166.81951314098353</v>
      </c>
      <c r="C3" s="118">
        <f t="shared" si="0"/>
        <v>178.32125640791</v>
      </c>
      <c r="D3" s="118">
        <f t="shared" si="0"/>
        <v>150.97812231764539</v>
      </c>
      <c r="E3" s="118">
        <f t="shared" si="0"/>
        <v>165.98068165170352</v>
      </c>
      <c r="F3" s="118">
        <f t="shared" si="0"/>
        <v>174.09813874083537</v>
      </c>
      <c r="G3" s="118">
        <f t="shared" si="0"/>
        <v>163.56353729998696</v>
      </c>
      <c r="H3" s="118">
        <f t="shared" si="0"/>
        <v>158.63759771827961</v>
      </c>
      <c r="I3" s="118">
        <f t="shared" si="0"/>
        <v>153.95836503857589</v>
      </c>
      <c r="J3" s="118">
        <f t="shared" si="0"/>
        <v>169.91034095527834</v>
      </c>
      <c r="K3" s="118">
        <f t="shared" si="0"/>
        <v>156.85845232195544</v>
      </c>
      <c r="L3" s="118">
        <f t="shared" si="0"/>
        <v>206.25912559727286</v>
      </c>
      <c r="M3" s="118">
        <f t="shared" si="0"/>
        <v>75.011122847146225</v>
      </c>
      <c r="N3" s="118">
        <f t="shared" si="0"/>
        <v>115.42109401354907</v>
      </c>
      <c r="O3" s="118">
        <f t="shared" si="0"/>
        <v>159.18840965042875</v>
      </c>
      <c r="P3" s="118">
        <f t="shared" si="0"/>
        <v>123.49360782373438</v>
      </c>
      <c r="Q3" s="118">
        <f t="shared" si="0"/>
        <v>131.0813083494547</v>
      </c>
      <c r="R3" s="118">
        <f t="shared" ref="R3:V3" si="1">R4+R7+R9+R19</f>
        <v>142.09541343791741</v>
      </c>
      <c r="S3" s="118">
        <f t="shared" si="1"/>
        <v>145.93900816701188</v>
      </c>
      <c r="T3" s="118">
        <f t="shared" si="1"/>
        <v>126.73754270001453</v>
      </c>
      <c r="U3" s="118">
        <f t="shared" si="1"/>
        <v>129.69574269306221</v>
      </c>
      <c r="V3" s="118">
        <f t="shared" si="1"/>
        <v>118.0378636178641</v>
      </c>
      <c r="W3" s="118">
        <f t="shared" ref="W3:Y3" si="2">W4+W7+W9+W19</f>
        <v>139.42373129154126</v>
      </c>
      <c r="X3" s="118">
        <f t="shared" si="2"/>
        <v>128.87943446471735</v>
      </c>
      <c r="Y3" s="118">
        <f t="shared" si="2"/>
        <v>100.45654515880098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141.36820427462007</v>
      </c>
      <c r="C4" s="123">
        <f t="shared" si="3"/>
        <v>153.12212795732279</v>
      </c>
      <c r="D4" s="123">
        <f t="shared" si="3"/>
        <v>126.0492329586679</v>
      </c>
      <c r="E4" s="123">
        <f t="shared" si="3"/>
        <v>139.95885038054169</v>
      </c>
      <c r="F4" s="123">
        <f t="shared" si="3"/>
        <v>149.59723784873563</v>
      </c>
      <c r="G4" s="123">
        <f t="shared" si="3"/>
        <v>140.21511362997319</v>
      </c>
      <c r="H4" s="123">
        <f t="shared" si="3"/>
        <v>134.6451571833764</v>
      </c>
      <c r="I4" s="123">
        <f t="shared" si="3"/>
        <v>129.02597388138142</v>
      </c>
      <c r="J4" s="123">
        <f t="shared" si="3"/>
        <v>144.17070317635859</v>
      </c>
      <c r="K4" s="123">
        <f t="shared" si="3"/>
        <v>133.59044861125597</v>
      </c>
      <c r="L4" s="123">
        <f t="shared" si="3"/>
        <v>177.96958620579215</v>
      </c>
      <c r="M4" s="123">
        <f t="shared" si="3"/>
        <v>53.708548864996452</v>
      </c>
      <c r="N4" s="123">
        <f t="shared" si="3"/>
        <v>91.087391269638701</v>
      </c>
      <c r="O4" s="123">
        <f t="shared" si="3"/>
        <v>132.62096429862376</v>
      </c>
      <c r="P4" s="123">
        <f t="shared" si="3"/>
        <v>98.799995029889857</v>
      </c>
      <c r="Q4" s="123">
        <f t="shared" si="3"/>
        <v>106.26205681933111</v>
      </c>
      <c r="R4" s="123">
        <f t="shared" ref="R4:V4" si="4">SUM(R5:R6)</f>
        <v>116.73251329377402</v>
      </c>
      <c r="S4" s="123">
        <f t="shared" si="4"/>
        <v>118.49598482586687</v>
      </c>
      <c r="T4" s="123">
        <f t="shared" si="4"/>
        <v>102.17920570254235</v>
      </c>
      <c r="U4" s="123">
        <f t="shared" si="4"/>
        <v>106.26393490161446</v>
      </c>
      <c r="V4" s="123">
        <f t="shared" si="4"/>
        <v>93.384744659248241</v>
      </c>
      <c r="W4" s="123">
        <f t="shared" ref="W4:Y4" si="5">SUM(W5:W6)</f>
        <v>113.75539384147565</v>
      </c>
      <c r="X4" s="123">
        <f t="shared" si="5"/>
        <v>109.03692477608445</v>
      </c>
      <c r="Y4" s="123">
        <f t="shared" si="5"/>
        <v>82.867411639144521</v>
      </c>
      <c r="DA4" s="130" t="s">
        <v>2749</v>
      </c>
    </row>
    <row r="5" spans="1:105" ht="12" customHeight="1" x14ac:dyDescent="0.25">
      <c r="A5" s="97" t="s">
        <v>51</v>
      </c>
      <c r="B5" s="99">
        <v>140.46484062231818</v>
      </c>
      <c r="C5" s="99">
        <v>152.16837823092553</v>
      </c>
      <c r="D5" s="99">
        <v>125.27439985293894</v>
      </c>
      <c r="E5" s="99">
        <v>139.1380066617055</v>
      </c>
      <c r="F5" s="99">
        <v>148.7131517567083</v>
      </c>
      <c r="G5" s="99">
        <v>139.40543577270506</v>
      </c>
      <c r="H5" s="99">
        <v>133.87816000517398</v>
      </c>
      <c r="I5" s="99">
        <v>128.28044607289041</v>
      </c>
      <c r="J5" s="99">
        <v>143.33933546815692</v>
      </c>
      <c r="K5" s="99">
        <v>132.83268020164533</v>
      </c>
      <c r="L5" s="99">
        <v>176.95877882283651</v>
      </c>
      <c r="M5" s="99">
        <v>53.40712625091583</v>
      </c>
      <c r="N5" s="99">
        <v>90.57032484354248</v>
      </c>
      <c r="O5" s="99">
        <v>131.85148191280575</v>
      </c>
      <c r="P5" s="99">
        <v>98.232635650412291</v>
      </c>
      <c r="Q5" s="99">
        <v>105.6558359467008</v>
      </c>
      <c r="R5" s="99">
        <v>116.06943338475196</v>
      </c>
      <c r="S5" s="99">
        <v>117.82702392813435</v>
      </c>
      <c r="T5" s="99">
        <v>101.60714616415505</v>
      </c>
      <c r="U5" s="99">
        <v>105.66976862696112</v>
      </c>
      <c r="V5" s="99">
        <v>92.866780943025788</v>
      </c>
      <c r="W5" s="99">
        <v>113.11072989280221</v>
      </c>
      <c r="X5" s="99">
        <v>108.40087731602719</v>
      </c>
      <c r="Y5" s="99">
        <v>82.356372677555584</v>
      </c>
      <c r="DA5" s="63" t="s">
        <v>2750</v>
      </c>
    </row>
    <row r="6" spans="1:105" ht="12" customHeight="1" x14ac:dyDescent="0.25">
      <c r="A6" s="97" t="s">
        <v>53</v>
      </c>
      <c r="B6" s="99">
        <v>0.90336365230188442</v>
      </c>
      <c r="C6" s="99">
        <v>0.95374972639724964</v>
      </c>
      <c r="D6" s="99">
        <v>0.77483310572895481</v>
      </c>
      <c r="E6" s="99">
        <v>0.82084371883617524</v>
      </c>
      <c r="F6" s="99">
        <v>0.88408609202732158</v>
      </c>
      <c r="G6" s="99">
        <v>0.80967785726814034</v>
      </c>
      <c r="H6" s="99">
        <v>0.7669971782024142</v>
      </c>
      <c r="I6" s="99">
        <v>0.74552780849101796</v>
      </c>
      <c r="J6" s="99">
        <v>0.83136770820166239</v>
      </c>
      <c r="K6" s="99">
        <v>0.75776840961062708</v>
      </c>
      <c r="L6" s="99">
        <v>1.010807382955645</v>
      </c>
      <c r="M6" s="99">
        <v>0.30142261408061999</v>
      </c>
      <c r="N6" s="99">
        <v>0.51706642609621445</v>
      </c>
      <c r="O6" s="99">
        <v>0.76948238581801132</v>
      </c>
      <c r="P6" s="99">
        <v>0.56735937947756265</v>
      </c>
      <c r="Q6" s="99">
        <v>0.60622087263030122</v>
      </c>
      <c r="R6" s="99">
        <v>0.66307990902205338</v>
      </c>
      <c r="S6" s="99">
        <v>0.66896089773251111</v>
      </c>
      <c r="T6" s="99">
        <v>0.57205953838729784</v>
      </c>
      <c r="U6" s="99">
        <v>0.59416627465334171</v>
      </c>
      <c r="V6" s="99">
        <v>0.51796371622244786</v>
      </c>
      <c r="W6" s="99">
        <v>0.64466394867343468</v>
      </c>
      <c r="X6" s="99">
        <v>0.6360474600572561</v>
      </c>
      <c r="Y6" s="99">
        <v>0.51103896158893825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0.23820456778689342</v>
      </c>
      <c r="C7" s="123">
        <f t="shared" si="6"/>
        <v>0.32487145576104137</v>
      </c>
      <c r="D7" s="123">
        <f t="shared" si="6"/>
        <v>0.29141349902586061</v>
      </c>
      <c r="E7" s="123">
        <f t="shared" si="6"/>
        <v>0.97008697831757118</v>
      </c>
      <c r="F7" s="123">
        <f t="shared" si="6"/>
        <v>0.27339958527767338</v>
      </c>
      <c r="G7" s="123">
        <f t="shared" si="6"/>
        <v>0.30919968135974368</v>
      </c>
      <c r="H7" s="123">
        <f t="shared" si="6"/>
        <v>0.29265039682621913</v>
      </c>
      <c r="I7" s="123">
        <f t="shared" si="6"/>
        <v>0.1082874325414965</v>
      </c>
      <c r="J7" s="123">
        <f t="shared" si="6"/>
        <v>0.1128739492663302</v>
      </c>
      <c r="K7" s="123">
        <f t="shared" si="6"/>
        <v>0.14588227140270732</v>
      </c>
      <c r="L7" s="123">
        <f t="shared" si="6"/>
        <v>0.19533399058657003</v>
      </c>
      <c r="M7" s="123">
        <f t="shared" si="6"/>
        <v>0.33660979773613942</v>
      </c>
      <c r="N7" s="123">
        <f t="shared" si="6"/>
        <v>0.48182118968357696</v>
      </c>
      <c r="O7" s="123">
        <f t="shared" si="6"/>
        <v>0.57320394078178782</v>
      </c>
      <c r="P7" s="123">
        <f t="shared" si="6"/>
        <v>0.5406408320107281</v>
      </c>
      <c r="Q7" s="123">
        <f t="shared" si="6"/>
        <v>0.46609511211759408</v>
      </c>
      <c r="R7" s="123">
        <f t="shared" si="6"/>
        <v>0.39075233408344245</v>
      </c>
      <c r="S7" s="123">
        <f t="shared" si="6"/>
        <v>0.20171786437752856</v>
      </c>
      <c r="T7" s="123">
        <f t="shared" si="6"/>
        <v>8.8331435387637172E-2</v>
      </c>
      <c r="U7" s="123">
        <f t="shared" si="6"/>
        <v>6.9239261650254416E-2</v>
      </c>
      <c r="V7" s="123">
        <f t="shared" si="6"/>
        <v>8.2436141702660795E-2</v>
      </c>
      <c r="W7" s="123">
        <f t="shared" si="6"/>
        <v>0.1193502151039737</v>
      </c>
      <c r="X7" s="123">
        <f t="shared" si="6"/>
        <v>0.11506118387717998</v>
      </c>
      <c r="Y7" s="123">
        <f t="shared" si="6"/>
        <v>0.1841868465159498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0.23820456778689342</v>
      </c>
      <c r="C8" s="99">
        <f>RES_hhdet_fech!C8/RES_summary!C$19</f>
        <v>0.32487145576104137</v>
      </c>
      <c r="D8" s="99">
        <f>RES_hhdet_fech!D8/RES_summary!D$19</f>
        <v>0.29141349902586061</v>
      </c>
      <c r="E8" s="99">
        <f>RES_hhdet_fech!E8/RES_summary!E$19</f>
        <v>0.97008697831757118</v>
      </c>
      <c r="F8" s="99">
        <f>RES_hhdet_fech!F8/RES_summary!F$19</f>
        <v>0.27339958527767338</v>
      </c>
      <c r="G8" s="99">
        <f>RES_hhdet_fech!G8/RES_summary!G$19</f>
        <v>0.30919968135974368</v>
      </c>
      <c r="H8" s="99">
        <f>RES_hhdet_fech!H8/RES_summary!H$19</f>
        <v>0.29265039682621913</v>
      </c>
      <c r="I8" s="99">
        <f>RES_hhdet_fech!I8/RES_summary!I$19</f>
        <v>0.1082874325414965</v>
      </c>
      <c r="J8" s="99">
        <f>RES_hhdet_fech!J8/RES_summary!J$19</f>
        <v>0.1128739492663302</v>
      </c>
      <c r="K8" s="99">
        <f>RES_hhdet_fech!K8/RES_summary!K$19</f>
        <v>0.14588227140270732</v>
      </c>
      <c r="L8" s="99">
        <f>RES_hhdet_fech!L8/RES_summary!L$19</f>
        <v>0.19533399058657003</v>
      </c>
      <c r="M8" s="99">
        <f>RES_hhdet_fech!M8/RES_summary!M$19</f>
        <v>0.33660979773613942</v>
      </c>
      <c r="N8" s="99">
        <f>RES_hhdet_fech!N8/RES_summary!N$19</f>
        <v>0.48182118968357696</v>
      </c>
      <c r="O8" s="99">
        <f>RES_hhdet_fech!O8/RES_summary!O$19</f>
        <v>0.57320394078178782</v>
      </c>
      <c r="P8" s="99">
        <f>RES_hhdet_fech!P8/RES_summary!P$19</f>
        <v>0.5406408320107281</v>
      </c>
      <c r="Q8" s="99">
        <f>RES_hhdet_fech!Q8/RES_summary!Q$19</f>
        <v>0.46609511211759408</v>
      </c>
      <c r="R8" s="99">
        <f>RES_hhdet_fech!R8/RES_summary!R$19</f>
        <v>0.39075233408344245</v>
      </c>
      <c r="S8" s="99">
        <f>RES_hhdet_fech!S8/RES_summary!S$19</f>
        <v>0.20171786437752856</v>
      </c>
      <c r="T8" s="99">
        <f>RES_hhdet_fech!T8/RES_summary!T$19</f>
        <v>8.8331435387637172E-2</v>
      </c>
      <c r="U8" s="99">
        <f>RES_hhdet_fech!U8/RES_summary!U$19</f>
        <v>6.9239261650254416E-2</v>
      </c>
      <c r="V8" s="99">
        <f>RES_hhdet_fech!V8/RES_summary!V$19</f>
        <v>8.2436141702660795E-2</v>
      </c>
      <c r="W8" s="99">
        <f>RES_hhdet_fech!W8/RES_summary!W$19</f>
        <v>0.1193502151039737</v>
      </c>
      <c r="X8" s="99">
        <f>RES_hhdet_fech!X8/RES_summary!X$19</f>
        <v>0.11506118387717998</v>
      </c>
      <c r="Y8" s="99">
        <f>RES_hhdet_fech!Y8/RES_summary!Y$19</f>
        <v>0.1841868465159498</v>
      </c>
      <c r="DA8" s="63" t="s">
        <v>2753</v>
      </c>
    </row>
    <row r="9" spans="1:105" ht="12" customHeight="1" x14ac:dyDescent="0.25">
      <c r="A9" s="121" t="s">
        <v>55</v>
      </c>
      <c r="B9" s="123">
        <v>15.762717633924776</v>
      </c>
      <c r="C9" s="123">
        <v>15.406679279716075</v>
      </c>
      <c r="D9" s="123">
        <v>15.097439721483417</v>
      </c>
      <c r="E9" s="123">
        <v>15.926496583465122</v>
      </c>
      <c r="F9" s="123">
        <v>16.000117044274013</v>
      </c>
      <c r="G9" s="123">
        <v>14.683433502699511</v>
      </c>
      <c r="H9" s="123">
        <v>15.353982717236311</v>
      </c>
      <c r="I9" s="123">
        <v>16.150047304619378</v>
      </c>
      <c r="J9" s="123">
        <v>17.023843825818052</v>
      </c>
      <c r="K9" s="123">
        <v>15.927079968980308</v>
      </c>
      <c r="L9" s="123">
        <v>19.3928259108419</v>
      </c>
      <c r="M9" s="123">
        <v>12.397893538610671</v>
      </c>
      <c r="N9" s="123">
        <v>14.866050588305514</v>
      </c>
      <c r="O9" s="123">
        <v>16.881995736986024</v>
      </c>
      <c r="P9" s="123">
        <v>16.126397814863076</v>
      </c>
      <c r="Q9" s="123">
        <v>16.158881132004513</v>
      </c>
      <c r="R9" s="123">
        <v>17.258819287113319</v>
      </c>
      <c r="S9" s="123">
        <v>19.170274437989935</v>
      </c>
      <c r="T9" s="123">
        <v>16.502210506902077</v>
      </c>
      <c r="U9" s="123">
        <v>15.514516925836269</v>
      </c>
      <c r="V9" s="123">
        <v>16.377050929876635</v>
      </c>
      <c r="W9" s="123">
        <v>18.031372053291399</v>
      </c>
      <c r="X9" s="123">
        <v>11.955911144743473</v>
      </c>
      <c r="Y9" s="123">
        <v>10.533825748251035</v>
      </c>
      <c r="DA9" s="130" t="s">
        <v>2754</v>
      </c>
    </row>
    <row r="10" spans="1:105" ht="12" customHeight="1" x14ac:dyDescent="0.25">
      <c r="A10" s="97" t="s">
        <v>143</v>
      </c>
      <c r="B10" s="99">
        <v>18.066354417112539</v>
      </c>
      <c r="C10" s="99">
        <v>18.636740803108999</v>
      </c>
      <c r="D10" s="99">
        <v>16.605610490672493</v>
      </c>
      <c r="E10" s="99">
        <v>18.138828884066719</v>
      </c>
      <c r="F10" s="99">
        <v>18.268873321402033</v>
      </c>
      <c r="G10" s="99">
        <v>16.356800216155545</v>
      </c>
      <c r="H10" s="99">
        <v>18.501052295935747</v>
      </c>
      <c r="I10" s="99">
        <v>21.505907668175222</v>
      </c>
      <c r="J10" s="99">
        <v>24.742646878296636</v>
      </c>
      <c r="K10" s="99">
        <v>23.417483343511485</v>
      </c>
      <c r="L10" s="99">
        <v>30.876332476641227</v>
      </c>
      <c r="M10" s="99">
        <v>8.060687826923159</v>
      </c>
      <c r="N10" s="99">
        <v>12.825071381317743</v>
      </c>
      <c r="O10" s="99">
        <v>16.622531097685247</v>
      </c>
      <c r="P10" s="99">
        <v>17.234418878827697</v>
      </c>
      <c r="Q10" s="99">
        <v>16.763982011937784</v>
      </c>
      <c r="R10" s="99">
        <v>19.198465528608907</v>
      </c>
      <c r="S10" s="99">
        <v>22.246767826111981</v>
      </c>
      <c r="T10" s="99">
        <v>16.865882782850157</v>
      </c>
      <c r="U10" s="99">
        <v>14.845448479970855</v>
      </c>
      <c r="V10" s="99">
        <v>16.064626370926089</v>
      </c>
      <c r="W10" s="99">
        <v>22.545636956394841</v>
      </c>
      <c r="X10" s="99">
        <v>13.473013371164379</v>
      </c>
      <c r="Y10" s="99">
        <v>10.939672644523535</v>
      </c>
      <c r="DA10" s="63" t="s">
        <v>2755</v>
      </c>
    </row>
    <row r="11" spans="1:105" ht="12" customHeight="1" x14ac:dyDescent="0.25">
      <c r="A11" s="97" t="s">
        <v>124</v>
      </c>
      <c r="B11" s="99">
        <v>16.922122629071463</v>
      </c>
      <c r="C11" s="99">
        <v>16.408676354161596</v>
      </c>
      <c r="D11" s="99">
        <v>17.014215827632675</v>
      </c>
      <c r="E11" s="99">
        <v>16.650907543414419</v>
      </c>
      <c r="F11" s="99">
        <v>16.946287448796653</v>
      </c>
      <c r="G11" s="99">
        <v>16.410112628209998</v>
      </c>
      <c r="H11" s="99">
        <v>15.790948071500049</v>
      </c>
      <c r="I11" s="99">
        <v>16.282541612238838</v>
      </c>
      <c r="J11" s="99">
        <v>15.336454434974362</v>
      </c>
      <c r="K11" s="99">
        <v>15.506385697867566</v>
      </c>
      <c r="L11" s="99">
        <v>16.374639562611065</v>
      </c>
      <c r="M11" s="99">
        <v>17.61870126016921</v>
      </c>
      <c r="N11" s="99">
        <v>17.586757742871292</v>
      </c>
      <c r="O11" s="99">
        <v>17.642104513217237</v>
      </c>
      <c r="P11" s="99">
        <v>17.627232927232672</v>
      </c>
      <c r="Q11" s="99">
        <v>16.945588252100816</v>
      </c>
      <c r="R11" s="99">
        <v>16.364661506407035</v>
      </c>
      <c r="S11" s="99">
        <v>16.595899444330644</v>
      </c>
      <c r="T11" s="99">
        <v>16.797011844334811</v>
      </c>
      <c r="U11" s="99">
        <v>16.423180633940131</v>
      </c>
      <c r="V11" s="99">
        <v>16.884878236043441</v>
      </c>
      <c r="W11" s="99">
        <v>18.188169447368132</v>
      </c>
      <c r="X11" s="99">
        <v>12.133771333270627</v>
      </c>
      <c r="Y11" s="99">
        <v>10.485294472102272</v>
      </c>
      <c r="DA11" s="63" t="s">
        <v>2756</v>
      </c>
    </row>
    <row r="12" spans="1:105" ht="12" customHeight="1" x14ac:dyDescent="0.25">
      <c r="A12" s="97" t="s">
        <v>123</v>
      </c>
      <c r="B12" s="99">
        <v>11.951850801821202</v>
      </c>
      <c r="C12" s="99">
        <v>11.522387229816147</v>
      </c>
      <c r="D12" s="99">
        <v>11.812954817382995</v>
      </c>
      <c r="E12" s="99">
        <v>11.746043350418761</v>
      </c>
      <c r="F12" s="99">
        <v>11.949657467366519</v>
      </c>
      <c r="G12" s="99">
        <v>11.517346848482326</v>
      </c>
      <c r="H12" s="99">
        <v>11.158152959888803</v>
      </c>
      <c r="I12" s="99">
        <v>11.806989831645279</v>
      </c>
      <c r="J12" s="99">
        <v>11.032226078631304</v>
      </c>
      <c r="K12" s="99">
        <v>11.073235115839795</v>
      </c>
      <c r="L12" s="99">
        <v>13.145872038797906</v>
      </c>
      <c r="M12" s="99">
        <v>12.594389836725151</v>
      </c>
      <c r="N12" s="99">
        <v>12.946680840826961</v>
      </c>
      <c r="O12" s="99">
        <v>13.150359346575408</v>
      </c>
      <c r="P12" s="99">
        <v>12.77505188928008</v>
      </c>
      <c r="Q12" s="99">
        <v>12.967605760493067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2757</v>
      </c>
    </row>
    <row r="13" spans="1:105" ht="12" customHeight="1" x14ac:dyDescent="0.25">
      <c r="A13" s="100" t="s">
        <v>50</v>
      </c>
      <c r="B13" s="102">
        <v>4.2763012567354792</v>
      </c>
      <c r="C13" s="102">
        <v>3.9359692092858825</v>
      </c>
      <c r="D13" s="102">
        <v>3.7295981714330644</v>
      </c>
      <c r="E13" s="102">
        <v>4.054240336233903</v>
      </c>
      <c r="F13" s="102">
        <v>3.9923759296443513</v>
      </c>
      <c r="G13" s="102">
        <v>3.502154662516757</v>
      </c>
      <c r="H13" s="102">
        <v>3.1907166874757777</v>
      </c>
      <c r="I13" s="102">
        <v>3.9611168265694325</v>
      </c>
      <c r="J13" s="102">
        <v>3.4349092475669019</v>
      </c>
      <c r="K13" s="102">
        <v>3.1703676261961715</v>
      </c>
      <c r="L13" s="102">
        <v>7.3326174551860408</v>
      </c>
      <c r="M13" s="102">
        <v>3.4788274299621702</v>
      </c>
      <c r="N13" s="102">
        <v>4.4904761373364535</v>
      </c>
      <c r="O13" s="102">
        <v>4.72380175811253</v>
      </c>
      <c r="P13" s="102">
        <v>3.4134068536035485</v>
      </c>
      <c r="Q13" s="102">
        <v>3.9351789226563518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2758</v>
      </c>
    </row>
    <row r="14" spans="1:105" ht="12" customHeight="1" x14ac:dyDescent="0.25">
      <c r="A14" s="103" t="s">
        <v>52</v>
      </c>
      <c r="B14" s="105">
        <v>7.6755495450857234</v>
      </c>
      <c r="C14" s="105">
        <v>7.586418020530262</v>
      </c>
      <c r="D14" s="105">
        <v>8.083356645949932</v>
      </c>
      <c r="E14" s="105">
        <v>7.6918030141848588</v>
      </c>
      <c r="F14" s="105">
        <v>7.9572815377221673</v>
      </c>
      <c r="G14" s="105">
        <v>8.0151921859655726</v>
      </c>
      <c r="H14" s="105">
        <v>7.967436272413023</v>
      </c>
      <c r="I14" s="105">
        <v>7.8458730050758465</v>
      </c>
      <c r="J14" s="105">
        <v>7.5973168310644024</v>
      </c>
      <c r="K14" s="105">
        <v>7.902867489643624</v>
      </c>
      <c r="L14" s="105">
        <v>5.8132545836118643</v>
      </c>
      <c r="M14" s="105">
        <v>9.1155624067629795</v>
      </c>
      <c r="N14" s="105">
        <v>8.4562047034905081</v>
      </c>
      <c r="O14" s="105">
        <v>8.4265575884628792</v>
      </c>
      <c r="P14" s="105">
        <v>9.3616450356765313</v>
      </c>
      <c r="Q14" s="105">
        <v>9.032426837836713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2759</v>
      </c>
    </row>
    <row r="15" spans="1:105" ht="12" customHeight="1" x14ac:dyDescent="0.25">
      <c r="A15" s="106" t="s">
        <v>122</v>
      </c>
      <c r="B15" s="102">
        <v>15.258693293199105</v>
      </c>
      <c r="C15" s="102">
        <v>14.673293271861187</v>
      </c>
      <c r="D15" s="102">
        <v>14.595588891437792</v>
      </c>
      <c r="E15" s="102">
        <v>15.321940056942823</v>
      </c>
      <c r="F15" s="102">
        <v>15.263995658885252</v>
      </c>
      <c r="G15" s="102">
        <v>13.983847994026462</v>
      </c>
      <c r="H15" s="102">
        <v>14.27298344247809</v>
      </c>
      <c r="I15" s="102">
        <v>14.261945798978745</v>
      </c>
      <c r="J15" s="102">
        <v>14.399360835696637</v>
      </c>
      <c r="K15" s="102">
        <v>13.241847830833587</v>
      </c>
      <c r="L15" s="102">
        <v>14.449499705619665</v>
      </c>
      <c r="M15" s="102">
        <v>15.479380068948389</v>
      </c>
      <c r="N15" s="102">
        <v>16.510223583951397</v>
      </c>
      <c r="O15" s="102">
        <v>17.408732531220473</v>
      </c>
      <c r="P15" s="102">
        <v>15.501975715435055</v>
      </c>
      <c r="Q15" s="102">
        <v>15.939480586036481</v>
      </c>
      <c r="R15" s="102">
        <v>15.690614394478375</v>
      </c>
      <c r="S15" s="102">
        <v>16.411780938004153</v>
      </c>
      <c r="T15" s="102">
        <v>16.575741090964744</v>
      </c>
      <c r="U15" s="102">
        <v>16.345670275613237</v>
      </c>
      <c r="V15" s="102">
        <v>16.938754150082399</v>
      </c>
      <c r="W15" s="102">
        <v>16.217548538879534</v>
      </c>
      <c r="X15" s="102">
        <v>11.848666683176049</v>
      </c>
      <c r="Y15" s="102">
        <v>10.775618494934513</v>
      </c>
      <c r="DA15" s="131" t="s">
        <v>2760</v>
      </c>
    </row>
    <row r="16" spans="1:105" ht="12" customHeight="1" x14ac:dyDescent="0.25">
      <c r="A16" s="107" t="s">
        <v>121</v>
      </c>
      <c r="B16" s="105">
        <v>11.664168503559852</v>
      </c>
      <c r="C16" s="105">
        <v>11.166281779216844</v>
      </c>
      <c r="D16" s="105">
        <v>11.013446261744299</v>
      </c>
      <c r="E16" s="105">
        <v>11.698495180159613</v>
      </c>
      <c r="F16" s="105">
        <v>11.662071735578264</v>
      </c>
      <c r="G16" s="105">
        <v>10.657431295969685</v>
      </c>
      <c r="H16" s="105">
        <v>10.922781133750638</v>
      </c>
      <c r="I16" s="105">
        <v>11.128652108896667</v>
      </c>
      <c r="J16" s="105">
        <v>11.160001221824716</v>
      </c>
      <c r="K16" s="105">
        <v>10.190095242996851</v>
      </c>
      <c r="L16" s="105">
        <v>12.137167216602418</v>
      </c>
      <c r="M16" s="105">
        <v>11.910313499146138</v>
      </c>
      <c r="N16" s="105">
        <v>12.986199118332056</v>
      </c>
      <c r="O16" s="105">
        <v>13.754172033295664</v>
      </c>
      <c r="P16" s="105">
        <v>11.944378721453324</v>
      </c>
      <c r="Q16" s="105">
        <v>12.585005005693628</v>
      </c>
      <c r="R16" s="105">
        <v>12.574600594808135</v>
      </c>
      <c r="S16" s="105">
        <v>13.423177007097767</v>
      </c>
      <c r="T16" s="105">
        <v>13.563732943499442</v>
      </c>
      <c r="U16" s="105">
        <v>13.309595691394795</v>
      </c>
      <c r="V16" s="105">
        <v>13.852402320670318</v>
      </c>
      <c r="W16" s="105">
        <v>13.3762814439207</v>
      </c>
      <c r="X16" s="105">
        <v>9.5669641214411207</v>
      </c>
      <c r="Y16" s="105">
        <v>8.8422764237384435</v>
      </c>
      <c r="DA16" s="132" t="s">
        <v>2761</v>
      </c>
    </row>
    <row r="17" spans="1:105" ht="12" customHeight="1" x14ac:dyDescent="0.25">
      <c r="A17" s="108" t="s">
        <v>53</v>
      </c>
      <c r="B17" s="99">
        <v>3.8570592695087726</v>
      </c>
      <c r="C17" s="99">
        <v>3.5150765634462329</v>
      </c>
      <c r="D17" s="99">
        <v>3.1920514235934738</v>
      </c>
      <c r="E17" s="99">
        <v>3.7147954113691917</v>
      </c>
      <c r="F17" s="99">
        <v>3.5830254592915303</v>
      </c>
      <c r="G17" s="99">
        <v>2.9805854532676328</v>
      </c>
      <c r="H17" s="99">
        <v>2.8803040370951654</v>
      </c>
      <c r="I17" s="99">
        <v>3.4786241159540943</v>
      </c>
      <c r="J17" s="99">
        <v>3.2302096848699473</v>
      </c>
      <c r="K17" s="99">
        <v>2.7004213138902515</v>
      </c>
      <c r="L17" s="99">
        <v>6.4540952664121258</v>
      </c>
      <c r="M17" s="99">
        <v>3.0493689798250556</v>
      </c>
      <c r="N17" s="99">
        <v>4.2160171187692574</v>
      </c>
      <c r="O17" s="99">
        <v>4.6472040611515437</v>
      </c>
      <c r="P17" s="99">
        <v>2.961680236243259</v>
      </c>
      <c r="Q17" s="99">
        <v>3.5035135309261514</v>
      </c>
      <c r="R17" s="99">
        <v>3.2527741360126297</v>
      </c>
      <c r="S17" s="99">
        <v>3.836853921771576</v>
      </c>
      <c r="T17" s="99">
        <v>3.848300852723225</v>
      </c>
      <c r="U17" s="99">
        <v>3.4629743735153915</v>
      </c>
      <c r="V17" s="99">
        <v>3.6574630070447225</v>
      </c>
      <c r="W17" s="99">
        <v>3.5581566240523017</v>
      </c>
      <c r="X17" s="99">
        <v>0.98648690514454784</v>
      </c>
      <c r="Y17" s="99">
        <v>0.73757456584221048</v>
      </c>
      <c r="DA17" s="63" t="s">
        <v>2762</v>
      </c>
    </row>
    <row r="18" spans="1:105" ht="12" customHeight="1" x14ac:dyDescent="0.25">
      <c r="A18" s="108" t="s">
        <v>52</v>
      </c>
      <c r="B18" s="99">
        <v>7.8071092340510786</v>
      </c>
      <c r="C18" s="99">
        <v>7.6512052157706103</v>
      </c>
      <c r="D18" s="99">
        <v>7.8213948381508258</v>
      </c>
      <c r="E18" s="99">
        <v>7.983699768790423</v>
      </c>
      <c r="F18" s="99">
        <v>8.0790462762867357</v>
      </c>
      <c r="G18" s="99">
        <v>7.6768458427020514</v>
      </c>
      <c r="H18" s="99">
        <v>8.0424770966554711</v>
      </c>
      <c r="I18" s="99">
        <v>7.6500279929425723</v>
      </c>
      <c r="J18" s="99">
        <v>7.9297915369547676</v>
      </c>
      <c r="K18" s="99">
        <v>7.4896739291065995</v>
      </c>
      <c r="L18" s="99">
        <v>5.6830719501902909</v>
      </c>
      <c r="M18" s="99">
        <v>8.8609445193210803</v>
      </c>
      <c r="N18" s="99">
        <v>8.7701819995627979</v>
      </c>
      <c r="O18" s="99">
        <v>9.1069679721441208</v>
      </c>
      <c r="P18" s="99">
        <v>8.9826984852100633</v>
      </c>
      <c r="Q18" s="99">
        <v>9.0814914747674749</v>
      </c>
      <c r="R18" s="99">
        <v>9.3218264587955044</v>
      </c>
      <c r="S18" s="99">
        <v>9.5863230853261889</v>
      </c>
      <c r="T18" s="99">
        <v>9.7154320907762166</v>
      </c>
      <c r="U18" s="99">
        <v>9.8466213178794053</v>
      </c>
      <c r="V18" s="99">
        <v>10.194939313625596</v>
      </c>
      <c r="W18" s="99">
        <v>9.8181248198683999</v>
      </c>
      <c r="X18" s="99">
        <v>8.5804772162965719</v>
      </c>
      <c r="Y18" s="99">
        <v>8.1047018578962327</v>
      </c>
      <c r="DA18" s="63" t="s">
        <v>2763</v>
      </c>
    </row>
    <row r="19" spans="1:105" ht="12" customHeight="1" x14ac:dyDescent="0.25">
      <c r="A19" s="121" t="s">
        <v>54</v>
      </c>
      <c r="B19" s="123">
        <v>9.4503866646518073</v>
      </c>
      <c r="C19" s="123">
        <v>9.4675777151100746</v>
      </c>
      <c r="D19" s="123">
        <v>9.5400361384682046</v>
      </c>
      <c r="E19" s="123">
        <v>9.125247709379142</v>
      </c>
      <c r="F19" s="123">
        <v>8.2273842625480302</v>
      </c>
      <c r="G19" s="123">
        <v>8.3557904859545236</v>
      </c>
      <c r="H19" s="123">
        <v>8.3458074208406767</v>
      </c>
      <c r="I19" s="123">
        <v>8.6740564200336063</v>
      </c>
      <c r="J19" s="123">
        <v>8.602920003835349</v>
      </c>
      <c r="K19" s="123">
        <v>7.1950414703164496</v>
      </c>
      <c r="L19" s="123">
        <v>8.7013794900522203</v>
      </c>
      <c r="M19" s="123">
        <v>8.5680706458029547</v>
      </c>
      <c r="N19" s="123">
        <v>8.9858309659212772</v>
      </c>
      <c r="O19" s="123">
        <v>9.1122456740371796</v>
      </c>
      <c r="P19" s="123">
        <v>8.026574146970713</v>
      </c>
      <c r="Q19" s="123">
        <v>8.1942752860014796</v>
      </c>
      <c r="R19" s="123">
        <v>7.7133285229466253</v>
      </c>
      <c r="S19" s="123">
        <v>8.071031038777523</v>
      </c>
      <c r="T19" s="123">
        <v>7.9677950551824708</v>
      </c>
      <c r="U19" s="123">
        <v>7.8480516039612347</v>
      </c>
      <c r="V19" s="123">
        <v>8.1936318870365668</v>
      </c>
      <c r="W19" s="123">
        <v>7.5176151816702488</v>
      </c>
      <c r="X19" s="123">
        <v>7.7715373600122524</v>
      </c>
      <c r="Y19" s="123">
        <v>6.8711209248894685</v>
      </c>
      <c r="DA19" s="130" t="s">
        <v>2764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2765</v>
      </c>
    </row>
    <row r="21" spans="1:105" ht="12" customHeight="1" x14ac:dyDescent="0.25">
      <c r="A21" s="97" t="s">
        <v>50</v>
      </c>
      <c r="B21" s="99">
        <v>10.845974093706374</v>
      </c>
      <c r="C21" s="99">
        <v>10.390523104009164</v>
      </c>
      <c r="D21" s="99">
        <v>10.597376722001888</v>
      </c>
      <c r="E21" s="99">
        <v>9.9410410690659585</v>
      </c>
      <c r="F21" s="99">
        <v>9.7212748282685801</v>
      </c>
      <c r="G21" s="99">
        <v>9.430373574032199</v>
      </c>
      <c r="H21" s="99">
        <v>9.3536463047763743</v>
      </c>
      <c r="I21" s="99">
        <v>9.8823825143591506</v>
      </c>
      <c r="J21" s="99">
        <v>9.27153335305211</v>
      </c>
      <c r="K21" s="99">
        <v>9.3771896834956756</v>
      </c>
      <c r="L21" s="99">
        <v>9.6186672146534971</v>
      </c>
      <c r="M21" s="99">
        <v>10.054416104154235</v>
      </c>
      <c r="N21" s="99">
        <v>10.070373635359251</v>
      </c>
      <c r="O21" s="99">
        <v>10.023752185900747</v>
      </c>
      <c r="P21" s="99">
        <v>10.017057604325219</v>
      </c>
      <c r="Q21" s="99">
        <v>9.8977628023063211</v>
      </c>
      <c r="R21" s="99">
        <v>9.0528612293085491</v>
      </c>
      <c r="S21" s="99">
        <v>9.7953517081018937</v>
      </c>
      <c r="T21" s="99">
        <v>9.5660639117487101</v>
      </c>
      <c r="U21" s="99">
        <v>9.5474385101011645</v>
      </c>
      <c r="V21" s="99">
        <v>10.333674669182122</v>
      </c>
      <c r="W21" s="99">
        <v>9.8244235580377701</v>
      </c>
      <c r="X21" s="99">
        <v>9.7327583262694528</v>
      </c>
      <c r="Y21" s="99">
        <v>9.0300579075439504</v>
      </c>
      <c r="DA21" s="63" t="s">
        <v>2766</v>
      </c>
    </row>
    <row r="22" spans="1:105" ht="12" customHeight="1" x14ac:dyDescent="0.25">
      <c r="A22" s="109" t="s">
        <v>120</v>
      </c>
      <c r="B22" s="110">
        <v>8.2779413064487422</v>
      </c>
      <c r="C22" s="110">
        <v>8.6993132348445261</v>
      </c>
      <c r="D22" s="110">
        <v>8.6616592271653943</v>
      </c>
      <c r="E22" s="110">
        <v>8.4507174369211882</v>
      </c>
      <c r="F22" s="110">
        <v>6.9659682576836328</v>
      </c>
      <c r="G22" s="110">
        <v>7.4802709627918977</v>
      </c>
      <c r="H22" s="110">
        <v>7.6145186474081843</v>
      </c>
      <c r="I22" s="110">
        <v>7.846928072530222</v>
      </c>
      <c r="J22" s="110">
        <v>8.1705698641863975</v>
      </c>
      <c r="K22" s="110">
        <v>5.8368955480007338</v>
      </c>
      <c r="L22" s="110">
        <v>8.1476249718918421</v>
      </c>
      <c r="M22" s="110">
        <v>7.7094394843014618</v>
      </c>
      <c r="N22" s="110">
        <v>8.3892434076282338</v>
      </c>
      <c r="O22" s="110">
        <v>8.6418981556492795</v>
      </c>
      <c r="P22" s="110">
        <v>7.0512825608831431</v>
      </c>
      <c r="Q22" s="110">
        <v>7.447113921865995</v>
      </c>
      <c r="R22" s="110">
        <v>7.2053586539234242</v>
      </c>
      <c r="S22" s="110">
        <v>7.4716051570075566</v>
      </c>
      <c r="T22" s="110">
        <v>7.4130196846819816</v>
      </c>
      <c r="U22" s="110">
        <v>7.2581237366015028</v>
      </c>
      <c r="V22" s="110">
        <v>7.4670273563936549</v>
      </c>
      <c r="W22" s="110">
        <v>6.8449388467493719</v>
      </c>
      <c r="X22" s="110">
        <v>7.4253648976939806</v>
      </c>
      <c r="Y22" s="110">
        <v>6.6099802679005686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203.1041688888283</v>
      </c>
      <c r="C24" s="118">
        <f t="shared" si="7"/>
        <v>208.38166574070002</v>
      </c>
      <c r="D24" s="118">
        <f t="shared" si="7"/>
        <v>203.11488726509549</v>
      </c>
      <c r="E24" s="118">
        <f t="shared" si="7"/>
        <v>202.99178884221837</v>
      </c>
      <c r="F24" s="118">
        <f t="shared" si="7"/>
        <v>211.51792852466488</v>
      </c>
      <c r="G24" s="118">
        <f t="shared" si="7"/>
        <v>205.45258990694705</v>
      </c>
      <c r="H24" s="118">
        <f t="shared" si="7"/>
        <v>191.32232950329023</v>
      </c>
      <c r="I24" s="118">
        <f t="shared" si="7"/>
        <v>178.76251443275737</v>
      </c>
      <c r="J24" s="118">
        <f t="shared" si="7"/>
        <v>183.14212227926427</v>
      </c>
      <c r="K24" s="118">
        <f t="shared" si="7"/>
        <v>181.72281874799589</v>
      </c>
      <c r="L24" s="118">
        <f t="shared" si="7"/>
        <v>194.5550924470447</v>
      </c>
      <c r="M24" s="118">
        <f t="shared" si="7"/>
        <v>154.67810003585188</v>
      </c>
      <c r="N24" s="118">
        <f t="shared" si="7"/>
        <v>174.84953384203448</v>
      </c>
      <c r="O24" s="118">
        <f t="shared" si="7"/>
        <v>185.35811208884422</v>
      </c>
      <c r="P24" s="118">
        <f t="shared" si="7"/>
        <v>134.27899329492121</v>
      </c>
      <c r="Q24" s="118">
        <f t="shared" si="7"/>
        <v>144.77360955435302</v>
      </c>
      <c r="R24" s="118">
        <f t="shared" ref="R24:V24" si="8">R25+R28+R30+R39</f>
        <v>163.27051962226713</v>
      </c>
      <c r="S24" s="118">
        <f t="shared" si="8"/>
        <v>155.73860742971823</v>
      </c>
      <c r="T24" s="118">
        <f t="shared" si="8"/>
        <v>150.86644197987721</v>
      </c>
      <c r="U24" s="118">
        <f t="shared" si="8"/>
        <v>138.19584617428259</v>
      </c>
      <c r="V24" s="118">
        <f t="shared" si="8"/>
        <v>124.15537927881923</v>
      </c>
      <c r="W24" s="118">
        <f t="shared" ref="W24:Y24" si="9">W25+W28+W30+W39</f>
        <v>178.52080771591363</v>
      </c>
      <c r="X24" s="118">
        <f t="shared" si="9"/>
        <v>137.17083790234378</v>
      </c>
      <c r="Y24" s="118">
        <f t="shared" si="9"/>
        <v>117.02690227011537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178.08098254738897</v>
      </c>
      <c r="C25" s="123">
        <f t="shared" si="10"/>
        <v>183.90752584383281</v>
      </c>
      <c r="D25" s="123">
        <f t="shared" si="10"/>
        <v>178.71265616514361</v>
      </c>
      <c r="E25" s="123">
        <f t="shared" si="10"/>
        <v>177.86177020569326</v>
      </c>
      <c r="F25" s="123">
        <f t="shared" si="10"/>
        <v>187.89019346975005</v>
      </c>
      <c r="G25" s="123">
        <f t="shared" si="10"/>
        <v>182.76971578413443</v>
      </c>
      <c r="H25" s="123">
        <f t="shared" si="10"/>
        <v>168.28140301457623</v>
      </c>
      <c r="I25" s="123">
        <f t="shared" si="10"/>
        <v>155.57896488765502</v>
      </c>
      <c r="J25" s="123">
        <f t="shared" si="10"/>
        <v>159.9997814583914</v>
      </c>
      <c r="K25" s="123">
        <f t="shared" si="10"/>
        <v>161.03117954067957</v>
      </c>
      <c r="L25" s="123">
        <f t="shared" si="10"/>
        <v>171.23343699443518</v>
      </c>
      <c r="M25" s="123">
        <f t="shared" si="10"/>
        <v>130.60430446184378</v>
      </c>
      <c r="N25" s="123">
        <f t="shared" si="10"/>
        <v>149.50081304288673</v>
      </c>
      <c r="O25" s="123">
        <f t="shared" si="10"/>
        <v>159.15703023519475</v>
      </c>
      <c r="P25" s="123">
        <f t="shared" si="10"/>
        <v>110.95250076173365</v>
      </c>
      <c r="Q25" s="123">
        <f t="shared" si="10"/>
        <v>120.66344389730756</v>
      </c>
      <c r="R25" s="123">
        <f t="shared" ref="R25:V25" si="11">SUM(R26:R27)</f>
        <v>139.67853347938311</v>
      </c>
      <c r="S25" s="123">
        <f t="shared" si="11"/>
        <v>131.00845451262185</v>
      </c>
      <c r="T25" s="123">
        <f t="shared" si="11"/>
        <v>126.29791221771916</v>
      </c>
      <c r="U25" s="123">
        <f t="shared" si="11"/>
        <v>114.19267619545103</v>
      </c>
      <c r="V25" s="123">
        <f t="shared" si="11"/>
        <v>99.33665489513821</v>
      </c>
      <c r="W25" s="123">
        <f t="shared" ref="W25:Y25" si="12">SUM(W26:W27)</f>
        <v>154.92671834731854</v>
      </c>
      <c r="X25" s="123">
        <f t="shared" si="12"/>
        <v>117.39796818173552</v>
      </c>
      <c r="Y25" s="123">
        <f t="shared" si="12"/>
        <v>98.92569567085053</v>
      </c>
      <c r="DA25" s="130" t="s">
        <v>2769</v>
      </c>
    </row>
    <row r="26" spans="1:105" ht="12" customHeight="1" x14ac:dyDescent="0.25">
      <c r="A26" s="97" t="s">
        <v>74</v>
      </c>
      <c r="B26" s="99">
        <v>175.8865157650917</v>
      </c>
      <c r="C26" s="99">
        <v>181.68544494593195</v>
      </c>
      <c r="D26" s="99">
        <v>176.56981150382691</v>
      </c>
      <c r="E26" s="99">
        <v>175.81556782734543</v>
      </c>
      <c r="F26" s="99">
        <v>185.69671564320538</v>
      </c>
      <c r="G26" s="99">
        <v>180.66566807803684</v>
      </c>
      <c r="H26" s="99">
        <v>166.36074056181613</v>
      </c>
      <c r="I26" s="99">
        <v>153.77932489947054</v>
      </c>
      <c r="J26" s="99">
        <v>158.15647852745431</v>
      </c>
      <c r="K26" s="99">
        <v>159.20406293195217</v>
      </c>
      <c r="L26" s="99">
        <v>169.27413102603055</v>
      </c>
      <c r="M26" s="99">
        <v>129.11818498095036</v>
      </c>
      <c r="N26" s="99">
        <v>147.75697377132607</v>
      </c>
      <c r="O26" s="99">
        <v>157.26687941329246</v>
      </c>
      <c r="P26" s="99">
        <v>109.6456365922877</v>
      </c>
      <c r="Q26" s="99">
        <v>119.24023964101131</v>
      </c>
      <c r="R26" s="99">
        <v>138.0013308642354</v>
      </c>
      <c r="S26" s="99">
        <v>129.40807328614059</v>
      </c>
      <c r="T26" s="99">
        <v>124.73851273764042</v>
      </c>
      <c r="U26" s="99">
        <v>112.75771102174497</v>
      </c>
      <c r="V26" s="99">
        <v>98.072171161378265</v>
      </c>
      <c r="W26" s="99">
        <v>152.89013651546784</v>
      </c>
      <c r="X26" s="99">
        <v>115.85146885995286</v>
      </c>
      <c r="Y26" s="99">
        <v>97.598582301464802</v>
      </c>
      <c r="DA26" s="63" t="s">
        <v>2770</v>
      </c>
    </row>
    <row r="27" spans="1:105" ht="12" customHeight="1" x14ac:dyDescent="0.25">
      <c r="A27" s="97" t="s">
        <v>53</v>
      </c>
      <c r="B27" s="99">
        <v>2.1944667822972614</v>
      </c>
      <c r="C27" s="99">
        <v>2.2220808979008746</v>
      </c>
      <c r="D27" s="99">
        <v>2.14284466131671</v>
      </c>
      <c r="E27" s="99">
        <v>2.0462023783478211</v>
      </c>
      <c r="F27" s="99">
        <v>2.1934778265446697</v>
      </c>
      <c r="G27" s="99">
        <v>2.1040477060975986</v>
      </c>
      <c r="H27" s="99">
        <v>1.9206624527601104</v>
      </c>
      <c r="I27" s="99">
        <v>1.7996399881844947</v>
      </c>
      <c r="J27" s="99">
        <v>1.843302930937091</v>
      </c>
      <c r="K27" s="99">
        <v>1.827116608727406</v>
      </c>
      <c r="L27" s="99">
        <v>1.9593059684046219</v>
      </c>
      <c r="M27" s="99">
        <v>1.4861194808934131</v>
      </c>
      <c r="N27" s="99">
        <v>1.7438392715606577</v>
      </c>
      <c r="O27" s="99">
        <v>1.8901508219022918</v>
      </c>
      <c r="P27" s="99">
        <v>1.3068641694459504</v>
      </c>
      <c r="Q27" s="99">
        <v>1.4232042562962466</v>
      </c>
      <c r="R27" s="99">
        <v>1.677202615147698</v>
      </c>
      <c r="S27" s="99">
        <v>1.6003812264812705</v>
      </c>
      <c r="T27" s="99">
        <v>1.5593994800787387</v>
      </c>
      <c r="U27" s="99">
        <v>1.4349651737060569</v>
      </c>
      <c r="V27" s="99">
        <v>1.2644837337599413</v>
      </c>
      <c r="W27" s="99">
        <v>2.0365818318506834</v>
      </c>
      <c r="X27" s="99">
        <v>1.5464993217826668</v>
      </c>
      <c r="Y27" s="99">
        <v>1.3271133693857213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0.23819895487120737</v>
      </c>
      <c r="C28" s="123">
        <f t="shared" si="13"/>
        <v>0.3017691965634865</v>
      </c>
      <c r="D28" s="123">
        <f t="shared" si="13"/>
        <v>0.24310040608641242</v>
      </c>
      <c r="E28" s="123">
        <f t="shared" si="13"/>
        <v>0.82060979318213167</v>
      </c>
      <c r="F28" s="123">
        <f t="shared" si="13"/>
        <v>0.2444679924469344</v>
      </c>
      <c r="G28" s="123">
        <f t="shared" si="13"/>
        <v>0.32247256630044374</v>
      </c>
      <c r="H28" s="123">
        <f t="shared" si="13"/>
        <v>0.42126150813315566</v>
      </c>
      <c r="I28" s="123">
        <f t="shared" si="13"/>
        <v>0.18893043768812834</v>
      </c>
      <c r="J28" s="123">
        <f t="shared" si="13"/>
        <v>0.20099285244308701</v>
      </c>
      <c r="K28" s="123">
        <f t="shared" si="13"/>
        <v>0.23335251116380035</v>
      </c>
      <c r="L28" s="123">
        <f t="shared" si="13"/>
        <v>0.22899952883763747</v>
      </c>
      <c r="M28" s="123">
        <f t="shared" si="13"/>
        <v>0.23880654822801742</v>
      </c>
      <c r="N28" s="123">
        <f t="shared" si="13"/>
        <v>0.24590582643911998</v>
      </c>
      <c r="O28" s="123">
        <f t="shared" si="13"/>
        <v>0.24983956105251584</v>
      </c>
      <c r="P28" s="123">
        <f t="shared" si="13"/>
        <v>0.25880669324468358</v>
      </c>
      <c r="Q28" s="123">
        <f t="shared" si="13"/>
        <v>0.2500258502780876</v>
      </c>
      <c r="R28" s="123">
        <f t="shared" si="13"/>
        <v>0.26351230427995004</v>
      </c>
      <c r="S28" s="123">
        <f t="shared" si="13"/>
        <v>0.27041716918692116</v>
      </c>
      <c r="T28" s="123">
        <f t="shared" si="13"/>
        <v>0.35043721781425563</v>
      </c>
      <c r="U28" s="123">
        <f t="shared" si="13"/>
        <v>0.42249866561857868</v>
      </c>
      <c r="V28" s="123">
        <f t="shared" si="13"/>
        <v>0.55352873141248238</v>
      </c>
      <c r="W28" s="123">
        <f t="shared" si="13"/>
        <v>0.60846998771608551</v>
      </c>
      <c r="X28" s="123">
        <f t="shared" si="13"/>
        <v>0.46800110424062058</v>
      </c>
      <c r="Y28" s="123">
        <f t="shared" si="13"/>
        <v>0.48474778249644329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0.23819895487120737</v>
      </c>
      <c r="C29" s="99">
        <f>RES_hhdet_fech!C29/RES_summary!C$19</f>
        <v>0.3017691965634865</v>
      </c>
      <c r="D29" s="99">
        <f>RES_hhdet_fech!D29/RES_summary!D$19</f>
        <v>0.24310040608641242</v>
      </c>
      <c r="E29" s="99">
        <f>RES_hhdet_fech!E29/RES_summary!E$19</f>
        <v>0.82060979318213167</v>
      </c>
      <c r="F29" s="99">
        <f>RES_hhdet_fech!F29/RES_summary!F$19</f>
        <v>0.2444679924469344</v>
      </c>
      <c r="G29" s="99">
        <f>RES_hhdet_fech!G29/RES_summary!G$19</f>
        <v>0.32247256630044374</v>
      </c>
      <c r="H29" s="99">
        <f>RES_hhdet_fech!H29/RES_summary!H$19</f>
        <v>0.42126150813315566</v>
      </c>
      <c r="I29" s="99">
        <f>RES_hhdet_fech!I29/RES_summary!I$19</f>
        <v>0.18893043768812834</v>
      </c>
      <c r="J29" s="99">
        <f>RES_hhdet_fech!J29/RES_summary!J$19</f>
        <v>0.20099285244308701</v>
      </c>
      <c r="K29" s="99">
        <f>RES_hhdet_fech!K29/RES_summary!K$19</f>
        <v>0.23335251116380035</v>
      </c>
      <c r="L29" s="99">
        <f>RES_hhdet_fech!L29/RES_summary!L$19</f>
        <v>0.22899952883763747</v>
      </c>
      <c r="M29" s="99">
        <f>RES_hhdet_fech!M29/RES_summary!M$19</f>
        <v>0.23880654822801742</v>
      </c>
      <c r="N29" s="99">
        <f>RES_hhdet_fech!N29/RES_summary!N$19</f>
        <v>0.24590582643911998</v>
      </c>
      <c r="O29" s="99">
        <f>RES_hhdet_fech!O29/RES_summary!O$19</f>
        <v>0.24983956105251584</v>
      </c>
      <c r="P29" s="99">
        <f>RES_hhdet_fech!P29/RES_summary!P$19</f>
        <v>0.25880669324468358</v>
      </c>
      <c r="Q29" s="99">
        <f>RES_hhdet_fech!Q29/RES_summary!Q$19</f>
        <v>0.2500258502780876</v>
      </c>
      <c r="R29" s="99">
        <f>RES_hhdet_fech!R29/RES_summary!R$19</f>
        <v>0.26351230427995004</v>
      </c>
      <c r="S29" s="99">
        <f>RES_hhdet_fech!S29/RES_summary!S$19</f>
        <v>0.27041716918692116</v>
      </c>
      <c r="T29" s="99">
        <f>RES_hhdet_fech!T29/RES_summary!T$19</f>
        <v>0.35043721781425563</v>
      </c>
      <c r="U29" s="99">
        <f>RES_hhdet_fech!U29/RES_summary!U$19</f>
        <v>0.42249866561857868</v>
      </c>
      <c r="V29" s="99">
        <f>RES_hhdet_fech!V29/RES_summary!V$19</f>
        <v>0.55352873141248238</v>
      </c>
      <c r="W29" s="99">
        <f>RES_hhdet_fech!W29/RES_summary!W$19</f>
        <v>0.60846998771608551</v>
      </c>
      <c r="X29" s="99">
        <f>RES_hhdet_fech!X29/RES_summary!X$19</f>
        <v>0.46800110424062058</v>
      </c>
      <c r="Y29" s="99">
        <f>RES_hhdet_fech!Y29/RES_summary!Y$19</f>
        <v>0.48474778249644329</v>
      </c>
      <c r="DA29" s="63" t="s">
        <v>2773</v>
      </c>
    </row>
    <row r="30" spans="1:105" ht="12" customHeight="1" x14ac:dyDescent="0.25">
      <c r="A30" s="121" t="s">
        <v>55</v>
      </c>
      <c r="B30" s="123">
        <v>15.334602143711722</v>
      </c>
      <c r="C30" s="123">
        <v>14.720054430073519</v>
      </c>
      <c r="D30" s="123">
        <v>14.650725556778161</v>
      </c>
      <c r="E30" s="123">
        <v>15.217802378511781</v>
      </c>
      <c r="F30" s="123">
        <v>15.188408461748489</v>
      </c>
      <c r="G30" s="123">
        <v>14.019789851160359</v>
      </c>
      <c r="H30" s="123">
        <v>14.257931362729227</v>
      </c>
      <c r="I30" s="123">
        <v>14.293123082113986</v>
      </c>
      <c r="J30" s="123">
        <v>14.319141007714215</v>
      </c>
      <c r="K30" s="123">
        <v>13.2301920468226</v>
      </c>
      <c r="L30" s="123">
        <v>14.391434030100886</v>
      </c>
      <c r="M30" s="123">
        <v>15.276198075130212</v>
      </c>
      <c r="N30" s="123">
        <v>16.153653936255733</v>
      </c>
      <c r="O30" s="123">
        <v>16.882189165315911</v>
      </c>
      <c r="P30" s="123">
        <v>15.04814139707498</v>
      </c>
      <c r="Q30" s="123">
        <v>15.606292143687897</v>
      </c>
      <c r="R30" s="123">
        <v>15.529496656096674</v>
      </c>
      <c r="S30" s="123">
        <v>16.295426817573567</v>
      </c>
      <c r="T30" s="123">
        <v>16.250747265822145</v>
      </c>
      <c r="U30" s="123">
        <v>15.821645499460255</v>
      </c>
      <c r="V30" s="123">
        <v>16.255286944499002</v>
      </c>
      <c r="W30" s="123">
        <v>15.623458716721558</v>
      </c>
      <c r="X30" s="123">
        <v>11.490619529239693</v>
      </c>
      <c r="Y30" s="123">
        <v>10.583082215923978</v>
      </c>
      <c r="DA30" s="130" t="s">
        <v>2774</v>
      </c>
    </row>
    <row r="31" spans="1:105" ht="12" customHeight="1" x14ac:dyDescent="0.25">
      <c r="A31" s="97" t="s">
        <v>141</v>
      </c>
      <c r="B31" s="99">
        <v>16.922122629071463</v>
      </c>
      <c r="C31" s="99">
        <v>16.356922762446438</v>
      </c>
      <c r="D31" s="99">
        <v>16.895476564754301</v>
      </c>
      <c r="E31" s="99">
        <v>16.496271837566095</v>
      </c>
      <c r="F31" s="99">
        <v>16.776969198588525</v>
      </c>
      <c r="G31" s="99">
        <v>16.28836694529781</v>
      </c>
      <c r="H31" s="99">
        <v>15.775054704310387</v>
      </c>
      <c r="I31" s="99">
        <v>16.322573362218829</v>
      </c>
      <c r="J31" s="99">
        <v>15.373393887692703</v>
      </c>
      <c r="K31" s="99">
        <v>15.525320497244397</v>
      </c>
      <c r="L31" s="99">
        <v>16.371155596962229</v>
      </c>
      <c r="M31" s="99">
        <v>17.634358814778928</v>
      </c>
      <c r="N31" s="99">
        <v>17.502663156763102</v>
      </c>
      <c r="O31" s="99">
        <v>17.323561558023602</v>
      </c>
      <c r="P31" s="99">
        <v>17.216536404439839</v>
      </c>
      <c r="Q31" s="99">
        <v>16.865841973445207</v>
      </c>
      <c r="R31" s="99">
        <v>16.736324302737511</v>
      </c>
      <c r="S31" s="99">
        <v>17.307166671134478</v>
      </c>
      <c r="T31" s="99">
        <v>17.103965430920844</v>
      </c>
      <c r="U31" s="99">
        <v>16.356666783601231</v>
      </c>
      <c r="V31" s="99">
        <v>16.542349870356372</v>
      </c>
      <c r="W31" s="99">
        <v>17.744874247971271</v>
      </c>
      <c r="X31" s="99">
        <v>11.969997217873679</v>
      </c>
      <c r="Y31" s="99">
        <v>10.554986283237668</v>
      </c>
      <c r="DA31" s="63" t="s">
        <v>2775</v>
      </c>
    </row>
    <row r="32" spans="1:105" ht="12" customHeight="1" x14ac:dyDescent="0.25">
      <c r="A32" s="97" t="s">
        <v>140</v>
      </c>
      <c r="B32" s="99">
        <v>11.951850801821205</v>
      </c>
      <c r="C32" s="99">
        <v>11.50632951468153</v>
      </c>
      <c r="D32" s="99">
        <v>11.780223387688572</v>
      </c>
      <c r="E32" s="99">
        <v>11.696195830146911</v>
      </c>
      <c r="F32" s="99">
        <v>11.902182194984368</v>
      </c>
      <c r="G32" s="99">
        <v>11.480205019905082</v>
      </c>
      <c r="H32" s="99">
        <v>11.143009077598602</v>
      </c>
      <c r="I32" s="99">
        <v>11.8303425256697</v>
      </c>
      <c r="J32" s="99">
        <v>11.048510722040147</v>
      </c>
      <c r="K32" s="99">
        <v>11.070836963855823</v>
      </c>
      <c r="L32" s="99">
        <v>13.097521383367575</v>
      </c>
      <c r="M32" s="99">
        <v>12.590538461455994</v>
      </c>
      <c r="N32" s="99">
        <v>12.950013152929881</v>
      </c>
      <c r="O32" s="99">
        <v>13.065712823082885</v>
      </c>
      <c r="P32" s="99">
        <v>12.648919609803134</v>
      </c>
      <c r="Q32" s="99">
        <v>12.798467438859417</v>
      </c>
      <c r="R32" s="99">
        <v>12.796487562926886</v>
      </c>
      <c r="S32" s="99">
        <v>13.522083905605301</v>
      </c>
      <c r="T32" s="99">
        <v>13.391474828589386</v>
      </c>
      <c r="U32" s="99">
        <v>13.033880806800434</v>
      </c>
      <c r="V32" s="99">
        <v>13.489182627674634</v>
      </c>
      <c r="W32" s="99">
        <v>14.50724813508252</v>
      </c>
      <c r="X32" s="99">
        <v>9.5311720730115912</v>
      </c>
      <c r="Y32" s="99">
        <v>8.4634719091971018</v>
      </c>
      <c r="DA32" s="63" t="s">
        <v>2776</v>
      </c>
    </row>
    <row r="33" spans="1:105" ht="12" customHeight="1" x14ac:dyDescent="0.25">
      <c r="A33" s="100" t="s">
        <v>50</v>
      </c>
      <c r="B33" s="102">
        <v>4.2763012567354792</v>
      </c>
      <c r="C33" s="102">
        <v>3.9199114941512687</v>
      </c>
      <c r="D33" s="102">
        <v>3.6968667417386367</v>
      </c>
      <c r="E33" s="102">
        <v>4.004392815962051</v>
      </c>
      <c r="F33" s="102">
        <v>3.9449006572621999</v>
      </c>
      <c r="G33" s="102">
        <v>3.4691499267564949</v>
      </c>
      <c r="H33" s="102">
        <v>3.1844396976824956</v>
      </c>
      <c r="I33" s="102">
        <v>3.9777545856793748</v>
      </c>
      <c r="J33" s="102">
        <v>3.4457836090337461</v>
      </c>
      <c r="K33" s="102">
        <v>3.1713875582993669</v>
      </c>
      <c r="L33" s="102">
        <v>7.293261956930623</v>
      </c>
      <c r="M33" s="102">
        <v>3.4730240913759194</v>
      </c>
      <c r="N33" s="102">
        <v>4.4837514651914629</v>
      </c>
      <c r="O33" s="102">
        <v>4.6897059581944323</v>
      </c>
      <c r="P33" s="102">
        <v>3.3293788242913265</v>
      </c>
      <c r="Q33" s="102">
        <v>3.8147888999883919</v>
      </c>
      <c r="R33" s="102">
        <v>3.5229902091696932</v>
      </c>
      <c r="S33" s="102">
        <v>3.9967609076554154</v>
      </c>
      <c r="T33" s="102">
        <v>3.7985696223349725</v>
      </c>
      <c r="U33" s="102">
        <v>3.3937185814982684</v>
      </c>
      <c r="V33" s="102">
        <v>3.576343777860739</v>
      </c>
      <c r="W33" s="102">
        <v>3.8417301287348256</v>
      </c>
      <c r="X33" s="102">
        <v>0.98900673942321038</v>
      </c>
      <c r="Y33" s="102">
        <v>0.692624414565567</v>
      </c>
      <c r="DA33" s="131" t="s">
        <v>2777</v>
      </c>
    </row>
    <row r="34" spans="1:105" ht="12" customHeight="1" x14ac:dyDescent="0.25">
      <c r="A34" s="103" t="s">
        <v>52</v>
      </c>
      <c r="B34" s="105">
        <v>7.6755495450857234</v>
      </c>
      <c r="C34" s="105">
        <v>7.586418020530262</v>
      </c>
      <c r="D34" s="105">
        <v>8.083356645949932</v>
      </c>
      <c r="E34" s="105">
        <v>7.6918030141848579</v>
      </c>
      <c r="F34" s="105">
        <v>7.9572815377221691</v>
      </c>
      <c r="G34" s="105">
        <v>8.01105509314859</v>
      </c>
      <c r="H34" s="105">
        <v>7.9585693799161055</v>
      </c>
      <c r="I34" s="105">
        <v>7.8525879399903236</v>
      </c>
      <c r="J34" s="105">
        <v>7.6027271130064005</v>
      </c>
      <c r="K34" s="105">
        <v>7.8994494055564566</v>
      </c>
      <c r="L34" s="105">
        <v>5.8042594264369525</v>
      </c>
      <c r="M34" s="105">
        <v>9.1175143700800749</v>
      </c>
      <c r="N34" s="105">
        <v>8.4662616877384185</v>
      </c>
      <c r="O34" s="105">
        <v>8.3760068648884545</v>
      </c>
      <c r="P34" s="105">
        <v>9.3195407855118102</v>
      </c>
      <c r="Q34" s="105">
        <v>8.9836785388710272</v>
      </c>
      <c r="R34" s="105">
        <v>9.2734973537571932</v>
      </c>
      <c r="S34" s="105">
        <v>9.5253229979498855</v>
      </c>
      <c r="T34" s="105">
        <v>9.5929052062544127</v>
      </c>
      <c r="U34" s="105">
        <v>9.6401622253021646</v>
      </c>
      <c r="V34" s="105">
        <v>9.9128388498138964</v>
      </c>
      <c r="W34" s="105">
        <v>10.665518006347693</v>
      </c>
      <c r="X34" s="105">
        <v>8.5421653335883772</v>
      </c>
      <c r="Y34" s="105">
        <v>7.7708474946315356</v>
      </c>
      <c r="DA34" s="132" t="s">
        <v>2778</v>
      </c>
    </row>
    <row r="35" spans="1:105" ht="12" customHeight="1" x14ac:dyDescent="0.25">
      <c r="A35" s="106" t="s">
        <v>122</v>
      </c>
      <c r="B35" s="102">
        <v>15.258693293199102</v>
      </c>
      <c r="C35" s="102">
        <v>14.633733377303475</v>
      </c>
      <c r="D35" s="102">
        <v>14.496992135184307</v>
      </c>
      <c r="E35" s="102">
        <v>15.190366598322376</v>
      </c>
      <c r="F35" s="102">
        <v>15.13502894735808</v>
      </c>
      <c r="G35" s="102">
        <v>13.902062580677603</v>
      </c>
      <c r="H35" s="102">
        <v>14.258041710940841</v>
      </c>
      <c r="I35" s="102">
        <v>14.277335423618922</v>
      </c>
      <c r="J35" s="102">
        <v>14.419027126236371</v>
      </c>
      <c r="K35" s="102">
        <v>13.254556089514011</v>
      </c>
      <c r="L35" s="102">
        <v>14.449910257792659</v>
      </c>
      <c r="M35" s="102">
        <v>15.48763818607247</v>
      </c>
      <c r="N35" s="102">
        <v>16.469303919784675</v>
      </c>
      <c r="O35" s="102">
        <v>17.266902564141368</v>
      </c>
      <c r="P35" s="102">
        <v>15.357983681899531</v>
      </c>
      <c r="Q35" s="102">
        <v>15.958592094034747</v>
      </c>
      <c r="R35" s="102">
        <v>15.89386727471128</v>
      </c>
      <c r="S35" s="102">
        <v>16.661362944988607</v>
      </c>
      <c r="T35" s="102">
        <v>16.629593954940542</v>
      </c>
      <c r="U35" s="102">
        <v>16.210379970856845</v>
      </c>
      <c r="V35" s="102">
        <v>16.643989192410384</v>
      </c>
      <c r="W35" s="102">
        <v>15.93974540150554</v>
      </c>
      <c r="X35" s="102">
        <v>11.846869644216861</v>
      </c>
      <c r="Y35" s="102">
        <v>10.933904879594159</v>
      </c>
      <c r="DA35" s="131" t="s">
        <v>2779</v>
      </c>
    </row>
    <row r="36" spans="1:105" ht="12" customHeight="1" x14ac:dyDescent="0.25">
      <c r="A36" s="107" t="s">
        <v>121</v>
      </c>
      <c r="B36" s="105">
        <v>11.664168503559852</v>
      </c>
      <c r="C36" s="105">
        <v>11.157416210712201</v>
      </c>
      <c r="D36" s="105">
        <v>10.994292600588835</v>
      </c>
      <c r="E36" s="105">
        <v>11.667750459037801</v>
      </c>
      <c r="F36" s="105">
        <v>11.630920573378107</v>
      </c>
      <c r="G36" s="105">
        <v>10.637757974829345</v>
      </c>
      <c r="H36" s="105">
        <v>10.916776802138136</v>
      </c>
      <c r="I36" s="105">
        <v>11.132123771033534</v>
      </c>
      <c r="J36" s="105">
        <v>11.168007713896566</v>
      </c>
      <c r="K36" s="105">
        <v>10.198518763092933</v>
      </c>
      <c r="L36" s="105">
        <v>12.129576409390161</v>
      </c>
      <c r="M36" s="105">
        <v>11.914394016625909</v>
      </c>
      <c r="N36" s="105">
        <v>12.980483247994545</v>
      </c>
      <c r="O36" s="105">
        <v>13.735753476156869</v>
      </c>
      <c r="P36" s="105">
        <v>11.936212154709663</v>
      </c>
      <c r="Q36" s="105">
        <v>12.614450516367727</v>
      </c>
      <c r="R36" s="105">
        <v>12.609206100342698</v>
      </c>
      <c r="S36" s="105">
        <v>13.441287944313014</v>
      </c>
      <c r="T36" s="105">
        <v>13.494859085087281</v>
      </c>
      <c r="U36" s="105">
        <v>13.180281391354661</v>
      </c>
      <c r="V36" s="105">
        <v>13.676181675922614</v>
      </c>
      <c r="W36" s="105">
        <v>13.223216012474941</v>
      </c>
      <c r="X36" s="105">
        <v>9.5597436795334847</v>
      </c>
      <c r="Y36" s="105">
        <v>8.8824264620247213</v>
      </c>
      <c r="DA36" s="132" t="s">
        <v>2780</v>
      </c>
    </row>
    <row r="37" spans="1:105" ht="12" customHeight="1" x14ac:dyDescent="0.25">
      <c r="A37" s="108" t="s">
        <v>53</v>
      </c>
      <c r="B37" s="99">
        <v>3.8570592695087713</v>
      </c>
      <c r="C37" s="99">
        <v>3.5064731947260035</v>
      </c>
      <c r="D37" s="99">
        <v>3.1736139352687238</v>
      </c>
      <c r="E37" s="99">
        <v>3.6856329382961426</v>
      </c>
      <c r="F37" s="99">
        <v>3.5550043689442989</v>
      </c>
      <c r="G37" s="99">
        <v>2.9659523297738999</v>
      </c>
      <c r="H37" s="99">
        <v>2.8788881510074176</v>
      </c>
      <c r="I37" s="99">
        <v>3.481630182662717</v>
      </c>
      <c r="J37" s="99">
        <v>3.2339847679853038</v>
      </c>
      <c r="K37" s="99">
        <v>2.7026832693419958</v>
      </c>
      <c r="L37" s="99">
        <v>6.4444365041847211</v>
      </c>
      <c r="M37" s="99">
        <v>3.0430650681348257</v>
      </c>
      <c r="N37" s="99">
        <v>4.1982990902027915</v>
      </c>
      <c r="O37" s="99">
        <v>4.6151110511873039</v>
      </c>
      <c r="P37" s="99">
        <v>2.9425947788037581</v>
      </c>
      <c r="Q37" s="99">
        <v>3.5299139012467027</v>
      </c>
      <c r="R37" s="99">
        <v>3.3063620801766094</v>
      </c>
      <c r="S37" s="99">
        <v>3.8935912975764735</v>
      </c>
      <c r="T37" s="99">
        <v>3.8404723548146431</v>
      </c>
      <c r="U37" s="99">
        <v>3.4157009143676347</v>
      </c>
      <c r="V37" s="99">
        <v>3.5851632133558753</v>
      </c>
      <c r="W37" s="99">
        <v>3.5013330507523475</v>
      </c>
      <c r="X37" s="99">
        <v>0.99279578450832207</v>
      </c>
      <c r="Y37" s="99">
        <v>0.74855566672200635</v>
      </c>
      <c r="DA37" s="63" t="s">
        <v>2781</v>
      </c>
    </row>
    <row r="38" spans="1:105" ht="12" customHeight="1" x14ac:dyDescent="0.25">
      <c r="A38" s="108" t="s">
        <v>52</v>
      </c>
      <c r="B38" s="99">
        <v>7.8071092340510795</v>
      </c>
      <c r="C38" s="99">
        <v>7.650943015986198</v>
      </c>
      <c r="D38" s="99">
        <v>7.8206786653201101</v>
      </c>
      <c r="E38" s="99">
        <v>7.9821175207416628</v>
      </c>
      <c r="F38" s="99">
        <v>8.0759162044338115</v>
      </c>
      <c r="G38" s="99">
        <v>7.6718056450554428</v>
      </c>
      <c r="H38" s="99">
        <v>8.0378886511307197</v>
      </c>
      <c r="I38" s="99">
        <v>7.6504935883708178</v>
      </c>
      <c r="J38" s="99">
        <v>7.9340229459112619</v>
      </c>
      <c r="K38" s="99">
        <v>7.4958354937509357</v>
      </c>
      <c r="L38" s="99">
        <v>5.6851399052054417</v>
      </c>
      <c r="M38" s="99">
        <v>8.8713289484910849</v>
      </c>
      <c r="N38" s="99">
        <v>8.7821841577917539</v>
      </c>
      <c r="O38" s="99">
        <v>9.1206424249695637</v>
      </c>
      <c r="P38" s="99">
        <v>8.9936173759059042</v>
      </c>
      <c r="Q38" s="99">
        <v>9.0845366151210243</v>
      </c>
      <c r="R38" s="99">
        <v>9.3028440201660914</v>
      </c>
      <c r="S38" s="99">
        <v>9.5476966467365383</v>
      </c>
      <c r="T38" s="99">
        <v>9.6543867302726376</v>
      </c>
      <c r="U38" s="99">
        <v>9.7645804769870264</v>
      </c>
      <c r="V38" s="99">
        <v>10.091018462566737</v>
      </c>
      <c r="W38" s="99">
        <v>9.7218829617225921</v>
      </c>
      <c r="X38" s="99">
        <v>8.5669478950251623</v>
      </c>
      <c r="Y38" s="99">
        <v>8.1338707953027143</v>
      </c>
      <c r="DA38" s="63" t="s">
        <v>2782</v>
      </c>
    </row>
    <row r="39" spans="1:105" ht="12" customHeight="1" x14ac:dyDescent="0.25">
      <c r="A39" s="121" t="s">
        <v>54</v>
      </c>
      <c r="B39" s="123">
        <v>9.4503852428564148</v>
      </c>
      <c r="C39" s="123">
        <v>9.4523162702301651</v>
      </c>
      <c r="D39" s="123">
        <v>9.5084051370873102</v>
      </c>
      <c r="E39" s="123">
        <v>9.0916064648311821</v>
      </c>
      <c r="F39" s="123">
        <v>8.1948586007194013</v>
      </c>
      <c r="G39" s="123">
        <v>8.3406117053518312</v>
      </c>
      <c r="H39" s="123">
        <v>8.3617336178516233</v>
      </c>
      <c r="I39" s="123">
        <v>8.7014960253002371</v>
      </c>
      <c r="J39" s="123">
        <v>8.6222069607155731</v>
      </c>
      <c r="K39" s="123">
        <v>7.2280946493299325</v>
      </c>
      <c r="L39" s="123">
        <v>8.7012218936709722</v>
      </c>
      <c r="M39" s="123">
        <v>8.5587909506498736</v>
      </c>
      <c r="N39" s="123">
        <v>8.9491610364529013</v>
      </c>
      <c r="O39" s="123">
        <v>9.0690531272810535</v>
      </c>
      <c r="P39" s="123">
        <v>8.0195444428679092</v>
      </c>
      <c r="Q39" s="123">
        <v>8.2538476630794637</v>
      </c>
      <c r="R39" s="123">
        <v>7.7989771825074072</v>
      </c>
      <c r="S39" s="123">
        <v>8.1643089303358938</v>
      </c>
      <c r="T39" s="123">
        <v>7.9673452785216323</v>
      </c>
      <c r="U39" s="123">
        <v>7.7590258137527552</v>
      </c>
      <c r="V39" s="123">
        <v>8.0099087077695206</v>
      </c>
      <c r="W39" s="123">
        <v>7.3621606641574431</v>
      </c>
      <c r="X39" s="123">
        <v>7.8142490871279549</v>
      </c>
      <c r="Y39" s="123">
        <v>7.0333766008444201</v>
      </c>
      <c r="DA39" s="130" t="s">
        <v>2783</v>
      </c>
    </row>
    <row r="40" spans="1:105" ht="12" customHeight="1" x14ac:dyDescent="0.25">
      <c r="A40" s="97" t="s">
        <v>50</v>
      </c>
      <c r="B40" s="99">
        <v>10.845974093706372</v>
      </c>
      <c r="C40" s="99">
        <v>10.382881025064542</v>
      </c>
      <c r="D40" s="99">
        <v>10.577323012990801</v>
      </c>
      <c r="E40" s="99">
        <v>9.9188741756724514</v>
      </c>
      <c r="F40" s="99">
        <v>9.701567585410146</v>
      </c>
      <c r="G40" s="99">
        <v>9.4181650430381492</v>
      </c>
      <c r="H40" s="99">
        <v>9.3508389492962536</v>
      </c>
      <c r="I40" s="99">
        <v>9.8835501045714462</v>
      </c>
      <c r="J40" s="99">
        <v>9.2725733686622434</v>
      </c>
      <c r="K40" s="99">
        <v>9.3777389513471014</v>
      </c>
      <c r="L40" s="99">
        <v>9.6181713079681241</v>
      </c>
      <c r="M40" s="99">
        <v>10.052890262650326</v>
      </c>
      <c r="N40" s="99">
        <v>10.067514424854771</v>
      </c>
      <c r="O40" s="99">
        <v>10.020482396510248</v>
      </c>
      <c r="P40" s="99">
        <v>10.014732566523266</v>
      </c>
      <c r="Q40" s="99">
        <v>9.8979510518044957</v>
      </c>
      <c r="R40" s="99">
        <v>9.0551614522801476</v>
      </c>
      <c r="S40" s="99">
        <v>9.7981050104583378</v>
      </c>
      <c r="T40" s="99">
        <v>9.5605445981699724</v>
      </c>
      <c r="U40" s="99">
        <v>9.5312743176142138</v>
      </c>
      <c r="V40" s="99">
        <v>10.306043909926862</v>
      </c>
      <c r="W40" s="99">
        <v>9.797013517374495</v>
      </c>
      <c r="X40" s="99">
        <v>9.7117256398369225</v>
      </c>
      <c r="Y40" s="99">
        <v>9.0265095717216042</v>
      </c>
      <c r="DA40" s="63" t="s">
        <v>2784</v>
      </c>
    </row>
    <row r="41" spans="1:105" ht="12" customHeight="1" x14ac:dyDescent="0.25">
      <c r="A41" s="109" t="s">
        <v>120</v>
      </c>
      <c r="B41" s="110">
        <v>8.2779413064487422</v>
      </c>
      <c r="C41" s="110">
        <v>8.6872832607987238</v>
      </c>
      <c r="D41" s="110">
        <v>8.6322054532605659</v>
      </c>
      <c r="E41" s="110">
        <v>8.4169712427150234</v>
      </c>
      <c r="F41" s="110">
        <v>6.9404942231791402</v>
      </c>
      <c r="G41" s="110">
        <v>7.4660962513297502</v>
      </c>
      <c r="H41" s="110">
        <v>7.6181485284075992</v>
      </c>
      <c r="I41" s="110">
        <v>7.8556652985802051</v>
      </c>
      <c r="J41" s="110">
        <v>8.1790261159614897</v>
      </c>
      <c r="K41" s="110">
        <v>5.8394281656836489</v>
      </c>
      <c r="L41" s="110">
        <v>8.1415140917326756</v>
      </c>
      <c r="M41" s="110">
        <v>7.6937703094535772</v>
      </c>
      <c r="N41" s="110">
        <v>8.3518589066203432</v>
      </c>
      <c r="O41" s="110">
        <v>8.5853327975672951</v>
      </c>
      <c r="P41" s="110">
        <v>7.0272163837545856</v>
      </c>
      <c r="Q41" s="110">
        <v>7.4752113712209534</v>
      </c>
      <c r="R41" s="110">
        <v>7.2658545911719372</v>
      </c>
      <c r="S41" s="110">
        <v>7.5288494256118224</v>
      </c>
      <c r="T41" s="110">
        <v>7.3883295257479107</v>
      </c>
      <c r="U41" s="110">
        <v>7.1480186417434481</v>
      </c>
      <c r="V41" s="110">
        <v>7.2755156904816145</v>
      </c>
      <c r="W41" s="110">
        <v>6.6865049715103195</v>
      </c>
      <c r="X41" s="110">
        <v>7.3928186587677809</v>
      </c>
      <c r="Y41" s="110">
        <v>6.6575689060472332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205.71691383715671</v>
      </c>
      <c r="C43" s="118">
        <f t="shared" si="14"/>
        <v>232.86534792995874</v>
      </c>
      <c r="D43" s="118">
        <f t="shared" si="14"/>
        <v>206.91532484741293</v>
      </c>
      <c r="E43" s="118">
        <f t="shared" si="14"/>
        <v>219.36954047609359</v>
      </c>
      <c r="F43" s="118">
        <f t="shared" si="14"/>
        <v>218.91936713383745</v>
      </c>
      <c r="G43" s="118">
        <f t="shared" si="14"/>
        <v>220.50131235414486</v>
      </c>
      <c r="H43" s="118">
        <f t="shared" si="14"/>
        <v>205.94469662262651</v>
      </c>
      <c r="I43" s="118">
        <f t="shared" si="14"/>
        <v>175.14544787145806</v>
      </c>
      <c r="J43" s="118">
        <f t="shared" si="14"/>
        <v>201.28589549764365</v>
      </c>
      <c r="K43" s="118">
        <f t="shared" si="14"/>
        <v>197.65061927672548</v>
      </c>
      <c r="L43" s="118">
        <f t="shared" si="14"/>
        <v>192.03793130529132</v>
      </c>
      <c r="M43" s="118">
        <f t="shared" si="14"/>
        <v>162.77593684137165</v>
      </c>
      <c r="N43" s="118">
        <f t="shared" si="14"/>
        <v>187.06145924959816</v>
      </c>
      <c r="O43" s="118">
        <f t="shared" si="14"/>
        <v>194.5090887071234</v>
      </c>
      <c r="P43" s="118">
        <f t="shared" si="14"/>
        <v>146.08354428979055</v>
      </c>
      <c r="Q43" s="118">
        <f t="shared" si="14"/>
        <v>156.15259791580499</v>
      </c>
      <c r="R43" s="118">
        <f t="shared" ref="R43:V43" si="15">R44+R47+R49+R58</f>
        <v>167.8908988507097</v>
      </c>
      <c r="S43" s="118">
        <f t="shared" si="15"/>
        <v>164.4157304814324</v>
      </c>
      <c r="T43" s="118">
        <f t="shared" si="15"/>
        <v>155.16764372345952</v>
      </c>
      <c r="U43" s="118">
        <f t="shared" si="15"/>
        <v>154.75502187930431</v>
      </c>
      <c r="V43" s="118">
        <f t="shared" si="15"/>
        <v>141.50731879109838</v>
      </c>
      <c r="W43" s="118">
        <f t="shared" ref="W43:Y43" si="16">W44+W47+W49+W58</f>
        <v>165.67088524817783</v>
      </c>
      <c r="X43" s="118">
        <f t="shared" si="16"/>
        <v>132.7229296789026</v>
      </c>
      <c r="Y43" s="118">
        <f t="shared" si="16"/>
        <v>125.84110248590967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178.78015611993541</v>
      </c>
      <c r="C44" s="123">
        <f t="shared" si="17"/>
        <v>205.09395599451</v>
      </c>
      <c r="D44" s="123">
        <f t="shared" si="17"/>
        <v>179.86524026197858</v>
      </c>
      <c r="E44" s="123">
        <f t="shared" si="17"/>
        <v>191.14765054208212</v>
      </c>
      <c r="F44" s="123">
        <f t="shared" si="17"/>
        <v>192.66221093452964</v>
      </c>
      <c r="G44" s="123">
        <f t="shared" si="17"/>
        <v>194.46836120864768</v>
      </c>
      <c r="H44" s="123">
        <f t="shared" si="17"/>
        <v>179.53899013461569</v>
      </c>
      <c r="I44" s="123">
        <f t="shared" si="17"/>
        <v>149.75625585072734</v>
      </c>
      <c r="J44" s="123">
        <f t="shared" si="17"/>
        <v>174.66978449981229</v>
      </c>
      <c r="K44" s="123">
        <f t="shared" si="17"/>
        <v>173.52022160738488</v>
      </c>
      <c r="L44" s="123">
        <f t="shared" si="17"/>
        <v>166.25907960833104</v>
      </c>
      <c r="M44" s="123">
        <f t="shared" si="17"/>
        <v>135.91171684939101</v>
      </c>
      <c r="N44" s="123">
        <f t="shared" si="17"/>
        <v>158.79504722557257</v>
      </c>
      <c r="O44" s="123">
        <f t="shared" si="17"/>
        <v>166.57467980157747</v>
      </c>
      <c r="P44" s="123">
        <f t="shared" si="17"/>
        <v>120.46550506464023</v>
      </c>
      <c r="Q44" s="123">
        <f t="shared" si="17"/>
        <v>131.18471303397791</v>
      </c>
      <c r="R44" s="123">
        <f t="shared" ref="R44:V44" si="18">SUM(R45:R46)</f>
        <v>140.00414055575661</v>
      </c>
      <c r="S44" s="123">
        <f t="shared" si="18"/>
        <v>136.49682120522473</v>
      </c>
      <c r="T44" s="123">
        <f t="shared" si="18"/>
        <v>128.08696655393001</v>
      </c>
      <c r="U44" s="123">
        <f t="shared" si="18"/>
        <v>127.89918547826565</v>
      </c>
      <c r="V44" s="123">
        <f t="shared" si="18"/>
        <v>114.55609356902031</v>
      </c>
      <c r="W44" s="123">
        <f t="shared" ref="W44:Y44" si="19">SUM(W45:W46)</f>
        <v>138.36873902416377</v>
      </c>
      <c r="X44" s="123">
        <f t="shared" si="19"/>
        <v>112.4723008378235</v>
      </c>
      <c r="Y44" s="123">
        <f t="shared" si="19"/>
        <v>106.84563897631631</v>
      </c>
      <c r="DA44" s="130" t="s">
        <v>2787</v>
      </c>
    </row>
    <row r="45" spans="1:105" ht="12" customHeight="1" x14ac:dyDescent="0.25">
      <c r="A45" s="97" t="s">
        <v>211</v>
      </c>
      <c r="B45" s="99">
        <v>176.68482511952911</v>
      </c>
      <c r="C45" s="99">
        <v>202.73345797854705</v>
      </c>
      <c r="D45" s="99">
        <v>177.80779452733307</v>
      </c>
      <c r="E45" s="99">
        <v>189.04262038369347</v>
      </c>
      <c r="F45" s="99">
        <v>190.50777181694571</v>
      </c>
      <c r="G45" s="99">
        <v>192.32105337791631</v>
      </c>
      <c r="H45" s="99">
        <v>177.57326991195686</v>
      </c>
      <c r="I45" s="99">
        <v>148.09574343848683</v>
      </c>
      <c r="J45" s="99">
        <v>172.73508323461928</v>
      </c>
      <c r="K45" s="99">
        <v>171.62666627281808</v>
      </c>
      <c r="L45" s="99">
        <v>164.43089102217525</v>
      </c>
      <c r="M45" s="99">
        <v>134.42296380283645</v>
      </c>
      <c r="N45" s="99">
        <v>157.00957671075378</v>
      </c>
      <c r="O45" s="99">
        <v>164.66785336973368</v>
      </c>
      <c r="P45" s="99">
        <v>119.09638594955213</v>
      </c>
      <c r="Q45" s="99">
        <v>129.69245761321818</v>
      </c>
      <c r="R45" s="99">
        <v>138.39977962336297</v>
      </c>
      <c r="S45" s="99">
        <v>134.91193411999853</v>
      </c>
      <c r="T45" s="99">
        <v>126.58535673962261</v>
      </c>
      <c r="U45" s="99">
        <v>126.3724839154449</v>
      </c>
      <c r="V45" s="99">
        <v>113.17609050306859</v>
      </c>
      <c r="W45" s="99">
        <v>136.65652703595464</v>
      </c>
      <c r="X45" s="99">
        <v>111.08692311341031</v>
      </c>
      <c r="Y45" s="99">
        <v>105.50562082947941</v>
      </c>
      <c r="DA45" s="63" t="s">
        <v>2788</v>
      </c>
    </row>
    <row r="46" spans="1:105" ht="12" customHeight="1" x14ac:dyDescent="0.25">
      <c r="A46" s="97" t="s">
        <v>53</v>
      </c>
      <c r="B46" s="99">
        <v>2.095331000406301</v>
      </c>
      <c r="C46" s="99">
        <v>2.3604980159629325</v>
      </c>
      <c r="D46" s="99">
        <v>2.0574457346455226</v>
      </c>
      <c r="E46" s="99">
        <v>2.1050301583886371</v>
      </c>
      <c r="F46" s="99">
        <v>2.1544391175839275</v>
      </c>
      <c r="G46" s="99">
        <v>2.1473078307313727</v>
      </c>
      <c r="H46" s="99">
        <v>1.9657202226588417</v>
      </c>
      <c r="I46" s="99">
        <v>1.6605124122405139</v>
      </c>
      <c r="J46" s="99">
        <v>1.9347012651930151</v>
      </c>
      <c r="K46" s="99">
        <v>1.8935553345667957</v>
      </c>
      <c r="L46" s="99">
        <v>1.8281885861558009</v>
      </c>
      <c r="M46" s="99">
        <v>1.4887530465545684</v>
      </c>
      <c r="N46" s="99">
        <v>1.7854705148188004</v>
      </c>
      <c r="O46" s="99">
        <v>1.9068264318437991</v>
      </c>
      <c r="P46" s="99">
        <v>1.3691191150880964</v>
      </c>
      <c r="Q46" s="99">
        <v>1.4922554207597414</v>
      </c>
      <c r="R46" s="99">
        <v>1.6043609323936394</v>
      </c>
      <c r="S46" s="99">
        <v>1.5848870852261994</v>
      </c>
      <c r="T46" s="99">
        <v>1.5016098143073999</v>
      </c>
      <c r="U46" s="99">
        <v>1.5267015628207485</v>
      </c>
      <c r="V46" s="99">
        <v>1.3800030659517155</v>
      </c>
      <c r="W46" s="99">
        <v>1.7122119882091376</v>
      </c>
      <c r="X46" s="99">
        <v>1.3853777244131862</v>
      </c>
      <c r="Y46" s="99">
        <v>1.340018146836895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0.23819965560200934</v>
      </c>
      <c r="C47" s="123">
        <f t="shared" si="20"/>
        <v>0.29784140380367063</v>
      </c>
      <c r="D47" s="123">
        <f t="shared" si="20"/>
        <v>0.2377085962719645</v>
      </c>
      <c r="E47" s="123">
        <f t="shared" si="20"/>
        <v>0.79552390861645206</v>
      </c>
      <c r="F47" s="123">
        <f t="shared" si="20"/>
        <v>0.24629816267682256</v>
      </c>
      <c r="G47" s="123">
        <f t="shared" si="20"/>
        <v>0.33363991700735135</v>
      </c>
      <c r="H47" s="123">
        <f t="shared" si="20"/>
        <v>0.44973482236117102</v>
      </c>
      <c r="I47" s="123">
        <f t="shared" si="20"/>
        <v>0.20578523005592228</v>
      </c>
      <c r="J47" s="123">
        <f t="shared" si="20"/>
        <v>0.211337915076838</v>
      </c>
      <c r="K47" s="123">
        <f t="shared" si="20"/>
        <v>0.24745570754502652</v>
      </c>
      <c r="L47" s="123">
        <f t="shared" si="20"/>
        <v>0.24798354273341333</v>
      </c>
      <c r="M47" s="123">
        <f t="shared" si="20"/>
        <v>0.24389402980097361</v>
      </c>
      <c r="N47" s="123">
        <f t="shared" si="20"/>
        <v>0.23854984744287802</v>
      </c>
      <c r="O47" s="123">
        <f t="shared" si="20"/>
        <v>0.24724366922959137</v>
      </c>
      <c r="P47" s="123">
        <f t="shared" si="20"/>
        <v>0.26504800139194479</v>
      </c>
      <c r="Q47" s="123">
        <f t="shared" si="20"/>
        <v>0.27061063461366286</v>
      </c>
      <c r="R47" s="123">
        <f t="shared" si="20"/>
        <v>0.30164508734685358</v>
      </c>
      <c r="S47" s="123">
        <f t="shared" si="20"/>
        <v>0.27981114337429058</v>
      </c>
      <c r="T47" s="123">
        <f t="shared" si="20"/>
        <v>0.31396253757393999</v>
      </c>
      <c r="U47" s="123">
        <f t="shared" si="20"/>
        <v>0.36016965907105786</v>
      </c>
      <c r="V47" s="123">
        <f t="shared" si="20"/>
        <v>0.46684055953025266</v>
      </c>
      <c r="W47" s="123">
        <f t="shared" si="20"/>
        <v>0.50882690815228448</v>
      </c>
      <c r="X47" s="123">
        <f t="shared" si="20"/>
        <v>0.40543793523623012</v>
      </c>
      <c r="Y47" s="123">
        <f t="shared" si="20"/>
        <v>0.43745162516737696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0.23819965560200934</v>
      </c>
      <c r="C48" s="99">
        <f>RES_hhdet_fech!C48/RES_summary!C$19</f>
        <v>0.29784140380367063</v>
      </c>
      <c r="D48" s="99">
        <f>RES_hhdet_fech!D48/RES_summary!D$19</f>
        <v>0.2377085962719645</v>
      </c>
      <c r="E48" s="99">
        <f>RES_hhdet_fech!E48/RES_summary!E$19</f>
        <v>0.79552390861645206</v>
      </c>
      <c r="F48" s="99">
        <f>RES_hhdet_fech!F48/RES_summary!F$19</f>
        <v>0.24629816267682256</v>
      </c>
      <c r="G48" s="99">
        <f>RES_hhdet_fech!G48/RES_summary!G$19</f>
        <v>0.33363991700735135</v>
      </c>
      <c r="H48" s="99">
        <f>RES_hhdet_fech!H48/RES_summary!H$19</f>
        <v>0.44973482236117102</v>
      </c>
      <c r="I48" s="99">
        <f>RES_hhdet_fech!I48/RES_summary!I$19</f>
        <v>0.20578523005592228</v>
      </c>
      <c r="J48" s="99">
        <f>RES_hhdet_fech!J48/RES_summary!J$19</f>
        <v>0.211337915076838</v>
      </c>
      <c r="K48" s="99">
        <f>RES_hhdet_fech!K48/RES_summary!K$19</f>
        <v>0.24745570754502652</v>
      </c>
      <c r="L48" s="99">
        <f>RES_hhdet_fech!L48/RES_summary!L$19</f>
        <v>0.24798354273341333</v>
      </c>
      <c r="M48" s="99">
        <f>RES_hhdet_fech!M48/RES_summary!M$19</f>
        <v>0.24389402980097361</v>
      </c>
      <c r="N48" s="99">
        <f>RES_hhdet_fech!N48/RES_summary!N$19</f>
        <v>0.23854984744287802</v>
      </c>
      <c r="O48" s="99">
        <f>RES_hhdet_fech!O48/RES_summary!O$19</f>
        <v>0.24724366922959137</v>
      </c>
      <c r="P48" s="99">
        <f>RES_hhdet_fech!P48/RES_summary!P$19</f>
        <v>0.26504800139194479</v>
      </c>
      <c r="Q48" s="99">
        <f>RES_hhdet_fech!Q48/RES_summary!Q$19</f>
        <v>0.27061063461366286</v>
      </c>
      <c r="R48" s="99">
        <f>RES_hhdet_fech!R48/RES_summary!R$19</f>
        <v>0.30164508734685358</v>
      </c>
      <c r="S48" s="99">
        <f>RES_hhdet_fech!S48/RES_summary!S$19</f>
        <v>0.27981114337429058</v>
      </c>
      <c r="T48" s="99">
        <f>RES_hhdet_fech!T48/RES_summary!T$19</f>
        <v>0.31396253757393999</v>
      </c>
      <c r="U48" s="99">
        <f>RES_hhdet_fech!U48/RES_summary!U$19</f>
        <v>0.36016965907105786</v>
      </c>
      <c r="V48" s="99">
        <f>RES_hhdet_fech!V48/RES_summary!V$19</f>
        <v>0.46684055953025266</v>
      </c>
      <c r="W48" s="99">
        <f>RES_hhdet_fech!W48/RES_summary!W$19</f>
        <v>0.50882690815228448</v>
      </c>
      <c r="X48" s="99">
        <f>RES_hhdet_fech!X48/RES_summary!X$19</f>
        <v>0.40543793523623012</v>
      </c>
      <c r="Y48" s="99">
        <f>RES_hhdet_fech!Y48/RES_summary!Y$19</f>
        <v>0.43745162516737696</v>
      </c>
      <c r="DA48" s="63" t="s">
        <v>2791</v>
      </c>
    </row>
    <row r="49" spans="1:105" ht="12" customHeight="1" x14ac:dyDescent="0.25">
      <c r="A49" s="121" t="s">
        <v>55</v>
      </c>
      <c r="B49" s="123">
        <v>17.248170851587755</v>
      </c>
      <c r="C49" s="123">
        <v>18.02382707953446</v>
      </c>
      <c r="D49" s="123">
        <v>17.307869004345605</v>
      </c>
      <c r="E49" s="123">
        <v>18.340600899924151</v>
      </c>
      <c r="F49" s="123">
        <v>17.821169061254341</v>
      </c>
      <c r="G49" s="123">
        <v>17.362765286649331</v>
      </c>
      <c r="H49" s="123">
        <v>17.594193776903744</v>
      </c>
      <c r="I49" s="123">
        <v>16.479494185130953</v>
      </c>
      <c r="J49" s="123">
        <v>17.786293093054329</v>
      </c>
      <c r="K49" s="123">
        <v>16.668302255557947</v>
      </c>
      <c r="L49" s="123">
        <v>16.836340669421471</v>
      </c>
      <c r="M49" s="123">
        <v>18.072413883954884</v>
      </c>
      <c r="N49" s="123">
        <v>19.086627658314619</v>
      </c>
      <c r="O49" s="123">
        <v>18.62328941851516</v>
      </c>
      <c r="P49" s="123">
        <v>17.338185696371966</v>
      </c>
      <c r="Q49" s="123">
        <v>16.43786191406269</v>
      </c>
      <c r="R49" s="123">
        <v>19.761155552732831</v>
      </c>
      <c r="S49" s="123">
        <v>19.439305945243884</v>
      </c>
      <c r="T49" s="123">
        <v>18.769377827055894</v>
      </c>
      <c r="U49" s="123">
        <v>18.724071344932689</v>
      </c>
      <c r="V49" s="123">
        <v>18.466219921692012</v>
      </c>
      <c r="W49" s="123">
        <v>19.403354113835348</v>
      </c>
      <c r="X49" s="123">
        <v>11.944220493942169</v>
      </c>
      <c r="Y49" s="123">
        <v>11.419741639546652</v>
      </c>
      <c r="DA49" s="130" t="s">
        <v>2792</v>
      </c>
    </row>
    <row r="50" spans="1:105" ht="12" customHeight="1" x14ac:dyDescent="0.25">
      <c r="A50" s="97" t="s">
        <v>138</v>
      </c>
      <c r="B50" s="99">
        <v>17.767689780811445</v>
      </c>
      <c r="C50" s="99">
        <v>18.924503678681937</v>
      </c>
      <c r="D50" s="99">
        <v>18.09316788825344</v>
      </c>
      <c r="E50" s="99">
        <v>19.209380852904054</v>
      </c>
      <c r="F50" s="99">
        <v>18.56970873632374</v>
      </c>
      <c r="G50" s="99">
        <v>18.307656584897043</v>
      </c>
      <c r="H50" s="99">
        <v>18.507090642557756</v>
      </c>
      <c r="I50" s="99">
        <v>17.099025843504837</v>
      </c>
      <c r="J50" s="99">
        <v>18.705049862585422</v>
      </c>
      <c r="K50" s="99">
        <v>17.624945566658418</v>
      </c>
      <c r="L50" s="99">
        <v>17.579026038690063</v>
      </c>
      <c r="M50" s="99">
        <v>19.109382536371097</v>
      </c>
      <c r="N50" s="99">
        <v>20.324158189484638</v>
      </c>
      <c r="O50" s="99">
        <v>19.485705627223389</v>
      </c>
      <c r="P50" s="99">
        <v>18.37825194634167</v>
      </c>
      <c r="Q50" s="99">
        <v>16.737534079502563</v>
      </c>
      <c r="R50" s="99">
        <v>20.547309719970247</v>
      </c>
      <c r="S50" s="99">
        <v>19.778020971417899</v>
      </c>
      <c r="T50" s="99">
        <v>18.914715269495261</v>
      </c>
      <c r="U50" s="99">
        <v>18.844330885859325</v>
      </c>
      <c r="V50" s="99">
        <v>18.574721514781253</v>
      </c>
      <c r="W50" s="99">
        <v>19.735760167756787</v>
      </c>
      <c r="X50" s="99">
        <v>12.076207427204904</v>
      </c>
      <c r="Y50" s="99">
        <v>11.637578657352044</v>
      </c>
      <c r="DA50" s="63" t="s">
        <v>2793</v>
      </c>
    </row>
    <row r="51" spans="1:105" ht="12" customHeight="1" x14ac:dyDescent="0.25">
      <c r="A51" s="97" t="s">
        <v>137</v>
      </c>
      <c r="B51" s="99">
        <v>11.752311496365918</v>
      </c>
      <c r="C51" s="99">
        <v>12.4102414649313</v>
      </c>
      <c r="D51" s="99">
        <v>11.721426190329039</v>
      </c>
      <c r="E51" s="99">
        <v>12.678011692561364</v>
      </c>
      <c r="F51" s="99">
        <v>12.217460219813127</v>
      </c>
      <c r="G51" s="99">
        <v>11.884212875228892</v>
      </c>
      <c r="H51" s="99">
        <v>11.937617154548798</v>
      </c>
      <c r="I51" s="99">
        <v>11.362478311337142</v>
      </c>
      <c r="J51" s="99">
        <v>12.325148065070639</v>
      </c>
      <c r="K51" s="99">
        <v>11.51779194884336</v>
      </c>
      <c r="L51" s="99">
        <v>13.273875604155627</v>
      </c>
      <c r="M51" s="99">
        <v>12.565782001489954</v>
      </c>
      <c r="N51" s="99">
        <v>14.006144509252007</v>
      </c>
      <c r="O51" s="99">
        <v>13.718742469424003</v>
      </c>
      <c r="P51" s="99">
        <v>12.435797512337571</v>
      </c>
      <c r="Q51" s="99">
        <v>11.692182204021087</v>
      </c>
      <c r="R51" s="99">
        <v>14.42734877321184</v>
      </c>
      <c r="S51" s="99">
        <v>14.404161971512298</v>
      </c>
      <c r="T51" s="99">
        <v>13.973764160947463</v>
      </c>
      <c r="U51" s="99">
        <v>13.966338300242899</v>
      </c>
      <c r="V51" s="99">
        <v>14.003976425407004</v>
      </c>
      <c r="W51" s="99">
        <v>15.049292646707249</v>
      </c>
      <c r="X51" s="99">
        <v>8.9010840057045311</v>
      </c>
      <c r="Y51" s="99">
        <v>8.7069660474966852</v>
      </c>
      <c r="DA51" s="63" t="s">
        <v>2794</v>
      </c>
    </row>
    <row r="52" spans="1:105" ht="12" customHeight="1" x14ac:dyDescent="0.25">
      <c r="A52" s="100" t="s">
        <v>211</v>
      </c>
      <c r="B52" s="102">
        <v>4.4889660611512676</v>
      </c>
      <c r="C52" s="102">
        <v>4.5198910835149579</v>
      </c>
      <c r="D52" s="102">
        <v>3.9539743042225943</v>
      </c>
      <c r="E52" s="102">
        <v>4.6538759190920036</v>
      </c>
      <c r="F52" s="102">
        <v>4.3594267142609961</v>
      </c>
      <c r="G52" s="102">
        <v>3.8902455829933684</v>
      </c>
      <c r="H52" s="102">
        <v>3.7067697355466818</v>
      </c>
      <c r="I52" s="102">
        <v>4.1154442169794399</v>
      </c>
      <c r="J52" s="102">
        <v>4.1375899273975918</v>
      </c>
      <c r="K52" s="102">
        <v>3.5476954265602179</v>
      </c>
      <c r="L52" s="102">
        <v>7.7087958412229778</v>
      </c>
      <c r="M52" s="102">
        <v>3.6987859014180628</v>
      </c>
      <c r="N52" s="102">
        <v>5.1418119312172177</v>
      </c>
      <c r="O52" s="102">
        <v>5.2255493784809648</v>
      </c>
      <c r="P52" s="102">
        <v>3.5419455869794239</v>
      </c>
      <c r="Q52" s="102">
        <v>3.7718717493910674</v>
      </c>
      <c r="R52" s="102">
        <v>4.2457227557498252</v>
      </c>
      <c r="S52" s="102">
        <v>4.6493283247088932</v>
      </c>
      <c r="T52" s="102">
        <v>4.3962348519399139</v>
      </c>
      <c r="U52" s="102">
        <v>3.9702136442167291</v>
      </c>
      <c r="V52" s="102">
        <v>4.0211738608017242</v>
      </c>
      <c r="W52" s="102">
        <v>4.3098080842700934</v>
      </c>
      <c r="X52" s="102">
        <v>0.94145484994990691</v>
      </c>
      <c r="Y52" s="102">
        <v>0.79275228652933227</v>
      </c>
      <c r="DA52" s="131" t="s">
        <v>2795</v>
      </c>
    </row>
    <row r="53" spans="1:105" ht="12" customHeight="1" x14ac:dyDescent="0.25">
      <c r="A53" s="103" t="s">
        <v>52</v>
      </c>
      <c r="B53" s="105">
        <v>7.263345435214652</v>
      </c>
      <c r="C53" s="105">
        <v>7.8903503814163418</v>
      </c>
      <c r="D53" s="105">
        <v>7.7674518861064419</v>
      </c>
      <c r="E53" s="105">
        <v>8.0241357734693608</v>
      </c>
      <c r="F53" s="105">
        <v>7.8580335055521315</v>
      </c>
      <c r="G53" s="105">
        <v>7.9939672922355225</v>
      </c>
      <c r="H53" s="105">
        <v>8.2308474190021172</v>
      </c>
      <c r="I53" s="105">
        <v>7.2470340943577014</v>
      </c>
      <c r="J53" s="105">
        <v>8.1875581376730473</v>
      </c>
      <c r="K53" s="105">
        <v>7.9700965222831401</v>
      </c>
      <c r="L53" s="105">
        <v>5.5650797629326494</v>
      </c>
      <c r="M53" s="105">
        <v>8.8669961000718871</v>
      </c>
      <c r="N53" s="105">
        <v>8.864332578034789</v>
      </c>
      <c r="O53" s="105">
        <v>8.4931930909430378</v>
      </c>
      <c r="P53" s="105">
        <v>8.8938519253581454</v>
      </c>
      <c r="Q53" s="105">
        <v>7.9203104546300178</v>
      </c>
      <c r="R53" s="105">
        <v>10.181626017462014</v>
      </c>
      <c r="S53" s="105">
        <v>9.7548336468034069</v>
      </c>
      <c r="T53" s="105">
        <v>9.5775293090075486</v>
      </c>
      <c r="U53" s="105">
        <v>9.9961246560261721</v>
      </c>
      <c r="V53" s="105">
        <v>9.9828025646052811</v>
      </c>
      <c r="W53" s="105">
        <v>10.739484562437156</v>
      </c>
      <c r="X53" s="105">
        <v>7.9596291557546248</v>
      </c>
      <c r="Y53" s="105">
        <v>7.9142137609673524</v>
      </c>
      <c r="DA53" s="132" t="s">
        <v>2796</v>
      </c>
    </row>
    <row r="54" spans="1:105" ht="12" customHeight="1" x14ac:dyDescent="0.25">
      <c r="A54" s="106" t="s">
        <v>122</v>
      </c>
      <c r="B54" s="102">
        <v>15.258693293199102</v>
      </c>
      <c r="C54" s="102">
        <v>14.615428027227132</v>
      </c>
      <c r="D54" s="102">
        <v>14.466545406069621</v>
      </c>
      <c r="E54" s="102">
        <v>15.155106475833293</v>
      </c>
      <c r="F54" s="102">
        <v>15.102475225534297</v>
      </c>
      <c r="G54" s="102">
        <v>13.875349483328089</v>
      </c>
      <c r="H54" s="102">
        <v>14.233180997424151</v>
      </c>
      <c r="I54" s="102">
        <v>14.254800191644089</v>
      </c>
      <c r="J54" s="102">
        <v>14.392921461732232</v>
      </c>
      <c r="K54" s="102">
        <v>13.221193607149264</v>
      </c>
      <c r="L54" s="102">
        <v>14.404395583793766</v>
      </c>
      <c r="M54" s="102">
        <v>15.418734620906218</v>
      </c>
      <c r="N54" s="102">
        <v>16.385093017755032</v>
      </c>
      <c r="O54" s="102">
        <v>17.178453776178859</v>
      </c>
      <c r="P54" s="102">
        <v>15.307624584521305</v>
      </c>
      <c r="Q54" s="102">
        <v>16.023424620519137</v>
      </c>
      <c r="R54" s="102">
        <v>16.051941033918496</v>
      </c>
      <c r="S54" s="102">
        <v>16.983457335991329</v>
      </c>
      <c r="T54" s="102">
        <v>17.072896037786872</v>
      </c>
      <c r="U54" s="102">
        <v>16.849753204722383</v>
      </c>
      <c r="V54" s="102">
        <v>16.959243664207758</v>
      </c>
      <c r="W54" s="102">
        <v>15.484542819028306</v>
      </c>
      <c r="X54" s="102">
        <v>11.52283320569267</v>
      </c>
      <c r="Y54" s="102">
        <v>10.739674743135975</v>
      </c>
      <c r="DA54" s="131" t="s">
        <v>2797</v>
      </c>
    </row>
    <row r="55" spans="1:105" ht="12" customHeight="1" x14ac:dyDescent="0.25">
      <c r="A55" s="107" t="s">
        <v>121</v>
      </c>
      <c r="B55" s="105">
        <v>11.66416850355985</v>
      </c>
      <c r="C55" s="105">
        <v>11.152811301577076</v>
      </c>
      <c r="D55" s="105">
        <v>10.986594440481976</v>
      </c>
      <c r="E55" s="105">
        <v>11.65595801901414</v>
      </c>
      <c r="F55" s="105">
        <v>11.617315682209188</v>
      </c>
      <c r="G55" s="105">
        <v>10.623062740685848</v>
      </c>
      <c r="H55" s="105">
        <v>10.894460122740805</v>
      </c>
      <c r="I55" s="105">
        <v>11.10966473653987</v>
      </c>
      <c r="J55" s="105">
        <v>11.143649564336981</v>
      </c>
      <c r="K55" s="105">
        <v>10.173200008677124</v>
      </c>
      <c r="L55" s="105">
        <v>12.093812627544986</v>
      </c>
      <c r="M55" s="105">
        <v>11.879185842062521</v>
      </c>
      <c r="N55" s="105">
        <v>12.939573019561216</v>
      </c>
      <c r="O55" s="105">
        <v>13.692959692745179</v>
      </c>
      <c r="P55" s="105">
        <v>11.906120392624002</v>
      </c>
      <c r="Q55" s="105">
        <v>12.61705087324254</v>
      </c>
      <c r="R55" s="105">
        <v>12.642102436536538</v>
      </c>
      <c r="S55" s="105">
        <v>13.524276159996234</v>
      </c>
      <c r="T55" s="105">
        <v>13.633447127735232</v>
      </c>
      <c r="U55" s="105">
        <v>13.368448568881945</v>
      </c>
      <c r="V55" s="105">
        <v>13.712048969438886</v>
      </c>
      <c r="W55" s="105">
        <v>13.035247364095051</v>
      </c>
      <c r="X55" s="105">
        <v>9.4945150657796678</v>
      </c>
      <c r="Y55" s="105">
        <v>8.8473470325256169</v>
      </c>
      <c r="DA55" s="132" t="s">
        <v>2798</v>
      </c>
    </row>
    <row r="56" spans="1:105" ht="12" customHeight="1" x14ac:dyDescent="0.25">
      <c r="A56" s="108" t="s">
        <v>53</v>
      </c>
      <c r="B56" s="99">
        <v>3.8570592695087722</v>
      </c>
      <c r="C56" s="99">
        <v>3.502436540390887</v>
      </c>
      <c r="D56" s="99">
        <v>3.1675277673939362</v>
      </c>
      <c r="E56" s="99">
        <v>3.6774115306807293</v>
      </c>
      <c r="F56" s="99">
        <v>3.5475874614734404</v>
      </c>
      <c r="G56" s="99">
        <v>2.9603140131674506</v>
      </c>
      <c r="H56" s="99">
        <v>2.8730871794444055</v>
      </c>
      <c r="I56" s="99">
        <v>3.4750937269608602</v>
      </c>
      <c r="J56" s="99">
        <v>3.2271582869845279</v>
      </c>
      <c r="K56" s="99">
        <v>2.6953117178609038</v>
      </c>
      <c r="L56" s="99">
        <v>6.4230141283278899</v>
      </c>
      <c r="M56" s="99">
        <v>3.029782561692318</v>
      </c>
      <c r="N56" s="99">
        <v>4.1791891444974745</v>
      </c>
      <c r="O56" s="99">
        <v>4.5946163368383752</v>
      </c>
      <c r="P56" s="99">
        <v>2.9360505247888549</v>
      </c>
      <c r="Q56" s="99">
        <v>3.5505383726262205</v>
      </c>
      <c r="R56" s="99">
        <v>3.3459210059299647</v>
      </c>
      <c r="S56" s="99">
        <v>3.9735693588977101</v>
      </c>
      <c r="T56" s="99">
        <v>3.9609305447907586</v>
      </c>
      <c r="U56" s="99">
        <v>3.5668570710288772</v>
      </c>
      <c r="V56" s="99">
        <v>3.638128356321324</v>
      </c>
      <c r="W56" s="99">
        <v>3.3979761123198435</v>
      </c>
      <c r="X56" s="99">
        <v>0.96775886963944246</v>
      </c>
      <c r="Y56" s="99">
        <v>0.73722689953908938</v>
      </c>
      <c r="DA56" s="63" t="s">
        <v>2799</v>
      </c>
    </row>
    <row r="57" spans="1:105" ht="12" customHeight="1" x14ac:dyDescent="0.25">
      <c r="A57" s="108" t="s">
        <v>52</v>
      </c>
      <c r="B57" s="99">
        <v>7.8071092340510768</v>
      </c>
      <c r="C57" s="99">
        <v>7.650374761186189</v>
      </c>
      <c r="D57" s="99">
        <v>7.8190666730880407</v>
      </c>
      <c r="E57" s="99">
        <v>7.9785464883334098</v>
      </c>
      <c r="F57" s="99">
        <v>8.0697282207357475</v>
      </c>
      <c r="G57" s="99">
        <v>7.6627487275183999</v>
      </c>
      <c r="H57" s="99">
        <v>8.0213729432963987</v>
      </c>
      <c r="I57" s="99">
        <v>7.6345710095790089</v>
      </c>
      <c r="J57" s="99">
        <v>7.9164912773524527</v>
      </c>
      <c r="K57" s="99">
        <v>7.4778882908162219</v>
      </c>
      <c r="L57" s="99">
        <v>5.6707984992170983</v>
      </c>
      <c r="M57" s="99">
        <v>8.8494032803702041</v>
      </c>
      <c r="N57" s="99">
        <v>8.7603838750637451</v>
      </c>
      <c r="O57" s="99">
        <v>9.0983433559068025</v>
      </c>
      <c r="P57" s="99">
        <v>8.9700698678351465</v>
      </c>
      <c r="Q57" s="99">
        <v>9.0665125006163212</v>
      </c>
      <c r="R57" s="99">
        <v>9.2961814306065751</v>
      </c>
      <c r="S57" s="99">
        <v>9.5507068010985225</v>
      </c>
      <c r="T57" s="99">
        <v>9.6725165829444748</v>
      </c>
      <c r="U57" s="99">
        <v>9.8015914978530674</v>
      </c>
      <c r="V57" s="99">
        <v>10.073920613117561</v>
      </c>
      <c r="W57" s="99">
        <v>9.637271251775207</v>
      </c>
      <c r="X57" s="99">
        <v>8.5267561961402247</v>
      </c>
      <c r="Y57" s="99">
        <v>8.1101201329865269</v>
      </c>
      <c r="DA57" s="63" t="s">
        <v>2800</v>
      </c>
    </row>
    <row r="58" spans="1:105" ht="12" customHeight="1" x14ac:dyDescent="0.25">
      <c r="A58" s="121" t="s">
        <v>54</v>
      </c>
      <c r="B58" s="123">
        <v>9.4503872100315132</v>
      </c>
      <c r="C58" s="123">
        <v>9.4497234521106108</v>
      </c>
      <c r="D58" s="123">
        <v>9.504506984816766</v>
      </c>
      <c r="E58" s="123">
        <v>9.0857651254708731</v>
      </c>
      <c r="F58" s="123">
        <v>8.189688975376642</v>
      </c>
      <c r="G58" s="123">
        <v>8.3365459418404733</v>
      </c>
      <c r="H58" s="123">
        <v>8.3617778887459195</v>
      </c>
      <c r="I58" s="123">
        <v>8.7039126055438398</v>
      </c>
      <c r="J58" s="123">
        <v>8.6184799897002122</v>
      </c>
      <c r="K58" s="123">
        <v>7.2146397062376098</v>
      </c>
      <c r="L58" s="123">
        <v>8.6945274848054162</v>
      </c>
      <c r="M58" s="123">
        <v>8.5479120782247708</v>
      </c>
      <c r="N58" s="123">
        <v>8.9412345182680912</v>
      </c>
      <c r="O58" s="123">
        <v>9.0638758178011667</v>
      </c>
      <c r="P58" s="123">
        <v>8.0148055273864287</v>
      </c>
      <c r="Q58" s="123">
        <v>8.2594123331507099</v>
      </c>
      <c r="R58" s="123">
        <v>7.8239576548733902</v>
      </c>
      <c r="S58" s="123">
        <v>8.1997921875894857</v>
      </c>
      <c r="T58" s="123">
        <v>7.9973368048996809</v>
      </c>
      <c r="U58" s="123">
        <v>7.771595397034889</v>
      </c>
      <c r="V58" s="123">
        <v>8.018164740855811</v>
      </c>
      <c r="W58" s="123">
        <v>7.3899652020264144</v>
      </c>
      <c r="X58" s="123">
        <v>7.9009704119007127</v>
      </c>
      <c r="Y58" s="123">
        <v>7.138270244879326</v>
      </c>
      <c r="DA58" s="130" t="s">
        <v>2801</v>
      </c>
    </row>
    <row r="59" spans="1:105" ht="12" customHeight="1" x14ac:dyDescent="0.25">
      <c r="A59" s="97" t="s">
        <v>50</v>
      </c>
      <c r="B59" s="99">
        <v>10.845974093706376</v>
      </c>
      <c r="C59" s="99">
        <v>10.381570634587197</v>
      </c>
      <c r="D59" s="99">
        <v>10.574963273992118</v>
      </c>
      <c r="E59" s="99">
        <v>9.9149657594394274</v>
      </c>
      <c r="F59" s="99">
        <v>9.6983881390740052</v>
      </c>
      <c r="G59" s="99">
        <v>9.4158241142965444</v>
      </c>
      <c r="H59" s="99">
        <v>9.3500920653363799</v>
      </c>
      <c r="I59" s="99">
        <v>9.8836404087527399</v>
      </c>
      <c r="J59" s="99">
        <v>9.2724841322320888</v>
      </c>
      <c r="K59" s="99">
        <v>9.3775579348772222</v>
      </c>
      <c r="L59" s="99">
        <v>9.6179357437769859</v>
      </c>
      <c r="M59" s="99">
        <v>10.052402438568446</v>
      </c>
      <c r="N59" s="99">
        <v>10.067064217509332</v>
      </c>
      <c r="O59" s="99">
        <v>10.020221507393135</v>
      </c>
      <c r="P59" s="99">
        <v>10.014568139691614</v>
      </c>
      <c r="Q59" s="99">
        <v>9.8980657236479068</v>
      </c>
      <c r="R59" s="99">
        <v>9.055924456997241</v>
      </c>
      <c r="S59" s="99">
        <v>9.7997089217905948</v>
      </c>
      <c r="T59" s="99">
        <v>9.5621869228822884</v>
      </c>
      <c r="U59" s="99">
        <v>9.5312930835817138</v>
      </c>
      <c r="V59" s="99">
        <v>10.305620865891681</v>
      </c>
      <c r="W59" s="99">
        <v>9.7970984348838428</v>
      </c>
      <c r="X59" s="99">
        <v>9.7125852382216706</v>
      </c>
      <c r="Y59" s="99">
        <v>9.0291142939478615</v>
      </c>
      <c r="DA59" s="63" t="s">
        <v>2802</v>
      </c>
    </row>
    <row r="60" spans="1:105" ht="12" customHeight="1" x14ac:dyDescent="0.25">
      <c r="A60" s="109" t="s">
        <v>120</v>
      </c>
      <c r="B60" s="110">
        <v>8.2779413064487422</v>
      </c>
      <c r="C60" s="110">
        <v>8.6852506918707721</v>
      </c>
      <c r="D60" s="110">
        <v>8.6287795458007999</v>
      </c>
      <c r="E60" s="110">
        <v>8.4108711135293692</v>
      </c>
      <c r="F60" s="110">
        <v>6.9362397235237925</v>
      </c>
      <c r="G60" s="110">
        <v>7.4626429842877338</v>
      </c>
      <c r="H60" s="110">
        <v>7.6175270218604583</v>
      </c>
      <c r="I60" s="110">
        <v>7.8564298729506321</v>
      </c>
      <c r="J60" s="110">
        <v>8.1776810066987515</v>
      </c>
      <c r="K60" s="110">
        <v>5.8379301288289618</v>
      </c>
      <c r="L60" s="110">
        <v>8.1392030743368249</v>
      </c>
      <c r="M60" s="110">
        <v>7.6893321091173013</v>
      </c>
      <c r="N60" s="110">
        <v>8.3461944883846684</v>
      </c>
      <c r="O60" s="110">
        <v>8.5806299771025873</v>
      </c>
      <c r="P60" s="110">
        <v>7.0244353989447843</v>
      </c>
      <c r="Q60" s="110">
        <v>7.4793025965020856</v>
      </c>
      <c r="R60" s="110">
        <v>7.2834074490574503</v>
      </c>
      <c r="S60" s="110">
        <v>7.5525373783987142</v>
      </c>
      <c r="T60" s="110">
        <v>7.4076507027909706</v>
      </c>
      <c r="U60" s="110">
        <v>7.1498723996790243</v>
      </c>
      <c r="V60" s="110">
        <v>7.2724031946554621</v>
      </c>
      <c r="W60" s="110">
        <v>6.6949356997128469</v>
      </c>
      <c r="X60" s="110">
        <v>7.4354402031188771</v>
      </c>
      <c r="Y60" s="110">
        <v>6.7063150138144039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206.15273031688307</v>
      </c>
      <c r="C62" s="118">
        <f t="shared" si="21"/>
        <v>200.66868513215175</v>
      </c>
      <c r="D62" s="118">
        <f t="shared" si="21"/>
        <v>197.81949338637313</v>
      </c>
      <c r="E62" s="118">
        <f t="shared" si="21"/>
        <v>192.54170952171503</v>
      </c>
      <c r="F62" s="118">
        <f t="shared" si="21"/>
        <v>205.65372157204797</v>
      </c>
      <c r="G62" s="118">
        <f t="shared" si="21"/>
        <v>197.63465339446455</v>
      </c>
      <c r="H62" s="118">
        <f t="shared" si="21"/>
        <v>191.63005816479864</v>
      </c>
      <c r="I62" s="118">
        <f t="shared" si="21"/>
        <v>166.78377479946349</v>
      </c>
      <c r="J62" s="118">
        <f t="shared" si="21"/>
        <v>176.79381973974915</v>
      </c>
      <c r="K62" s="118">
        <f t="shared" si="21"/>
        <v>178.77114776534933</v>
      </c>
      <c r="L62" s="118">
        <f t="shared" si="21"/>
        <v>173.7383350993384</v>
      </c>
      <c r="M62" s="118">
        <f t="shared" si="21"/>
        <v>157.39042672899393</v>
      </c>
      <c r="N62" s="118">
        <f t="shared" si="21"/>
        <v>174.34075929186588</v>
      </c>
      <c r="O62" s="118">
        <f t="shared" si="21"/>
        <v>181.04662132468263</v>
      </c>
      <c r="P62" s="118">
        <f t="shared" si="21"/>
        <v>135.21781994254087</v>
      </c>
      <c r="Q62" s="118">
        <f t="shared" si="21"/>
        <v>144.24091888427287</v>
      </c>
      <c r="R62" s="118">
        <f t="shared" ref="R62:V62" si="22">R63+R66+R68+R77</f>
        <v>154.46644562883711</v>
      </c>
      <c r="S62" s="118">
        <f t="shared" si="22"/>
        <v>150.23304353360368</v>
      </c>
      <c r="T62" s="118">
        <f t="shared" si="22"/>
        <v>140.27574796108854</v>
      </c>
      <c r="U62" s="118">
        <f t="shared" si="22"/>
        <v>136.64566284021649</v>
      </c>
      <c r="V62" s="118">
        <f t="shared" si="22"/>
        <v>135.06944428077065</v>
      </c>
      <c r="W62" s="118">
        <f t="shared" ref="W62:Y62" si="23">W63+W66+W68+W77</f>
        <v>143.38244566883375</v>
      </c>
      <c r="X62" s="118">
        <f t="shared" si="23"/>
        <v>121.63028034018633</v>
      </c>
      <c r="Y62" s="118">
        <f t="shared" si="23"/>
        <v>114.54226930708914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176.46557246256381</v>
      </c>
      <c r="C63" s="123">
        <f t="shared" si="24"/>
        <v>173.35082695505199</v>
      </c>
      <c r="D63" s="123">
        <f t="shared" si="24"/>
        <v>169.00525091161009</v>
      </c>
      <c r="E63" s="123">
        <f t="shared" si="24"/>
        <v>164.63764895243719</v>
      </c>
      <c r="F63" s="123">
        <f t="shared" si="24"/>
        <v>178.19884173168498</v>
      </c>
      <c r="G63" s="123">
        <f t="shared" si="24"/>
        <v>171.48321440434458</v>
      </c>
      <c r="H63" s="123">
        <f t="shared" si="24"/>
        <v>164.25313856631919</v>
      </c>
      <c r="I63" s="123">
        <f t="shared" si="24"/>
        <v>140.32724937546698</v>
      </c>
      <c r="J63" s="123">
        <f t="shared" si="24"/>
        <v>150.40209391432947</v>
      </c>
      <c r="K63" s="123">
        <f t="shared" si="24"/>
        <v>154.61541835799542</v>
      </c>
      <c r="L63" s="123">
        <f t="shared" si="24"/>
        <v>148.5905724446944</v>
      </c>
      <c r="M63" s="123">
        <f t="shared" si="24"/>
        <v>128.76299163886861</v>
      </c>
      <c r="N63" s="123">
        <f t="shared" si="24"/>
        <v>145.79679704086521</v>
      </c>
      <c r="O63" s="123">
        <f t="shared" si="24"/>
        <v>153.60590380144797</v>
      </c>
      <c r="P63" s="123">
        <f t="shared" si="24"/>
        <v>108.99825315673452</v>
      </c>
      <c r="Q63" s="123">
        <f t="shared" si="24"/>
        <v>118.01764641312536</v>
      </c>
      <c r="R63" s="123">
        <f t="shared" ref="R63:V63" si="25">SUM(R64:R65)</f>
        <v>127.97597090794392</v>
      </c>
      <c r="S63" s="123">
        <f t="shared" si="25"/>
        <v>123.10345826345477</v>
      </c>
      <c r="T63" s="123">
        <f t="shared" si="25"/>
        <v>113.77723947308142</v>
      </c>
      <c r="U63" s="123">
        <f t="shared" si="25"/>
        <v>110.29994580012912</v>
      </c>
      <c r="V63" s="123">
        <f t="shared" si="25"/>
        <v>108.01390609324282</v>
      </c>
      <c r="W63" s="123">
        <f t="shared" ref="W63:Y63" si="26">SUM(W64:W65)</f>
        <v>117.62030868678424</v>
      </c>
      <c r="X63" s="123">
        <f t="shared" si="26"/>
        <v>99.596844414348794</v>
      </c>
      <c r="Y63" s="123">
        <f t="shared" si="26"/>
        <v>94.532977095593239</v>
      </c>
      <c r="DA63" s="130" t="s">
        <v>2805</v>
      </c>
    </row>
    <row r="64" spans="1:105" ht="12" customHeight="1" x14ac:dyDescent="0.25">
      <c r="A64" s="97" t="s">
        <v>212</v>
      </c>
      <c r="B64" s="99">
        <v>174.18763221634018</v>
      </c>
      <c r="C64" s="99">
        <v>171.14467323051807</v>
      </c>
      <c r="D64" s="99">
        <v>166.86029956223891</v>
      </c>
      <c r="E64" s="99">
        <v>162.62444328379578</v>
      </c>
      <c r="F64" s="99">
        <v>175.97765089540644</v>
      </c>
      <c r="G64" s="99">
        <v>169.37409402834334</v>
      </c>
      <c r="H64" s="99">
        <v>162.24683663095544</v>
      </c>
      <c r="I64" s="99">
        <v>138.59546779847099</v>
      </c>
      <c r="J64" s="99">
        <v>148.55378358055245</v>
      </c>
      <c r="K64" s="99">
        <v>152.74923159102377</v>
      </c>
      <c r="L64" s="99">
        <v>146.78648627060895</v>
      </c>
      <c r="M64" s="99">
        <v>127.21137218390784</v>
      </c>
      <c r="N64" s="99">
        <v>144.00696246046724</v>
      </c>
      <c r="O64" s="99">
        <v>151.70109894777812</v>
      </c>
      <c r="P64" s="99">
        <v>107.64792126720683</v>
      </c>
      <c r="Q64" s="99">
        <v>116.54226428317149</v>
      </c>
      <c r="R64" s="99">
        <v>126.35025901400911</v>
      </c>
      <c r="S64" s="99">
        <v>121.51077438370409</v>
      </c>
      <c r="T64" s="99">
        <v>112.28171061232716</v>
      </c>
      <c r="U64" s="99">
        <v>108.81696879535612</v>
      </c>
      <c r="V64" s="99">
        <v>106.53816216489626</v>
      </c>
      <c r="W64" s="99">
        <v>115.96820433234402</v>
      </c>
      <c r="X64" s="99">
        <v>98.201059314474776</v>
      </c>
      <c r="Y64" s="99">
        <v>93.182962585360755</v>
      </c>
      <c r="DA64" s="63" t="s">
        <v>2806</v>
      </c>
    </row>
    <row r="65" spans="1:105" ht="12" customHeight="1" x14ac:dyDescent="0.25">
      <c r="A65" s="97" t="s">
        <v>53</v>
      </c>
      <c r="B65" s="99">
        <v>2.2779402462236455</v>
      </c>
      <c r="C65" s="99">
        <v>2.2061537245339098</v>
      </c>
      <c r="D65" s="99">
        <v>2.144951349371178</v>
      </c>
      <c r="E65" s="99">
        <v>2.0132056686413953</v>
      </c>
      <c r="F65" s="99">
        <v>2.2211908362785326</v>
      </c>
      <c r="G65" s="99">
        <v>2.1091203760012398</v>
      </c>
      <c r="H65" s="99">
        <v>2.0063019353637372</v>
      </c>
      <c r="I65" s="99">
        <v>1.7317815769959877</v>
      </c>
      <c r="J65" s="99">
        <v>1.8483103337770082</v>
      </c>
      <c r="K65" s="99">
        <v>1.8661867669716461</v>
      </c>
      <c r="L65" s="99">
        <v>1.8040861740854648</v>
      </c>
      <c r="M65" s="99">
        <v>1.5516194549607825</v>
      </c>
      <c r="N65" s="99">
        <v>1.7898345803979798</v>
      </c>
      <c r="O65" s="99">
        <v>1.9048048536698368</v>
      </c>
      <c r="P65" s="99">
        <v>1.3503318895276963</v>
      </c>
      <c r="Q65" s="99">
        <v>1.4753821299538734</v>
      </c>
      <c r="R65" s="99">
        <v>1.6257118939348036</v>
      </c>
      <c r="S65" s="99">
        <v>1.5926838797506757</v>
      </c>
      <c r="T65" s="99">
        <v>1.4955288607542585</v>
      </c>
      <c r="U65" s="99">
        <v>1.4829770047729993</v>
      </c>
      <c r="V65" s="99">
        <v>1.4757439283465645</v>
      </c>
      <c r="W65" s="99">
        <v>1.652104354440223</v>
      </c>
      <c r="X65" s="99">
        <v>1.3957850998740235</v>
      </c>
      <c r="Y65" s="99">
        <v>1.3500145102324901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0.23819933597497689</v>
      </c>
      <c r="C66" s="123">
        <f t="shared" si="27"/>
        <v>0.28455218151496359</v>
      </c>
      <c r="D66" s="123">
        <f t="shared" si="27"/>
        <v>0.22024257402017039</v>
      </c>
      <c r="E66" s="123">
        <f t="shared" si="27"/>
        <v>0.77963216526324175</v>
      </c>
      <c r="F66" s="123">
        <f t="shared" si="27"/>
        <v>0.24210149734281644</v>
      </c>
      <c r="G66" s="123">
        <f t="shared" si="27"/>
        <v>0.35149075180682665</v>
      </c>
      <c r="H66" s="123">
        <f t="shared" si="27"/>
        <v>0.49201077772570451</v>
      </c>
      <c r="I66" s="123">
        <f t="shared" si="27"/>
        <v>0.23260010995737879</v>
      </c>
      <c r="J66" s="123">
        <f t="shared" si="27"/>
        <v>0.24022597192471939</v>
      </c>
      <c r="K66" s="123">
        <f t="shared" si="27"/>
        <v>0.27996219731121086</v>
      </c>
      <c r="L66" s="123">
        <f t="shared" si="27"/>
        <v>0.26629334968759993</v>
      </c>
      <c r="M66" s="123">
        <f t="shared" si="27"/>
        <v>0.25042823168170836</v>
      </c>
      <c r="N66" s="123">
        <f t="shared" si="27"/>
        <v>0.24316105702251467</v>
      </c>
      <c r="O66" s="123">
        <f t="shared" si="27"/>
        <v>0.2478701386516165</v>
      </c>
      <c r="P66" s="123">
        <f t="shared" si="27"/>
        <v>0.25153590633346551</v>
      </c>
      <c r="Q66" s="123">
        <f t="shared" si="27"/>
        <v>0.25671438961986054</v>
      </c>
      <c r="R66" s="123">
        <f t="shared" si="27"/>
        <v>0.30583051979634501</v>
      </c>
      <c r="S66" s="123">
        <f t="shared" si="27"/>
        <v>0.3256247865338015</v>
      </c>
      <c r="T66" s="123">
        <f t="shared" si="27"/>
        <v>0.39040099483344243</v>
      </c>
      <c r="U66" s="123">
        <f t="shared" si="27"/>
        <v>0.4564596167371876</v>
      </c>
      <c r="V66" s="123">
        <f t="shared" si="27"/>
        <v>0.58730331301714156</v>
      </c>
      <c r="W66" s="123">
        <f t="shared" si="27"/>
        <v>0.64699362851726105</v>
      </c>
      <c r="X66" s="123">
        <f t="shared" si="27"/>
        <v>0.49234509477304539</v>
      </c>
      <c r="Y66" s="123">
        <f t="shared" si="27"/>
        <v>0.49407013985482512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0.23819933597497689</v>
      </c>
      <c r="C67" s="99">
        <f>RES_hhdet_fech!C67/RES_summary!C$19</f>
        <v>0.28455218151496359</v>
      </c>
      <c r="D67" s="99">
        <f>RES_hhdet_fech!D67/RES_summary!D$19</f>
        <v>0.22024257402017039</v>
      </c>
      <c r="E67" s="99">
        <f>RES_hhdet_fech!E67/RES_summary!E$19</f>
        <v>0.77963216526324175</v>
      </c>
      <c r="F67" s="99">
        <f>RES_hhdet_fech!F67/RES_summary!F$19</f>
        <v>0.24210149734281644</v>
      </c>
      <c r="G67" s="99">
        <f>RES_hhdet_fech!G67/RES_summary!G$19</f>
        <v>0.35149075180682665</v>
      </c>
      <c r="H67" s="99">
        <f>RES_hhdet_fech!H67/RES_summary!H$19</f>
        <v>0.49201077772570451</v>
      </c>
      <c r="I67" s="99">
        <f>RES_hhdet_fech!I67/RES_summary!I$19</f>
        <v>0.23260010995737879</v>
      </c>
      <c r="J67" s="99">
        <f>RES_hhdet_fech!J67/RES_summary!J$19</f>
        <v>0.24022597192471939</v>
      </c>
      <c r="K67" s="99">
        <f>RES_hhdet_fech!K67/RES_summary!K$19</f>
        <v>0.27996219731121086</v>
      </c>
      <c r="L67" s="99">
        <f>RES_hhdet_fech!L67/RES_summary!L$19</f>
        <v>0.26629334968759993</v>
      </c>
      <c r="M67" s="99">
        <f>RES_hhdet_fech!M67/RES_summary!M$19</f>
        <v>0.25042823168170836</v>
      </c>
      <c r="N67" s="99">
        <f>RES_hhdet_fech!N67/RES_summary!N$19</f>
        <v>0.24316105702251467</v>
      </c>
      <c r="O67" s="99">
        <f>RES_hhdet_fech!O67/RES_summary!O$19</f>
        <v>0.2478701386516165</v>
      </c>
      <c r="P67" s="99">
        <f>RES_hhdet_fech!P67/RES_summary!P$19</f>
        <v>0.25153590633346551</v>
      </c>
      <c r="Q67" s="99">
        <f>RES_hhdet_fech!Q67/RES_summary!Q$19</f>
        <v>0.25671438961986054</v>
      </c>
      <c r="R67" s="99">
        <f>RES_hhdet_fech!R67/RES_summary!R$19</f>
        <v>0.30583051979634501</v>
      </c>
      <c r="S67" s="99">
        <f>RES_hhdet_fech!S67/RES_summary!S$19</f>
        <v>0.3256247865338015</v>
      </c>
      <c r="T67" s="99">
        <f>RES_hhdet_fech!T67/RES_summary!T$19</f>
        <v>0.39040099483344243</v>
      </c>
      <c r="U67" s="99">
        <f>RES_hhdet_fech!U67/RES_summary!U$19</f>
        <v>0.4564596167371876</v>
      </c>
      <c r="V67" s="99">
        <f>RES_hhdet_fech!V67/RES_summary!V$19</f>
        <v>0.58730331301714156</v>
      </c>
      <c r="W67" s="99">
        <f>RES_hhdet_fech!W67/RES_summary!W$19</f>
        <v>0.64699362851726105</v>
      </c>
      <c r="X67" s="99">
        <f>RES_hhdet_fech!X67/RES_summary!X$19</f>
        <v>0.49234509477304539</v>
      </c>
      <c r="Y67" s="99">
        <f>RES_hhdet_fech!Y67/RES_summary!Y$19</f>
        <v>0.49407013985482512</v>
      </c>
      <c r="DA67" s="63" t="s">
        <v>2809</v>
      </c>
    </row>
    <row r="68" spans="1:105" ht="12" customHeight="1" x14ac:dyDescent="0.25">
      <c r="A68" s="121" t="s">
        <v>55</v>
      </c>
      <c r="B68" s="123">
        <v>18.487537005714564</v>
      </c>
      <c r="C68" s="123">
        <v>16.900025018377484</v>
      </c>
      <c r="D68" s="123">
        <v>17.819180987401641</v>
      </c>
      <c r="E68" s="123">
        <v>17.296607212472928</v>
      </c>
      <c r="F68" s="123">
        <v>17.965658051557568</v>
      </c>
      <c r="G68" s="123">
        <v>16.52045401149741</v>
      </c>
      <c r="H68" s="123">
        <v>17.299269520886853</v>
      </c>
      <c r="I68" s="123">
        <v>16.253866013158099</v>
      </c>
      <c r="J68" s="123">
        <v>16.381707898651285</v>
      </c>
      <c r="K68" s="123">
        <v>15.596195509349236</v>
      </c>
      <c r="L68" s="123">
        <v>15.400019125671376</v>
      </c>
      <c r="M68" s="123">
        <v>18.071092942788734</v>
      </c>
      <c r="N68" s="123">
        <v>17.847897935478979</v>
      </c>
      <c r="O68" s="123">
        <v>17.33013828982434</v>
      </c>
      <c r="P68" s="123">
        <v>16.649047059418322</v>
      </c>
      <c r="Q68" s="123">
        <v>16.676135282698219</v>
      </c>
      <c r="R68" s="123">
        <v>16.894280159606748</v>
      </c>
      <c r="S68" s="123">
        <v>17.316598497102071</v>
      </c>
      <c r="T68" s="123">
        <v>16.866473802090606</v>
      </c>
      <c r="U68" s="123">
        <v>16.693635685709697</v>
      </c>
      <c r="V68" s="123">
        <v>16.963199640029988</v>
      </c>
      <c r="W68" s="123">
        <v>16.117727150753957</v>
      </c>
      <c r="X68" s="123">
        <v>11.899860405628125</v>
      </c>
      <c r="Y68" s="123">
        <v>10.587418421795599</v>
      </c>
      <c r="DA68" s="130" t="s">
        <v>2810</v>
      </c>
    </row>
    <row r="69" spans="1:105" ht="12" customHeight="1" x14ac:dyDescent="0.25">
      <c r="A69" s="97" t="s">
        <v>134</v>
      </c>
      <c r="B69" s="99">
        <v>18.560642991383386</v>
      </c>
      <c r="C69" s="99">
        <v>16.987822608969783</v>
      </c>
      <c r="D69" s="99">
        <v>17.943216310596963</v>
      </c>
      <c r="E69" s="99">
        <v>17.36974642844557</v>
      </c>
      <c r="F69" s="99">
        <v>18.057988101290881</v>
      </c>
      <c r="G69" s="99">
        <v>16.567735446979171</v>
      </c>
      <c r="H69" s="99">
        <v>17.383520568009697</v>
      </c>
      <c r="I69" s="99">
        <v>16.299780483101326</v>
      </c>
      <c r="J69" s="99">
        <v>16.460017525877035</v>
      </c>
      <c r="K69" s="99">
        <v>15.664223109770477</v>
      </c>
      <c r="L69" s="99">
        <v>15.45307356072944</v>
      </c>
      <c r="M69" s="99">
        <v>18.210995775117155</v>
      </c>
      <c r="N69" s="99">
        <v>17.979349247969765</v>
      </c>
      <c r="O69" s="99">
        <v>17.383974568861838</v>
      </c>
      <c r="P69" s="99">
        <v>16.81209521465906</v>
      </c>
      <c r="Q69" s="99">
        <v>16.8216346579045</v>
      </c>
      <c r="R69" s="99">
        <v>17.097397115418691</v>
      </c>
      <c r="S69" s="99">
        <v>17.476635777387056</v>
      </c>
      <c r="T69" s="99">
        <v>16.967570343354147</v>
      </c>
      <c r="U69" s="99">
        <v>16.80201179738043</v>
      </c>
      <c r="V69" s="99">
        <v>17.038945704563332</v>
      </c>
      <c r="W69" s="99">
        <v>16.157494506747152</v>
      </c>
      <c r="X69" s="99">
        <v>11.914993198025195</v>
      </c>
      <c r="Y69" s="99">
        <v>10.586957747475187</v>
      </c>
      <c r="DA69" s="63" t="s">
        <v>2811</v>
      </c>
    </row>
    <row r="70" spans="1:105" ht="12" customHeight="1" x14ac:dyDescent="0.25">
      <c r="A70" s="97" t="s">
        <v>133</v>
      </c>
      <c r="B70" s="99">
        <v>12.547038235602189</v>
      </c>
      <c r="C70" s="99">
        <v>11.480012741851095</v>
      </c>
      <c r="D70" s="99">
        <v>12.037101372228875</v>
      </c>
      <c r="E70" s="99">
        <v>11.925105337158474</v>
      </c>
      <c r="F70" s="99">
        <v>12.407827265989781</v>
      </c>
      <c r="G70" s="99">
        <v>11.30440286562761</v>
      </c>
      <c r="H70" s="99">
        <v>11.837282802760557</v>
      </c>
      <c r="I70" s="99">
        <v>11.412829925098809</v>
      </c>
      <c r="J70" s="99">
        <v>11.487121156649813</v>
      </c>
      <c r="K70" s="99">
        <v>10.905292998944423</v>
      </c>
      <c r="L70" s="99">
        <v>12.071097226634668</v>
      </c>
      <c r="M70" s="99">
        <v>12.881212256762117</v>
      </c>
      <c r="N70" s="99">
        <v>13.253477241125603</v>
      </c>
      <c r="O70" s="99">
        <v>13.093984495068941</v>
      </c>
      <c r="P70" s="99">
        <v>12.344811861007777</v>
      </c>
      <c r="Q70" s="99">
        <v>12.653981730974273</v>
      </c>
      <c r="R70" s="99">
        <v>12.950486652315528</v>
      </c>
      <c r="S70" s="99">
        <v>13.645789076822663</v>
      </c>
      <c r="T70" s="99">
        <v>13.4586725665836</v>
      </c>
      <c r="U70" s="99">
        <v>13.454307865579475</v>
      </c>
      <c r="V70" s="99">
        <v>13.923518784070067</v>
      </c>
      <c r="W70" s="99">
        <v>13.401961925839345</v>
      </c>
      <c r="X70" s="99">
        <v>9.6512678612165317</v>
      </c>
      <c r="Y70" s="99">
        <v>8.6785856462733459</v>
      </c>
      <c r="DA70" s="63" t="s">
        <v>2812</v>
      </c>
    </row>
    <row r="71" spans="1:105" ht="12" customHeight="1" x14ac:dyDescent="0.25">
      <c r="A71" s="100" t="s">
        <v>212</v>
      </c>
      <c r="B71" s="102">
        <v>4.6907363418733361</v>
      </c>
      <c r="C71" s="102">
        <v>4.088402069967997</v>
      </c>
      <c r="D71" s="102">
        <v>3.9331242967696367</v>
      </c>
      <c r="E71" s="102">
        <v>4.2404516835005266</v>
      </c>
      <c r="F71" s="102">
        <v>4.2413050275984894</v>
      </c>
      <c r="G71" s="102">
        <v>3.5171377752546076</v>
      </c>
      <c r="H71" s="102">
        <v>3.4522090053955727</v>
      </c>
      <c r="I71" s="102">
        <v>3.8744642758270267</v>
      </c>
      <c r="J71" s="102">
        <v>3.5898374798292214</v>
      </c>
      <c r="K71" s="102">
        <v>3.0998850491148895</v>
      </c>
      <c r="L71" s="102">
        <v>6.6496155885521864</v>
      </c>
      <c r="M71" s="102">
        <v>3.4615687057459925</v>
      </c>
      <c r="N71" s="102">
        <v>4.4722802396155323</v>
      </c>
      <c r="O71" s="102">
        <v>4.5898549767608019</v>
      </c>
      <c r="P71" s="102">
        <v>3.1928250900069233</v>
      </c>
      <c r="Q71" s="102">
        <v>3.7213532000036613</v>
      </c>
      <c r="R71" s="102">
        <v>3.5691723230389738</v>
      </c>
      <c r="S71" s="102">
        <v>4.1573133392415436</v>
      </c>
      <c r="T71" s="102">
        <v>4.0065197465299036</v>
      </c>
      <c r="U71" s="102">
        <v>3.6116254415185778</v>
      </c>
      <c r="V71" s="102">
        <v>3.7496693695061314</v>
      </c>
      <c r="W71" s="102">
        <v>3.6011980037349267</v>
      </c>
      <c r="X71" s="102">
        <v>0.99939615806571813</v>
      </c>
      <c r="Y71" s="102">
        <v>0.71761366266220594</v>
      </c>
      <c r="DA71" s="131" t="s">
        <v>2813</v>
      </c>
    </row>
    <row r="72" spans="1:105" ht="12" customHeight="1" x14ac:dyDescent="0.25">
      <c r="A72" s="103" t="s">
        <v>52</v>
      </c>
      <c r="B72" s="105">
        <v>7.856301893728852</v>
      </c>
      <c r="C72" s="105">
        <v>7.3916106718830976</v>
      </c>
      <c r="D72" s="105">
        <v>8.1039770754592375</v>
      </c>
      <c r="E72" s="105">
        <v>7.6846536536579464</v>
      </c>
      <c r="F72" s="105">
        <v>8.1665222383912877</v>
      </c>
      <c r="G72" s="105">
        <v>7.7872650903730047</v>
      </c>
      <c r="H72" s="105">
        <v>8.3850737973649849</v>
      </c>
      <c r="I72" s="105">
        <v>7.538365649271781</v>
      </c>
      <c r="J72" s="105">
        <v>7.8972836768205914</v>
      </c>
      <c r="K72" s="105">
        <v>7.8054079498295348</v>
      </c>
      <c r="L72" s="105">
        <v>5.4214816380824837</v>
      </c>
      <c r="M72" s="105">
        <v>9.4196435510161241</v>
      </c>
      <c r="N72" s="105">
        <v>8.7811970015100709</v>
      </c>
      <c r="O72" s="105">
        <v>8.5041295183081385</v>
      </c>
      <c r="P72" s="105">
        <v>9.1519867710008533</v>
      </c>
      <c r="Q72" s="105">
        <v>8.932628530970609</v>
      </c>
      <c r="R72" s="105">
        <v>9.3813143292765524</v>
      </c>
      <c r="S72" s="105">
        <v>9.4884757375811191</v>
      </c>
      <c r="T72" s="105">
        <v>9.4521528200536959</v>
      </c>
      <c r="U72" s="105">
        <v>9.8426824240609001</v>
      </c>
      <c r="V72" s="105">
        <v>10.173849414563934</v>
      </c>
      <c r="W72" s="105">
        <v>9.8007639221044158</v>
      </c>
      <c r="X72" s="105">
        <v>8.6518717031508139</v>
      </c>
      <c r="Y72" s="105">
        <v>7.9609719836111399</v>
      </c>
      <c r="DA72" s="132" t="s">
        <v>2814</v>
      </c>
    </row>
    <row r="73" spans="1:105" ht="12" customHeight="1" x14ac:dyDescent="0.25">
      <c r="A73" s="106" t="s">
        <v>122</v>
      </c>
      <c r="B73" s="102">
        <v>15.258693293199105</v>
      </c>
      <c r="C73" s="102">
        <v>14.475813828166068</v>
      </c>
      <c r="D73" s="102">
        <v>14.350870378303966</v>
      </c>
      <c r="E73" s="102">
        <v>15.077113501664353</v>
      </c>
      <c r="F73" s="102">
        <v>15.044772427447455</v>
      </c>
      <c r="G73" s="102">
        <v>13.793210664175328</v>
      </c>
      <c r="H73" s="102">
        <v>14.194452734915089</v>
      </c>
      <c r="I73" s="102">
        <v>14.24992393799339</v>
      </c>
      <c r="J73" s="102">
        <v>14.340498213103416</v>
      </c>
      <c r="K73" s="102">
        <v>13.161441925720768</v>
      </c>
      <c r="L73" s="102">
        <v>14.335148970378366</v>
      </c>
      <c r="M73" s="102">
        <v>15.381369762679398</v>
      </c>
      <c r="N73" s="102">
        <v>16.315522964939387</v>
      </c>
      <c r="O73" s="102">
        <v>17.113750195156815</v>
      </c>
      <c r="P73" s="102">
        <v>15.16700694538704</v>
      </c>
      <c r="Q73" s="102">
        <v>15.685931125315671</v>
      </c>
      <c r="R73" s="102">
        <v>15.619190079862573</v>
      </c>
      <c r="S73" s="102">
        <v>16.470577770777506</v>
      </c>
      <c r="T73" s="102">
        <v>16.483929502295382</v>
      </c>
      <c r="U73" s="102">
        <v>16.154960548267969</v>
      </c>
      <c r="V73" s="102">
        <v>16.624001555645652</v>
      </c>
      <c r="W73" s="102">
        <v>16.021599793183736</v>
      </c>
      <c r="X73" s="102">
        <v>11.90888444462006</v>
      </c>
      <c r="Y73" s="102">
        <v>11.097178628846512</v>
      </c>
      <c r="DA73" s="131" t="s">
        <v>2815</v>
      </c>
    </row>
    <row r="74" spans="1:105" ht="12" customHeight="1" x14ac:dyDescent="0.25">
      <c r="A74" s="107" t="s">
        <v>121</v>
      </c>
      <c r="B74" s="105">
        <v>11.664168503559846</v>
      </c>
      <c r="C74" s="105">
        <v>11.119161605981335</v>
      </c>
      <c r="D74" s="105">
        <v>10.959428279859111</v>
      </c>
      <c r="E74" s="105">
        <v>11.638433096869548</v>
      </c>
      <c r="F74" s="105">
        <v>11.605293849234666</v>
      </c>
      <c r="G74" s="105">
        <v>10.608702183854158</v>
      </c>
      <c r="H74" s="105">
        <v>10.879523367177327</v>
      </c>
      <c r="I74" s="105">
        <v>11.106232777969062</v>
      </c>
      <c r="J74" s="105">
        <v>11.116748981269156</v>
      </c>
      <c r="K74" s="105">
        <v>10.152042439557976</v>
      </c>
      <c r="L74" s="105">
        <v>12.053473493386143</v>
      </c>
      <c r="M74" s="105">
        <v>11.856949204279719</v>
      </c>
      <c r="N74" s="105">
        <v>12.909755271655056</v>
      </c>
      <c r="O74" s="105">
        <v>13.66163588690128</v>
      </c>
      <c r="P74" s="105">
        <v>11.835337527968255</v>
      </c>
      <c r="Q74" s="105">
        <v>12.45496328921327</v>
      </c>
      <c r="R74" s="105">
        <v>12.445792505403535</v>
      </c>
      <c r="S74" s="105">
        <v>13.293924641777943</v>
      </c>
      <c r="T74" s="105">
        <v>13.365669192830021</v>
      </c>
      <c r="U74" s="105">
        <v>13.080254771244716</v>
      </c>
      <c r="V74" s="105">
        <v>13.580081692899029</v>
      </c>
      <c r="W74" s="105">
        <v>13.188396133271116</v>
      </c>
      <c r="X74" s="105">
        <v>9.5684915266354711</v>
      </c>
      <c r="Y74" s="105">
        <v>8.9158608550834675</v>
      </c>
      <c r="DA74" s="132" t="s">
        <v>2816</v>
      </c>
    </row>
    <row r="75" spans="1:105" ht="12" customHeight="1" x14ac:dyDescent="0.25">
      <c r="A75" s="108" t="s">
        <v>53</v>
      </c>
      <c r="B75" s="99">
        <v>3.8570592695087722</v>
      </c>
      <c r="C75" s="99">
        <v>3.4703559231140764</v>
      </c>
      <c r="D75" s="99">
        <v>3.1416572263038498</v>
      </c>
      <c r="E75" s="99">
        <v>3.6591017550785376</v>
      </c>
      <c r="F75" s="99">
        <v>3.5344263520223076</v>
      </c>
      <c r="G75" s="99">
        <v>2.9441150906861697</v>
      </c>
      <c r="H75" s="99">
        <v>2.8642409640758109</v>
      </c>
      <c r="I75" s="99">
        <v>3.4745248822137347</v>
      </c>
      <c r="J75" s="99">
        <v>3.215141656089572</v>
      </c>
      <c r="K75" s="99">
        <v>2.6879040043036206</v>
      </c>
      <c r="L75" s="99">
        <v>6.396124710213444</v>
      </c>
      <c r="M75" s="99">
        <v>3.0241095878638902</v>
      </c>
      <c r="N75" s="99">
        <v>4.1650506641414333</v>
      </c>
      <c r="O75" s="99">
        <v>4.5789510673343115</v>
      </c>
      <c r="P75" s="99">
        <v>2.9072713842359401</v>
      </c>
      <c r="Q75" s="99">
        <v>3.4662289044320005</v>
      </c>
      <c r="R75" s="99">
        <v>3.2447410517778366</v>
      </c>
      <c r="S75" s="99">
        <v>3.842858433810513</v>
      </c>
      <c r="T75" s="99">
        <v>3.8059692233549289</v>
      </c>
      <c r="U75" s="99">
        <v>3.4046606731164912</v>
      </c>
      <c r="V75" s="99">
        <v>3.5779759303536247</v>
      </c>
      <c r="W75" s="99">
        <v>3.5206756281278628</v>
      </c>
      <c r="X75" s="99">
        <v>1.0054464939360741</v>
      </c>
      <c r="Y75" s="99">
        <v>0.76632612343193562</v>
      </c>
      <c r="DA75" s="63" t="s">
        <v>2817</v>
      </c>
    </row>
    <row r="76" spans="1:105" ht="12" customHeight="1" x14ac:dyDescent="0.25">
      <c r="A76" s="108" t="s">
        <v>52</v>
      </c>
      <c r="B76" s="99">
        <v>7.8071092340510786</v>
      </c>
      <c r="C76" s="99">
        <v>7.6488056828672599</v>
      </c>
      <c r="D76" s="99">
        <v>7.8177710535552611</v>
      </c>
      <c r="E76" s="99">
        <v>7.9793313417910072</v>
      </c>
      <c r="F76" s="99">
        <v>8.0708674972123582</v>
      </c>
      <c r="G76" s="99">
        <v>7.664587093167988</v>
      </c>
      <c r="H76" s="99">
        <v>8.0152824031015157</v>
      </c>
      <c r="I76" s="99">
        <v>7.6317078957553255</v>
      </c>
      <c r="J76" s="99">
        <v>7.901607325179584</v>
      </c>
      <c r="K76" s="99">
        <v>7.4641384352543545</v>
      </c>
      <c r="L76" s="99">
        <v>5.6573487831726972</v>
      </c>
      <c r="M76" s="99">
        <v>8.8328396164158303</v>
      </c>
      <c r="N76" s="99">
        <v>8.7447046075136221</v>
      </c>
      <c r="O76" s="99">
        <v>9.0826848195669676</v>
      </c>
      <c r="P76" s="99">
        <v>8.9280661437323143</v>
      </c>
      <c r="Q76" s="99">
        <v>8.9887343847812673</v>
      </c>
      <c r="R76" s="99">
        <v>9.2010514536256984</v>
      </c>
      <c r="S76" s="99">
        <v>9.451066207967429</v>
      </c>
      <c r="T76" s="99">
        <v>9.5596999694750924</v>
      </c>
      <c r="U76" s="99">
        <v>9.6755940981282258</v>
      </c>
      <c r="V76" s="99">
        <v>10.002105762545401</v>
      </c>
      <c r="W76" s="99">
        <v>9.6677205051432527</v>
      </c>
      <c r="X76" s="99">
        <v>8.5630450326993977</v>
      </c>
      <c r="Y76" s="99">
        <v>8.1495347316515314</v>
      </c>
      <c r="DA76" s="63" t="s">
        <v>2818</v>
      </c>
    </row>
    <row r="77" spans="1:105" ht="12" customHeight="1" x14ac:dyDescent="0.25">
      <c r="A77" s="121" t="s">
        <v>54</v>
      </c>
      <c r="B77" s="123">
        <v>10.961421512629727</v>
      </c>
      <c r="C77" s="123">
        <v>10.133280977207342</v>
      </c>
      <c r="D77" s="123">
        <v>10.774818913341232</v>
      </c>
      <c r="E77" s="123">
        <v>9.8278211915416502</v>
      </c>
      <c r="F77" s="123">
        <v>9.2471202914626005</v>
      </c>
      <c r="G77" s="123">
        <v>9.2794942268157374</v>
      </c>
      <c r="H77" s="123">
        <v>9.5856392998668962</v>
      </c>
      <c r="I77" s="123">
        <v>9.9700593008810241</v>
      </c>
      <c r="J77" s="123">
        <v>9.7697919548436545</v>
      </c>
      <c r="K77" s="123">
        <v>8.2795717006934577</v>
      </c>
      <c r="L77" s="123">
        <v>9.481450179285007</v>
      </c>
      <c r="M77" s="123">
        <v>10.305913915654875</v>
      </c>
      <c r="N77" s="123">
        <v>10.452903258499173</v>
      </c>
      <c r="O77" s="123">
        <v>9.8627090947587241</v>
      </c>
      <c r="P77" s="123">
        <v>9.3189838200545658</v>
      </c>
      <c r="Q77" s="123">
        <v>9.2904227988294501</v>
      </c>
      <c r="R77" s="123">
        <v>9.2903640414900774</v>
      </c>
      <c r="S77" s="123">
        <v>9.4873619865130401</v>
      </c>
      <c r="T77" s="123">
        <v>9.2416336910830736</v>
      </c>
      <c r="U77" s="123">
        <v>9.1956217376404918</v>
      </c>
      <c r="V77" s="123">
        <v>9.5050352344807099</v>
      </c>
      <c r="W77" s="123">
        <v>8.9974162027782949</v>
      </c>
      <c r="X77" s="123">
        <v>9.6412304254363796</v>
      </c>
      <c r="Y77" s="123">
        <v>8.9278036498454725</v>
      </c>
      <c r="DA77" s="130" t="s">
        <v>2819</v>
      </c>
    </row>
    <row r="78" spans="1:105" ht="12" customHeight="1" x14ac:dyDescent="0.25">
      <c r="A78" s="97" t="s">
        <v>189</v>
      </c>
      <c r="B78" s="99">
        <v>11.069842357632236</v>
      </c>
      <c r="C78" s="99">
        <v>10.212530458116072</v>
      </c>
      <c r="D78" s="99">
        <v>10.884171380552953</v>
      </c>
      <c r="E78" s="99">
        <v>9.8906054171513258</v>
      </c>
      <c r="F78" s="99">
        <v>9.3337020168552893</v>
      </c>
      <c r="G78" s="99">
        <v>9.314421380006177</v>
      </c>
      <c r="H78" s="99">
        <v>9.6380069066885685</v>
      </c>
      <c r="I78" s="99">
        <v>10.014132004554025</v>
      </c>
      <c r="J78" s="99">
        <v>9.8247729301291979</v>
      </c>
      <c r="K78" s="99">
        <v>8.3400323275088049</v>
      </c>
      <c r="L78" s="99">
        <v>9.5309070715593549</v>
      </c>
      <c r="M78" s="99">
        <v>10.413119217942423</v>
      </c>
      <c r="N78" s="99">
        <v>10.582338342492838</v>
      </c>
      <c r="O78" s="99">
        <v>9.9713831125042542</v>
      </c>
      <c r="P78" s="99">
        <v>9.5193821675181756</v>
      </c>
      <c r="Q78" s="99">
        <v>9.4919174830559321</v>
      </c>
      <c r="R78" s="99">
        <v>9.5322995723784079</v>
      </c>
      <c r="S78" s="99">
        <v>9.7587301324466971</v>
      </c>
      <c r="T78" s="99">
        <v>9.5273475705853734</v>
      </c>
      <c r="U78" s="99">
        <v>9.5297969585272462</v>
      </c>
      <c r="V78" s="99">
        <v>9.8866699896111374</v>
      </c>
      <c r="W78" s="99">
        <v>9.3521377778713539</v>
      </c>
      <c r="X78" s="99">
        <v>9.9350254844923729</v>
      </c>
      <c r="Y78" s="99">
        <v>9.1919894794875994</v>
      </c>
      <c r="DA78" s="63" t="s">
        <v>2820</v>
      </c>
    </row>
    <row r="79" spans="1:105" ht="12" customHeight="1" x14ac:dyDescent="0.25">
      <c r="A79" s="109" t="s">
        <v>120</v>
      </c>
      <c r="B79" s="110">
        <v>8.2779413064487422</v>
      </c>
      <c r="C79" s="110">
        <v>8.6522843165735193</v>
      </c>
      <c r="D79" s="110">
        <v>8.6026410881804232</v>
      </c>
      <c r="E79" s="110">
        <v>8.3261196432601832</v>
      </c>
      <c r="F79" s="110">
        <v>6.8733094391557268</v>
      </c>
      <c r="G79" s="110">
        <v>7.4129824893625829</v>
      </c>
      <c r="H79" s="110">
        <v>7.5939979444876577</v>
      </c>
      <c r="I79" s="110">
        <v>7.8314938732421702</v>
      </c>
      <c r="J79" s="110">
        <v>8.1513293945472203</v>
      </c>
      <c r="K79" s="110">
        <v>5.8197093539353668</v>
      </c>
      <c r="L79" s="110">
        <v>8.1145778839162936</v>
      </c>
      <c r="M79" s="110">
        <v>7.675261754523631</v>
      </c>
      <c r="N79" s="110">
        <v>8.3255416346699498</v>
      </c>
      <c r="O79" s="110">
        <v>8.5583759698445707</v>
      </c>
      <c r="P79" s="110">
        <v>7.0085182653759048</v>
      </c>
      <c r="Q79" s="110">
        <v>7.4372584485254878</v>
      </c>
      <c r="R79" s="110">
        <v>7.2460002980356766</v>
      </c>
      <c r="S79" s="110">
        <v>7.5171947981216318</v>
      </c>
      <c r="T79" s="110">
        <v>7.3731556014312032</v>
      </c>
      <c r="U79" s="110">
        <v>7.1367748789506003</v>
      </c>
      <c r="V79" s="110">
        <v>7.2615215114621128</v>
      </c>
      <c r="W79" s="110">
        <v>6.7250132524911619</v>
      </c>
      <c r="X79" s="110">
        <v>7.445543626217626</v>
      </c>
      <c r="Y79" s="110">
        <v>6.761478260301768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213.03559632149324</v>
      </c>
      <c r="C81" s="118">
        <f t="shared" si="28"/>
        <v>219.41869267048531</v>
      </c>
      <c r="D81" s="118">
        <f t="shared" si="28"/>
        <v>202.54268032202413</v>
      </c>
      <c r="E81" s="118">
        <f t="shared" si="28"/>
        <v>213.3422667171001</v>
      </c>
      <c r="F81" s="118">
        <f t="shared" si="28"/>
        <v>211.76321190581285</v>
      </c>
      <c r="G81" s="118">
        <f t="shared" si="28"/>
        <v>202.10984430728288</v>
      </c>
      <c r="H81" s="118">
        <f t="shared" si="28"/>
        <v>184.59920524897763</v>
      </c>
      <c r="I81" s="118">
        <f t="shared" si="28"/>
        <v>168.38668427880185</v>
      </c>
      <c r="J81" s="118">
        <f t="shared" si="28"/>
        <v>171.04116037613031</v>
      </c>
      <c r="K81" s="118">
        <f t="shared" si="28"/>
        <v>163.63370382492104</v>
      </c>
      <c r="L81" s="118">
        <f t="shared" si="28"/>
        <v>173.76363689414325</v>
      </c>
      <c r="M81" s="118">
        <f t="shared" si="28"/>
        <v>141.16672452567406</v>
      </c>
      <c r="N81" s="118">
        <f t="shared" si="28"/>
        <v>154.24275288467226</v>
      </c>
      <c r="O81" s="118">
        <f t="shared" si="28"/>
        <v>160.9758699199476</v>
      </c>
      <c r="P81" s="118">
        <f t="shared" si="28"/>
        <v>127.91951883611445</v>
      </c>
      <c r="Q81" s="118">
        <f t="shared" si="28"/>
        <v>133.3885893016521</v>
      </c>
      <c r="R81" s="118">
        <f t="shared" ref="R81:V81" si="29">R82+R85+R87+R100</f>
        <v>140.33142677046425</v>
      </c>
      <c r="S81" s="118">
        <f t="shared" si="29"/>
        <v>136.96099542483717</v>
      </c>
      <c r="T81" s="118">
        <f t="shared" si="29"/>
        <v>133.13691125963538</v>
      </c>
      <c r="U81" s="118">
        <f t="shared" si="29"/>
        <v>133.31272084118524</v>
      </c>
      <c r="V81" s="118">
        <f t="shared" si="29"/>
        <v>122.6007111945508</v>
      </c>
      <c r="W81" s="118">
        <f t="shared" ref="W81:Y81" si="30">W82+W85+W87+W100</f>
        <v>135.03515647729074</v>
      </c>
      <c r="X81" s="118">
        <f t="shared" si="30"/>
        <v>117.49954622424643</v>
      </c>
      <c r="Y81" s="118">
        <f t="shared" si="30"/>
        <v>113.85569056452671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187.80605153271765</v>
      </c>
      <c r="C82" s="123">
        <f t="shared" si="31"/>
        <v>194.74415322596508</v>
      </c>
      <c r="D82" s="123">
        <f t="shared" si="31"/>
        <v>177.97351249815392</v>
      </c>
      <c r="E82" s="123">
        <f t="shared" si="31"/>
        <v>188.07948868604285</v>
      </c>
      <c r="F82" s="123">
        <f t="shared" si="31"/>
        <v>187.99683145614677</v>
      </c>
      <c r="G82" s="123">
        <f t="shared" si="31"/>
        <v>179.27680418504178</v>
      </c>
      <c r="H82" s="123">
        <f t="shared" si="31"/>
        <v>161.39160592154377</v>
      </c>
      <c r="I82" s="123">
        <f t="shared" si="31"/>
        <v>145.07356490337278</v>
      </c>
      <c r="J82" s="123">
        <f t="shared" si="31"/>
        <v>147.84756383532857</v>
      </c>
      <c r="K82" s="123">
        <f t="shared" si="31"/>
        <v>142.90494094289673</v>
      </c>
      <c r="L82" s="123">
        <f t="shared" si="31"/>
        <v>150.33403142072498</v>
      </c>
      <c r="M82" s="123">
        <f t="shared" si="31"/>
        <v>117.12105236460219</v>
      </c>
      <c r="N82" s="123">
        <f t="shared" si="31"/>
        <v>128.99498089459328</v>
      </c>
      <c r="O82" s="123">
        <f t="shared" si="31"/>
        <v>134.85898639277693</v>
      </c>
      <c r="P82" s="123">
        <f t="shared" si="31"/>
        <v>104.65166667541804</v>
      </c>
      <c r="Q82" s="123">
        <f t="shared" si="31"/>
        <v>109.32878944335006</v>
      </c>
      <c r="R82" s="123">
        <f t="shared" ref="R82:V82" si="32">SUM(R83:R84)</f>
        <v>116.66194169052889</v>
      </c>
      <c r="S82" s="123">
        <f t="shared" si="32"/>
        <v>112.1336651593891</v>
      </c>
      <c r="T82" s="123">
        <f t="shared" si="32"/>
        <v>108.54352027413429</v>
      </c>
      <c r="U82" s="123">
        <f t="shared" si="32"/>
        <v>109.3456696372301</v>
      </c>
      <c r="V82" s="123">
        <f t="shared" si="32"/>
        <v>97.947924953693459</v>
      </c>
      <c r="W82" s="123">
        <f t="shared" ref="W82:Y82" si="33">SUM(W83:W84)</f>
        <v>111.58429873267663</v>
      </c>
      <c r="X82" s="123">
        <f t="shared" si="33"/>
        <v>97.707050646846</v>
      </c>
      <c r="Y82" s="123">
        <f t="shared" si="33"/>
        <v>95.778212563365429</v>
      </c>
      <c r="DA82" s="130" t="s">
        <v>2823</v>
      </c>
    </row>
    <row r="83" spans="1:105" ht="12" customHeight="1" x14ac:dyDescent="0.25">
      <c r="A83" s="97" t="s">
        <v>199</v>
      </c>
      <c r="B83" s="99">
        <v>186.91998387878556</v>
      </c>
      <c r="C83" s="99">
        <v>193.83675230726996</v>
      </c>
      <c r="D83" s="99">
        <v>177.13883249425783</v>
      </c>
      <c r="E83" s="99">
        <v>187.21826978370868</v>
      </c>
      <c r="F83" s="99">
        <v>187.11043350866993</v>
      </c>
      <c r="G83" s="99">
        <v>178.42901920738555</v>
      </c>
      <c r="H83" s="99">
        <v>160.62164175492643</v>
      </c>
      <c r="I83" s="99">
        <v>144.35681556721249</v>
      </c>
      <c r="J83" s="99">
        <v>147.10412451878145</v>
      </c>
      <c r="K83" s="99">
        <v>142.18135235675143</v>
      </c>
      <c r="L83" s="99">
        <v>149.54959589475024</v>
      </c>
      <c r="M83" s="99">
        <v>116.50277534838014</v>
      </c>
      <c r="N83" s="99">
        <v>128.2896889917678</v>
      </c>
      <c r="O83" s="99">
        <v>134.106833027281</v>
      </c>
      <c r="P83" s="99">
        <v>104.06926426095757</v>
      </c>
      <c r="Q83" s="99">
        <v>108.71993806770743</v>
      </c>
      <c r="R83" s="99">
        <v>116.00959199719071</v>
      </c>
      <c r="S83" s="99">
        <v>111.50364795127416</v>
      </c>
      <c r="T83" s="99">
        <v>107.93104957276407</v>
      </c>
      <c r="U83" s="99">
        <v>108.72162558112036</v>
      </c>
      <c r="V83" s="99">
        <v>97.38673811087213</v>
      </c>
      <c r="W83" s="99">
        <v>110.93134975232697</v>
      </c>
      <c r="X83" s="99">
        <v>97.138952512698609</v>
      </c>
      <c r="Y83" s="99">
        <v>95.212843080727609</v>
      </c>
      <c r="DA83" s="63" t="s">
        <v>2824</v>
      </c>
    </row>
    <row r="84" spans="1:105" ht="12" customHeight="1" x14ac:dyDescent="0.25">
      <c r="A84" s="97" t="s">
        <v>53</v>
      </c>
      <c r="B84" s="99">
        <v>0.88606765393208997</v>
      </c>
      <c r="C84" s="99">
        <v>0.9074009186951254</v>
      </c>
      <c r="D84" s="99">
        <v>0.83468000389609576</v>
      </c>
      <c r="E84" s="99">
        <v>0.86121890233418452</v>
      </c>
      <c r="F84" s="99">
        <v>0.88639794747683742</v>
      </c>
      <c r="G84" s="99">
        <v>0.84778497765622263</v>
      </c>
      <c r="H84" s="99">
        <v>0.76996416661734757</v>
      </c>
      <c r="I84" s="99">
        <v>0.71674933616029646</v>
      </c>
      <c r="J84" s="99">
        <v>0.74343931654712336</v>
      </c>
      <c r="K84" s="99">
        <v>0.72358858614530897</v>
      </c>
      <c r="L84" s="99">
        <v>0.7844355259747342</v>
      </c>
      <c r="M84" s="99">
        <v>0.61827701622205911</v>
      </c>
      <c r="N84" s="99">
        <v>0.70529190282546927</v>
      </c>
      <c r="O84" s="99">
        <v>0.75215336549594092</v>
      </c>
      <c r="P84" s="99">
        <v>0.58240241446047136</v>
      </c>
      <c r="Q84" s="99">
        <v>0.60885137564262548</v>
      </c>
      <c r="R84" s="99">
        <v>0.65234969333818715</v>
      </c>
      <c r="S84" s="99">
        <v>0.63001720811493611</v>
      </c>
      <c r="T84" s="99">
        <v>0.61247070137022985</v>
      </c>
      <c r="U84" s="99">
        <v>0.62404405610973224</v>
      </c>
      <c r="V84" s="99">
        <v>0.56118684282133291</v>
      </c>
      <c r="W84" s="99">
        <v>0.6529489803496672</v>
      </c>
      <c r="X84" s="99">
        <v>0.56809813414739418</v>
      </c>
      <c r="Y84" s="99">
        <v>0.56536948263781772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0.23819985744063701</v>
      </c>
      <c r="C85" s="123">
        <f t="shared" si="34"/>
        <v>0.30046818241128165</v>
      </c>
      <c r="D85" s="123">
        <f t="shared" si="34"/>
        <v>0.23519115119710204</v>
      </c>
      <c r="E85" s="123">
        <f t="shared" si="34"/>
        <v>0.7774931634171186</v>
      </c>
      <c r="F85" s="123">
        <f t="shared" si="34"/>
        <v>0.24404996195664089</v>
      </c>
      <c r="G85" s="123">
        <f t="shared" si="34"/>
        <v>0.33798900557363026</v>
      </c>
      <c r="H85" s="123">
        <f t="shared" si="34"/>
        <v>0.46538956878561416</v>
      </c>
      <c r="I85" s="123">
        <f t="shared" si="34"/>
        <v>0.20871064115241014</v>
      </c>
      <c r="J85" s="123">
        <f t="shared" si="34"/>
        <v>0.2140330988242948</v>
      </c>
      <c r="K85" s="123">
        <f t="shared" si="34"/>
        <v>0.25032393993857044</v>
      </c>
      <c r="L85" s="123">
        <f t="shared" si="34"/>
        <v>0.24860886848235839</v>
      </c>
      <c r="M85" s="123">
        <f t="shared" si="34"/>
        <v>0.25818198974285717</v>
      </c>
      <c r="N85" s="123">
        <f t="shared" si="34"/>
        <v>0.26493436994885089</v>
      </c>
      <c r="O85" s="123">
        <f t="shared" si="34"/>
        <v>0.28095106215463955</v>
      </c>
      <c r="P85" s="123">
        <f t="shared" si="34"/>
        <v>0.29030393276486355</v>
      </c>
      <c r="Q85" s="123">
        <f t="shared" si="34"/>
        <v>0.30658305857669704</v>
      </c>
      <c r="R85" s="123">
        <f t="shared" si="34"/>
        <v>0.36586596218813205</v>
      </c>
      <c r="S85" s="123">
        <f t="shared" si="34"/>
        <v>0.3553084749018221</v>
      </c>
      <c r="T85" s="123">
        <f t="shared" si="34"/>
        <v>0.38150136465125833</v>
      </c>
      <c r="U85" s="123">
        <f t="shared" si="34"/>
        <v>0.41561906161185308</v>
      </c>
      <c r="V85" s="123">
        <f t="shared" si="34"/>
        <v>0.51688456879912303</v>
      </c>
      <c r="W85" s="123">
        <f t="shared" si="34"/>
        <v>0.54650230052810445</v>
      </c>
      <c r="X85" s="123">
        <f t="shared" si="34"/>
        <v>0.4031499179199256</v>
      </c>
      <c r="Y85" s="123">
        <f t="shared" si="34"/>
        <v>0.40305150030187126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0.23819985744063701</v>
      </c>
      <c r="C86" s="99">
        <f>RES_hhdet_fech!C86/RES_summary!C$19</f>
        <v>0.30046818241128165</v>
      </c>
      <c r="D86" s="99">
        <f>RES_hhdet_fech!D86/RES_summary!D$19</f>
        <v>0.23519115119710204</v>
      </c>
      <c r="E86" s="99">
        <f>RES_hhdet_fech!E86/RES_summary!E$19</f>
        <v>0.7774931634171186</v>
      </c>
      <c r="F86" s="99">
        <f>RES_hhdet_fech!F86/RES_summary!F$19</f>
        <v>0.24404996195664089</v>
      </c>
      <c r="G86" s="99">
        <f>RES_hhdet_fech!G86/RES_summary!G$19</f>
        <v>0.33798900557363026</v>
      </c>
      <c r="H86" s="99">
        <f>RES_hhdet_fech!H86/RES_summary!H$19</f>
        <v>0.46538956878561416</v>
      </c>
      <c r="I86" s="99">
        <f>RES_hhdet_fech!I86/RES_summary!I$19</f>
        <v>0.20871064115241014</v>
      </c>
      <c r="J86" s="99">
        <f>RES_hhdet_fech!J86/RES_summary!J$19</f>
        <v>0.2140330988242948</v>
      </c>
      <c r="K86" s="99">
        <f>RES_hhdet_fech!K86/RES_summary!K$19</f>
        <v>0.25032393993857044</v>
      </c>
      <c r="L86" s="99">
        <f>RES_hhdet_fech!L86/RES_summary!L$19</f>
        <v>0.24860886848235839</v>
      </c>
      <c r="M86" s="99">
        <f>RES_hhdet_fech!M86/RES_summary!M$19</f>
        <v>0.25818198974285717</v>
      </c>
      <c r="N86" s="99">
        <f>RES_hhdet_fech!N86/RES_summary!N$19</f>
        <v>0.26493436994885089</v>
      </c>
      <c r="O86" s="99">
        <f>RES_hhdet_fech!O86/RES_summary!O$19</f>
        <v>0.28095106215463955</v>
      </c>
      <c r="P86" s="99">
        <f>RES_hhdet_fech!P86/RES_summary!P$19</f>
        <v>0.29030393276486355</v>
      </c>
      <c r="Q86" s="99">
        <f>RES_hhdet_fech!Q86/RES_summary!Q$19</f>
        <v>0.30658305857669704</v>
      </c>
      <c r="R86" s="99">
        <f>RES_hhdet_fech!R86/RES_summary!R$19</f>
        <v>0.36586596218813205</v>
      </c>
      <c r="S86" s="99">
        <f>RES_hhdet_fech!S86/RES_summary!S$19</f>
        <v>0.3553084749018221</v>
      </c>
      <c r="T86" s="99">
        <f>RES_hhdet_fech!T86/RES_summary!T$19</f>
        <v>0.38150136465125833</v>
      </c>
      <c r="U86" s="99">
        <f>RES_hhdet_fech!U86/RES_summary!U$19</f>
        <v>0.41561906161185308</v>
      </c>
      <c r="V86" s="99">
        <f>RES_hhdet_fech!V86/RES_summary!V$19</f>
        <v>0.51688456879912303</v>
      </c>
      <c r="W86" s="99">
        <f>RES_hhdet_fech!W86/RES_summary!W$19</f>
        <v>0.54650230052810445</v>
      </c>
      <c r="X86" s="99">
        <f>RES_hhdet_fech!X86/RES_summary!X$19</f>
        <v>0.4031499179199256</v>
      </c>
      <c r="Y86" s="99">
        <f>RES_hhdet_fech!Y86/RES_summary!Y$19</f>
        <v>0.40305150030187126</v>
      </c>
      <c r="DA86" s="63" t="s">
        <v>2827</v>
      </c>
    </row>
    <row r="87" spans="1:105" ht="12" customHeight="1" x14ac:dyDescent="0.25">
      <c r="A87" s="121" t="s">
        <v>55</v>
      </c>
      <c r="B87" s="123">
        <v>15.540957926543788</v>
      </c>
      <c r="C87" s="123">
        <v>14.922613133832089</v>
      </c>
      <c r="D87" s="123">
        <v>14.830087207051955</v>
      </c>
      <c r="E87" s="123">
        <v>15.401879556255659</v>
      </c>
      <c r="F87" s="123">
        <v>15.332708702546599</v>
      </c>
      <c r="G87" s="123">
        <v>14.160282018220052</v>
      </c>
      <c r="H87" s="123">
        <v>14.383378420466869</v>
      </c>
      <c r="I87" s="123">
        <v>14.408979866544817</v>
      </c>
      <c r="J87" s="123">
        <v>14.369257840294738</v>
      </c>
      <c r="K87" s="123">
        <v>13.291214841090431</v>
      </c>
      <c r="L87" s="123">
        <v>14.502025352221917</v>
      </c>
      <c r="M87" s="123">
        <v>15.253977156396054</v>
      </c>
      <c r="N87" s="123">
        <v>16.047750337002771</v>
      </c>
      <c r="O87" s="123">
        <v>16.77329607270444</v>
      </c>
      <c r="P87" s="123">
        <v>14.97280968012752</v>
      </c>
      <c r="Q87" s="123">
        <v>15.50792208208386</v>
      </c>
      <c r="R87" s="123">
        <v>15.492727651980418</v>
      </c>
      <c r="S87" s="123">
        <v>16.283852863603727</v>
      </c>
      <c r="T87" s="123">
        <v>16.230456557900542</v>
      </c>
      <c r="U87" s="123">
        <v>15.787704590488453</v>
      </c>
      <c r="V87" s="123">
        <v>16.120528575385695</v>
      </c>
      <c r="W87" s="123">
        <v>15.526641221278407</v>
      </c>
      <c r="X87" s="123">
        <v>11.561710407060477</v>
      </c>
      <c r="Y87" s="123">
        <v>10.623041835678817</v>
      </c>
      <c r="DA87" s="130" t="s">
        <v>2828</v>
      </c>
    </row>
    <row r="88" spans="1:105" ht="12" customHeight="1" x14ac:dyDescent="0.25">
      <c r="A88" s="97" t="s">
        <v>132</v>
      </c>
      <c r="B88" s="99">
        <v>20.480266655654948</v>
      </c>
      <c r="C88" s="99">
        <v>19.643280535582772</v>
      </c>
      <c r="D88" s="99">
        <v>19.112913958486121</v>
      </c>
      <c r="E88" s="99">
        <v>19.908567579775447</v>
      </c>
      <c r="F88" s="99">
        <v>18.894254920321735</v>
      </c>
      <c r="G88" s="99">
        <v>17.387432051776692</v>
      </c>
      <c r="H88" s="99">
        <v>16.955218242965778</v>
      </c>
      <c r="I88" s="99">
        <v>16.744750570383214</v>
      </c>
      <c r="J88" s="99">
        <v>15.754973594572771</v>
      </c>
      <c r="K88" s="99">
        <v>15.128558818424661</v>
      </c>
      <c r="L88" s="99">
        <v>17.793145734177802</v>
      </c>
      <c r="M88" s="99">
        <v>17.084278635128168</v>
      </c>
      <c r="N88" s="99">
        <v>15.917610345824212</v>
      </c>
      <c r="O88" s="99">
        <v>15.776672647495793</v>
      </c>
      <c r="P88" s="99">
        <v>15.68960708542156</v>
      </c>
      <c r="Q88" s="99">
        <v>15.417996137131162</v>
      </c>
      <c r="R88" s="99">
        <v>15.423756317545282</v>
      </c>
      <c r="S88" s="99">
        <v>15.970099917019626</v>
      </c>
      <c r="T88" s="99">
        <v>16.037709513636088</v>
      </c>
      <c r="U88" s="99">
        <v>15.459689777874869</v>
      </c>
      <c r="V88" s="99">
        <v>13.04582948693796</v>
      </c>
      <c r="W88" s="99">
        <v>13.262866870319387</v>
      </c>
      <c r="X88" s="99">
        <v>11.926687601736939</v>
      </c>
      <c r="Y88" s="99">
        <v>10.597276601692814</v>
      </c>
      <c r="DA88" s="63" t="s">
        <v>2829</v>
      </c>
    </row>
    <row r="89" spans="1:105" ht="12" customHeight="1" x14ac:dyDescent="0.25">
      <c r="A89" s="97" t="s">
        <v>131</v>
      </c>
      <c r="B89" s="99">
        <v>12.750946406622591</v>
      </c>
      <c r="C89" s="99">
        <v>12.245058884057242</v>
      </c>
      <c r="D89" s="99">
        <v>11.975457371939392</v>
      </c>
      <c r="E89" s="99">
        <v>12.892015889821895</v>
      </c>
      <c r="F89" s="99">
        <v>12.407900684605575</v>
      </c>
      <c r="G89" s="99">
        <v>11.422686593529257</v>
      </c>
      <c r="H89" s="99">
        <v>11.242359377341657</v>
      </c>
      <c r="I89" s="99">
        <v>11.559280512539287</v>
      </c>
      <c r="J89" s="99">
        <v>11.099752164493973</v>
      </c>
      <c r="K89" s="99">
        <v>10.763202501130548</v>
      </c>
      <c r="L89" s="99">
        <v>14.035952449226928</v>
      </c>
      <c r="M89" s="99">
        <v>12.649709356334467</v>
      </c>
      <c r="N89" s="99">
        <v>12.419444957817033</v>
      </c>
      <c r="O89" s="99">
        <v>12.797345705066226</v>
      </c>
      <c r="P89" s="99">
        <v>12.44265280154595</v>
      </c>
      <c r="Q89" s="99">
        <v>12.408994683810192</v>
      </c>
      <c r="R89" s="99">
        <v>12.436589520691154</v>
      </c>
      <c r="S89" s="99">
        <v>13.134341312272987</v>
      </c>
      <c r="T89" s="99">
        <v>13.290554908516214</v>
      </c>
      <c r="U89" s="99">
        <v>12.819006716642598</v>
      </c>
      <c r="V89" s="99">
        <v>11.045834392336783</v>
      </c>
      <c r="W89" s="99">
        <v>11.410690279806783</v>
      </c>
      <c r="X89" s="99">
        <v>10.237087009844615</v>
      </c>
      <c r="Y89" s="99">
        <v>9.1950062637701215</v>
      </c>
      <c r="DA89" s="63" t="s">
        <v>2830</v>
      </c>
    </row>
    <row r="90" spans="1:105" ht="12" customHeight="1" x14ac:dyDescent="0.25">
      <c r="A90" s="100" t="s">
        <v>199</v>
      </c>
      <c r="B90" s="102">
        <v>5.1749991665934214</v>
      </c>
      <c r="C90" s="102">
        <v>4.7064431929013884</v>
      </c>
      <c r="D90" s="102">
        <v>4.219366327912228</v>
      </c>
      <c r="E90" s="102">
        <v>4.8134392994687785</v>
      </c>
      <c r="F90" s="102">
        <v>4.4457110507989688</v>
      </c>
      <c r="G90" s="102">
        <v>3.6536932392274717</v>
      </c>
      <c r="H90" s="102">
        <v>3.313811891066182</v>
      </c>
      <c r="I90" s="102">
        <v>3.8706025034230618</v>
      </c>
      <c r="J90" s="102">
        <v>3.3687309950062709</v>
      </c>
      <c r="K90" s="102">
        <v>2.9293735516792738</v>
      </c>
      <c r="L90" s="102">
        <v>7.4615427942418293</v>
      </c>
      <c r="M90" s="102">
        <v>3.207706358588625</v>
      </c>
      <c r="N90" s="102">
        <v>3.9653062242321178</v>
      </c>
      <c r="O90" s="102">
        <v>4.2346766060526786</v>
      </c>
      <c r="P90" s="102">
        <v>3.0206020336295198</v>
      </c>
      <c r="Q90" s="102">
        <v>3.4415352814190849</v>
      </c>
      <c r="R90" s="102">
        <v>3.2598809817198475</v>
      </c>
      <c r="S90" s="102">
        <v>3.8293228776921047</v>
      </c>
      <c r="T90" s="102">
        <v>3.8065129177684476</v>
      </c>
      <c r="U90" s="102">
        <v>3.3063787392029949</v>
      </c>
      <c r="V90" s="102">
        <v>2.8625177270925457</v>
      </c>
      <c r="W90" s="102">
        <v>2.8926064349030556</v>
      </c>
      <c r="X90" s="102">
        <v>1.0046568714100665</v>
      </c>
      <c r="Y90" s="102">
        <v>0.72468810968359865</v>
      </c>
      <c r="DA90" s="131" t="s">
        <v>2831</v>
      </c>
    </row>
    <row r="91" spans="1:105" ht="12" customHeight="1" x14ac:dyDescent="0.25">
      <c r="A91" s="103" t="s">
        <v>52</v>
      </c>
      <c r="B91" s="105">
        <v>7.5759472400291683</v>
      </c>
      <c r="C91" s="105">
        <v>7.5386156911558553</v>
      </c>
      <c r="D91" s="105">
        <v>7.7560910440271646</v>
      </c>
      <c r="E91" s="105">
        <v>8.0785765903531157</v>
      </c>
      <c r="F91" s="105">
        <v>7.962189633806604</v>
      </c>
      <c r="G91" s="105">
        <v>7.7689933543017862</v>
      </c>
      <c r="H91" s="105">
        <v>7.9285474862754759</v>
      </c>
      <c r="I91" s="105">
        <v>7.6886780091162255</v>
      </c>
      <c r="J91" s="105">
        <v>7.7310211694877031</v>
      </c>
      <c r="K91" s="105">
        <v>7.8338289494512763</v>
      </c>
      <c r="L91" s="105">
        <v>6.5744096549851001</v>
      </c>
      <c r="M91" s="105">
        <v>9.442002997745842</v>
      </c>
      <c r="N91" s="105">
        <v>8.4541387335849141</v>
      </c>
      <c r="O91" s="105">
        <v>8.5626690990135472</v>
      </c>
      <c r="P91" s="105">
        <v>9.4220507679164296</v>
      </c>
      <c r="Q91" s="105">
        <v>8.9674594023911069</v>
      </c>
      <c r="R91" s="105">
        <v>9.1767085389713063</v>
      </c>
      <c r="S91" s="105">
        <v>9.3050184345808837</v>
      </c>
      <c r="T91" s="105">
        <v>9.484041990747766</v>
      </c>
      <c r="U91" s="105">
        <v>9.5126279774396032</v>
      </c>
      <c r="V91" s="105">
        <v>8.1833166652442344</v>
      </c>
      <c r="W91" s="105">
        <v>8.5180838449037264</v>
      </c>
      <c r="X91" s="105">
        <v>9.2324301384345464</v>
      </c>
      <c r="Y91" s="105">
        <v>8.4703181540865238</v>
      </c>
      <c r="DA91" s="132" t="s">
        <v>2832</v>
      </c>
    </row>
    <row r="92" spans="1:105" ht="12" customHeight="1" x14ac:dyDescent="0.25">
      <c r="A92" s="106" t="s">
        <v>124</v>
      </c>
      <c r="B92" s="102">
        <v>16.922122629071467</v>
      </c>
      <c r="C92" s="102">
        <v>16.355010478141015</v>
      </c>
      <c r="D92" s="102">
        <v>16.879084269261195</v>
      </c>
      <c r="E92" s="102">
        <v>16.461018388947128</v>
      </c>
      <c r="F92" s="102">
        <v>16.734172662252</v>
      </c>
      <c r="G92" s="102">
        <v>16.24704112058556</v>
      </c>
      <c r="H92" s="102">
        <v>15.749910866407012</v>
      </c>
      <c r="I92" s="102">
        <v>16.303799714130779</v>
      </c>
      <c r="J92" s="102">
        <v>15.346742346070924</v>
      </c>
      <c r="K92" s="102">
        <v>15.481014251478136</v>
      </c>
      <c r="L92" s="102">
        <v>16.300718505198237</v>
      </c>
      <c r="M92" s="102">
        <v>17.526837066587898</v>
      </c>
      <c r="N92" s="102">
        <v>17.38178721389583</v>
      </c>
      <c r="O92" s="102">
        <v>17.228787376733383</v>
      </c>
      <c r="P92" s="102">
        <v>17.032622104461439</v>
      </c>
      <c r="Q92" s="102">
        <v>16.714555751702523</v>
      </c>
      <c r="R92" s="102">
        <v>16.686207745567597</v>
      </c>
      <c r="S92" s="102">
        <v>17.329109988728426</v>
      </c>
      <c r="T92" s="102">
        <v>17.10584444265205</v>
      </c>
      <c r="U92" s="102">
        <v>16.338874435905602</v>
      </c>
      <c r="V92" s="102">
        <v>16.543321269179597</v>
      </c>
      <c r="W92" s="102">
        <v>17.774152682471815</v>
      </c>
      <c r="X92" s="102">
        <v>11.984631018699027</v>
      </c>
      <c r="Y92" s="102">
        <v>10.576467314176856</v>
      </c>
      <c r="DA92" s="131" t="s">
        <v>2833</v>
      </c>
    </row>
    <row r="93" spans="1:105" ht="12" customHeight="1" x14ac:dyDescent="0.25">
      <c r="A93" s="107" t="s">
        <v>123</v>
      </c>
      <c r="B93" s="105">
        <v>11.951850801821205</v>
      </c>
      <c r="C93" s="105">
        <v>11.504243683428353</v>
      </c>
      <c r="D93" s="105">
        <v>11.775129337103728</v>
      </c>
      <c r="E93" s="105">
        <v>11.687042689268955</v>
      </c>
      <c r="F93" s="105">
        <v>11.883938494353131</v>
      </c>
      <c r="G93" s="105">
        <v>11.470486447046691</v>
      </c>
      <c r="H93" s="105">
        <v>11.133151193368528</v>
      </c>
      <c r="I93" s="105">
        <v>11.81336412665757</v>
      </c>
      <c r="J93" s="105">
        <v>11.026676717439203</v>
      </c>
      <c r="K93" s="105">
        <v>11.039051261699839</v>
      </c>
      <c r="L93" s="105">
        <v>13.035115575017397</v>
      </c>
      <c r="M93" s="105">
        <v>12.537805888373263</v>
      </c>
      <c r="N93" s="105">
        <v>12.894176372871266</v>
      </c>
      <c r="O93" s="105">
        <v>13.033105533587715</v>
      </c>
      <c r="P93" s="105">
        <v>12.546460124607668</v>
      </c>
      <c r="Q93" s="105">
        <v>12.648609047470599</v>
      </c>
      <c r="R93" s="105">
        <v>12.725631512913047</v>
      </c>
      <c r="S93" s="105">
        <v>13.55520439810439</v>
      </c>
      <c r="T93" s="105">
        <v>13.558024819284777</v>
      </c>
      <c r="U93" s="105">
        <v>13.11234662855426</v>
      </c>
      <c r="V93" s="105">
        <v>13.546073788273269</v>
      </c>
      <c r="W93" s="105">
        <v>14.761100961523308</v>
      </c>
      <c r="X93" s="105">
        <v>9.6836626106777608</v>
      </c>
      <c r="Y93" s="105">
        <v>8.5906271288888849</v>
      </c>
      <c r="DA93" s="132" t="s">
        <v>2834</v>
      </c>
    </row>
    <row r="94" spans="1:105" ht="12" customHeight="1" x14ac:dyDescent="0.25">
      <c r="A94" s="108" t="s">
        <v>50</v>
      </c>
      <c r="B94" s="99">
        <v>4.2763012567354801</v>
      </c>
      <c r="C94" s="99">
        <v>3.9180799562395596</v>
      </c>
      <c r="D94" s="99">
        <v>3.6928407469472768</v>
      </c>
      <c r="E94" s="99">
        <v>3.9970290987904891</v>
      </c>
      <c r="F94" s="99">
        <v>3.9308895674336495</v>
      </c>
      <c r="G94" s="99">
        <v>3.4635124441511524</v>
      </c>
      <c r="H94" s="99">
        <v>3.1786150555688297</v>
      </c>
      <c r="I94" s="99">
        <v>3.9683791200708973</v>
      </c>
      <c r="J94" s="99">
        <v>3.4339791416649588</v>
      </c>
      <c r="K94" s="99">
        <v>3.1526836889103862</v>
      </c>
      <c r="L94" s="99">
        <v>7.241262953699918</v>
      </c>
      <c r="M94" s="99">
        <v>3.4373051718319845</v>
      </c>
      <c r="N94" s="99">
        <v>4.4421362317875692</v>
      </c>
      <c r="O94" s="99">
        <v>4.6645178527225841</v>
      </c>
      <c r="P94" s="99">
        <v>3.2776317028167292</v>
      </c>
      <c r="Q94" s="99">
        <v>3.7160192133695702</v>
      </c>
      <c r="R94" s="99">
        <v>3.4790838332558196</v>
      </c>
      <c r="S94" s="99">
        <v>4.0197532945445698</v>
      </c>
      <c r="T94" s="99">
        <v>3.8880952307395851</v>
      </c>
      <c r="U94" s="99">
        <v>3.405405405708041</v>
      </c>
      <c r="V94" s="99">
        <v>3.567855724548024</v>
      </c>
      <c r="W94" s="99">
        <v>3.9235263773631983</v>
      </c>
      <c r="X94" s="99">
        <v>1.0029917826197297</v>
      </c>
      <c r="Y94" s="99">
        <v>0.70216824054794702</v>
      </c>
      <c r="DA94" s="63" t="s">
        <v>2835</v>
      </c>
    </row>
    <row r="95" spans="1:105" ht="12" customHeight="1" x14ac:dyDescent="0.25">
      <c r="A95" s="108" t="s">
        <v>52</v>
      </c>
      <c r="B95" s="99">
        <v>7.6755495450857234</v>
      </c>
      <c r="C95" s="99">
        <v>7.5861637271887918</v>
      </c>
      <c r="D95" s="99">
        <v>8.0822885901564501</v>
      </c>
      <c r="E95" s="99">
        <v>7.6900135904784657</v>
      </c>
      <c r="F95" s="99">
        <v>7.9530489269194833</v>
      </c>
      <c r="G95" s="99">
        <v>8.0069740028955376</v>
      </c>
      <c r="H95" s="99">
        <v>7.9545361377996997</v>
      </c>
      <c r="I95" s="99">
        <v>7.844985006586672</v>
      </c>
      <c r="J95" s="99">
        <v>7.5926975757742445</v>
      </c>
      <c r="K95" s="99">
        <v>7.8863675727894531</v>
      </c>
      <c r="L95" s="99">
        <v>5.7938526213174795</v>
      </c>
      <c r="M95" s="99">
        <v>9.1005007165412799</v>
      </c>
      <c r="N95" s="99">
        <v>8.4520401410836961</v>
      </c>
      <c r="O95" s="99">
        <v>8.3685876808651329</v>
      </c>
      <c r="P95" s="99">
        <v>9.2688284217909391</v>
      </c>
      <c r="Q95" s="99">
        <v>8.9325898341010301</v>
      </c>
      <c r="R95" s="99">
        <v>9.2465476796572297</v>
      </c>
      <c r="S95" s="99">
        <v>9.5354511035598222</v>
      </c>
      <c r="T95" s="99">
        <v>9.6699295885451928</v>
      </c>
      <c r="U95" s="99">
        <v>9.7069412228462184</v>
      </c>
      <c r="V95" s="99">
        <v>9.9782180637252456</v>
      </c>
      <c r="W95" s="99">
        <v>10.837574584160111</v>
      </c>
      <c r="X95" s="99">
        <v>8.6806708280580303</v>
      </c>
      <c r="Y95" s="99">
        <v>7.8884588883409386</v>
      </c>
      <c r="DA95" s="63" t="s">
        <v>2836</v>
      </c>
    </row>
    <row r="96" spans="1:105" ht="12" customHeight="1" x14ac:dyDescent="0.25">
      <c r="A96" s="106" t="s">
        <v>122</v>
      </c>
      <c r="B96" s="102">
        <v>15.2586932931991</v>
      </c>
      <c r="C96" s="102">
        <v>14.632267301735787</v>
      </c>
      <c r="D96" s="102">
        <v>14.482646005760792</v>
      </c>
      <c r="E96" s="102">
        <v>15.160381185731669</v>
      </c>
      <c r="F96" s="102">
        <v>15.103606756365819</v>
      </c>
      <c r="G96" s="102">
        <v>13.876566363169179</v>
      </c>
      <c r="H96" s="102">
        <v>14.242153032612777</v>
      </c>
      <c r="I96" s="102">
        <v>14.264372069135673</v>
      </c>
      <c r="J96" s="102">
        <v>14.396878014287333</v>
      </c>
      <c r="K96" s="102">
        <v>13.226177841392129</v>
      </c>
      <c r="L96" s="102">
        <v>14.406957895832624</v>
      </c>
      <c r="M96" s="102">
        <v>15.431692496275556</v>
      </c>
      <c r="N96" s="102">
        <v>16.409935942263459</v>
      </c>
      <c r="O96" s="102">
        <v>17.217001763614707</v>
      </c>
      <c r="P96" s="102">
        <v>15.261255435798461</v>
      </c>
      <c r="Q96" s="102">
        <v>15.867672099259503</v>
      </c>
      <c r="R96" s="102">
        <v>15.859556361863799</v>
      </c>
      <c r="S96" s="102">
        <v>16.659394752612169</v>
      </c>
      <c r="T96" s="102">
        <v>16.618139811300242</v>
      </c>
      <c r="U96" s="102">
        <v>16.189559179223764</v>
      </c>
      <c r="V96" s="102">
        <v>16.639218757493381</v>
      </c>
      <c r="W96" s="102">
        <v>15.966157191715064</v>
      </c>
      <c r="X96" s="102">
        <v>11.883514180285239</v>
      </c>
      <c r="Y96" s="102">
        <v>10.973294463195257</v>
      </c>
      <c r="DA96" s="131" t="s">
        <v>2837</v>
      </c>
    </row>
    <row r="97" spans="1:105" ht="12" customHeight="1" x14ac:dyDescent="0.25">
      <c r="A97" s="107" t="s">
        <v>121</v>
      </c>
      <c r="B97" s="105">
        <v>11.664168503559852</v>
      </c>
      <c r="C97" s="105">
        <v>11.157059435282392</v>
      </c>
      <c r="D97" s="105">
        <v>10.991231241751786</v>
      </c>
      <c r="E97" s="105">
        <v>11.658849407607486</v>
      </c>
      <c r="F97" s="105">
        <v>11.620988851807002</v>
      </c>
      <c r="G97" s="105">
        <v>10.629230116378741</v>
      </c>
      <c r="H97" s="105">
        <v>10.908851802704328</v>
      </c>
      <c r="I97" s="105">
        <v>11.122094196355224</v>
      </c>
      <c r="J97" s="105">
        <v>11.153352903102203</v>
      </c>
      <c r="K97" s="105">
        <v>10.182167082661971</v>
      </c>
      <c r="L97" s="105">
        <v>12.098990797589208</v>
      </c>
      <c r="M97" s="105">
        <v>11.888903022621719</v>
      </c>
      <c r="N97" s="105">
        <v>12.95380755131853</v>
      </c>
      <c r="O97" s="105">
        <v>13.711440358410973</v>
      </c>
      <c r="P97" s="105">
        <v>11.888690839243006</v>
      </c>
      <c r="Q97" s="105">
        <v>12.562163793746336</v>
      </c>
      <c r="R97" s="105">
        <v>12.582469847119084</v>
      </c>
      <c r="S97" s="105">
        <v>13.428328468919451</v>
      </c>
      <c r="T97" s="105">
        <v>13.481831170099483</v>
      </c>
      <c r="U97" s="105">
        <v>13.168483547437271</v>
      </c>
      <c r="V97" s="105">
        <v>13.672332393251139</v>
      </c>
      <c r="W97" s="105">
        <v>13.238136603309224</v>
      </c>
      <c r="X97" s="105">
        <v>9.5812325169816468</v>
      </c>
      <c r="Y97" s="105">
        <v>8.8983037583683586</v>
      </c>
      <c r="DA97" s="132" t="s">
        <v>2838</v>
      </c>
    </row>
    <row r="98" spans="1:105" ht="12" customHeight="1" x14ac:dyDescent="0.25">
      <c r="A98" s="108" t="s">
        <v>53</v>
      </c>
      <c r="B98" s="99">
        <v>3.8570592695087722</v>
      </c>
      <c r="C98" s="99">
        <v>3.5061506807425658</v>
      </c>
      <c r="D98" s="99">
        <v>3.1709467123866077</v>
      </c>
      <c r="E98" s="99">
        <v>3.6781939877562229</v>
      </c>
      <c r="F98" s="99">
        <v>3.547350769101222</v>
      </c>
      <c r="G98" s="99">
        <v>2.9604520369451892</v>
      </c>
      <c r="H98" s="99">
        <v>2.8757462269263621</v>
      </c>
      <c r="I98" s="99">
        <v>3.4778501549683343</v>
      </c>
      <c r="J98" s="99">
        <v>3.2284957468746662</v>
      </c>
      <c r="K98" s="99">
        <v>2.6966790323456653</v>
      </c>
      <c r="L98" s="99">
        <v>6.4240927023756305</v>
      </c>
      <c r="M98" s="99">
        <v>3.0329196013587203</v>
      </c>
      <c r="N98" s="99">
        <v>4.1857422313134807</v>
      </c>
      <c r="O98" s="99">
        <v>4.6040872544634812</v>
      </c>
      <c r="P98" s="99">
        <v>2.9246199918114844</v>
      </c>
      <c r="Q98" s="99">
        <v>3.5103531876671661</v>
      </c>
      <c r="R98" s="99">
        <v>3.3011585805700014</v>
      </c>
      <c r="S98" s="99">
        <v>3.8950537204593898</v>
      </c>
      <c r="T98" s="99">
        <v>3.8384808398913575</v>
      </c>
      <c r="U98" s="99">
        <v>3.4120255368646402</v>
      </c>
      <c r="V98" s="99">
        <v>3.5840238169805589</v>
      </c>
      <c r="W98" s="99">
        <v>3.5073942428318023</v>
      </c>
      <c r="X98" s="99">
        <v>0.99694104605827438</v>
      </c>
      <c r="Y98" s="99">
        <v>0.75156022907532483</v>
      </c>
      <c r="DA98" s="63" t="s">
        <v>2839</v>
      </c>
    </row>
    <row r="99" spans="1:105" ht="12" customHeight="1" x14ac:dyDescent="0.25">
      <c r="A99" s="108" t="s">
        <v>52</v>
      </c>
      <c r="B99" s="99">
        <v>7.8071092340510786</v>
      </c>
      <c r="C99" s="99">
        <v>7.6509087545398264</v>
      </c>
      <c r="D99" s="99">
        <v>7.8202845293651775</v>
      </c>
      <c r="E99" s="99">
        <v>7.9806554198512609</v>
      </c>
      <c r="F99" s="99">
        <v>8.073638082705779</v>
      </c>
      <c r="G99" s="99">
        <v>7.6687780794335518</v>
      </c>
      <c r="H99" s="99">
        <v>8.0331055757779648</v>
      </c>
      <c r="I99" s="99">
        <v>7.6442440413868917</v>
      </c>
      <c r="J99" s="99">
        <v>7.9248571562275343</v>
      </c>
      <c r="K99" s="99">
        <v>7.485488050316305</v>
      </c>
      <c r="L99" s="99">
        <v>5.6748980952135772</v>
      </c>
      <c r="M99" s="99">
        <v>8.855983421262998</v>
      </c>
      <c r="N99" s="99">
        <v>8.76806532000505</v>
      </c>
      <c r="O99" s="99">
        <v>9.1073531039474922</v>
      </c>
      <c r="P99" s="99">
        <v>8.9640708474315218</v>
      </c>
      <c r="Q99" s="99">
        <v>9.0518106060791688</v>
      </c>
      <c r="R99" s="99">
        <v>9.281311266549082</v>
      </c>
      <c r="S99" s="99">
        <v>9.5332747484600624</v>
      </c>
      <c r="T99" s="99">
        <v>9.6433503302081274</v>
      </c>
      <c r="U99" s="99">
        <v>9.7564580105726328</v>
      </c>
      <c r="V99" s="99">
        <v>10.088308576270581</v>
      </c>
      <c r="W99" s="99">
        <v>9.7307423604774179</v>
      </c>
      <c r="X99" s="99">
        <v>8.5842914709233717</v>
      </c>
      <c r="Y99" s="99">
        <v>8.146743529293035</v>
      </c>
      <c r="DA99" s="63" t="s">
        <v>2840</v>
      </c>
    </row>
    <row r="100" spans="1:105" ht="12" customHeight="1" x14ac:dyDescent="0.25">
      <c r="A100" s="121" t="s">
        <v>54</v>
      </c>
      <c r="B100" s="123">
        <v>9.4503870047911605</v>
      </c>
      <c r="C100" s="123">
        <v>9.4514581282768404</v>
      </c>
      <c r="D100" s="123">
        <v>9.5038894656211426</v>
      </c>
      <c r="E100" s="123">
        <v>9.0834053113844551</v>
      </c>
      <c r="F100" s="123">
        <v>8.1896217851628439</v>
      </c>
      <c r="G100" s="123">
        <v>8.3347690984474205</v>
      </c>
      <c r="H100" s="123">
        <v>8.3588313381813606</v>
      </c>
      <c r="I100" s="123">
        <v>8.6954288677318416</v>
      </c>
      <c r="J100" s="123">
        <v>8.6103056016826773</v>
      </c>
      <c r="K100" s="123">
        <v>7.1872241009952953</v>
      </c>
      <c r="L100" s="123">
        <v>8.678971252713982</v>
      </c>
      <c r="M100" s="123">
        <v>8.5335130149329643</v>
      </c>
      <c r="N100" s="123">
        <v>8.9350872831273289</v>
      </c>
      <c r="O100" s="123">
        <v>9.0626363923115978</v>
      </c>
      <c r="P100" s="123">
        <v>8.0047385478040276</v>
      </c>
      <c r="Q100" s="123">
        <v>8.2452947176414817</v>
      </c>
      <c r="R100" s="123">
        <v>7.8108914657667867</v>
      </c>
      <c r="S100" s="123">
        <v>8.1881689269425344</v>
      </c>
      <c r="T100" s="123">
        <v>7.9814330629492831</v>
      </c>
      <c r="U100" s="123">
        <v>7.7637275518548368</v>
      </c>
      <c r="V100" s="123">
        <v>8.0153730966725139</v>
      </c>
      <c r="W100" s="123">
        <v>7.3777142228076027</v>
      </c>
      <c r="X100" s="123">
        <v>7.8276352524200377</v>
      </c>
      <c r="Y100" s="123">
        <v>7.0513846651805929</v>
      </c>
      <c r="DA100" s="130" t="s">
        <v>2841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2842</v>
      </c>
    </row>
    <row r="102" spans="1:105" ht="12" customHeight="1" x14ac:dyDescent="0.25">
      <c r="A102" s="97" t="s">
        <v>50</v>
      </c>
      <c r="B102" s="99">
        <v>10.845974093706376</v>
      </c>
      <c r="C102" s="99">
        <v>10.382446393059219</v>
      </c>
      <c r="D102" s="99">
        <v>10.573813626990209</v>
      </c>
      <c r="E102" s="99">
        <v>9.9127228829288878</v>
      </c>
      <c r="F102" s="99">
        <v>9.6955343787429573</v>
      </c>
      <c r="G102" s="99">
        <v>9.4134841091834627</v>
      </c>
      <c r="H102" s="99">
        <v>9.3490080625371395</v>
      </c>
      <c r="I102" s="99">
        <v>9.8833001164705525</v>
      </c>
      <c r="J102" s="99">
        <v>9.2721040639060739</v>
      </c>
      <c r="K102" s="99">
        <v>9.3770139174281368</v>
      </c>
      <c r="L102" s="99">
        <v>9.6170428433383623</v>
      </c>
      <c r="M102" s="99">
        <v>10.051500590242007</v>
      </c>
      <c r="N102" s="99">
        <v>10.066450946094053</v>
      </c>
      <c r="O102" s="99">
        <v>10.019979619719734</v>
      </c>
      <c r="P102" s="99">
        <v>10.014235078958889</v>
      </c>
      <c r="Q102" s="99">
        <v>9.8977089100719233</v>
      </c>
      <c r="R102" s="99">
        <v>9.0556033360635695</v>
      </c>
      <c r="S102" s="99">
        <v>9.7994013958027804</v>
      </c>
      <c r="T102" s="99">
        <v>9.5610213690359185</v>
      </c>
      <c r="U102" s="99">
        <v>9.5305308034227565</v>
      </c>
      <c r="V102" s="99">
        <v>10.305256248603245</v>
      </c>
      <c r="W102" s="99">
        <v>9.7965696480521522</v>
      </c>
      <c r="X102" s="99">
        <v>9.7101587127803093</v>
      </c>
      <c r="Y102" s="99">
        <v>9.0258263231217288</v>
      </c>
      <c r="DA102" s="63" t="s">
        <v>2843</v>
      </c>
    </row>
    <row r="103" spans="1:105" ht="12" customHeight="1" x14ac:dyDescent="0.25">
      <c r="A103" s="109" t="s">
        <v>120</v>
      </c>
      <c r="B103" s="110">
        <v>8.2779413064487422</v>
      </c>
      <c r="C103" s="110">
        <v>8.6866085790797722</v>
      </c>
      <c r="D103" s="110">
        <v>8.6271880716976703</v>
      </c>
      <c r="E103" s="110">
        <v>8.4073394895584848</v>
      </c>
      <c r="F103" s="110">
        <v>6.9322574946200914</v>
      </c>
      <c r="G103" s="110">
        <v>7.4585882290018741</v>
      </c>
      <c r="H103" s="110">
        <v>7.614797512711994</v>
      </c>
      <c r="I103" s="110">
        <v>7.8534379164506882</v>
      </c>
      <c r="J103" s="110">
        <v>8.1740253890101879</v>
      </c>
      <c r="K103" s="110">
        <v>5.8343428681217562</v>
      </c>
      <c r="L103" s="110">
        <v>8.1312730964312916</v>
      </c>
      <c r="M103" s="110">
        <v>7.6816714704368705</v>
      </c>
      <c r="N103" s="110">
        <v>8.3397471269726573</v>
      </c>
      <c r="O103" s="110">
        <v>8.577108383118107</v>
      </c>
      <c r="P103" s="110">
        <v>7.014650238172103</v>
      </c>
      <c r="Q103" s="110">
        <v>7.4668813672416086</v>
      </c>
      <c r="R103" s="110">
        <v>7.2726807522532058</v>
      </c>
      <c r="S103" s="110">
        <v>7.5440675200045266</v>
      </c>
      <c r="T103" s="110">
        <v>7.3936075091538287</v>
      </c>
      <c r="U103" s="110">
        <v>7.1421218100543875</v>
      </c>
      <c r="V103" s="110">
        <v>7.2683742894785182</v>
      </c>
      <c r="W103" s="110">
        <v>6.6858111127661699</v>
      </c>
      <c r="X103" s="110">
        <v>7.3916871901116243</v>
      </c>
      <c r="Y103" s="110">
        <v>6.660446855373503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143.23917953030346</v>
      </c>
      <c r="C105" s="118">
        <f t="shared" si="35"/>
        <v>154.88375002652717</v>
      </c>
      <c r="D105" s="118">
        <f t="shared" si="35"/>
        <v>126.7206699152333</v>
      </c>
      <c r="E105" s="118">
        <f t="shared" si="35"/>
        <v>152.57400165585378</v>
      </c>
      <c r="F105" s="118">
        <f t="shared" si="35"/>
        <v>200.31154972636963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118.41900395306634</v>
      </c>
      <c r="C106" s="123">
        <f t="shared" si="38"/>
        <v>130.53944355757602</v>
      </c>
      <c r="D106" s="123">
        <f t="shared" si="38"/>
        <v>102.41269896397165</v>
      </c>
      <c r="E106" s="123">
        <f t="shared" si="38"/>
        <v>127.14757601064748</v>
      </c>
      <c r="F106" s="123">
        <f t="shared" si="38"/>
        <v>176.46793623135511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2846</v>
      </c>
    </row>
    <row r="107" spans="1:105" ht="12" customHeight="1" x14ac:dyDescent="0.25">
      <c r="A107" s="97" t="s">
        <v>197</v>
      </c>
      <c r="B107" s="99">
        <v>117.96648384024313</v>
      </c>
      <c r="C107" s="99">
        <v>130.05324297958754</v>
      </c>
      <c r="D107" s="99">
        <v>102.03626857545648</v>
      </c>
      <c r="E107" s="99">
        <v>126.7017334452291</v>
      </c>
      <c r="F107" s="99">
        <v>175.84440529444885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2847</v>
      </c>
    </row>
    <row r="108" spans="1:105" ht="12" customHeight="1" x14ac:dyDescent="0.25">
      <c r="A108" s="97" t="s">
        <v>53</v>
      </c>
      <c r="B108" s="99">
        <v>0.45252011282321303</v>
      </c>
      <c r="C108" s="99">
        <v>0.48620057798848393</v>
      </c>
      <c r="D108" s="99">
        <v>0.37643038851516802</v>
      </c>
      <c r="E108" s="99">
        <v>0.44584256541838979</v>
      </c>
      <c r="F108" s="99">
        <v>0.62353093690626527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0.23819468176295916</v>
      </c>
      <c r="C109" s="123">
        <f t="shared" si="41"/>
        <v>0.32699124961026371</v>
      </c>
      <c r="D109" s="123">
        <f t="shared" si="41"/>
        <v>0.29682287622932596</v>
      </c>
      <c r="E109" s="123">
        <f t="shared" si="41"/>
        <v>1.0716221145209064</v>
      </c>
      <c r="F109" s="123">
        <f t="shared" si="41"/>
        <v>0.37391609117896191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0.23819468176295916</v>
      </c>
      <c r="C110" s="99">
        <f>RES_hhdet_fech!C110/RES_summary!C$19</f>
        <v>0.32699124961026371</v>
      </c>
      <c r="D110" s="99">
        <f>RES_hhdet_fech!D110/RES_summary!D$19</f>
        <v>0.29682287622932596</v>
      </c>
      <c r="E110" s="99">
        <f>RES_hhdet_fech!E110/RES_summary!E$19</f>
        <v>1.0716221145209064</v>
      </c>
      <c r="F110" s="99">
        <f>RES_hhdet_fech!F110/RES_summary!F$19</f>
        <v>0.37391609117896191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X110" s="99">
        <f>RES_hhdet_fech!X110/RES_summary!X$19</f>
        <v>0</v>
      </c>
      <c r="Y110" s="99">
        <f>RES_hhdet_fech!Y110/RES_summary!Y$19</f>
        <v>0</v>
      </c>
      <c r="DA110" s="63" t="s">
        <v>2850</v>
      </c>
    </row>
    <row r="111" spans="1:105" ht="12" customHeight="1" x14ac:dyDescent="0.25">
      <c r="A111" s="121" t="s">
        <v>55</v>
      </c>
      <c r="B111" s="123">
        <v>15.131598813106802</v>
      </c>
      <c r="C111" s="123">
        <v>14.548320397504106</v>
      </c>
      <c r="D111" s="123">
        <v>14.467661680514817</v>
      </c>
      <c r="E111" s="123">
        <v>15.215967927003058</v>
      </c>
      <c r="F111" s="123">
        <v>15.227762908591336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15.258693293199102</v>
      </c>
      <c r="C116" s="102">
        <v>14.671629011294614</v>
      </c>
      <c r="D116" s="102">
        <v>14.593417720156378</v>
      </c>
      <c r="E116" s="102">
        <v>15.343811366952934</v>
      </c>
      <c r="F116" s="102">
        <v>15.356449325443149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2856</v>
      </c>
    </row>
    <row r="117" spans="1:105" ht="12" customHeight="1" x14ac:dyDescent="0.25">
      <c r="A117" s="107" t="s">
        <v>121</v>
      </c>
      <c r="B117" s="105">
        <v>11.66416850355985</v>
      </c>
      <c r="C117" s="105">
        <v>11.165915751860039</v>
      </c>
      <c r="D117" s="105">
        <v>11.01301492004762</v>
      </c>
      <c r="E117" s="105">
        <v>11.704257245102628</v>
      </c>
      <c r="F117" s="105">
        <v>11.686042719101934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3.8570592695087722</v>
      </c>
      <c r="C118" s="99">
        <v>3.5147105360894311</v>
      </c>
      <c r="D118" s="99">
        <v>3.1916200818967968</v>
      </c>
      <c r="E118" s="99">
        <v>3.7205574763122087</v>
      </c>
      <c r="F118" s="99">
        <v>3.6069964428151984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7.8071092340510786</v>
      </c>
      <c r="C119" s="99">
        <v>7.6512052157706076</v>
      </c>
      <c r="D119" s="99">
        <v>7.8213948381508231</v>
      </c>
      <c r="E119" s="99">
        <v>7.9836997687904203</v>
      </c>
      <c r="F119" s="99">
        <v>8.0790462762867357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9.4503820823673568</v>
      </c>
      <c r="C120" s="123">
        <v>9.4689948218367537</v>
      </c>
      <c r="D120" s="123">
        <v>9.543486394517501</v>
      </c>
      <c r="E120" s="123">
        <v>9.1388356036823488</v>
      </c>
      <c r="F120" s="123">
        <v>8.2419344952442266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2860</v>
      </c>
    </row>
    <row r="121" spans="1:105" ht="12" customHeight="1" x14ac:dyDescent="0.25">
      <c r="A121" s="97" t="s">
        <v>50</v>
      </c>
      <c r="B121" s="99">
        <v>10.845974093706372</v>
      </c>
      <c r="C121" s="99">
        <v>10.391227838170327</v>
      </c>
      <c r="D121" s="99">
        <v>10.599567924043974</v>
      </c>
      <c r="E121" s="99">
        <v>9.9503564493289378</v>
      </c>
      <c r="F121" s="99">
        <v>9.7464155331527991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8.2779413064487422</v>
      </c>
      <c r="C122" s="110">
        <v>8.7004373142066864</v>
      </c>
      <c r="D122" s="110">
        <v>8.6649201609256963</v>
      </c>
      <c r="E122" s="110">
        <v>8.4657726851937731</v>
      </c>
      <c r="F122" s="110">
        <v>6.999185723344123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114.28034041721116</v>
      </c>
      <c r="C124" s="118">
        <f t="shared" si="42"/>
        <v>135.20282241766878</v>
      </c>
      <c r="D124" s="118">
        <f t="shared" si="42"/>
        <v>140.00271709735196</v>
      </c>
      <c r="E124" s="118">
        <f t="shared" si="42"/>
        <v>135.36883851993665</v>
      </c>
      <c r="F124" s="118">
        <f t="shared" si="42"/>
        <v>136.34609976739679</v>
      </c>
      <c r="G124" s="118">
        <f t="shared" si="42"/>
        <v>146.07231754460835</v>
      </c>
      <c r="H124" s="118">
        <f t="shared" si="42"/>
        <v>150.78848393772901</v>
      </c>
      <c r="I124" s="118">
        <f t="shared" si="42"/>
        <v>97.9664445132738</v>
      </c>
      <c r="J124" s="118">
        <f t="shared" si="42"/>
        <v>122.93818148878286</v>
      </c>
      <c r="K124" s="118">
        <f t="shared" si="42"/>
        <v>120.39842524435011</v>
      </c>
      <c r="L124" s="118">
        <f t="shared" si="42"/>
        <v>133.56450419746878</v>
      </c>
      <c r="M124" s="118">
        <f t="shared" si="42"/>
        <v>113.41397121182256</v>
      </c>
      <c r="N124" s="118">
        <f t="shared" si="42"/>
        <v>124.91723715385224</v>
      </c>
      <c r="O124" s="118">
        <f t="shared" si="42"/>
        <v>131.51840040630717</v>
      </c>
      <c r="P124" s="118">
        <f t="shared" si="42"/>
        <v>103.92674902678772</v>
      </c>
      <c r="Q124" s="118">
        <f t="shared" si="42"/>
        <v>113.40574185861047</v>
      </c>
      <c r="R124" s="118">
        <f t="shared" ref="R124:V124" si="43">R125+R128+R130+R139</f>
        <v>118.30681522521535</v>
      </c>
      <c r="S124" s="118">
        <f t="shared" si="43"/>
        <v>115.42590575082545</v>
      </c>
      <c r="T124" s="118">
        <f t="shared" si="43"/>
        <v>113.68248406378915</v>
      </c>
      <c r="U124" s="118">
        <f t="shared" si="43"/>
        <v>112.23876592636695</v>
      </c>
      <c r="V124" s="118">
        <f t="shared" si="43"/>
        <v>107.59066336263999</v>
      </c>
      <c r="W124" s="118">
        <f t="shared" ref="W124:Y124" si="44">W125+W128+W130+W139</f>
        <v>121.01707056783793</v>
      </c>
      <c r="X124" s="118">
        <f t="shared" si="44"/>
        <v>102.59663739957635</v>
      </c>
      <c r="Y124" s="118">
        <f t="shared" si="44"/>
        <v>102.23856157489998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93.588927467830175</v>
      </c>
      <c r="C125" s="123">
        <f t="shared" si="45"/>
        <v>113.36838909824425</v>
      </c>
      <c r="D125" s="123">
        <f t="shared" si="45"/>
        <v>117.09063912461231</v>
      </c>
      <c r="E125" s="123">
        <f t="shared" si="45"/>
        <v>112.78713244140077</v>
      </c>
      <c r="F125" s="123">
        <f t="shared" si="45"/>
        <v>115.45955523373037</v>
      </c>
      <c r="G125" s="123">
        <f t="shared" si="45"/>
        <v>124.50400144214544</v>
      </c>
      <c r="H125" s="123">
        <f t="shared" si="45"/>
        <v>127.64719326157837</v>
      </c>
      <c r="I125" s="123">
        <f t="shared" si="45"/>
        <v>78.909746328220677</v>
      </c>
      <c r="J125" s="123">
        <f t="shared" si="45"/>
        <v>102.14851197286357</v>
      </c>
      <c r="K125" s="123">
        <f t="shared" si="45"/>
        <v>101.71207070833839</v>
      </c>
      <c r="L125" s="123">
        <f t="shared" si="45"/>
        <v>112.20483025375796</v>
      </c>
      <c r="M125" s="123">
        <f t="shared" si="45"/>
        <v>91.229504921828251</v>
      </c>
      <c r="N125" s="123">
        <f t="shared" si="45"/>
        <v>102.14331576163356</v>
      </c>
      <c r="O125" s="123">
        <f t="shared" si="45"/>
        <v>108.3038574685558</v>
      </c>
      <c r="P125" s="123">
        <f t="shared" si="45"/>
        <v>82.794735957132858</v>
      </c>
      <c r="Q125" s="123">
        <f t="shared" si="45"/>
        <v>91.264862706447104</v>
      </c>
      <c r="R125" s="123">
        <f t="shared" ref="R125:V125" si="46">SUM(R126:R127)</f>
        <v>96.383149114740689</v>
      </c>
      <c r="S125" s="123">
        <f t="shared" si="46"/>
        <v>92.698657371025234</v>
      </c>
      <c r="T125" s="123">
        <f t="shared" si="46"/>
        <v>90.864078617477944</v>
      </c>
      <c r="U125" s="123">
        <f t="shared" si="46"/>
        <v>89.993007613408849</v>
      </c>
      <c r="V125" s="123">
        <f t="shared" si="46"/>
        <v>84.70891375125251</v>
      </c>
      <c r="W125" s="123">
        <f t="shared" ref="W125:Y125" si="47">SUM(W126:W127)</f>
        <v>98.970484459792061</v>
      </c>
      <c r="X125" s="123">
        <f t="shared" si="47"/>
        <v>83.875272827276206</v>
      </c>
      <c r="Y125" s="123">
        <f t="shared" si="47"/>
        <v>85.015009443680484</v>
      </c>
      <c r="DA125" s="130" t="s">
        <v>2864</v>
      </c>
    </row>
    <row r="126" spans="1:105" ht="12" customHeight="1" x14ac:dyDescent="0.25">
      <c r="A126" s="97" t="s">
        <v>198</v>
      </c>
      <c r="B126" s="99">
        <v>93.21254445888745</v>
      </c>
      <c r="C126" s="99">
        <v>112.92281493331221</v>
      </c>
      <c r="D126" s="99">
        <v>116.63529798122397</v>
      </c>
      <c r="E126" s="99">
        <v>112.36748558210492</v>
      </c>
      <c r="F126" s="99">
        <v>115.02549761170273</v>
      </c>
      <c r="G126" s="99">
        <v>124.04573515469542</v>
      </c>
      <c r="H126" s="99">
        <v>127.18570372697913</v>
      </c>
      <c r="I126" s="99">
        <v>78.624111705178507</v>
      </c>
      <c r="J126" s="99">
        <v>101.78440344993344</v>
      </c>
      <c r="K126" s="99">
        <v>101.35965586982049</v>
      </c>
      <c r="L126" s="99">
        <v>111.81673291002062</v>
      </c>
      <c r="M126" s="99">
        <v>90.918696965662193</v>
      </c>
      <c r="N126" s="99">
        <v>101.79195634218442</v>
      </c>
      <c r="O126" s="99">
        <v>107.93148939905822</v>
      </c>
      <c r="P126" s="99">
        <v>82.512428120596056</v>
      </c>
      <c r="Q126" s="99">
        <v>90.954676873745555</v>
      </c>
      <c r="R126" s="99">
        <v>96.055584381769478</v>
      </c>
      <c r="S126" s="99">
        <v>92.383773531856775</v>
      </c>
      <c r="T126" s="99">
        <v>90.556360394847587</v>
      </c>
      <c r="U126" s="99">
        <v>89.687222123166023</v>
      </c>
      <c r="V126" s="99">
        <v>84.422361676046037</v>
      </c>
      <c r="W126" s="99">
        <v>98.632383147921018</v>
      </c>
      <c r="X126" s="99">
        <v>83.594353919454988</v>
      </c>
      <c r="Y126" s="99">
        <v>84.729855740086521</v>
      </c>
      <c r="DA126" s="63" t="s">
        <v>2865</v>
      </c>
    </row>
    <row r="127" spans="1:105" ht="12" customHeight="1" x14ac:dyDescent="0.25">
      <c r="A127" s="97" t="s">
        <v>53</v>
      </c>
      <c r="B127" s="99">
        <v>0.37638300894272209</v>
      </c>
      <c r="C127" s="99">
        <v>0.44557416493204066</v>
      </c>
      <c r="D127" s="99">
        <v>0.45534114338833676</v>
      </c>
      <c r="E127" s="99">
        <v>0.41964685929585732</v>
      </c>
      <c r="F127" s="99">
        <v>0.43405762202763559</v>
      </c>
      <c r="G127" s="99">
        <v>0.45826628745002207</v>
      </c>
      <c r="H127" s="99">
        <v>0.4614895345992433</v>
      </c>
      <c r="I127" s="99">
        <v>0.28563462304217779</v>
      </c>
      <c r="J127" s="99">
        <v>0.36410852293014301</v>
      </c>
      <c r="K127" s="99">
        <v>0.35241483851790445</v>
      </c>
      <c r="L127" s="99">
        <v>0.38809734373734117</v>
      </c>
      <c r="M127" s="99">
        <v>0.31080795616605805</v>
      </c>
      <c r="N127" s="99">
        <v>0.35135941944914384</v>
      </c>
      <c r="O127" s="99">
        <v>0.37236806949758561</v>
      </c>
      <c r="P127" s="99">
        <v>0.28230783653680402</v>
      </c>
      <c r="Q127" s="99">
        <v>0.31018583270154809</v>
      </c>
      <c r="R127" s="99">
        <v>0.32756473297120497</v>
      </c>
      <c r="S127" s="99">
        <v>0.31488383916846019</v>
      </c>
      <c r="T127" s="99">
        <v>0.30771822263035942</v>
      </c>
      <c r="U127" s="99">
        <v>0.30578549024281987</v>
      </c>
      <c r="V127" s="99">
        <v>0.28655207520647019</v>
      </c>
      <c r="W127" s="99">
        <v>0.33810131187104275</v>
      </c>
      <c r="X127" s="99">
        <v>0.28091890782121287</v>
      </c>
      <c r="Y127" s="99">
        <v>0.28515370359396441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0.23820000898155261</v>
      </c>
      <c r="C128" s="123">
        <f t="shared" si="48"/>
        <v>0.29454892540566557</v>
      </c>
      <c r="D128" s="123">
        <f t="shared" si="48"/>
        <v>0.23263080390025437</v>
      </c>
      <c r="E128" s="123">
        <f t="shared" si="48"/>
        <v>0.7876634772626856</v>
      </c>
      <c r="F128" s="123">
        <f t="shared" si="48"/>
        <v>0.24578825441246141</v>
      </c>
      <c r="G128" s="123">
        <f t="shared" si="48"/>
        <v>0.35286625930534304</v>
      </c>
      <c r="H128" s="123">
        <f t="shared" si="48"/>
        <v>0.50862706943812341</v>
      </c>
      <c r="I128" s="123">
        <f t="shared" si="48"/>
        <v>0.27489058309845282</v>
      </c>
      <c r="J128" s="123">
        <f t="shared" si="48"/>
        <v>0.30582376084335894</v>
      </c>
      <c r="K128" s="123">
        <f t="shared" si="48"/>
        <v>0.3366708558912081</v>
      </c>
      <c r="L128" s="123">
        <f t="shared" si="48"/>
        <v>0.25752113498876444</v>
      </c>
      <c r="M128" s="123">
        <f t="shared" si="48"/>
        <v>0.20804874602576653</v>
      </c>
      <c r="N128" s="123">
        <f t="shared" si="48"/>
        <v>0.18768137884851394</v>
      </c>
      <c r="O128" s="123">
        <f t="shared" si="48"/>
        <v>0.19020361544475628</v>
      </c>
      <c r="P128" s="123">
        <f t="shared" si="48"/>
        <v>0.2174231452726379</v>
      </c>
      <c r="Q128" s="123">
        <f t="shared" si="48"/>
        <v>0.25094112681761782</v>
      </c>
      <c r="R128" s="123">
        <f t="shared" si="48"/>
        <v>0.33659109811217786</v>
      </c>
      <c r="S128" s="123">
        <f t="shared" si="48"/>
        <v>0.38995696753463244</v>
      </c>
      <c r="T128" s="123">
        <f t="shared" si="48"/>
        <v>0.48226190711180728</v>
      </c>
      <c r="U128" s="123">
        <f t="shared" si="48"/>
        <v>0.55755665112879815</v>
      </c>
      <c r="V128" s="123">
        <f t="shared" si="48"/>
        <v>0.68955582653200187</v>
      </c>
      <c r="W128" s="123">
        <f t="shared" si="48"/>
        <v>0.70177079255635588</v>
      </c>
      <c r="X128" s="123">
        <f t="shared" si="48"/>
        <v>0.50117963569766411</v>
      </c>
      <c r="Y128" s="123">
        <f t="shared" si="48"/>
        <v>0.48537213639136434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0.23820000898155261</v>
      </c>
      <c r="C129" s="99">
        <f>RES_hhdet_fech!C129/RES_summary!C$19</f>
        <v>0.29454892540566557</v>
      </c>
      <c r="D129" s="99">
        <f>RES_hhdet_fech!D129/RES_summary!D$19</f>
        <v>0.23263080390025437</v>
      </c>
      <c r="E129" s="99">
        <f>RES_hhdet_fech!E129/RES_summary!E$19</f>
        <v>0.7876634772626856</v>
      </c>
      <c r="F129" s="99">
        <f>RES_hhdet_fech!F129/RES_summary!F$19</f>
        <v>0.24578825441246141</v>
      </c>
      <c r="G129" s="99">
        <f>RES_hhdet_fech!G129/RES_summary!G$19</f>
        <v>0.35286625930534304</v>
      </c>
      <c r="H129" s="99">
        <f>RES_hhdet_fech!H129/RES_summary!H$19</f>
        <v>0.50862706943812341</v>
      </c>
      <c r="I129" s="99">
        <f>RES_hhdet_fech!I129/RES_summary!I$19</f>
        <v>0.27489058309845282</v>
      </c>
      <c r="J129" s="99">
        <f>RES_hhdet_fech!J129/RES_summary!J$19</f>
        <v>0.30582376084335894</v>
      </c>
      <c r="K129" s="99">
        <f>RES_hhdet_fech!K129/RES_summary!K$19</f>
        <v>0.3366708558912081</v>
      </c>
      <c r="L129" s="99">
        <f>RES_hhdet_fech!L129/RES_summary!L$19</f>
        <v>0.25752113498876444</v>
      </c>
      <c r="M129" s="99">
        <f>RES_hhdet_fech!M129/RES_summary!M$19</f>
        <v>0.20804874602576653</v>
      </c>
      <c r="N129" s="99">
        <f>RES_hhdet_fech!N129/RES_summary!N$19</f>
        <v>0.18768137884851394</v>
      </c>
      <c r="O129" s="99">
        <f>RES_hhdet_fech!O129/RES_summary!O$19</f>
        <v>0.19020361544475628</v>
      </c>
      <c r="P129" s="99">
        <f>RES_hhdet_fech!P129/RES_summary!P$19</f>
        <v>0.2174231452726379</v>
      </c>
      <c r="Q129" s="99">
        <f>RES_hhdet_fech!Q129/RES_summary!Q$19</f>
        <v>0.25094112681761782</v>
      </c>
      <c r="R129" s="99">
        <f>RES_hhdet_fech!R129/RES_summary!R$19</f>
        <v>0.33659109811217786</v>
      </c>
      <c r="S129" s="99">
        <f>RES_hhdet_fech!S129/RES_summary!S$19</f>
        <v>0.38995696753463244</v>
      </c>
      <c r="T129" s="99">
        <f>RES_hhdet_fech!T129/RES_summary!T$19</f>
        <v>0.48226190711180728</v>
      </c>
      <c r="U129" s="99">
        <f>RES_hhdet_fech!U129/RES_summary!U$19</f>
        <v>0.55755665112879815</v>
      </c>
      <c r="V129" s="99">
        <f>RES_hhdet_fech!V129/RES_summary!V$19</f>
        <v>0.68955582653200187</v>
      </c>
      <c r="W129" s="99">
        <f>RES_hhdet_fech!W129/RES_summary!W$19</f>
        <v>0.70177079255635588</v>
      </c>
      <c r="X129" s="99">
        <f>RES_hhdet_fech!X129/RES_summary!X$19</f>
        <v>0.50117963569766411</v>
      </c>
      <c r="Y129" s="99">
        <f>RES_hhdet_fech!Y129/RES_summary!Y$19</f>
        <v>0.48537213639136434</v>
      </c>
      <c r="DA129" s="63" t="s">
        <v>2868</v>
      </c>
    </row>
    <row r="130" spans="1:105" ht="12" customHeight="1" x14ac:dyDescent="0.25">
      <c r="A130" s="121" t="s">
        <v>55</v>
      </c>
      <c r="B130" s="123">
        <v>11.00282557839911</v>
      </c>
      <c r="C130" s="123">
        <v>12.092334286737627</v>
      </c>
      <c r="D130" s="123">
        <v>13.178478566318018</v>
      </c>
      <c r="E130" s="123">
        <v>12.711831159317679</v>
      </c>
      <c r="F130" s="123">
        <v>12.453585688711035</v>
      </c>
      <c r="G130" s="123">
        <v>12.876505433014083</v>
      </c>
      <c r="H130" s="123">
        <v>14.254823529119433</v>
      </c>
      <c r="I130" s="123">
        <v>10.037474007996023</v>
      </c>
      <c r="J130" s="123">
        <v>11.823309935027057</v>
      </c>
      <c r="K130" s="123">
        <v>11.008044192950184</v>
      </c>
      <c r="L130" s="123">
        <v>12.367577415221099</v>
      </c>
      <c r="M130" s="123">
        <v>13.398984143428091</v>
      </c>
      <c r="N130" s="123">
        <v>13.651183466864177</v>
      </c>
      <c r="O130" s="123">
        <v>13.973242219257823</v>
      </c>
      <c r="P130" s="123">
        <v>12.901601041740069</v>
      </c>
      <c r="Q130" s="123">
        <v>13.6273661211295</v>
      </c>
      <c r="R130" s="123">
        <v>13.759797853223441</v>
      </c>
      <c r="S130" s="123">
        <v>14.14198583103056</v>
      </c>
      <c r="T130" s="123">
        <v>14.370345779445111</v>
      </c>
      <c r="U130" s="123">
        <v>13.961888003924656</v>
      </c>
      <c r="V130" s="123">
        <v>14.225916448289775</v>
      </c>
      <c r="W130" s="123">
        <v>13.990718155347198</v>
      </c>
      <c r="X130" s="123">
        <v>10.367134437902463</v>
      </c>
      <c r="Y130" s="123">
        <v>9.645627813279134</v>
      </c>
      <c r="DA130" s="130" t="s">
        <v>2869</v>
      </c>
    </row>
    <row r="131" spans="1:105" ht="12" customHeight="1" x14ac:dyDescent="0.25">
      <c r="A131" s="97" t="s">
        <v>128</v>
      </c>
      <c r="B131" s="99">
        <v>10.642983427264543</v>
      </c>
      <c r="C131" s="99">
        <v>11.866463714679256</v>
      </c>
      <c r="D131" s="99">
        <v>13.076826387889659</v>
      </c>
      <c r="E131" s="99">
        <v>12.510657906490005</v>
      </c>
      <c r="F131" s="99">
        <v>12.228753620504865</v>
      </c>
      <c r="G131" s="99">
        <v>12.79800884531476</v>
      </c>
      <c r="H131" s="99">
        <v>14.269169346302279</v>
      </c>
      <c r="I131" s="99">
        <v>9.6530049573364032</v>
      </c>
      <c r="J131" s="99">
        <v>11.588664799371461</v>
      </c>
      <c r="K131" s="99">
        <v>10.799893133781447</v>
      </c>
      <c r="L131" s="99">
        <v>12.17296941420954</v>
      </c>
      <c r="M131" s="99">
        <v>13.214022557890226</v>
      </c>
      <c r="N131" s="99">
        <v>13.358790186333124</v>
      </c>
      <c r="O131" s="99">
        <v>13.587866963830544</v>
      </c>
      <c r="P131" s="99">
        <v>12.61657162598968</v>
      </c>
      <c r="Q131" s="99">
        <v>13.357424195375925</v>
      </c>
      <c r="R131" s="99">
        <v>13.51602410049912</v>
      </c>
      <c r="S131" s="99">
        <v>13.848090632690445</v>
      </c>
      <c r="T131" s="99">
        <v>14.129588524902243</v>
      </c>
      <c r="U131" s="99">
        <v>13.740151809307056</v>
      </c>
      <c r="V131" s="99">
        <v>14.012733681057101</v>
      </c>
      <c r="W131" s="99">
        <v>13.873684361659352</v>
      </c>
      <c r="X131" s="99">
        <v>10.333162627869589</v>
      </c>
      <c r="Y131" s="99">
        <v>9.6347153515874631</v>
      </c>
      <c r="DA131" s="63" t="s">
        <v>2870</v>
      </c>
    </row>
    <row r="132" spans="1:105" ht="12" customHeight="1" x14ac:dyDescent="0.25">
      <c r="A132" s="97" t="s">
        <v>127</v>
      </c>
      <c r="B132" s="99">
        <v>9.224702721881874</v>
      </c>
      <c r="C132" s="99">
        <v>10.264843359607724</v>
      </c>
      <c r="D132" s="99">
        <v>11.285758560391907</v>
      </c>
      <c r="E132" s="99">
        <v>10.877336554405836</v>
      </c>
      <c r="F132" s="99">
        <v>10.639743129841891</v>
      </c>
      <c r="G132" s="99">
        <v>11.09405285032304</v>
      </c>
      <c r="H132" s="99">
        <v>12.34512893036708</v>
      </c>
      <c r="I132" s="99">
        <v>8.4600366139061514</v>
      </c>
      <c r="J132" s="99">
        <v>10.161463403743751</v>
      </c>
      <c r="K132" s="99">
        <v>9.4599017801865273</v>
      </c>
      <c r="L132" s="99">
        <v>11.088227827187419</v>
      </c>
      <c r="M132" s="99">
        <v>11.649252995536852</v>
      </c>
      <c r="N132" s="99">
        <v>11.98116934877973</v>
      </c>
      <c r="O132" s="99">
        <v>12.300680941282748</v>
      </c>
      <c r="P132" s="99">
        <v>11.301032256824028</v>
      </c>
      <c r="Q132" s="99">
        <v>12.046634363016764</v>
      </c>
      <c r="R132" s="99">
        <v>12.214280985871003</v>
      </c>
      <c r="S132" s="99">
        <v>12.627844820067747</v>
      </c>
      <c r="T132" s="99">
        <v>12.938952286870782</v>
      </c>
      <c r="U132" s="99">
        <v>12.60844740218276</v>
      </c>
      <c r="V132" s="99">
        <v>12.916965471158811</v>
      </c>
      <c r="W132" s="99">
        <v>12.825237622201703</v>
      </c>
      <c r="X132" s="99">
        <v>9.4550786769007811</v>
      </c>
      <c r="Y132" s="99">
        <v>8.83540902989761</v>
      </c>
      <c r="DA132" s="63" t="s">
        <v>2871</v>
      </c>
    </row>
    <row r="133" spans="1:105" ht="12" customHeight="1" x14ac:dyDescent="0.25">
      <c r="A133" s="100" t="s">
        <v>198</v>
      </c>
      <c r="B133" s="102">
        <v>2.6879273037269682</v>
      </c>
      <c r="C133" s="102">
        <v>2.831113381008262</v>
      </c>
      <c r="D133" s="102">
        <v>2.8476793261814586</v>
      </c>
      <c r="E133" s="102">
        <v>3.0245351341886955</v>
      </c>
      <c r="F133" s="102">
        <v>2.8653686557203044</v>
      </c>
      <c r="G133" s="102">
        <v>2.7167385686630672</v>
      </c>
      <c r="H133" s="102">
        <v>2.8579687414053847</v>
      </c>
      <c r="I133" s="102">
        <v>2.3389077312950346</v>
      </c>
      <c r="J133" s="102">
        <v>2.5875340296443436</v>
      </c>
      <c r="K133" s="102">
        <v>2.1918477335754583</v>
      </c>
      <c r="L133" s="102">
        <v>5.376081514759214</v>
      </c>
      <c r="M133" s="102">
        <v>2.5805132531964139</v>
      </c>
      <c r="N133" s="102">
        <v>3.395984389015914</v>
      </c>
      <c r="O133" s="102">
        <v>3.636207124943998</v>
      </c>
      <c r="P133" s="102">
        <v>2.4121465231773347</v>
      </c>
      <c r="Q133" s="102">
        <v>2.945891473484632</v>
      </c>
      <c r="R133" s="102">
        <v>2.8088375703634623</v>
      </c>
      <c r="S133" s="102">
        <v>3.2372564901253122</v>
      </c>
      <c r="T133" s="102">
        <v>3.2734247455781706</v>
      </c>
      <c r="U133" s="102">
        <v>2.9049665556308764</v>
      </c>
      <c r="V133" s="102">
        <v>3.0199669081954754</v>
      </c>
      <c r="W133" s="102">
        <v>3.0408536206644667</v>
      </c>
      <c r="X133" s="102">
        <v>0.86322883823927532</v>
      </c>
      <c r="Y133" s="102">
        <v>0.65716664740232844</v>
      </c>
      <c r="DA133" s="131" t="s">
        <v>2872</v>
      </c>
    </row>
    <row r="134" spans="1:105" ht="12" customHeight="1" x14ac:dyDescent="0.25">
      <c r="A134" s="103" t="s">
        <v>52</v>
      </c>
      <c r="B134" s="105">
        <v>6.5367754181549049</v>
      </c>
      <c r="C134" s="105">
        <v>7.4337299785994642</v>
      </c>
      <c r="D134" s="105">
        <v>8.4380792342104485</v>
      </c>
      <c r="E134" s="105">
        <v>7.8528014202171406</v>
      </c>
      <c r="F134" s="105">
        <v>7.7743744741215872</v>
      </c>
      <c r="G134" s="105">
        <v>8.3773142816599737</v>
      </c>
      <c r="H134" s="105">
        <v>9.4871601889616954</v>
      </c>
      <c r="I134" s="105">
        <v>6.1211288826111163</v>
      </c>
      <c r="J134" s="105">
        <v>7.573929374099408</v>
      </c>
      <c r="K134" s="105">
        <v>7.2680540466110708</v>
      </c>
      <c r="L134" s="105">
        <v>5.7121463124282021</v>
      </c>
      <c r="M134" s="105">
        <v>9.0687397423404388</v>
      </c>
      <c r="N134" s="105">
        <v>8.5851849597638132</v>
      </c>
      <c r="O134" s="105">
        <v>8.6644738163387487</v>
      </c>
      <c r="P134" s="105">
        <v>8.888885733646692</v>
      </c>
      <c r="Q134" s="105">
        <v>9.1007428895321301</v>
      </c>
      <c r="R134" s="105">
        <v>9.4054434155075413</v>
      </c>
      <c r="S134" s="105">
        <v>9.3905883299424335</v>
      </c>
      <c r="T134" s="105">
        <v>9.6655275412926134</v>
      </c>
      <c r="U134" s="105">
        <v>9.7034808465518854</v>
      </c>
      <c r="V134" s="105">
        <v>9.8969985629633346</v>
      </c>
      <c r="W134" s="105">
        <v>9.784384001537239</v>
      </c>
      <c r="X134" s="105">
        <v>8.5918498386615045</v>
      </c>
      <c r="Y134" s="105">
        <v>8.1782423824952826</v>
      </c>
      <c r="DA134" s="132" t="s">
        <v>2873</v>
      </c>
    </row>
    <row r="135" spans="1:105" ht="12" customHeight="1" x14ac:dyDescent="0.25">
      <c r="A135" s="106" t="s">
        <v>122</v>
      </c>
      <c r="B135" s="102">
        <v>15.258693293199102</v>
      </c>
      <c r="C135" s="102">
        <v>14.594545220220274</v>
      </c>
      <c r="D135" s="102">
        <v>14.482864558248918</v>
      </c>
      <c r="E135" s="102">
        <v>15.161831419657068</v>
      </c>
      <c r="F135" s="102">
        <v>15.095871728531561</v>
      </c>
      <c r="G135" s="102">
        <v>13.873221894181027</v>
      </c>
      <c r="H135" s="102">
        <v>14.249173386015709</v>
      </c>
      <c r="I135" s="102">
        <v>14.280463136900138</v>
      </c>
      <c r="J135" s="102">
        <v>14.437099527277308</v>
      </c>
      <c r="K135" s="102">
        <v>13.276785622300755</v>
      </c>
      <c r="L135" s="102">
        <v>14.441186652013197</v>
      </c>
      <c r="M135" s="102">
        <v>15.41808567334677</v>
      </c>
      <c r="N135" s="102">
        <v>16.348792191980731</v>
      </c>
      <c r="O135" s="102">
        <v>17.126091741839254</v>
      </c>
      <c r="P135" s="102">
        <v>15.182389073286796</v>
      </c>
      <c r="Q135" s="102">
        <v>15.841213186459186</v>
      </c>
      <c r="R135" s="102">
        <v>15.886767821398491</v>
      </c>
      <c r="S135" s="102">
        <v>16.68961237632621</v>
      </c>
      <c r="T135" s="102">
        <v>16.565310458679335</v>
      </c>
      <c r="U135" s="102">
        <v>16.044203923308654</v>
      </c>
      <c r="V135" s="102">
        <v>16.490363837132069</v>
      </c>
      <c r="W135" s="102">
        <v>15.833731851772683</v>
      </c>
      <c r="X135" s="102">
        <v>11.766165113680408</v>
      </c>
      <c r="Y135" s="102">
        <v>10.961939064317177</v>
      </c>
      <c r="DA135" s="131" t="s">
        <v>2874</v>
      </c>
    </row>
    <row r="136" spans="1:105" ht="12" customHeight="1" x14ac:dyDescent="0.25">
      <c r="A136" s="107" t="s">
        <v>121</v>
      </c>
      <c r="B136" s="105">
        <v>11.66416850355985</v>
      </c>
      <c r="C136" s="105">
        <v>11.147935627968085</v>
      </c>
      <c r="D136" s="105">
        <v>10.989527165745262</v>
      </c>
      <c r="E136" s="105">
        <v>11.656370136205153</v>
      </c>
      <c r="F136" s="105">
        <v>11.613696327292015</v>
      </c>
      <c r="G136" s="105">
        <v>10.622084009046132</v>
      </c>
      <c r="H136" s="105">
        <v>10.911028618482195</v>
      </c>
      <c r="I136" s="105">
        <v>11.136778775912493</v>
      </c>
      <c r="J136" s="105">
        <v>11.181339430795617</v>
      </c>
      <c r="K136" s="105">
        <v>10.21541135313084</v>
      </c>
      <c r="L136" s="105">
        <v>12.095741788487871</v>
      </c>
      <c r="M136" s="105">
        <v>11.870074063707472</v>
      </c>
      <c r="N136" s="105">
        <v>12.924200995890303</v>
      </c>
      <c r="O136" s="105">
        <v>13.675403865654333</v>
      </c>
      <c r="P136" s="105">
        <v>11.848782421147565</v>
      </c>
      <c r="Q136" s="105">
        <v>12.527659479942065</v>
      </c>
      <c r="R136" s="105">
        <v>12.552861320707212</v>
      </c>
      <c r="S136" s="105">
        <v>13.38861425053776</v>
      </c>
      <c r="T136" s="105">
        <v>13.39465038413636</v>
      </c>
      <c r="U136" s="105">
        <v>13.046208082569301</v>
      </c>
      <c r="V136" s="105">
        <v>13.543202308368725</v>
      </c>
      <c r="W136" s="105">
        <v>13.143725632189588</v>
      </c>
      <c r="X136" s="105">
        <v>9.5277868530093137</v>
      </c>
      <c r="Y136" s="105">
        <v>8.8758813874626892</v>
      </c>
      <c r="DA136" s="132" t="s">
        <v>2875</v>
      </c>
    </row>
    <row r="137" spans="1:105" ht="12" customHeight="1" x14ac:dyDescent="0.25">
      <c r="A137" s="108" t="s">
        <v>53</v>
      </c>
      <c r="B137" s="99">
        <v>3.8570592695087722</v>
      </c>
      <c r="C137" s="99">
        <v>3.4977878419214137</v>
      </c>
      <c r="D137" s="99">
        <v>3.1698869075802989</v>
      </c>
      <c r="E137" s="99">
        <v>3.6776623557316808</v>
      </c>
      <c r="F137" s="99">
        <v>3.5446847623822038</v>
      </c>
      <c r="G137" s="99">
        <v>2.9595589467570056</v>
      </c>
      <c r="H137" s="99">
        <v>2.8784148897778641</v>
      </c>
      <c r="I137" s="99">
        <v>3.4865774563595084</v>
      </c>
      <c r="J137" s="99">
        <v>3.2427252947216076</v>
      </c>
      <c r="K137" s="99">
        <v>2.7095368065135301</v>
      </c>
      <c r="L137" s="99">
        <v>6.4224065085042206</v>
      </c>
      <c r="M137" s="99">
        <v>3.0246553478862492</v>
      </c>
      <c r="N137" s="99">
        <v>4.1702214032529241</v>
      </c>
      <c r="O137" s="99">
        <v>4.5855752768711167</v>
      </c>
      <c r="P137" s="99">
        <v>2.9133509674254179</v>
      </c>
      <c r="Q137" s="99">
        <v>3.5086376475818324</v>
      </c>
      <c r="R137" s="99">
        <v>3.3105410333969694</v>
      </c>
      <c r="S137" s="99">
        <v>3.9048345092549788</v>
      </c>
      <c r="T137" s="99">
        <v>3.8205745114958214</v>
      </c>
      <c r="U137" s="99">
        <v>3.3760702062629648</v>
      </c>
      <c r="V137" s="99">
        <v>3.5466132575505083</v>
      </c>
      <c r="W137" s="99">
        <v>3.481383367861302</v>
      </c>
      <c r="X137" s="99">
        <v>0.99311471499052306</v>
      </c>
      <c r="Y137" s="99">
        <v>0.75580569652149499</v>
      </c>
      <c r="DA137" s="63" t="s">
        <v>2876</v>
      </c>
    </row>
    <row r="138" spans="1:105" ht="12" customHeight="1" x14ac:dyDescent="0.25">
      <c r="A138" s="108" t="s">
        <v>52</v>
      </c>
      <c r="B138" s="99">
        <v>7.8071092340510786</v>
      </c>
      <c r="C138" s="99">
        <v>7.6501477860466709</v>
      </c>
      <c r="D138" s="99">
        <v>7.819640258164962</v>
      </c>
      <c r="E138" s="99">
        <v>7.9787077804734752</v>
      </c>
      <c r="F138" s="99">
        <v>8.0690115649098111</v>
      </c>
      <c r="G138" s="99">
        <v>7.6625250622891263</v>
      </c>
      <c r="H138" s="99">
        <v>8.032613728704332</v>
      </c>
      <c r="I138" s="99">
        <v>7.6502013195529841</v>
      </c>
      <c r="J138" s="99">
        <v>7.938614136074011</v>
      </c>
      <c r="K138" s="99">
        <v>7.50587454661731</v>
      </c>
      <c r="L138" s="99">
        <v>5.6733352799836503</v>
      </c>
      <c r="M138" s="99">
        <v>8.8454187158212232</v>
      </c>
      <c r="N138" s="99">
        <v>8.7539795926373749</v>
      </c>
      <c r="O138" s="99">
        <v>9.0898285887832166</v>
      </c>
      <c r="P138" s="99">
        <v>8.9354314537221455</v>
      </c>
      <c r="Q138" s="99">
        <v>9.0190218323602327</v>
      </c>
      <c r="R138" s="99">
        <v>9.2423202873102426</v>
      </c>
      <c r="S138" s="99">
        <v>9.4837797412827829</v>
      </c>
      <c r="T138" s="99">
        <v>9.5740758726405399</v>
      </c>
      <c r="U138" s="99">
        <v>9.6701378763063381</v>
      </c>
      <c r="V138" s="99">
        <v>9.9965890508182174</v>
      </c>
      <c r="W138" s="99">
        <v>9.6623422643282897</v>
      </c>
      <c r="X138" s="99">
        <v>8.5346721380187915</v>
      </c>
      <c r="Y138" s="99">
        <v>8.120075690941194</v>
      </c>
      <c r="DA138" s="63" t="s">
        <v>2877</v>
      </c>
    </row>
    <row r="139" spans="1:105" ht="12" customHeight="1" x14ac:dyDescent="0.25">
      <c r="A139" s="121" t="s">
        <v>54</v>
      </c>
      <c r="B139" s="123">
        <v>9.4503873620003294</v>
      </c>
      <c r="C139" s="123">
        <v>9.4475501072812467</v>
      </c>
      <c r="D139" s="123">
        <v>9.5009686025213931</v>
      </c>
      <c r="E139" s="123">
        <v>9.0822114419554971</v>
      </c>
      <c r="F139" s="123">
        <v>8.1871705905429337</v>
      </c>
      <c r="G139" s="123">
        <v>8.3389444101434762</v>
      </c>
      <c r="H139" s="123">
        <v>8.377840077593099</v>
      </c>
      <c r="I139" s="123">
        <v>8.7443335939586451</v>
      </c>
      <c r="J139" s="123">
        <v>8.6605358200488798</v>
      </c>
      <c r="K139" s="123">
        <v>7.3416394871703234</v>
      </c>
      <c r="L139" s="123">
        <v>8.7345753935009647</v>
      </c>
      <c r="M139" s="123">
        <v>8.5774334005404445</v>
      </c>
      <c r="N139" s="123">
        <v>8.9350565465059937</v>
      </c>
      <c r="O139" s="123">
        <v>9.0510971030487788</v>
      </c>
      <c r="P139" s="123">
        <v>8.012988882642162</v>
      </c>
      <c r="Q139" s="123">
        <v>8.2625719042162515</v>
      </c>
      <c r="R139" s="123">
        <v>7.8272771591390242</v>
      </c>
      <c r="S139" s="123">
        <v>8.1953055812350399</v>
      </c>
      <c r="T139" s="123">
        <v>7.9657977597542793</v>
      </c>
      <c r="U139" s="123">
        <v>7.7263136579046501</v>
      </c>
      <c r="V139" s="123">
        <v>7.9662773365656889</v>
      </c>
      <c r="W139" s="123">
        <v>7.3540971601423211</v>
      </c>
      <c r="X139" s="123">
        <v>7.853050498700016</v>
      </c>
      <c r="Y139" s="123">
        <v>7.092552181549002</v>
      </c>
      <c r="DA139" s="130" t="s">
        <v>2878</v>
      </c>
    </row>
    <row r="140" spans="1:105" ht="12" customHeight="1" x14ac:dyDescent="0.25">
      <c r="A140" s="97" t="s">
        <v>50</v>
      </c>
      <c r="B140" s="99">
        <v>10.845974093706376</v>
      </c>
      <c r="C140" s="99">
        <v>10.380470862400946</v>
      </c>
      <c r="D140" s="99">
        <v>10.572730693787607</v>
      </c>
      <c r="E140" s="99">
        <v>9.9126047968319888</v>
      </c>
      <c r="F140" s="99">
        <v>9.695911957940778</v>
      </c>
      <c r="G140" s="99">
        <v>9.4150921513294623</v>
      </c>
      <c r="H140" s="99">
        <v>9.3507078171667644</v>
      </c>
      <c r="I140" s="99">
        <v>9.8847353933842381</v>
      </c>
      <c r="J140" s="99">
        <v>9.2740830468788165</v>
      </c>
      <c r="K140" s="99">
        <v>9.3793878045868944</v>
      </c>
      <c r="L140" s="99">
        <v>9.6189002264079715</v>
      </c>
      <c r="M140" s="99">
        <v>10.052219783081403</v>
      </c>
      <c r="N140" s="99">
        <v>10.065940310618235</v>
      </c>
      <c r="O140" s="99">
        <v>10.018919498697851</v>
      </c>
      <c r="P140" s="99">
        <v>10.013756773990817</v>
      </c>
      <c r="Q140" s="99">
        <v>9.8977402946819861</v>
      </c>
      <c r="R140" s="99">
        <v>9.0558741707036496</v>
      </c>
      <c r="S140" s="99">
        <v>9.7990908888843435</v>
      </c>
      <c r="T140" s="99">
        <v>9.5586697579152062</v>
      </c>
      <c r="U140" s="99">
        <v>9.5253268785049308</v>
      </c>
      <c r="V140" s="99">
        <v>10.298301611566311</v>
      </c>
      <c r="W140" s="99">
        <v>9.7916654731153177</v>
      </c>
      <c r="X140" s="99">
        <v>9.7085509225148456</v>
      </c>
      <c r="Y140" s="99">
        <v>9.0263354956708248</v>
      </c>
      <c r="DA140" s="63" t="s">
        <v>2879</v>
      </c>
    </row>
    <row r="141" spans="1:105" ht="12" customHeight="1" x14ac:dyDescent="0.25">
      <c r="A141" s="109" t="s">
        <v>120</v>
      </c>
      <c r="B141" s="110">
        <v>8.2779413064487422</v>
      </c>
      <c r="C141" s="110">
        <v>8.6835511488163473</v>
      </c>
      <c r="D141" s="110">
        <v>8.6255574443278711</v>
      </c>
      <c r="E141" s="110">
        <v>8.4073113897533744</v>
      </c>
      <c r="F141" s="110">
        <v>6.9329902210765981</v>
      </c>
      <c r="G141" s="110">
        <v>7.4626527652733854</v>
      </c>
      <c r="H141" s="110">
        <v>7.6221094444582356</v>
      </c>
      <c r="I141" s="110">
        <v>7.8667436548133987</v>
      </c>
      <c r="J141" s="110">
        <v>8.1947493610117625</v>
      </c>
      <c r="K141" s="110">
        <v>5.850520542317037</v>
      </c>
      <c r="L141" s="110">
        <v>8.1453100594366408</v>
      </c>
      <c r="M141" s="110">
        <v>7.6830766386889477</v>
      </c>
      <c r="N141" s="110">
        <v>8.3290370380613279</v>
      </c>
      <c r="O141" s="110">
        <v>8.5601143171977441</v>
      </c>
      <c r="P141" s="110">
        <v>7.0142507120691615</v>
      </c>
      <c r="Q141" s="110">
        <v>7.4760509932307331</v>
      </c>
      <c r="R141" s="110">
        <v>7.2850037944916233</v>
      </c>
      <c r="S141" s="110">
        <v>7.547184451593866</v>
      </c>
      <c r="T141" s="110">
        <v>7.3761250277764727</v>
      </c>
      <c r="U141" s="110">
        <v>7.1049320232954916</v>
      </c>
      <c r="V141" s="110">
        <v>7.2235767877219796</v>
      </c>
      <c r="W141" s="110">
        <v>6.6611154779053008</v>
      </c>
      <c r="X141" s="110">
        <v>7.3977758307695254</v>
      </c>
      <c r="Y141" s="110">
        <v>6.6768673421362408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80.953940736779089</v>
      </c>
      <c r="C143" s="118">
        <f t="shared" si="49"/>
        <v>85.762638169510495</v>
      </c>
      <c r="D143" s="118">
        <f t="shared" si="49"/>
        <v>78.876009275972109</v>
      </c>
      <c r="E143" s="118">
        <f t="shared" si="49"/>
        <v>77.007945995753531</v>
      </c>
      <c r="F143" s="118">
        <f t="shared" si="49"/>
        <v>58.483762425399298</v>
      </c>
      <c r="G143" s="118">
        <f t="shared" si="49"/>
        <v>61.73437625195676</v>
      </c>
      <c r="H143" s="118">
        <f t="shared" si="49"/>
        <v>63.150257068578583</v>
      </c>
      <c r="I143" s="118">
        <f t="shared" si="49"/>
        <v>60.597542494373059</v>
      </c>
      <c r="J143" s="118">
        <f t="shared" si="49"/>
        <v>62.743770784880809</v>
      </c>
      <c r="K143" s="118">
        <f t="shared" si="49"/>
        <v>60.150278718876393</v>
      </c>
      <c r="L143" s="118">
        <f t="shared" si="49"/>
        <v>65.68344100310388</v>
      </c>
      <c r="M143" s="118">
        <f t="shared" si="49"/>
        <v>56.467278529685018</v>
      </c>
      <c r="N143" s="118">
        <f t="shared" si="49"/>
        <v>61.548608580959566</v>
      </c>
      <c r="O143" s="118">
        <f t="shared" si="49"/>
        <v>63.726470769524397</v>
      </c>
      <c r="P143" s="118">
        <f t="shared" si="49"/>
        <v>51.918402406171261</v>
      </c>
      <c r="Q143" s="118">
        <f t="shared" si="49"/>
        <v>53.481133015286986</v>
      </c>
      <c r="R143" s="118">
        <f t="shared" ref="R143:V143" si="50">R144+R146+R148+R157</f>
        <v>54.639006887752565</v>
      </c>
      <c r="S143" s="118">
        <f t="shared" si="50"/>
        <v>53.750636127158202</v>
      </c>
      <c r="T143" s="118">
        <f t="shared" si="50"/>
        <v>51.60437146686111</v>
      </c>
      <c r="U143" s="118">
        <f t="shared" si="50"/>
        <v>50.698843569560466</v>
      </c>
      <c r="V143" s="118">
        <f t="shared" si="50"/>
        <v>48.759680363046471</v>
      </c>
      <c r="W143" s="118">
        <f t="shared" ref="W143:Y143" si="51">W144+W146+W148+W157</f>
        <v>50.066417723344983</v>
      </c>
      <c r="X143" s="118">
        <f t="shared" si="51"/>
        <v>42.777807828770896</v>
      </c>
      <c r="Y143" s="118">
        <f t="shared" si="51"/>
        <v>40.812758793779949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53.786926098401693</v>
      </c>
      <c r="C144" s="123">
        <f t="shared" si="52"/>
        <v>59.110178718721123</v>
      </c>
      <c r="D144" s="123">
        <f t="shared" si="52"/>
        <v>53.142237200419963</v>
      </c>
      <c r="E144" s="123">
        <f t="shared" si="52"/>
        <v>48.487221202182511</v>
      </c>
      <c r="F144" s="123">
        <f t="shared" si="52"/>
        <v>34.360321467551728</v>
      </c>
      <c r="G144" s="123">
        <f t="shared" si="52"/>
        <v>38.643503052831825</v>
      </c>
      <c r="H144" s="123">
        <f t="shared" si="52"/>
        <v>39.464066196200186</v>
      </c>
      <c r="I144" s="123">
        <f t="shared" si="52"/>
        <v>37.207066519970411</v>
      </c>
      <c r="J144" s="123">
        <f t="shared" si="52"/>
        <v>39.273484056488698</v>
      </c>
      <c r="K144" s="123">
        <f t="shared" si="52"/>
        <v>38.817190285753959</v>
      </c>
      <c r="L144" s="123">
        <f t="shared" si="52"/>
        <v>41.543112911247633</v>
      </c>
      <c r="M144" s="123">
        <f t="shared" si="52"/>
        <v>31.640336501846679</v>
      </c>
      <c r="N144" s="123">
        <f t="shared" si="52"/>
        <v>35.397816257524283</v>
      </c>
      <c r="O144" s="123">
        <f t="shared" si="52"/>
        <v>36.647450315155353</v>
      </c>
      <c r="P144" s="123">
        <f t="shared" si="52"/>
        <v>27.916437584991943</v>
      </c>
      <c r="Q144" s="123">
        <f t="shared" si="52"/>
        <v>28.743575402314502</v>
      </c>
      <c r="R144" s="123">
        <f t="shared" si="52"/>
        <v>30.196307182676982</v>
      </c>
      <c r="S144" s="123">
        <f t="shared" si="52"/>
        <v>28.275212758121963</v>
      </c>
      <c r="T144" s="123">
        <f t="shared" si="52"/>
        <v>26.370824090696054</v>
      </c>
      <c r="U144" s="123">
        <f t="shared" si="52"/>
        <v>25.993589673464914</v>
      </c>
      <c r="V144" s="123">
        <f t="shared" si="52"/>
        <v>23.146834313425988</v>
      </c>
      <c r="W144" s="123">
        <f t="shared" si="52"/>
        <v>25.601924882536881</v>
      </c>
      <c r="X144" s="123">
        <f t="shared" si="52"/>
        <v>22.560119631545923</v>
      </c>
      <c r="Y144" s="123">
        <f t="shared" si="52"/>
        <v>22.206179799792043</v>
      </c>
      <c r="DA144" s="130" t="s">
        <v>2882</v>
      </c>
    </row>
    <row r="145" spans="1:105" ht="12" customHeight="1" x14ac:dyDescent="0.25">
      <c r="A145" s="97" t="s">
        <v>53</v>
      </c>
      <c r="B145" s="99">
        <v>53.786926098401693</v>
      </c>
      <c r="C145" s="99">
        <v>59.110178718721123</v>
      </c>
      <c r="D145" s="99">
        <v>53.142237200419963</v>
      </c>
      <c r="E145" s="99">
        <v>48.487221202182511</v>
      </c>
      <c r="F145" s="99">
        <v>34.360321467551728</v>
      </c>
      <c r="G145" s="99">
        <v>38.643503052831825</v>
      </c>
      <c r="H145" s="99">
        <v>39.464066196200186</v>
      </c>
      <c r="I145" s="99">
        <v>37.207066519970411</v>
      </c>
      <c r="J145" s="99">
        <v>39.273484056488698</v>
      </c>
      <c r="K145" s="99">
        <v>38.817190285753959</v>
      </c>
      <c r="L145" s="99">
        <v>41.543112911247633</v>
      </c>
      <c r="M145" s="99">
        <v>31.640336501846679</v>
      </c>
      <c r="N145" s="99">
        <v>35.397816257524283</v>
      </c>
      <c r="O145" s="99">
        <v>36.647450315155353</v>
      </c>
      <c r="P145" s="99">
        <v>27.916437584991943</v>
      </c>
      <c r="Q145" s="99">
        <v>28.743575402314502</v>
      </c>
      <c r="R145" s="99">
        <v>30.196307182676982</v>
      </c>
      <c r="S145" s="99">
        <v>28.275212758121963</v>
      </c>
      <c r="T145" s="99">
        <v>26.370824090696054</v>
      </c>
      <c r="U145" s="99">
        <v>25.993589673464914</v>
      </c>
      <c r="V145" s="99">
        <v>23.146834313425988</v>
      </c>
      <c r="W145" s="99">
        <v>25.601924882536881</v>
      </c>
      <c r="X145" s="99">
        <v>22.560119631545923</v>
      </c>
      <c r="Y145" s="99">
        <v>22.206179799792043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2.3820013858508813</v>
      </c>
      <c r="C146" s="123">
        <f t="shared" si="53"/>
        <v>2.5396361243646361</v>
      </c>
      <c r="D146" s="123">
        <f t="shared" si="53"/>
        <v>1.7027031927790539</v>
      </c>
      <c r="E146" s="123">
        <f t="shared" si="53"/>
        <v>4.4079100915051184</v>
      </c>
      <c r="F146" s="123">
        <f t="shared" si="53"/>
        <v>0.94300983408334815</v>
      </c>
      <c r="G146" s="123">
        <f t="shared" si="53"/>
        <v>0.95679209174898794</v>
      </c>
      <c r="H146" s="123">
        <f t="shared" si="53"/>
        <v>1.2739935092406067</v>
      </c>
      <c r="I146" s="123">
        <f t="shared" si="53"/>
        <v>0.62637955913202004</v>
      </c>
      <c r="J146" s="123">
        <f t="shared" si="53"/>
        <v>0.75270041551304501</v>
      </c>
      <c r="K146" s="123">
        <f t="shared" si="53"/>
        <v>1.1668633256011647</v>
      </c>
      <c r="L146" s="123">
        <f t="shared" si="53"/>
        <v>1.2467377253865484</v>
      </c>
      <c r="M146" s="123">
        <f t="shared" si="53"/>
        <v>1.1837378631289439</v>
      </c>
      <c r="N146" s="123">
        <f t="shared" si="53"/>
        <v>1.150607293824764</v>
      </c>
      <c r="O146" s="123">
        <f t="shared" si="53"/>
        <v>1.1720104299259875</v>
      </c>
      <c r="P146" s="123">
        <f t="shared" si="53"/>
        <v>1.1031182014816872</v>
      </c>
      <c r="Q146" s="123">
        <f t="shared" si="53"/>
        <v>1.1010084374473994</v>
      </c>
      <c r="R146" s="123">
        <f t="shared" si="53"/>
        <v>1.3066265379122002</v>
      </c>
      <c r="S146" s="123">
        <f t="shared" si="53"/>
        <v>1.1793259026087444</v>
      </c>
      <c r="T146" s="123">
        <f t="shared" si="53"/>
        <v>1.1862464331338929</v>
      </c>
      <c r="U146" s="123">
        <f t="shared" si="53"/>
        <v>1.2956185004801404</v>
      </c>
      <c r="V146" s="123">
        <f t="shared" si="53"/>
        <v>1.5191908225251396</v>
      </c>
      <c r="W146" s="123">
        <f t="shared" si="53"/>
        <v>1.6459447351530248</v>
      </c>
      <c r="X146" s="123">
        <f t="shared" si="53"/>
        <v>1.09965961744579</v>
      </c>
      <c r="Y146" s="123">
        <f t="shared" si="53"/>
        <v>1.1281038462307067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2.3820013858508813</v>
      </c>
      <c r="C147" s="99">
        <f>RES_hhdet_fech!C147/RES_summary!C$19</f>
        <v>2.5396361243646361</v>
      </c>
      <c r="D147" s="99">
        <f>RES_hhdet_fech!D147/RES_summary!D$19</f>
        <v>1.7027031927790539</v>
      </c>
      <c r="E147" s="99">
        <f>RES_hhdet_fech!E147/RES_summary!E$19</f>
        <v>4.4079100915051184</v>
      </c>
      <c r="F147" s="99">
        <f>RES_hhdet_fech!F147/RES_summary!F$19</f>
        <v>0.94300983408334815</v>
      </c>
      <c r="G147" s="99">
        <f>RES_hhdet_fech!G147/RES_summary!G$19</f>
        <v>0.95679209174898794</v>
      </c>
      <c r="H147" s="99">
        <f>RES_hhdet_fech!H147/RES_summary!H$19</f>
        <v>1.2739935092406067</v>
      </c>
      <c r="I147" s="99">
        <f>RES_hhdet_fech!I147/RES_summary!I$19</f>
        <v>0.62637955913202004</v>
      </c>
      <c r="J147" s="99">
        <f>RES_hhdet_fech!J147/RES_summary!J$19</f>
        <v>0.75270041551304501</v>
      </c>
      <c r="K147" s="99">
        <f>RES_hhdet_fech!K147/RES_summary!K$19</f>
        <v>1.1668633256011647</v>
      </c>
      <c r="L147" s="99">
        <f>RES_hhdet_fech!L147/RES_summary!L$19</f>
        <v>1.2467377253865484</v>
      </c>
      <c r="M147" s="99">
        <f>RES_hhdet_fech!M147/RES_summary!M$19</f>
        <v>1.1837378631289439</v>
      </c>
      <c r="N147" s="99">
        <f>RES_hhdet_fech!N147/RES_summary!N$19</f>
        <v>1.150607293824764</v>
      </c>
      <c r="O147" s="99">
        <f>RES_hhdet_fech!O147/RES_summary!O$19</f>
        <v>1.1720104299259875</v>
      </c>
      <c r="P147" s="99">
        <f>RES_hhdet_fech!P147/RES_summary!P$19</f>
        <v>1.1031182014816872</v>
      </c>
      <c r="Q147" s="99">
        <f>RES_hhdet_fech!Q147/RES_summary!Q$19</f>
        <v>1.1010084374473994</v>
      </c>
      <c r="R147" s="99">
        <f>RES_hhdet_fech!R147/RES_summary!R$19</f>
        <v>1.3066265379122002</v>
      </c>
      <c r="S147" s="99">
        <f>RES_hhdet_fech!S147/RES_summary!S$19</f>
        <v>1.1793259026087444</v>
      </c>
      <c r="T147" s="99">
        <f>RES_hhdet_fech!T147/RES_summary!T$19</f>
        <v>1.1862464331338929</v>
      </c>
      <c r="U147" s="99">
        <f>RES_hhdet_fech!U147/RES_summary!U$19</f>
        <v>1.2956185004801404</v>
      </c>
      <c r="V147" s="99">
        <f>RES_hhdet_fech!V147/RES_summary!V$19</f>
        <v>1.5191908225251396</v>
      </c>
      <c r="W147" s="99">
        <f>RES_hhdet_fech!W147/RES_summary!W$19</f>
        <v>1.6459447351530248</v>
      </c>
      <c r="X147" s="99">
        <f>RES_hhdet_fech!X147/RES_summary!X$19</f>
        <v>1.09965961744579</v>
      </c>
      <c r="Y147" s="99">
        <f>RES_hhdet_fech!Y147/RES_summary!Y$19</f>
        <v>1.1281038462307067</v>
      </c>
      <c r="DA147" s="63" t="s">
        <v>2885</v>
      </c>
    </row>
    <row r="148" spans="1:105" ht="12" customHeight="1" x14ac:dyDescent="0.25">
      <c r="A148" s="121" t="s">
        <v>55</v>
      </c>
      <c r="B148" s="123">
        <v>15.334624255989775</v>
      </c>
      <c r="C148" s="123">
        <v>14.678521031058377</v>
      </c>
      <c r="D148" s="123">
        <v>14.553299600489719</v>
      </c>
      <c r="E148" s="123">
        <v>15.061361678903559</v>
      </c>
      <c r="F148" s="123">
        <v>14.993262331879796</v>
      </c>
      <c r="G148" s="123">
        <v>13.840179707065271</v>
      </c>
      <c r="H148" s="123">
        <v>14.113185100255537</v>
      </c>
      <c r="I148" s="123">
        <v>14.139384688230848</v>
      </c>
      <c r="J148" s="123">
        <v>14.155667008230999</v>
      </c>
      <c r="K148" s="123">
        <v>13.074059890576754</v>
      </c>
      <c r="L148" s="123">
        <v>14.241389381901246</v>
      </c>
      <c r="M148" s="123">
        <v>15.127662357562897</v>
      </c>
      <c r="N148" s="123">
        <v>16.065727938741386</v>
      </c>
      <c r="O148" s="123">
        <v>16.842649074175135</v>
      </c>
      <c r="P148" s="123">
        <v>14.908863203450812</v>
      </c>
      <c r="Q148" s="123">
        <v>15.421458088397507</v>
      </c>
      <c r="R148" s="123">
        <v>15.367175177164995</v>
      </c>
      <c r="S148" s="123">
        <v>16.156663611968199</v>
      </c>
      <c r="T148" s="123">
        <v>16.105032278207609</v>
      </c>
      <c r="U148" s="123">
        <v>15.678170212309402</v>
      </c>
      <c r="V148" s="123">
        <v>16.122252878165227</v>
      </c>
      <c r="W148" s="123">
        <v>15.504309924877974</v>
      </c>
      <c r="X148" s="123">
        <v>11.381188062999685</v>
      </c>
      <c r="Y148" s="123">
        <v>10.500386835304594</v>
      </c>
      <c r="DA148" s="130" t="s">
        <v>2886</v>
      </c>
    </row>
    <row r="149" spans="1:105" ht="12" customHeight="1" x14ac:dyDescent="0.25">
      <c r="A149" s="97" t="s">
        <v>124</v>
      </c>
      <c r="B149" s="99">
        <v>16.922122629071463</v>
      </c>
      <c r="C149" s="99">
        <v>16.302599757418115</v>
      </c>
      <c r="D149" s="99">
        <v>16.780373796779916</v>
      </c>
      <c r="E149" s="99">
        <v>16.307720617441934</v>
      </c>
      <c r="F149" s="99">
        <v>16.510967036268603</v>
      </c>
      <c r="G149" s="99">
        <v>16.024576893353501</v>
      </c>
      <c r="H149" s="99">
        <v>15.600767302843979</v>
      </c>
      <c r="I149" s="99">
        <v>16.18910197602856</v>
      </c>
      <c r="J149" s="99">
        <v>15.234087187341379</v>
      </c>
      <c r="K149" s="99">
        <v>15.382932507533237</v>
      </c>
      <c r="L149" s="99">
        <v>16.22446449987369</v>
      </c>
      <c r="M149" s="99">
        <v>17.488006211327715</v>
      </c>
      <c r="N149" s="99">
        <v>17.388431546588603</v>
      </c>
      <c r="O149" s="99">
        <v>17.255528653313998</v>
      </c>
      <c r="P149" s="99">
        <v>16.948188452740595</v>
      </c>
      <c r="Q149" s="99">
        <v>16.516700412107181</v>
      </c>
      <c r="R149" s="99">
        <v>16.415376184357601</v>
      </c>
      <c r="S149" s="99">
        <v>17.046543116756141</v>
      </c>
      <c r="T149" s="99">
        <v>16.870465332131975</v>
      </c>
      <c r="U149" s="99">
        <v>16.153892674629944</v>
      </c>
      <c r="V149" s="99">
        <v>16.363607246418251</v>
      </c>
      <c r="W149" s="99">
        <v>17.580943130874715</v>
      </c>
      <c r="X149" s="99">
        <v>11.843999914093057</v>
      </c>
      <c r="Y149" s="99">
        <v>10.459659518136466</v>
      </c>
      <c r="DA149" s="63" t="s">
        <v>2887</v>
      </c>
    </row>
    <row r="150" spans="1:105" ht="12" customHeight="1" x14ac:dyDescent="0.25">
      <c r="A150" s="97" t="s">
        <v>123</v>
      </c>
      <c r="B150" s="99">
        <v>11.951850801821202</v>
      </c>
      <c r="C150" s="99">
        <v>11.522387229816145</v>
      </c>
      <c r="D150" s="99">
        <v>11.776272215238441</v>
      </c>
      <c r="E150" s="99">
        <v>11.692875840706286</v>
      </c>
      <c r="F150" s="99">
        <v>11.837904695770705</v>
      </c>
      <c r="G150" s="99">
        <v>11.409491598723573</v>
      </c>
      <c r="H150" s="99">
        <v>11.081616187794095</v>
      </c>
      <c r="I150" s="99">
        <v>11.769043397448362</v>
      </c>
      <c r="J150" s="99">
        <v>10.98690485198612</v>
      </c>
      <c r="K150" s="99">
        <v>11.007513917327204</v>
      </c>
      <c r="L150" s="99">
        <v>13.008821779442696</v>
      </c>
      <c r="M150" s="99">
        <v>12.523854061463506</v>
      </c>
      <c r="N150" s="99">
        <v>12.885067988948967</v>
      </c>
      <c r="O150" s="99">
        <v>13.029615810125637</v>
      </c>
      <c r="P150" s="99">
        <v>12.486377814707922</v>
      </c>
      <c r="Q150" s="99">
        <v>12.559515227370156</v>
      </c>
      <c r="R150" s="99">
        <v>12.624507007632806</v>
      </c>
      <c r="S150" s="99">
        <v>13.451422645330316</v>
      </c>
      <c r="T150" s="99">
        <v>13.48908475526712</v>
      </c>
      <c r="U150" s="99">
        <v>13.063726469058354</v>
      </c>
      <c r="V150" s="99">
        <v>13.485565504333707</v>
      </c>
      <c r="W150" s="99">
        <v>14.649335784235474</v>
      </c>
      <c r="X150" s="99">
        <v>9.6166617502181708</v>
      </c>
      <c r="Y150" s="99">
        <v>8.534215591872691</v>
      </c>
      <c r="DA150" s="63" t="s">
        <v>2888</v>
      </c>
    </row>
    <row r="151" spans="1:105" ht="12" customHeight="1" x14ac:dyDescent="0.25">
      <c r="A151" s="100" t="s">
        <v>50</v>
      </c>
      <c r="B151" s="102">
        <v>4.2763012567354792</v>
      </c>
      <c r="C151" s="102">
        <v>3.935969209285882</v>
      </c>
      <c r="D151" s="102">
        <v>3.6929155692885081</v>
      </c>
      <c r="E151" s="102">
        <v>4.0010728265214262</v>
      </c>
      <c r="F151" s="102">
        <v>3.8909805010677307</v>
      </c>
      <c r="G151" s="102">
        <v>3.4159013929104138</v>
      </c>
      <c r="H151" s="102">
        <v>3.1487332471729914</v>
      </c>
      <c r="I151" s="102">
        <v>3.9437745574194332</v>
      </c>
      <c r="J151" s="102">
        <v>3.4139140473222245</v>
      </c>
      <c r="K151" s="102">
        <v>3.1388696300552299</v>
      </c>
      <c r="L151" s="102">
        <v>7.2241440314150411</v>
      </c>
      <c r="M151" s="102">
        <v>3.4344460055999297</v>
      </c>
      <c r="N151" s="102">
        <v>4.4419667731414192</v>
      </c>
      <c r="O151" s="102">
        <v>4.6684492199005927</v>
      </c>
      <c r="P151" s="102">
        <v>3.2389892705724832</v>
      </c>
      <c r="Q151" s="102">
        <v>3.6516522944116772</v>
      </c>
      <c r="R151" s="102">
        <v>3.4073123670385237</v>
      </c>
      <c r="S151" s="102">
        <v>3.9461845808696125</v>
      </c>
      <c r="T151" s="102">
        <v>3.8494964048445763</v>
      </c>
      <c r="U151" s="102">
        <v>3.3878622287601967</v>
      </c>
      <c r="V151" s="102">
        <v>3.5448586888497462</v>
      </c>
      <c r="W151" s="102">
        <v>3.8708413956973939</v>
      </c>
      <c r="X151" s="102">
        <v>0.98941787892844102</v>
      </c>
      <c r="Y151" s="102">
        <v>0.69337758223660828</v>
      </c>
      <c r="DA151" s="131" t="s">
        <v>2889</v>
      </c>
    </row>
    <row r="152" spans="1:105" ht="12" customHeight="1" x14ac:dyDescent="0.25">
      <c r="A152" s="103" t="s">
        <v>52</v>
      </c>
      <c r="B152" s="105">
        <v>7.6755495450857234</v>
      </c>
      <c r="C152" s="105">
        <v>7.5864180205302638</v>
      </c>
      <c r="D152" s="105">
        <v>8.0833566459499337</v>
      </c>
      <c r="E152" s="105">
        <v>7.6918030141848588</v>
      </c>
      <c r="F152" s="105">
        <v>7.9469241947029756</v>
      </c>
      <c r="G152" s="105">
        <v>7.9935902058131596</v>
      </c>
      <c r="H152" s="105">
        <v>7.9328829406211039</v>
      </c>
      <c r="I152" s="105">
        <v>7.8252688400289303</v>
      </c>
      <c r="J152" s="105">
        <v>7.5729908046638945</v>
      </c>
      <c r="K152" s="105">
        <v>7.868644287271974</v>
      </c>
      <c r="L152" s="105">
        <v>5.784677748027657</v>
      </c>
      <c r="M152" s="105">
        <v>9.0894080558635792</v>
      </c>
      <c r="N152" s="105">
        <v>8.4431012158075482</v>
      </c>
      <c r="O152" s="105">
        <v>8.3611665902250447</v>
      </c>
      <c r="P152" s="105">
        <v>9.2473885441354398</v>
      </c>
      <c r="Q152" s="105">
        <v>8.9078629329584817</v>
      </c>
      <c r="R152" s="105">
        <v>9.2171946405942791</v>
      </c>
      <c r="S152" s="105">
        <v>9.5052380644607055</v>
      </c>
      <c r="T152" s="105">
        <v>9.6395883504225424</v>
      </c>
      <c r="U152" s="105">
        <v>9.6758642402981589</v>
      </c>
      <c r="V152" s="105">
        <v>9.9407068154839617</v>
      </c>
      <c r="W152" s="105">
        <v>10.778494388538082</v>
      </c>
      <c r="X152" s="105">
        <v>8.6272438712897301</v>
      </c>
      <c r="Y152" s="105">
        <v>7.8408380096360837</v>
      </c>
      <c r="DA152" s="132" t="s">
        <v>2890</v>
      </c>
    </row>
    <row r="153" spans="1:105" ht="12" customHeight="1" x14ac:dyDescent="0.25">
      <c r="A153" s="106" t="s">
        <v>122</v>
      </c>
      <c r="B153" s="102">
        <v>15.258693293199102</v>
      </c>
      <c r="C153" s="102">
        <v>14.592675320830772</v>
      </c>
      <c r="D153" s="102">
        <v>14.408404815532963</v>
      </c>
      <c r="E153" s="102">
        <v>15.048169431099099</v>
      </c>
      <c r="F153" s="102">
        <v>14.965936014722491</v>
      </c>
      <c r="G153" s="102">
        <v>13.758854822499984</v>
      </c>
      <c r="H153" s="102">
        <v>14.157040858376064</v>
      </c>
      <c r="I153" s="102">
        <v>14.199469086695732</v>
      </c>
      <c r="J153" s="102">
        <v>14.326971731208564</v>
      </c>
      <c r="K153" s="102">
        <v>13.17330669026201</v>
      </c>
      <c r="L153" s="102">
        <v>14.366588954910505</v>
      </c>
      <c r="M153" s="102">
        <v>15.411224224337928</v>
      </c>
      <c r="N153" s="102">
        <v>16.409412013741989</v>
      </c>
      <c r="O153" s="102">
        <v>17.222616998769439</v>
      </c>
      <c r="P153" s="102">
        <v>15.216437208827173</v>
      </c>
      <c r="Q153" s="102">
        <v>15.76887561751089</v>
      </c>
      <c r="R153" s="102">
        <v>15.727130299529659</v>
      </c>
      <c r="S153" s="102">
        <v>16.519509335242372</v>
      </c>
      <c r="T153" s="102">
        <v>16.492173126508128</v>
      </c>
      <c r="U153" s="102">
        <v>16.072940924390448</v>
      </c>
      <c r="V153" s="102">
        <v>16.502594269981028</v>
      </c>
      <c r="W153" s="102">
        <v>15.813339120443805</v>
      </c>
      <c r="X153" s="102">
        <v>11.739556251314736</v>
      </c>
      <c r="Y153" s="102">
        <v>10.850661183692246</v>
      </c>
      <c r="DA153" s="131" t="s">
        <v>2891</v>
      </c>
    </row>
    <row r="154" spans="1:105" ht="12" customHeight="1" x14ac:dyDescent="0.25">
      <c r="A154" s="107" t="s">
        <v>121</v>
      </c>
      <c r="B154" s="105">
        <v>11.664168503559852</v>
      </c>
      <c r="C154" s="105">
        <v>11.147843005931193</v>
      </c>
      <c r="D154" s="105">
        <v>10.97462245061187</v>
      </c>
      <c r="E154" s="105">
        <v>11.625846793021051</v>
      </c>
      <c r="F154" s="105">
        <v>11.577032269287109</v>
      </c>
      <c r="G154" s="105">
        <v>10.59140222376393</v>
      </c>
      <c r="H154" s="105">
        <v>10.872191283926727</v>
      </c>
      <c r="I154" s="105">
        <v>11.091341503493206</v>
      </c>
      <c r="J154" s="105">
        <v>11.122806716698829</v>
      </c>
      <c r="K154" s="105">
        <v>10.159654425878339</v>
      </c>
      <c r="L154" s="105">
        <v>12.07985279025859</v>
      </c>
      <c r="M154" s="105">
        <v>11.877840561031329</v>
      </c>
      <c r="N154" s="105">
        <v>12.948045629162575</v>
      </c>
      <c r="O154" s="105">
        <v>13.707781321232916</v>
      </c>
      <c r="P154" s="105">
        <v>11.866270130931094</v>
      </c>
      <c r="Q154" s="105">
        <v>12.518209256625706</v>
      </c>
      <c r="R154" s="105">
        <v>12.52764939090595</v>
      </c>
      <c r="S154" s="105">
        <v>13.367302387284411</v>
      </c>
      <c r="T154" s="105">
        <v>13.425266086184713</v>
      </c>
      <c r="U154" s="105">
        <v>13.114010868698541</v>
      </c>
      <c r="V154" s="105">
        <v>13.60721327775039</v>
      </c>
      <c r="W154" s="105">
        <v>13.156096948024821</v>
      </c>
      <c r="X154" s="105">
        <v>9.5170390011198602</v>
      </c>
      <c r="Y154" s="105">
        <v>8.848988848556715</v>
      </c>
      <c r="DA154" s="132" t="s">
        <v>2892</v>
      </c>
    </row>
    <row r="155" spans="1:105" ht="12" customHeight="1" x14ac:dyDescent="0.25">
      <c r="A155" s="108" t="s">
        <v>53</v>
      </c>
      <c r="B155" s="99">
        <v>3.8570592695087713</v>
      </c>
      <c r="C155" s="99">
        <v>3.4973819005076563</v>
      </c>
      <c r="D155" s="99">
        <v>3.1558317486171137</v>
      </c>
      <c r="E155" s="99">
        <v>3.6497567235114747</v>
      </c>
      <c r="F155" s="99">
        <v>3.5132902858203812</v>
      </c>
      <c r="G155" s="99">
        <v>2.9355514372377067</v>
      </c>
      <c r="H155" s="99">
        <v>2.8598895278551093</v>
      </c>
      <c r="I155" s="99">
        <v>3.4645512710414303</v>
      </c>
      <c r="J155" s="99">
        <v>3.2163681286159358</v>
      </c>
      <c r="K155" s="99">
        <v>2.6888956083745081</v>
      </c>
      <c r="L155" s="99">
        <v>6.4132685049165561</v>
      </c>
      <c r="M155" s="99">
        <v>3.0310109072406464</v>
      </c>
      <c r="N155" s="99">
        <v>4.1857541982117601</v>
      </c>
      <c r="O155" s="99">
        <v>4.604060800451431</v>
      </c>
      <c r="P155" s="99">
        <v>2.9137872067972861</v>
      </c>
      <c r="Q155" s="99">
        <v>3.4848682054832953</v>
      </c>
      <c r="R155" s="99">
        <v>3.2697783036835202</v>
      </c>
      <c r="S155" s="99">
        <v>3.8590254410883382</v>
      </c>
      <c r="T155" s="99">
        <v>3.8098283379440772</v>
      </c>
      <c r="U155" s="99">
        <v>3.3904900999439742</v>
      </c>
      <c r="V155" s="99">
        <v>3.5594583375092514</v>
      </c>
      <c r="W155" s="99">
        <v>3.4745246705407005</v>
      </c>
      <c r="X155" s="99">
        <v>0.98372672741533851</v>
      </c>
      <c r="Y155" s="99">
        <v>0.74315440971914837</v>
      </c>
      <c r="DA155" s="63" t="s">
        <v>2893</v>
      </c>
    </row>
    <row r="156" spans="1:105" ht="12" customHeight="1" x14ac:dyDescent="0.25">
      <c r="A156" s="108" t="s">
        <v>52</v>
      </c>
      <c r="B156" s="99">
        <v>7.8071092340510813</v>
      </c>
      <c r="C156" s="99">
        <v>7.6504611054235383</v>
      </c>
      <c r="D156" s="99">
        <v>7.8187907019947565</v>
      </c>
      <c r="E156" s="99">
        <v>7.9760900695095769</v>
      </c>
      <c r="F156" s="99">
        <v>8.063741983466727</v>
      </c>
      <c r="G156" s="99">
        <v>7.6558507865262246</v>
      </c>
      <c r="H156" s="99">
        <v>8.0123017560716185</v>
      </c>
      <c r="I156" s="99">
        <v>7.6267902324517758</v>
      </c>
      <c r="J156" s="99">
        <v>7.9064385880828913</v>
      </c>
      <c r="K156" s="99">
        <v>7.4707588175038326</v>
      </c>
      <c r="L156" s="99">
        <v>5.6665842853420356</v>
      </c>
      <c r="M156" s="99">
        <v>8.8468296537906834</v>
      </c>
      <c r="N156" s="99">
        <v>8.7622914309508158</v>
      </c>
      <c r="O156" s="99">
        <v>9.1037205207814882</v>
      </c>
      <c r="P156" s="99">
        <v>8.9524829241338111</v>
      </c>
      <c r="Q156" s="99">
        <v>9.033341051142413</v>
      </c>
      <c r="R156" s="99">
        <v>9.2578710872224317</v>
      </c>
      <c r="S156" s="99">
        <v>9.5082769461960712</v>
      </c>
      <c r="T156" s="99">
        <v>9.6154377482406357</v>
      </c>
      <c r="U156" s="99">
        <v>9.7235207687545682</v>
      </c>
      <c r="V156" s="99">
        <v>10.047754940241138</v>
      </c>
      <c r="W156" s="99">
        <v>9.681572277484122</v>
      </c>
      <c r="X156" s="99">
        <v>8.5333122737045226</v>
      </c>
      <c r="Y156" s="99">
        <v>8.1058344388375669</v>
      </c>
      <c r="DA156" s="63" t="s">
        <v>2894</v>
      </c>
    </row>
    <row r="157" spans="1:105" ht="12" customHeight="1" x14ac:dyDescent="0.25">
      <c r="A157" s="121" t="s">
        <v>54</v>
      </c>
      <c r="B157" s="123">
        <v>9.4503889965367343</v>
      </c>
      <c r="C157" s="123">
        <v>9.4343022953663596</v>
      </c>
      <c r="D157" s="123">
        <v>9.4777692822833757</v>
      </c>
      <c r="E157" s="123">
        <v>9.0514530231623489</v>
      </c>
      <c r="F157" s="123">
        <v>8.1871687918844263</v>
      </c>
      <c r="G157" s="123">
        <v>8.2939014003106752</v>
      </c>
      <c r="H157" s="123">
        <v>8.2990122628822593</v>
      </c>
      <c r="I157" s="123">
        <v>8.6247117270397791</v>
      </c>
      <c r="J157" s="123">
        <v>8.5619193046480646</v>
      </c>
      <c r="K157" s="123">
        <v>7.0921652169445188</v>
      </c>
      <c r="L157" s="123">
        <v>8.6522009845684575</v>
      </c>
      <c r="M157" s="123">
        <v>8.5155418071464997</v>
      </c>
      <c r="N157" s="123">
        <v>8.9344570908691274</v>
      </c>
      <c r="O157" s="123">
        <v>9.0643609502679219</v>
      </c>
      <c r="P157" s="123">
        <v>7.9899834162468153</v>
      </c>
      <c r="Q157" s="123">
        <v>8.2150910871275737</v>
      </c>
      <c r="R157" s="123">
        <v>7.768897989998389</v>
      </c>
      <c r="S157" s="123">
        <v>8.1394338544592966</v>
      </c>
      <c r="T157" s="123">
        <v>7.9422686648235548</v>
      </c>
      <c r="U157" s="123">
        <v>7.7314651833060042</v>
      </c>
      <c r="V157" s="123">
        <v>7.9714023489301162</v>
      </c>
      <c r="W157" s="123">
        <v>7.3142381807771066</v>
      </c>
      <c r="X157" s="123">
        <v>7.7368405167794974</v>
      </c>
      <c r="Y157" s="123">
        <v>6.9780883124526092</v>
      </c>
      <c r="DA157" s="130" t="s">
        <v>2895</v>
      </c>
    </row>
    <row r="158" spans="1:105" ht="12" customHeight="1" x14ac:dyDescent="0.25">
      <c r="A158" s="97" t="s">
        <v>50</v>
      </c>
      <c r="B158" s="99">
        <v>10.845974093706372</v>
      </c>
      <c r="C158" s="99">
        <v>10.373727812657473</v>
      </c>
      <c r="D158" s="99">
        <v>10.556852683332282</v>
      </c>
      <c r="E158" s="99">
        <v>9.8905392627845483</v>
      </c>
      <c r="F158" s="99">
        <v>9.6710689790715172</v>
      </c>
      <c r="G158" s="99">
        <v>9.3948834974662319</v>
      </c>
      <c r="H158" s="99">
        <v>9.3415598277214063</v>
      </c>
      <c r="I158" s="99">
        <v>9.8809753973382097</v>
      </c>
      <c r="J158" s="99">
        <v>9.2698977479883062</v>
      </c>
      <c r="K158" s="99">
        <v>9.3752885497813239</v>
      </c>
      <c r="L158" s="99">
        <v>9.6160169900573962</v>
      </c>
      <c r="M158" s="99">
        <v>10.051221513107285</v>
      </c>
      <c r="N158" s="99">
        <v>10.066667020453735</v>
      </c>
      <c r="O158" s="99">
        <v>10.020334381024938</v>
      </c>
      <c r="P158" s="99">
        <v>10.014200936584</v>
      </c>
      <c r="Q158" s="99">
        <v>9.8971681566830796</v>
      </c>
      <c r="R158" s="99">
        <v>9.0544025334307054</v>
      </c>
      <c r="S158" s="99">
        <v>9.7972390838664118</v>
      </c>
      <c r="T158" s="99">
        <v>9.5582308286135138</v>
      </c>
      <c r="U158" s="99">
        <v>9.5268693718219648</v>
      </c>
      <c r="V158" s="99">
        <v>10.299949159036704</v>
      </c>
      <c r="W158" s="99">
        <v>9.7910922542433525</v>
      </c>
      <c r="X158" s="99">
        <v>9.7046612621781865</v>
      </c>
      <c r="Y158" s="99">
        <v>9.0210923263922584</v>
      </c>
      <c r="DA158" s="63" t="s">
        <v>2896</v>
      </c>
    </row>
    <row r="159" spans="1:105" ht="12" customHeight="1" x14ac:dyDescent="0.25">
      <c r="A159" s="109" t="s">
        <v>120</v>
      </c>
      <c r="B159" s="110">
        <v>8.2779413064487422</v>
      </c>
      <c r="C159" s="110">
        <v>8.6732588931074073</v>
      </c>
      <c r="D159" s="110">
        <v>8.6029457895731234</v>
      </c>
      <c r="E159" s="110">
        <v>8.3728491497106319</v>
      </c>
      <c r="F159" s="110">
        <v>6.8968330591122688</v>
      </c>
      <c r="G159" s="110">
        <v>7.4216311511803124</v>
      </c>
      <c r="H159" s="110">
        <v>7.5916122194366702</v>
      </c>
      <c r="I159" s="110">
        <v>7.8361028400567267</v>
      </c>
      <c r="J159" s="110">
        <v>8.1563871228681517</v>
      </c>
      <c r="K159" s="110">
        <v>5.825379641323809</v>
      </c>
      <c r="L159" s="110">
        <v>8.1247633893840625</v>
      </c>
      <c r="M159" s="110">
        <v>7.6814161750326484</v>
      </c>
      <c r="N159" s="110">
        <v>8.343666858924907</v>
      </c>
      <c r="O159" s="110">
        <v>8.5812272524933491</v>
      </c>
      <c r="P159" s="110">
        <v>7.007147405165651</v>
      </c>
      <c r="Q159" s="110">
        <v>7.4465291856478091</v>
      </c>
      <c r="R159" s="110">
        <v>7.2423836207789405</v>
      </c>
      <c r="S159" s="110">
        <v>7.5106983372132436</v>
      </c>
      <c r="T159" s="110">
        <v>7.3637906358242553</v>
      </c>
      <c r="U159" s="110">
        <v>7.113260142372253</v>
      </c>
      <c r="V159" s="110">
        <v>7.230014711325472</v>
      </c>
      <c r="W159" s="110">
        <v>6.6418544364361169</v>
      </c>
      <c r="X159" s="110">
        <v>7.335523721708638</v>
      </c>
      <c r="Y159" s="110">
        <v>6.6216931851326075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147.94575752111319</v>
      </c>
      <c r="C161" s="118">
        <f t="shared" si="54"/>
        <v>156.44801207559237</v>
      </c>
      <c r="D161" s="118">
        <f t="shared" si="54"/>
        <v>145.9861087686113</v>
      </c>
      <c r="E161" s="118">
        <f t="shared" si="54"/>
        <v>157.10798394977081</v>
      </c>
      <c r="F161" s="118">
        <f t="shared" si="54"/>
        <v>162.23948954207208</v>
      </c>
      <c r="G161" s="118">
        <f t="shared" si="54"/>
        <v>145.90735953907335</v>
      </c>
      <c r="H161" s="118">
        <f t="shared" si="54"/>
        <v>145.02104713311442</v>
      </c>
      <c r="I161" s="118">
        <f t="shared" si="54"/>
        <v>130.74376046464565</v>
      </c>
      <c r="J161" s="118">
        <f t="shared" si="54"/>
        <v>143.46205460784304</v>
      </c>
      <c r="K161" s="118">
        <f t="shared" si="54"/>
        <v>133.28426649610478</v>
      </c>
      <c r="L161" s="118">
        <f t="shared" si="54"/>
        <v>148.37451214603834</v>
      </c>
      <c r="M161" s="118">
        <f t="shared" si="54"/>
        <v>117.82064079271167</v>
      </c>
      <c r="N161" s="118">
        <f t="shared" si="54"/>
        <v>137.44440111670906</v>
      </c>
      <c r="O161" s="118">
        <f t="shared" si="54"/>
        <v>148.04342104060697</v>
      </c>
      <c r="P161" s="118">
        <f t="shared" si="54"/>
        <v>111.30317388011332</v>
      </c>
      <c r="Q161" s="118">
        <f t="shared" si="54"/>
        <v>118.92221419931931</v>
      </c>
      <c r="R161" s="118">
        <f t="shared" ref="R161:V161" si="55">R162+R164+R166+R175</f>
        <v>129.57968802389118</v>
      </c>
      <c r="S161" s="118">
        <f t="shared" si="55"/>
        <v>127.74985472739229</v>
      </c>
      <c r="T161" s="118">
        <f t="shared" si="55"/>
        <v>121.60863170689352</v>
      </c>
      <c r="U161" s="118">
        <f t="shared" si="55"/>
        <v>121.11112946685833</v>
      </c>
      <c r="V161" s="118">
        <f t="shared" si="55"/>
        <v>109.19334950706586</v>
      </c>
      <c r="W161" s="118">
        <f t="shared" ref="W161:Y161" si="56">W162+W164+W166+W175</f>
        <v>129.02585981199101</v>
      </c>
      <c r="X161" s="118">
        <f t="shared" si="56"/>
        <v>108.23650919003261</v>
      </c>
      <c r="Y161" s="118">
        <f t="shared" si="56"/>
        <v>102.76645431464325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121.96976685517917</v>
      </c>
      <c r="C162" s="123">
        <f t="shared" si="57"/>
        <v>130.87858396580708</v>
      </c>
      <c r="D162" s="123">
        <f t="shared" si="57"/>
        <v>120.81928813444286</v>
      </c>
      <c r="E162" s="123">
        <f t="shared" si="57"/>
        <v>129.47131226230047</v>
      </c>
      <c r="F162" s="123">
        <f t="shared" si="57"/>
        <v>137.93423979185732</v>
      </c>
      <c r="G162" s="123">
        <f t="shared" si="57"/>
        <v>122.27047056012847</v>
      </c>
      <c r="H162" s="123">
        <f t="shared" si="57"/>
        <v>120.80374394154452</v>
      </c>
      <c r="I162" s="123">
        <f t="shared" si="57"/>
        <v>107.03399816974125</v>
      </c>
      <c r="J162" s="123">
        <f t="shared" si="57"/>
        <v>119.80505856646008</v>
      </c>
      <c r="K162" s="123">
        <f t="shared" si="57"/>
        <v>111.97881043205511</v>
      </c>
      <c r="L162" s="123">
        <f t="shared" si="57"/>
        <v>124.51241461889369</v>
      </c>
      <c r="M162" s="123">
        <f t="shared" si="57"/>
        <v>93.275068522270686</v>
      </c>
      <c r="N162" s="123">
        <f t="shared" si="57"/>
        <v>111.6642367055771</v>
      </c>
      <c r="O162" s="123">
        <f t="shared" si="57"/>
        <v>121.39794422242787</v>
      </c>
      <c r="P162" s="123">
        <f t="shared" si="57"/>
        <v>87.561636737348039</v>
      </c>
      <c r="Q162" s="123">
        <f t="shared" si="57"/>
        <v>94.373680979664854</v>
      </c>
      <c r="R162" s="123">
        <f t="shared" si="57"/>
        <v>105.36688104570477</v>
      </c>
      <c r="S162" s="123">
        <f t="shared" si="57"/>
        <v>102.39237164754238</v>
      </c>
      <c r="T162" s="123">
        <f t="shared" si="57"/>
        <v>96.453115672645339</v>
      </c>
      <c r="U162" s="123">
        <f t="shared" si="57"/>
        <v>96.529216983126901</v>
      </c>
      <c r="V162" s="123">
        <f t="shared" si="57"/>
        <v>83.747237012114851</v>
      </c>
      <c r="W162" s="123">
        <f t="shared" si="57"/>
        <v>104.76106795915116</v>
      </c>
      <c r="X162" s="123">
        <f t="shared" si="57"/>
        <v>88.013603504826648</v>
      </c>
      <c r="Y162" s="123">
        <f t="shared" si="57"/>
        <v>84.188534441339399</v>
      </c>
      <c r="DA162" s="130" t="s">
        <v>2899</v>
      </c>
    </row>
    <row r="163" spans="1:105" ht="12" customHeight="1" x14ac:dyDescent="0.25">
      <c r="A163" s="97" t="s">
        <v>53</v>
      </c>
      <c r="B163" s="110">
        <v>121.96976685517917</v>
      </c>
      <c r="C163" s="110">
        <v>130.87858396580708</v>
      </c>
      <c r="D163" s="110">
        <v>120.81928813444286</v>
      </c>
      <c r="E163" s="110">
        <v>129.47131226230047</v>
      </c>
      <c r="F163" s="110">
        <v>137.93423979185732</v>
      </c>
      <c r="G163" s="110">
        <v>122.27047056012847</v>
      </c>
      <c r="H163" s="110">
        <v>120.80374394154452</v>
      </c>
      <c r="I163" s="110">
        <v>107.03399816974125</v>
      </c>
      <c r="J163" s="110">
        <v>119.80505856646008</v>
      </c>
      <c r="K163" s="110">
        <v>111.97881043205511</v>
      </c>
      <c r="L163" s="110">
        <v>124.51241461889369</v>
      </c>
      <c r="M163" s="110">
        <v>93.275068522270686</v>
      </c>
      <c r="N163" s="110">
        <v>111.6642367055771</v>
      </c>
      <c r="O163" s="110">
        <v>121.39794422242787</v>
      </c>
      <c r="P163" s="110">
        <v>87.561636737348039</v>
      </c>
      <c r="Q163" s="110">
        <v>94.373680979664854</v>
      </c>
      <c r="R163" s="110">
        <v>105.36688104570477</v>
      </c>
      <c r="S163" s="110">
        <v>102.39237164754238</v>
      </c>
      <c r="T163" s="110">
        <v>96.453115672645339</v>
      </c>
      <c r="U163" s="110">
        <v>96.529216983126901</v>
      </c>
      <c r="V163" s="110">
        <v>83.747237012114851</v>
      </c>
      <c r="W163" s="110">
        <v>104.76106795915116</v>
      </c>
      <c r="X163" s="110">
        <v>88.013603504826648</v>
      </c>
      <c r="Y163" s="110">
        <v>84.188534441339399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1.1909979766898289</v>
      </c>
      <c r="C164" s="123">
        <f t="shared" si="58"/>
        <v>1.4160611681700979</v>
      </c>
      <c r="D164" s="123">
        <f t="shared" si="58"/>
        <v>1.0555379498428401</v>
      </c>
      <c r="E164" s="123">
        <f t="shared" si="58"/>
        <v>3.3928322913177409</v>
      </c>
      <c r="F164" s="123">
        <f t="shared" si="58"/>
        <v>0.98254044411760821</v>
      </c>
      <c r="G164" s="123">
        <f t="shared" si="58"/>
        <v>1.3098489533866502</v>
      </c>
      <c r="H164" s="123">
        <f t="shared" si="58"/>
        <v>1.6058481592560589</v>
      </c>
      <c r="I164" s="123">
        <f t="shared" si="58"/>
        <v>0.71241182141108039</v>
      </c>
      <c r="J164" s="123">
        <f t="shared" si="58"/>
        <v>0.73389053385830572</v>
      </c>
      <c r="K164" s="123">
        <f t="shared" si="58"/>
        <v>0.88316617293416699</v>
      </c>
      <c r="L164" s="123">
        <f t="shared" si="58"/>
        <v>0.82229956437259832</v>
      </c>
      <c r="M164" s="123">
        <f t="shared" si="58"/>
        <v>0.78621726441129991</v>
      </c>
      <c r="N164" s="123">
        <f t="shared" si="58"/>
        <v>0.7342847047900497</v>
      </c>
      <c r="O164" s="123">
        <f t="shared" si="58"/>
        <v>0.71819431514151211</v>
      </c>
      <c r="P164" s="123">
        <f t="shared" si="58"/>
        <v>0.73751065812131955</v>
      </c>
      <c r="Q164" s="123">
        <f t="shared" si="58"/>
        <v>0.7568441310735825</v>
      </c>
      <c r="R164" s="123">
        <f t="shared" si="58"/>
        <v>0.91821707584126699</v>
      </c>
      <c r="S164" s="123">
        <f t="shared" si="58"/>
        <v>0.90507660516167621</v>
      </c>
      <c r="T164" s="123">
        <f t="shared" si="58"/>
        <v>0.94824461562712858</v>
      </c>
      <c r="U164" s="123">
        <f t="shared" si="58"/>
        <v>1.0089141235858945</v>
      </c>
      <c r="V164" s="123">
        <f t="shared" si="58"/>
        <v>1.1873626145359273</v>
      </c>
      <c r="W164" s="123">
        <f t="shared" si="58"/>
        <v>1.2252990245819839</v>
      </c>
      <c r="X164" s="123">
        <f t="shared" si="58"/>
        <v>0.83863917232421148</v>
      </c>
      <c r="Y164" s="123">
        <f t="shared" si="58"/>
        <v>0.85855819261142985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1.1909979766898289</v>
      </c>
      <c r="C165" s="99">
        <f>RES_hhdet_fech!C165/RES_summary!C$19</f>
        <v>1.4160611681700979</v>
      </c>
      <c r="D165" s="99">
        <f>RES_hhdet_fech!D165/RES_summary!D$19</f>
        <v>1.0555379498428401</v>
      </c>
      <c r="E165" s="99">
        <f>RES_hhdet_fech!E165/RES_summary!E$19</f>
        <v>3.3928322913177409</v>
      </c>
      <c r="F165" s="99">
        <f>RES_hhdet_fech!F165/RES_summary!F$19</f>
        <v>0.98254044411760821</v>
      </c>
      <c r="G165" s="99">
        <f>RES_hhdet_fech!G165/RES_summary!G$19</f>
        <v>1.3098489533866502</v>
      </c>
      <c r="H165" s="99">
        <f>RES_hhdet_fech!H165/RES_summary!H$19</f>
        <v>1.6058481592560589</v>
      </c>
      <c r="I165" s="99">
        <f>RES_hhdet_fech!I165/RES_summary!I$19</f>
        <v>0.71241182141108039</v>
      </c>
      <c r="J165" s="99">
        <f>RES_hhdet_fech!J165/RES_summary!J$19</f>
        <v>0.73389053385830572</v>
      </c>
      <c r="K165" s="99">
        <f>RES_hhdet_fech!K165/RES_summary!K$19</f>
        <v>0.88316617293416699</v>
      </c>
      <c r="L165" s="99">
        <f>RES_hhdet_fech!L165/RES_summary!L$19</f>
        <v>0.82229956437259832</v>
      </c>
      <c r="M165" s="99">
        <f>RES_hhdet_fech!M165/RES_summary!M$19</f>
        <v>0.78621726441129991</v>
      </c>
      <c r="N165" s="99">
        <f>RES_hhdet_fech!N165/RES_summary!N$19</f>
        <v>0.7342847047900497</v>
      </c>
      <c r="O165" s="99">
        <f>RES_hhdet_fech!O165/RES_summary!O$19</f>
        <v>0.71819431514151211</v>
      </c>
      <c r="P165" s="99">
        <f>RES_hhdet_fech!P165/RES_summary!P$19</f>
        <v>0.73751065812131955</v>
      </c>
      <c r="Q165" s="99">
        <f>RES_hhdet_fech!Q165/RES_summary!Q$19</f>
        <v>0.7568441310735825</v>
      </c>
      <c r="R165" s="99">
        <f>RES_hhdet_fech!R165/RES_summary!R$19</f>
        <v>0.91821707584126699</v>
      </c>
      <c r="S165" s="99">
        <f>RES_hhdet_fech!S165/RES_summary!S$19</f>
        <v>0.90507660516167621</v>
      </c>
      <c r="T165" s="99">
        <f>RES_hhdet_fech!T165/RES_summary!T$19</f>
        <v>0.94824461562712858</v>
      </c>
      <c r="U165" s="99">
        <f>RES_hhdet_fech!U165/RES_summary!U$19</f>
        <v>1.0089141235858945</v>
      </c>
      <c r="V165" s="99">
        <f>RES_hhdet_fech!V165/RES_summary!V$19</f>
        <v>1.1873626145359273</v>
      </c>
      <c r="W165" s="99">
        <f>RES_hhdet_fech!W165/RES_summary!W$19</f>
        <v>1.2252990245819839</v>
      </c>
      <c r="X165" s="99">
        <f>RES_hhdet_fech!X165/RES_summary!X$19</f>
        <v>0.83863917232421148</v>
      </c>
      <c r="Y165" s="99">
        <f>RES_hhdet_fech!Y165/RES_summary!Y$19</f>
        <v>0.85855819261142985</v>
      </c>
      <c r="DA165" s="63" t="s">
        <v>2902</v>
      </c>
    </row>
    <row r="166" spans="1:105" ht="12" customHeight="1" x14ac:dyDescent="0.25">
      <c r="A166" s="121" t="s">
        <v>55</v>
      </c>
      <c r="B166" s="123">
        <v>15.334605507950162</v>
      </c>
      <c r="C166" s="123">
        <v>14.706787580853341</v>
      </c>
      <c r="D166" s="123">
        <v>14.614227694206079</v>
      </c>
      <c r="E166" s="123">
        <v>15.166046799360954</v>
      </c>
      <c r="F166" s="123">
        <v>15.138503837857961</v>
      </c>
      <c r="G166" s="123">
        <v>13.990496996383083</v>
      </c>
      <c r="H166" s="123">
        <v>14.248091681467494</v>
      </c>
      <c r="I166" s="123">
        <v>14.291539727073044</v>
      </c>
      <c r="J166" s="123">
        <v>14.305212844505363</v>
      </c>
      <c r="K166" s="123">
        <v>13.210736898732344</v>
      </c>
      <c r="L166" s="123">
        <v>14.350997574785687</v>
      </c>
      <c r="M166" s="123">
        <v>15.217460138952088</v>
      </c>
      <c r="N166" s="123">
        <v>16.107583455054595</v>
      </c>
      <c r="O166" s="123">
        <v>16.861663666348235</v>
      </c>
      <c r="P166" s="123">
        <v>14.994713664262203</v>
      </c>
      <c r="Q166" s="123">
        <v>15.545896502417166</v>
      </c>
      <c r="R166" s="123">
        <v>15.493223093033563</v>
      </c>
      <c r="S166" s="123">
        <v>16.277430999891873</v>
      </c>
      <c r="T166" s="123">
        <v>16.230943395913307</v>
      </c>
      <c r="U166" s="123">
        <v>15.805514487790095</v>
      </c>
      <c r="V166" s="123">
        <v>16.243202772177657</v>
      </c>
      <c r="W166" s="123">
        <v>15.651345772528629</v>
      </c>
      <c r="X166" s="123">
        <v>11.535242448174587</v>
      </c>
      <c r="Y166" s="123">
        <v>10.64485608701111</v>
      </c>
      <c r="DA166" s="130" t="s">
        <v>2903</v>
      </c>
    </row>
    <row r="167" spans="1:105" ht="12" customHeight="1" x14ac:dyDescent="0.25">
      <c r="A167" s="97" t="s">
        <v>124</v>
      </c>
      <c r="B167" s="99">
        <v>16.922122629071463</v>
      </c>
      <c r="C167" s="99">
        <v>16.339687759677577</v>
      </c>
      <c r="D167" s="99">
        <v>16.853881307221851</v>
      </c>
      <c r="E167" s="99">
        <v>16.436041348425718</v>
      </c>
      <c r="F167" s="99">
        <v>16.713808776012556</v>
      </c>
      <c r="G167" s="99">
        <v>16.249463514427603</v>
      </c>
      <c r="H167" s="99">
        <v>15.760531140869753</v>
      </c>
      <c r="I167" s="99">
        <v>16.323138922195263</v>
      </c>
      <c r="J167" s="99">
        <v>15.3663870813591</v>
      </c>
      <c r="K167" s="99">
        <v>15.513532738775286</v>
      </c>
      <c r="L167" s="99">
        <v>16.342879014513795</v>
      </c>
      <c r="M167" s="99">
        <v>17.588998292499941</v>
      </c>
      <c r="N167" s="99">
        <v>17.444046447415076</v>
      </c>
      <c r="O167" s="99">
        <v>17.289823861879565</v>
      </c>
      <c r="P167" s="99">
        <v>17.121691095688558</v>
      </c>
      <c r="Q167" s="99">
        <v>16.76866951499672</v>
      </c>
      <c r="R167" s="99">
        <v>16.678041924724148</v>
      </c>
      <c r="S167" s="99">
        <v>17.295467468417758</v>
      </c>
      <c r="T167" s="99">
        <v>17.08922248062138</v>
      </c>
      <c r="U167" s="99">
        <v>16.348774778755814</v>
      </c>
      <c r="V167" s="99">
        <v>16.534296157924391</v>
      </c>
      <c r="W167" s="99">
        <v>17.774425801022968</v>
      </c>
      <c r="X167" s="99">
        <v>11.991000677225216</v>
      </c>
      <c r="Y167" s="99">
        <v>10.591797388049578</v>
      </c>
      <c r="DA167" s="63" t="s">
        <v>2904</v>
      </c>
    </row>
    <row r="168" spans="1:105" ht="12" customHeight="1" x14ac:dyDescent="0.25">
      <c r="A168" s="97" t="s">
        <v>123</v>
      </c>
      <c r="B168" s="99">
        <v>11.951850801821202</v>
      </c>
      <c r="C168" s="99">
        <v>11.500976742810726</v>
      </c>
      <c r="D168" s="99">
        <v>11.770304944414875</v>
      </c>
      <c r="E168" s="99">
        <v>11.680890447305913</v>
      </c>
      <c r="F168" s="99">
        <v>11.879472550163705</v>
      </c>
      <c r="G168" s="99">
        <v>11.4742351983024</v>
      </c>
      <c r="H168" s="99">
        <v>11.137978940278492</v>
      </c>
      <c r="I168" s="99">
        <v>11.82344988319619</v>
      </c>
      <c r="J168" s="99">
        <v>11.036193761620789</v>
      </c>
      <c r="K168" s="99">
        <v>11.057468705158934</v>
      </c>
      <c r="L168" s="99">
        <v>13.065957831899036</v>
      </c>
      <c r="M168" s="99">
        <v>12.563996771445209</v>
      </c>
      <c r="N168" s="99">
        <v>12.919675275424643</v>
      </c>
      <c r="O168" s="99">
        <v>13.05997049300707</v>
      </c>
      <c r="P168" s="99">
        <v>12.58907760196324</v>
      </c>
      <c r="Q168" s="99">
        <v>12.688829527536988</v>
      </c>
      <c r="R168" s="99">
        <v>12.746985695778454</v>
      </c>
      <c r="S168" s="99">
        <v>13.549956446699426</v>
      </c>
      <c r="T168" s="99">
        <v>13.557552233551119</v>
      </c>
      <c r="U168" s="99">
        <v>13.108992978582805</v>
      </c>
      <c r="V168" s="99">
        <v>13.551693162334818</v>
      </c>
      <c r="W168" s="99">
        <v>14.773434426758401</v>
      </c>
      <c r="X168" s="99">
        <v>9.6906643550459712</v>
      </c>
      <c r="Y168" s="99">
        <v>8.6059452867652535</v>
      </c>
      <c r="DA168" s="63" t="s">
        <v>2905</v>
      </c>
    </row>
    <row r="169" spans="1:105" ht="12" customHeight="1" x14ac:dyDescent="0.25">
      <c r="A169" s="100" t="s">
        <v>50</v>
      </c>
      <c r="B169" s="102">
        <v>4.2763012567354801</v>
      </c>
      <c r="C169" s="102">
        <v>3.9149744164185774</v>
      </c>
      <c r="D169" s="102">
        <v>3.6883460069248755</v>
      </c>
      <c r="E169" s="102">
        <v>3.9913255474042315</v>
      </c>
      <c r="F169" s="102">
        <v>3.9267371864011631</v>
      </c>
      <c r="G169" s="102">
        <v>3.4654719404713279</v>
      </c>
      <c r="H169" s="102">
        <v>3.1807986925819001</v>
      </c>
      <c r="I169" s="102">
        <v>3.973848189140317</v>
      </c>
      <c r="J169" s="102">
        <v>3.4385234125159734</v>
      </c>
      <c r="K169" s="102">
        <v>3.1612019279343477</v>
      </c>
      <c r="L169" s="102">
        <v>7.2632157420709724</v>
      </c>
      <c r="M169" s="102">
        <v>3.4494555508356388</v>
      </c>
      <c r="N169" s="102">
        <v>4.4553952347541017</v>
      </c>
      <c r="O169" s="102">
        <v>4.6777667766216675</v>
      </c>
      <c r="P169" s="102">
        <v>3.3000228796705344</v>
      </c>
      <c r="Q169" s="102">
        <v>3.73731561995467</v>
      </c>
      <c r="R169" s="102">
        <v>3.4875010399037407</v>
      </c>
      <c r="S169" s="102">
        <v>4.0109553209060911</v>
      </c>
      <c r="T169" s="102">
        <v>3.885754714404658</v>
      </c>
      <c r="U169" s="102">
        <v>3.4059261762861532</v>
      </c>
      <c r="V169" s="102">
        <v>3.5730132739893636</v>
      </c>
      <c r="W169" s="102">
        <v>3.9310024240361523</v>
      </c>
      <c r="X169" s="102">
        <v>1.0062475611148771</v>
      </c>
      <c r="Y169" s="102">
        <v>0.70523640603838522</v>
      </c>
      <c r="DA169" s="131" t="s">
        <v>2906</v>
      </c>
    </row>
    <row r="170" spans="1:105" ht="12" customHeight="1" x14ac:dyDescent="0.25">
      <c r="A170" s="103" t="s">
        <v>52</v>
      </c>
      <c r="B170" s="105">
        <v>7.6755495450857234</v>
      </c>
      <c r="C170" s="105">
        <v>7.5860023263921503</v>
      </c>
      <c r="D170" s="105">
        <v>8.0819589374899987</v>
      </c>
      <c r="E170" s="105">
        <v>7.6895648999016819</v>
      </c>
      <c r="F170" s="105">
        <v>7.9527353637625424</v>
      </c>
      <c r="G170" s="105">
        <v>8.0087632578310739</v>
      </c>
      <c r="H170" s="105">
        <v>7.9571802476965932</v>
      </c>
      <c r="I170" s="105">
        <v>7.8496016940558739</v>
      </c>
      <c r="J170" s="105">
        <v>7.5976703491048143</v>
      </c>
      <c r="K170" s="105">
        <v>7.8962667772245876</v>
      </c>
      <c r="L170" s="105">
        <v>5.8027420898280626</v>
      </c>
      <c r="M170" s="105">
        <v>9.1145412206095706</v>
      </c>
      <c r="N170" s="105">
        <v>8.4642800406705412</v>
      </c>
      <c r="O170" s="105">
        <v>8.3822037163854031</v>
      </c>
      <c r="P170" s="105">
        <v>9.2890547222927076</v>
      </c>
      <c r="Q170" s="105">
        <v>8.9515139075823171</v>
      </c>
      <c r="R170" s="105">
        <v>9.2594846558747133</v>
      </c>
      <c r="S170" s="105">
        <v>9.5390011257933374</v>
      </c>
      <c r="T170" s="105">
        <v>9.6717975191464607</v>
      </c>
      <c r="U170" s="105">
        <v>9.7030668022966484</v>
      </c>
      <c r="V170" s="105">
        <v>9.9786798883454555</v>
      </c>
      <c r="W170" s="105">
        <v>10.84243200272225</v>
      </c>
      <c r="X170" s="105">
        <v>8.6844167939310939</v>
      </c>
      <c r="Y170" s="105">
        <v>7.9007088807268691</v>
      </c>
      <c r="DA170" s="132" t="s">
        <v>2907</v>
      </c>
    </row>
    <row r="171" spans="1:105" ht="12" customHeight="1" x14ac:dyDescent="0.25">
      <c r="A171" s="106" t="s">
        <v>122</v>
      </c>
      <c r="B171" s="102">
        <v>15.258693293199102</v>
      </c>
      <c r="C171" s="102">
        <v>14.620639419435838</v>
      </c>
      <c r="D171" s="102">
        <v>14.463730654454675</v>
      </c>
      <c r="E171" s="102">
        <v>15.142144687874573</v>
      </c>
      <c r="F171" s="102">
        <v>15.090222236313188</v>
      </c>
      <c r="G171" s="102">
        <v>13.876973030702093</v>
      </c>
      <c r="H171" s="102">
        <v>14.247753682897125</v>
      </c>
      <c r="I171" s="102">
        <v>14.275375447372442</v>
      </c>
      <c r="J171" s="102">
        <v>14.410266646285949</v>
      </c>
      <c r="K171" s="102">
        <v>13.246183201181388</v>
      </c>
      <c r="L171" s="102">
        <v>14.434229547512681</v>
      </c>
      <c r="M171" s="102">
        <v>15.467816457594573</v>
      </c>
      <c r="N171" s="102">
        <v>16.445458955156909</v>
      </c>
      <c r="O171" s="102">
        <v>17.251887746469514</v>
      </c>
      <c r="P171" s="102">
        <v>15.310230625159353</v>
      </c>
      <c r="Q171" s="102">
        <v>15.900473690373158</v>
      </c>
      <c r="R171" s="102">
        <v>15.858187175246936</v>
      </c>
      <c r="S171" s="102">
        <v>16.642680626140024</v>
      </c>
      <c r="T171" s="102">
        <v>16.60931496791321</v>
      </c>
      <c r="U171" s="102">
        <v>16.193948851538202</v>
      </c>
      <c r="V171" s="102">
        <v>16.630851470438014</v>
      </c>
      <c r="W171" s="102">
        <v>15.966530039348168</v>
      </c>
      <c r="X171" s="102">
        <v>11.885469592189786</v>
      </c>
      <c r="Y171" s="102">
        <v>10.991836996688988</v>
      </c>
      <c r="DA171" s="131" t="s">
        <v>2908</v>
      </c>
    </row>
    <row r="172" spans="1:105" ht="12" customHeight="1" x14ac:dyDescent="0.25">
      <c r="A172" s="107" t="s">
        <v>121</v>
      </c>
      <c r="B172" s="105">
        <v>11.664168503559848</v>
      </c>
      <c r="C172" s="105">
        <v>11.154377438013951</v>
      </c>
      <c r="D172" s="105">
        <v>10.987103219137074</v>
      </c>
      <c r="E172" s="105">
        <v>11.654292325742889</v>
      </c>
      <c r="F172" s="105">
        <v>11.617860858465436</v>
      </c>
      <c r="G172" s="105">
        <v>10.631142199471382</v>
      </c>
      <c r="H172" s="105">
        <v>10.912276374944147</v>
      </c>
      <c r="I172" s="105">
        <v>11.129395156840808</v>
      </c>
      <c r="J172" s="105">
        <v>11.161835073692895</v>
      </c>
      <c r="K172" s="105">
        <v>10.194832080662927</v>
      </c>
      <c r="L172" s="105">
        <v>12.120833792365328</v>
      </c>
      <c r="M172" s="105">
        <v>11.90949581194052</v>
      </c>
      <c r="N172" s="105">
        <v>12.974278048505527</v>
      </c>
      <c r="O172" s="105">
        <v>13.731189424990982</v>
      </c>
      <c r="P172" s="105">
        <v>11.914790811554695</v>
      </c>
      <c r="Q172" s="105">
        <v>12.582278385800443</v>
      </c>
      <c r="R172" s="105">
        <v>12.587408006322045</v>
      </c>
      <c r="S172" s="105">
        <v>13.423077525811664</v>
      </c>
      <c r="T172" s="105">
        <v>13.475949336084572</v>
      </c>
      <c r="U172" s="105">
        <v>13.164719387629834</v>
      </c>
      <c r="V172" s="105">
        <v>13.664527974270921</v>
      </c>
      <c r="W172" s="105">
        <v>13.235660447483806</v>
      </c>
      <c r="X172" s="105">
        <v>9.5823919226214667</v>
      </c>
      <c r="Y172" s="105">
        <v>8.9112758135406231</v>
      </c>
      <c r="DA172" s="132" t="s">
        <v>2909</v>
      </c>
    </row>
    <row r="173" spans="1:105" ht="12" customHeight="1" x14ac:dyDescent="0.25">
      <c r="A173" s="108" t="s">
        <v>53</v>
      </c>
      <c r="B173" s="99">
        <v>3.8570592695087722</v>
      </c>
      <c r="C173" s="99">
        <v>3.5035871511441368</v>
      </c>
      <c r="D173" s="99">
        <v>3.1671187455722931</v>
      </c>
      <c r="E173" s="99">
        <v>3.6739619350728026</v>
      </c>
      <c r="F173" s="99">
        <v>3.5444007943033524</v>
      </c>
      <c r="G173" s="99">
        <v>2.961217736742539</v>
      </c>
      <c r="H173" s="99">
        <v>2.8771074407814794</v>
      </c>
      <c r="I173" s="99">
        <v>3.4809488658539602</v>
      </c>
      <c r="J173" s="99">
        <v>3.2315776648233721</v>
      </c>
      <c r="K173" s="99">
        <v>2.7010237971372906</v>
      </c>
      <c r="L173" s="99">
        <v>6.4374644283232758</v>
      </c>
      <c r="M173" s="99">
        <v>3.0400146195481619</v>
      </c>
      <c r="N173" s="99">
        <v>4.1941862183761103</v>
      </c>
      <c r="O173" s="99">
        <v>4.6124957216258684</v>
      </c>
      <c r="P173" s="99">
        <v>2.9338511458709693</v>
      </c>
      <c r="Q173" s="99">
        <v>3.5174270070219618</v>
      </c>
      <c r="R173" s="99">
        <v>3.3004211466464906</v>
      </c>
      <c r="S173" s="99">
        <v>3.8905472712853881</v>
      </c>
      <c r="T173" s="99">
        <v>3.8365593318010673</v>
      </c>
      <c r="U173" s="99">
        <v>3.4129667639739996</v>
      </c>
      <c r="V173" s="99">
        <v>3.5827293759298811</v>
      </c>
      <c r="W173" s="99">
        <v>3.5078897827185931</v>
      </c>
      <c r="X173" s="99">
        <v>0.99705721157387617</v>
      </c>
      <c r="Y173" s="99">
        <v>0.75293958950727735</v>
      </c>
      <c r="DA173" s="63" t="s">
        <v>2910</v>
      </c>
    </row>
    <row r="174" spans="1:105" ht="12" customHeight="1" x14ac:dyDescent="0.25">
      <c r="A174" s="115" t="s">
        <v>52</v>
      </c>
      <c r="B174" s="110">
        <v>7.8071092340510768</v>
      </c>
      <c r="C174" s="110">
        <v>7.6507902868698112</v>
      </c>
      <c r="D174" s="110">
        <v>7.8199844735647819</v>
      </c>
      <c r="E174" s="110">
        <v>7.980330390670086</v>
      </c>
      <c r="F174" s="110">
        <v>8.0734600641620826</v>
      </c>
      <c r="G174" s="110">
        <v>7.6699244627288472</v>
      </c>
      <c r="H174" s="110">
        <v>8.035168934162666</v>
      </c>
      <c r="I174" s="110">
        <v>7.6484462909868469</v>
      </c>
      <c r="J174" s="110">
        <v>7.9302574088695224</v>
      </c>
      <c r="K174" s="110">
        <v>7.4938082835256372</v>
      </c>
      <c r="L174" s="110">
        <v>5.6833693640420551</v>
      </c>
      <c r="M174" s="110">
        <v>8.8694811923923602</v>
      </c>
      <c r="N174" s="110">
        <v>8.7800918301294146</v>
      </c>
      <c r="O174" s="110">
        <v>9.1186937033651123</v>
      </c>
      <c r="P174" s="110">
        <v>8.9809396656837261</v>
      </c>
      <c r="Q174" s="110">
        <v>9.0648513787784815</v>
      </c>
      <c r="R174" s="110">
        <v>9.2869868596755563</v>
      </c>
      <c r="S174" s="110">
        <v>9.5325302545262769</v>
      </c>
      <c r="T174" s="110">
        <v>9.6393900042835057</v>
      </c>
      <c r="U174" s="110">
        <v>9.7517526236558343</v>
      </c>
      <c r="V174" s="110">
        <v>10.08179859834104</v>
      </c>
      <c r="W174" s="110">
        <v>9.7277706647652131</v>
      </c>
      <c r="X174" s="110">
        <v>8.5853347110475919</v>
      </c>
      <c r="Y174" s="110">
        <v>8.1583362240333468</v>
      </c>
      <c r="DA174" s="60" t="s">
        <v>2911</v>
      </c>
    </row>
    <row r="175" spans="1:105" ht="12" customHeight="1" x14ac:dyDescent="0.25">
      <c r="A175" s="121" t="s">
        <v>54</v>
      </c>
      <c r="B175" s="123">
        <v>9.4503871812940314</v>
      </c>
      <c r="C175" s="123">
        <v>9.4465793607618718</v>
      </c>
      <c r="D175" s="123">
        <v>9.4970549901195209</v>
      </c>
      <c r="E175" s="123">
        <v>9.0777925967916584</v>
      </c>
      <c r="F175" s="123">
        <v>8.1842054682391865</v>
      </c>
      <c r="G175" s="123">
        <v>8.3365430291751483</v>
      </c>
      <c r="H175" s="123">
        <v>8.363363350846349</v>
      </c>
      <c r="I175" s="123">
        <v>8.7058107464202763</v>
      </c>
      <c r="J175" s="123">
        <v>8.6178926630193278</v>
      </c>
      <c r="K175" s="123">
        <v>7.2115529923831563</v>
      </c>
      <c r="L175" s="123">
        <v>8.6888003879863653</v>
      </c>
      <c r="M175" s="123">
        <v>8.5418948670775929</v>
      </c>
      <c r="N175" s="123">
        <v>8.9382962512873263</v>
      </c>
      <c r="O175" s="123">
        <v>9.0656188366893442</v>
      </c>
      <c r="P175" s="123">
        <v>8.0093128203817514</v>
      </c>
      <c r="Q175" s="123">
        <v>8.2457925861637094</v>
      </c>
      <c r="R175" s="123">
        <v>7.8013668093115838</v>
      </c>
      <c r="S175" s="123">
        <v>8.1749754747963568</v>
      </c>
      <c r="T175" s="123">
        <v>7.976328022707734</v>
      </c>
      <c r="U175" s="123">
        <v>7.7674838723554416</v>
      </c>
      <c r="V175" s="123">
        <v>8.0155471082374259</v>
      </c>
      <c r="W175" s="123">
        <v>7.3881470557292319</v>
      </c>
      <c r="X175" s="123">
        <v>7.8490240647071632</v>
      </c>
      <c r="Y175" s="123">
        <v>7.0745055936813275</v>
      </c>
      <c r="DA175" s="130" t="s">
        <v>2912</v>
      </c>
    </row>
    <row r="176" spans="1:105" ht="12" customHeight="1" x14ac:dyDescent="0.25">
      <c r="A176" s="97" t="s">
        <v>50</v>
      </c>
      <c r="B176" s="99">
        <v>10.845974093706374</v>
      </c>
      <c r="C176" s="99">
        <v>10.379979642297242</v>
      </c>
      <c r="D176" s="99">
        <v>10.569701113435759</v>
      </c>
      <c r="E176" s="99">
        <v>9.9092150300605084</v>
      </c>
      <c r="F176" s="99">
        <v>9.6930607936903428</v>
      </c>
      <c r="G176" s="99">
        <v>9.4130502228786845</v>
      </c>
      <c r="H176" s="99">
        <v>9.3491669146715228</v>
      </c>
      <c r="I176" s="99">
        <v>9.8837269261311924</v>
      </c>
      <c r="J176" s="99">
        <v>9.2725086898486495</v>
      </c>
      <c r="K176" s="99">
        <v>9.3775583093074033</v>
      </c>
      <c r="L176" s="99">
        <v>9.6176114667229111</v>
      </c>
      <c r="M176" s="99">
        <v>10.052137202146129</v>
      </c>
      <c r="N176" s="99">
        <v>10.066883451582679</v>
      </c>
      <c r="O176" s="99">
        <v>10.02027958274752</v>
      </c>
      <c r="P176" s="99">
        <v>10.014477356244603</v>
      </c>
      <c r="Q176" s="99">
        <v>9.8977834980306767</v>
      </c>
      <c r="R176" s="99">
        <v>9.0552890176730543</v>
      </c>
      <c r="S176" s="99">
        <v>9.7987949058650159</v>
      </c>
      <c r="T176" s="99">
        <v>9.5611464266303088</v>
      </c>
      <c r="U176" s="99">
        <v>9.531815040137289</v>
      </c>
      <c r="V176" s="99">
        <v>10.306314063012465</v>
      </c>
      <c r="W176" s="99">
        <v>9.7981673718791562</v>
      </c>
      <c r="X176" s="99">
        <v>9.7122412212085987</v>
      </c>
      <c r="Y176" s="99">
        <v>9.0275414045450102</v>
      </c>
      <c r="DA176" s="63" t="s">
        <v>2913</v>
      </c>
    </row>
    <row r="177" spans="1:105" ht="12" customHeight="1" x14ac:dyDescent="0.25">
      <c r="A177" s="109" t="s">
        <v>120</v>
      </c>
      <c r="B177" s="110">
        <v>8.2779413064487422</v>
      </c>
      <c r="C177" s="110">
        <v>8.6827937054884785</v>
      </c>
      <c r="D177" s="110">
        <v>8.6212413797414182</v>
      </c>
      <c r="E177" s="110">
        <v>8.4021656207474233</v>
      </c>
      <c r="F177" s="110">
        <v>6.9292329000896009</v>
      </c>
      <c r="G177" s="110">
        <v>7.459645870428627</v>
      </c>
      <c r="H177" s="110">
        <v>7.6169800030184662</v>
      </c>
      <c r="I177" s="110">
        <v>7.8568783392218577</v>
      </c>
      <c r="J177" s="110">
        <v>8.1774638829439592</v>
      </c>
      <c r="K177" s="110">
        <v>5.8376805838723929</v>
      </c>
      <c r="L177" s="110">
        <v>8.1360502535059727</v>
      </c>
      <c r="M177" s="110">
        <v>7.687387723817535</v>
      </c>
      <c r="N177" s="110">
        <v>8.3449393733177271</v>
      </c>
      <c r="O177" s="110">
        <v>8.5822812788657767</v>
      </c>
      <c r="P177" s="110">
        <v>7.0203847879235335</v>
      </c>
      <c r="Q177" s="110">
        <v>7.4691118140950552</v>
      </c>
      <c r="R177" s="110">
        <v>7.2666965770100038</v>
      </c>
      <c r="S177" s="110">
        <v>7.5361355372990033</v>
      </c>
      <c r="T177" s="110">
        <v>7.3937278751410753</v>
      </c>
      <c r="U177" s="110">
        <v>7.1518095669196606</v>
      </c>
      <c r="V177" s="110">
        <v>7.2755604405744556</v>
      </c>
      <c r="W177" s="110">
        <v>6.6983697314262409</v>
      </c>
      <c r="X177" s="110">
        <v>7.4096944833801324</v>
      </c>
      <c r="Y177" s="110">
        <v>6.676323168355033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108.15867907049351</v>
      </c>
      <c r="C3" s="118">
        <f t="shared" si="0"/>
        <v>115.67836009831537</v>
      </c>
      <c r="D3" s="118">
        <f t="shared" si="0"/>
        <v>98.066366311077786</v>
      </c>
      <c r="E3" s="118">
        <f t="shared" si="0"/>
        <v>108.62055705014016</v>
      </c>
      <c r="F3" s="118">
        <f t="shared" si="0"/>
        <v>112.85493429410725</v>
      </c>
      <c r="G3" s="118">
        <f t="shared" si="0"/>
        <v>106.26908876030747</v>
      </c>
      <c r="H3" s="118">
        <f t="shared" si="0"/>
        <v>103.78074980929725</v>
      </c>
      <c r="I3" s="118">
        <f t="shared" si="0"/>
        <v>101.74429577867028</v>
      </c>
      <c r="J3" s="118">
        <f t="shared" si="0"/>
        <v>113.60078614988895</v>
      </c>
      <c r="K3" s="118">
        <f t="shared" si="0"/>
        <v>106.03607907299869</v>
      </c>
      <c r="L3" s="118">
        <f t="shared" si="0"/>
        <v>140.4165772576909</v>
      </c>
      <c r="M3" s="118">
        <f t="shared" si="0"/>
        <v>52.616756355224275</v>
      </c>
      <c r="N3" s="118">
        <f t="shared" si="0"/>
        <v>81.423008629172656</v>
      </c>
      <c r="O3" s="118">
        <f t="shared" si="0"/>
        <v>114.96712704610398</v>
      </c>
      <c r="P3" s="118">
        <f t="shared" si="0"/>
        <v>89.371565176873403</v>
      </c>
      <c r="Q3" s="118">
        <f t="shared" si="0"/>
        <v>94.867520808139886</v>
      </c>
      <c r="R3" s="118">
        <f t="shared" ref="R3:V3" si="1">R4+R7+R9+R19</f>
        <v>102.7517176189114</v>
      </c>
      <c r="S3" s="118">
        <f t="shared" si="1"/>
        <v>105.16973759493067</v>
      </c>
      <c r="T3" s="118">
        <f t="shared" si="1"/>
        <v>91.512161082135975</v>
      </c>
      <c r="U3" s="118">
        <f t="shared" si="1"/>
        <v>93.804547988765236</v>
      </c>
      <c r="V3" s="118">
        <f t="shared" si="1"/>
        <v>85.698114441311276</v>
      </c>
      <c r="W3" s="118">
        <f t="shared" ref="W3:Y3" si="2">W4+W7+W9+W19</f>
        <v>102.55034265319547</v>
      </c>
      <c r="X3" s="118">
        <f t="shared" si="2"/>
        <v>99.608558240100152</v>
      </c>
      <c r="Y3" s="118">
        <f t="shared" si="2"/>
        <v>82.200431476113934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90.89966210654417</v>
      </c>
      <c r="C4" s="123">
        <f t="shared" si="3"/>
        <v>98.448544309124259</v>
      </c>
      <c r="D4" s="123">
        <f t="shared" si="3"/>
        <v>81.038564783290397</v>
      </c>
      <c r="E4" s="123">
        <f t="shared" si="3"/>
        <v>89.967035167015709</v>
      </c>
      <c r="F4" s="123">
        <f t="shared" si="3"/>
        <v>96.165105386767777</v>
      </c>
      <c r="G4" s="123">
        <f t="shared" si="3"/>
        <v>90.127212041339703</v>
      </c>
      <c r="H4" s="123">
        <f t="shared" si="3"/>
        <v>87.006821201349567</v>
      </c>
      <c r="I4" s="123">
        <f t="shared" si="3"/>
        <v>84.572504785822076</v>
      </c>
      <c r="J4" s="123">
        <f t="shared" si="3"/>
        <v>95.799217723619066</v>
      </c>
      <c r="K4" s="123">
        <f t="shared" si="3"/>
        <v>89.889945477200229</v>
      </c>
      <c r="L4" s="123">
        <f t="shared" si="3"/>
        <v>120.71862549140246</v>
      </c>
      <c r="M4" s="123">
        <f t="shared" si="3"/>
        <v>36.834810131193841</v>
      </c>
      <c r="N4" s="123">
        <f t="shared" si="3"/>
        <v>63.165483536060052</v>
      </c>
      <c r="O4" s="123">
        <f t="shared" si="3"/>
        <v>94.899237418645924</v>
      </c>
      <c r="P4" s="123">
        <f t="shared" si="3"/>
        <v>70.696417083656925</v>
      </c>
      <c r="Q4" s="123">
        <f t="shared" si="3"/>
        <v>76.034837668657502</v>
      </c>
      <c r="R4" s="123">
        <f t="shared" ref="R4:V4" si="4">SUM(R5:R6)</f>
        <v>83.52657823873902</v>
      </c>
      <c r="S4" s="123">
        <f t="shared" si="4"/>
        <v>84.787403882403567</v>
      </c>
      <c r="T4" s="123">
        <f t="shared" si="4"/>
        <v>73.111070290502994</v>
      </c>
      <c r="U4" s="123">
        <f t="shared" si="4"/>
        <v>76.033677373451454</v>
      </c>
      <c r="V4" s="123">
        <f t="shared" si="4"/>
        <v>66.817436519017079</v>
      </c>
      <c r="W4" s="123">
        <f t="shared" ref="W4:Y4" si="5">SUM(W5:W6)</f>
        <v>82.568653841956618</v>
      </c>
      <c r="X4" s="123">
        <f t="shared" si="5"/>
        <v>83.262748464686283</v>
      </c>
      <c r="Y4" s="123">
        <f t="shared" si="5"/>
        <v>66.997807185230087</v>
      </c>
      <c r="DA4" s="130" t="s">
        <v>2917</v>
      </c>
    </row>
    <row r="5" spans="1:105" ht="12" customHeight="1" x14ac:dyDescent="0.25">
      <c r="A5" s="97" t="s">
        <v>51</v>
      </c>
      <c r="B5" s="99">
        <v>89.996298454242279</v>
      </c>
      <c r="C5" s="99">
        <v>97.49479458272701</v>
      </c>
      <c r="D5" s="99">
        <v>80.263731677561438</v>
      </c>
      <c r="E5" s="99">
        <v>89.146191448179536</v>
      </c>
      <c r="F5" s="99">
        <v>95.28101929474046</v>
      </c>
      <c r="G5" s="99">
        <v>89.317534184071562</v>
      </c>
      <c r="H5" s="99">
        <v>86.23982402314715</v>
      </c>
      <c r="I5" s="99">
        <v>83.826976977331057</v>
      </c>
      <c r="J5" s="99">
        <v>94.967850015417397</v>
      </c>
      <c r="K5" s="99">
        <v>89.132177067589595</v>
      </c>
      <c r="L5" s="99">
        <v>119.70781810844682</v>
      </c>
      <c r="M5" s="99">
        <v>36.533387517113219</v>
      </c>
      <c r="N5" s="99">
        <v>62.648417109963837</v>
      </c>
      <c r="O5" s="99">
        <v>94.129755032827916</v>
      </c>
      <c r="P5" s="99">
        <v>70.12905770417936</v>
      </c>
      <c r="Q5" s="99">
        <v>75.4286167960272</v>
      </c>
      <c r="R5" s="99">
        <v>82.863498329716961</v>
      </c>
      <c r="S5" s="99">
        <v>84.118442984671049</v>
      </c>
      <c r="T5" s="99">
        <v>72.539010752115701</v>
      </c>
      <c r="U5" s="99">
        <v>75.439511098798107</v>
      </c>
      <c r="V5" s="99">
        <v>66.299472802794625</v>
      </c>
      <c r="W5" s="99">
        <v>81.923989893283178</v>
      </c>
      <c r="X5" s="99">
        <v>82.626701004629027</v>
      </c>
      <c r="Y5" s="99">
        <v>66.48676822364115</v>
      </c>
      <c r="DA5" s="63" t="s">
        <v>2918</v>
      </c>
    </row>
    <row r="6" spans="1:105" ht="12" customHeight="1" x14ac:dyDescent="0.25">
      <c r="A6" s="97" t="s">
        <v>53</v>
      </c>
      <c r="B6" s="99">
        <v>0.90336365230188442</v>
      </c>
      <c r="C6" s="99">
        <v>0.95374972639724964</v>
      </c>
      <c r="D6" s="99">
        <v>0.77483310572895481</v>
      </c>
      <c r="E6" s="99">
        <v>0.82084371883617524</v>
      </c>
      <c r="F6" s="99">
        <v>0.88408609202732158</v>
      </c>
      <c r="G6" s="99">
        <v>0.80967785726814034</v>
      </c>
      <c r="H6" s="99">
        <v>0.7669971782024142</v>
      </c>
      <c r="I6" s="99">
        <v>0.74552780849101796</v>
      </c>
      <c r="J6" s="99">
        <v>0.83136770820166239</v>
      </c>
      <c r="K6" s="99">
        <v>0.75776840961062708</v>
      </c>
      <c r="L6" s="99">
        <v>1.010807382955645</v>
      </c>
      <c r="M6" s="99">
        <v>0.30142261408061999</v>
      </c>
      <c r="N6" s="99">
        <v>0.51706642609621445</v>
      </c>
      <c r="O6" s="99">
        <v>0.76948238581801132</v>
      </c>
      <c r="P6" s="99">
        <v>0.56735937947756265</v>
      </c>
      <c r="Q6" s="99">
        <v>0.60622087263030122</v>
      </c>
      <c r="R6" s="99">
        <v>0.66307990902205338</v>
      </c>
      <c r="S6" s="99">
        <v>0.66896089773251111</v>
      </c>
      <c r="T6" s="99">
        <v>0.57205953838729784</v>
      </c>
      <c r="U6" s="99">
        <v>0.59416627465334171</v>
      </c>
      <c r="V6" s="99">
        <v>0.51796371622244786</v>
      </c>
      <c r="W6" s="99">
        <v>0.64466394867343468</v>
      </c>
      <c r="X6" s="99">
        <v>0.6360474600572561</v>
      </c>
      <c r="Y6" s="99">
        <v>0.51103896158893825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0.43186617303524688</v>
      </c>
      <c r="C7" s="123">
        <f t="shared" si="6"/>
        <v>0.61022007844313375</v>
      </c>
      <c r="D7" s="123">
        <f t="shared" si="6"/>
        <v>0.56772213754116174</v>
      </c>
      <c r="E7" s="123">
        <f t="shared" si="6"/>
        <v>1.9237229142158399</v>
      </c>
      <c r="F7" s="123">
        <f t="shared" si="6"/>
        <v>0.55655504533469835</v>
      </c>
      <c r="G7" s="123">
        <f t="shared" si="6"/>
        <v>0.6561170253487022</v>
      </c>
      <c r="H7" s="123">
        <f t="shared" si="6"/>
        <v>0.67575086368502035</v>
      </c>
      <c r="I7" s="123">
        <f t="shared" si="6"/>
        <v>0.27070965823794191</v>
      </c>
      <c r="J7" s="123">
        <f t="shared" si="6"/>
        <v>0.29673569544079287</v>
      </c>
      <c r="K7" s="123">
        <f t="shared" si="6"/>
        <v>0.42010330336882024</v>
      </c>
      <c r="L7" s="123">
        <f t="shared" si="6"/>
        <v>0.5965273076264016</v>
      </c>
      <c r="M7" s="123">
        <f t="shared" si="6"/>
        <v>1.0433514436359723</v>
      </c>
      <c r="N7" s="123">
        <f t="shared" si="6"/>
        <v>1.5064084113749605</v>
      </c>
      <c r="O7" s="123">
        <f t="shared" si="6"/>
        <v>1.8171423651072411</v>
      </c>
      <c r="P7" s="123">
        <f t="shared" si="6"/>
        <v>1.7239713755469868</v>
      </c>
      <c r="Q7" s="123">
        <f t="shared" si="6"/>
        <v>1.5025971443075969</v>
      </c>
      <c r="R7" s="123">
        <f t="shared" si="6"/>
        <v>1.2806664658900948</v>
      </c>
      <c r="S7" s="123">
        <f t="shared" si="6"/>
        <v>0.68306564551421933</v>
      </c>
      <c r="T7" s="123">
        <f t="shared" si="6"/>
        <v>0.32377828230110184</v>
      </c>
      <c r="U7" s="123">
        <f t="shared" si="6"/>
        <v>0.27213333799348594</v>
      </c>
      <c r="V7" s="123">
        <f t="shared" si="6"/>
        <v>0.32793905274682605</v>
      </c>
      <c r="W7" s="123">
        <f t="shared" si="6"/>
        <v>0.48226110176291281</v>
      </c>
      <c r="X7" s="123">
        <f t="shared" si="6"/>
        <v>0.46928316544942444</v>
      </c>
      <c r="Y7" s="123">
        <f t="shared" si="6"/>
        <v>0.76005418720618567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0.43186617303524688</v>
      </c>
      <c r="C8" s="99">
        <f>RES_hhdet_tesh!C8/RES_summary!C$19</f>
        <v>0.61022007844313375</v>
      </c>
      <c r="D8" s="99">
        <f>RES_hhdet_tesh!D8/RES_summary!D$19</f>
        <v>0.56772213754116174</v>
      </c>
      <c r="E8" s="99">
        <f>RES_hhdet_tesh!E8/RES_summary!E$19</f>
        <v>1.9237229142158399</v>
      </c>
      <c r="F8" s="99">
        <f>RES_hhdet_tesh!F8/RES_summary!F$19</f>
        <v>0.55655504533469835</v>
      </c>
      <c r="G8" s="99">
        <f>RES_hhdet_tesh!G8/RES_summary!G$19</f>
        <v>0.6561170253487022</v>
      </c>
      <c r="H8" s="99">
        <f>RES_hhdet_tesh!H8/RES_summary!H$19</f>
        <v>0.67575086368502035</v>
      </c>
      <c r="I8" s="99">
        <f>RES_hhdet_tesh!I8/RES_summary!I$19</f>
        <v>0.27070965823794191</v>
      </c>
      <c r="J8" s="99">
        <f>RES_hhdet_tesh!J8/RES_summary!J$19</f>
        <v>0.29673569544079287</v>
      </c>
      <c r="K8" s="99">
        <f>RES_hhdet_tesh!K8/RES_summary!K$19</f>
        <v>0.42010330336882024</v>
      </c>
      <c r="L8" s="99">
        <f>RES_hhdet_tesh!L8/RES_summary!L$19</f>
        <v>0.5965273076264016</v>
      </c>
      <c r="M8" s="99">
        <f>RES_hhdet_tesh!M8/RES_summary!M$19</f>
        <v>1.0433514436359723</v>
      </c>
      <c r="N8" s="99">
        <f>RES_hhdet_tesh!N8/RES_summary!N$19</f>
        <v>1.5064084113749605</v>
      </c>
      <c r="O8" s="99">
        <f>RES_hhdet_tesh!O8/RES_summary!O$19</f>
        <v>1.8171423651072411</v>
      </c>
      <c r="P8" s="99">
        <f>RES_hhdet_tesh!P8/RES_summary!P$19</f>
        <v>1.7239713755469868</v>
      </c>
      <c r="Q8" s="99">
        <f>RES_hhdet_tesh!Q8/RES_summary!Q$19</f>
        <v>1.5025971443075969</v>
      </c>
      <c r="R8" s="99">
        <f>RES_hhdet_tesh!R8/RES_summary!R$19</f>
        <v>1.2806664658900948</v>
      </c>
      <c r="S8" s="99">
        <f>RES_hhdet_tesh!S8/RES_summary!S$19</f>
        <v>0.68306564551421933</v>
      </c>
      <c r="T8" s="99">
        <f>RES_hhdet_tesh!T8/RES_summary!T$19</f>
        <v>0.32377828230110184</v>
      </c>
      <c r="U8" s="99">
        <f>RES_hhdet_tesh!U8/RES_summary!U$19</f>
        <v>0.27213333799348594</v>
      </c>
      <c r="V8" s="99">
        <f>RES_hhdet_tesh!V8/RES_summary!V$19</f>
        <v>0.32793905274682605</v>
      </c>
      <c r="W8" s="99">
        <f>RES_hhdet_tesh!W8/RES_summary!W$19</f>
        <v>0.48226110176291281</v>
      </c>
      <c r="X8" s="99">
        <f>RES_hhdet_tesh!X8/RES_summary!X$19</f>
        <v>0.46928316544942444</v>
      </c>
      <c r="Y8" s="99">
        <f>RES_hhdet_tesh!Y8/RES_summary!Y$19</f>
        <v>0.76005418720618567</v>
      </c>
      <c r="DA8" s="63" t="s">
        <v>2921</v>
      </c>
    </row>
    <row r="9" spans="1:105" ht="12" customHeight="1" x14ac:dyDescent="0.25">
      <c r="A9" s="121" t="s">
        <v>55</v>
      </c>
      <c r="B9" s="123">
        <v>10.385901139695045</v>
      </c>
      <c r="C9" s="123">
        <v>10.126088163271616</v>
      </c>
      <c r="D9" s="123">
        <v>9.922277264723224</v>
      </c>
      <c r="E9" s="123">
        <v>10.450671680243039</v>
      </c>
      <c r="F9" s="123">
        <v>10.514573792026406</v>
      </c>
      <c r="G9" s="123">
        <v>9.7110197509315324</v>
      </c>
      <c r="H9" s="123">
        <v>10.252918235481335</v>
      </c>
      <c r="I9" s="123">
        <v>10.799545582203717</v>
      </c>
      <c r="J9" s="123">
        <v>11.395205134680014</v>
      </c>
      <c r="K9" s="123">
        <v>10.700687549878117</v>
      </c>
      <c r="L9" s="123">
        <v>12.90549466204628</v>
      </c>
      <c r="M9" s="123">
        <v>8.6536160401393882</v>
      </c>
      <c r="N9" s="123">
        <v>10.32104105942903</v>
      </c>
      <c r="O9" s="123">
        <v>11.686975897728583</v>
      </c>
      <c r="P9" s="123">
        <v>11.193026454168868</v>
      </c>
      <c r="Q9" s="123">
        <v>11.340340689068954</v>
      </c>
      <c r="R9" s="123">
        <v>12.185136818787793</v>
      </c>
      <c r="S9" s="123">
        <v>13.61137155084109</v>
      </c>
      <c r="T9" s="123">
        <v>12.060681516001322</v>
      </c>
      <c r="U9" s="123">
        <v>11.57807135465532</v>
      </c>
      <c r="V9" s="123">
        <v>12.363789327513155</v>
      </c>
      <c r="W9" s="123">
        <v>13.700650371510253</v>
      </c>
      <c r="X9" s="123">
        <v>9.5227309835982883</v>
      </c>
      <c r="Y9" s="123">
        <v>8.6176506935987636</v>
      </c>
      <c r="DA9" s="130" t="s">
        <v>2922</v>
      </c>
    </row>
    <row r="10" spans="1:105" ht="12" customHeight="1" x14ac:dyDescent="0.25">
      <c r="A10" s="97" t="s">
        <v>143</v>
      </c>
      <c r="B10" s="99">
        <v>10.15893559501917</v>
      </c>
      <c r="C10" s="99">
        <v>10.498647388603654</v>
      </c>
      <c r="D10" s="99">
        <v>9.3607059670528283</v>
      </c>
      <c r="E10" s="99">
        <v>10.273691434386908</v>
      </c>
      <c r="F10" s="99">
        <v>10.424056259707774</v>
      </c>
      <c r="G10" s="99">
        <v>9.4420178172323386</v>
      </c>
      <c r="H10" s="99">
        <v>10.775388050307333</v>
      </c>
      <c r="I10" s="99">
        <v>12.646960243023713</v>
      </c>
      <c r="J10" s="99">
        <v>14.762704079629225</v>
      </c>
      <c r="K10" s="99">
        <v>14.137987516808364</v>
      </c>
      <c r="L10" s="99">
        <v>18.932377232614993</v>
      </c>
      <c r="M10" s="99">
        <v>5.0921836192549117</v>
      </c>
      <c r="N10" s="99">
        <v>8.2265091309930938</v>
      </c>
      <c r="O10" s="99">
        <v>10.865625267947635</v>
      </c>
      <c r="P10" s="99">
        <v>11.278662051675719</v>
      </c>
      <c r="Q10" s="99">
        <v>10.979993183806323</v>
      </c>
      <c r="R10" s="99">
        <v>12.607161411495039</v>
      </c>
      <c r="S10" s="99">
        <v>14.691691409127101</v>
      </c>
      <c r="T10" s="99">
        <v>11.367276523089407</v>
      </c>
      <c r="U10" s="99">
        <v>10.215433195466558</v>
      </c>
      <c r="V10" s="99">
        <v>11.211108634608697</v>
      </c>
      <c r="W10" s="99">
        <v>15.963728624328864</v>
      </c>
      <c r="X10" s="99">
        <v>9.9189094038920516</v>
      </c>
      <c r="Y10" s="99">
        <v>8.3972946138045366</v>
      </c>
      <c r="DA10" s="63" t="s">
        <v>2923</v>
      </c>
    </row>
    <row r="11" spans="1:105" ht="12" customHeight="1" x14ac:dyDescent="0.25">
      <c r="A11" s="97" t="s">
        <v>124</v>
      </c>
      <c r="B11" s="99">
        <v>10.271107492597864</v>
      </c>
      <c r="C11" s="99">
        <v>9.9754652659670668</v>
      </c>
      <c r="D11" s="99">
        <v>10.347163046002445</v>
      </c>
      <c r="E11" s="99">
        <v>10.153184813017996</v>
      </c>
      <c r="F11" s="99">
        <v>10.399304682166006</v>
      </c>
      <c r="G11" s="99">
        <v>10.191827759664497</v>
      </c>
      <c r="H11" s="99">
        <v>9.9819234977009277</v>
      </c>
      <c r="I11" s="99">
        <v>10.389901596724263</v>
      </c>
      <c r="J11" s="99">
        <v>9.7989166726245056</v>
      </c>
      <c r="K11" s="99">
        <v>9.9271549547588869</v>
      </c>
      <c r="L11" s="99">
        <v>10.498938091046984</v>
      </c>
      <c r="M11" s="99">
        <v>11.339736991885095</v>
      </c>
      <c r="N11" s="99">
        <v>11.345101771621723</v>
      </c>
      <c r="O11" s="99">
        <v>11.413051243358073</v>
      </c>
      <c r="P11" s="99">
        <v>11.48472518146535</v>
      </c>
      <c r="Q11" s="99">
        <v>11.494007734805331</v>
      </c>
      <c r="R11" s="99">
        <v>11.721485928464258</v>
      </c>
      <c r="S11" s="99">
        <v>12.512130240741136</v>
      </c>
      <c r="T11" s="99">
        <v>12.675728144390865</v>
      </c>
      <c r="U11" s="99">
        <v>12.41701103268282</v>
      </c>
      <c r="V11" s="99">
        <v>12.853395262464376</v>
      </c>
      <c r="W11" s="99">
        <v>14.034354410506651</v>
      </c>
      <c r="X11" s="99">
        <v>9.5236163336890769</v>
      </c>
      <c r="Y11" s="99">
        <v>8.4156281962807107</v>
      </c>
      <c r="DA11" s="63" t="s">
        <v>2924</v>
      </c>
    </row>
    <row r="12" spans="1:105" ht="12" customHeight="1" x14ac:dyDescent="0.25">
      <c r="A12" s="97" t="s">
        <v>123</v>
      </c>
      <c r="B12" s="99">
        <v>10.271107492597862</v>
      </c>
      <c r="C12" s="99">
        <v>9.9754069034425807</v>
      </c>
      <c r="D12" s="99">
        <v>10.347085881499584</v>
      </c>
      <c r="E12" s="99">
        <v>10.15257813129376</v>
      </c>
      <c r="F12" s="99">
        <v>10.398948643302729</v>
      </c>
      <c r="G12" s="99">
        <v>10.192612708108516</v>
      </c>
      <c r="H12" s="99">
        <v>9.9872318523445394</v>
      </c>
      <c r="I12" s="99">
        <v>10.380155880553131</v>
      </c>
      <c r="J12" s="99">
        <v>9.7949373674085578</v>
      </c>
      <c r="K12" s="99">
        <v>9.9351685449835152</v>
      </c>
      <c r="L12" s="99">
        <v>10.513683035329914</v>
      </c>
      <c r="M12" s="99">
        <v>11.356166558895703</v>
      </c>
      <c r="N12" s="99">
        <v>11.353948185018334</v>
      </c>
      <c r="O12" s="99">
        <v>11.496198778231035</v>
      </c>
      <c r="P12" s="99">
        <v>11.579759768637931</v>
      </c>
      <c r="Q12" s="99">
        <v>11.589601742424584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2925</v>
      </c>
    </row>
    <row r="13" spans="1:105" ht="12" customHeight="1" x14ac:dyDescent="0.25">
      <c r="A13" s="100" t="s">
        <v>50</v>
      </c>
      <c r="B13" s="102">
        <v>2.5955579475121384</v>
      </c>
      <c r="C13" s="102">
        <v>2.3889888829123196</v>
      </c>
      <c r="D13" s="102">
        <v>2.2637292355496532</v>
      </c>
      <c r="E13" s="102">
        <v>2.4607751171089012</v>
      </c>
      <c r="F13" s="102">
        <v>2.4416671055805601</v>
      </c>
      <c r="G13" s="102">
        <v>2.1774205221429472</v>
      </c>
      <c r="H13" s="102">
        <v>2.0197955799315159</v>
      </c>
      <c r="I13" s="102">
        <v>2.5342828754772864</v>
      </c>
      <c r="J13" s="102">
        <v>2.1976205363441541</v>
      </c>
      <c r="K13" s="102">
        <v>2.0323010553398908</v>
      </c>
      <c r="L13" s="102">
        <v>4.7004284517180492</v>
      </c>
      <c r="M13" s="102">
        <v>2.2406041521327249</v>
      </c>
      <c r="N13" s="102">
        <v>2.8977434815278249</v>
      </c>
      <c r="O13" s="102">
        <v>3.069641189768157</v>
      </c>
      <c r="P13" s="102">
        <v>2.218114732961403</v>
      </c>
      <c r="Q13" s="102">
        <v>2.5571749045878702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2926</v>
      </c>
    </row>
    <row r="14" spans="1:105" ht="12" customHeight="1" x14ac:dyDescent="0.25">
      <c r="A14" s="103" t="s">
        <v>52</v>
      </c>
      <c r="B14" s="105">
        <v>7.6755495450857234</v>
      </c>
      <c r="C14" s="105">
        <v>7.586418020530262</v>
      </c>
      <c r="D14" s="105">
        <v>8.083356645949932</v>
      </c>
      <c r="E14" s="105">
        <v>7.6918030141848588</v>
      </c>
      <c r="F14" s="105">
        <v>7.9572815377221673</v>
      </c>
      <c r="G14" s="105">
        <v>8.0151921859655726</v>
      </c>
      <c r="H14" s="105">
        <v>7.967436272413023</v>
      </c>
      <c r="I14" s="105">
        <v>7.8458730050758465</v>
      </c>
      <c r="J14" s="105">
        <v>7.5973168310644024</v>
      </c>
      <c r="K14" s="105">
        <v>7.902867489643624</v>
      </c>
      <c r="L14" s="105">
        <v>5.8132545836118643</v>
      </c>
      <c r="M14" s="105">
        <v>9.1155624067629795</v>
      </c>
      <c r="N14" s="105">
        <v>8.4562047034905081</v>
      </c>
      <c r="O14" s="105">
        <v>8.4265575884628792</v>
      </c>
      <c r="P14" s="105">
        <v>9.3616450356765313</v>
      </c>
      <c r="Q14" s="105">
        <v>9.032426837836713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2927</v>
      </c>
    </row>
    <row r="15" spans="1:105" ht="12" customHeight="1" x14ac:dyDescent="0.25">
      <c r="A15" s="106" t="s">
        <v>122</v>
      </c>
      <c r="B15" s="102">
        <v>10.448176556217046</v>
      </c>
      <c r="C15" s="102">
        <v>10.061219161830726</v>
      </c>
      <c r="D15" s="102">
        <v>10.010906188163911</v>
      </c>
      <c r="E15" s="102">
        <v>10.538956666967694</v>
      </c>
      <c r="F15" s="102">
        <v>10.558298526316847</v>
      </c>
      <c r="G15" s="102">
        <v>9.7597516803176489</v>
      </c>
      <c r="H15" s="102">
        <v>10.078831709051553</v>
      </c>
      <c r="I15" s="102">
        <v>10.123048173869615</v>
      </c>
      <c r="J15" s="102">
        <v>10.228794182451388</v>
      </c>
      <c r="K15" s="102">
        <v>9.4150913804532408</v>
      </c>
      <c r="L15" s="102">
        <v>10.280880826768133</v>
      </c>
      <c r="M15" s="102">
        <v>11.029268081767492</v>
      </c>
      <c r="N15" s="102">
        <v>11.77338856426905</v>
      </c>
      <c r="O15" s="102">
        <v>12.425958295283305</v>
      </c>
      <c r="P15" s="102">
        <v>11.109474259487342</v>
      </c>
      <c r="Q15" s="102">
        <v>11.656903835634107</v>
      </c>
      <c r="R15" s="102">
        <v>11.769550068187343</v>
      </c>
      <c r="S15" s="102">
        <v>12.510396604125045</v>
      </c>
      <c r="T15" s="102">
        <v>12.640088342839318</v>
      </c>
      <c r="U15" s="102">
        <v>12.480097560743159</v>
      </c>
      <c r="V15" s="102">
        <v>12.998450281200974</v>
      </c>
      <c r="W15" s="102">
        <v>12.590014413678087</v>
      </c>
      <c r="X15" s="102">
        <v>9.390223721548054</v>
      </c>
      <c r="Y15" s="102">
        <v>8.7025711652491484</v>
      </c>
      <c r="DA15" s="131" t="s">
        <v>2928</v>
      </c>
    </row>
    <row r="16" spans="1:105" ht="12" customHeight="1" x14ac:dyDescent="0.25">
      <c r="A16" s="107" t="s">
        <v>121</v>
      </c>
      <c r="B16" s="105">
        <v>10.448176556217049</v>
      </c>
      <c r="C16" s="105">
        <v>10.061080968511353</v>
      </c>
      <c r="D16" s="105">
        <v>10.010391193144251</v>
      </c>
      <c r="E16" s="105">
        <v>10.53872328458012</v>
      </c>
      <c r="F16" s="105">
        <v>10.558485535667057</v>
      </c>
      <c r="G16" s="105">
        <v>9.7606374317785836</v>
      </c>
      <c r="H16" s="105">
        <v>10.080134291468024</v>
      </c>
      <c r="I16" s="105">
        <v>10.121089239271845</v>
      </c>
      <c r="J16" s="105">
        <v>10.226248948115495</v>
      </c>
      <c r="K16" s="105">
        <v>9.4113595228609785</v>
      </c>
      <c r="L16" s="105">
        <v>10.278256133273869</v>
      </c>
      <c r="M16" s="105">
        <v>11.034145517728028</v>
      </c>
      <c r="N16" s="105">
        <v>11.776753281642831</v>
      </c>
      <c r="O16" s="105">
        <v>12.424181360651495</v>
      </c>
      <c r="P16" s="105">
        <v>11.108080322815246</v>
      </c>
      <c r="Q16" s="105">
        <v>11.656155093109954</v>
      </c>
      <c r="R16" s="105">
        <v>11.769842082819006</v>
      </c>
      <c r="S16" s="105">
        <v>12.512280679234143</v>
      </c>
      <c r="T16" s="105">
        <v>12.651231675681707</v>
      </c>
      <c r="U16" s="105">
        <v>12.491909627215945</v>
      </c>
      <c r="V16" s="105">
        <v>12.999695538254349</v>
      </c>
      <c r="W16" s="105">
        <v>12.583183278516776</v>
      </c>
      <c r="X16" s="105">
        <v>9.3687657793636188</v>
      </c>
      <c r="Y16" s="105">
        <v>8.7028648965261883</v>
      </c>
      <c r="DA16" s="132" t="s">
        <v>2929</v>
      </c>
    </row>
    <row r="17" spans="1:105" ht="12" customHeight="1" x14ac:dyDescent="0.25">
      <c r="A17" s="108" t="s">
        <v>53</v>
      </c>
      <c r="B17" s="99">
        <v>2.6410673221659704</v>
      </c>
      <c r="C17" s="99">
        <v>2.4098757527407444</v>
      </c>
      <c r="D17" s="99">
        <v>2.1889963549934279</v>
      </c>
      <c r="E17" s="99">
        <v>2.5550235157896983</v>
      </c>
      <c r="F17" s="99">
        <v>2.4794392593803245</v>
      </c>
      <c r="G17" s="99">
        <v>2.0837915890765322</v>
      </c>
      <c r="H17" s="99">
        <v>2.0376571948125526</v>
      </c>
      <c r="I17" s="99">
        <v>2.4710612463292723</v>
      </c>
      <c r="J17" s="99">
        <v>2.2964574111607261</v>
      </c>
      <c r="K17" s="99">
        <v>1.9216855937543782</v>
      </c>
      <c r="L17" s="99">
        <v>4.5951841830835773</v>
      </c>
      <c r="M17" s="99">
        <v>2.1732009984069491</v>
      </c>
      <c r="N17" s="99">
        <v>3.0065712820800279</v>
      </c>
      <c r="O17" s="99">
        <v>3.3172133885073753</v>
      </c>
      <c r="P17" s="99">
        <v>2.1253818376051825</v>
      </c>
      <c r="Q17" s="99">
        <v>2.5746636183424774</v>
      </c>
      <c r="R17" s="99">
        <v>2.4480156240235011</v>
      </c>
      <c r="S17" s="99">
        <v>2.9259575939079516</v>
      </c>
      <c r="T17" s="99">
        <v>2.9357995849054901</v>
      </c>
      <c r="U17" s="99">
        <v>2.6452883093365394</v>
      </c>
      <c r="V17" s="99">
        <v>2.8047562246287536</v>
      </c>
      <c r="W17" s="99">
        <v>2.7650584586483777</v>
      </c>
      <c r="X17" s="99">
        <v>0.78828856306704653</v>
      </c>
      <c r="Y17" s="99">
        <v>0.59816303862995468</v>
      </c>
      <c r="DA17" s="63" t="s">
        <v>2930</v>
      </c>
    </row>
    <row r="18" spans="1:105" ht="12" customHeight="1" x14ac:dyDescent="0.25">
      <c r="A18" s="108" t="s">
        <v>52</v>
      </c>
      <c r="B18" s="99">
        <v>7.8071092340510786</v>
      </c>
      <c r="C18" s="99">
        <v>7.6512052157706103</v>
      </c>
      <c r="D18" s="99">
        <v>7.8213948381508258</v>
      </c>
      <c r="E18" s="99">
        <v>7.983699768790423</v>
      </c>
      <c r="F18" s="99">
        <v>8.0790462762867357</v>
      </c>
      <c r="G18" s="99">
        <v>7.6768458427020514</v>
      </c>
      <c r="H18" s="99">
        <v>8.0424770966554711</v>
      </c>
      <c r="I18" s="99">
        <v>7.6500279929425723</v>
      </c>
      <c r="J18" s="99">
        <v>7.9297915369547676</v>
      </c>
      <c r="K18" s="99">
        <v>7.4896739291065995</v>
      </c>
      <c r="L18" s="99">
        <v>5.6830719501902909</v>
      </c>
      <c r="M18" s="99">
        <v>8.8609445193210803</v>
      </c>
      <c r="N18" s="99">
        <v>8.7701819995627979</v>
      </c>
      <c r="O18" s="99">
        <v>9.1069679721441208</v>
      </c>
      <c r="P18" s="99">
        <v>8.9826984852100633</v>
      </c>
      <c r="Q18" s="99">
        <v>9.0814914747674749</v>
      </c>
      <c r="R18" s="99">
        <v>9.3218264587955044</v>
      </c>
      <c r="S18" s="99">
        <v>9.5863230853261889</v>
      </c>
      <c r="T18" s="99">
        <v>9.7154320907762166</v>
      </c>
      <c r="U18" s="99">
        <v>9.8466213178794053</v>
      </c>
      <c r="V18" s="99">
        <v>10.194939313625596</v>
      </c>
      <c r="W18" s="99">
        <v>9.8181248198683999</v>
      </c>
      <c r="X18" s="99">
        <v>8.5804772162965719</v>
      </c>
      <c r="Y18" s="99">
        <v>8.1047018578962327</v>
      </c>
      <c r="DA18" s="63" t="s">
        <v>2931</v>
      </c>
    </row>
    <row r="19" spans="1:105" ht="12" customHeight="1" x14ac:dyDescent="0.25">
      <c r="A19" s="121" t="s">
        <v>54</v>
      </c>
      <c r="B19" s="123">
        <v>6.4412496512190422</v>
      </c>
      <c r="C19" s="123">
        <v>6.4935075474763488</v>
      </c>
      <c r="D19" s="123">
        <v>6.5378021255230081</v>
      </c>
      <c r="E19" s="123">
        <v>6.2791272886655802</v>
      </c>
      <c r="F19" s="123">
        <v>5.6187000699783569</v>
      </c>
      <c r="G19" s="123">
        <v>5.7747399426875266</v>
      </c>
      <c r="H19" s="123">
        <v>5.8452595087813277</v>
      </c>
      <c r="I19" s="123">
        <v>6.1015357524065266</v>
      </c>
      <c r="J19" s="123">
        <v>6.1096275961490845</v>
      </c>
      <c r="K19" s="123">
        <v>5.0253427425515369</v>
      </c>
      <c r="L19" s="123">
        <v>6.1959297966157649</v>
      </c>
      <c r="M19" s="123">
        <v>6.0849787402550719</v>
      </c>
      <c r="N19" s="123">
        <v>6.4300756223086113</v>
      </c>
      <c r="O19" s="123">
        <v>6.5637713646222329</v>
      </c>
      <c r="P19" s="123">
        <v>5.758150263500621</v>
      </c>
      <c r="Q19" s="123">
        <v>5.9897453061058323</v>
      </c>
      <c r="R19" s="123">
        <v>5.7593360954944872</v>
      </c>
      <c r="S19" s="123">
        <v>6.0878965161717957</v>
      </c>
      <c r="T19" s="123">
        <v>6.0166309933305575</v>
      </c>
      <c r="U19" s="123">
        <v>5.920665922664984</v>
      </c>
      <c r="V19" s="123">
        <v>6.1889495420342113</v>
      </c>
      <c r="W19" s="123">
        <v>5.7987773379656913</v>
      </c>
      <c r="X19" s="123">
        <v>6.3537956263661517</v>
      </c>
      <c r="Y19" s="123">
        <v>5.8249194100789037</v>
      </c>
      <c r="DA19" s="130" t="s">
        <v>2932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2933</v>
      </c>
    </row>
    <row r="21" spans="1:105" ht="12" customHeight="1" x14ac:dyDescent="0.25">
      <c r="A21" s="97" t="s">
        <v>50</v>
      </c>
      <c r="B21" s="99">
        <v>6.6361821513813437</v>
      </c>
      <c r="C21" s="99">
        <v>6.3609375684052738</v>
      </c>
      <c r="D21" s="99">
        <v>6.4891541291696262</v>
      </c>
      <c r="E21" s="99">
        <v>6.0941774463656024</v>
      </c>
      <c r="F21" s="99">
        <v>5.9712093543457234</v>
      </c>
      <c r="G21" s="99">
        <v>5.8075474180034945</v>
      </c>
      <c r="H21" s="99">
        <v>5.7778571166572563</v>
      </c>
      <c r="I21" s="99">
        <v>6.11292029467727</v>
      </c>
      <c r="J21" s="99">
        <v>5.7355489941358906</v>
      </c>
      <c r="K21" s="99">
        <v>5.8014801413093497</v>
      </c>
      <c r="L21" s="99">
        <v>5.9511892199599723</v>
      </c>
      <c r="M21" s="99">
        <v>6.2212396202013744</v>
      </c>
      <c r="N21" s="99">
        <v>6.2315313267164374</v>
      </c>
      <c r="O21" s="99">
        <v>6.2036274668660933</v>
      </c>
      <c r="P21" s="99">
        <v>6.2006625136897053</v>
      </c>
      <c r="Q21" s="99">
        <v>6.1293611286354421</v>
      </c>
      <c r="R21" s="99">
        <v>5.6092259867381076</v>
      </c>
      <c r="S21" s="99">
        <v>6.0732738969965121</v>
      </c>
      <c r="T21" s="99">
        <v>5.9311566937720919</v>
      </c>
      <c r="U21" s="99">
        <v>5.9196925709606232</v>
      </c>
      <c r="V21" s="99">
        <v>6.409050699229339</v>
      </c>
      <c r="W21" s="99">
        <v>6.0999939121388689</v>
      </c>
      <c r="X21" s="99">
        <v>6.051836364573794</v>
      </c>
      <c r="Y21" s="99">
        <v>5.6313006319830032</v>
      </c>
      <c r="DA21" s="63" t="s">
        <v>2934</v>
      </c>
    </row>
    <row r="22" spans="1:105" ht="12" customHeight="1" x14ac:dyDescent="0.25">
      <c r="A22" s="109" t="s">
        <v>120</v>
      </c>
      <c r="B22" s="110">
        <v>6.2774851315479001</v>
      </c>
      <c r="C22" s="110">
        <v>6.6038594786901141</v>
      </c>
      <c r="D22" s="110">
        <v>6.5782160445983004</v>
      </c>
      <c r="E22" s="110">
        <v>6.4320511462041505</v>
      </c>
      <c r="F22" s="110">
        <v>5.3210471739981102</v>
      </c>
      <c r="G22" s="110">
        <v>5.7480099620434153</v>
      </c>
      <c r="H22" s="110">
        <v>5.8941667433090776</v>
      </c>
      <c r="I22" s="110">
        <v>6.093742758710782</v>
      </c>
      <c r="J22" s="110">
        <v>6.3515206663510906</v>
      </c>
      <c r="K22" s="110">
        <v>4.5422830507701564</v>
      </c>
      <c r="L22" s="110">
        <v>6.3436764593755131</v>
      </c>
      <c r="M22" s="110">
        <v>6.0062636360657065</v>
      </c>
      <c r="N22" s="110">
        <v>6.5392912943685477</v>
      </c>
      <c r="O22" s="110">
        <v>6.749609629480946</v>
      </c>
      <c r="P22" s="110">
        <v>5.5413293335122402</v>
      </c>
      <c r="Q22" s="110">
        <v>5.9285088441901044</v>
      </c>
      <c r="R22" s="110">
        <v>5.8162599853867532</v>
      </c>
      <c r="S22" s="110">
        <v>6.0929797797136995</v>
      </c>
      <c r="T22" s="110">
        <v>6.0462999917665874</v>
      </c>
      <c r="U22" s="110">
        <v>5.9210038135202518</v>
      </c>
      <c r="V22" s="110">
        <v>6.1142190276015107</v>
      </c>
      <c r="W22" s="110">
        <v>5.7109411469720985</v>
      </c>
      <c r="X22" s="110">
        <v>6.4070940475909426</v>
      </c>
      <c r="Y22" s="110">
        <v>5.8483391464230303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106.9438861963347</v>
      </c>
      <c r="C24" s="118">
        <f t="shared" si="7"/>
        <v>110.19472909310049</v>
      </c>
      <c r="D24" s="118">
        <f t="shared" si="7"/>
        <v>107.99521236653121</v>
      </c>
      <c r="E24" s="118">
        <f t="shared" si="7"/>
        <v>109.39433381626414</v>
      </c>
      <c r="F24" s="118">
        <f t="shared" si="7"/>
        <v>113.43327973548475</v>
      </c>
      <c r="G24" s="118">
        <f t="shared" si="7"/>
        <v>111.25033097662099</v>
      </c>
      <c r="H24" s="118">
        <f t="shared" si="7"/>
        <v>105.25524150852767</v>
      </c>
      <c r="I24" s="118">
        <f t="shared" si="7"/>
        <v>99.475558835809991</v>
      </c>
      <c r="J24" s="118">
        <f t="shared" si="7"/>
        <v>102.90211506153867</v>
      </c>
      <c r="K24" s="118">
        <f t="shared" si="7"/>
        <v>102.93165248738677</v>
      </c>
      <c r="L24" s="118">
        <f t="shared" si="7"/>
        <v>111.92968351474055</v>
      </c>
      <c r="M24" s="118">
        <f t="shared" si="7"/>
        <v>91.405002545025496</v>
      </c>
      <c r="N24" s="118">
        <f t="shared" si="7"/>
        <v>105.2297325899582</v>
      </c>
      <c r="O24" s="118">
        <f t="shared" si="7"/>
        <v>114.15836975626341</v>
      </c>
      <c r="P24" s="118">
        <f t="shared" si="7"/>
        <v>83.696691273205403</v>
      </c>
      <c r="Q24" s="118">
        <f t="shared" si="7"/>
        <v>90.770102925392891</v>
      </c>
      <c r="R24" s="118">
        <f t="shared" ref="R24:V24" si="8">R25+R28+R30+R39</f>
        <v>103.95621417529834</v>
      </c>
      <c r="S24" s="118">
        <f t="shared" si="8"/>
        <v>101.65850456941044</v>
      </c>
      <c r="T24" s="118">
        <f t="shared" si="8"/>
        <v>100.60284695564542</v>
      </c>
      <c r="U24" s="118">
        <f t="shared" si="8"/>
        <v>94.292075618447726</v>
      </c>
      <c r="V24" s="118">
        <f t="shared" si="8"/>
        <v>87.27006967908963</v>
      </c>
      <c r="W24" s="118">
        <f t="shared" ref="W24:Y24" si="9">W25+W28+W30+W39</f>
        <v>126.31394105465426</v>
      </c>
      <c r="X24" s="118">
        <f t="shared" si="9"/>
        <v>99.499766607852763</v>
      </c>
      <c r="Y24" s="118">
        <f t="shared" si="9"/>
        <v>86.899112292916755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89.642699610485892</v>
      </c>
      <c r="C25" s="123">
        <f t="shared" si="10"/>
        <v>93.080852204877203</v>
      </c>
      <c r="D25" s="123">
        <f t="shared" si="10"/>
        <v>90.932395676079082</v>
      </c>
      <c r="E25" s="123">
        <f t="shared" si="10"/>
        <v>90.935789897172938</v>
      </c>
      <c r="F25" s="123">
        <f t="shared" si="10"/>
        <v>96.752957948817297</v>
      </c>
      <c r="G25" s="123">
        <f t="shared" si="10"/>
        <v>94.945096143984443</v>
      </c>
      <c r="H25" s="123">
        <f t="shared" si="10"/>
        <v>88.30303602138126</v>
      </c>
      <c r="I25" s="123">
        <f t="shared" si="10"/>
        <v>82.740084134658417</v>
      </c>
      <c r="J25" s="123">
        <f t="shared" si="10"/>
        <v>86.068136082984665</v>
      </c>
      <c r="K25" s="123">
        <f t="shared" si="10"/>
        <v>87.792632735696259</v>
      </c>
      <c r="L25" s="123">
        <f t="shared" si="10"/>
        <v>94.773919885749407</v>
      </c>
      <c r="M25" s="123">
        <f t="shared" si="10"/>
        <v>73.535098364327396</v>
      </c>
      <c r="N25" s="123">
        <f t="shared" si="10"/>
        <v>86.25814114359045</v>
      </c>
      <c r="O25" s="123">
        <f t="shared" si="10"/>
        <v>94.37800349789083</v>
      </c>
      <c r="P25" s="123">
        <f t="shared" si="10"/>
        <v>65.921396732557582</v>
      </c>
      <c r="Q25" s="123">
        <f t="shared" si="10"/>
        <v>72.255690115694321</v>
      </c>
      <c r="R25" s="123">
        <f t="shared" ref="R25:V25" si="11">SUM(R26:R27)</f>
        <v>85.515590241074534</v>
      </c>
      <c r="S25" s="123">
        <f t="shared" si="11"/>
        <v>82.096312997567836</v>
      </c>
      <c r="T25" s="123">
        <f t="shared" si="11"/>
        <v>80.654170609088155</v>
      </c>
      <c r="U25" s="123">
        <f t="shared" si="11"/>
        <v>74.312256104663405</v>
      </c>
      <c r="V25" s="123">
        <f t="shared" si="11"/>
        <v>66.006165276556871</v>
      </c>
      <c r="W25" s="123">
        <f t="shared" ref="W25:Y25" si="12">SUM(W26:W27)</f>
        <v>105.56022992956527</v>
      </c>
      <c r="X25" s="123">
        <f t="shared" si="12"/>
        <v>81.906626569705423</v>
      </c>
      <c r="Y25" s="123">
        <f t="shared" si="12"/>
        <v>70.390715661077309</v>
      </c>
      <c r="DA25" s="130" t="s">
        <v>2937</v>
      </c>
    </row>
    <row r="26" spans="1:105" ht="12" customHeight="1" x14ac:dyDescent="0.25">
      <c r="A26" s="97" t="s">
        <v>74</v>
      </c>
      <c r="B26" s="99">
        <v>87.448232828188637</v>
      </c>
      <c r="C26" s="99">
        <v>90.858771306976323</v>
      </c>
      <c r="D26" s="99">
        <v>88.789551014762367</v>
      </c>
      <c r="E26" s="99">
        <v>88.889587518825124</v>
      </c>
      <c r="F26" s="99">
        <v>94.559480122272632</v>
      </c>
      <c r="G26" s="99">
        <v>92.84104843788684</v>
      </c>
      <c r="H26" s="99">
        <v>86.382373568621148</v>
      </c>
      <c r="I26" s="99">
        <v>80.940444146473922</v>
      </c>
      <c r="J26" s="99">
        <v>84.22483315204758</v>
      </c>
      <c r="K26" s="99">
        <v>85.965516126968851</v>
      </c>
      <c r="L26" s="99">
        <v>92.814613917344786</v>
      </c>
      <c r="M26" s="99">
        <v>72.048978883433989</v>
      </c>
      <c r="N26" s="99">
        <v>84.51430187202979</v>
      </c>
      <c r="O26" s="99">
        <v>92.487852675988535</v>
      </c>
      <c r="P26" s="99">
        <v>64.614532563111638</v>
      </c>
      <c r="Q26" s="99">
        <v>70.832485859398076</v>
      </c>
      <c r="R26" s="99">
        <v>83.838387625926842</v>
      </c>
      <c r="S26" s="99">
        <v>80.495931771086561</v>
      </c>
      <c r="T26" s="99">
        <v>79.094771129009416</v>
      </c>
      <c r="U26" s="99">
        <v>72.877290930957344</v>
      </c>
      <c r="V26" s="99">
        <v>64.741681542796925</v>
      </c>
      <c r="W26" s="99">
        <v>103.52364809771458</v>
      </c>
      <c r="X26" s="99">
        <v>80.360127247922762</v>
      </c>
      <c r="Y26" s="99">
        <v>69.063602291691581</v>
      </c>
      <c r="DA26" s="63" t="s">
        <v>2938</v>
      </c>
    </row>
    <row r="27" spans="1:105" ht="12" customHeight="1" x14ac:dyDescent="0.25">
      <c r="A27" s="97" t="s">
        <v>53</v>
      </c>
      <c r="B27" s="99">
        <v>2.1944667822972614</v>
      </c>
      <c r="C27" s="99">
        <v>2.2220808979008746</v>
      </c>
      <c r="D27" s="99">
        <v>2.14284466131671</v>
      </c>
      <c r="E27" s="99">
        <v>2.0462023783478211</v>
      </c>
      <c r="F27" s="99">
        <v>2.1934778265446697</v>
      </c>
      <c r="G27" s="99">
        <v>2.1040477060975986</v>
      </c>
      <c r="H27" s="99">
        <v>1.9206624527601104</v>
      </c>
      <c r="I27" s="99">
        <v>1.7996399881844947</v>
      </c>
      <c r="J27" s="99">
        <v>1.843302930937091</v>
      </c>
      <c r="K27" s="99">
        <v>1.827116608727406</v>
      </c>
      <c r="L27" s="99">
        <v>1.9593059684046219</v>
      </c>
      <c r="M27" s="99">
        <v>1.4861194808934131</v>
      </c>
      <c r="N27" s="99">
        <v>1.7438392715606577</v>
      </c>
      <c r="O27" s="99">
        <v>1.8901508219022918</v>
      </c>
      <c r="P27" s="99">
        <v>1.3068641694459504</v>
      </c>
      <c r="Q27" s="99">
        <v>1.4232042562962466</v>
      </c>
      <c r="R27" s="99">
        <v>1.677202615147698</v>
      </c>
      <c r="S27" s="99">
        <v>1.6003812264812705</v>
      </c>
      <c r="T27" s="99">
        <v>1.5593994800787387</v>
      </c>
      <c r="U27" s="99">
        <v>1.4349651737060569</v>
      </c>
      <c r="V27" s="99">
        <v>1.2644837337599413</v>
      </c>
      <c r="W27" s="99">
        <v>2.0365818318506834</v>
      </c>
      <c r="X27" s="99">
        <v>1.5464993217826668</v>
      </c>
      <c r="Y27" s="99">
        <v>1.3271133693857213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0.4318559967886727</v>
      </c>
      <c r="C28" s="123">
        <f t="shared" si="13"/>
        <v>0.5684381265619618</v>
      </c>
      <c r="D28" s="123">
        <f t="shared" si="13"/>
        <v>0.47855766193498789</v>
      </c>
      <c r="E28" s="123">
        <f t="shared" si="13"/>
        <v>1.6812046897747981</v>
      </c>
      <c r="F28" s="123">
        <f t="shared" si="13"/>
        <v>0.52522760886643094</v>
      </c>
      <c r="G28" s="123">
        <f t="shared" si="13"/>
        <v>0.73542215650384701</v>
      </c>
      <c r="H28" s="123">
        <f t="shared" si="13"/>
        <v>1.04311181354746</v>
      </c>
      <c r="I28" s="123">
        <f t="shared" si="13"/>
        <v>0.4903324104969371</v>
      </c>
      <c r="J28" s="123">
        <f t="shared" si="13"/>
        <v>0.53388654050947892</v>
      </c>
      <c r="K28" s="123">
        <f t="shared" si="13"/>
        <v>0.64589100585088877</v>
      </c>
      <c r="L28" s="123">
        <f t="shared" si="13"/>
        <v>0.66075045060915816</v>
      </c>
      <c r="M28" s="123">
        <f t="shared" si="13"/>
        <v>0.71756821726411368</v>
      </c>
      <c r="N28" s="123">
        <f t="shared" si="13"/>
        <v>0.76725236790670637</v>
      </c>
      <c r="O28" s="123">
        <f t="shared" si="13"/>
        <v>0.8161679592268265</v>
      </c>
      <c r="P28" s="123">
        <f t="shared" si="13"/>
        <v>0.87674691984750941</v>
      </c>
      <c r="Q28" s="123">
        <f t="shared" si="13"/>
        <v>0.86719674747278952</v>
      </c>
      <c r="R28" s="123">
        <f t="shared" si="13"/>
        <v>0.94055794713058771</v>
      </c>
      <c r="S28" s="123">
        <f t="shared" si="13"/>
        <v>1.0120122261468423</v>
      </c>
      <c r="T28" s="123">
        <f t="shared" si="13"/>
        <v>1.3606569336312677</v>
      </c>
      <c r="U28" s="123">
        <f t="shared" si="13"/>
        <v>1.6740876989097264</v>
      </c>
      <c r="V28" s="123">
        <f t="shared" si="13"/>
        <v>2.2148770065426753</v>
      </c>
      <c r="W28" s="123">
        <f t="shared" si="13"/>
        <v>2.4529483188558823</v>
      </c>
      <c r="X28" s="123">
        <f t="shared" si="13"/>
        <v>1.8955078676677091</v>
      </c>
      <c r="Y28" s="123">
        <f t="shared" si="13"/>
        <v>1.970623316170403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0.4318559967886727</v>
      </c>
      <c r="C29" s="99">
        <f>RES_hhdet_tesh!C29/RES_summary!C$19</f>
        <v>0.5684381265619618</v>
      </c>
      <c r="D29" s="99">
        <f>RES_hhdet_tesh!D29/RES_summary!D$19</f>
        <v>0.47855766193498789</v>
      </c>
      <c r="E29" s="99">
        <f>RES_hhdet_tesh!E29/RES_summary!E$19</f>
        <v>1.6812046897747981</v>
      </c>
      <c r="F29" s="99">
        <f>RES_hhdet_tesh!F29/RES_summary!F$19</f>
        <v>0.52522760886643094</v>
      </c>
      <c r="G29" s="99">
        <f>RES_hhdet_tesh!G29/RES_summary!G$19</f>
        <v>0.73542215650384701</v>
      </c>
      <c r="H29" s="99">
        <f>RES_hhdet_tesh!H29/RES_summary!H$19</f>
        <v>1.04311181354746</v>
      </c>
      <c r="I29" s="99">
        <f>RES_hhdet_tesh!I29/RES_summary!I$19</f>
        <v>0.4903324104969371</v>
      </c>
      <c r="J29" s="99">
        <f>RES_hhdet_tesh!J29/RES_summary!J$19</f>
        <v>0.53388654050947892</v>
      </c>
      <c r="K29" s="99">
        <f>RES_hhdet_tesh!K29/RES_summary!K$19</f>
        <v>0.64589100585088877</v>
      </c>
      <c r="L29" s="99">
        <f>RES_hhdet_tesh!L29/RES_summary!L$19</f>
        <v>0.66075045060915816</v>
      </c>
      <c r="M29" s="99">
        <f>RES_hhdet_tesh!M29/RES_summary!M$19</f>
        <v>0.71756821726411368</v>
      </c>
      <c r="N29" s="99">
        <f>RES_hhdet_tesh!N29/RES_summary!N$19</f>
        <v>0.76725236790670637</v>
      </c>
      <c r="O29" s="99">
        <f>RES_hhdet_tesh!O29/RES_summary!O$19</f>
        <v>0.8161679592268265</v>
      </c>
      <c r="P29" s="99">
        <f>RES_hhdet_tesh!P29/RES_summary!P$19</f>
        <v>0.87674691984750941</v>
      </c>
      <c r="Q29" s="99">
        <f>RES_hhdet_tesh!Q29/RES_summary!Q$19</f>
        <v>0.86719674747278952</v>
      </c>
      <c r="R29" s="99">
        <f>RES_hhdet_tesh!R29/RES_summary!R$19</f>
        <v>0.94055794713058771</v>
      </c>
      <c r="S29" s="99">
        <f>RES_hhdet_tesh!S29/RES_summary!S$19</f>
        <v>1.0120122261468423</v>
      </c>
      <c r="T29" s="99">
        <f>RES_hhdet_tesh!T29/RES_summary!T$19</f>
        <v>1.3606569336312677</v>
      </c>
      <c r="U29" s="99">
        <f>RES_hhdet_tesh!U29/RES_summary!U$19</f>
        <v>1.6740876989097264</v>
      </c>
      <c r="V29" s="99">
        <f>RES_hhdet_tesh!V29/RES_summary!V$19</f>
        <v>2.2148770065426753</v>
      </c>
      <c r="W29" s="99">
        <f>RES_hhdet_tesh!W29/RES_summary!W$19</f>
        <v>2.4529483188558823</v>
      </c>
      <c r="X29" s="99">
        <f>RES_hhdet_tesh!X29/RES_summary!X$19</f>
        <v>1.8955078676677091</v>
      </c>
      <c r="Y29" s="99">
        <f>RES_hhdet_tesh!Y29/RES_summary!Y$19</f>
        <v>1.970623316170403</v>
      </c>
      <c r="DA29" s="63" t="s">
        <v>2941</v>
      </c>
    </row>
    <row r="30" spans="1:105" ht="12" customHeight="1" x14ac:dyDescent="0.25">
      <c r="A30" s="121" t="s">
        <v>55</v>
      </c>
      <c r="B30" s="123">
        <v>10.428081136434271</v>
      </c>
      <c r="C30" s="123">
        <v>10.051182683022006</v>
      </c>
      <c r="D30" s="123">
        <v>10.04616190719381</v>
      </c>
      <c r="E30" s="123">
        <v>10.497056545331674</v>
      </c>
      <c r="F30" s="123">
        <v>10.538676265086647</v>
      </c>
      <c r="G30" s="123">
        <v>9.7951302804376628</v>
      </c>
      <c r="H30" s="123">
        <v>10.064841273379942</v>
      </c>
      <c r="I30" s="123">
        <v>10.14340058193679</v>
      </c>
      <c r="J30" s="123">
        <v>10.198206019653657</v>
      </c>
      <c r="K30" s="123">
        <v>9.456653719898247</v>
      </c>
      <c r="L30" s="123">
        <v>10.300103926213929</v>
      </c>
      <c r="M30" s="123">
        <v>11.067246889354042</v>
      </c>
      <c r="N30" s="123">
        <v>11.772193817898286</v>
      </c>
      <c r="O30" s="123">
        <v>12.398613158758057</v>
      </c>
      <c r="P30" s="123">
        <v>11.138215351415035</v>
      </c>
      <c r="Q30" s="123">
        <v>11.65415596672908</v>
      </c>
      <c r="R30" s="123">
        <v>11.745491621011459</v>
      </c>
      <c r="S30" s="123">
        <v>12.462717803132263</v>
      </c>
      <c r="T30" s="123">
        <v>12.572411494063036</v>
      </c>
      <c r="U30" s="123">
        <v>12.385064171164549</v>
      </c>
      <c r="V30" s="123">
        <v>12.863361311888793</v>
      </c>
      <c r="W30" s="123">
        <v>12.505312740012215</v>
      </c>
      <c r="X30" s="123">
        <v>9.3551014705150823</v>
      </c>
      <c r="Y30" s="123">
        <v>8.723865062757131</v>
      </c>
      <c r="DA30" s="130" t="s">
        <v>2942</v>
      </c>
    </row>
    <row r="31" spans="1:105" ht="12" customHeight="1" x14ac:dyDescent="0.25">
      <c r="A31" s="97" t="s">
        <v>141</v>
      </c>
      <c r="B31" s="99">
        <v>10.271107492597864</v>
      </c>
      <c r="C31" s="99">
        <v>9.9751093945180802</v>
      </c>
      <c r="D31" s="99">
        <v>10.346258479276894</v>
      </c>
      <c r="E31" s="99">
        <v>10.151522528472228</v>
      </c>
      <c r="F31" s="99">
        <v>10.395996249234079</v>
      </c>
      <c r="G31" s="99">
        <v>10.186264026650191</v>
      </c>
      <c r="H31" s="99">
        <v>9.9763797091142177</v>
      </c>
      <c r="I31" s="99">
        <v>10.387176597518915</v>
      </c>
      <c r="J31" s="99">
        <v>9.7986138791347805</v>
      </c>
      <c r="K31" s="99">
        <v>9.9285698172232291</v>
      </c>
      <c r="L31" s="99">
        <v>10.501280676771151</v>
      </c>
      <c r="M31" s="99">
        <v>11.359965908368537</v>
      </c>
      <c r="N31" s="99">
        <v>11.368367587219089</v>
      </c>
      <c r="O31" s="99">
        <v>11.431160732805388</v>
      </c>
      <c r="P31" s="99">
        <v>11.499267545240851</v>
      </c>
      <c r="Q31" s="99">
        <v>11.500870881173032</v>
      </c>
      <c r="R31" s="99">
        <v>11.704061881224883</v>
      </c>
      <c r="S31" s="99">
        <v>12.466395865701141</v>
      </c>
      <c r="T31" s="99">
        <v>12.609069170059065</v>
      </c>
      <c r="U31" s="99">
        <v>12.327083010272716</v>
      </c>
      <c r="V31" s="99">
        <v>12.729591624380841</v>
      </c>
      <c r="W31" s="99">
        <v>13.891462659268782</v>
      </c>
      <c r="X31" s="99">
        <v>9.4588259412010913</v>
      </c>
      <c r="Y31" s="99">
        <v>8.4338921054294929</v>
      </c>
      <c r="DA31" s="63" t="s">
        <v>2943</v>
      </c>
    </row>
    <row r="32" spans="1:105" ht="12" customHeight="1" x14ac:dyDescent="0.25">
      <c r="A32" s="97" t="s">
        <v>140</v>
      </c>
      <c r="B32" s="99">
        <v>10.271107492597865</v>
      </c>
      <c r="C32" s="99">
        <v>9.9754069034425825</v>
      </c>
      <c r="D32" s="99">
        <v>10.347085881499588</v>
      </c>
      <c r="E32" s="99">
        <v>10.152578131293758</v>
      </c>
      <c r="F32" s="99">
        <v>10.398948643302727</v>
      </c>
      <c r="G32" s="99">
        <v>10.187351725733718</v>
      </c>
      <c r="H32" s="99">
        <v>9.9761171464154614</v>
      </c>
      <c r="I32" s="99">
        <v>10.389039795841459</v>
      </c>
      <c r="J32" s="99">
        <v>9.8019126422246874</v>
      </c>
      <c r="K32" s="99">
        <v>9.9308714665431363</v>
      </c>
      <c r="L32" s="99">
        <v>10.497414655882608</v>
      </c>
      <c r="M32" s="99">
        <v>11.358598314563283</v>
      </c>
      <c r="N32" s="99">
        <v>11.367451462440314</v>
      </c>
      <c r="O32" s="99">
        <v>11.427233348339396</v>
      </c>
      <c r="P32" s="99">
        <v>11.527679487844541</v>
      </c>
      <c r="Q32" s="99">
        <v>11.527052288022553</v>
      </c>
      <c r="R32" s="99">
        <v>11.708315284346165</v>
      </c>
      <c r="S32" s="99">
        <v>12.430706286145448</v>
      </c>
      <c r="T32" s="99">
        <v>12.487665914926604</v>
      </c>
      <c r="U32" s="99">
        <v>12.226399725925654</v>
      </c>
      <c r="V32" s="99">
        <v>12.638248800965922</v>
      </c>
      <c r="W32" s="99">
        <v>13.680873312340283</v>
      </c>
      <c r="X32" s="99">
        <v>9.3245012703630046</v>
      </c>
      <c r="Y32" s="99">
        <v>8.3239499670938208</v>
      </c>
      <c r="DA32" s="63" t="s">
        <v>2944</v>
      </c>
    </row>
    <row r="33" spans="1:105" ht="12" customHeight="1" x14ac:dyDescent="0.25">
      <c r="A33" s="100" t="s">
        <v>50</v>
      </c>
      <c r="B33" s="102">
        <v>2.5955579475121384</v>
      </c>
      <c r="C33" s="102">
        <v>2.3889888829123191</v>
      </c>
      <c r="D33" s="102">
        <v>2.2637292355496537</v>
      </c>
      <c r="E33" s="102">
        <v>2.4607751171089007</v>
      </c>
      <c r="F33" s="102">
        <v>2.441667105580561</v>
      </c>
      <c r="G33" s="102">
        <v>2.1762966325851303</v>
      </c>
      <c r="H33" s="102">
        <v>2.0175477664993573</v>
      </c>
      <c r="I33" s="102">
        <v>2.5364518558511335</v>
      </c>
      <c r="J33" s="102">
        <v>2.1991855292182869</v>
      </c>
      <c r="K33" s="102">
        <v>2.0314220609866771</v>
      </c>
      <c r="L33" s="102">
        <v>4.6931552294456536</v>
      </c>
      <c r="M33" s="102">
        <v>2.2410839444832051</v>
      </c>
      <c r="N33" s="102">
        <v>2.9011897747018978</v>
      </c>
      <c r="O33" s="102">
        <v>3.0512264834509422</v>
      </c>
      <c r="P33" s="102">
        <v>2.2081387023327315</v>
      </c>
      <c r="Q33" s="102">
        <v>2.5433737491515243</v>
      </c>
      <c r="R33" s="102">
        <v>2.4348179305889741</v>
      </c>
      <c r="S33" s="102">
        <v>2.9053832881955617</v>
      </c>
      <c r="T33" s="102">
        <v>2.8947607086721909</v>
      </c>
      <c r="U33" s="102">
        <v>2.5862375006234886</v>
      </c>
      <c r="V33" s="102">
        <v>2.7254099511520273</v>
      </c>
      <c r="W33" s="102">
        <v>3.0153553059925882</v>
      </c>
      <c r="X33" s="102">
        <v>0.78233593677462654</v>
      </c>
      <c r="Y33" s="102">
        <v>0.55310247246228461</v>
      </c>
      <c r="DA33" s="131" t="s">
        <v>2945</v>
      </c>
    </row>
    <row r="34" spans="1:105" ht="12" customHeight="1" x14ac:dyDescent="0.25">
      <c r="A34" s="103" t="s">
        <v>52</v>
      </c>
      <c r="B34" s="105">
        <v>7.6755495450857234</v>
      </c>
      <c r="C34" s="105">
        <v>7.586418020530262</v>
      </c>
      <c r="D34" s="105">
        <v>8.083356645949932</v>
      </c>
      <c r="E34" s="105">
        <v>7.6918030141848579</v>
      </c>
      <c r="F34" s="105">
        <v>7.9572815377221691</v>
      </c>
      <c r="G34" s="105">
        <v>8.01105509314859</v>
      </c>
      <c r="H34" s="105">
        <v>7.9585693799161055</v>
      </c>
      <c r="I34" s="105">
        <v>7.8525879399903236</v>
      </c>
      <c r="J34" s="105">
        <v>7.6027271130064005</v>
      </c>
      <c r="K34" s="105">
        <v>7.8994494055564566</v>
      </c>
      <c r="L34" s="105">
        <v>5.8042594264369525</v>
      </c>
      <c r="M34" s="105">
        <v>9.1175143700800749</v>
      </c>
      <c r="N34" s="105">
        <v>8.4662616877384185</v>
      </c>
      <c r="O34" s="105">
        <v>8.3760068648884545</v>
      </c>
      <c r="P34" s="105">
        <v>9.3195407855118102</v>
      </c>
      <c r="Q34" s="105">
        <v>8.9836785388710272</v>
      </c>
      <c r="R34" s="105">
        <v>9.2734973537571932</v>
      </c>
      <c r="S34" s="105">
        <v>9.5253229979498855</v>
      </c>
      <c r="T34" s="105">
        <v>9.5929052062544127</v>
      </c>
      <c r="U34" s="105">
        <v>9.6401622253021646</v>
      </c>
      <c r="V34" s="105">
        <v>9.9128388498138964</v>
      </c>
      <c r="W34" s="105">
        <v>10.665518006347693</v>
      </c>
      <c r="X34" s="105">
        <v>8.5421653335883772</v>
      </c>
      <c r="Y34" s="105">
        <v>7.7708474946315356</v>
      </c>
      <c r="DA34" s="132" t="s">
        <v>2946</v>
      </c>
    </row>
    <row r="35" spans="1:105" ht="12" customHeight="1" x14ac:dyDescent="0.25">
      <c r="A35" s="106" t="s">
        <v>122</v>
      </c>
      <c r="B35" s="102">
        <v>10.448176556217046</v>
      </c>
      <c r="C35" s="102">
        <v>10.060837251446944</v>
      </c>
      <c r="D35" s="102">
        <v>10.009818056394327</v>
      </c>
      <c r="E35" s="102">
        <v>10.536778393770591</v>
      </c>
      <c r="F35" s="102">
        <v>10.554349622703091</v>
      </c>
      <c r="G35" s="102">
        <v>9.7539561077244379</v>
      </c>
      <c r="H35" s="102">
        <v>10.073319650778405</v>
      </c>
      <c r="I35" s="102">
        <v>10.121549335914224</v>
      </c>
      <c r="J35" s="102">
        <v>10.231648909955664</v>
      </c>
      <c r="K35" s="102">
        <v>9.4197577920077933</v>
      </c>
      <c r="L35" s="102">
        <v>10.285990156752277</v>
      </c>
      <c r="M35" s="102">
        <v>11.048383295847714</v>
      </c>
      <c r="N35" s="102">
        <v>11.794759358253829</v>
      </c>
      <c r="O35" s="102">
        <v>12.444210264932876</v>
      </c>
      <c r="P35" s="102">
        <v>11.12245630209927</v>
      </c>
      <c r="Q35" s="102">
        <v>11.660537281234726</v>
      </c>
      <c r="R35" s="102">
        <v>11.747296351711324</v>
      </c>
      <c r="S35" s="102">
        <v>12.462682764226763</v>
      </c>
      <c r="T35" s="102">
        <v>12.570970830312811</v>
      </c>
      <c r="U35" s="102">
        <v>12.387027470537083</v>
      </c>
      <c r="V35" s="102">
        <v>12.868088672198189</v>
      </c>
      <c r="W35" s="102">
        <v>12.461420544915244</v>
      </c>
      <c r="X35" s="102">
        <v>9.3518918731107288</v>
      </c>
      <c r="Y35" s="102">
        <v>8.7306627452365166</v>
      </c>
      <c r="DA35" s="131" t="s">
        <v>2947</v>
      </c>
    </row>
    <row r="36" spans="1:105" ht="12" customHeight="1" x14ac:dyDescent="0.25">
      <c r="A36" s="107" t="s">
        <v>121</v>
      </c>
      <c r="B36" s="105">
        <v>10.448176556217048</v>
      </c>
      <c r="C36" s="105">
        <v>10.06073618449544</v>
      </c>
      <c r="D36" s="105">
        <v>10.009474582955699</v>
      </c>
      <c r="E36" s="105">
        <v>10.536634669672704</v>
      </c>
      <c r="F36" s="105">
        <v>10.554394852527681</v>
      </c>
      <c r="G36" s="105">
        <v>9.7542291303979027</v>
      </c>
      <c r="H36" s="105">
        <v>10.074383308714486</v>
      </c>
      <c r="I36" s="105">
        <v>10.121705228243783</v>
      </c>
      <c r="J36" s="105">
        <v>10.2317057676534</v>
      </c>
      <c r="K36" s="105">
        <v>9.4191020094685527</v>
      </c>
      <c r="L36" s="105">
        <v>10.28199618293435</v>
      </c>
      <c r="M36" s="105">
        <v>11.047076791852419</v>
      </c>
      <c r="N36" s="105">
        <v>11.792869988949086</v>
      </c>
      <c r="O36" s="105">
        <v>12.442836733376064</v>
      </c>
      <c r="P36" s="105">
        <v>11.121582714672792</v>
      </c>
      <c r="Q36" s="105">
        <v>11.660063551135796</v>
      </c>
      <c r="R36" s="105">
        <v>11.745874644034068</v>
      </c>
      <c r="S36" s="105">
        <v>12.461864598222574</v>
      </c>
      <c r="T36" s="105">
        <v>12.571739688990819</v>
      </c>
      <c r="U36" s="105">
        <v>12.38782856863928</v>
      </c>
      <c r="V36" s="105">
        <v>12.867184752041439</v>
      </c>
      <c r="W36" s="105">
        <v>12.459837022247664</v>
      </c>
      <c r="X36" s="105">
        <v>9.3539935191558925</v>
      </c>
      <c r="Y36" s="105">
        <v>8.7341866312272014</v>
      </c>
      <c r="DA36" s="132" t="s">
        <v>2948</v>
      </c>
    </row>
    <row r="37" spans="1:105" ht="12" customHeight="1" x14ac:dyDescent="0.25">
      <c r="A37" s="108" t="s">
        <v>53</v>
      </c>
      <c r="B37" s="99">
        <v>2.6410673221659695</v>
      </c>
      <c r="C37" s="99">
        <v>2.4097931685092413</v>
      </c>
      <c r="D37" s="99">
        <v>2.1887959176355882</v>
      </c>
      <c r="E37" s="99">
        <v>2.554517148931041</v>
      </c>
      <c r="F37" s="99">
        <v>2.478478648093867</v>
      </c>
      <c r="G37" s="99">
        <v>2.0824234853424608</v>
      </c>
      <c r="H37" s="99">
        <v>2.0364946575837668</v>
      </c>
      <c r="I37" s="99">
        <v>2.4712116398729655</v>
      </c>
      <c r="J37" s="99">
        <v>2.2976828217421383</v>
      </c>
      <c r="K37" s="99">
        <v>1.9232665157176161</v>
      </c>
      <c r="L37" s="99">
        <v>4.5968562777289073</v>
      </c>
      <c r="M37" s="99">
        <v>2.175747843361334</v>
      </c>
      <c r="N37" s="99">
        <v>3.0106858311573319</v>
      </c>
      <c r="O37" s="99">
        <v>3.3221943084064982</v>
      </c>
      <c r="P37" s="99">
        <v>2.1279653387668871</v>
      </c>
      <c r="Q37" s="99">
        <v>2.5755269360147723</v>
      </c>
      <c r="R37" s="99">
        <v>2.443030623867978</v>
      </c>
      <c r="S37" s="99">
        <v>2.9141679514860344</v>
      </c>
      <c r="T37" s="99">
        <v>2.9173529587181797</v>
      </c>
      <c r="U37" s="99">
        <v>2.6232480916522545</v>
      </c>
      <c r="V37" s="99">
        <v>2.7761662894747006</v>
      </c>
      <c r="W37" s="99">
        <v>2.7379540605250723</v>
      </c>
      <c r="X37" s="99">
        <v>0.78704562413072932</v>
      </c>
      <c r="Y37" s="99">
        <v>0.60031583592448712</v>
      </c>
      <c r="DA37" s="63" t="s">
        <v>2949</v>
      </c>
    </row>
    <row r="38" spans="1:105" ht="12" customHeight="1" x14ac:dyDescent="0.25">
      <c r="A38" s="108" t="s">
        <v>52</v>
      </c>
      <c r="B38" s="99">
        <v>7.8071092340510795</v>
      </c>
      <c r="C38" s="99">
        <v>7.650943015986198</v>
      </c>
      <c r="D38" s="99">
        <v>7.8206786653201101</v>
      </c>
      <c r="E38" s="99">
        <v>7.9821175207416628</v>
      </c>
      <c r="F38" s="99">
        <v>8.0759162044338115</v>
      </c>
      <c r="G38" s="99">
        <v>7.6718056450554428</v>
      </c>
      <c r="H38" s="99">
        <v>8.0378886511307197</v>
      </c>
      <c r="I38" s="99">
        <v>7.6504935883708178</v>
      </c>
      <c r="J38" s="99">
        <v>7.9340229459112619</v>
      </c>
      <c r="K38" s="99">
        <v>7.4958354937509357</v>
      </c>
      <c r="L38" s="99">
        <v>5.6851399052054417</v>
      </c>
      <c r="M38" s="99">
        <v>8.8713289484910849</v>
      </c>
      <c r="N38" s="99">
        <v>8.7821841577917539</v>
      </c>
      <c r="O38" s="99">
        <v>9.1206424249695637</v>
      </c>
      <c r="P38" s="99">
        <v>8.9936173759059042</v>
      </c>
      <c r="Q38" s="99">
        <v>9.0845366151210243</v>
      </c>
      <c r="R38" s="99">
        <v>9.3028440201660914</v>
      </c>
      <c r="S38" s="99">
        <v>9.5476966467365383</v>
      </c>
      <c r="T38" s="99">
        <v>9.6543867302726376</v>
      </c>
      <c r="U38" s="99">
        <v>9.7645804769870264</v>
      </c>
      <c r="V38" s="99">
        <v>10.091018462566737</v>
      </c>
      <c r="W38" s="99">
        <v>9.7218829617225921</v>
      </c>
      <c r="X38" s="99">
        <v>8.5669478950251623</v>
      </c>
      <c r="Y38" s="99">
        <v>8.1338707953027143</v>
      </c>
      <c r="DA38" s="63" t="s">
        <v>2950</v>
      </c>
    </row>
    <row r="39" spans="1:105" ht="12" customHeight="1" x14ac:dyDescent="0.25">
      <c r="A39" s="121" t="s">
        <v>54</v>
      </c>
      <c r="B39" s="123">
        <v>6.4412494526258737</v>
      </c>
      <c r="C39" s="123">
        <v>6.4942560786393271</v>
      </c>
      <c r="D39" s="123">
        <v>6.5380971213233323</v>
      </c>
      <c r="E39" s="123">
        <v>6.2802826839847281</v>
      </c>
      <c r="F39" s="123">
        <v>5.6164179127143683</v>
      </c>
      <c r="G39" s="123">
        <v>5.7746823956950415</v>
      </c>
      <c r="H39" s="123">
        <v>5.8442524002190179</v>
      </c>
      <c r="I39" s="123">
        <v>6.1017417087178556</v>
      </c>
      <c r="J39" s="123">
        <v>6.1018864183908672</v>
      </c>
      <c r="K39" s="123">
        <v>5.0364750259413826</v>
      </c>
      <c r="L39" s="123">
        <v>6.19490925216805</v>
      </c>
      <c r="M39" s="123">
        <v>6.0850890740799386</v>
      </c>
      <c r="N39" s="123">
        <v>6.4321452605627663</v>
      </c>
      <c r="O39" s="123">
        <v>6.5655851403876984</v>
      </c>
      <c r="P39" s="123">
        <v>5.7603322693852865</v>
      </c>
      <c r="Q39" s="123">
        <v>5.9930600954967019</v>
      </c>
      <c r="R39" s="123">
        <v>5.7545743660817719</v>
      </c>
      <c r="S39" s="123">
        <v>6.0874615425635019</v>
      </c>
      <c r="T39" s="123">
        <v>6.0156079188629699</v>
      </c>
      <c r="U39" s="123">
        <v>5.9206676437100469</v>
      </c>
      <c r="V39" s="123">
        <v>6.1856660841012792</v>
      </c>
      <c r="W39" s="123">
        <v>5.7954500662208996</v>
      </c>
      <c r="X39" s="123">
        <v>6.3425306999645485</v>
      </c>
      <c r="Y39" s="123">
        <v>5.813908252911915</v>
      </c>
      <c r="DA39" s="130" t="s">
        <v>2951</v>
      </c>
    </row>
    <row r="40" spans="1:105" ht="12" customHeight="1" x14ac:dyDescent="0.25">
      <c r="A40" s="97" t="s">
        <v>50</v>
      </c>
      <c r="B40" s="99">
        <v>6.6361821513813428</v>
      </c>
      <c r="C40" s="99">
        <v>6.360937568405272</v>
      </c>
      <c r="D40" s="99">
        <v>6.4891541291696244</v>
      </c>
      <c r="E40" s="99">
        <v>6.0941774463656042</v>
      </c>
      <c r="F40" s="99">
        <v>5.9712093543457243</v>
      </c>
      <c r="G40" s="99">
        <v>5.8075474180034945</v>
      </c>
      <c r="H40" s="99">
        <v>5.777857116657259</v>
      </c>
      <c r="I40" s="99">
        <v>6.1129202946772647</v>
      </c>
      <c r="J40" s="99">
        <v>5.7355489941358879</v>
      </c>
      <c r="K40" s="99">
        <v>5.8014801413093489</v>
      </c>
      <c r="L40" s="99">
        <v>5.9511892199599856</v>
      </c>
      <c r="M40" s="99">
        <v>6.2212396202013833</v>
      </c>
      <c r="N40" s="99">
        <v>6.2315313267164241</v>
      </c>
      <c r="O40" s="99">
        <v>6.2036274668661271</v>
      </c>
      <c r="P40" s="99">
        <v>6.2006625136897116</v>
      </c>
      <c r="Q40" s="99">
        <v>6.1293611286354315</v>
      </c>
      <c r="R40" s="99">
        <v>5.6092259867381236</v>
      </c>
      <c r="S40" s="99">
        <v>6.0732738969965343</v>
      </c>
      <c r="T40" s="99">
        <v>5.9311566937721292</v>
      </c>
      <c r="U40" s="99">
        <v>5.9196925709606196</v>
      </c>
      <c r="V40" s="99">
        <v>6.409050699229291</v>
      </c>
      <c r="W40" s="99">
        <v>6.0999939121388911</v>
      </c>
      <c r="X40" s="99">
        <v>6.0518363645737789</v>
      </c>
      <c r="Y40" s="99">
        <v>5.6313006319829793</v>
      </c>
      <c r="DA40" s="63" t="s">
        <v>2952</v>
      </c>
    </row>
    <row r="41" spans="1:105" ht="12" customHeight="1" x14ac:dyDescent="0.25">
      <c r="A41" s="109" t="s">
        <v>120</v>
      </c>
      <c r="B41" s="110">
        <v>6.2774851315478992</v>
      </c>
      <c r="C41" s="110">
        <v>6.6038594786901141</v>
      </c>
      <c r="D41" s="110">
        <v>6.5782160445983022</v>
      </c>
      <c r="E41" s="110">
        <v>6.4320511462041479</v>
      </c>
      <c r="F41" s="110">
        <v>5.321047173998112</v>
      </c>
      <c r="G41" s="110">
        <v>5.7480099620434189</v>
      </c>
      <c r="H41" s="110">
        <v>5.894166743309075</v>
      </c>
      <c r="I41" s="110">
        <v>6.093742758710782</v>
      </c>
      <c r="J41" s="110">
        <v>6.3515206663510888</v>
      </c>
      <c r="K41" s="110">
        <v>4.5422830507701475</v>
      </c>
      <c r="L41" s="110">
        <v>6.3436764593755148</v>
      </c>
      <c r="M41" s="110">
        <v>6.0062636360657038</v>
      </c>
      <c r="N41" s="110">
        <v>6.5392912943685406</v>
      </c>
      <c r="O41" s="110">
        <v>6.7496096294809611</v>
      </c>
      <c r="P41" s="110">
        <v>5.5413293335122669</v>
      </c>
      <c r="Q41" s="110">
        <v>5.9285088441901008</v>
      </c>
      <c r="R41" s="110">
        <v>5.816259985386746</v>
      </c>
      <c r="S41" s="110">
        <v>6.0929797797137049</v>
      </c>
      <c r="T41" s="110">
        <v>6.0462999917665838</v>
      </c>
      <c r="U41" s="110">
        <v>5.9210038135202225</v>
      </c>
      <c r="V41" s="110">
        <v>6.1142190276015462</v>
      </c>
      <c r="W41" s="110">
        <v>5.7109411469721367</v>
      </c>
      <c r="X41" s="110">
        <v>6.4070940475910092</v>
      </c>
      <c r="Y41" s="110">
        <v>5.8483391464229992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102.32823725006382</v>
      </c>
      <c r="C43" s="118">
        <f t="shared" si="14"/>
        <v>116.2464614164942</v>
      </c>
      <c r="D43" s="118">
        <f t="shared" si="14"/>
        <v>104.27147846850954</v>
      </c>
      <c r="E43" s="118">
        <f t="shared" si="14"/>
        <v>112.05128909944477</v>
      </c>
      <c r="F43" s="118">
        <f t="shared" si="14"/>
        <v>111.51096598193648</v>
      </c>
      <c r="G43" s="118">
        <f t="shared" si="14"/>
        <v>113.52401810267925</v>
      </c>
      <c r="H43" s="118">
        <f t="shared" si="14"/>
        <v>107.60913623524154</v>
      </c>
      <c r="I43" s="118">
        <f t="shared" si="14"/>
        <v>92.674127382876492</v>
      </c>
      <c r="J43" s="118">
        <f t="shared" si="14"/>
        <v>107.49429331867925</v>
      </c>
      <c r="K43" s="118">
        <f t="shared" si="14"/>
        <v>106.59774252534859</v>
      </c>
      <c r="L43" s="118">
        <f t="shared" si="14"/>
        <v>105.45548979921274</v>
      </c>
      <c r="M43" s="118">
        <f t="shared" si="14"/>
        <v>91.523949654675832</v>
      </c>
      <c r="N43" s="118">
        <f t="shared" si="14"/>
        <v>107.36537780726735</v>
      </c>
      <c r="O43" s="118">
        <f t="shared" si="14"/>
        <v>114.44439172196505</v>
      </c>
      <c r="P43" s="118">
        <f t="shared" si="14"/>
        <v>86.756586947893766</v>
      </c>
      <c r="Q43" s="118">
        <f t="shared" si="14"/>
        <v>93.253717099262502</v>
      </c>
      <c r="R43" s="118">
        <f t="shared" ref="R43:V43" si="15">R44+R47+R49+R58</f>
        <v>101.3193396943888</v>
      </c>
      <c r="S43" s="118">
        <f t="shared" si="15"/>
        <v>101.12835549475543</v>
      </c>
      <c r="T43" s="118">
        <f t="shared" si="15"/>
        <v>97.359633041449413</v>
      </c>
      <c r="U43" s="118">
        <f t="shared" si="15"/>
        <v>99.070689783403864</v>
      </c>
      <c r="V43" s="118">
        <f t="shared" si="15"/>
        <v>92.817791829306785</v>
      </c>
      <c r="W43" s="118">
        <f t="shared" ref="W43:Y43" si="16">W44+W47+W49+W58</f>
        <v>110.27505737518482</v>
      </c>
      <c r="X43" s="118">
        <f t="shared" si="16"/>
        <v>90.070212845135899</v>
      </c>
      <c r="Y43" s="118">
        <f t="shared" si="16"/>
        <v>87.186688845954308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85.593060222734977</v>
      </c>
      <c r="C44" s="123">
        <f t="shared" si="17"/>
        <v>98.879013433449316</v>
      </c>
      <c r="D44" s="123">
        <f t="shared" si="17"/>
        <v>87.3084610388361</v>
      </c>
      <c r="E44" s="123">
        <f t="shared" si="17"/>
        <v>93.550169932361939</v>
      </c>
      <c r="F44" s="123">
        <f t="shared" si="17"/>
        <v>95.030984505208465</v>
      </c>
      <c r="G44" s="123">
        <f t="shared" si="17"/>
        <v>96.897208104493387</v>
      </c>
      <c r="H44" s="123">
        <f t="shared" si="17"/>
        <v>90.374580593251878</v>
      </c>
      <c r="I44" s="123">
        <f t="shared" si="17"/>
        <v>76.343567378732772</v>
      </c>
      <c r="J44" s="123">
        <f t="shared" si="17"/>
        <v>90.335738623223605</v>
      </c>
      <c r="K44" s="123">
        <f t="shared" si="17"/>
        <v>90.985001864839091</v>
      </c>
      <c r="L44" s="123">
        <f t="shared" si="17"/>
        <v>88.431618845857543</v>
      </c>
      <c r="M44" s="123">
        <f t="shared" si="17"/>
        <v>73.665410571678095</v>
      </c>
      <c r="N44" s="123">
        <f t="shared" si="17"/>
        <v>88.31740985918151</v>
      </c>
      <c r="O44" s="123">
        <f t="shared" si="17"/>
        <v>95.210641166352261</v>
      </c>
      <c r="P44" s="123">
        <f t="shared" si="17"/>
        <v>69.06168710564171</v>
      </c>
      <c r="Q44" s="123">
        <f t="shared" si="17"/>
        <v>75.761398814589299</v>
      </c>
      <c r="R44" s="123">
        <f t="shared" ref="R44:V44" si="18">SUM(R45:R46)</f>
        <v>81.801608734840215</v>
      </c>
      <c r="S44" s="123">
        <f t="shared" si="18"/>
        <v>81.301494957305295</v>
      </c>
      <c r="T44" s="123">
        <f t="shared" si="18"/>
        <v>77.665213884331322</v>
      </c>
      <c r="U44" s="123">
        <f t="shared" si="18"/>
        <v>79.062990245758627</v>
      </c>
      <c r="V44" s="123">
        <f t="shared" si="18"/>
        <v>72.036284865849524</v>
      </c>
      <c r="W44" s="123">
        <f t="shared" ref="W44:Y44" si="19">SUM(W45:W46)</f>
        <v>88.747473014266888</v>
      </c>
      <c r="X44" s="123">
        <f t="shared" si="19"/>
        <v>73.373207691225602</v>
      </c>
      <c r="Y44" s="123">
        <f t="shared" si="19"/>
        <v>71.075191110718549</v>
      </c>
      <c r="DA44" s="130" t="s">
        <v>2955</v>
      </c>
    </row>
    <row r="45" spans="1:105" ht="12" customHeight="1" x14ac:dyDescent="0.25">
      <c r="A45" s="97" t="s">
        <v>211</v>
      </c>
      <c r="B45" s="99">
        <v>83.497729222328672</v>
      </c>
      <c r="C45" s="99">
        <v>96.518515417486384</v>
      </c>
      <c r="D45" s="99">
        <v>85.251015304190574</v>
      </c>
      <c r="E45" s="99">
        <v>91.445139773973295</v>
      </c>
      <c r="F45" s="99">
        <v>92.876545387624532</v>
      </c>
      <c r="G45" s="99">
        <v>94.749900273762009</v>
      </c>
      <c r="H45" s="99">
        <v>88.408860370593032</v>
      </c>
      <c r="I45" s="99">
        <v>74.683054966492264</v>
      </c>
      <c r="J45" s="99">
        <v>88.401037358030592</v>
      </c>
      <c r="K45" s="99">
        <v>89.091446530272293</v>
      </c>
      <c r="L45" s="99">
        <v>86.603430259701739</v>
      </c>
      <c r="M45" s="99">
        <v>72.176657525123531</v>
      </c>
      <c r="N45" s="99">
        <v>86.531939344362712</v>
      </c>
      <c r="O45" s="99">
        <v>93.303814734508464</v>
      </c>
      <c r="P45" s="99">
        <v>67.692567990553613</v>
      </c>
      <c r="Q45" s="99">
        <v>74.269143393829552</v>
      </c>
      <c r="R45" s="99">
        <v>80.197247802446583</v>
      </c>
      <c r="S45" s="99">
        <v>79.716607872079095</v>
      </c>
      <c r="T45" s="99">
        <v>76.163604070023922</v>
      </c>
      <c r="U45" s="99">
        <v>77.536288682937879</v>
      </c>
      <c r="V45" s="99">
        <v>70.656281799897812</v>
      </c>
      <c r="W45" s="99">
        <v>87.035261026057753</v>
      </c>
      <c r="X45" s="99">
        <v>71.987829966812413</v>
      </c>
      <c r="Y45" s="99">
        <v>69.735172963881652</v>
      </c>
      <c r="DA45" s="63" t="s">
        <v>2956</v>
      </c>
    </row>
    <row r="46" spans="1:105" ht="12" customHeight="1" x14ac:dyDescent="0.25">
      <c r="A46" s="97" t="s">
        <v>53</v>
      </c>
      <c r="B46" s="99">
        <v>2.095331000406301</v>
      </c>
      <c r="C46" s="99">
        <v>2.3604980159629325</v>
      </c>
      <c r="D46" s="99">
        <v>2.0574457346455226</v>
      </c>
      <c r="E46" s="99">
        <v>2.1050301583886371</v>
      </c>
      <c r="F46" s="99">
        <v>2.1544391175839275</v>
      </c>
      <c r="G46" s="99">
        <v>2.1473078307313727</v>
      </c>
      <c r="H46" s="99">
        <v>1.9657202226588417</v>
      </c>
      <c r="I46" s="99">
        <v>1.6605124122405139</v>
      </c>
      <c r="J46" s="99">
        <v>1.9347012651930151</v>
      </c>
      <c r="K46" s="99">
        <v>1.8935553345667957</v>
      </c>
      <c r="L46" s="99">
        <v>1.8281885861558009</v>
      </c>
      <c r="M46" s="99">
        <v>1.4887530465545684</v>
      </c>
      <c r="N46" s="99">
        <v>1.7854705148188004</v>
      </c>
      <c r="O46" s="99">
        <v>1.9068264318437991</v>
      </c>
      <c r="P46" s="99">
        <v>1.3691191150880964</v>
      </c>
      <c r="Q46" s="99">
        <v>1.4922554207597414</v>
      </c>
      <c r="R46" s="99">
        <v>1.6043609323936394</v>
      </c>
      <c r="S46" s="99">
        <v>1.5848870852261994</v>
      </c>
      <c r="T46" s="99">
        <v>1.5016098143073999</v>
      </c>
      <c r="U46" s="99">
        <v>1.5267015628207485</v>
      </c>
      <c r="V46" s="99">
        <v>1.3800030659517155</v>
      </c>
      <c r="W46" s="99">
        <v>1.7122119882091376</v>
      </c>
      <c r="X46" s="99">
        <v>1.3853777244131862</v>
      </c>
      <c r="Y46" s="99">
        <v>1.340018146836895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0.4318572672174163</v>
      </c>
      <c r="C47" s="123">
        <f t="shared" si="20"/>
        <v>0.561333086126512</v>
      </c>
      <c r="D47" s="123">
        <f t="shared" si="20"/>
        <v>0.46876784008672662</v>
      </c>
      <c r="E47" s="123">
        <f t="shared" si="20"/>
        <v>1.6414287716574651</v>
      </c>
      <c r="F47" s="123">
        <f t="shared" si="20"/>
        <v>0.53703632511742039</v>
      </c>
      <c r="G47" s="123">
        <f t="shared" si="20"/>
        <v>0.7736096344172565</v>
      </c>
      <c r="H47" s="123">
        <f t="shared" si="20"/>
        <v>1.1247365348685687</v>
      </c>
      <c r="I47" s="123">
        <f t="shared" si="20"/>
        <v>0.53631937799131812</v>
      </c>
      <c r="J47" s="123">
        <f t="shared" si="20"/>
        <v>0.56235229952912502</v>
      </c>
      <c r="K47" s="123">
        <f t="shared" si="20"/>
        <v>0.68482909823038374</v>
      </c>
      <c r="L47" s="123">
        <f t="shared" si="20"/>
        <v>0.71616857126872346</v>
      </c>
      <c r="M47" s="123">
        <f t="shared" si="20"/>
        <v>0.73344984598780782</v>
      </c>
      <c r="N47" s="123">
        <f t="shared" si="20"/>
        <v>0.74799489445814915</v>
      </c>
      <c r="O47" s="123">
        <f t="shared" si="20"/>
        <v>0.81630019334206261</v>
      </c>
      <c r="P47" s="123">
        <f t="shared" si="20"/>
        <v>0.90921572787638572</v>
      </c>
      <c r="Q47" s="123">
        <f t="shared" si="20"/>
        <v>0.94937740941501858</v>
      </c>
      <c r="R47" s="123">
        <f t="shared" si="20"/>
        <v>1.0814836980525313</v>
      </c>
      <c r="S47" s="123">
        <f t="shared" si="20"/>
        <v>1.0366652542888655</v>
      </c>
      <c r="T47" s="123">
        <f t="shared" si="20"/>
        <v>1.2023009738519863</v>
      </c>
      <c r="U47" s="123">
        <f t="shared" si="20"/>
        <v>1.4136119822888287</v>
      </c>
      <c r="V47" s="123">
        <f t="shared" si="20"/>
        <v>1.8589263225946644</v>
      </c>
      <c r="W47" s="123">
        <f t="shared" si="20"/>
        <v>2.0486770026742303</v>
      </c>
      <c r="X47" s="123">
        <f t="shared" si="20"/>
        <v>1.6405390461834433</v>
      </c>
      <c r="Y47" s="123">
        <f t="shared" si="20"/>
        <v>1.7749153607369381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0.4318572672174163</v>
      </c>
      <c r="C48" s="99">
        <f>RES_hhdet_tesh!C48/RES_summary!C$19</f>
        <v>0.561333086126512</v>
      </c>
      <c r="D48" s="99">
        <f>RES_hhdet_tesh!D48/RES_summary!D$19</f>
        <v>0.46876784008672662</v>
      </c>
      <c r="E48" s="99">
        <f>RES_hhdet_tesh!E48/RES_summary!E$19</f>
        <v>1.6414287716574651</v>
      </c>
      <c r="F48" s="99">
        <f>RES_hhdet_tesh!F48/RES_summary!F$19</f>
        <v>0.53703632511742039</v>
      </c>
      <c r="G48" s="99">
        <f>RES_hhdet_tesh!G48/RES_summary!G$19</f>
        <v>0.7736096344172565</v>
      </c>
      <c r="H48" s="99">
        <f>RES_hhdet_tesh!H48/RES_summary!H$19</f>
        <v>1.1247365348685687</v>
      </c>
      <c r="I48" s="99">
        <f>RES_hhdet_tesh!I48/RES_summary!I$19</f>
        <v>0.53631937799131812</v>
      </c>
      <c r="J48" s="99">
        <f>RES_hhdet_tesh!J48/RES_summary!J$19</f>
        <v>0.56235229952912502</v>
      </c>
      <c r="K48" s="99">
        <f>RES_hhdet_tesh!K48/RES_summary!K$19</f>
        <v>0.68482909823038374</v>
      </c>
      <c r="L48" s="99">
        <f>RES_hhdet_tesh!L48/RES_summary!L$19</f>
        <v>0.71616857126872346</v>
      </c>
      <c r="M48" s="99">
        <f>RES_hhdet_tesh!M48/RES_summary!M$19</f>
        <v>0.73344984598780782</v>
      </c>
      <c r="N48" s="99">
        <f>RES_hhdet_tesh!N48/RES_summary!N$19</f>
        <v>0.74799489445814915</v>
      </c>
      <c r="O48" s="99">
        <f>RES_hhdet_tesh!O48/RES_summary!O$19</f>
        <v>0.81630019334206261</v>
      </c>
      <c r="P48" s="99">
        <f>RES_hhdet_tesh!P48/RES_summary!P$19</f>
        <v>0.90921572787638572</v>
      </c>
      <c r="Q48" s="99">
        <f>RES_hhdet_tesh!Q48/RES_summary!Q$19</f>
        <v>0.94937740941501858</v>
      </c>
      <c r="R48" s="99">
        <f>RES_hhdet_tesh!R48/RES_summary!R$19</f>
        <v>1.0814836980525313</v>
      </c>
      <c r="S48" s="99">
        <f>RES_hhdet_tesh!S48/RES_summary!S$19</f>
        <v>1.0366652542888655</v>
      </c>
      <c r="T48" s="99">
        <f>RES_hhdet_tesh!T48/RES_summary!T$19</f>
        <v>1.2023009738519863</v>
      </c>
      <c r="U48" s="99">
        <f>RES_hhdet_tesh!U48/RES_summary!U$19</f>
        <v>1.4136119822888287</v>
      </c>
      <c r="V48" s="99">
        <f>RES_hhdet_tesh!V48/RES_summary!V$19</f>
        <v>1.8589263225946644</v>
      </c>
      <c r="W48" s="99">
        <f>RES_hhdet_tesh!W48/RES_summary!W$19</f>
        <v>2.0486770026742303</v>
      </c>
      <c r="X48" s="99">
        <f>RES_hhdet_tesh!X48/RES_summary!X$19</f>
        <v>1.6405390461834433</v>
      </c>
      <c r="Y48" s="99">
        <f>RES_hhdet_tesh!Y48/RES_summary!Y$19</f>
        <v>1.7749153607369381</v>
      </c>
      <c r="DA48" s="63" t="s">
        <v>2959</v>
      </c>
    </row>
    <row r="49" spans="1:105" ht="12" customHeight="1" x14ac:dyDescent="0.25">
      <c r="A49" s="121" t="s">
        <v>55</v>
      </c>
      <c r="B49" s="123">
        <v>9.8620700327149891</v>
      </c>
      <c r="C49" s="123">
        <v>10.311731925932822</v>
      </c>
      <c r="D49" s="123">
        <v>9.956108879080686</v>
      </c>
      <c r="E49" s="123">
        <v>10.579244693355744</v>
      </c>
      <c r="F49" s="123">
        <v>10.326857604708618</v>
      </c>
      <c r="G49" s="123">
        <v>10.078551828349028</v>
      </c>
      <c r="H49" s="123">
        <v>10.265615013577289</v>
      </c>
      <c r="I49" s="123">
        <v>9.6924806288281413</v>
      </c>
      <c r="J49" s="123">
        <v>10.492689504067213</v>
      </c>
      <c r="K49" s="123">
        <v>9.8958739979331956</v>
      </c>
      <c r="L49" s="123">
        <v>10.111420884186581</v>
      </c>
      <c r="M49" s="123">
        <v>11.04071786478516</v>
      </c>
      <c r="N49" s="123">
        <v>11.867098588638676</v>
      </c>
      <c r="O49" s="123">
        <v>11.851117449572067</v>
      </c>
      <c r="P49" s="123">
        <v>11.025975216157176</v>
      </c>
      <c r="Q49" s="123">
        <v>10.549652300897121</v>
      </c>
      <c r="R49" s="123">
        <v>12.683124763692826</v>
      </c>
      <c r="S49" s="123">
        <v>12.702891406293338</v>
      </c>
      <c r="T49" s="123">
        <v>12.477332353083399</v>
      </c>
      <c r="U49" s="123">
        <v>12.673426070959238</v>
      </c>
      <c r="V49" s="123">
        <v>12.735872874524302</v>
      </c>
      <c r="W49" s="123">
        <v>13.680800200706836</v>
      </c>
      <c r="X49" s="123">
        <v>8.721999486495168</v>
      </c>
      <c r="Y49" s="123">
        <v>8.5286044088531181</v>
      </c>
      <c r="DA49" s="130" t="s">
        <v>2960</v>
      </c>
    </row>
    <row r="50" spans="1:105" ht="12" customHeight="1" x14ac:dyDescent="0.25">
      <c r="A50" s="97" t="s">
        <v>138</v>
      </c>
      <c r="B50" s="99">
        <v>9.7187705074919268</v>
      </c>
      <c r="C50" s="99">
        <v>10.375813203499982</v>
      </c>
      <c r="D50" s="99">
        <v>9.9425277905984402</v>
      </c>
      <c r="E50" s="99">
        <v>10.591654748339531</v>
      </c>
      <c r="F50" s="99">
        <v>10.269075645516681</v>
      </c>
      <c r="G50" s="99">
        <v>10.16611058505493</v>
      </c>
      <c r="H50" s="99">
        <v>10.320016439394271</v>
      </c>
      <c r="I50" s="99">
        <v>9.5864636072871363</v>
      </c>
      <c r="J50" s="99">
        <v>10.564674832979099</v>
      </c>
      <c r="K50" s="99">
        <v>10.025582459832833</v>
      </c>
      <c r="L50" s="99">
        <v>10.070136842480338</v>
      </c>
      <c r="M50" s="99">
        <v>11.04793982305161</v>
      </c>
      <c r="N50" s="99">
        <v>11.908123901108199</v>
      </c>
      <c r="O50" s="99">
        <v>11.591788484976441</v>
      </c>
      <c r="P50" s="99">
        <v>10.998515062578493</v>
      </c>
      <c r="Q50" s="99">
        <v>10.161576741601539</v>
      </c>
      <c r="R50" s="99">
        <v>12.865612680394147</v>
      </c>
      <c r="S50" s="99">
        <v>12.731832173779329</v>
      </c>
      <c r="T50" s="99">
        <v>12.469833467543037</v>
      </c>
      <c r="U50" s="99">
        <v>12.686491865262305</v>
      </c>
      <c r="V50" s="99">
        <v>12.729196355349295</v>
      </c>
      <c r="W50" s="99">
        <v>13.781917338893072</v>
      </c>
      <c r="X50" s="99">
        <v>8.6316319608979146</v>
      </c>
      <c r="Y50" s="99">
        <v>8.4944929802327547</v>
      </c>
      <c r="DA50" s="63" t="s">
        <v>2961</v>
      </c>
    </row>
    <row r="51" spans="1:105" ht="12" customHeight="1" x14ac:dyDescent="0.25">
      <c r="A51" s="97" t="s">
        <v>137</v>
      </c>
      <c r="B51" s="99">
        <v>9.7187705074919268</v>
      </c>
      <c r="C51" s="99">
        <v>10.375729774177749</v>
      </c>
      <c r="D51" s="99">
        <v>9.9425455093805422</v>
      </c>
      <c r="E51" s="99">
        <v>10.591720622778109</v>
      </c>
      <c r="F51" s="99">
        <v>10.269176720134071</v>
      </c>
      <c r="G51" s="99">
        <v>10.165681773830872</v>
      </c>
      <c r="H51" s="99">
        <v>10.318948388277786</v>
      </c>
      <c r="I51" s="99">
        <v>9.584453967097442</v>
      </c>
      <c r="J51" s="99">
        <v>10.561325305445953</v>
      </c>
      <c r="K51" s="99">
        <v>10.022479063694433</v>
      </c>
      <c r="L51" s="99">
        <v>10.062362299709612</v>
      </c>
      <c r="M51" s="99">
        <v>11.044583009118401</v>
      </c>
      <c r="N51" s="99">
        <v>11.905233689211061</v>
      </c>
      <c r="O51" s="99">
        <v>11.591311152303756</v>
      </c>
      <c r="P51" s="99">
        <v>10.998423922651861</v>
      </c>
      <c r="Q51" s="99">
        <v>10.163273725043815</v>
      </c>
      <c r="R51" s="99">
        <v>12.865105678618798</v>
      </c>
      <c r="S51" s="99">
        <v>12.733309407110296</v>
      </c>
      <c r="T51" s="99">
        <v>12.470503267210917</v>
      </c>
      <c r="U51" s="99">
        <v>12.684912845058552</v>
      </c>
      <c r="V51" s="99">
        <v>12.729724972835925</v>
      </c>
      <c r="W51" s="99">
        <v>13.779320652198233</v>
      </c>
      <c r="X51" s="99">
        <v>8.631326575558159</v>
      </c>
      <c r="Y51" s="99">
        <v>8.494202195569045</v>
      </c>
      <c r="DA51" s="63" t="s">
        <v>2962</v>
      </c>
    </row>
    <row r="52" spans="1:105" ht="12" customHeight="1" x14ac:dyDescent="0.25">
      <c r="A52" s="100" t="s">
        <v>211</v>
      </c>
      <c r="B52" s="102">
        <v>2.4554250722772752</v>
      </c>
      <c r="C52" s="102">
        <v>2.4853793927614087</v>
      </c>
      <c r="D52" s="102">
        <v>2.1750936232741003</v>
      </c>
      <c r="E52" s="102">
        <v>2.5675848493087488</v>
      </c>
      <c r="F52" s="102">
        <v>2.4111432145819407</v>
      </c>
      <c r="G52" s="102">
        <v>2.1717144815953477</v>
      </c>
      <c r="H52" s="102">
        <v>2.0881009692756689</v>
      </c>
      <c r="I52" s="102">
        <v>2.3374198727397397</v>
      </c>
      <c r="J52" s="102">
        <v>2.373767167772908</v>
      </c>
      <c r="K52" s="102">
        <v>2.0523825414112924</v>
      </c>
      <c r="L52" s="102">
        <v>4.4972825367769653</v>
      </c>
      <c r="M52" s="102">
        <v>2.1775869090465116</v>
      </c>
      <c r="N52" s="102">
        <v>3.0409011111762689</v>
      </c>
      <c r="O52" s="102">
        <v>3.09811806136072</v>
      </c>
      <c r="P52" s="102">
        <v>2.1045719972937156</v>
      </c>
      <c r="Q52" s="102">
        <v>2.2429632704137972</v>
      </c>
      <c r="R52" s="102">
        <v>2.6834796611567815</v>
      </c>
      <c r="S52" s="102">
        <v>2.9784757603068877</v>
      </c>
      <c r="T52" s="102">
        <v>2.8929739582033669</v>
      </c>
      <c r="U52" s="102">
        <v>2.6887881890323801</v>
      </c>
      <c r="V52" s="102">
        <v>2.7469224082306458</v>
      </c>
      <c r="W52" s="102">
        <v>3.0398360897610748</v>
      </c>
      <c r="X52" s="102">
        <v>0.67169741980353603</v>
      </c>
      <c r="Y52" s="102">
        <v>0.57998843460169114</v>
      </c>
      <c r="DA52" s="131" t="s">
        <v>2963</v>
      </c>
    </row>
    <row r="53" spans="1:105" ht="12" customHeight="1" x14ac:dyDescent="0.25">
      <c r="A53" s="103" t="s">
        <v>52</v>
      </c>
      <c r="B53" s="105">
        <v>7.263345435214652</v>
      </c>
      <c r="C53" s="105">
        <v>7.8903503814163418</v>
      </c>
      <c r="D53" s="105">
        <v>7.7674518861064419</v>
      </c>
      <c r="E53" s="105">
        <v>8.0241357734693608</v>
      </c>
      <c r="F53" s="105">
        <v>7.8580335055521315</v>
      </c>
      <c r="G53" s="105">
        <v>7.9939672922355225</v>
      </c>
      <c r="H53" s="105">
        <v>8.2308474190021172</v>
      </c>
      <c r="I53" s="105">
        <v>7.2470340943577014</v>
      </c>
      <c r="J53" s="105">
        <v>8.1875581376730473</v>
      </c>
      <c r="K53" s="105">
        <v>7.9700965222831401</v>
      </c>
      <c r="L53" s="105">
        <v>5.5650797629326494</v>
      </c>
      <c r="M53" s="105">
        <v>8.8669961000718871</v>
      </c>
      <c r="N53" s="105">
        <v>8.864332578034789</v>
      </c>
      <c r="O53" s="105">
        <v>8.4931930909430378</v>
      </c>
      <c r="P53" s="105">
        <v>8.8938519253581454</v>
      </c>
      <c r="Q53" s="105">
        <v>7.9203104546300178</v>
      </c>
      <c r="R53" s="105">
        <v>10.181626017462014</v>
      </c>
      <c r="S53" s="105">
        <v>9.7548336468034069</v>
      </c>
      <c r="T53" s="105">
        <v>9.5775293090075486</v>
      </c>
      <c r="U53" s="105">
        <v>9.9961246560261721</v>
      </c>
      <c r="V53" s="105">
        <v>9.9828025646052811</v>
      </c>
      <c r="W53" s="105">
        <v>10.739484562437156</v>
      </c>
      <c r="X53" s="105">
        <v>7.9596291557546248</v>
      </c>
      <c r="Y53" s="105">
        <v>7.9142137609673524</v>
      </c>
      <c r="DA53" s="132" t="s">
        <v>2964</v>
      </c>
    </row>
    <row r="54" spans="1:105" ht="12" customHeight="1" x14ac:dyDescent="0.25">
      <c r="A54" s="106" t="s">
        <v>122</v>
      </c>
      <c r="B54" s="102">
        <v>10.448176556217046</v>
      </c>
      <c r="C54" s="102">
        <v>10.060015639837987</v>
      </c>
      <c r="D54" s="102">
        <v>10.007397911023256</v>
      </c>
      <c r="E54" s="102">
        <v>10.531941298706581</v>
      </c>
      <c r="F54" s="102">
        <v>10.546561749845541</v>
      </c>
      <c r="G54" s="102">
        <v>9.7435013566627049</v>
      </c>
      <c r="H54" s="102">
        <v>10.056250304168394</v>
      </c>
      <c r="I54" s="102">
        <v>10.102916733474947</v>
      </c>
      <c r="J54" s="102">
        <v>10.211234930877081</v>
      </c>
      <c r="K54" s="102">
        <v>9.3980358830521222</v>
      </c>
      <c r="L54" s="102">
        <v>10.259889337498388</v>
      </c>
      <c r="M54" s="102">
        <v>11.019170712885268</v>
      </c>
      <c r="N54" s="102">
        <v>11.763147204728181</v>
      </c>
      <c r="O54" s="102">
        <v>12.411368254049165</v>
      </c>
      <c r="P54" s="102">
        <v>11.090438968732885</v>
      </c>
      <c r="Q54" s="102">
        <v>11.633331897353603</v>
      </c>
      <c r="R54" s="102">
        <v>11.732455584999375</v>
      </c>
      <c r="S54" s="102">
        <v>12.461691967163254</v>
      </c>
      <c r="T54" s="102">
        <v>12.583328203687692</v>
      </c>
      <c r="U54" s="102">
        <v>12.422513671817191</v>
      </c>
      <c r="V54" s="102">
        <v>12.854779866531972</v>
      </c>
      <c r="W54" s="102">
        <v>12.354536243210951</v>
      </c>
      <c r="X54" s="102">
        <v>9.2941786320563278</v>
      </c>
      <c r="Y54" s="102">
        <v>8.6928552424689975</v>
      </c>
      <c r="DA54" s="131" t="s">
        <v>2965</v>
      </c>
    </row>
    <row r="55" spans="1:105" ht="12" customHeight="1" x14ac:dyDescent="0.25">
      <c r="A55" s="107" t="s">
        <v>121</v>
      </c>
      <c r="B55" s="105">
        <v>10.448176556217048</v>
      </c>
      <c r="C55" s="105">
        <v>10.059988948289849</v>
      </c>
      <c r="D55" s="105">
        <v>10.007411437803553</v>
      </c>
      <c r="E55" s="105">
        <v>10.531920799727599</v>
      </c>
      <c r="F55" s="105">
        <v>10.546307791984065</v>
      </c>
      <c r="G55" s="105">
        <v>9.742713816668811</v>
      </c>
      <c r="H55" s="105">
        <v>10.053683149934075</v>
      </c>
      <c r="I55" s="105">
        <v>10.100639443776078</v>
      </c>
      <c r="J55" s="105">
        <v>10.209096950470411</v>
      </c>
      <c r="K55" s="105">
        <v>9.3965499490120976</v>
      </c>
      <c r="L55" s="105">
        <v>10.256058689031157</v>
      </c>
      <c r="M55" s="105">
        <v>11.019773719127873</v>
      </c>
      <c r="N55" s="105">
        <v>11.7635961892525</v>
      </c>
      <c r="O55" s="105">
        <v>12.412415227661217</v>
      </c>
      <c r="P55" s="105">
        <v>11.092463668599628</v>
      </c>
      <c r="Q55" s="105">
        <v>11.636929479528016</v>
      </c>
      <c r="R55" s="105">
        <v>11.737462384127193</v>
      </c>
      <c r="S55" s="105">
        <v>12.465793518198424</v>
      </c>
      <c r="T55" s="105">
        <v>12.595348002471297</v>
      </c>
      <c r="U55" s="105">
        <v>12.434782575800106</v>
      </c>
      <c r="V55" s="105">
        <v>12.845383068837585</v>
      </c>
      <c r="W55" s="105">
        <v>12.351396289082185</v>
      </c>
      <c r="X55" s="105">
        <v>9.3101094083266585</v>
      </c>
      <c r="Y55" s="105">
        <v>8.7086830644131545</v>
      </c>
      <c r="DA55" s="132" t="s">
        <v>2966</v>
      </c>
    </row>
    <row r="56" spans="1:105" ht="12" customHeight="1" x14ac:dyDescent="0.25">
      <c r="A56" s="108" t="s">
        <v>53</v>
      </c>
      <c r="B56" s="99">
        <v>2.6410673221659704</v>
      </c>
      <c r="C56" s="99">
        <v>2.4096141871036592</v>
      </c>
      <c r="D56" s="99">
        <v>2.1883447647155139</v>
      </c>
      <c r="E56" s="99">
        <v>2.5533743113941876</v>
      </c>
      <c r="F56" s="99">
        <v>2.4765795712483194</v>
      </c>
      <c r="G56" s="99">
        <v>2.079965089150412</v>
      </c>
      <c r="H56" s="99">
        <v>2.0323102066376748</v>
      </c>
      <c r="I56" s="99">
        <v>2.4660684341970698</v>
      </c>
      <c r="J56" s="99">
        <v>2.2926056731179587</v>
      </c>
      <c r="K56" s="99">
        <v>1.9186616581958764</v>
      </c>
      <c r="L56" s="99">
        <v>4.5852601898140586</v>
      </c>
      <c r="M56" s="99">
        <v>2.1703704387576694</v>
      </c>
      <c r="N56" s="99">
        <v>3.0032123141887581</v>
      </c>
      <c r="O56" s="99">
        <v>3.3140718717544155</v>
      </c>
      <c r="P56" s="99">
        <v>2.1223938007644811</v>
      </c>
      <c r="Q56" s="99">
        <v>2.5704169789116937</v>
      </c>
      <c r="R56" s="99">
        <v>2.4412809535206184</v>
      </c>
      <c r="S56" s="99">
        <v>2.9150867170999031</v>
      </c>
      <c r="T56" s="99">
        <v>2.9228314195268217</v>
      </c>
      <c r="U56" s="99">
        <v>2.6331910779470391</v>
      </c>
      <c r="V56" s="99">
        <v>2.7714624557200231</v>
      </c>
      <c r="W56" s="99">
        <v>2.7141250373069772</v>
      </c>
      <c r="X56" s="99">
        <v>0.7833532121864315</v>
      </c>
      <c r="Y56" s="99">
        <v>0.59856293142662687</v>
      </c>
      <c r="DA56" s="63" t="s">
        <v>2967</v>
      </c>
    </row>
    <row r="57" spans="1:105" ht="12" customHeight="1" x14ac:dyDescent="0.25">
      <c r="A57" s="108" t="s">
        <v>52</v>
      </c>
      <c r="B57" s="99">
        <v>7.8071092340510768</v>
      </c>
      <c r="C57" s="99">
        <v>7.650374761186189</v>
      </c>
      <c r="D57" s="99">
        <v>7.8190666730880407</v>
      </c>
      <c r="E57" s="99">
        <v>7.9785464883334098</v>
      </c>
      <c r="F57" s="99">
        <v>8.0697282207357475</v>
      </c>
      <c r="G57" s="99">
        <v>7.6627487275183999</v>
      </c>
      <c r="H57" s="99">
        <v>8.0213729432963987</v>
      </c>
      <c r="I57" s="99">
        <v>7.6345710095790089</v>
      </c>
      <c r="J57" s="99">
        <v>7.9164912773524527</v>
      </c>
      <c r="K57" s="99">
        <v>7.4778882908162219</v>
      </c>
      <c r="L57" s="99">
        <v>5.6707984992170983</v>
      </c>
      <c r="M57" s="99">
        <v>8.8494032803702041</v>
      </c>
      <c r="N57" s="99">
        <v>8.7603838750637451</v>
      </c>
      <c r="O57" s="99">
        <v>9.0983433559068025</v>
      </c>
      <c r="P57" s="99">
        <v>8.9700698678351465</v>
      </c>
      <c r="Q57" s="99">
        <v>9.0665125006163212</v>
      </c>
      <c r="R57" s="99">
        <v>9.2961814306065751</v>
      </c>
      <c r="S57" s="99">
        <v>9.5507068010985225</v>
      </c>
      <c r="T57" s="99">
        <v>9.6725165829444748</v>
      </c>
      <c r="U57" s="99">
        <v>9.8015914978530674</v>
      </c>
      <c r="V57" s="99">
        <v>10.073920613117561</v>
      </c>
      <c r="W57" s="99">
        <v>9.637271251775207</v>
      </c>
      <c r="X57" s="99">
        <v>8.5267561961402247</v>
      </c>
      <c r="Y57" s="99">
        <v>8.1101201329865269</v>
      </c>
      <c r="DA57" s="63" t="s">
        <v>2968</v>
      </c>
    </row>
    <row r="58" spans="1:105" ht="12" customHeight="1" x14ac:dyDescent="0.25">
      <c r="A58" s="121" t="s">
        <v>54</v>
      </c>
      <c r="B58" s="123">
        <v>6.4412497273964489</v>
      </c>
      <c r="C58" s="123">
        <v>6.4943829709855585</v>
      </c>
      <c r="D58" s="123">
        <v>6.5381407105060276</v>
      </c>
      <c r="E58" s="123">
        <v>6.280445702069624</v>
      </c>
      <c r="F58" s="123">
        <v>5.6160875469019702</v>
      </c>
      <c r="G58" s="123">
        <v>5.7746485354195833</v>
      </c>
      <c r="H58" s="123">
        <v>5.8442040935437998</v>
      </c>
      <c r="I58" s="123">
        <v>6.1017599973242618</v>
      </c>
      <c r="J58" s="123">
        <v>6.103512891859312</v>
      </c>
      <c r="K58" s="123">
        <v>5.032037564345921</v>
      </c>
      <c r="L58" s="123">
        <v>6.1962814978998901</v>
      </c>
      <c r="M58" s="123">
        <v>6.0843713722247639</v>
      </c>
      <c r="N58" s="123">
        <v>6.4328744649890268</v>
      </c>
      <c r="O58" s="123">
        <v>6.5663329126986536</v>
      </c>
      <c r="P58" s="123">
        <v>5.7597088982184985</v>
      </c>
      <c r="Q58" s="123">
        <v>5.9932885743610562</v>
      </c>
      <c r="R58" s="123">
        <v>5.7531224978032203</v>
      </c>
      <c r="S58" s="123">
        <v>6.0873038768679324</v>
      </c>
      <c r="T58" s="123">
        <v>6.0147858301827037</v>
      </c>
      <c r="U58" s="123">
        <v>5.9206614843971686</v>
      </c>
      <c r="V58" s="123">
        <v>6.1867077663382837</v>
      </c>
      <c r="W58" s="123">
        <v>5.7981071575368581</v>
      </c>
      <c r="X58" s="123">
        <v>6.3344666212316803</v>
      </c>
      <c r="Y58" s="123">
        <v>5.8079779656457076</v>
      </c>
      <c r="DA58" s="130" t="s">
        <v>2969</v>
      </c>
    </row>
    <row r="59" spans="1:105" ht="12" customHeight="1" x14ac:dyDescent="0.25">
      <c r="A59" s="97" t="s">
        <v>50</v>
      </c>
      <c r="B59" s="99">
        <v>6.6361821513813428</v>
      </c>
      <c r="C59" s="99">
        <v>6.3609375684052747</v>
      </c>
      <c r="D59" s="99">
        <v>6.4891541291696244</v>
      </c>
      <c r="E59" s="99">
        <v>6.0941774463656024</v>
      </c>
      <c r="F59" s="99">
        <v>5.9712093543457243</v>
      </c>
      <c r="G59" s="99">
        <v>5.8075474180034989</v>
      </c>
      <c r="H59" s="99">
        <v>5.7778571166572501</v>
      </c>
      <c r="I59" s="99">
        <v>6.1129202946772772</v>
      </c>
      <c r="J59" s="99">
        <v>5.7355489941358897</v>
      </c>
      <c r="K59" s="99">
        <v>5.8014801413093391</v>
      </c>
      <c r="L59" s="99">
        <v>5.9511892199599785</v>
      </c>
      <c r="M59" s="99">
        <v>6.2212396202013824</v>
      </c>
      <c r="N59" s="99">
        <v>6.231531326716433</v>
      </c>
      <c r="O59" s="99">
        <v>6.2036274668661031</v>
      </c>
      <c r="P59" s="99">
        <v>6.2006625136897151</v>
      </c>
      <c r="Q59" s="99">
        <v>6.1293611286354661</v>
      </c>
      <c r="R59" s="99">
        <v>5.6092259867381173</v>
      </c>
      <c r="S59" s="99">
        <v>6.0732738969964499</v>
      </c>
      <c r="T59" s="99">
        <v>5.9311566937720874</v>
      </c>
      <c r="U59" s="99">
        <v>5.9196925709605877</v>
      </c>
      <c r="V59" s="99">
        <v>6.4090506992293657</v>
      </c>
      <c r="W59" s="99">
        <v>6.0999939121388751</v>
      </c>
      <c r="X59" s="99">
        <v>6.0518363645738225</v>
      </c>
      <c r="Y59" s="99">
        <v>5.6313006319829952</v>
      </c>
      <c r="DA59" s="63" t="s">
        <v>2970</v>
      </c>
    </row>
    <row r="60" spans="1:105" ht="12" customHeight="1" x14ac:dyDescent="0.25">
      <c r="A60" s="109" t="s">
        <v>120</v>
      </c>
      <c r="B60" s="110">
        <v>6.2774851315479001</v>
      </c>
      <c r="C60" s="110">
        <v>6.6038594786901141</v>
      </c>
      <c r="D60" s="110">
        <v>6.5782160445982996</v>
      </c>
      <c r="E60" s="110">
        <v>6.4320511462041505</v>
      </c>
      <c r="F60" s="110">
        <v>5.3210471739981138</v>
      </c>
      <c r="G60" s="110">
        <v>5.748009962043418</v>
      </c>
      <c r="H60" s="110">
        <v>5.8941667433090741</v>
      </c>
      <c r="I60" s="110">
        <v>6.093742758710782</v>
      </c>
      <c r="J60" s="110">
        <v>6.3515206663510986</v>
      </c>
      <c r="K60" s="110">
        <v>4.5422830507701644</v>
      </c>
      <c r="L60" s="110">
        <v>6.3436764593755157</v>
      </c>
      <c r="M60" s="110">
        <v>6.0062636360657153</v>
      </c>
      <c r="N60" s="110">
        <v>6.5392912943685406</v>
      </c>
      <c r="O60" s="110">
        <v>6.7496096294809353</v>
      </c>
      <c r="P60" s="110">
        <v>5.5413293335122518</v>
      </c>
      <c r="Q60" s="110">
        <v>5.9285088441901088</v>
      </c>
      <c r="R60" s="110">
        <v>5.8162599853867682</v>
      </c>
      <c r="S60" s="110">
        <v>6.0929797797137146</v>
      </c>
      <c r="T60" s="110">
        <v>6.0462999917666069</v>
      </c>
      <c r="U60" s="110">
        <v>5.9210038135202767</v>
      </c>
      <c r="V60" s="110">
        <v>6.1142190276015027</v>
      </c>
      <c r="W60" s="110">
        <v>5.710941146972071</v>
      </c>
      <c r="X60" s="110">
        <v>6.407094047590955</v>
      </c>
      <c r="Y60" s="110">
        <v>5.8483391464230463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110.74009378149458</v>
      </c>
      <c r="C62" s="118">
        <f t="shared" si="21"/>
        <v>108.94975838024898</v>
      </c>
      <c r="D62" s="118">
        <f t="shared" si="21"/>
        <v>108.49013229174625</v>
      </c>
      <c r="E62" s="118">
        <f t="shared" si="21"/>
        <v>107.35807393685056</v>
      </c>
      <c r="F62" s="118">
        <f t="shared" si="21"/>
        <v>114.9169134585278</v>
      </c>
      <c r="G62" s="118">
        <f t="shared" si="21"/>
        <v>111.65562274700714</v>
      </c>
      <c r="H62" s="118">
        <f t="shared" si="21"/>
        <v>109.94927886080713</v>
      </c>
      <c r="I62" s="118">
        <f t="shared" si="21"/>
        <v>96.398018343027246</v>
      </c>
      <c r="J62" s="118">
        <f t="shared" si="21"/>
        <v>103.21795369824893</v>
      </c>
      <c r="K62" s="118">
        <f t="shared" si="21"/>
        <v>105.39652077346921</v>
      </c>
      <c r="L62" s="118">
        <f t="shared" si="21"/>
        <v>103.77003669311185</v>
      </c>
      <c r="M62" s="118">
        <f t="shared" si="21"/>
        <v>95.675918536249583</v>
      </c>
      <c r="N62" s="118">
        <f t="shared" si="21"/>
        <v>107.64774034320821</v>
      </c>
      <c r="O62" s="118">
        <f t="shared" si="21"/>
        <v>113.819740487781</v>
      </c>
      <c r="P62" s="118">
        <f t="shared" si="21"/>
        <v>86.147320822111567</v>
      </c>
      <c r="Q62" s="118">
        <f t="shared" si="21"/>
        <v>93.169116746546422</v>
      </c>
      <c r="R62" s="118">
        <f t="shared" ref="R62:V62" si="22">R63+R66+R68+R77</f>
        <v>101.73020974375089</v>
      </c>
      <c r="S62" s="118">
        <f t="shared" si="22"/>
        <v>101.37525269342939</v>
      </c>
      <c r="T62" s="118">
        <f t="shared" si="22"/>
        <v>97.134279157841405</v>
      </c>
      <c r="U62" s="118">
        <f t="shared" si="22"/>
        <v>97.014883939272593</v>
      </c>
      <c r="V62" s="118">
        <f t="shared" si="22"/>
        <v>98.511992114569239</v>
      </c>
      <c r="W62" s="118">
        <f t="shared" ref="W62:Y62" si="23">W63+W66+W68+W77</f>
        <v>106.63850757296954</v>
      </c>
      <c r="X62" s="118">
        <f t="shared" si="23"/>
        <v>91.632873040511029</v>
      </c>
      <c r="Y62" s="118">
        <f t="shared" si="23"/>
        <v>87.962888085735173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93.052542362521663</v>
      </c>
      <c r="C63" s="123">
        <f t="shared" si="24"/>
        <v>92.413678083713393</v>
      </c>
      <c r="D63" s="123">
        <f t="shared" si="24"/>
        <v>91.021793752940724</v>
      </c>
      <c r="E63" s="123">
        <f t="shared" si="24"/>
        <v>89.469374896920471</v>
      </c>
      <c r="F63" s="123">
        <f t="shared" si="24"/>
        <v>97.975361764788175</v>
      </c>
      <c r="G63" s="123">
        <f t="shared" si="24"/>
        <v>95.174000236944025</v>
      </c>
      <c r="H63" s="123">
        <f t="shared" si="24"/>
        <v>92.240337084529074</v>
      </c>
      <c r="I63" s="123">
        <f t="shared" si="24"/>
        <v>79.620232004319107</v>
      </c>
      <c r="J63" s="123">
        <f t="shared" si="24"/>
        <v>86.301943463103825</v>
      </c>
      <c r="K63" s="123">
        <f t="shared" si="24"/>
        <v>89.669946989903281</v>
      </c>
      <c r="L63" s="123">
        <f t="shared" si="24"/>
        <v>87.265757001182322</v>
      </c>
      <c r="M63" s="123">
        <f t="shared" si="24"/>
        <v>76.776121107000449</v>
      </c>
      <c r="N63" s="123">
        <f t="shared" si="24"/>
        <v>88.53327618977049</v>
      </c>
      <c r="O63" s="123">
        <f t="shared" si="24"/>
        <v>95.109700802354496</v>
      </c>
      <c r="P63" s="123">
        <f t="shared" si="24"/>
        <v>68.11401390545268</v>
      </c>
      <c r="Q63" s="123">
        <f t="shared" si="24"/>
        <v>74.904746463876393</v>
      </c>
      <c r="R63" s="123">
        <f t="shared" ref="R63:V63" si="25">SUM(R64:R65)</f>
        <v>82.890230981143119</v>
      </c>
      <c r="S63" s="123">
        <f t="shared" si="25"/>
        <v>81.701454712560803</v>
      </c>
      <c r="T63" s="123">
        <f t="shared" si="25"/>
        <v>77.350699052431736</v>
      </c>
      <c r="U63" s="123">
        <f t="shared" si="25"/>
        <v>76.798635252866561</v>
      </c>
      <c r="V63" s="123">
        <f t="shared" si="25"/>
        <v>77.033966542752921</v>
      </c>
      <c r="W63" s="123">
        <f t="shared" ref="W63:Y63" si="26">SUM(W64:W65)</f>
        <v>85.631970586651178</v>
      </c>
      <c r="X63" s="123">
        <f t="shared" si="26"/>
        <v>73.924409365506961</v>
      </c>
      <c r="Y63" s="123">
        <f t="shared" si="26"/>
        <v>71.605402914514656</v>
      </c>
      <c r="DA63" s="130" t="s">
        <v>2973</v>
      </c>
    </row>
    <row r="64" spans="1:105" ht="12" customHeight="1" x14ac:dyDescent="0.25">
      <c r="A64" s="97" t="s">
        <v>212</v>
      </c>
      <c r="B64" s="99">
        <v>90.774602116298013</v>
      </c>
      <c r="C64" s="99">
        <v>90.207524359179487</v>
      </c>
      <c r="D64" s="99">
        <v>88.87684240356954</v>
      </c>
      <c r="E64" s="99">
        <v>87.45616922827908</v>
      </c>
      <c r="F64" s="99">
        <v>95.754170928509637</v>
      </c>
      <c r="G64" s="99">
        <v>93.064879860942781</v>
      </c>
      <c r="H64" s="99">
        <v>90.234035149165337</v>
      </c>
      <c r="I64" s="99">
        <v>77.888450427323122</v>
      </c>
      <c r="J64" s="99">
        <v>84.453633129326818</v>
      </c>
      <c r="K64" s="99">
        <v>87.803760222931629</v>
      </c>
      <c r="L64" s="99">
        <v>85.461670827096853</v>
      </c>
      <c r="M64" s="99">
        <v>75.224501652039663</v>
      </c>
      <c r="N64" s="99">
        <v>86.74344160937251</v>
      </c>
      <c r="O64" s="99">
        <v>93.204895948684666</v>
      </c>
      <c r="P64" s="99">
        <v>66.763682015924985</v>
      </c>
      <c r="Q64" s="99">
        <v>73.429364333922521</v>
      </c>
      <c r="R64" s="99">
        <v>81.264519087208313</v>
      </c>
      <c r="S64" s="99">
        <v>80.108770832810123</v>
      </c>
      <c r="T64" s="99">
        <v>75.855170191677473</v>
      </c>
      <c r="U64" s="99">
        <v>75.315658248093555</v>
      </c>
      <c r="V64" s="99">
        <v>75.558222614406361</v>
      </c>
      <c r="W64" s="99">
        <v>83.979866232210952</v>
      </c>
      <c r="X64" s="99">
        <v>72.528624265632942</v>
      </c>
      <c r="Y64" s="99">
        <v>70.255388404282172</v>
      </c>
      <c r="DA64" s="63" t="s">
        <v>2974</v>
      </c>
    </row>
    <row r="65" spans="1:105" ht="12" customHeight="1" x14ac:dyDescent="0.25">
      <c r="A65" s="97" t="s">
        <v>53</v>
      </c>
      <c r="B65" s="99">
        <v>2.2779402462236455</v>
      </c>
      <c r="C65" s="99">
        <v>2.2061537245339098</v>
      </c>
      <c r="D65" s="99">
        <v>2.144951349371178</v>
      </c>
      <c r="E65" s="99">
        <v>2.0132056686413953</v>
      </c>
      <c r="F65" s="99">
        <v>2.2211908362785326</v>
      </c>
      <c r="G65" s="99">
        <v>2.1091203760012398</v>
      </c>
      <c r="H65" s="99">
        <v>2.0063019353637372</v>
      </c>
      <c r="I65" s="99">
        <v>1.7317815769959877</v>
      </c>
      <c r="J65" s="99">
        <v>1.8483103337770082</v>
      </c>
      <c r="K65" s="99">
        <v>1.8661867669716461</v>
      </c>
      <c r="L65" s="99">
        <v>1.8040861740854648</v>
      </c>
      <c r="M65" s="99">
        <v>1.5516194549607825</v>
      </c>
      <c r="N65" s="99">
        <v>1.7898345803979798</v>
      </c>
      <c r="O65" s="99">
        <v>1.9048048536698368</v>
      </c>
      <c r="P65" s="99">
        <v>1.3503318895276963</v>
      </c>
      <c r="Q65" s="99">
        <v>1.4753821299538734</v>
      </c>
      <c r="R65" s="99">
        <v>1.6257118939348036</v>
      </c>
      <c r="S65" s="99">
        <v>1.5926838797506757</v>
      </c>
      <c r="T65" s="99">
        <v>1.4955288607542585</v>
      </c>
      <c r="U65" s="99">
        <v>1.4829770047729993</v>
      </c>
      <c r="V65" s="99">
        <v>1.4757439283465645</v>
      </c>
      <c r="W65" s="99">
        <v>1.652104354440223</v>
      </c>
      <c r="X65" s="99">
        <v>1.3957850998740235</v>
      </c>
      <c r="Y65" s="99">
        <v>1.3500145102324901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0.43185668773187341</v>
      </c>
      <c r="C66" s="123">
        <f t="shared" si="27"/>
        <v>0.53729363296850297</v>
      </c>
      <c r="D66" s="123">
        <f t="shared" si="27"/>
        <v>0.43705119230275286</v>
      </c>
      <c r="E66" s="123">
        <f t="shared" si="27"/>
        <v>1.6437601311699805</v>
      </c>
      <c r="F66" s="123">
        <f t="shared" si="27"/>
        <v>0.54232698795074119</v>
      </c>
      <c r="G66" s="123">
        <f t="shared" si="27"/>
        <v>0.83841525758988422</v>
      </c>
      <c r="H66" s="123">
        <f t="shared" si="27"/>
        <v>1.2532167062355655</v>
      </c>
      <c r="I66" s="123">
        <f t="shared" si="27"/>
        <v>0.61250202803398146</v>
      </c>
      <c r="J66" s="123">
        <f t="shared" si="27"/>
        <v>0.64445185716594711</v>
      </c>
      <c r="K66" s="123">
        <f t="shared" si="27"/>
        <v>0.7750061492182968</v>
      </c>
      <c r="L66" s="123">
        <f t="shared" si="27"/>
        <v>0.76508287019099408</v>
      </c>
      <c r="M66" s="123">
        <f t="shared" si="27"/>
        <v>0.7511630382639165</v>
      </c>
      <c r="N66" s="123">
        <f t="shared" si="27"/>
        <v>0.76325738491361084</v>
      </c>
      <c r="O66" s="123">
        <f t="shared" si="27"/>
        <v>0.81871949200234473</v>
      </c>
      <c r="P66" s="123">
        <f t="shared" si="27"/>
        <v>0.86353437861765914</v>
      </c>
      <c r="Q66" s="123">
        <f t="shared" si="27"/>
        <v>0.9068653300587517</v>
      </c>
      <c r="R66" s="123">
        <f t="shared" si="27"/>
        <v>1.114795102375544</v>
      </c>
      <c r="S66" s="123">
        <f t="shared" si="27"/>
        <v>1.2314579732592659</v>
      </c>
      <c r="T66" s="123">
        <f t="shared" si="27"/>
        <v>1.5172403251454061</v>
      </c>
      <c r="U66" s="123">
        <f t="shared" si="27"/>
        <v>1.8067199755222707</v>
      </c>
      <c r="V66" s="123">
        <f t="shared" si="27"/>
        <v>2.3484685608578761</v>
      </c>
      <c r="W66" s="123">
        <f t="shared" si="27"/>
        <v>2.6066020267385523</v>
      </c>
      <c r="X66" s="123">
        <f t="shared" si="27"/>
        <v>1.9907617897921379</v>
      </c>
      <c r="Y66" s="123">
        <f t="shared" si="27"/>
        <v>2.0031175736284457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0.43185668773187341</v>
      </c>
      <c r="C67" s="99">
        <f>RES_hhdet_tesh!C67/RES_summary!C$19</f>
        <v>0.53729363296850297</v>
      </c>
      <c r="D67" s="99">
        <f>RES_hhdet_tesh!D67/RES_summary!D$19</f>
        <v>0.43705119230275286</v>
      </c>
      <c r="E67" s="99">
        <f>RES_hhdet_tesh!E67/RES_summary!E$19</f>
        <v>1.6437601311699805</v>
      </c>
      <c r="F67" s="99">
        <f>RES_hhdet_tesh!F67/RES_summary!F$19</f>
        <v>0.54232698795074119</v>
      </c>
      <c r="G67" s="99">
        <f>RES_hhdet_tesh!G67/RES_summary!G$19</f>
        <v>0.83841525758988422</v>
      </c>
      <c r="H67" s="99">
        <f>RES_hhdet_tesh!H67/RES_summary!H$19</f>
        <v>1.2532167062355655</v>
      </c>
      <c r="I67" s="99">
        <f>RES_hhdet_tesh!I67/RES_summary!I$19</f>
        <v>0.61250202803398146</v>
      </c>
      <c r="J67" s="99">
        <f>RES_hhdet_tesh!J67/RES_summary!J$19</f>
        <v>0.64445185716594711</v>
      </c>
      <c r="K67" s="99">
        <f>RES_hhdet_tesh!K67/RES_summary!K$19</f>
        <v>0.7750061492182968</v>
      </c>
      <c r="L67" s="99">
        <f>RES_hhdet_tesh!L67/RES_summary!L$19</f>
        <v>0.76508287019099408</v>
      </c>
      <c r="M67" s="99">
        <f>RES_hhdet_tesh!M67/RES_summary!M$19</f>
        <v>0.7511630382639165</v>
      </c>
      <c r="N67" s="99">
        <f>RES_hhdet_tesh!N67/RES_summary!N$19</f>
        <v>0.76325738491361084</v>
      </c>
      <c r="O67" s="99">
        <f>RES_hhdet_tesh!O67/RES_summary!O$19</f>
        <v>0.81871949200234473</v>
      </c>
      <c r="P67" s="99">
        <f>RES_hhdet_tesh!P67/RES_summary!P$19</f>
        <v>0.86353437861765914</v>
      </c>
      <c r="Q67" s="99">
        <f>RES_hhdet_tesh!Q67/RES_summary!Q$19</f>
        <v>0.9068653300587517</v>
      </c>
      <c r="R67" s="99">
        <f>RES_hhdet_tesh!R67/RES_summary!R$19</f>
        <v>1.114795102375544</v>
      </c>
      <c r="S67" s="99">
        <f>RES_hhdet_tesh!S67/RES_summary!S$19</f>
        <v>1.2314579732592659</v>
      </c>
      <c r="T67" s="99">
        <f>RES_hhdet_tesh!T67/RES_summary!T$19</f>
        <v>1.5172403251454061</v>
      </c>
      <c r="U67" s="99">
        <f>RES_hhdet_tesh!U67/RES_summary!U$19</f>
        <v>1.8067199755222707</v>
      </c>
      <c r="V67" s="99">
        <f>RES_hhdet_tesh!V67/RES_summary!V$19</f>
        <v>2.3484685608578761</v>
      </c>
      <c r="W67" s="99">
        <f>RES_hhdet_tesh!W67/RES_summary!W$19</f>
        <v>2.6066020267385523</v>
      </c>
      <c r="X67" s="99">
        <f>RES_hhdet_tesh!X67/RES_summary!X$19</f>
        <v>1.9907617897921379</v>
      </c>
      <c r="Y67" s="99">
        <f>RES_hhdet_tesh!Y67/RES_summary!Y$19</f>
        <v>2.0031175736284457</v>
      </c>
      <c r="DA67" s="63" t="s">
        <v>2977</v>
      </c>
    </row>
    <row r="68" spans="1:105" ht="12" customHeight="1" x14ac:dyDescent="0.25">
      <c r="A68" s="121" t="s">
        <v>55</v>
      </c>
      <c r="B68" s="123">
        <v>10.51191892364284</v>
      </c>
      <c r="C68" s="123">
        <v>9.7300690489624788</v>
      </c>
      <c r="D68" s="123">
        <v>10.36139318104426</v>
      </c>
      <c r="E68" s="123">
        <v>10.154545536317999</v>
      </c>
      <c r="F68" s="123">
        <v>10.669478400806769</v>
      </c>
      <c r="G68" s="123">
        <v>9.9002843338930262</v>
      </c>
      <c r="H68" s="123">
        <v>10.504479631285005</v>
      </c>
      <c r="I68" s="123">
        <v>9.9771939665276488</v>
      </c>
      <c r="J68" s="123">
        <v>10.187854136636702</v>
      </c>
      <c r="K68" s="123">
        <v>9.8077088718218803</v>
      </c>
      <c r="L68" s="123">
        <v>9.8260718967593004</v>
      </c>
      <c r="M68" s="123">
        <v>11.719795242876488</v>
      </c>
      <c r="N68" s="123">
        <v>11.798649558570293</v>
      </c>
      <c r="O68" s="123">
        <v>11.670247704908768</v>
      </c>
      <c r="P68" s="123">
        <v>11.299859025785425</v>
      </c>
      <c r="Q68" s="123">
        <v>11.469651873840739</v>
      </c>
      <c r="R68" s="123">
        <v>11.822193347065719</v>
      </c>
      <c r="S68" s="123">
        <v>12.37597806357628</v>
      </c>
      <c r="T68" s="123">
        <v>12.319487616302695</v>
      </c>
      <c r="U68" s="123">
        <v>12.463851245584108</v>
      </c>
      <c r="V68" s="123">
        <v>12.94992444624064</v>
      </c>
      <c r="W68" s="123">
        <v>12.54933603924273</v>
      </c>
      <c r="X68" s="123">
        <v>9.4456259888214618</v>
      </c>
      <c r="Y68" s="123">
        <v>8.5493942531394218</v>
      </c>
      <c r="DA68" s="130" t="s">
        <v>2978</v>
      </c>
    </row>
    <row r="69" spans="1:105" ht="12" customHeight="1" x14ac:dyDescent="0.25">
      <c r="A69" s="97" t="s">
        <v>134</v>
      </c>
      <c r="B69" s="99">
        <v>10.513265760673407</v>
      </c>
      <c r="C69" s="99">
        <v>9.7189689270836901</v>
      </c>
      <c r="D69" s="99">
        <v>10.373508938303679</v>
      </c>
      <c r="E69" s="99">
        <v>10.142968357879786</v>
      </c>
      <c r="F69" s="99">
        <v>10.673092863933306</v>
      </c>
      <c r="G69" s="99">
        <v>9.9027624923128457</v>
      </c>
      <c r="H69" s="99">
        <v>10.515821657672253</v>
      </c>
      <c r="I69" s="99">
        <v>9.9747619840810842</v>
      </c>
      <c r="J69" s="99">
        <v>10.187688931573266</v>
      </c>
      <c r="K69" s="99">
        <v>9.8181251365676161</v>
      </c>
      <c r="L69" s="99">
        <v>9.8109321812771437</v>
      </c>
      <c r="M69" s="99">
        <v>11.750292186415161</v>
      </c>
      <c r="N69" s="99">
        <v>11.802299949621977</v>
      </c>
      <c r="O69" s="99">
        <v>11.612598986284045</v>
      </c>
      <c r="P69" s="99">
        <v>11.321540085390019</v>
      </c>
      <c r="Q69" s="99">
        <v>11.462284078994179</v>
      </c>
      <c r="R69" s="99">
        <v>11.845869097613489</v>
      </c>
      <c r="S69" s="99">
        <v>12.3803515099777</v>
      </c>
      <c r="T69" s="99">
        <v>12.303392931800337</v>
      </c>
      <c r="U69" s="99">
        <v>12.484523218962845</v>
      </c>
      <c r="V69" s="99">
        <v>12.968370240194604</v>
      </c>
      <c r="W69" s="99">
        <v>12.560815855007771</v>
      </c>
      <c r="X69" s="99">
        <v>9.4493203727175992</v>
      </c>
      <c r="Y69" s="99">
        <v>8.5452283700833132</v>
      </c>
      <c r="DA69" s="63" t="s">
        <v>2979</v>
      </c>
    </row>
    <row r="70" spans="1:105" ht="12" customHeight="1" x14ac:dyDescent="0.25">
      <c r="A70" s="97" t="s">
        <v>133</v>
      </c>
      <c r="B70" s="99">
        <v>10.513265760673409</v>
      </c>
      <c r="C70" s="99">
        <v>9.7190421743604229</v>
      </c>
      <c r="D70" s="99">
        <v>10.373488892215688</v>
      </c>
      <c r="E70" s="99">
        <v>10.143216533263772</v>
      </c>
      <c r="F70" s="99">
        <v>10.672869836863203</v>
      </c>
      <c r="G70" s="99">
        <v>9.9022690193227714</v>
      </c>
      <c r="H70" s="99">
        <v>10.513805936873654</v>
      </c>
      <c r="I70" s="99">
        <v>9.9717043444197042</v>
      </c>
      <c r="J70" s="99">
        <v>10.184000482692998</v>
      </c>
      <c r="K70" s="99">
        <v>9.8142676883170701</v>
      </c>
      <c r="L70" s="99">
        <v>9.7997709526081209</v>
      </c>
      <c r="M70" s="99">
        <v>11.744400443996154</v>
      </c>
      <c r="N70" s="99">
        <v>11.7963586921214</v>
      </c>
      <c r="O70" s="99">
        <v>11.608809299651174</v>
      </c>
      <c r="P70" s="99">
        <v>11.320064089057542</v>
      </c>
      <c r="Q70" s="99">
        <v>11.463413737433259</v>
      </c>
      <c r="R70" s="99">
        <v>11.847095368836726</v>
      </c>
      <c r="S70" s="99">
        <v>12.384673539791617</v>
      </c>
      <c r="T70" s="99">
        <v>12.307699355653801</v>
      </c>
      <c r="U70" s="99">
        <v>12.487643616787679</v>
      </c>
      <c r="V70" s="99">
        <v>12.97280676862716</v>
      </c>
      <c r="W70" s="99">
        <v>12.563026605084477</v>
      </c>
      <c r="X70" s="99">
        <v>9.4481858163356414</v>
      </c>
      <c r="Y70" s="99">
        <v>8.5441995215599107</v>
      </c>
      <c r="DA70" s="63" t="s">
        <v>2980</v>
      </c>
    </row>
    <row r="71" spans="1:105" ht="12" customHeight="1" x14ac:dyDescent="0.25">
      <c r="A71" s="100" t="s">
        <v>212</v>
      </c>
      <c r="B71" s="102">
        <v>2.6569638669445563</v>
      </c>
      <c r="C71" s="102">
        <v>2.3274315024773244</v>
      </c>
      <c r="D71" s="102">
        <v>2.2695118167564496</v>
      </c>
      <c r="E71" s="102">
        <v>2.4585628796058256</v>
      </c>
      <c r="F71" s="102">
        <v>2.506347598471915</v>
      </c>
      <c r="G71" s="102">
        <v>2.1150039289497657</v>
      </c>
      <c r="H71" s="102">
        <v>2.1287321395086667</v>
      </c>
      <c r="I71" s="102">
        <v>2.433338695147925</v>
      </c>
      <c r="J71" s="102">
        <v>2.2867168058724068</v>
      </c>
      <c r="K71" s="102">
        <v>2.0088597384875335</v>
      </c>
      <c r="L71" s="102">
        <v>4.3782893145256372</v>
      </c>
      <c r="M71" s="102">
        <v>2.3247568929800284</v>
      </c>
      <c r="N71" s="102">
        <v>3.0151616906113277</v>
      </c>
      <c r="O71" s="102">
        <v>3.1046797813430334</v>
      </c>
      <c r="P71" s="102">
        <v>2.1680773180566906</v>
      </c>
      <c r="Q71" s="102">
        <v>2.5307852064626464</v>
      </c>
      <c r="R71" s="102">
        <v>2.4657810395601722</v>
      </c>
      <c r="S71" s="102">
        <v>2.8961978022104988</v>
      </c>
      <c r="T71" s="102">
        <v>2.8555465356001046</v>
      </c>
      <c r="U71" s="102">
        <v>2.6449611927267767</v>
      </c>
      <c r="V71" s="102">
        <v>2.7989573540632278</v>
      </c>
      <c r="W71" s="102">
        <v>2.7622626829800634</v>
      </c>
      <c r="X71" s="102">
        <v>0.79631411318482748</v>
      </c>
      <c r="Y71" s="102">
        <v>0.58322753794877158</v>
      </c>
      <c r="DA71" s="131" t="s">
        <v>2981</v>
      </c>
    </row>
    <row r="72" spans="1:105" ht="12" customHeight="1" x14ac:dyDescent="0.25">
      <c r="A72" s="103" t="s">
        <v>52</v>
      </c>
      <c r="B72" s="105">
        <v>7.856301893728852</v>
      </c>
      <c r="C72" s="105">
        <v>7.3916106718830976</v>
      </c>
      <c r="D72" s="105">
        <v>8.1039770754592375</v>
      </c>
      <c r="E72" s="105">
        <v>7.6846536536579464</v>
      </c>
      <c r="F72" s="105">
        <v>8.1665222383912877</v>
      </c>
      <c r="G72" s="105">
        <v>7.7872650903730047</v>
      </c>
      <c r="H72" s="105">
        <v>8.3850737973649849</v>
      </c>
      <c r="I72" s="105">
        <v>7.538365649271781</v>
      </c>
      <c r="J72" s="105">
        <v>7.8972836768205914</v>
      </c>
      <c r="K72" s="105">
        <v>7.8054079498295348</v>
      </c>
      <c r="L72" s="105">
        <v>5.4214816380824837</v>
      </c>
      <c r="M72" s="105">
        <v>9.4196435510161241</v>
      </c>
      <c r="N72" s="105">
        <v>8.7811970015100709</v>
      </c>
      <c r="O72" s="105">
        <v>8.5041295183081385</v>
      </c>
      <c r="P72" s="105">
        <v>9.1519867710008533</v>
      </c>
      <c r="Q72" s="105">
        <v>8.932628530970609</v>
      </c>
      <c r="R72" s="105">
        <v>9.3813143292765524</v>
      </c>
      <c r="S72" s="105">
        <v>9.4884757375811191</v>
      </c>
      <c r="T72" s="105">
        <v>9.4521528200536959</v>
      </c>
      <c r="U72" s="105">
        <v>9.8426824240609001</v>
      </c>
      <c r="V72" s="105">
        <v>10.173849414563934</v>
      </c>
      <c r="W72" s="105">
        <v>9.8007639221044158</v>
      </c>
      <c r="X72" s="105">
        <v>8.6518717031508139</v>
      </c>
      <c r="Y72" s="105">
        <v>7.9609719836111399</v>
      </c>
      <c r="DA72" s="132" t="s">
        <v>2982</v>
      </c>
    </row>
    <row r="73" spans="1:105" ht="12" customHeight="1" x14ac:dyDescent="0.25">
      <c r="A73" s="106" t="s">
        <v>122</v>
      </c>
      <c r="B73" s="102">
        <v>10.448176556217046</v>
      </c>
      <c r="C73" s="102">
        <v>10.057865409978884</v>
      </c>
      <c r="D73" s="102">
        <v>10.005845238687813</v>
      </c>
      <c r="E73" s="102">
        <v>10.532807747012559</v>
      </c>
      <c r="F73" s="102">
        <v>10.54804244267498</v>
      </c>
      <c r="G73" s="102">
        <v>9.7452304780480681</v>
      </c>
      <c r="H73" s="102">
        <v>10.051711973885157</v>
      </c>
      <c r="I73" s="102">
        <v>10.09927172534719</v>
      </c>
      <c r="J73" s="102">
        <v>10.193085015770926</v>
      </c>
      <c r="K73" s="102">
        <v>9.3753280446168432</v>
      </c>
      <c r="L73" s="102">
        <v>10.234185850401902</v>
      </c>
      <c r="M73" s="102">
        <v>10.998635167085387</v>
      </c>
      <c r="N73" s="102">
        <v>11.741982786513095</v>
      </c>
      <c r="O73" s="102">
        <v>12.391134795485176</v>
      </c>
      <c r="P73" s="102">
        <v>11.042637034054092</v>
      </c>
      <c r="Q73" s="102">
        <v>11.542359392106251</v>
      </c>
      <c r="R73" s="102">
        <v>11.623012079145729</v>
      </c>
      <c r="S73" s="102">
        <v>12.341737729729232</v>
      </c>
      <c r="T73" s="102">
        <v>12.450641974392067</v>
      </c>
      <c r="U73" s="102">
        <v>12.275272545602078</v>
      </c>
      <c r="V73" s="102">
        <v>12.755744243157915</v>
      </c>
      <c r="W73" s="102">
        <v>12.388007872434958</v>
      </c>
      <c r="X73" s="102">
        <v>9.3281867621636856</v>
      </c>
      <c r="Y73" s="102">
        <v>8.7273241689589671</v>
      </c>
      <c r="DA73" s="131" t="s">
        <v>2983</v>
      </c>
    </row>
    <row r="74" spans="1:105" ht="12" customHeight="1" x14ac:dyDescent="0.25">
      <c r="A74" s="107" t="s">
        <v>121</v>
      </c>
      <c r="B74" s="105">
        <v>10.448176556217046</v>
      </c>
      <c r="C74" s="105">
        <v>10.057925662367239</v>
      </c>
      <c r="D74" s="105">
        <v>10.005753209491472</v>
      </c>
      <c r="E74" s="105">
        <v>10.532956829844975</v>
      </c>
      <c r="F74" s="105">
        <v>10.547796709584988</v>
      </c>
      <c r="G74" s="105">
        <v>9.7450511855492508</v>
      </c>
      <c r="H74" s="105">
        <v>10.046049498966322</v>
      </c>
      <c r="I74" s="105">
        <v>10.096851505936058</v>
      </c>
      <c r="J74" s="105">
        <v>10.189902624927015</v>
      </c>
      <c r="K74" s="105">
        <v>9.3792721829431027</v>
      </c>
      <c r="L74" s="105">
        <v>10.231733882370998</v>
      </c>
      <c r="M74" s="105">
        <v>10.999147714983417</v>
      </c>
      <c r="N74" s="105">
        <v>11.742541795445867</v>
      </c>
      <c r="O74" s="105">
        <v>12.391053068935774</v>
      </c>
      <c r="P74" s="105">
        <v>11.040521510910619</v>
      </c>
      <c r="Q74" s="105">
        <v>11.537100747260613</v>
      </c>
      <c r="R74" s="105">
        <v>11.617350213904301</v>
      </c>
      <c r="S74" s="105">
        <v>12.335740414708729</v>
      </c>
      <c r="T74" s="105">
        <v>12.448440577198669</v>
      </c>
      <c r="U74" s="105">
        <v>12.274936057911884</v>
      </c>
      <c r="V74" s="105">
        <v>12.753811048265025</v>
      </c>
      <c r="W74" s="105">
        <v>12.390420903543061</v>
      </c>
      <c r="X74" s="105">
        <v>9.3497321008131298</v>
      </c>
      <c r="Y74" s="105">
        <v>8.7510066357359086</v>
      </c>
      <c r="DA74" s="132" t="s">
        <v>2984</v>
      </c>
    </row>
    <row r="75" spans="1:105" ht="12" customHeight="1" x14ac:dyDescent="0.25">
      <c r="A75" s="108" t="s">
        <v>53</v>
      </c>
      <c r="B75" s="99">
        <v>2.64106732216597</v>
      </c>
      <c r="C75" s="99">
        <v>2.4091199794999798</v>
      </c>
      <c r="D75" s="99">
        <v>2.1879821559362114</v>
      </c>
      <c r="E75" s="99">
        <v>2.5536254880539668</v>
      </c>
      <c r="F75" s="99">
        <v>2.4769292123726312</v>
      </c>
      <c r="G75" s="99">
        <v>2.0804640923812627</v>
      </c>
      <c r="H75" s="99">
        <v>2.0307670958648067</v>
      </c>
      <c r="I75" s="99">
        <v>2.465143610180732</v>
      </c>
      <c r="J75" s="99">
        <v>2.288295299747428</v>
      </c>
      <c r="K75" s="99">
        <v>1.9151337476887493</v>
      </c>
      <c r="L75" s="99">
        <v>4.5743850991983033</v>
      </c>
      <c r="M75" s="99">
        <v>2.1663080985675855</v>
      </c>
      <c r="N75" s="99">
        <v>2.997837187932245</v>
      </c>
      <c r="O75" s="99">
        <v>3.308368249368808</v>
      </c>
      <c r="P75" s="99">
        <v>2.1124553671783022</v>
      </c>
      <c r="Q75" s="99">
        <v>2.5483663624793458</v>
      </c>
      <c r="R75" s="99">
        <v>2.416298760278603</v>
      </c>
      <c r="S75" s="99">
        <v>2.8846742067412992</v>
      </c>
      <c r="T75" s="99">
        <v>2.8887406077235762</v>
      </c>
      <c r="U75" s="99">
        <v>2.5993419597836587</v>
      </c>
      <c r="V75" s="99">
        <v>2.7517052857196229</v>
      </c>
      <c r="W75" s="99">
        <v>2.7227003983998075</v>
      </c>
      <c r="X75" s="99">
        <v>0.78668706811373135</v>
      </c>
      <c r="Y75" s="99">
        <v>0.6014719040843769</v>
      </c>
      <c r="DA75" s="63" t="s">
        <v>2985</v>
      </c>
    </row>
    <row r="76" spans="1:105" ht="12" customHeight="1" x14ac:dyDescent="0.25">
      <c r="A76" s="108" t="s">
        <v>52</v>
      </c>
      <c r="B76" s="99">
        <v>7.8071092340510786</v>
      </c>
      <c r="C76" s="99">
        <v>7.6488056828672599</v>
      </c>
      <c r="D76" s="99">
        <v>7.8177710535552611</v>
      </c>
      <c r="E76" s="99">
        <v>7.9793313417910072</v>
      </c>
      <c r="F76" s="99">
        <v>8.0708674972123582</v>
      </c>
      <c r="G76" s="99">
        <v>7.664587093167988</v>
      </c>
      <c r="H76" s="99">
        <v>8.0152824031015157</v>
      </c>
      <c r="I76" s="99">
        <v>7.6317078957553255</v>
      </c>
      <c r="J76" s="99">
        <v>7.901607325179584</v>
      </c>
      <c r="K76" s="99">
        <v>7.4641384352543545</v>
      </c>
      <c r="L76" s="99">
        <v>5.6573487831726972</v>
      </c>
      <c r="M76" s="99">
        <v>8.8328396164158303</v>
      </c>
      <c r="N76" s="99">
        <v>8.7447046075136221</v>
      </c>
      <c r="O76" s="99">
        <v>9.0826848195669676</v>
      </c>
      <c r="P76" s="99">
        <v>8.9280661437323143</v>
      </c>
      <c r="Q76" s="99">
        <v>8.9887343847812673</v>
      </c>
      <c r="R76" s="99">
        <v>9.2010514536256984</v>
      </c>
      <c r="S76" s="99">
        <v>9.451066207967429</v>
      </c>
      <c r="T76" s="99">
        <v>9.5596999694750924</v>
      </c>
      <c r="U76" s="99">
        <v>9.6755940981282258</v>
      </c>
      <c r="V76" s="99">
        <v>10.002105762545401</v>
      </c>
      <c r="W76" s="99">
        <v>9.6677205051432527</v>
      </c>
      <c r="X76" s="99">
        <v>8.5630450326993977</v>
      </c>
      <c r="Y76" s="99">
        <v>8.1495347316515314</v>
      </c>
      <c r="DA76" s="63" t="s">
        <v>2986</v>
      </c>
    </row>
    <row r="77" spans="1:105" ht="12" customHeight="1" x14ac:dyDescent="0.25">
      <c r="A77" s="121" t="s">
        <v>54</v>
      </c>
      <c r="B77" s="123">
        <v>6.7437758075982019</v>
      </c>
      <c r="C77" s="123">
        <v>6.2687176146046122</v>
      </c>
      <c r="D77" s="123">
        <v>6.669894165458512</v>
      </c>
      <c r="E77" s="123">
        <v>6.0903933724421089</v>
      </c>
      <c r="F77" s="123">
        <v>5.7297463049821129</v>
      </c>
      <c r="G77" s="123">
        <v>5.7429229185802049</v>
      </c>
      <c r="H77" s="123">
        <v>5.9512454387574802</v>
      </c>
      <c r="I77" s="123">
        <v>6.1880903441464978</v>
      </c>
      <c r="J77" s="123">
        <v>6.0837042413424589</v>
      </c>
      <c r="K77" s="123">
        <v>5.1438587625257544</v>
      </c>
      <c r="L77" s="123">
        <v>5.9131249249792317</v>
      </c>
      <c r="M77" s="123">
        <v>6.4288391481087421</v>
      </c>
      <c r="N77" s="123">
        <v>6.5525572099538181</v>
      </c>
      <c r="O77" s="123">
        <v>6.2210724885153841</v>
      </c>
      <c r="P77" s="123">
        <v>5.869913512255799</v>
      </c>
      <c r="Q77" s="123">
        <v>5.8878530787705401</v>
      </c>
      <c r="R77" s="123">
        <v>5.9029903131665149</v>
      </c>
      <c r="S77" s="123">
        <v>6.066361944033039</v>
      </c>
      <c r="T77" s="123">
        <v>5.9468521639615695</v>
      </c>
      <c r="U77" s="123">
        <v>5.9456774652996502</v>
      </c>
      <c r="V77" s="123">
        <v>6.1796325647177923</v>
      </c>
      <c r="W77" s="123">
        <v>5.8505989203370818</v>
      </c>
      <c r="X77" s="123">
        <v>6.2720758963904748</v>
      </c>
      <c r="Y77" s="123">
        <v>5.8049733444526517</v>
      </c>
      <c r="DA77" s="130" t="s">
        <v>2987</v>
      </c>
    </row>
    <row r="78" spans="1:105" ht="12" customHeight="1" x14ac:dyDescent="0.25">
      <c r="A78" s="97" t="s">
        <v>189</v>
      </c>
      <c r="B78" s="99">
        <v>6.7626153835331078</v>
      </c>
      <c r="C78" s="99">
        <v>6.2507838680503198</v>
      </c>
      <c r="D78" s="99">
        <v>6.6745094545887431</v>
      </c>
      <c r="E78" s="99">
        <v>6.0761090968656974</v>
      </c>
      <c r="F78" s="99">
        <v>5.7446530848937041</v>
      </c>
      <c r="G78" s="99">
        <v>5.7428277271368513</v>
      </c>
      <c r="H78" s="99">
        <v>5.9527462484655436</v>
      </c>
      <c r="I78" s="99">
        <v>6.1900347098046309</v>
      </c>
      <c r="J78" s="99">
        <v>6.0746062191789028</v>
      </c>
      <c r="K78" s="99">
        <v>5.158644811288835</v>
      </c>
      <c r="L78" s="99">
        <v>5.8975464829204221</v>
      </c>
      <c r="M78" s="99">
        <v>6.4460601004555578</v>
      </c>
      <c r="N78" s="99">
        <v>6.553364348184946</v>
      </c>
      <c r="O78" s="99">
        <v>6.1770359969632391</v>
      </c>
      <c r="P78" s="99">
        <v>5.8984132777206231</v>
      </c>
      <c r="Q78" s="99">
        <v>5.8834325746669185</v>
      </c>
      <c r="R78" s="99">
        <v>5.9132542145699221</v>
      </c>
      <c r="S78" s="99">
        <v>6.0626956395894407</v>
      </c>
      <c r="T78" s="99">
        <v>5.9316453360904751</v>
      </c>
      <c r="U78" s="99">
        <v>5.9496822911071963</v>
      </c>
      <c r="V78" s="99">
        <v>6.1907597884844465</v>
      </c>
      <c r="W78" s="99">
        <v>5.8723994664663488</v>
      </c>
      <c r="X78" s="99">
        <v>6.2540097196845394</v>
      </c>
      <c r="Y78" s="99">
        <v>5.7996848358902096</v>
      </c>
      <c r="DA78" s="63" t="s">
        <v>2988</v>
      </c>
    </row>
    <row r="79" spans="1:105" ht="12" customHeight="1" x14ac:dyDescent="0.25">
      <c r="A79" s="109" t="s">
        <v>120</v>
      </c>
      <c r="B79" s="110">
        <v>6.2774851315478992</v>
      </c>
      <c r="C79" s="110">
        <v>6.6038594786901132</v>
      </c>
      <c r="D79" s="110">
        <v>6.5782160445983004</v>
      </c>
      <c r="E79" s="110">
        <v>6.4320511462041479</v>
      </c>
      <c r="F79" s="110">
        <v>5.3210471739981111</v>
      </c>
      <c r="G79" s="110">
        <v>5.7480099620434153</v>
      </c>
      <c r="H79" s="110">
        <v>5.8941667433090768</v>
      </c>
      <c r="I79" s="110">
        <v>6.093742758710782</v>
      </c>
      <c r="J79" s="110">
        <v>6.3515206663510897</v>
      </c>
      <c r="K79" s="110">
        <v>4.5422830507701546</v>
      </c>
      <c r="L79" s="110">
        <v>6.3436764593755184</v>
      </c>
      <c r="M79" s="110">
        <v>6.006263636065702</v>
      </c>
      <c r="N79" s="110">
        <v>6.5392912943685539</v>
      </c>
      <c r="O79" s="110">
        <v>6.7496096294809425</v>
      </c>
      <c r="P79" s="110">
        <v>5.5413293335122473</v>
      </c>
      <c r="Q79" s="110">
        <v>5.9285088441901124</v>
      </c>
      <c r="R79" s="110">
        <v>5.8162599853867532</v>
      </c>
      <c r="S79" s="110">
        <v>6.0929797797137013</v>
      </c>
      <c r="T79" s="110">
        <v>6.0462999917665821</v>
      </c>
      <c r="U79" s="110">
        <v>5.9210038135202456</v>
      </c>
      <c r="V79" s="110">
        <v>6.1142190276015143</v>
      </c>
      <c r="W79" s="110">
        <v>5.7109411469721021</v>
      </c>
      <c r="X79" s="110">
        <v>6.4070940475909541</v>
      </c>
      <c r="Y79" s="110">
        <v>5.8483391464230321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106.44880738172678</v>
      </c>
      <c r="C81" s="118">
        <f t="shared" si="28"/>
        <v>110.77007018924803</v>
      </c>
      <c r="D81" s="118">
        <f t="shared" si="28"/>
        <v>104.34016584850451</v>
      </c>
      <c r="E81" s="118">
        <f t="shared" si="28"/>
        <v>112.78552011290564</v>
      </c>
      <c r="F81" s="118">
        <f t="shared" si="28"/>
        <v>113.10095609661464</v>
      </c>
      <c r="G81" s="118">
        <f t="shared" si="28"/>
        <v>110.73367836805156</v>
      </c>
      <c r="H81" s="118">
        <f t="shared" si="28"/>
        <v>104.41907673064244</v>
      </c>
      <c r="I81" s="118">
        <f t="shared" si="28"/>
        <v>98.096898021662142</v>
      </c>
      <c r="J81" s="118">
        <f t="shared" si="28"/>
        <v>102.52634611634642</v>
      </c>
      <c r="K81" s="118">
        <f t="shared" si="28"/>
        <v>101.02659437364642</v>
      </c>
      <c r="L81" s="118">
        <f t="shared" si="28"/>
        <v>110.98555555428172</v>
      </c>
      <c r="M81" s="118">
        <f t="shared" si="28"/>
        <v>93.516309827701377</v>
      </c>
      <c r="N81" s="118">
        <f t="shared" si="28"/>
        <v>105.17591544372884</v>
      </c>
      <c r="O81" s="118">
        <f t="shared" si="28"/>
        <v>112.6179602530366</v>
      </c>
      <c r="P81" s="118">
        <f t="shared" si="28"/>
        <v>90.456744577498824</v>
      </c>
      <c r="Q81" s="118">
        <f t="shared" si="28"/>
        <v>95.053287254325198</v>
      </c>
      <c r="R81" s="118">
        <f t="shared" ref="R81:V81" si="29">R82+R85+R87+R100</f>
        <v>100.97360054711035</v>
      </c>
      <c r="S81" s="118">
        <f t="shared" si="29"/>
        <v>99.70365247655711</v>
      </c>
      <c r="T81" s="118">
        <f t="shared" si="29"/>
        <v>98.308328373077899</v>
      </c>
      <c r="U81" s="118">
        <f t="shared" si="29"/>
        <v>99.775444490476673</v>
      </c>
      <c r="V81" s="118">
        <f t="shared" si="29"/>
        <v>93.403060408916048</v>
      </c>
      <c r="W81" s="118">
        <f t="shared" ref="W81:Y81" si="30">W82+W85+W87+W100</f>
        <v>104.06165591653712</v>
      </c>
      <c r="X81" s="118">
        <f t="shared" si="30"/>
        <v>91.767294694374542</v>
      </c>
      <c r="Y81" s="118">
        <f t="shared" si="30"/>
        <v>90.341935541764045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89.159277264179181</v>
      </c>
      <c r="C82" s="123">
        <f t="shared" si="31"/>
        <v>93.664299006141007</v>
      </c>
      <c r="D82" s="123">
        <f t="shared" si="31"/>
        <v>87.297856879017388</v>
      </c>
      <c r="E82" s="123">
        <f t="shared" si="31"/>
        <v>94.392281374406238</v>
      </c>
      <c r="F82" s="123">
        <f t="shared" si="31"/>
        <v>96.41657390883428</v>
      </c>
      <c r="G82" s="123">
        <f t="shared" si="31"/>
        <v>94.369008317070339</v>
      </c>
      <c r="H82" s="123">
        <f t="shared" si="31"/>
        <v>87.343391188646791</v>
      </c>
      <c r="I82" s="123">
        <f t="shared" si="31"/>
        <v>81.307881439518127</v>
      </c>
      <c r="J82" s="123">
        <f t="shared" si="31"/>
        <v>85.667153351739984</v>
      </c>
      <c r="K82" s="123">
        <f t="shared" si="31"/>
        <v>85.835378898875106</v>
      </c>
      <c r="L82" s="123">
        <f t="shared" si="31"/>
        <v>93.683504967484566</v>
      </c>
      <c r="M82" s="123">
        <f t="shared" si="31"/>
        <v>75.555434254608798</v>
      </c>
      <c r="N82" s="123">
        <f t="shared" si="31"/>
        <v>86.159343998383832</v>
      </c>
      <c r="O82" s="123">
        <f t="shared" si="31"/>
        <v>92.762072430745064</v>
      </c>
      <c r="P82" s="123">
        <f t="shared" si="31"/>
        <v>72.570870408699406</v>
      </c>
      <c r="Q82" s="123">
        <f t="shared" si="31"/>
        <v>76.364766706998225</v>
      </c>
      <c r="R82" s="123">
        <f t="shared" ref="R82:V82" si="32">SUM(R83:R84)</f>
        <v>82.174918826890973</v>
      </c>
      <c r="S82" s="123">
        <f t="shared" si="32"/>
        <v>79.851488567370268</v>
      </c>
      <c r="T82" s="123">
        <f t="shared" si="32"/>
        <v>78.275748403720371</v>
      </c>
      <c r="U82" s="123">
        <f t="shared" si="32"/>
        <v>79.857047518811953</v>
      </c>
      <c r="V82" s="123">
        <f t="shared" si="32"/>
        <v>72.393229624251049</v>
      </c>
      <c r="W82" s="123">
        <f t="shared" ref="W82:Y82" si="33">SUM(W83:W84)</f>
        <v>83.629801923762827</v>
      </c>
      <c r="X82" s="123">
        <f t="shared" si="33"/>
        <v>74.367739857830898</v>
      </c>
      <c r="Y82" s="123">
        <f t="shared" si="33"/>
        <v>74.120602210854329</v>
      </c>
      <c r="DA82" s="130" t="s">
        <v>2991</v>
      </c>
    </row>
    <row r="83" spans="1:105" ht="12" customHeight="1" x14ac:dyDescent="0.25">
      <c r="A83" s="97" t="s">
        <v>199</v>
      </c>
      <c r="B83" s="99">
        <v>88.273209610247093</v>
      </c>
      <c r="C83" s="99">
        <v>92.756898087445876</v>
      </c>
      <c r="D83" s="99">
        <v>86.463176875121292</v>
      </c>
      <c r="E83" s="99">
        <v>93.531062472072051</v>
      </c>
      <c r="F83" s="99">
        <v>95.530175961357443</v>
      </c>
      <c r="G83" s="99">
        <v>93.521223339414121</v>
      </c>
      <c r="H83" s="99">
        <v>86.573427022029449</v>
      </c>
      <c r="I83" s="99">
        <v>80.591132103357836</v>
      </c>
      <c r="J83" s="99">
        <v>84.923714035192859</v>
      </c>
      <c r="K83" s="99">
        <v>85.111790312729795</v>
      </c>
      <c r="L83" s="99">
        <v>92.899069441509837</v>
      </c>
      <c r="M83" s="99">
        <v>74.937157238386746</v>
      </c>
      <c r="N83" s="99">
        <v>85.454052095558367</v>
      </c>
      <c r="O83" s="99">
        <v>92.009919065249122</v>
      </c>
      <c r="P83" s="99">
        <v>71.988467994238931</v>
      </c>
      <c r="Q83" s="99">
        <v>75.755915331355595</v>
      </c>
      <c r="R83" s="99">
        <v>81.522569133552793</v>
      </c>
      <c r="S83" s="99">
        <v>79.221471359255332</v>
      </c>
      <c r="T83" s="99">
        <v>77.663277702350143</v>
      </c>
      <c r="U83" s="99">
        <v>79.233003462702214</v>
      </c>
      <c r="V83" s="99">
        <v>71.83204278142972</v>
      </c>
      <c r="W83" s="99">
        <v>82.976852943413164</v>
      </c>
      <c r="X83" s="99">
        <v>73.799641723683507</v>
      </c>
      <c r="Y83" s="99">
        <v>73.555232728216509</v>
      </c>
      <c r="DA83" s="63" t="s">
        <v>2992</v>
      </c>
    </row>
    <row r="84" spans="1:105" ht="12" customHeight="1" x14ac:dyDescent="0.25">
      <c r="A84" s="97" t="s">
        <v>53</v>
      </c>
      <c r="B84" s="99">
        <v>0.88606765393208997</v>
      </c>
      <c r="C84" s="99">
        <v>0.9074009186951254</v>
      </c>
      <c r="D84" s="99">
        <v>0.83468000389609576</v>
      </c>
      <c r="E84" s="99">
        <v>0.86121890233418452</v>
      </c>
      <c r="F84" s="99">
        <v>0.88639794747683742</v>
      </c>
      <c r="G84" s="99">
        <v>0.84778497765622263</v>
      </c>
      <c r="H84" s="99">
        <v>0.76996416661734757</v>
      </c>
      <c r="I84" s="99">
        <v>0.71674933616029646</v>
      </c>
      <c r="J84" s="99">
        <v>0.74343931654712336</v>
      </c>
      <c r="K84" s="99">
        <v>0.72358858614530897</v>
      </c>
      <c r="L84" s="99">
        <v>0.7844355259747342</v>
      </c>
      <c r="M84" s="99">
        <v>0.61827701622205911</v>
      </c>
      <c r="N84" s="99">
        <v>0.70529190282546927</v>
      </c>
      <c r="O84" s="99">
        <v>0.75215336549594092</v>
      </c>
      <c r="P84" s="99">
        <v>0.58240241446047136</v>
      </c>
      <c r="Q84" s="99">
        <v>0.60885137564262548</v>
      </c>
      <c r="R84" s="99">
        <v>0.65234969333818715</v>
      </c>
      <c r="S84" s="99">
        <v>0.63001720811493611</v>
      </c>
      <c r="T84" s="99">
        <v>0.61247070137022985</v>
      </c>
      <c r="U84" s="99">
        <v>0.62404405610973224</v>
      </c>
      <c r="V84" s="99">
        <v>0.56118684282133291</v>
      </c>
      <c r="W84" s="99">
        <v>0.6529489803496672</v>
      </c>
      <c r="X84" s="99">
        <v>0.56809813414739418</v>
      </c>
      <c r="Y84" s="99">
        <v>0.56536948263781772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0.43185763315194281</v>
      </c>
      <c r="C85" s="123">
        <f t="shared" si="34"/>
        <v>0.56608468934421574</v>
      </c>
      <c r="D85" s="123">
        <f t="shared" si="34"/>
        <v>0.46413612975038437</v>
      </c>
      <c r="E85" s="123">
        <f t="shared" si="34"/>
        <v>1.6091535878494878</v>
      </c>
      <c r="F85" s="123">
        <f t="shared" si="34"/>
        <v>0.53758066261754034</v>
      </c>
      <c r="G85" s="123">
        <f t="shared" si="34"/>
        <v>0.79471552253822908</v>
      </c>
      <c r="H85" s="123">
        <f t="shared" si="34"/>
        <v>1.1781335842115865</v>
      </c>
      <c r="I85" s="123">
        <f t="shared" si="34"/>
        <v>0.5492297502792578</v>
      </c>
      <c r="J85" s="123">
        <f t="shared" si="34"/>
        <v>0.57600390637795751</v>
      </c>
      <c r="K85" s="123">
        <f t="shared" si="34"/>
        <v>0.7016947569979145</v>
      </c>
      <c r="L85" s="123">
        <f t="shared" si="34"/>
        <v>0.72896270378216399</v>
      </c>
      <c r="M85" s="123">
        <f t="shared" si="34"/>
        <v>0.7927253436896774</v>
      </c>
      <c r="N85" s="123">
        <f t="shared" si="34"/>
        <v>0.84897929557075358</v>
      </c>
      <c r="O85" s="123">
        <f t="shared" si="34"/>
        <v>0.93965855744118831</v>
      </c>
      <c r="P85" s="123">
        <f t="shared" si="34"/>
        <v>1.0028226866912637</v>
      </c>
      <c r="Q85" s="123">
        <f t="shared" si="34"/>
        <v>1.0874351220572813</v>
      </c>
      <c r="R85" s="123">
        <f t="shared" si="34"/>
        <v>1.333492700586584</v>
      </c>
      <c r="S85" s="123">
        <f t="shared" si="34"/>
        <v>1.3335443327513137</v>
      </c>
      <c r="T85" s="123">
        <f t="shared" si="34"/>
        <v>1.4696243433542693</v>
      </c>
      <c r="U85" s="123">
        <f t="shared" si="34"/>
        <v>1.6364791659635818</v>
      </c>
      <c r="V85" s="123">
        <f t="shared" si="34"/>
        <v>2.0616116579249057</v>
      </c>
      <c r="W85" s="123">
        <f t="shared" si="34"/>
        <v>2.2004500631631987</v>
      </c>
      <c r="X85" s="123">
        <f t="shared" si="34"/>
        <v>1.6314985052842064</v>
      </c>
      <c r="Y85" s="123">
        <f t="shared" si="34"/>
        <v>1.6378826494220395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0.43185763315194281</v>
      </c>
      <c r="C86" s="99">
        <f>RES_hhdet_tesh!C86/RES_summary!C$19</f>
        <v>0.56608468934421574</v>
      </c>
      <c r="D86" s="99">
        <f>RES_hhdet_tesh!D86/RES_summary!D$19</f>
        <v>0.46413612975038437</v>
      </c>
      <c r="E86" s="99">
        <f>RES_hhdet_tesh!E86/RES_summary!E$19</f>
        <v>1.6091535878494878</v>
      </c>
      <c r="F86" s="99">
        <f>RES_hhdet_tesh!F86/RES_summary!F$19</f>
        <v>0.53758066261754034</v>
      </c>
      <c r="G86" s="99">
        <f>RES_hhdet_tesh!G86/RES_summary!G$19</f>
        <v>0.79471552253822908</v>
      </c>
      <c r="H86" s="99">
        <f>RES_hhdet_tesh!H86/RES_summary!H$19</f>
        <v>1.1781335842115865</v>
      </c>
      <c r="I86" s="99">
        <f>RES_hhdet_tesh!I86/RES_summary!I$19</f>
        <v>0.5492297502792578</v>
      </c>
      <c r="J86" s="99">
        <f>RES_hhdet_tesh!J86/RES_summary!J$19</f>
        <v>0.57600390637795751</v>
      </c>
      <c r="K86" s="99">
        <f>RES_hhdet_tesh!K86/RES_summary!K$19</f>
        <v>0.7016947569979145</v>
      </c>
      <c r="L86" s="99">
        <f>RES_hhdet_tesh!L86/RES_summary!L$19</f>
        <v>0.72896270378216399</v>
      </c>
      <c r="M86" s="99">
        <f>RES_hhdet_tesh!M86/RES_summary!M$19</f>
        <v>0.7927253436896774</v>
      </c>
      <c r="N86" s="99">
        <f>RES_hhdet_tesh!N86/RES_summary!N$19</f>
        <v>0.84897929557075358</v>
      </c>
      <c r="O86" s="99">
        <f>RES_hhdet_tesh!O86/RES_summary!O$19</f>
        <v>0.93965855744118831</v>
      </c>
      <c r="P86" s="99">
        <f>RES_hhdet_tesh!P86/RES_summary!P$19</f>
        <v>1.0028226866912637</v>
      </c>
      <c r="Q86" s="99">
        <f>RES_hhdet_tesh!Q86/RES_summary!Q$19</f>
        <v>1.0874351220572813</v>
      </c>
      <c r="R86" s="99">
        <f>RES_hhdet_tesh!R86/RES_summary!R$19</f>
        <v>1.333492700586584</v>
      </c>
      <c r="S86" s="99">
        <f>RES_hhdet_tesh!S86/RES_summary!S$19</f>
        <v>1.3335443327513137</v>
      </c>
      <c r="T86" s="99">
        <f>RES_hhdet_tesh!T86/RES_summary!T$19</f>
        <v>1.4696243433542693</v>
      </c>
      <c r="U86" s="99">
        <f>RES_hhdet_tesh!U86/RES_summary!U$19</f>
        <v>1.6364791659635818</v>
      </c>
      <c r="V86" s="99">
        <f>RES_hhdet_tesh!V86/RES_summary!V$19</f>
        <v>2.0616116579249057</v>
      </c>
      <c r="W86" s="99">
        <f>RES_hhdet_tesh!W86/RES_summary!W$19</f>
        <v>2.2004500631631987</v>
      </c>
      <c r="X86" s="99">
        <f>RES_hhdet_tesh!X86/RES_summary!X$19</f>
        <v>1.6314985052842064</v>
      </c>
      <c r="Y86" s="99">
        <f>RES_hhdet_tesh!Y86/RES_summary!Y$19</f>
        <v>1.6378826494220395</v>
      </c>
      <c r="DA86" s="63" t="s">
        <v>2995</v>
      </c>
    </row>
    <row r="87" spans="1:105" ht="12" customHeight="1" x14ac:dyDescent="0.25">
      <c r="A87" s="121" t="s">
        <v>55</v>
      </c>
      <c r="B87" s="123">
        <v>10.416422785666713</v>
      </c>
      <c r="C87" s="123">
        <v>10.045388620575199</v>
      </c>
      <c r="D87" s="123">
        <v>10.040067593637666</v>
      </c>
      <c r="E87" s="123">
        <v>10.503772665547441</v>
      </c>
      <c r="F87" s="123">
        <v>10.529913310649501</v>
      </c>
      <c r="G87" s="123">
        <v>9.7952599841379193</v>
      </c>
      <c r="H87" s="123">
        <v>10.053285900677935</v>
      </c>
      <c r="I87" s="123">
        <v>10.138089192398287</v>
      </c>
      <c r="J87" s="123">
        <v>10.176401341057016</v>
      </c>
      <c r="K87" s="123">
        <v>9.4663733449790541</v>
      </c>
      <c r="L87" s="123">
        <v>10.374093692099882</v>
      </c>
      <c r="M87" s="123">
        <v>11.084612889159418</v>
      </c>
      <c r="N87" s="123">
        <v>11.734411622736602</v>
      </c>
      <c r="O87" s="123">
        <v>12.350343328617244</v>
      </c>
      <c r="P87" s="123">
        <v>11.124092673686686</v>
      </c>
      <c r="Q87" s="123">
        <v>11.608258526048616</v>
      </c>
      <c r="R87" s="123">
        <v>11.711426372686892</v>
      </c>
      <c r="S87" s="123">
        <v>12.431267605056252</v>
      </c>
      <c r="T87" s="123">
        <v>12.547883714005966</v>
      </c>
      <c r="U87" s="123">
        <v>12.361255255300495</v>
      </c>
      <c r="V87" s="123">
        <v>12.761478707134122</v>
      </c>
      <c r="W87" s="123">
        <v>12.433928641484787</v>
      </c>
      <c r="X87" s="123">
        <v>9.4277622840209592</v>
      </c>
      <c r="Y87" s="123">
        <v>8.7709825496886591</v>
      </c>
      <c r="DA87" s="130" t="s">
        <v>2996</v>
      </c>
    </row>
    <row r="88" spans="1:105" ht="12" customHeight="1" x14ac:dyDescent="0.25">
      <c r="A88" s="97" t="s">
        <v>132</v>
      </c>
      <c r="B88" s="99">
        <v>10.137517671994914</v>
      </c>
      <c r="C88" s="99">
        <v>9.9125012054716048</v>
      </c>
      <c r="D88" s="99">
        <v>9.9274332081440591</v>
      </c>
      <c r="E88" s="99">
        <v>10.663810214293179</v>
      </c>
      <c r="F88" s="99">
        <v>10.405181510738178</v>
      </c>
      <c r="G88" s="99">
        <v>9.8790646941980924</v>
      </c>
      <c r="H88" s="99">
        <v>9.9389130695835188</v>
      </c>
      <c r="I88" s="99">
        <v>10.172099486683859</v>
      </c>
      <c r="J88" s="99">
        <v>9.9693665446443624</v>
      </c>
      <c r="K88" s="99">
        <v>9.850157333161782</v>
      </c>
      <c r="L88" s="99">
        <v>11.910841250336096</v>
      </c>
      <c r="M88" s="99">
        <v>11.771544942249713</v>
      </c>
      <c r="N88" s="99">
        <v>11.355523060144408</v>
      </c>
      <c r="O88" s="99">
        <v>11.681844458098459</v>
      </c>
      <c r="P88" s="99">
        <v>11.65197417021508</v>
      </c>
      <c r="Q88" s="99">
        <v>11.506553955862612</v>
      </c>
      <c r="R88" s="99">
        <v>11.584599140138534</v>
      </c>
      <c r="S88" s="99">
        <v>12.138994531379382</v>
      </c>
      <c r="T88" s="99">
        <v>12.344894759000157</v>
      </c>
      <c r="U88" s="99">
        <v>12.065269407022438</v>
      </c>
      <c r="V88" s="99">
        <v>10.429317673704846</v>
      </c>
      <c r="W88" s="99">
        <v>10.904351456778414</v>
      </c>
      <c r="X88" s="99">
        <v>10.100464431581281</v>
      </c>
      <c r="Y88" s="99">
        <v>9.1030242861654997</v>
      </c>
      <c r="DA88" s="63" t="s">
        <v>2997</v>
      </c>
    </row>
    <row r="89" spans="1:105" ht="12" customHeight="1" x14ac:dyDescent="0.25">
      <c r="A89" s="97" t="s">
        <v>131</v>
      </c>
      <c r="B89" s="99">
        <v>10.137517671994917</v>
      </c>
      <c r="C89" s="99">
        <v>9.9125090435415792</v>
      </c>
      <c r="D89" s="99">
        <v>9.9274668650713984</v>
      </c>
      <c r="E89" s="99">
        <v>10.66377491569026</v>
      </c>
      <c r="F89" s="99">
        <v>10.405291153453131</v>
      </c>
      <c r="G89" s="99">
        <v>9.8789348933039935</v>
      </c>
      <c r="H89" s="99">
        <v>9.9386746388072886</v>
      </c>
      <c r="I89" s="99">
        <v>10.171518682017219</v>
      </c>
      <c r="J89" s="99">
        <v>9.9685171008488727</v>
      </c>
      <c r="K89" s="99">
        <v>9.8485358870387198</v>
      </c>
      <c r="L89" s="99">
        <v>11.901987120369318</v>
      </c>
      <c r="M89" s="99">
        <v>11.768650284743334</v>
      </c>
      <c r="N89" s="99">
        <v>11.353891366809275</v>
      </c>
      <c r="O89" s="99">
        <v>11.683891098614469</v>
      </c>
      <c r="P89" s="99">
        <v>11.653501785196799</v>
      </c>
      <c r="Q89" s="99">
        <v>11.509371779908115</v>
      </c>
      <c r="R89" s="99">
        <v>11.588100161551527</v>
      </c>
      <c r="S89" s="99">
        <v>12.14472534886618</v>
      </c>
      <c r="T89" s="99">
        <v>12.349817475947953</v>
      </c>
      <c r="U89" s="99">
        <v>12.066040630164311</v>
      </c>
      <c r="V89" s="99">
        <v>10.431033343367142</v>
      </c>
      <c r="W89" s="99">
        <v>10.901321287406491</v>
      </c>
      <c r="X89" s="99">
        <v>10.097535895202505</v>
      </c>
      <c r="Y89" s="99">
        <v>9.1014220004053339</v>
      </c>
      <c r="DA89" s="63" t="s">
        <v>2998</v>
      </c>
    </row>
    <row r="90" spans="1:105" ht="12" customHeight="1" x14ac:dyDescent="0.25">
      <c r="A90" s="100" t="s">
        <v>199</v>
      </c>
      <c r="B90" s="102">
        <v>2.5615704319657482</v>
      </c>
      <c r="C90" s="102">
        <v>2.3738933523857257</v>
      </c>
      <c r="D90" s="102">
        <v>2.1713758210442364</v>
      </c>
      <c r="E90" s="102">
        <v>2.5851983253371422</v>
      </c>
      <c r="F90" s="102">
        <v>2.4431015196465258</v>
      </c>
      <c r="G90" s="102">
        <v>2.1099415390022069</v>
      </c>
      <c r="H90" s="102">
        <v>2.0101271525318123</v>
      </c>
      <c r="I90" s="102">
        <v>2.4828406729009922</v>
      </c>
      <c r="J90" s="102">
        <v>2.23749593136117</v>
      </c>
      <c r="K90" s="102">
        <v>2.0147069375874445</v>
      </c>
      <c r="L90" s="102">
        <v>5.3275774653842181</v>
      </c>
      <c r="M90" s="102">
        <v>2.3266472869974923</v>
      </c>
      <c r="N90" s="102">
        <v>2.8997526332243599</v>
      </c>
      <c r="O90" s="102">
        <v>3.1212219996009223</v>
      </c>
      <c r="P90" s="102">
        <v>2.2314510172803699</v>
      </c>
      <c r="Q90" s="102">
        <v>2.5419123775170069</v>
      </c>
      <c r="R90" s="102">
        <v>2.4113916225802194</v>
      </c>
      <c r="S90" s="102">
        <v>2.8397069142852969</v>
      </c>
      <c r="T90" s="102">
        <v>2.8657754852001895</v>
      </c>
      <c r="U90" s="102">
        <v>2.5534126527247087</v>
      </c>
      <c r="V90" s="102">
        <v>2.2477166781229054</v>
      </c>
      <c r="W90" s="102">
        <v>2.3832374425027654</v>
      </c>
      <c r="X90" s="102">
        <v>0.86510575676795765</v>
      </c>
      <c r="Y90" s="102">
        <v>0.63110384631881167</v>
      </c>
      <c r="DA90" s="131" t="s">
        <v>2999</v>
      </c>
    </row>
    <row r="91" spans="1:105" ht="12" customHeight="1" x14ac:dyDescent="0.25">
      <c r="A91" s="103" t="s">
        <v>52</v>
      </c>
      <c r="B91" s="105">
        <v>7.5759472400291683</v>
      </c>
      <c r="C91" s="105">
        <v>7.5386156911558553</v>
      </c>
      <c r="D91" s="105">
        <v>7.7560910440271646</v>
      </c>
      <c r="E91" s="105">
        <v>8.0785765903531157</v>
      </c>
      <c r="F91" s="105">
        <v>7.962189633806604</v>
      </c>
      <c r="G91" s="105">
        <v>7.7689933543017862</v>
      </c>
      <c r="H91" s="105">
        <v>7.9285474862754759</v>
      </c>
      <c r="I91" s="105">
        <v>7.6886780091162255</v>
      </c>
      <c r="J91" s="105">
        <v>7.7310211694877031</v>
      </c>
      <c r="K91" s="105">
        <v>7.8338289494512763</v>
      </c>
      <c r="L91" s="105">
        <v>6.5744096549851001</v>
      </c>
      <c r="M91" s="105">
        <v>9.442002997745842</v>
      </c>
      <c r="N91" s="105">
        <v>8.4541387335849141</v>
      </c>
      <c r="O91" s="105">
        <v>8.5626690990135472</v>
      </c>
      <c r="P91" s="105">
        <v>9.4220507679164296</v>
      </c>
      <c r="Q91" s="105">
        <v>8.9674594023911069</v>
      </c>
      <c r="R91" s="105">
        <v>9.1767085389713063</v>
      </c>
      <c r="S91" s="105">
        <v>9.3050184345808837</v>
      </c>
      <c r="T91" s="105">
        <v>9.484041990747766</v>
      </c>
      <c r="U91" s="105">
        <v>9.5126279774396032</v>
      </c>
      <c r="V91" s="105">
        <v>8.1833166652442344</v>
      </c>
      <c r="W91" s="105">
        <v>8.5180838449037264</v>
      </c>
      <c r="X91" s="105">
        <v>9.2324301384345464</v>
      </c>
      <c r="Y91" s="105">
        <v>8.4703181540865238</v>
      </c>
      <c r="DA91" s="132" t="s">
        <v>3000</v>
      </c>
    </row>
    <row r="92" spans="1:105" ht="12" customHeight="1" x14ac:dyDescent="0.25">
      <c r="A92" s="106" t="s">
        <v>124</v>
      </c>
      <c r="B92" s="102">
        <v>10.271107492597862</v>
      </c>
      <c r="C92" s="102">
        <v>9.9750635189713392</v>
      </c>
      <c r="D92" s="102">
        <v>10.345786312945746</v>
      </c>
      <c r="E92" s="102">
        <v>10.150103675783045</v>
      </c>
      <c r="F92" s="102">
        <v>10.39360010038042</v>
      </c>
      <c r="G92" s="102">
        <v>10.182791691807543</v>
      </c>
      <c r="H92" s="102">
        <v>9.9714047715612057</v>
      </c>
      <c r="I92" s="102">
        <v>10.380434995771585</v>
      </c>
      <c r="J92" s="102">
        <v>9.7901815847950608</v>
      </c>
      <c r="K92" s="102">
        <v>9.9169231067212333</v>
      </c>
      <c r="L92" s="102">
        <v>10.485231501347133</v>
      </c>
      <c r="M92" s="102">
        <v>11.340258309267206</v>
      </c>
      <c r="N92" s="102">
        <v>11.348582052952276</v>
      </c>
      <c r="O92" s="102">
        <v>11.41445754687113</v>
      </c>
      <c r="P92" s="102">
        <v>11.463704545035863</v>
      </c>
      <c r="Q92" s="102">
        <v>11.46083803521964</v>
      </c>
      <c r="R92" s="102">
        <v>11.673870373628127</v>
      </c>
      <c r="S92" s="102">
        <v>12.443939054252128</v>
      </c>
      <c r="T92" s="102">
        <v>12.589680360765971</v>
      </c>
      <c r="U92" s="102">
        <v>12.311816065606621</v>
      </c>
      <c r="V92" s="102">
        <v>12.722165935199582</v>
      </c>
      <c r="W92" s="102">
        <v>13.898986919620459</v>
      </c>
      <c r="X92" s="102">
        <v>9.4733731352857902</v>
      </c>
      <c r="Y92" s="102">
        <v>8.4480850107149354</v>
      </c>
      <c r="DA92" s="131" t="s">
        <v>3001</v>
      </c>
    </row>
    <row r="93" spans="1:105" ht="12" customHeight="1" x14ac:dyDescent="0.25">
      <c r="A93" s="107" t="s">
        <v>123</v>
      </c>
      <c r="B93" s="105">
        <v>10.271107492597864</v>
      </c>
      <c r="C93" s="105">
        <v>9.9750725322614624</v>
      </c>
      <c r="D93" s="105">
        <v>10.345718718635762</v>
      </c>
      <c r="E93" s="105">
        <v>10.150216232015318</v>
      </c>
      <c r="F93" s="105">
        <v>10.39341726903181</v>
      </c>
      <c r="G93" s="105">
        <v>10.182161959673085</v>
      </c>
      <c r="H93" s="105">
        <v>9.9710614518663068</v>
      </c>
      <c r="I93" s="105">
        <v>10.378981051093955</v>
      </c>
      <c r="J93" s="105">
        <v>9.7889819337656974</v>
      </c>
      <c r="K93" s="105">
        <v>9.9144255102383134</v>
      </c>
      <c r="L93" s="105">
        <v>10.478593211051159</v>
      </c>
      <c r="M93" s="105">
        <v>11.337402707014309</v>
      </c>
      <c r="N93" s="105">
        <v>11.348356524523091</v>
      </c>
      <c r="O93" s="105">
        <v>11.417111490936895</v>
      </c>
      <c r="P93" s="105">
        <v>11.464951517819021</v>
      </c>
      <c r="Q93" s="105">
        <v>11.461499834351928</v>
      </c>
      <c r="R93" s="105">
        <v>11.674289795457131</v>
      </c>
      <c r="S93" s="105">
        <v>12.443923633851059</v>
      </c>
      <c r="T93" s="105">
        <v>12.587933220051614</v>
      </c>
      <c r="U93" s="105">
        <v>12.311094018219537</v>
      </c>
      <c r="V93" s="105">
        <v>12.721603204718662</v>
      </c>
      <c r="W93" s="105">
        <v>13.901573726722928</v>
      </c>
      <c r="X93" s="105">
        <v>9.4756918185084853</v>
      </c>
      <c r="Y93" s="105">
        <v>8.4499325394546307</v>
      </c>
      <c r="DA93" s="132" t="s">
        <v>3002</v>
      </c>
    </row>
    <row r="94" spans="1:105" ht="12" customHeight="1" x14ac:dyDescent="0.25">
      <c r="A94" s="108" t="s">
        <v>50</v>
      </c>
      <c r="B94" s="99">
        <v>2.5955579475121384</v>
      </c>
      <c r="C94" s="99">
        <v>2.3889088050726683</v>
      </c>
      <c r="D94" s="99">
        <v>2.2634301284793112</v>
      </c>
      <c r="E94" s="99">
        <v>2.4602026415368496</v>
      </c>
      <c r="F94" s="99">
        <v>2.4403683421123268</v>
      </c>
      <c r="G94" s="99">
        <v>2.1751879567775463</v>
      </c>
      <c r="H94" s="99">
        <v>2.0165253140666075</v>
      </c>
      <c r="I94" s="99">
        <v>2.5339960445072829</v>
      </c>
      <c r="J94" s="99">
        <v>2.1962843579914533</v>
      </c>
      <c r="K94" s="99">
        <v>2.0280579374488608</v>
      </c>
      <c r="L94" s="99">
        <v>4.684740589733682</v>
      </c>
      <c r="M94" s="99">
        <v>2.2369019904730303</v>
      </c>
      <c r="N94" s="99">
        <v>2.8963163834393932</v>
      </c>
      <c r="O94" s="99">
        <v>3.0485238100717624</v>
      </c>
      <c r="P94" s="99">
        <v>2.1961230960280811</v>
      </c>
      <c r="Q94" s="99">
        <v>2.5289100002508991</v>
      </c>
      <c r="R94" s="99">
        <v>2.427742115799902</v>
      </c>
      <c r="S94" s="99">
        <v>2.9084725302912369</v>
      </c>
      <c r="T94" s="99">
        <v>2.9180036315064237</v>
      </c>
      <c r="U94" s="99">
        <v>2.6041527953733188</v>
      </c>
      <c r="V94" s="99">
        <v>2.7433851409934173</v>
      </c>
      <c r="W94" s="99">
        <v>3.0639991425628166</v>
      </c>
      <c r="X94" s="99">
        <v>0.79502099045045249</v>
      </c>
      <c r="Y94" s="99">
        <v>0.56147365111369263</v>
      </c>
      <c r="DA94" s="63" t="s">
        <v>3003</v>
      </c>
    </row>
    <row r="95" spans="1:105" ht="12" customHeight="1" x14ac:dyDescent="0.25">
      <c r="A95" s="108" t="s">
        <v>52</v>
      </c>
      <c r="B95" s="99">
        <v>7.6755495450857234</v>
      </c>
      <c r="C95" s="99">
        <v>7.5861637271887918</v>
      </c>
      <c r="D95" s="99">
        <v>8.0822885901564501</v>
      </c>
      <c r="E95" s="99">
        <v>7.6900135904784657</v>
      </c>
      <c r="F95" s="99">
        <v>7.9530489269194833</v>
      </c>
      <c r="G95" s="99">
        <v>8.0069740028955376</v>
      </c>
      <c r="H95" s="99">
        <v>7.9545361377996997</v>
      </c>
      <c r="I95" s="99">
        <v>7.844985006586672</v>
      </c>
      <c r="J95" s="99">
        <v>7.5926975757742445</v>
      </c>
      <c r="K95" s="99">
        <v>7.8863675727894531</v>
      </c>
      <c r="L95" s="99">
        <v>5.7938526213174795</v>
      </c>
      <c r="M95" s="99">
        <v>9.1005007165412799</v>
      </c>
      <c r="N95" s="99">
        <v>8.4520401410836961</v>
      </c>
      <c r="O95" s="99">
        <v>8.3685876808651329</v>
      </c>
      <c r="P95" s="99">
        <v>9.2688284217909391</v>
      </c>
      <c r="Q95" s="99">
        <v>8.9325898341010301</v>
      </c>
      <c r="R95" s="99">
        <v>9.2465476796572297</v>
      </c>
      <c r="S95" s="99">
        <v>9.5354511035598222</v>
      </c>
      <c r="T95" s="99">
        <v>9.6699295885451928</v>
      </c>
      <c r="U95" s="99">
        <v>9.7069412228462184</v>
      </c>
      <c r="V95" s="99">
        <v>9.9782180637252456</v>
      </c>
      <c r="W95" s="99">
        <v>10.837574584160111</v>
      </c>
      <c r="X95" s="99">
        <v>8.6806708280580303</v>
      </c>
      <c r="Y95" s="99">
        <v>7.8884588883409386</v>
      </c>
      <c r="DA95" s="63" t="s">
        <v>3004</v>
      </c>
    </row>
    <row r="96" spans="1:105" ht="12" customHeight="1" x14ac:dyDescent="0.25">
      <c r="A96" s="106" t="s">
        <v>122</v>
      </c>
      <c r="B96" s="102">
        <v>10.448176556217046</v>
      </c>
      <c r="C96" s="102">
        <v>10.060787888794152</v>
      </c>
      <c r="D96" s="102">
        <v>10.009202651701941</v>
      </c>
      <c r="E96" s="102">
        <v>10.534877395785823</v>
      </c>
      <c r="F96" s="102">
        <v>10.551510510302339</v>
      </c>
      <c r="G96" s="102">
        <v>9.7503979165510497</v>
      </c>
      <c r="H96" s="102">
        <v>10.068106997165092</v>
      </c>
      <c r="I96" s="102">
        <v>10.114643226939849</v>
      </c>
      <c r="J96" s="102">
        <v>10.221239080557238</v>
      </c>
      <c r="K96" s="102">
        <v>9.4075066495487718</v>
      </c>
      <c r="L96" s="102">
        <v>10.268811891282342</v>
      </c>
      <c r="M96" s="102">
        <v>11.02874541677463</v>
      </c>
      <c r="N96" s="102">
        <v>11.774691643985806</v>
      </c>
      <c r="O96" s="102">
        <v>12.425492571573796</v>
      </c>
      <c r="P96" s="102">
        <v>11.086025019381184</v>
      </c>
      <c r="Q96" s="102">
        <v>11.618526474411739</v>
      </c>
      <c r="R96" s="102">
        <v>11.717648094997552</v>
      </c>
      <c r="S96" s="102">
        <v>12.441159126041116</v>
      </c>
      <c r="T96" s="102">
        <v>12.552863557476508</v>
      </c>
      <c r="U96" s="102">
        <v>12.373018318669214</v>
      </c>
      <c r="V96" s="102">
        <v>12.862573249189367</v>
      </c>
      <c r="W96" s="102">
        <v>12.471115954553667</v>
      </c>
      <c r="X96" s="102">
        <v>9.3689735592555348</v>
      </c>
      <c r="Y96" s="102">
        <v>8.7455083321284057</v>
      </c>
      <c r="DA96" s="131" t="s">
        <v>3005</v>
      </c>
    </row>
    <row r="97" spans="1:105" ht="12" customHeight="1" x14ac:dyDescent="0.25">
      <c r="A97" s="107" t="s">
        <v>121</v>
      </c>
      <c r="B97" s="105">
        <v>10.448176556217048</v>
      </c>
      <c r="C97" s="105">
        <v>10.060691131830362</v>
      </c>
      <c r="D97" s="105">
        <v>10.008970139033122</v>
      </c>
      <c r="E97" s="105">
        <v>10.534704652619917</v>
      </c>
      <c r="F97" s="105">
        <v>10.551417580892966</v>
      </c>
      <c r="G97" s="105">
        <v>9.7503797668778205</v>
      </c>
      <c r="H97" s="105">
        <v>10.068388384351938</v>
      </c>
      <c r="I97" s="105">
        <v>10.113436994089909</v>
      </c>
      <c r="J97" s="105">
        <v>10.219885577087851</v>
      </c>
      <c r="K97" s="105">
        <v>9.4060996396421004</v>
      </c>
      <c r="L97" s="105">
        <v>10.263473111734944</v>
      </c>
      <c r="M97" s="105">
        <v>11.027967679938698</v>
      </c>
      <c r="N97" s="105">
        <v>11.77391096743211</v>
      </c>
      <c r="O97" s="105">
        <v>12.424706776727133</v>
      </c>
      <c r="P97" s="105">
        <v>11.085045229629266</v>
      </c>
      <c r="Q97" s="105">
        <v>11.618059499485236</v>
      </c>
      <c r="R97" s="105">
        <v>11.718687149094023</v>
      </c>
      <c r="S97" s="105">
        <v>12.443040817972678</v>
      </c>
      <c r="T97" s="105">
        <v>12.557368320555831</v>
      </c>
      <c r="U97" s="105">
        <v>12.377524006990866</v>
      </c>
      <c r="V97" s="105">
        <v>12.863729341890418</v>
      </c>
      <c r="W97" s="105">
        <v>12.471191475395758</v>
      </c>
      <c r="X97" s="105">
        <v>9.3729304496168631</v>
      </c>
      <c r="Y97" s="105">
        <v>8.7480094302309084</v>
      </c>
      <c r="DA97" s="132" t="s">
        <v>3006</v>
      </c>
    </row>
    <row r="98" spans="1:105" ht="12" customHeight="1" x14ac:dyDescent="0.25">
      <c r="A98" s="108" t="s">
        <v>53</v>
      </c>
      <c r="B98" s="99">
        <v>2.64106732216597</v>
      </c>
      <c r="C98" s="99">
        <v>2.4097823772905334</v>
      </c>
      <c r="D98" s="99">
        <v>2.1886856096679463</v>
      </c>
      <c r="E98" s="99">
        <v>2.5540492327686559</v>
      </c>
      <c r="F98" s="99">
        <v>2.4777794981871866</v>
      </c>
      <c r="G98" s="99">
        <v>2.0816016874442682</v>
      </c>
      <c r="H98" s="99">
        <v>2.0352828085739736</v>
      </c>
      <c r="I98" s="99">
        <v>2.4691929527030165</v>
      </c>
      <c r="J98" s="99">
        <v>2.2950284208603189</v>
      </c>
      <c r="K98" s="99">
        <v>1.9206115893257953</v>
      </c>
      <c r="L98" s="99">
        <v>4.5885750165213679</v>
      </c>
      <c r="M98" s="99">
        <v>2.1719842586757006</v>
      </c>
      <c r="N98" s="99">
        <v>3.0058456474270629</v>
      </c>
      <c r="O98" s="99">
        <v>3.3173536727796407</v>
      </c>
      <c r="P98" s="99">
        <v>2.1209743821977463</v>
      </c>
      <c r="Q98" s="99">
        <v>2.566248893406065</v>
      </c>
      <c r="R98" s="99">
        <v>2.4373758825449419</v>
      </c>
      <c r="S98" s="99">
        <v>2.9097660695126173</v>
      </c>
      <c r="T98" s="99">
        <v>2.9140179903477019</v>
      </c>
      <c r="U98" s="99">
        <v>2.6210659964182335</v>
      </c>
      <c r="V98" s="99">
        <v>2.7754207656198351</v>
      </c>
      <c r="W98" s="99">
        <v>2.7404491149183388</v>
      </c>
      <c r="X98" s="99">
        <v>0.78863897869349053</v>
      </c>
      <c r="Y98" s="99">
        <v>0.60126590093787424</v>
      </c>
      <c r="DA98" s="63" t="s">
        <v>3007</v>
      </c>
    </row>
    <row r="99" spans="1:105" ht="12" customHeight="1" x14ac:dyDescent="0.25">
      <c r="A99" s="108" t="s">
        <v>52</v>
      </c>
      <c r="B99" s="99">
        <v>7.8071092340510786</v>
      </c>
      <c r="C99" s="99">
        <v>7.6509087545398264</v>
      </c>
      <c r="D99" s="99">
        <v>7.8202845293651775</v>
      </c>
      <c r="E99" s="99">
        <v>7.9806554198512609</v>
      </c>
      <c r="F99" s="99">
        <v>8.073638082705779</v>
      </c>
      <c r="G99" s="99">
        <v>7.6687780794335518</v>
      </c>
      <c r="H99" s="99">
        <v>8.0331055757779648</v>
      </c>
      <c r="I99" s="99">
        <v>7.6442440413868917</v>
      </c>
      <c r="J99" s="99">
        <v>7.9248571562275343</v>
      </c>
      <c r="K99" s="99">
        <v>7.485488050316305</v>
      </c>
      <c r="L99" s="99">
        <v>5.6748980952135772</v>
      </c>
      <c r="M99" s="99">
        <v>8.855983421262998</v>
      </c>
      <c r="N99" s="99">
        <v>8.76806532000505</v>
      </c>
      <c r="O99" s="99">
        <v>9.1073531039474922</v>
      </c>
      <c r="P99" s="99">
        <v>8.9640708474315218</v>
      </c>
      <c r="Q99" s="99">
        <v>9.0518106060791688</v>
      </c>
      <c r="R99" s="99">
        <v>9.281311266549082</v>
      </c>
      <c r="S99" s="99">
        <v>9.5332747484600624</v>
      </c>
      <c r="T99" s="99">
        <v>9.6433503302081274</v>
      </c>
      <c r="U99" s="99">
        <v>9.7564580105726328</v>
      </c>
      <c r="V99" s="99">
        <v>10.088308576270581</v>
      </c>
      <c r="W99" s="99">
        <v>9.7307423604774179</v>
      </c>
      <c r="X99" s="99">
        <v>8.5842914709233717</v>
      </c>
      <c r="Y99" s="99">
        <v>8.146743529293035</v>
      </c>
      <c r="DA99" s="63" t="s">
        <v>3008</v>
      </c>
    </row>
    <row r="100" spans="1:105" ht="12" customHeight="1" x14ac:dyDescent="0.25">
      <c r="A100" s="121" t="s">
        <v>54</v>
      </c>
      <c r="B100" s="123">
        <v>6.4412496987289405</v>
      </c>
      <c r="C100" s="123">
        <v>6.4942978731876053</v>
      </c>
      <c r="D100" s="123">
        <v>6.5381052460990583</v>
      </c>
      <c r="E100" s="123">
        <v>6.2803124851024705</v>
      </c>
      <c r="F100" s="123">
        <v>5.6168882145133088</v>
      </c>
      <c r="G100" s="123">
        <v>5.7746945443050723</v>
      </c>
      <c r="H100" s="123">
        <v>5.8442660571061262</v>
      </c>
      <c r="I100" s="123">
        <v>6.1016976394664759</v>
      </c>
      <c r="J100" s="123">
        <v>6.1067875171714494</v>
      </c>
      <c r="K100" s="123">
        <v>5.0231473727943445</v>
      </c>
      <c r="L100" s="123">
        <v>6.1989941909151192</v>
      </c>
      <c r="M100" s="123">
        <v>6.0835373402434749</v>
      </c>
      <c r="N100" s="123">
        <v>6.4331805270376519</v>
      </c>
      <c r="O100" s="123">
        <v>6.5658859362331006</v>
      </c>
      <c r="P100" s="123">
        <v>5.7589588084214638</v>
      </c>
      <c r="Q100" s="123">
        <v>5.9928268992210754</v>
      </c>
      <c r="R100" s="123">
        <v>5.7537626469458969</v>
      </c>
      <c r="S100" s="123">
        <v>6.0873519713792827</v>
      </c>
      <c r="T100" s="123">
        <v>6.0150719119972917</v>
      </c>
      <c r="U100" s="123">
        <v>5.9206625504006523</v>
      </c>
      <c r="V100" s="123">
        <v>6.1867404196059796</v>
      </c>
      <c r="W100" s="123">
        <v>5.7974752881263125</v>
      </c>
      <c r="X100" s="123">
        <v>6.3402940472384719</v>
      </c>
      <c r="Y100" s="123">
        <v>5.8124681317990179</v>
      </c>
      <c r="DA100" s="130" t="s">
        <v>3009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3010</v>
      </c>
    </row>
    <row r="102" spans="1:105" ht="12" customHeight="1" x14ac:dyDescent="0.25">
      <c r="A102" s="97" t="s">
        <v>50</v>
      </c>
      <c r="B102" s="99">
        <v>6.6361821513813437</v>
      </c>
      <c r="C102" s="99">
        <v>6.360937568405272</v>
      </c>
      <c r="D102" s="99">
        <v>6.4891541291696244</v>
      </c>
      <c r="E102" s="99">
        <v>6.0941774463656024</v>
      </c>
      <c r="F102" s="99">
        <v>5.9712093543457234</v>
      </c>
      <c r="G102" s="99">
        <v>5.8075474180034945</v>
      </c>
      <c r="H102" s="99">
        <v>5.7778571166572528</v>
      </c>
      <c r="I102" s="99">
        <v>6.1129202946772745</v>
      </c>
      <c r="J102" s="99">
        <v>5.7355489941358861</v>
      </c>
      <c r="K102" s="99">
        <v>5.8014801413093391</v>
      </c>
      <c r="L102" s="99">
        <v>5.9511892199599847</v>
      </c>
      <c r="M102" s="99">
        <v>6.2212396202013887</v>
      </c>
      <c r="N102" s="99">
        <v>6.2315313267164587</v>
      </c>
      <c r="O102" s="99">
        <v>6.2036274668660933</v>
      </c>
      <c r="P102" s="99">
        <v>6.2006625136896902</v>
      </c>
      <c r="Q102" s="99">
        <v>6.1293611286354421</v>
      </c>
      <c r="R102" s="99">
        <v>5.6092259867381218</v>
      </c>
      <c r="S102" s="99">
        <v>6.0732738969964801</v>
      </c>
      <c r="T102" s="99">
        <v>5.9311566937720865</v>
      </c>
      <c r="U102" s="99">
        <v>5.9196925709606223</v>
      </c>
      <c r="V102" s="99">
        <v>6.4090506992293479</v>
      </c>
      <c r="W102" s="99">
        <v>6.0999939121388662</v>
      </c>
      <c r="X102" s="99">
        <v>6.0518363645737905</v>
      </c>
      <c r="Y102" s="99">
        <v>5.631300631983021</v>
      </c>
      <c r="DA102" s="63" t="s">
        <v>3011</v>
      </c>
    </row>
    <row r="103" spans="1:105" ht="12" customHeight="1" x14ac:dyDescent="0.25">
      <c r="A103" s="109" t="s">
        <v>120</v>
      </c>
      <c r="B103" s="110">
        <v>6.2774851315479001</v>
      </c>
      <c r="C103" s="110">
        <v>6.6038594786901141</v>
      </c>
      <c r="D103" s="110">
        <v>6.5782160445983022</v>
      </c>
      <c r="E103" s="110">
        <v>6.4320511462041505</v>
      </c>
      <c r="F103" s="110">
        <v>5.321047173998112</v>
      </c>
      <c r="G103" s="110">
        <v>5.7480099620434171</v>
      </c>
      <c r="H103" s="110">
        <v>5.8941667433090768</v>
      </c>
      <c r="I103" s="110">
        <v>6.0937427587107766</v>
      </c>
      <c r="J103" s="110">
        <v>6.3515206663510924</v>
      </c>
      <c r="K103" s="110">
        <v>4.5422830507701608</v>
      </c>
      <c r="L103" s="110">
        <v>6.3436764593755424</v>
      </c>
      <c r="M103" s="110">
        <v>6.0062636360656905</v>
      </c>
      <c r="N103" s="110">
        <v>6.5392912943685415</v>
      </c>
      <c r="O103" s="110">
        <v>6.7496096294809558</v>
      </c>
      <c r="P103" s="110">
        <v>5.5413293335122207</v>
      </c>
      <c r="Q103" s="110">
        <v>5.9285088441901017</v>
      </c>
      <c r="R103" s="110">
        <v>5.8162599853867603</v>
      </c>
      <c r="S103" s="110">
        <v>6.0929797797137049</v>
      </c>
      <c r="T103" s="110">
        <v>6.0462999917665732</v>
      </c>
      <c r="U103" s="110">
        <v>5.9210038135202536</v>
      </c>
      <c r="V103" s="110">
        <v>6.1142190276015</v>
      </c>
      <c r="W103" s="110">
        <v>5.7109411469721012</v>
      </c>
      <c r="X103" s="110">
        <v>6.4070940475909648</v>
      </c>
      <c r="Y103" s="110">
        <v>5.8483391464230445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107.93711858079506</v>
      </c>
      <c r="C105" s="118">
        <f t="shared" si="35"/>
        <v>117.05629535781593</v>
      </c>
      <c r="D105" s="118">
        <f t="shared" si="35"/>
        <v>95.490513579250788</v>
      </c>
      <c r="E105" s="118">
        <f t="shared" si="35"/>
        <v>116.2257180310652</v>
      </c>
      <c r="F105" s="118">
        <f t="shared" si="35"/>
        <v>151.95588885140072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90.615844763781865</v>
      </c>
      <c r="C106" s="123">
        <f t="shared" si="38"/>
        <v>99.887593134187881</v>
      </c>
      <c r="D106" s="123">
        <f t="shared" si="38"/>
        <v>78.364083408676024</v>
      </c>
      <c r="E106" s="123">
        <f t="shared" si="38"/>
        <v>97.285632602156596</v>
      </c>
      <c r="F106" s="123">
        <f t="shared" si="38"/>
        <v>135.02370704192174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3014</v>
      </c>
    </row>
    <row r="107" spans="1:105" ht="12" customHeight="1" x14ac:dyDescent="0.25">
      <c r="A107" s="97" t="s">
        <v>197</v>
      </c>
      <c r="B107" s="99">
        <v>90.163324650958657</v>
      </c>
      <c r="C107" s="99">
        <v>99.401392556199397</v>
      </c>
      <c r="D107" s="99">
        <v>77.987653020160849</v>
      </c>
      <c r="E107" s="99">
        <v>96.839790036738208</v>
      </c>
      <c r="F107" s="99">
        <v>134.40017610501548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3015</v>
      </c>
    </row>
    <row r="108" spans="1:105" ht="12" customHeight="1" x14ac:dyDescent="0.25">
      <c r="A108" s="97" t="s">
        <v>53</v>
      </c>
      <c r="B108" s="99">
        <v>0.45252011282321303</v>
      </c>
      <c r="C108" s="99">
        <v>0.48620057798848393</v>
      </c>
      <c r="D108" s="99">
        <v>0.37643038851516802</v>
      </c>
      <c r="E108" s="99">
        <v>0.44584256541838979</v>
      </c>
      <c r="F108" s="99">
        <v>0.62353093690626527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0.4318482496202482</v>
      </c>
      <c r="C109" s="123">
        <f t="shared" si="41"/>
        <v>0.61404984454879941</v>
      </c>
      <c r="D109" s="123">
        <f t="shared" si="41"/>
        <v>0.57777100698549599</v>
      </c>
      <c r="E109" s="123">
        <f t="shared" si="41"/>
        <v>2.1222669704484933</v>
      </c>
      <c r="F109" s="123">
        <f t="shared" si="41"/>
        <v>0.75871937349955931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0.4318482496202482</v>
      </c>
      <c r="C110" s="99">
        <f>RES_hhdet_tesh!C110/RES_summary!C$19</f>
        <v>0.61404984454879941</v>
      </c>
      <c r="D110" s="99">
        <f>RES_hhdet_tesh!D110/RES_summary!D$19</f>
        <v>0.57777100698549599</v>
      </c>
      <c r="E110" s="99">
        <f>RES_hhdet_tesh!E110/RES_summary!E$19</f>
        <v>2.1222669704484933</v>
      </c>
      <c r="F110" s="99">
        <f>RES_hhdet_tesh!F110/RES_summary!F$19</f>
        <v>0.75871937349955931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X110" s="99">
        <f>RES_hhdet_tesh!X110/RES_summary!X$19</f>
        <v>0</v>
      </c>
      <c r="Y110" s="99">
        <f>RES_hhdet_tesh!Y110/RES_summary!Y$19</f>
        <v>0</v>
      </c>
      <c r="DA110" s="63" t="s">
        <v>3018</v>
      </c>
    </row>
    <row r="111" spans="1:105" ht="12" customHeight="1" x14ac:dyDescent="0.25">
      <c r="A111" s="121" t="s">
        <v>55</v>
      </c>
      <c r="B111" s="123">
        <v>10.448176556217046</v>
      </c>
      <c r="C111" s="123">
        <v>10.061214301071908</v>
      </c>
      <c r="D111" s="123">
        <v>10.010888099770586</v>
      </c>
      <c r="E111" s="123">
        <v>10.538948469148332</v>
      </c>
      <c r="F111" s="123">
        <v>10.558305082964589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10.448176556217046</v>
      </c>
      <c r="C116" s="102">
        <v>10.061219161830728</v>
      </c>
      <c r="D116" s="102">
        <v>10.010906188163911</v>
      </c>
      <c r="E116" s="102">
        <v>10.538956666967696</v>
      </c>
      <c r="F116" s="102">
        <v>10.558298526316843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3024</v>
      </c>
    </row>
    <row r="117" spans="1:105" ht="12" customHeight="1" x14ac:dyDescent="0.25">
      <c r="A117" s="107" t="s">
        <v>121</v>
      </c>
      <c r="B117" s="105">
        <v>10.448176556217049</v>
      </c>
      <c r="C117" s="105">
        <v>10.061080968511353</v>
      </c>
      <c r="D117" s="105">
        <v>10.010391193144251</v>
      </c>
      <c r="E117" s="105">
        <v>10.53872328458012</v>
      </c>
      <c r="F117" s="105">
        <v>10.55848553566706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2.64106732216597</v>
      </c>
      <c r="C118" s="99">
        <v>2.4098757527407448</v>
      </c>
      <c r="D118" s="99">
        <v>2.1889963549934279</v>
      </c>
      <c r="E118" s="99">
        <v>2.5550235157896983</v>
      </c>
      <c r="F118" s="99">
        <v>2.4794392593803236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7.8071092340510786</v>
      </c>
      <c r="C119" s="99">
        <v>7.6512052157706076</v>
      </c>
      <c r="D119" s="99">
        <v>7.8213948381508231</v>
      </c>
      <c r="E119" s="99">
        <v>7.9836997687904203</v>
      </c>
      <c r="F119" s="99">
        <v>8.0790462762867357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6.4412490111759002</v>
      </c>
      <c r="C120" s="123">
        <v>6.4934380780073235</v>
      </c>
      <c r="D120" s="123">
        <v>6.5377710638186857</v>
      </c>
      <c r="E120" s="123">
        <v>6.2788699893117705</v>
      </c>
      <c r="F120" s="123">
        <v>5.6151573530148271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3028</v>
      </c>
    </row>
    <row r="121" spans="1:105" ht="12" customHeight="1" x14ac:dyDescent="0.25">
      <c r="A121" s="97" t="s">
        <v>50</v>
      </c>
      <c r="B121" s="99">
        <v>6.6361821513813428</v>
      </c>
      <c r="C121" s="99">
        <v>6.3609375684052747</v>
      </c>
      <c r="D121" s="99">
        <v>6.4891541291696244</v>
      </c>
      <c r="E121" s="99">
        <v>6.0941774463656042</v>
      </c>
      <c r="F121" s="99">
        <v>5.9712093543457243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6.2774851315478992</v>
      </c>
      <c r="C122" s="110">
        <v>6.6038594786901141</v>
      </c>
      <c r="D122" s="110">
        <v>6.5782160445983004</v>
      </c>
      <c r="E122" s="110">
        <v>6.4320511462041461</v>
      </c>
      <c r="F122" s="110">
        <v>5.3210471739981102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91.124850071462561</v>
      </c>
      <c r="C124" s="118">
        <f t="shared" si="42"/>
        <v>108.39023274492392</v>
      </c>
      <c r="D124" s="118">
        <f t="shared" si="42"/>
        <v>112.52855559982804</v>
      </c>
      <c r="E124" s="118">
        <f t="shared" si="42"/>
        <v>109.8644593601926</v>
      </c>
      <c r="F124" s="118">
        <f t="shared" si="42"/>
        <v>110.34225608640276</v>
      </c>
      <c r="G124" s="118">
        <f t="shared" si="42"/>
        <v>118.74382326735075</v>
      </c>
      <c r="H124" s="118">
        <f t="shared" si="42"/>
        <v>123.10135565180784</v>
      </c>
      <c r="I124" s="118">
        <f t="shared" si="42"/>
        <v>79.601751721286021</v>
      </c>
      <c r="J124" s="118">
        <f t="shared" si="42"/>
        <v>100.23936046509218</v>
      </c>
      <c r="K124" s="118">
        <f t="shared" si="42"/>
        <v>98.387857216021487</v>
      </c>
      <c r="L124" s="118">
        <f t="shared" si="42"/>
        <v>109.53094782739738</v>
      </c>
      <c r="M124" s="118">
        <f t="shared" si="42"/>
        <v>93.608981582047278</v>
      </c>
      <c r="N124" s="118">
        <f t="shared" si="42"/>
        <v>104.06633042799824</v>
      </c>
      <c r="O124" s="118">
        <f t="shared" si="42"/>
        <v>110.58576165996169</v>
      </c>
      <c r="P124" s="118">
        <f t="shared" si="42"/>
        <v>87.619941859678988</v>
      </c>
      <c r="Q124" s="118">
        <f t="shared" si="42"/>
        <v>96.087106742157459</v>
      </c>
      <c r="R124" s="118">
        <f t="shared" ref="R124:V124" si="43">R125+R128+R130+R139</f>
        <v>101.06833657755534</v>
      </c>
      <c r="S124" s="118">
        <f t="shared" si="43"/>
        <v>99.358990834949367</v>
      </c>
      <c r="T124" s="118">
        <f t="shared" si="43"/>
        <v>98.816834345569021</v>
      </c>
      <c r="U124" s="118">
        <f t="shared" si="43"/>
        <v>98.389611589314683</v>
      </c>
      <c r="V124" s="118">
        <f t="shared" si="43"/>
        <v>95.218204810874383</v>
      </c>
      <c r="W124" s="118">
        <f t="shared" ref="W124:Y124" si="44">W125+W128+W130+W139</f>
        <v>107.42815801461143</v>
      </c>
      <c r="X124" s="118">
        <f t="shared" si="44"/>
        <v>91.011396977442701</v>
      </c>
      <c r="Y124" s="118">
        <f t="shared" si="44"/>
        <v>91.043422924454433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75.369609755673309</v>
      </c>
      <c r="C125" s="123">
        <f t="shared" si="45"/>
        <v>91.5410900619937</v>
      </c>
      <c r="D125" s="123">
        <f t="shared" si="45"/>
        <v>94.79147387817153</v>
      </c>
      <c r="E125" s="123">
        <f t="shared" si="45"/>
        <v>91.56956590224604</v>
      </c>
      <c r="F125" s="123">
        <f t="shared" si="45"/>
        <v>93.993843331599038</v>
      </c>
      <c r="G125" s="123">
        <f t="shared" si="45"/>
        <v>101.56320432497314</v>
      </c>
      <c r="H125" s="123">
        <f t="shared" si="45"/>
        <v>104.23964513521801</v>
      </c>
      <c r="I125" s="123">
        <f t="shared" si="45"/>
        <v>64.519018534364761</v>
      </c>
      <c r="J125" s="123">
        <f t="shared" si="45"/>
        <v>83.548969454712633</v>
      </c>
      <c r="K125" s="123">
        <f t="shared" si="45"/>
        <v>83.257696688851013</v>
      </c>
      <c r="L125" s="123">
        <f t="shared" si="45"/>
        <v>92.311221404495456</v>
      </c>
      <c r="M125" s="123">
        <f t="shared" si="45"/>
        <v>75.652650111244142</v>
      </c>
      <c r="N125" s="123">
        <f t="shared" si="45"/>
        <v>85.493655860366232</v>
      </c>
      <c r="O125" s="123">
        <f t="shared" si="45"/>
        <v>91.474947699291988</v>
      </c>
      <c r="P125" s="123">
        <f t="shared" si="45"/>
        <v>70.072226801345295</v>
      </c>
      <c r="Q125" s="123">
        <f t="shared" si="45"/>
        <v>77.49950532573088</v>
      </c>
      <c r="R125" s="123">
        <f t="shared" ref="R125:V125" si="46">SUM(R126:R127)</f>
        <v>82.197515350132392</v>
      </c>
      <c r="S125" s="123">
        <f t="shared" si="46"/>
        <v>79.504978093310299</v>
      </c>
      <c r="T125" s="123">
        <f t="shared" si="46"/>
        <v>78.347061899803165</v>
      </c>
      <c r="U125" s="123">
        <f t="shared" si="46"/>
        <v>77.955119924390914</v>
      </c>
      <c r="V125" s="123">
        <f t="shared" si="46"/>
        <v>73.644012923203903</v>
      </c>
      <c r="W125" s="123">
        <f t="shared" ref="W125:Y125" si="47">SUM(W126:W127)</f>
        <v>86.270030695005559</v>
      </c>
      <c r="X125" s="123">
        <f t="shared" si="47"/>
        <v>73.26730454954938</v>
      </c>
      <c r="Y125" s="123">
        <f t="shared" si="47"/>
        <v>74.482816206730718</v>
      </c>
      <c r="DA125" s="130" t="s">
        <v>3032</v>
      </c>
    </row>
    <row r="126" spans="1:105" ht="12" customHeight="1" x14ac:dyDescent="0.25">
      <c r="A126" s="97" t="s">
        <v>198</v>
      </c>
      <c r="B126" s="99">
        <v>74.993226746730585</v>
      </c>
      <c r="C126" s="99">
        <v>91.095515897061659</v>
      </c>
      <c r="D126" s="99">
        <v>94.336132734783192</v>
      </c>
      <c r="E126" s="99">
        <v>91.149919042950188</v>
      </c>
      <c r="F126" s="99">
        <v>93.559785709571401</v>
      </c>
      <c r="G126" s="99">
        <v>101.10493803752313</v>
      </c>
      <c r="H126" s="99">
        <v>103.77815560061877</v>
      </c>
      <c r="I126" s="99">
        <v>64.233383911322591</v>
      </c>
      <c r="J126" s="99">
        <v>83.184860931782495</v>
      </c>
      <c r="K126" s="99">
        <v>82.905281850333111</v>
      </c>
      <c r="L126" s="99">
        <v>91.923124060758113</v>
      </c>
      <c r="M126" s="99">
        <v>75.341842155078083</v>
      </c>
      <c r="N126" s="99">
        <v>85.142296440917093</v>
      </c>
      <c r="O126" s="99">
        <v>91.102579629794405</v>
      </c>
      <c r="P126" s="99">
        <v>69.789918964808493</v>
      </c>
      <c r="Q126" s="99">
        <v>77.18931949302933</v>
      </c>
      <c r="R126" s="99">
        <v>81.86995061716118</v>
      </c>
      <c r="S126" s="99">
        <v>79.19009425414184</v>
      </c>
      <c r="T126" s="99">
        <v>78.039343677172809</v>
      </c>
      <c r="U126" s="99">
        <v>77.649334434148088</v>
      </c>
      <c r="V126" s="99">
        <v>73.35746084799743</v>
      </c>
      <c r="W126" s="99">
        <v>85.931929383134516</v>
      </c>
      <c r="X126" s="99">
        <v>72.986385641728162</v>
      </c>
      <c r="Y126" s="99">
        <v>74.197662503136755</v>
      </c>
      <c r="DA126" s="63" t="s">
        <v>3033</v>
      </c>
    </row>
    <row r="127" spans="1:105" ht="12" customHeight="1" x14ac:dyDescent="0.25">
      <c r="A127" s="97" t="s">
        <v>53</v>
      </c>
      <c r="B127" s="99">
        <v>0.37638300894272209</v>
      </c>
      <c r="C127" s="99">
        <v>0.44557416493204066</v>
      </c>
      <c r="D127" s="99">
        <v>0.45534114338833676</v>
      </c>
      <c r="E127" s="99">
        <v>0.41964685929585732</v>
      </c>
      <c r="F127" s="99">
        <v>0.43405762202763559</v>
      </c>
      <c r="G127" s="99">
        <v>0.45826628745002207</v>
      </c>
      <c r="H127" s="99">
        <v>0.4614895345992433</v>
      </c>
      <c r="I127" s="99">
        <v>0.28563462304217779</v>
      </c>
      <c r="J127" s="99">
        <v>0.36410852293014301</v>
      </c>
      <c r="K127" s="99">
        <v>0.35241483851790445</v>
      </c>
      <c r="L127" s="99">
        <v>0.38809734373734117</v>
      </c>
      <c r="M127" s="99">
        <v>0.31080795616605805</v>
      </c>
      <c r="N127" s="99">
        <v>0.35135941944914384</v>
      </c>
      <c r="O127" s="99">
        <v>0.37236806949758561</v>
      </c>
      <c r="P127" s="99">
        <v>0.28230783653680402</v>
      </c>
      <c r="Q127" s="99">
        <v>0.31018583270154809</v>
      </c>
      <c r="R127" s="99">
        <v>0.32756473297120497</v>
      </c>
      <c r="S127" s="99">
        <v>0.31488383916846019</v>
      </c>
      <c r="T127" s="99">
        <v>0.30771822263035942</v>
      </c>
      <c r="U127" s="99">
        <v>0.30578549024281987</v>
      </c>
      <c r="V127" s="99">
        <v>0.28655207520647019</v>
      </c>
      <c r="W127" s="99">
        <v>0.33810131187104275</v>
      </c>
      <c r="X127" s="99">
        <v>0.28091890782121287</v>
      </c>
      <c r="Y127" s="99">
        <v>0.28515370359396441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0.43185790789644452</v>
      </c>
      <c r="C128" s="123">
        <f t="shared" si="48"/>
        <v>0.55537698533981072</v>
      </c>
      <c r="D128" s="123">
        <f t="shared" si="48"/>
        <v>0.45954036400089082</v>
      </c>
      <c r="E128" s="123">
        <f t="shared" si="48"/>
        <v>1.6356033368300535</v>
      </c>
      <c r="F128" s="123">
        <f t="shared" si="48"/>
        <v>0.54093549852357148</v>
      </c>
      <c r="G128" s="123">
        <f t="shared" si="48"/>
        <v>0.82627509540347233</v>
      </c>
      <c r="H128" s="123">
        <f t="shared" si="48"/>
        <v>1.2735992160173835</v>
      </c>
      <c r="I128" s="123">
        <f t="shared" si="48"/>
        <v>0.7101457680689488</v>
      </c>
      <c r="J128" s="123">
        <f t="shared" si="48"/>
        <v>0.79795300574019357</v>
      </c>
      <c r="K128" s="123">
        <f t="shared" si="48"/>
        <v>0.89578339480629021</v>
      </c>
      <c r="L128" s="123">
        <f t="shared" si="48"/>
        <v>0.70023389391570379</v>
      </c>
      <c r="M128" s="123">
        <f t="shared" si="48"/>
        <v>0.59525611819457358</v>
      </c>
      <c r="N128" s="123">
        <f t="shared" si="48"/>
        <v>0.58465580981093213</v>
      </c>
      <c r="O128" s="123">
        <f t="shared" si="48"/>
        <v>0.65340174209772295</v>
      </c>
      <c r="P128" s="123">
        <f t="shared" si="48"/>
        <v>0.78516587848744313</v>
      </c>
      <c r="Q128" s="123">
        <f t="shared" si="48"/>
        <v>0.92360618791440252</v>
      </c>
      <c r="R128" s="123">
        <f t="shared" si="48"/>
        <v>1.2611865976186978</v>
      </c>
      <c r="S128" s="123">
        <f t="shared" si="48"/>
        <v>1.4932703978616497</v>
      </c>
      <c r="T128" s="123">
        <f t="shared" si="48"/>
        <v>1.8789135021114713</v>
      </c>
      <c r="U128" s="123">
        <f t="shared" si="48"/>
        <v>2.2052435860902286</v>
      </c>
      <c r="V128" s="123">
        <f t="shared" si="48"/>
        <v>2.7549221360041845</v>
      </c>
      <c r="W128" s="123">
        <f t="shared" si="48"/>
        <v>2.8256074913472529</v>
      </c>
      <c r="X128" s="123">
        <f t="shared" si="48"/>
        <v>2.0257459003327658</v>
      </c>
      <c r="Y128" s="123">
        <f t="shared" si="48"/>
        <v>1.9673257206802781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0.43185790789644452</v>
      </c>
      <c r="C129" s="99">
        <f>RES_hhdet_tesh!C129/RES_summary!C$19</f>
        <v>0.55537698533981072</v>
      </c>
      <c r="D129" s="99">
        <f>RES_hhdet_tesh!D129/RES_summary!D$19</f>
        <v>0.45954036400089082</v>
      </c>
      <c r="E129" s="99">
        <f>RES_hhdet_tesh!E129/RES_summary!E$19</f>
        <v>1.6356033368300535</v>
      </c>
      <c r="F129" s="99">
        <f>RES_hhdet_tesh!F129/RES_summary!F$19</f>
        <v>0.54093549852357148</v>
      </c>
      <c r="G129" s="99">
        <f>RES_hhdet_tesh!G129/RES_summary!G$19</f>
        <v>0.82627509540347233</v>
      </c>
      <c r="H129" s="99">
        <f>RES_hhdet_tesh!H129/RES_summary!H$19</f>
        <v>1.2735992160173835</v>
      </c>
      <c r="I129" s="99">
        <f>RES_hhdet_tesh!I129/RES_summary!I$19</f>
        <v>0.7101457680689488</v>
      </c>
      <c r="J129" s="99">
        <f>RES_hhdet_tesh!J129/RES_summary!J$19</f>
        <v>0.79795300574019357</v>
      </c>
      <c r="K129" s="99">
        <f>RES_hhdet_tesh!K129/RES_summary!K$19</f>
        <v>0.89578339480629021</v>
      </c>
      <c r="L129" s="99">
        <f>RES_hhdet_tesh!L129/RES_summary!L$19</f>
        <v>0.70023389391570379</v>
      </c>
      <c r="M129" s="99">
        <f>RES_hhdet_tesh!M129/RES_summary!M$19</f>
        <v>0.59525611819457358</v>
      </c>
      <c r="N129" s="99">
        <f>RES_hhdet_tesh!N129/RES_summary!N$19</f>
        <v>0.58465580981093213</v>
      </c>
      <c r="O129" s="99">
        <f>RES_hhdet_tesh!O129/RES_summary!O$19</f>
        <v>0.65340174209772295</v>
      </c>
      <c r="P129" s="99">
        <f>RES_hhdet_tesh!P129/RES_summary!P$19</f>
        <v>0.78516587848744313</v>
      </c>
      <c r="Q129" s="99">
        <f>RES_hhdet_tesh!Q129/RES_summary!Q$19</f>
        <v>0.92360618791440252</v>
      </c>
      <c r="R129" s="99">
        <f>RES_hhdet_tesh!R129/RES_summary!R$19</f>
        <v>1.2611865976186978</v>
      </c>
      <c r="S129" s="99">
        <f>RES_hhdet_tesh!S129/RES_summary!S$19</f>
        <v>1.4932703978616497</v>
      </c>
      <c r="T129" s="99">
        <f>RES_hhdet_tesh!T129/RES_summary!T$19</f>
        <v>1.8789135021114713</v>
      </c>
      <c r="U129" s="99">
        <f>RES_hhdet_tesh!U129/RES_summary!U$19</f>
        <v>2.2052435860902286</v>
      </c>
      <c r="V129" s="99">
        <f>RES_hhdet_tesh!V129/RES_summary!V$19</f>
        <v>2.7549221360041845</v>
      </c>
      <c r="W129" s="99">
        <f>RES_hhdet_tesh!W129/RES_summary!W$19</f>
        <v>2.8256074913472529</v>
      </c>
      <c r="X129" s="99">
        <f>RES_hhdet_tesh!X129/RES_summary!X$19</f>
        <v>2.0257459003327658</v>
      </c>
      <c r="Y129" s="99">
        <f>RES_hhdet_tesh!Y129/RES_summary!Y$19</f>
        <v>1.9673257206802781</v>
      </c>
      <c r="DA129" s="63" t="s">
        <v>3036</v>
      </c>
    </row>
    <row r="130" spans="1:105" ht="12" customHeight="1" x14ac:dyDescent="0.25">
      <c r="A130" s="121" t="s">
        <v>55</v>
      </c>
      <c r="B130" s="123">
        <v>8.8821326592696952</v>
      </c>
      <c r="C130" s="123">
        <v>9.7992762055650715</v>
      </c>
      <c r="D130" s="123">
        <v>10.739365815132816</v>
      </c>
      <c r="E130" s="123">
        <v>10.378725041739221</v>
      </c>
      <c r="F130" s="123">
        <v>10.19130024466063</v>
      </c>
      <c r="G130" s="123">
        <v>10.579612351044831</v>
      </c>
      <c r="H130" s="123">
        <v>11.744794279892423</v>
      </c>
      <c r="I130" s="123">
        <v>8.2705046792089369</v>
      </c>
      <c r="J130" s="123">
        <v>9.8067399173712069</v>
      </c>
      <c r="K130" s="123">
        <v>9.1600217486156001</v>
      </c>
      <c r="L130" s="123">
        <v>10.332765491121517</v>
      </c>
      <c r="M130" s="123">
        <v>11.273657808429506</v>
      </c>
      <c r="N130" s="123">
        <v>11.556107389129636</v>
      </c>
      <c r="O130" s="123">
        <v>11.891561083114166</v>
      </c>
      <c r="P130" s="123">
        <v>11.001683295790528</v>
      </c>
      <c r="Q130" s="123">
        <v>11.670253192912734</v>
      </c>
      <c r="R130" s="123">
        <v>11.856772295963154</v>
      </c>
      <c r="S130" s="123">
        <v>12.273434113625342</v>
      </c>
      <c r="T130" s="123">
        <v>12.575667988124147</v>
      </c>
      <c r="U130" s="123">
        <v>12.308580897182777</v>
      </c>
      <c r="V130" s="123">
        <v>12.633834060174642</v>
      </c>
      <c r="W130" s="123">
        <v>12.535457571546461</v>
      </c>
      <c r="X130" s="123">
        <v>9.3812462341186666</v>
      </c>
      <c r="Y130" s="123">
        <v>8.7833418688907532</v>
      </c>
      <c r="DA130" s="130" t="s">
        <v>3037</v>
      </c>
    </row>
    <row r="131" spans="1:105" ht="12" customHeight="1" x14ac:dyDescent="0.25">
      <c r="A131" s="97" t="s">
        <v>128</v>
      </c>
      <c r="B131" s="99">
        <v>8.7454810327893835</v>
      </c>
      <c r="C131" s="99">
        <v>9.7745347697420808</v>
      </c>
      <c r="D131" s="99">
        <v>10.802433299746429</v>
      </c>
      <c r="E131" s="99">
        <v>10.36542156328623</v>
      </c>
      <c r="F131" s="99">
        <v>10.159591263152254</v>
      </c>
      <c r="G131" s="99">
        <v>10.655288391279418</v>
      </c>
      <c r="H131" s="99">
        <v>11.898933498519547</v>
      </c>
      <c r="I131" s="99">
        <v>8.0974552935016284</v>
      </c>
      <c r="J131" s="99">
        <v>9.7663218860592185</v>
      </c>
      <c r="K131" s="99">
        <v>9.133743405094755</v>
      </c>
      <c r="L131" s="99">
        <v>10.338681551498329</v>
      </c>
      <c r="M131" s="99">
        <v>11.303087494430292</v>
      </c>
      <c r="N131" s="99">
        <v>11.52937943539925</v>
      </c>
      <c r="O131" s="99">
        <v>11.818914565911754</v>
      </c>
      <c r="P131" s="99">
        <v>10.994460800491735</v>
      </c>
      <c r="Q131" s="99">
        <v>11.684731178962744</v>
      </c>
      <c r="R131" s="99">
        <v>11.883926230210726</v>
      </c>
      <c r="S131" s="99">
        <v>12.259055939504256</v>
      </c>
      <c r="T131" s="99">
        <v>12.59015852724991</v>
      </c>
      <c r="U131" s="99">
        <v>12.31375768045746</v>
      </c>
      <c r="V131" s="99">
        <v>12.620480600967467</v>
      </c>
      <c r="W131" s="99">
        <v>12.54816148732017</v>
      </c>
      <c r="X131" s="99">
        <v>9.3838680229099509</v>
      </c>
      <c r="Y131" s="99">
        <v>8.7842944830602452</v>
      </c>
      <c r="DA131" s="63" t="s">
        <v>3038</v>
      </c>
    </row>
    <row r="132" spans="1:105" ht="12" customHeight="1" x14ac:dyDescent="0.25">
      <c r="A132" s="97" t="s">
        <v>127</v>
      </c>
      <c r="B132" s="99">
        <v>8.7454810327893835</v>
      </c>
      <c r="C132" s="99">
        <v>9.774376700605643</v>
      </c>
      <c r="D132" s="99">
        <v>10.802151982965796</v>
      </c>
      <c r="E132" s="99">
        <v>10.365479461989274</v>
      </c>
      <c r="F132" s="99">
        <v>10.159762933844201</v>
      </c>
      <c r="G132" s="99">
        <v>10.65465039321551</v>
      </c>
      <c r="H132" s="99">
        <v>11.89843268159707</v>
      </c>
      <c r="I132" s="99">
        <v>8.0970392923234851</v>
      </c>
      <c r="J132" s="99">
        <v>9.7659266479990947</v>
      </c>
      <c r="K132" s="99">
        <v>9.1333997088496055</v>
      </c>
      <c r="L132" s="99">
        <v>10.330470380453555</v>
      </c>
      <c r="M132" s="99">
        <v>11.299142722748991</v>
      </c>
      <c r="N132" s="99">
        <v>11.527391601535065</v>
      </c>
      <c r="O132" s="99">
        <v>11.820945402022312</v>
      </c>
      <c r="P132" s="99">
        <v>10.991607899063558</v>
      </c>
      <c r="Q132" s="99">
        <v>11.680208375369624</v>
      </c>
      <c r="R132" s="99">
        <v>11.879016662409647</v>
      </c>
      <c r="S132" s="99">
        <v>12.254916085385824</v>
      </c>
      <c r="T132" s="99">
        <v>12.585436348856151</v>
      </c>
      <c r="U132" s="99">
        <v>12.309690357616759</v>
      </c>
      <c r="V132" s="99">
        <v>12.617245592480609</v>
      </c>
      <c r="W132" s="99">
        <v>12.542541975163457</v>
      </c>
      <c r="X132" s="99">
        <v>9.3813344878087879</v>
      </c>
      <c r="Y132" s="99">
        <v>8.7821296482250446</v>
      </c>
      <c r="DA132" s="63" t="s">
        <v>3039</v>
      </c>
    </row>
    <row r="133" spans="1:105" ht="12" customHeight="1" x14ac:dyDescent="0.25">
      <c r="A133" s="100" t="s">
        <v>198</v>
      </c>
      <c r="B133" s="102">
        <v>2.2087056146344795</v>
      </c>
      <c r="C133" s="102">
        <v>2.3406467220061815</v>
      </c>
      <c r="D133" s="102">
        <v>2.3640727487553486</v>
      </c>
      <c r="E133" s="102">
        <v>2.5126780417721353</v>
      </c>
      <c r="F133" s="102">
        <v>2.3853884597226158</v>
      </c>
      <c r="G133" s="102">
        <v>2.2773361115555359</v>
      </c>
      <c r="H133" s="102">
        <v>2.4112724926353759</v>
      </c>
      <c r="I133" s="102">
        <v>1.975910409712371</v>
      </c>
      <c r="J133" s="102">
        <v>2.1919972738996858</v>
      </c>
      <c r="K133" s="102">
        <v>1.8653456622385332</v>
      </c>
      <c r="L133" s="102">
        <v>4.6183240680253528</v>
      </c>
      <c r="M133" s="102">
        <v>2.2304029804085541</v>
      </c>
      <c r="N133" s="102">
        <v>2.9422066417712514</v>
      </c>
      <c r="O133" s="102">
        <v>3.1564715856835668</v>
      </c>
      <c r="P133" s="102">
        <v>2.1027221654168651</v>
      </c>
      <c r="Q133" s="102">
        <v>2.5794654858374937</v>
      </c>
      <c r="R133" s="102">
        <v>2.4735732469021046</v>
      </c>
      <c r="S133" s="102">
        <v>2.864327755443389</v>
      </c>
      <c r="T133" s="102">
        <v>2.919908807563536</v>
      </c>
      <c r="U133" s="102">
        <v>2.6062095110648751</v>
      </c>
      <c r="V133" s="102">
        <v>2.7202470295172736</v>
      </c>
      <c r="W133" s="102">
        <v>2.7581579736262167</v>
      </c>
      <c r="X133" s="102">
        <v>0.78948464914728289</v>
      </c>
      <c r="Y133" s="102">
        <v>0.60388726572976148</v>
      </c>
      <c r="DA133" s="131" t="s">
        <v>3040</v>
      </c>
    </row>
    <row r="134" spans="1:105" ht="12" customHeight="1" x14ac:dyDescent="0.25">
      <c r="A134" s="103" t="s">
        <v>52</v>
      </c>
      <c r="B134" s="105">
        <v>6.5367754181549049</v>
      </c>
      <c r="C134" s="105">
        <v>7.4337299785994642</v>
      </c>
      <c r="D134" s="105">
        <v>8.4380792342104485</v>
      </c>
      <c r="E134" s="105">
        <v>7.8528014202171406</v>
      </c>
      <c r="F134" s="105">
        <v>7.7743744741215872</v>
      </c>
      <c r="G134" s="105">
        <v>8.3773142816599737</v>
      </c>
      <c r="H134" s="105">
        <v>9.4871601889616954</v>
      </c>
      <c r="I134" s="105">
        <v>6.1211288826111163</v>
      </c>
      <c r="J134" s="105">
        <v>7.573929374099408</v>
      </c>
      <c r="K134" s="105">
        <v>7.2680540466110708</v>
      </c>
      <c r="L134" s="105">
        <v>5.7121463124282021</v>
      </c>
      <c r="M134" s="105">
        <v>9.0687397423404388</v>
      </c>
      <c r="N134" s="105">
        <v>8.5851849597638132</v>
      </c>
      <c r="O134" s="105">
        <v>8.6644738163387487</v>
      </c>
      <c r="P134" s="105">
        <v>8.888885733646692</v>
      </c>
      <c r="Q134" s="105">
        <v>9.1007428895321301</v>
      </c>
      <c r="R134" s="105">
        <v>9.4054434155075413</v>
      </c>
      <c r="S134" s="105">
        <v>9.3905883299424335</v>
      </c>
      <c r="T134" s="105">
        <v>9.6655275412926134</v>
      </c>
      <c r="U134" s="105">
        <v>9.7034808465518854</v>
      </c>
      <c r="V134" s="105">
        <v>9.8969985629633346</v>
      </c>
      <c r="W134" s="105">
        <v>9.784384001537239</v>
      </c>
      <c r="X134" s="105">
        <v>8.5918498386615045</v>
      </c>
      <c r="Y134" s="105">
        <v>8.1782423824952826</v>
      </c>
      <c r="DA134" s="132" t="s">
        <v>3041</v>
      </c>
    </row>
    <row r="135" spans="1:105" ht="12" customHeight="1" x14ac:dyDescent="0.25">
      <c r="A135" s="106" t="s">
        <v>122</v>
      </c>
      <c r="B135" s="102">
        <v>10.448176556217046</v>
      </c>
      <c r="C135" s="102">
        <v>10.059694031496722</v>
      </c>
      <c r="D135" s="102">
        <v>10.00835376517605</v>
      </c>
      <c r="E135" s="102">
        <v>10.532381940798393</v>
      </c>
      <c r="F135" s="102">
        <v>10.545874368517918</v>
      </c>
      <c r="G135" s="102">
        <v>9.743160208296521</v>
      </c>
      <c r="H135" s="102">
        <v>10.064620010553968</v>
      </c>
      <c r="I135" s="102">
        <v>10.1150158315886</v>
      </c>
      <c r="J135" s="102">
        <v>10.229726584238374</v>
      </c>
      <c r="K135" s="102">
        <v>9.4235609431338681</v>
      </c>
      <c r="L135" s="102">
        <v>10.278401491661578</v>
      </c>
      <c r="M135" s="102">
        <v>11.026776965878462</v>
      </c>
      <c r="N135" s="102">
        <v>11.760961006793579</v>
      </c>
      <c r="O135" s="102">
        <v>12.400829817631953</v>
      </c>
      <c r="P135" s="102">
        <v>11.048311165246567</v>
      </c>
      <c r="Q135" s="102">
        <v>11.574373344938291</v>
      </c>
      <c r="R135" s="102">
        <v>11.667675577853501</v>
      </c>
      <c r="S135" s="102">
        <v>12.377427298245756</v>
      </c>
      <c r="T135" s="102">
        <v>12.470012696163847</v>
      </c>
      <c r="U135" s="102">
        <v>12.270190557715091</v>
      </c>
      <c r="V135" s="102">
        <v>12.749241128849222</v>
      </c>
      <c r="W135" s="102">
        <v>12.381040592282179</v>
      </c>
      <c r="X135" s="102">
        <v>9.2982151027671787</v>
      </c>
      <c r="Y135" s="102">
        <v>8.6998644453060461</v>
      </c>
      <c r="DA135" s="131" t="s">
        <v>3042</v>
      </c>
    </row>
    <row r="136" spans="1:105" ht="12" customHeight="1" x14ac:dyDescent="0.25">
      <c r="A136" s="107" t="s">
        <v>121</v>
      </c>
      <c r="B136" s="105">
        <v>10.448176556217046</v>
      </c>
      <c r="C136" s="105">
        <v>10.059690483513103</v>
      </c>
      <c r="D136" s="105">
        <v>10.008145553791991</v>
      </c>
      <c r="E136" s="105">
        <v>10.532133710192838</v>
      </c>
      <c r="F136" s="105">
        <v>10.545371196263062</v>
      </c>
      <c r="G136" s="105">
        <v>9.7424294400831961</v>
      </c>
      <c r="H136" s="105">
        <v>10.067771921974302</v>
      </c>
      <c r="I136" s="105">
        <v>10.121318552693069</v>
      </c>
      <c r="J136" s="105">
        <v>10.237626560571298</v>
      </c>
      <c r="K136" s="105">
        <v>9.4317168624900276</v>
      </c>
      <c r="L136" s="105">
        <v>10.260646644753189</v>
      </c>
      <c r="M136" s="105">
        <v>11.01481191568103</v>
      </c>
      <c r="N136" s="105">
        <v>11.754996407163022</v>
      </c>
      <c r="O136" s="105">
        <v>12.400798956328023</v>
      </c>
      <c r="P136" s="105">
        <v>11.049629515048149</v>
      </c>
      <c r="Q136" s="105">
        <v>11.575974888951517</v>
      </c>
      <c r="R136" s="105">
        <v>11.669456703716811</v>
      </c>
      <c r="S136" s="105">
        <v>12.378438841123934</v>
      </c>
      <c r="T136" s="105">
        <v>12.467160576452837</v>
      </c>
      <c r="U136" s="105">
        <v>12.268014025703605</v>
      </c>
      <c r="V136" s="105">
        <v>12.74677661965103</v>
      </c>
      <c r="W136" s="105">
        <v>12.383527999741942</v>
      </c>
      <c r="X136" s="105">
        <v>9.3187525878974249</v>
      </c>
      <c r="Y136" s="105">
        <v>8.7193733868171286</v>
      </c>
      <c r="DA136" s="132" t="s">
        <v>3043</v>
      </c>
    </row>
    <row r="137" spans="1:105" ht="12" customHeight="1" x14ac:dyDescent="0.25">
      <c r="A137" s="108" t="s">
        <v>53</v>
      </c>
      <c r="B137" s="99">
        <v>2.64106732216597</v>
      </c>
      <c r="C137" s="99">
        <v>2.4095426974664345</v>
      </c>
      <c r="D137" s="99">
        <v>2.188505295627027</v>
      </c>
      <c r="E137" s="99">
        <v>2.5534259297193644</v>
      </c>
      <c r="F137" s="99">
        <v>2.4763596313532492</v>
      </c>
      <c r="G137" s="99">
        <v>2.0799043777940707</v>
      </c>
      <c r="H137" s="99">
        <v>2.0351581932699707</v>
      </c>
      <c r="I137" s="99">
        <v>2.471117233140085</v>
      </c>
      <c r="J137" s="99">
        <v>2.2990124244972883</v>
      </c>
      <c r="K137" s="99">
        <v>1.9258423158727169</v>
      </c>
      <c r="L137" s="99">
        <v>4.5873113647695378</v>
      </c>
      <c r="M137" s="99">
        <v>2.1693931998598091</v>
      </c>
      <c r="N137" s="99">
        <v>3.0010168145256468</v>
      </c>
      <c r="O137" s="99">
        <v>3.3109703675448068</v>
      </c>
      <c r="P137" s="99">
        <v>2.1141980613260007</v>
      </c>
      <c r="Q137" s="99">
        <v>2.5569530565912864</v>
      </c>
      <c r="R137" s="99">
        <v>2.4271364164065679</v>
      </c>
      <c r="S137" s="99">
        <v>2.894659099841149</v>
      </c>
      <c r="T137" s="99">
        <v>2.8930847038122964</v>
      </c>
      <c r="U137" s="99">
        <v>2.5978761493972686</v>
      </c>
      <c r="V137" s="99">
        <v>2.7501875688328119</v>
      </c>
      <c r="W137" s="99">
        <v>2.7211857354136555</v>
      </c>
      <c r="X137" s="99">
        <v>0.78408044987863412</v>
      </c>
      <c r="Y137" s="99">
        <v>0.59929769587593396</v>
      </c>
      <c r="DA137" s="63" t="s">
        <v>3044</v>
      </c>
    </row>
    <row r="138" spans="1:105" ht="12" customHeight="1" x14ac:dyDescent="0.25">
      <c r="A138" s="108" t="s">
        <v>52</v>
      </c>
      <c r="B138" s="99">
        <v>7.8071092340510786</v>
      </c>
      <c r="C138" s="99">
        <v>7.6501477860466709</v>
      </c>
      <c r="D138" s="99">
        <v>7.819640258164962</v>
      </c>
      <c r="E138" s="99">
        <v>7.9787077804734752</v>
      </c>
      <c r="F138" s="99">
        <v>8.0690115649098111</v>
      </c>
      <c r="G138" s="99">
        <v>7.6625250622891263</v>
      </c>
      <c r="H138" s="99">
        <v>8.032613728704332</v>
      </c>
      <c r="I138" s="99">
        <v>7.6502013195529841</v>
      </c>
      <c r="J138" s="99">
        <v>7.938614136074011</v>
      </c>
      <c r="K138" s="99">
        <v>7.50587454661731</v>
      </c>
      <c r="L138" s="99">
        <v>5.6733352799836503</v>
      </c>
      <c r="M138" s="99">
        <v>8.8454187158212232</v>
      </c>
      <c r="N138" s="99">
        <v>8.7539795926373749</v>
      </c>
      <c r="O138" s="99">
        <v>9.0898285887832166</v>
      </c>
      <c r="P138" s="99">
        <v>8.9354314537221455</v>
      </c>
      <c r="Q138" s="99">
        <v>9.0190218323602327</v>
      </c>
      <c r="R138" s="99">
        <v>9.2423202873102426</v>
      </c>
      <c r="S138" s="99">
        <v>9.4837797412827829</v>
      </c>
      <c r="T138" s="99">
        <v>9.5740758726405399</v>
      </c>
      <c r="U138" s="99">
        <v>9.6701378763063381</v>
      </c>
      <c r="V138" s="99">
        <v>9.9965890508182174</v>
      </c>
      <c r="W138" s="99">
        <v>9.6623422643282897</v>
      </c>
      <c r="X138" s="99">
        <v>8.5346721380187915</v>
      </c>
      <c r="Y138" s="99">
        <v>8.120075690941194</v>
      </c>
      <c r="DA138" s="63" t="s">
        <v>3045</v>
      </c>
    </row>
    <row r="139" spans="1:105" ht="12" customHeight="1" x14ac:dyDescent="0.25">
      <c r="A139" s="121" t="s">
        <v>54</v>
      </c>
      <c r="B139" s="123">
        <v>6.4412497486231102</v>
      </c>
      <c r="C139" s="123">
        <v>6.49448949202535</v>
      </c>
      <c r="D139" s="123">
        <v>6.5381755425228016</v>
      </c>
      <c r="E139" s="123">
        <v>6.2805650793772791</v>
      </c>
      <c r="F139" s="123">
        <v>5.6161770116195262</v>
      </c>
      <c r="G139" s="123">
        <v>5.7747314959293048</v>
      </c>
      <c r="H139" s="123">
        <v>5.8433170206800229</v>
      </c>
      <c r="I139" s="123">
        <v>6.102082739643361</v>
      </c>
      <c r="J139" s="123">
        <v>6.0856980872681348</v>
      </c>
      <c r="K139" s="123">
        <v>5.0743553837485855</v>
      </c>
      <c r="L139" s="123">
        <v>6.1867270378646957</v>
      </c>
      <c r="M139" s="123">
        <v>6.0874175441790612</v>
      </c>
      <c r="N139" s="123">
        <v>6.4319113686914386</v>
      </c>
      <c r="O139" s="123">
        <v>6.5658511354578089</v>
      </c>
      <c r="P139" s="123">
        <v>5.7608658840557236</v>
      </c>
      <c r="Q139" s="123">
        <v>5.9937420355994382</v>
      </c>
      <c r="R139" s="123">
        <v>5.7528623338410885</v>
      </c>
      <c r="S139" s="123">
        <v>6.0873082301520727</v>
      </c>
      <c r="T139" s="123">
        <v>6.0151909555302341</v>
      </c>
      <c r="U139" s="123">
        <v>5.9206671816507495</v>
      </c>
      <c r="V139" s="123">
        <v>6.1854356914916586</v>
      </c>
      <c r="W139" s="123">
        <v>5.7970622567121506</v>
      </c>
      <c r="X139" s="123">
        <v>6.3371002934418854</v>
      </c>
      <c r="Y139" s="123">
        <v>5.8099391281526716</v>
      </c>
      <c r="DA139" s="130" t="s">
        <v>3046</v>
      </c>
    </row>
    <row r="140" spans="1:105" ht="12" customHeight="1" x14ac:dyDescent="0.25">
      <c r="A140" s="97" t="s">
        <v>50</v>
      </c>
      <c r="B140" s="99">
        <v>6.6361821513813437</v>
      </c>
      <c r="C140" s="99">
        <v>6.3609375684052738</v>
      </c>
      <c r="D140" s="99">
        <v>6.4891541291696235</v>
      </c>
      <c r="E140" s="99">
        <v>6.0941774463656042</v>
      </c>
      <c r="F140" s="99">
        <v>5.9712093543457243</v>
      </c>
      <c r="G140" s="99">
        <v>5.8075474180034972</v>
      </c>
      <c r="H140" s="99">
        <v>5.7778571166572537</v>
      </c>
      <c r="I140" s="99">
        <v>6.11292029467727</v>
      </c>
      <c r="J140" s="99">
        <v>5.7355489941358906</v>
      </c>
      <c r="K140" s="99">
        <v>5.8014801413093497</v>
      </c>
      <c r="L140" s="99">
        <v>5.951189219959975</v>
      </c>
      <c r="M140" s="99">
        <v>6.2212396202013727</v>
      </c>
      <c r="N140" s="99">
        <v>6.2315313267164223</v>
      </c>
      <c r="O140" s="99">
        <v>6.2036274668661076</v>
      </c>
      <c r="P140" s="99">
        <v>6.200662513689708</v>
      </c>
      <c r="Q140" s="99">
        <v>6.1293611286354288</v>
      </c>
      <c r="R140" s="99">
        <v>5.6092259867380934</v>
      </c>
      <c r="S140" s="99">
        <v>6.0732738969965263</v>
      </c>
      <c r="T140" s="99">
        <v>5.9311566937721034</v>
      </c>
      <c r="U140" s="99">
        <v>5.9196925709606276</v>
      </c>
      <c r="V140" s="99">
        <v>6.409050699229323</v>
      </c>
      <c r="W140" s="99">
        <v>6.099993912138876</v>
      </c>
      <c r="X140" s="99">
        <v>6.0518363645737683</v>
      </c>
      <c r="Y140" s="99">
        <v>5.631300631982997</v>
      </c>
      <c r="DA140" s="63" t="s">
        <v>3047</v>
      </c>
    </row>
    <row r="141" spans="1:105" ht="12" customHeight="1" x14ac:dyDescent="0.25">
      <c r="A141" s="109" t="s">
        <v>120</v>
      </c>
      <c r="B141" s="110">
        <v>6.2774851315479001</v>
      </c>
      <c r="C141" s="110">
        <v>6.6038594786901132</v>
      </c>
      <c r="D141" s="110">
        <v>6.5782160445983022</v>
      </c>
      <c r="E141" s="110">
        <v>6.4320511462041488</v>
      </c>
      <c r="F141" s="110">
        <v>5.3210471739981084</v>
      </c>
      <c r="G141" s="110">
        <v>5.748009962043418</v>
      </c>
      <c r="H141" s="110">
        <v>5.8941667433090768</v>
      </c>
      <c r="I141" s="110">
        <v>6.0937427587107775</v>
      </c>
      <c r="J141" s="110">
        <v>6.3515206663510861</v>
      </c>
      <c r="K141" s="110">
        <v>4.5422830507701537</v>
      </c>
      <c r="L141" s="110">
        <v>6.3436764593755166</v>
      </c>
      <c r="M141" s="110">
        <v>6.0062636360657029</v>
      </c>
      <c r="N141" s="110">
        <v>6.5392912943685468</v>
      </c>
      <c r="O141" s="110">
        <v>6.7496096294809407</v>
      </c>
      <c r="P141" s="110">
        <v>5.5413293335122518</v>
      </c>
      <c r="Q141" s="110">
        <v>5.9285088441901328</v>
      </c>
      <c r="R141" s="110">
        <v>5.8162599853867389</v>
      </c>
      <c r="S141" s="110">
        <v>6.0929797797136915</v>
      </c>
      <c r="T141" s="110">
        <v>6.0462999917665838</v>
      </c>
      <c r="U141" s="110">
        <v>5.9210038135202661</v>
      </c>
      <c r="V141" s="110">
        <v>6.1142190276014814</v>
      </c>
      <c r="W141" s="110">
        <v>5.7109411469720817</v>
      </c>
      <c r="X141" s="110">
        <v>6.4070940475909497</v>
      </c>
      <c r="Y141" s="110">
        <v>5.8483391464230481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105.33522130460504</v>
      </c>
      <c r="C143" s="118">
        <f t="shared" si="49"/>
        <v>115.24280078106976</v>
      </c>
      <c r="D143" s="118">
        <f t="shared" si="49"/>
        <v>106.83376504748938</v>
      </c>
      <c r="E143" s="118">
        <f t="shared" si="49"/>
        <v>108.86266407327757</v>
      </c>
      <c r="F143" s="118">
        <f t="shared" si="49"/>
        <v>80.914147484535164</v>
      </c>
      <c r="G143" s="118">
        <f t="shared" si="49"/>
        <v>93.527333182147871</v>
      </c>
      <c r="H143" s="118">
        <f t="shared" si="49"/>
        <v>100.79126472700413</v>
      </c>
      <c r="I143" s="118">
        <f t="shared" si="49"/>
        <v>98.082922208675086</v>
      </c>
      <c r="J143" s="118">
        <f t="shared" si="49"/>
        <v>105.82599081366928</v>
      </c>
      <c r="K143" s="118">
        <f t="shared" si="49"/>
        <v>106.57504916266875</v>
      </c>
      <c r="L143" s="118">
        <f t="shared" si="49"/>
        <v>117.36107407936674</v>
      </c>
      <c r="M143" s="118">
        <f t="shared" si="49"/>
        <v>95.996563758084903</v>
      </c>
      <c r="N143" s="118">
        <f t="shared" si="49"/>
        <v>107.61659748532178</v>
      </c>
      <c r="O143" s="118">
        <f t="shared" si="49"/>
        <v>113.73519144102838</v>
      </c>
      <c r="P143" s="118">
        <f t="shared" si="49"/>
        <v>92.083360734456164</v>
      </c>
      <c r="Q143" s="118">
        <f t="shared" si="49"/>
        <v>97.400575118598681</v>
      </c>
      <c r="R143" s="118">
        <f t="shared" ref="R143:V143" si="50">R144+R146+R148+R157</f>
        <v>104.49713574841307</v>
      </c>
      <c r="S143" s="118">
        <f t="shared" si="50"/>
        <v>102.45175332661961</v>
      </c>
      <c r="T143" s="118">
        <f t="shared" si="50"/>
        <v>99.812593426847585</v>
      </c>
      <c r="U143" s="118">
        <f t="shared" si="50"/>
        <v>101.59683873676752</v>
      </c>
      <c r="V143" s="118">
        <f t="shared" si="50"/>
        <v>97.163115277619852</v>
      </c>
      <c r="W143" s="118">
        <f t="shared" ref="W143:Y143" si="51">W144+W146+W148+W157</f>
        <v>107.46520893656688</v>
      </c>
      <c r="X143" s="118">
        <f t="shared" si="51"/>
        <v>95.361697123418253</v>
      </c>
      <c r="Y143" s="118">
        <f t="shared" si="51"/>
        <v>95.155446205008559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84.147308616249688</v>
      </c>
      <c r="C144" s="123">
        <f t="shared" si="52"/>
        <v>93.980682746954045</v>
      </c>
      <c r="D144" s="123">
        <f t="shared" si="52"/>
        <v>86.935902668316032</v>
      </c>
      <c r="E144" s="123">
        <f t="shared" si="52"/>
        <v>83.032048711713969</v>
      </c>
      <c r="F144" s="123">
        <f t="shared" si="52"/>
        <v>62.677194453345948</v>
      </c>
      <c r="G144" s="123">
        <f t="shared" si="52"/>
        <v>75.634200034215269</v>
      </c>
      <c r="H144" s="123">
        <f t="shared" si="52"/>
        <v>81.49945521122595</v>
      </c>
      <c r="I144" s="123">
        <f t="shared" si="52"/>
        <v>80.120411993808133</v>
      </c>
      <c r="J144" s="123">
        <f t="shared" si="52"/>
        <v>87.360618441514148</v>
      </c>
      <c r="K144" s="123">
        <f t="shared" si="52"/>
        <v>88.681569919689139</v>
      </c>
      <c r="L144" s="123">
        <f t="shared" si="52"/>
        <v>97.087199691223233</v>
      </c>
      <c r="M144" s="123">
        <f t="shared" si="52"/>
        <v>75.209476182407869</v>
      </c>
      <c r="N144" s="123">
        <f t="shared" si="52"/>
        <v>85.79985069432918</v>
      </c>
      <c r="O144" s="123">
        <f t="shared" si="52"/>
        <v>90.976914845388237</v>
      </c>
      <c r="P144" s="123">
        <f t="shared" si="52"/>
        <v>71.53468143748826</v>
      </c>
      <c r="Q144" s="123">
        <f t="shared" si="52"/>
        <v>75.946207562584235</v>
      </c>
      <c r="R144" s="123">
        <f t="shared" si="52"/>
        <v>82.224149023402035</v>
      </c>
      <c r="S144" s="123">
        <f t="shared" si="52"/>
        <v>79.43680479639653</v>
      </c>
      <c r="T144" s="123">
        <f t="shared" si="52"/>
        <v>76.632014304263478</v>
      </c>
      <c r="U144" s="123">
        <f t="shared" si="52"/>
        <v>78.199723248719778</v>
      </c>
      <c r="V144" s="123">
        <f t="shared" si="52"/>
        <v>72.095085007789095</v>
      </c>
      <c r="W144" s="123">
        <f t="shared" si="52"/>
        <v>82.578952509977654</v>
      </c>
      <c r="X144" s="123">
        <f t="shared" si="52"/>
        <v>75.239905951891402</v>
      </c>
      <c r="Y144" s="123">
        <f t="shared" si="52"/>
        <v>76.042602488649266</v>
      </c>
      <c r="DA144" s="130" t="s">
        <v>3050</v>
      </c>
    </row>
    <row r="145" spans="1:105" ht="12" customHeight="1" x14ac:dyDescent="0.25">
      <c r="A145" s="97" t="s">
        <v>53</v>
      </c>
      <c r="B145" s="99">
        <v>84.147308616249688</v>
      </c>
      <c r="C145" s="99">
        <v>93.980682746954045</v>
      </c>
      <c r="D145" s="99">
        <v>86.935902668316032</v>
      </c>
      <c r="E145" s="99">
        <v>83.032048711713969</v>
      </c>
      <c r="F145" s="99">
        <v>62.677194453345948</v>
      </c>
      <c r="G145" s="99">
        <v>75.634200034215269</v>
      </c>
      <c r="H145" s="99">
        <v>81.49945521122595</v>
      </c>
      <c r="I145" s="99">
        <v>80.120411993808133</v>
      </c>
      <c r="J145" s="99">
        <v>87.360618441514148</v>
      </c>
      <c r="K145" s="99">
        <v>88.681569919689139</v>
      </c>
      <c r="L145" s="99">
        <v>97.087199691223233</v>
      </c>
      <c r="M145" s="99">
        <v>75.209476182407869</v>
      </c>
      <c r="N145" s="99">
        <v>85.79985069432918</v>
      </c>
      <c r="O145" s="99">
        <v>90.976914845388237</v>
      </c>
      <c r="P145" s="99">
        <v>71.53468143748826</v>
      </c>
      <c r="Q145" s="99">
        <v>75.946207562584235</v>
      </c>
      <c r="R145" s="99">
        <v>82.224149023402035</v>
      </c>
      <c r="S145" s="99">
        <v>79.43680479639653</v>
      </c>
      <c r="T145" s="99">
        <v>76.632014304263478</v>
      </c>
      <c r="U145" s="99">
        <v>78.199723248719778</v>
      </c>
      <c r="V145" s="99">
        <v>72.095085007789095</v>
      </c>
      <c r="W145" s="99">
        <v>82.578952509977654</v>
      </c>
      <c r="X145" s="99">
        <v>75.239905951891402</v>
      </c>
      <c r="Y145" s="99">
        <v>76.042602488649266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4.3185814286835713</v>
      </c>
      <c r="C146" s="123">
        <f t="shared" si="53"/>
        <v>4.7164265471114151</v>
      </c>
      <c r="D146" s="123">
        <f t="shared" si="53"/>
        <v>3.3177487613008516</v>
      </c>
      <c r="E146" s="123">
        <f t="shared" si="53"/>
        <v>9.0564265563615631</v>
      </c>
      <c r="F146" s="123">
        <f t="shared" si="53"/>
        <v>2.0884108234710523</v>
      </c>
      <c r="G146" s="123">
        <f t="shared" si="53"/>
        <v>2.3453695981643818</v>
      </c>
      <c r="H146" s="123">
        <f t="shared" si="53"/>
        <v>3.4094232922596532</v>
      </c>
      <c r="I146" s="123">
        <f t="shared" si="53"/>
        <v>1.7520310088018647</v>
      </c>
      <c r="J146" s="123">
        <f t="shared" si="53"/>
        <v>2.1721941602562658</v>
      </c>
      <c r="K146" s="123">
        <f t="shared" si="53"/>
        <v>3.4852661758768844</v>
      </c>
      <c r="L146" s="123">
        <f t="shared" si="53"/>
        <v>3.8079963069433487</v>
      </c>
      <c r="M146" s="123">
        <f t="shared" si="53"/>
        <v>3.6748404333400213</v>
      </c>
      <c r="N146" s="123">
        <f t="shared" si="53"/>
        <v>3.637378423358983</v>
      </c>
      <c r="O146" s="123">
        <f t="shared" si="53"/>
        <v>3.8144632941137684</v>
      </c>
      <c r="P146" s="123">
        <f t="shared" si="53"/>
        <v>3.7023148672190649</v>
      </c>
      <c r="Q146" s="123">
        <f t="shared" si="53"/>
        <v>3.8712697498365101</v>
      </c>
      <c r="R146" s="123">
        <f t="shared" si="53"/>
        <v>4.8271654348207598</v>
      </c>
      <c r="S146" s="123">
        <f t="shared" si="53"/>
        <v>4.5157067703658633</v>
      </c>
      <c r="T146" s="123">
        <f t="shared" si="53"/>
        <v>4.6433532679404346</v>
      </c>
      <c r="U146" s="123">
        <f t="shared" si="53"/>
        <v>5.145090365200125</v>
      </c>
      <c r="V146" s="123">
        <f t="shared" si="53"/>
        <v>6.0779115250044553</v>
      </c>
      <c r="W146" s="123">
        <f t="shared" si="53"/>
        <v>6.6416156398807136</v>
      </c>
      <c r="X146" s="123">
        <f t="shared" si="53"/>
        <v>4.4576636843491002</v>
      </c>
      <c r="Y146" s="123">
        <f t="shared" si="53"/>
        <v>4.6040784418087615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4.3185814286835713</v>
      </c>
      <c r="C147" s="99">
        <f>RES_hhdet_tesh!C147/RES_summary!C$19</f>
        <v>4.7164265471114151</v>
      </c>
      <c r="D147" s="99">
        <f>RES_hhdet_tesh!D147/RES_summary!D$19</f>
        <v>3.3177487613008516</v>
      </c>
      <c r="E147" s="99">
        <f>RES_hhdet_tesh!E147/RES_summary!E$19</f>
        <v>9.0564265563615631</v>
      </c>
      <c r="F147" s="99">
        <f>RES_hhdet_tesh!F147/RES_summary!F$19</f>
        <v>2.0884108234710523</v>
      </c>
      <c r="G147" s="99">
        <f>RES_hhdet_tesh!G147/RES_summary!G$19</f>
        <v>2.3453695981643818</v>
      </c>
      <c r="H147" s="99">
        <f>RES_hhdet_tesh!H147/RES_summary!H$19</f>
        <v>3.4094232922596532</v>
      </c>
      <c r="I147" s="99">
        <f>RES_hhdet_tesh!I147/RES_summary!I$19</f>
        <v>1.7520310088018647</v>
      </c>
      <c r="J147" s="99">
        <f>RES_hhdet_tesh!J147/RES_summary!J$19</f>
        <v>2.1721941602562658</v>
      </c>
      <c r="K147" s="99">
        <f>RES_hhdet_tesh!K147/RES_summary!K$19</f>
        <v>3.4852661758768844</v>
      </c>
      <c r="L147" s="99">
        <f>RES_hhdet_tesh!L147/RES_summary!L$19</f>
        <v>3.8079963069433487</v>
      </c>
      <c r="M147" s="99">
        <f>RES_hhdet_tesh!M147/RES_summary!M$19</f>
        <v>3.6748404333400213</v>
      </c>
      <c r="N147" s="99">
        <f>RES_hhdet_tesh!N147/RES_summary!N$19</f>
        <v>3.637378423358983</v>
      </c>
      <c r="O147" s="99">
        <f>RES_hhdet_tesh!O147/RES_summary!O$19</f>
        <v>3.8144632941137684</v>
      </c>
      <c r="P147" s="99">
        <f>RES_hhdet_tesh!P147/RES_summary!P$19</f>
        <v>3.7023148672190649</v>
      </c>
      <c r="Q147" s="99">
        <f>RES_hhdet_tesh!Q147/RES_summary!Q$19</f>
        <v>3.8712697498365101</v>
      </c>
      <c r="R147" s="99">
        <f>RES_hhdet_tesh!R147/RES_summary!R$19</f>
        <v>4.8271654348207598</v>
      </c>
      <c r="S147" s="99">
        <f>RES_hhdet_tesh!S147/RES_summary!S$19</f>
        <v>4.5157067703658633</v>
      </c>
      <c r="T147" s="99">
        <f>RES_hhdet_tesh!T147/RES_summary!T$19</f>
        <v>4.6433532679404346</v>
      </c>
      <c r="U147" s="99">
        <f>RES_hhdet_tesh!U147/RES_summary!U$19</f>
        <v>5.145090365200125</v>
      </c>
      <c r="V147" s="99">
        <f>RES_hhdet_tesh!V147/RES_summary!V$19</f>
        <v>6.0779115250044553</v>
      </c>
      <c r="W147" s="99">
        <f>RES_hhdet_tesh!W147/RES_summary!W$19</f>
        <v>6.6416156398807136</v>
      </c>
      <c r="X147" s="99">
        <f>RES_hhdet_tesh!X147/RES_summary!X$19</f>
        <v>4.4576636843491002</v>
      </c>
      <c r="Y147" s="99">
        <f>RES_hhdet_tesh!Y147/RES_summary!Y$19</f>
        <v>4.6040784418087615</v>
      </c>
      <c r="DA147" s="63" t="s">
        <v>3053</v>
      </c>
    </row>
    <row r="148" spans="1:105" ht="12" customHeight="1" x14ac:dyDescent="0.25">
      <c r="A148" s="121" t="s">
        <v>55</v>
      </c>
      <c r="B148" s="123">
        <v>10.428081282740328</v>
      </c>
      <c r="C148" s="123">
        <v>10.05055150030898</v>
      </c>
      <c r="D148" s="123">
        <v>10.041773299273025</v>
      </c>
      <c r="E148" s="123">
        <v>10.493210924530015</v>
      </c>
      <c r="F148" s="123">
        <v>10.525095555952538</v>
      </c>
      <c r="G148" s="123">
        <v>9.773435234858967</v>
      </c>
      <c r="H148" s="123">
        <v>10.035236564925086</v>
      </c>
      <c r="I148" s="123">
        <v>10.109340595109256</v>
      </c>
      <c r="J148" s="123">
        <v>10.165989788557217</v>
      </c>
      <c r="K148" s="123">
        <v>9.4165853282595009</v>
      </c>
      <c r="L148" s="123">
        <v>10.261019409492979</v>
      </c>
      <c r="M148" s="123">
        <v>11.030316118838487</v>
      </c>
      <c r="N148" s="123">
        <v>11.745603228591142</v>
      </c>
      <c r="O148" s="123">
        <v>12.377499533703929</v>
      </c>
      <c r="P148" s="123">
        <v>11.089536307801847</v>
      </c>
      <c r="Q148" s="123">
        <v>11.591598282628517</v>
      </c>
      <c r="R148" s="123">
        <v>11.689718720625374</v>
      </c>
      <c r="S148" s="123">
        <v>12.41168055332272</v>
      </c>
      <c r="T148" s="123">
        <v>12.521278874226022</v>
      </c>
      <c r="U148" s="123">
        <v>12.33135716185493</v>
      </c>
      <c r="V148" s="123">
        <v>12.804698015611224</v>
      </c>
      <c r="W148" s="123">
        <v>12.450634221967748</v>
      </c>
      <c r="X148" s="123">
        <v>9.3172118261672914</v>
      </c>
      <c r="Y148" s="123">
        <v>8.6926639778695609</v>
      </c>
      <c r="DA148" s="130" t="s">
        <v>3054</v>
      </c>
    </row>
    <row r="149" spans="1:105" ht="12" customHeight="1" x14ac:dyDescent="0.25">
      <c r="A149" s="97" t="s">
        <v>124</v>
      </c>
      <c r="B149" s="99">
        <v>10.271107492597862</v>
      </c>
      <c r="C149" s="99">
        <v>9.9744599139120886</v>
      </c>
      <c r="D149" s="99">
        <v>10.343918629394659</v>
      </c>
      <c r="E149" s="99">
        <v>10.145227877865894</v>
      </c>
      <c r="F149" s="99">
        <v>10.381641209482122</v>
      </c>
      <c r="G149" s="99">
        <v>10.165606344567685</v>
      </c>
      <c r="H149" s="99">
        <v>9.947148538772689</v>
      </c>
      <c r="I149" s="99">
        <v>10.354714199679435</v>
      </c>
      <c r="J149" s="99">
        <v>9.7642560475186961</v>
      </c>
      <c r="K149" s="99">
        <v>9.8927775383079233</v>
      </c>
      <c r="L149" s="99">
        <v>10.463318248428266</v>
      </c>
      <c r="M149" s="99">
        <v>11.322656755108735</v>
      </c>
      <c r="N149" s="99">
        <v>11.338346753191827</v>
      </c>
      <c r="O149" s="99">
        <v>11.411015453099772</v>
      </c>
      <c r="P149" s="99">
        <v>11.45186163686253</v>
      </c>
      <c r="Q149" s="99">
        <v>11.440816680894002</v>
      </c>
      <c r="R149" s="99">
        <v>11.648180763939356</v>
      </c>
      <c r="S149" s="99">
        <v>12.414580731302289</v>
      </c>
      <c r="T149" s="99">
        <v>12.556897663302607</v>
      </c>
      <c r="U149" s="99">
        <v>12.273058600610753</v>
      </c>
      <c r="V149" s="99">
        <v>12.671352318033362</v>
      </c>
      <c r="W149" s="99">
        <v>13.831792258708296</v>
      </c>
      <c r="X149" s="99">
        <v>9.4202342202880835</v>
      </c>
      <c r="Y149" s="99">
        <v>8.4009435552622893</v>
      </c>
      <c r="DA149" s="63" t="s">
        <v>3055</v>
      </c>
    </row>
    <row r="150" spans="1:105" ht="12" customHeight="1" x14ac:dyDescent="0.25">
      <c r="A150" s="97" t="s">
        <v>123</v>
      </c>
      <c r="B150" s="99">
        <v>10.271107492597862</v>
      </c>
      <c r="C150" s="99">
        <v>9.9754069034425807</v>
      </c>
      <c r="D150" s="99">
        <v>10.347085881499588</v>
      </c>
      <c r="E150" s="99">
        <v>10.15257813129376</v>
      </c>
      <c r="F150" s="99">
        <v>10.385413181772675</v>
      </c>
      <c r="G150" s="99">
        <v>10.165142297878392</v>
      </c>
      <c r="H150" s="99">
        <v>9.9439190319995863</v>
      </c>
      <c r="I150" s="99">
        <v>10.352896397148635</v>
      </c>
      <c r="J150" s="99">
        <v>9.7635747284283525</v>
      </c>
      <c r="K150" s="99">
        <v>9.892144505398262</v>
      </c>
      <c r="L150" s="99">
        <v>10.461999802269366</v>
      </c>
      <c r="M150" s="99">
        <v>11.323583471665339</v>
      </c>
      <c r="N150" s="99">
        <v>11.336354438720544</v>
      </c>
      <c r="O150" s="99">
        <v>11.406987032371928</v>
      </c>
      <c r="P150" s="99">
        <v>11.438431752139641</v>
      </c>
      <c r="Q150" s="99">
        <v>11.429772487791425</v>
      </c>
      <c r="R150" s="99">
        <v>11.6372299222731</v>
      </c>
      <c r="S150" s="99">
        <v>12.404495111045712</v>
      </c>
      <c r="T150" s="99">
        <v>12.548436192094554</v>
      </c>
      <c r="U150" s="99">
        <v>12.271679784098984</v>
      </c>
      <c r="V150" s="99">
        <v>12.673778712129733</v>
      </c>
      <c r="W150" s="99">
        <v>13.825790377888652</v>
      </c>
      <c r="X150" s="99">
        <v>9.4173717431174371</v>
      </c>
      <c r="Y150" s="99">
        <v>8.3989221687065108</v>
      </c>
      <c r="DA150" s="63" t="s">
        <v>3056</v>
      </c>
    </row>
    <row r="151" spans="1:105" ht="12" customHeight="1" x14ac:dyDescent="0.25">
      <c r="A151" s="100" t="s">
        <v>50</v>
      </c>
      <c r="B151" s="102">
        <v>2.5955579475121384</v>
      </c>
      <c r="C151" s="102">
        <v>2.3889888829123187</v>
      </c>
      <c r="D151" s="102">
        <v>2.2637292355496532</v>
      </c>
      <c r="E151" s="102">
        <v>2.4607751171089012</v>
      </c>
      <c r="F151" s="102">
        <v>2.4384889870696971</v>
      </c>
      <c r="G151" s="102">
        <v>2.1715520920652325</v>
      </c>
      <c r="H151" s="102">
        <v>2.0110360913784828</v>
      </c>
      <c r="I151" s="102">
        <v>2.5276275571197067</v>
      </c>
      <c r="J151" s="102">
        <v>2.190583923764458</v>
      </c>
      <c r="K151" s="102">
        <v>2.0235002181262889</v>
      </c>
      <c r="L151" s="102">
        <v>4.6773220542417091</v>
      </c>
      <c r="M151" s="102">
        <v>2.2341754158017606</v>
      </c>
      <c r="N151" s="102">
        <v>2.8932532229129979</v>
      </c>
      <c r="O151" s="102">
        <v>3.0458204421468817</v>
      </c>
      <c r="P151" s="102">
        <v>2.1910432080042002</v>
      </c>
      <c r="Q151" s="102">
        <v>2.5219095548329435</v>
      </c>
      <c r="R151" s="102">
        <v>2.4200352816788189</v>
      </c>
      <c r="S151" s="102">
        <v>2.8992570465850092</v>
      </c>
      <c r="T151" s="102">
        <v>2.9088478416720123</v>
      </c>
      <c r="U151" s="102">
        <v>2.5958155438008244</v>
      </c>
      <c r="V151" s="102">
        <v>2.733071896645773</v>
      </c>
      <c r="W151" s="102">
        <v>3.0472959893505704</v>
      </c>
      <c r="X151" s="102">
        <v>0.79012787182770783</v>
      </c>
      <c r="Y151" s="102">
        <v>0.55808415907042741</v>
      </c>
      <c r="DA151" s="131" t="s">
        <v>3057</v>
      </c>
    </row>
    <row r="152" spans="1:105" ht="12" customHeight="1" x14ac:dyDescent="0.25">
      <c r="A152" s="103" t="s">
        <v>52</v>
      </c>
      <c r="B152" s="105">
        <v>7.6755495450857234</v>
      </c>
      <c r="C152" s="105">
        <v>7.5864180205302638</v>
      </c>
      <c r="D152" s="105">
        <v>8.0833566459499337</v>
      </c>
      <c r="E152" s="105">
        <v>7.6918030141848588</v>
      </c>
      <c r="F152" s="105">
        <v>7.9469241947029756</v>
      </c>
      <c r="G152" s="105">
        <v>7.9935902058131596</v>
      </c>
      <c r="H152" s="105">
        <v>7.9328829406211039</v>
      </c>
      <c r="I152" s="105">
        <v>7.8252688400289303</v>
      </c>
      <c r="J152" s="105">
        <v>7.5729908046638945</v>
      </c>
      <c r="K152" s="105">
        <v>7.868644287271974</v>
      </c>
      <c r="L152" s="105">
        <v>5.784677748027657</v>
      </c>
      <c r="M152" s="105">
        <v>9.0894080558635792</v>
      </c>
      <c r="N152" s="105">
        <v>8.4431012158075482</v>
      </c>
      <c r="O152" s="105">
        <v>8.3611665902250447</v>
      </c>
      <c r="P152" s="105">
        <v>9.2473885441354398</v>
      </c>
      <c r="Q152" s="105">
        <v>8.9078629329584817</v>
      </c>
      <c r="R152" s="105">
        <v>9.2171946405942791</v>
      </c>
      <c r="S152" s="105">
        <v>9.5052380644607055</v>
      </c>
      <c r="T152" s="105">
        <v>9.6395883504225424</v>
      </c>
      <c r="U152" s="105">
        <v>9.6758642402981589</v>
      </c>
      <c r="V152" s="105">
        <v>9.9407068154839617</v>
      </c>
      <c r="W152" s="105">
        <v>10.778494388538082</v>
      </c>
      <c r="X152" s="105">
        <v>8.6272438712897301</v>
      </c>
      <c r="Y152" s="105">
        <v>7.8408380096360837</v>
      </c>
      <c r="DA152" s="132" t="s">
        <v>3058</v>
      </c>
    </row>
    <row r="153" spans="1:105" ht="12" customHeight="1" x14ac:dyDescent="0.25">
      <c r="A153" s="106" t="s">
        <v>122</v>
      </c>
      <c r="B153" s="102">
        <v>10.448176556217048</v>
      </c>
      <c r="C153" s="102">
        <v>10.060147308192072</v>
      </c>
      <c r="D153" s="102">
        <v>10.007040380244712</v>
      </c>
      <c r="E153" s="102">
        <v>10.529125461493468</v>
      </c>
      <c r="F153" s="102">
        <v>10.53929426253894</v>
      </c>
      <c r="G153" s="102">
        <v>9.7345005992214624</v>
      </c>
      <c r="H153" s="102">
        <v>10.043293730656259</v>
      </c>
      <c r="I153" s="102">
        <v>10.08938529141242</v>
      </c>
      <c r="J153" s="102">
        <v>10.193364531435943</v>
      </c>
      <c r="K153" s="102">
        <v>9.3850109067947756</v>
      </c>
      <c r="L153" s="102">
        <v>10.248987945099088</v>
      </c>
      <c r="M153" s="102">
        <v>11.013820732589716</v>
      </c>
      <c r="N153" s="102">
        <v>11.766090635279861</v>
      </c>
      <c r="O153" s="102">
        <v>12.422467035765036</v>
      </c>
      <c r="P153" s="102">
        <v>11.074514325175072</v>
      </c>
      <c r="Q153" s="102">
        <v>11.598135260359362</v>
      </c>
      <c r="R153" s="102">
        <v>11.691642166003948</v>
      </c>
      <c r="S153" s="102">
        <v>12.411738883460155</v>
      </c>
      <c r="T153" s="102">
        <v>12.51982480866844</v>
      </c>
      <c r="U153" s="102">
        <v>12.333036219550749</v>
      </c>
      <c r="V153" s="102">
        <v>12.808765675592605</v>
      </c>
      <c r="W153" s="102">
        <v>12.407762385449301</v>
      </c>
      <c r="X153" s="102">
        <v>9.3139898013247002</v>
      </c>
      <c r="Y153" s="102">
        <v>8.6988039625110964</v>
      </c>
      <c r="DA153" s="131" t="s">
        <v>3059</v>
      </c>
    </row>
    <row r="154" spans="1:105" ht="12" customHeight="1" x14ac:dyDescent="0.25">
      <c r="A154" s="107" t="s">
        <v>121</v>
      </c>
      <c r="B154" s="105">
        <v>10.448176556217051</v>
      </c>
      <c r="C154" s="105">
        <v>10.060102488096799</v>
      </c>
      <c r="D154" s="105">
        <v>10.00705822988362</v>
      </c>
      <c r="E154" s="105">
        <v>10.528678253163333</v>
      </c>
      <c r="F154" s="105">
        <v>10.538484393348078</v>
      </c>
      <c r="G154" s="105">
        <v>9.7339435088588111</v>
      </c>
      <c r="H154" s="105">
        <v>10.042313669572497</v>
      </c>
      <c r="I154" s="105">
        <v>10.090345371685331</v>
      </c>
      <c r="J154" s="105">
        <v>10.196133015341788</v>
      </c>
      <c r="K154" s="105">
        <v>9.3875912096615384</v>
      </c>
      <c r="L154" s="105">
        <v>10.248436971412955</v>
      </c>
      <c r="M154" s="105">
        <v>11.016568894842516</v>
      </c>
      <c r="N154" s="105">
        <v>11.76615768855253</v>
      </c>
      <c r="O154" s="105">
        <v>12.419751025021394</v>
      </c>
      <c r="P154" s="105">
        <v>11.07071550644223</v>
      </c>
      <c r="Q154" s="105">
        <v>11.594353702101426</v>
      </c>
      <c r="R154" s="105">
        <v>11.689091317173411</v>
      </c>
      <c r="S154" s="105">
        <v>12.410413134187454</v>
      </c>
      <c r="T154" s="105">
        <v>12.521021142392495</v>
      </c>
      <c r="U154" s="105">
        <v>12.335738196926867</v>
      </c>
      <c r="V154" s="105">
        <v>12.812018889759791</v>
      </c>
      <c r="W154" s="105">
        <v>12.408173722263061</v>
      </c>
      <c r="X154" s="105">
        <v>9.3172677928293943</v>
      </c>
      <c r="Y154" s="105">
        <v>8.704081066977567</v>
      </c>
      <c r="DA154" s="132" t="s">
        <v>3060</v>
      </c>
    </row>
    <row r="155" spans="1:105" ht="12" customHeight="1" x14ac:dyDescent="0.25">
      <c r="A155" s="108" t="s">
        <v>53</v>
      </c>
      <c r="B155" s="99">
        <v>2.64106732216597</v>
      </c>
      <c r="C155" s="99">
        <v>2.4096413826732594</v>
      </c>
      <c r="D155" s="99">
        <v>2.1882675278888635</v>
      </c>
      <c r="E155" s="99">
        <v>2.5525881836537572</v>
      </c>
      <c r="F155" s="99">
        <v>2.474742409881348</v>
      </c>
      <c r="G155" s="99">
        <v>2.0780927223325847</v>
      </c>
      <c r="H155" s="99">
        <v>2.0300119135008816</v>
      </c>
      <c r="I155" s="99">
        <v>2.4635551392335535</v>
      </c>
      <c r="J155" s="99">
        <v>2.2896944272588953</v>
      </c>
      <c r="K155" s="99">
        <v>1.9168323921577068</v>
      </c>
      <c r="L155" s="99">
        <v>4.5818526860709206</v>
      </c>
      <c r="M155" s="99">
        <v>2.1697392410518326</v>
      </c>
      <c r="N155" s="99">
        <v>3.0038662576017168</v>
      </c>
      <c r="O155" s="99">
        <v>3.3160305042399068</v>
      </c>
      <c r="P155" s="99">
        <v>2.1182325823084205</v>
      </c>
      <c r="Q155" s="99">
        <v>2.561012650959015</v>
      </c>
      <c r="R155" s="99">
        <v>2.4312202299509802</v>
      </c>
      <c r="S155" s="99">
        <v>2.9021361879913798</v>
      </c>
      <c r="T155" s="99">
        <v>2.9055833941518596</v>
      </c>
      <c r="U155" s="99">
        <v>2.6122174281722992</v>
      </c>
      <c r="V155" s="99">
        <v>2.7642639495186554</v>
      </c>
      <c r="W155" s="99">
        <v>2.72660144477894</v>
      </c>
      <c r="X155" s="99">
        <v>0.78395551912487371</v>
      </c>
      <c r="Y155" s="99">
        <v>0.59824662814000196</v>
      </c>
      <c r="DA155" s="63" t="s">
        <v>3061</v>
      </c>
    </row>
    <row r="156" spans="1:105" ht="12" customHeight="1" x14ac:dyDescent="0.25">
      <c r="A156" s="108" t="s">
        <v>52</v>
      </c>
      <c r="B156" s="99">
        <v>7.8071092340510813</v>
      </c>
      <c r="C156" s="99">
        <v>7.6504611054235383</v>
      </c>
      <c r="D156" s="99">
        <v>7.8187907019947565</v>
      </c>
      <c r="E156" s="99">
        <v>7.9760900695095769</v>
      </c>
      <c r="F156" s="99">
        <v>8.063741983466727</v>
      </c>
      <c r="G156" s="99">
        <v>7.6558507865262246</v>
      </c>
      <c r="H156" s="99">
        <v>8.0123017560716185</v>
      </c>
      <c r="I156" s="99">
        <v>7.6267902324517758</v>
      </c>
      <c r="J156" s="99">
        <v>7.9064385880828913</v>
      </c>
      <c r="K156" s="99">
        <v>7.4707588175038326</v>
      </c>
      <c r="L156" s="99">
        <v>5.6665842853420356</v>
      </c>
      <c r="M156" s="99">
        <v>8.8468296537906834</v>
      </c>
      <c r="N156" s="99">
        <v>8.7622914309508158</v>
      </c>
      <c r="O156" s="99">
        <v>9.1037205207814882</v>
      </c>
      <c r="P156" s="99">
        <v>8.9524829241338111</v>
      </c>
      <c r="Q156" s="99">
        <v>9.033341051142413</v>
      </c>
      <c r="R156" s="99">
        <v>9.2578710872224317</v>
      </c>
      <c r="S156" s="99">
        <v>9.5082769461960712</v>
      </c>
      <c r="T156" s="99">
        <v>9.6154377482406357</v>
      </c>
      <c r="U156" s="99">
        <v>9.7235207687545682</v>
      </c>
      <c r="V156" s="99">
        <v>10.047754940241138</v>
      </c>
      <c r="W156" s="99">
        <v>9.681572277484122</v>
      </c>
      <c r="X156" s="99">
        <v>8.5333122737045226</v>
      </c>
      <c r="Y156" s="99">
        <v>8.1058344388375669</v>
      </c>
      <c r="DA156" s="63" t="s">
        <v>3062</v>
      </c>
    </row>
    <row r="157" spans="1:105" ht="12" customHeight="1" x14ac:dyDescent="0.25">
      <c r="A157" s="121" t="s">
        <v>54</v>
      </c>
      <c r="B157" s="123">
        <v>6.441249976931462</v>
      </c>
      <c r="C157" s="123">
        <v>6.495139986695321</v>
      </c>
      <c r="D157" s="123">
        <v>6.5383403185994631</v>
      </c>
      <c r="E157" s="123">
        <v>6.2809778806720216</v>
      </c>
      <c r="F157" s="123">
        <v>5.6234466517656339</v>
      </c>
      <c r="G157" s="123">
        <v>5.7743283149092504</v>
      </c>
      <c r="H157" s="123">
        <v>5.8471496585934473</v>
      </c>
      <c r="I157" s="123">
        <v>6.1011386109558297</v>
      </c>
      <c r="J157" s="123">
        <v>6.1271884233416474</v>
      </c>
      <c r="K157" s="123">
        <v>4.9916277388432153</v>
      </c>
      <c r="L157" s="123">
        <v>6.2048586717071901</v>
      </c>
      <c r="M157" s="123">
        <v>6.0819310234985249</v>
      </c>
      <c r="N157" s="123">
        <v>6.4337651390424746</v>
      </c>
      <c r="O157" s="123">
        <v>6.5663137678224528</v>
      </c>
      <c r="P157" s="123">
        <v>5.7568281219469988</v>
      </c>
      <c r="Q157" s="123">
        <v>5.991499523549404</v>
      </c>
      <c r="R157" s="123">
        <v>5.7561025695648986</v>
      </c>
      <c r="S157" s="123">
        <v>6.0875612065344811</v>
      </c>
      <c r="T157" s="123">
        <v>6.0159469804176355</v>
      </c>
      <c r="U157" s="123">
        <v>5.9206679609927004</v>
      </c>
      <c r="V157" s="123">
        <v>6.1854207292150845</v>
      </c>
      <c r="W157" s="123">
        <v>5.7940065647407684</v>
      </c>
      <c r="X157" s="123">
        <v>6.3469156610104536</v>
      </c>
      <c r="Y157" s="123">
        <v>5.8161012966809649</v>
      </c>
      <c r="DA157" s="130" t="s">
        <v>3063</v>
      </c>
    </row>
    <row r="158" spans="1:105" ht="12" customHeight="1" x14ac:dyDescent="0.25">
      <c r="A158" s="97" t="s">
        <v>50</v>
      </c>
      <c r="B158" s="99">
        <v>6.6361821513813428</v>
      </c>
      <c r="C158" s="99">
        <v>6.3609375684052738</v>
      </c>
      <c r="D158" s="99">
        <v>6.4891541291696235</v>
      </c>
      <c r="E158" s="99">
        <v>6.0941774463656042</v>
      </c>
      <c r="F158" s="99">
        <v>5.9712093543457234</v>
      </c>
      <c r="G158" s="99">
        <v>5.8075474180034972</v>
      </c>
      <c r="H158" s="99">
        <v>5.7778571166572581</v>
      </c>
      <c r="I158" s="99">
        <v>6.1129202946772656</v>
      </c>
      <c r="J158" s="99">
        <v>5.7355489941358968</v>
      </c>
      <c r="K158" s="99">
        <v>5.8014801413093515</v>
      </c>
      <c r="L158" s="99">
        <v>5.9511892199599741</v>
      </c>
      <c r="M158" s="99">
        <v>6.2212396202013673</v>
      </c>
      <c r="N158" s="99">
        <v>6.231531326716425</v>
      </c>
      <c r="O158" s="99">
        <v>6.203627466866104</v>
      </c>
      <c r="P158" s="99">
        <v>6.2006625136897124</v>
      </c>
      <c r="Q158" s="99">
        <v>6.129361128635467</v>
      </c>
      <c r="R158" s="99">
        <v>5.6092259867381173</v>
      </c>
      <c r="S158" s="99">
        <v>6.073273896996441</v>
      </c>
      <c r="T158" s="99">
        <v>5.9311566937720883</v>
      </c>
      <c r="U158" s="99">
        <v>5.9196925709606143</v>
      </c>
      <c r="V158" s="99">
        <v>6.4090506992293443</v>
      </c>
      <c r="W158" s="99">
        <v>6.0999939121388751</v>
      </c>
      <c r="X158" s="99">
        <v>6.0518363645737772</v>
      </c>
      <c r="Y158" s="99">
        <v>5.6313006319830148</v>
      </c>
      <c r="DA158" s="63" t="s">
        <v>3064</v>
      </c>
    </row>
    <row r="159" spans="1:105" ht="12" customHeight="1" x14ac:dyDescent="0.25">
      <c r="A159" s="109" t="s">
        <v>120</v>
      </c>
      <c r="B159" s="110">
        <v>6.2774851315478992</v>
      </c>
      <c r="C159" s="110">
        <v>6.6038594786901132</v>
      </c>
      <c r="D159" s="110">
        <v>6.5782160445982996</v>
      </c>
      <c r="E159" s="110">
        <v>6.4320511462041488</v>
      </c>
      <c r="F159" s="110">
        <v>5.3210471739981102</v>
      </c>
      <c r="G159" s="110">
        <v>5.7480099620434162</v>
      </c>
      <c r="H159" s="110">
        <v>5.8941667433090768</v>
      </c>
      <c r="I159" s="110">
        <v>6.0937427587107829</v>
      </c>
      <c r="J159" s="110">
        <v>6.3515206663510888</v>
      </c>
      <c r="K159" s="110">
        <v>4.5422830507701537</v>
      </c>
      <c r="L159" s="110">
        <v>6.3436764593755131</v>
      </c>
      <c r="M159" s="110">
        <v>6.0062636360657065</v>
      </c>
      <c r="N159" s="110">
        <v>6.5392912943685504</v>
      </c>
      <c r="O159" s="110">
        <v>6.7496096294809353</v>
      </c>
      <c r="P159" s="110">
        <v>5.5413293335122562</v>
      </c>
      <c r="Q159" s="110">
        <v>5.928508844190107</v>
      </c>
      <c r="R159" s="110">
        <v>5.8162599853867611</v>
      </c>
      <c r="S159" s="110">
        <v>6.0929797797137129</v>
      </c>
      <c r="T159" s="110">
        <v>6.0462999917665927</v>
      </c>
      <c r="U159" s="110">
        <v>5.9210038135202643</v>
      </c>
      <c r="V159" s="110">
        <v>6.1142190276015027</v>
      </c>
      <c r="W159" s="110">
        <v>5.7109411469720959</v>
      </c>
      <c r="X159" s="110">
        <v>6.407094047590955</v>
      </c>
      <c r="Y159" s="110">
        <v>5.8483391464230419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106.56045081232001</v>
      </c>
      <c r="C161" s="118">
        <f t="shared" si="54"/>
        <v>113.60356381007993</v>
      </c>
      <c r="D161" s="118">
        <f t="shared" si="54"/>
        <v>106.37658852909956</v>
      </c>
      <c r="E161" s="118">
        <f t="shared" si="54"/>
        <v>118.34305994886252</v>
      </c>
      <c r="F161" s="118">
        <f t="shared" si="54"/>
        <v>119.64355230881525</v>
      </c>
      <c r="G161" s="118">
        <f t="shared" si="54"/>
        <v>108.8385167444431</v>
      </c>
      <c r="H161" s="118">
        <f t="shared" si="54"/>
        <v>109.64866507347054</v>
      </c>
      <c r="I161" s="118">
        <f t="shared" si="54"/>
        <v>98.189723888617081</v>
      </c>
      <c r="J161" s="118">
        <f t="shared" si="54"/>
        <v>108.5848643029381</v>
      </c>
      <c r="K161" s="118">
        <f t="shared" si="54"/>
        <v>101.90790070043533</v>
      </c>
      <c r="L161" s="118">
        <f t="shared" si="54"/>
        <v>114.11231806006214</v>
      </c>
      <c r="M161" s="118">
        <f t="shared" si="54"/>
        <v>91.418175362769105</v>
      </c>
      <c r="N161" s="118">
        <f t="shared" si="54"/>
        <v>107.45570041591415</v>
      </c>
      <c r="O161" s="118">
        <f t="shared" si="54"/>
        <v>116.71486530327965</v>
      </c>
      <c r="P161" s="118">
        <f t="shared" si="54"/>
        <v>88.350765544300017</v>
      </c>
      <c r="Q161" s="118">
        <f t="shared" si="54"/>
        <v>94.867788516623321</v>
      </c>
      <c r="R161" s="118">
        <f t="shared" ref="R161:V161" si="55">R162+R164+R166+R175</f>
        <v>104.59927148040535</v>
      </c>
      <c r="S161" s="118">
        <f t="shared" si="55"/>
        <v>104.07872342899232</v>
      </c>
      <c r="T161" s="118">
        <f t="shared" si="55"/>
        <v>100.30468275758919</v>
      </c>
      <c r="U161" s="118">
        <f t="shared" si="55"/>
        <v>101.13877651550516</v>
      </c>
      <c r="V161" s="118">
        <f t="shared" si="55"/>
        <v>92.953027106434433</v>
      </c>
      <c r="W161" s="118">
        <f t="shared" ref="W161:Y161" si="56">W162+W164+W166+W175</f>
        <v>110.76416347955193</v>
      </c>
      <c r="X161" s="118">
        <f t="shared" si="56"/>
        <v>93.653043488527132</v>
      </c>
      <c r="Y161" s="118">
        <f t="shared" si="56"/>
        <v>90.265295915061444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87.531834137666721</v>
      </c>
      <c r="C162" s="123">
        <f t="shared" si="57"/>
        <v>94.408485840303456</v>
      </c>
      <c r="D162" s="123">
        <f t="shared" si="57"/>
        <v>87.731797240205992</v>
      </c>
      <c r="E162" s="123">
        <f t="shared" si="57"/>
        <v>94.62125790441074</v>
      </c>
      <c r="F162" s="123">
        <f t="shared" si="57"/>
        <v>101.37328176710828</v>
      </c>
      <c r="G162" s="123">
        <f t="shared" si="57"/>
        <v>90.265414605235918</v>
      </c>
      <c r="H162" s="123">
        <f t="shared" si="57"/>
        <v>89.763323677070574</v>
      </c>
      <c r="I162" s="123">
        <f t="shared" si="57"/>
        <v>80.095768035853752</v>
      </c>
      <c r="J162" s="123">
        <f t="shared" si="57"/>
        <v>90.333793746335871</v>
      </c>
      <c r="K162" s="123">
        <f t="shared" si="57"/>
        <v>84.973842284603762</v>
      </c>
      <c r="L162" s="123">
        <f t="shared" si="57"/>
        <v>95.246358188917682</v>
      </c>
      <c r="M162" s="123">
        <f t="shared" si="57"/>
        <v>71.911914786989854</v>
      </c>
      <c r="N162" s="123">
        <f t="shared" si="57"/>
        <v>86.964216424244015</v>
      </c>
      <c r="O162" s="123">
        <f t="shared" si="57"/>
        <v>95.400693365327797</v>
      </c>
      <c r="P162" s="123">
        <f t="shared" si="57"/>
        <v>68.959492017196283</v>
      </c>
      <c r="Q162" s="123">
        <f t="shared" si="57"/>
        <v>74.576192685371112</v>
      </c>
      <c r="R162" s="123">
        <f t="shared" si="57"/>
        <v>83.752354632025245</v>
      </c>
      <c r="S162" s="123">
        <f t="shared" si="57"/>
        <v>82.111060303940675</v>
      </c>
      <c r="T162" s="123">
        <f t="shared" si="57"/>
        <v>78.059230814663536</v>
      </c>
      <c r="U162" s="123">
        <f t="shared" si="57"/>
        <v>78.871892704993414</v>
      </c>
      <c r="V162" s="123">
        <f t="shared" si="57"/>
        <v>69.185033685990803</v>
      </c>
      <c r="W162" s="123">
        <f t="shared" si="57"/>
        <v>87.524788930248462</v>
      </c>
      <c r="X162" s="123">
        <f t="shared" si="57"/>
        <v>74.553348445869787</v>
      </c>
      <c r="Y162" s="123">
        <f t="shared" si="57"/>
        <v>72.217462240584879</v>
      </c>
      <c r="DA162" s="130" t="s">
        <v>3067</v>
      </c>
    </row>
    <row r="163" spans="1:105" ht="12" customHeight="1" x14ac:dyDescent="0.25">
      <c r="A163" s="97" t="s">
        <v>53</v>
      </c>
      <c r="B163" s="110">
        <v>87.531834137666721</v>
      </c>
      <c r="C163" s="110">
        <v>94.408485840303456</v>
      </c>
      <c r="D163" s="110">
        <v>87.731797240205992</v>
      </c>
      <c r="E163" s="110">
        <v>94.62125790441074</v>
      </c>
      <c r="F163" s="110">
        <v>101.37328176710828</v>
      </c>
      <c r="G163" s="110">
        <v>90.265414605235918</v>
      </c>
      <c r="H163" s="110">
        <v>89.763323677070574</v>
      </c>
      <c r="I163" s="110">
        <v>80.095768035853752</v>
      </c>
      <c r="J163" s="110">
        <v>90.333793746335871</v>
      </c>
      <c r="K163" s="110">
        <v>84.973842284603762</v>
      </c>
      <c r="L163" s="110">
        <v>95.246358188917682</v>
      </c>
      <c r="M163" s="110">
        <v>71.911914786989854</v>
      </c>
      <c r="N163" s="110">
        <v>86.964216424244015</v>
      </c>
      <c r="O163" s="110">
        <v>95.400693365327797</v>
      </c>
      <c r="P163" s="110">
        <v>68.959492017196283</v>
      </c>
      <c r="Q163" s="110">
        <v>74.576192685371112</v>
      </c>
      <c r="R163" s="110">
        <v>83.752354632025245</v>
      </c>
      <c r="S163" s="110">
        <v>82.111060303940675</v>
      </c>
      <c r="T163" s="110">
        <v>78.059230814663536</v>
      </c>
      <c r="U163" s="110">
        <v>78.871892704993414</v>
      </c>
      <c r="V163" s="110">
        <v>69.185033685990803</v>
      </c>
      <c r="W163" s="110">
        <v>87.524788930248462</v>
      </c>
      <c r="X163" s="110">
        <v>74.553348445869787</v>
      </c>
      <c r="Y163" s="110">
        <v>72.217462240584879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2.1592857897918929</v>
      </c>
      <c r="C164" s="123">
        <f t="shared" si="58"/>
        <v>2.6495592832749444</v>
      </c>
      <c r="D164" s="123">
        <f t="shared" si="58"/>
        <v>2.062106394037809</v>
      </c>
      <c r="E164" s="123">
        <f t="shared" si="58"/>
        <v>6.9453101868202349</v>
      </c>
      <c r="F164" s="123">
        <f t="shared" si="58"/>
        <v>2.1179626083284964</v>
      </c>
      <c r="G164" s="123">
        <f t="shared" si="58"/>
        <v>3.0066484323609171</v>
      </c>
      <c r="H164" s="123">
        <f t="shared" si="58"/>
        <v>3.9795053888479863</v>
      </c>
      <c r="I164" s="123">
        <f t="shared" si="58"/>
        <v>1.8518331346826959</v>
      </c>
      <c r="J164" s="123">
        <f t="shared" si="58"/>
        <v>1.9525798489941952</v>
      </c>
      <c r="K164" s="123">
        <f t="shared" si="58"/>
        <v>2.4511467573592989</v>
      </c>
      <c r="L164" s="123">
        <f t="shared" si="58"/>
        <v>2.3738178938176984</v>
      </c>
      <c r="M164" s="123">
        <f t="shared" si="58"/>
        <v>2.360415701800771</v>
      </c>
      <c r="N164" s="123">
        <f t="shared" si="58"/>
        <v>2.2891546481976515</v>
      </c>
      <c r="O164" s="123">
        <f t="shared" si="58"/>
        <v>2.3526358152758777</v>
      </c>
      <c r="P164" s="123">
        <f t="shared" si="58"/>
        <v>2.5110098883245691</v>
      </c>
      <c r="Q164" s="123">
        <f t="shared" si="58"/>
        <v>2.6707219035481162</v>
      </c>
      <c r="R164" s="123">
        <f t="shared" si="58"/>
        <v>3.3692086833440169</v>
      </c>
      <c r="S164" s="123">
        <f t="shared" si="58"/>
        <v>3.4393046006307419</v>
      </c>
      <c r="T164" s="123">
        <f t="shared" si="58"/>
        <v>3.6793179086202747</v>
      </c>
      <c r="U164" s="123">
        <f t="shared" si="58"/>
        <v>3.9796510920991506</v>
      </c>
      <c r="V164" s="123">
        <f t="shared" si="58"/>
        <v>4.7311442038048517</v>
      </c>
      <c r="W164" s="123">
        <f t="shared" si="58"/>
        <v>4.9299737097001834</v>
      </c>
      <c r="X164" s="123">
        <f t="shared" si="58"/>
        <v>3.3887507252438867</v>
      </c>
      <c r="Y164" s="123">
        <f t="shared" si="58"/>
        <v>3.4883676195466715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2.1592857897918929</v>
      </c>
      <c r="C165" s="99">
        <f>RES_hhdet_tesh!C165/RES_summary!C$19</f>
        <v>2.6495592832749444</v>
      </c>
      <c r="D165" s="99">
        <f>RES_hhdet_tesh!D165/RES_summary!D$19</f>
        <v>2.062106394037809</v>
      </c>
      <c r="E165" s="99">
        <f>RES_hhdet_tesh!E165/RES_summary!E$19</f>
        <v>6.9453101868202349</v>
      </c>
      <c r="F165" s="99">
        <f>RES_hhdet_tesh!F165/RES_summary!F$19</f>
        <v>2.1179626083284964</v>
      </c>
      <c r="G165" s="99">
        <f>RES_hhdet_tesh!G165/RES_summary!G$19</f>
        <v>3.0066484323609171</v>
      </c>
      <c r="H165" s="99">
        <f>RES_hhdet_tesh!H165/RES_summary!H$19</f>
        <v>3.9795053888479863</v>
      </c>
      <c r="I165" s="99">
        <f>RES_hhdet_tesh!I165/RES_summary!I$19</f>
        <v>1.8518331346826959</v>
      </c>
      <c r="J165" s="99">
        <f>RES_hhdet_tesh!J165/RES_summary!J$19</f>
        <v>1.9525798489941952</v>
      </c>
      <c r="K165" s="99">
        <f>RES_hhdet_tesh!K165/RES_summary!K$19</f>
        <v>2.4511467573592989</v>
      </c>
      <c r="L165" s="99">
        <f>RES_hhdet_tesh!L165/RES_summary!L$19</f>
        <v>2.3738178938176984</v>
      </c>
      <c r="M165" s="99">
        <f>RES_hhdet_tesh!M165/RES_summary!M$19</f>
        <v>2.360415701800771</v>
      </c>
      <c r="N165" s="99">
        <f>RES_hhdet_tesh!N165/RES_summary!N$19</f>
        <v>2.2891546481976515</v>
      </c>
      <c r="O165" s="99">
        <f>RES_hhdet_tesh!O165/RES_summary!O$19</f>
        <v>2.3526358152758777</v>
      </c>
      <c r="P165" s="99">
        <f>RES_hhdet_tesh!P165/RES_summary!P$19</f>
        <v>2.5110098883245691</v>
      </c>
      <c r="Q165" s="99">
        <f>RES_hhdet_tesh!Q165/RES_summary!Q$19</f>
        <v>2.6707219035481162</v>
      </c>
      <c r="R165" s="99">
        <f>RES_hhdet_tesh!R165/RES_summary!R$19</f>
        <v>3.3692086833440169</v>
      </c>
      <c r="S165" s="99">
        <f>RES_hhdet_tesh!S165/RES_summary!S$19</f>
        <v>3.4393046006307419</v>
      </c>
      <c r="T165" s="99">
        <f>RES_hhdet_tesh!T165/RES_summary!T$19</f>
        <v>3.6793179086202747</v>
      </c>
      <c r="U165" s="99">
        <f>RES_hhdet_tesh!U165/RES_summary!U$19</f>
        <v>3.9796510920991506</v>
      </c>
      <c r="V165" s="99">
        <f>RES_hhdet_tesh!V165/RES_summary!V$19</f>
        <v>4.7311442038048517</v>
      </c>
      <c r="W165" s="99">
        <f>RES_hhdet_tesh!W165/RES_summary!W$19</f>
        <v>4.9299737097001834</v>
      </c>
      <c r="X165" s="99">
        <f>RES_hhdet_tesh!X165/RES_summary!X$19</f>
        <v>3.3887507252438867</v>
      </c>
      <c r="Y165" s="99">
        <f>RES_hhdet_tesh!Y165/RES_summary!Y$19</f>
        <v>3.4883676195466715</v>
      </c>
      <c r="DA165" s="63" t="s">
        <v>3070</v>
      </c>
    </row>
    <row r="166" spans="1:105" ht="12" customHeight="1" x14ac:dyDescent="0.25">
      <c r="A166" s="121" t="s">
        <v>55</v>
      </c>
      <c r="B166" s="123">
        <v>10.428081161478936</v>
      </c>
      <c r="C166" s="123">
        <v>10.050981507980861</v>
      </c>
      <c r="D166" s="123">
        <v>10.044501310949318</v>
      </c>
      <c r="E166" s="123">
        <v>10.49591324092518</v>
      </c>
      <c r="F166" s="123">
        <v>10.536041327275427</v>
      </c>
      <c r="G166" s="123">
        <v>9.7917169557973232</v>
      </c>
      <c r="H166" s="123">
        <v>10.061786008539379</v>
      </c>
      <c r="I166" s="123">
        <v>10.140347572600902</v>
      </c>
      <c r="J166" s="123">
        <v>10.194714837126597</v>
      </c>
      <c r="K166" s="123">
        <v>9.4519179024880593</v>
      </c>
      <c r="L166" s="123">
        <v>10.29489711485957</v>
      </c>
      <c r="M166" s="123">
        <v>11.061899218841916</v>
      </c>
      <c r="N166" s="123">
        <v>11.769087656565111</v>
      </c>
      <c r="O166" s="123">
        <v>12.395441094277082</v>
      </c>
      <c r="P166" s="123">
        <v>11.121161123667214</v>
      </c>
      <c r="Q166" s="123">
        <v>11.628133220316251</v>
      </c>
      <c r="R166" s="123">
        <v>11.723337581413078</v>
      </c>
      <c r="S166" s="123">
        <v>12.440942509654887</v>
      </c>
      <c r="T166" s="123">
        <v>12.550784456964649</v>
      </c>
      <c r="U166" s="123">
        <v>12.366568105100582</v>
      </c>
      <c r="V166" s="123">
        <v>12.850644295959674</v>
      </c>
      <c r="W166" s="123">
        <v>12.511886371886884</v>
      </c>
      <c r="X166" s="123">
        <v>9.3716340010184798</v>
      </c>
      <c r="Y166" s="123">
        <v>8.7478827148113236</v>
      </c>
      <c r="DA166" s="130" t="s">
        <v>3071</v>
      </c>
    </row>
    <row r="167" spans="1:105" ht="12" customHeight="1" x14ac:dyDescent="0.25">
      <c r="A167" s="97" t="s">
        <v>124</v>
      </c>
      <c r="B167" s="99">
        <v>10.271107492597864</v>
      </c>
      <c r="C167" s="99">
        <v>9.9749034210057257</v>
      </c>
      <c r="D167" s="99">
        <v>10.345405718436455</v>
      </c>
      <c r="E167" s="99">
        <v>10.149691474244239</v>
      </c>
      <c r="F167" s="99">
        <v>10.393317479859217</v>
      </c>
      <c r="G167" s="99">
        <v>10.183894738628066</v>
      </c>
      <c r="H167" s="99">
        <v>9.9734209031206209</v>
      </c>
      <c r="I167" s="99">
        <v>10.384283386937147</v>
      </c>
      <c r="J167" s="99">
        <v>9.7948626737921014</v>
      </c>
      <c r="K167" s="99">
        <v>9.9252206604280904</v>
      </c>
      <c r="L167" s="99">
        <v>10.496889672812936</v>
      </c>
      <c r="M167" s="99">
        <v>11.355263104228314</v>
      </c>
      <c r="N167" s="99">
        <v>11.363581531313546</v>
      </c>
      <c r="O167" s="99">
        <v>11.428007992000316</v>
      </c>
      <c r="P167" s="99">
        <v>11.483968371322216</v>
      </c>
      <c r="Q167" s="99">
        <v>11.476925504295476</v>
      </c>
      <c r="R167" s="99">
        <v>11.682198525174973</v>
      </c>
      <c r="S167" s="99">
        <v>12.444110392129579</v>
      </c>
      <c r="T167" s="99">
        <v>12.586306906170179</v>
      </c>
      <c r="U167" s="99">
        <v>12.307243712225542</v>
      </c>
      <c r="V167" s="99">
        <v>12.71484232401245</v>
      </c>
      <c r="W167" s="99">
        <v>13.892727922032199</v>
      </c>
      <c r="X167" s="99">
        <v>9.4688232736744258</v>
      </c>
      <c r="Y167" s="99">
        <v>8.4529017507822068</v>
      </c>
      <c r="DA167" s="63" t="s">
        <v>3072</v>
      </c>
    </row>
    <row r="168" spans="1:105" ht="12" customHeight="1" x14ac:dyDescent="0.25">
      <c r="A168" s="97" t="s">
        <v>123</v>
      </c>
      <c r="B168" s="99">
        <v>10.271107492597862</v>
      </c>
      <c r="C168" s="99">
        <v>9.9748603058040359</v>
      </c>
      <c r="D168" s="99">
        <v>10.345296747343358</v>
      </c>
      <c r="E168" s="99">
        <v>10.149623995561889</v>
      </c>
      <c r="F168" s="99">
        <v>10.393007489994835</v>
      </c>
      <c r="G168" s="99">
        <v>10.184437286598612</v>
      </c>
      <c r="H168" s="99">
        <v>9.9743758603762025</v>
      </c>
      <c r="I168" s="99">
        <v>10.385088967389708</v>
      </c>
      <c r="J168" s="99">
        <v>9.7953931450391405</v>
      </c>
      <c r="K168" s="99">
        <v>9.9268703936497058</v>
      </c>
      <c r="L168" s="99">
        <v>10.494670445056414</v>
      </c>
      <c r="M168" s="99">
        <v>11.35489436530761</v>
      </c>
      <c r="N168" s="99">
        <v>11.364790751291689</v>
      </c>
      <c r="O168" s="99">
        <v>11.435687599777216</v>
      </c>
      <c r="P168" s="99">
        <v>11.489970165709019</v>
      </c>
      <c r="Q168" s="99">
        <v>11.485781511793672</v>
      </c>
      <c r="R168" s="99">
        <v>11.690623460157973</v>
      </c>
      <c r="S168" s="99">
        <v>12.448556472412401</v>
      </c>
      <c r="T168" s="99">
        <v>12.590364818488105</v>
      </c>
      <c r="U168" s="99">
        <v>12.306180178261426</v>
      </c>
      <c r="V168" s="99">
        <v>12.722192002190408</v>
      </c>
      <c r="W168" s="99">
        <v>13.907804434686115</v>
      </c>
      <c r="X168" s="99">
        <v>9.4797808594223554</v>
      </c>
      <c r="Y168" s="99">
        <v>8.4630544445992388</v>
      </c>
      <c r="DA168" s="63" t="s">
        <v>3073</v>
      </c>
    </row>
    <row r="169" spans="1:105" ht="12" customHeight="1" x14ac:dyDescent="0.25">
      <c r="A169" s="100" t="s">
        <v>50</v>
      </c>
      <c r="B169" s="102">
        <v>2.5955579475121389</v>
      </c>
      <c r="C169" s="102">
        <v>2.3888579794118856</v>
      </c>
      <c r="D169" s="102">
        <v>2.2633378098533594</v>
      </c>
      <c r="E169" s="102">
        <v>2.4600590956602075</v>
      </c>
      <c r="F169" s="102">
        <v>2.4402721262322928</v>
      </c>
      <c r="G169" s="102">
        <v>2.1756740287675367</v>
      </c>
      <c r="H169" s="102">
        <v>2.0171956126796111</v>
      </c>
      <c r="I169" s="102">
        <v>2.5354872733338349</v>
      </c>
      <c r="J169" s="102">
        <v>2.1977227959343275</v>
      </c>
      <c r="K169" s="102">
        <v>2.0306036164251196</v>
      </c>
      <c r="L169" s="102">
        <v>4.6919283552283488</v>
      </c>
      <c r="M169" s="102">
        <v>2.2403531446980391</v>
      </c>
      <c r="N169" s="102">
        <v>2.9005107106211465</v>
      </c>
      <c r="O169" s="102">
        <v>3.0534838833918116</v>
      </c>
      <c r="P169" s="102">
        <v>2.2009154434163127</v>
      </c>
      <c r="Q169" s="102">
        <v>2.5342676042113559</v>
      </c>
      <c r="R169" s="102">
        <v>2.4311388042832602</v>
      </c>
      <c r="S169" s="102">
        <v>2.9095553466190629</v>
      </c>
      <c r="T169" s="102">
        <v>2.9185672993416447</v>
      </c>
      <c r="U169" s="102">
        <v>2.6031133759647771</v>
      </c>
      <c r="V169" s="102">
        <v>2.743512113844953</v>
      </c>
      <c r="W169" s="102">
        <v>3.0653724319638642</v>
      </c>
      <c r="X169" s="102">
        <v>0.79536406549126237</v>
      </c>
      <c r="Y169" s="102">
        <v>0.56234556387236934</v>
      </c>
      <c r="DA169" s="131" t="s">
        <v>3074</v>
      </c>
    </row>
    <row r="170" spans="1:105" ht="12" customHeight="1" x14ac:dyDescent="0.25">
      <c r="A170" s="103" t="s">
        <v>52</v>
      </c>
      <c r="B170" s="105">
        <v>7.6755495450857234</v>
      </c>
      <c r="C170" s="105">
        <v>7.5860023263921503</v>
      </c>
      <c r="D170" s="105">
        <v>8.0819589374899987</v>
      </c>
      <c r="E170" s="105">
        <v>7.6895648999016819</v>
      </c>
      <c r="F170" s="105">
        <v>7.9527353637625424</v>
      </c>
      <c r="G170" s="105">
        <v>8.0087632578310739</v>
      </c>
      <c r="H170" s="105">
        <v>7.9571802476965932</v>
      </c>
      <c r="I170" s="105">
        <v>7.8496016940558739</v>
      </c>
      <c r="J170" s="105">
        <v>7.5976703491048143</v>
      </c>
      <c r="K170" s="105">
        <v>7.8962667772245876</v>
      </c>
      <c r="L170" s="105">
        <v>5.8027420898280626</v>
      </c>
      <c r="M170" s="105">
        <v>9.1145412206095706</v>
      </c>
      <c r="N170" s="105">
        <v>8.4642800406705412</v>
      </c>
      <c r="O170" s="105">
        <v>8.3822037163854031</v>
      </c>
      <c r="P170" s="105">
        <v>9.2890547222927076</v>
      </c>
      <c r="Q170" s="105">
        <v>8.9515139075823171</v>
      </c>
      <c r="R170" s="105">
        <v>9.2594846558747133</v>
      </c>
      <c r="S170" s="105">
        <v>9.5390011257933374</v>
      </c>
      <c r="T170" s="105">
        <v>9.6717975191464607</v>
      </c>
      <c r="U170" s="105">
        <v>9.7030668022966484</v>
      </c>
      <c r="V170" s="105">
        <v>9.9786798883454555</v>
      </c>
      <c r="W170" s="105">
        <v>10.84243200272225</v>
      </c>
      <c r="X170" s="105">
        <v>8.6844167939310939</v>
      </c>
      <c r="Y170" s="105">
        <v>7.9007088807268691</v>
      </c>
      <c r="DA170" s="132" t="s">
        <v>3075</v>
      </c>
    </row>
    <row r="171" spans="1:105" ht="12" customHeight="1" x14ac:dyDescent="0.25">
      <c r="A171" s="106" t="s">
        <v>122</v>
      </c>
      <c r="B171" s="102">
        <v>10.448176556217046</v>
      </c>
      <c r="C171" s="102">
        <v>10.060617153943783</v>
      </c>
      <c r="D171" s="102">
        <v>10.008766329078853</v>
      </c>
      <c r="E171" s="102">
        <v>10.534413996111009</v>
      </c>
      <c r="F171" s="102">
        <v>10.551233680102353</v>
      </c>
      <c r="G171" s="102">
        <v>9.7514379143581262</v>
      </c>
      <c r="H171" s="102">
        <v>10.070143099307328</v>
      </c>
      <c r="I171" s="102">
        <v>10.118685200582725</v>
      </c>
      <c r="J171" s="102">
        <v>10.226989552632759</v>
      </c>
      <c r="K171" s="102">
        <v>9.416353389221829</v>
      </c>
      <c r="L171" s="102">
        <v>10.281587464624444</v>
      </c>
      <c r="M171" s="102">
        <v>11.044239851724249</v>
      </c>
      <c r="N171" s="102">
        <v>11.790018736317741</v>
      </c>
      <c r="O171" s="102">
        <v>12.439613173150882</v>
      </c>
      <c r="P171" s="102">
        <v>11.105574518629187</v>
      </c>
      <c r="Q171" s="102">
        <v>11.63421887236737</v>
      </c>
      <c r="R171" s="102">
        <v>11.724812404951209</v>
      </c>
      <c r="S171" s="102">
        <v>12.440644256191659</v>
      </c>
      <c r="T171" s="102">
        <v>12.549071897199877</v>
      </c>
      <c r="U171" s="102">
        <v>12.36824047798606</v>
      </c>
      <c r="V171" s="102">
        <v>12.855297510618193</v>
      </c>
      <c r="W171" s="102">
        <v>12.467362692110097</v>
      </c>
      <c r="X171" s="102">
        <v>9.36787631744469</v>
      </c>
      <c r="Y171" s="102">
        <v>8.754752157737089</v>
      </c>
      <c r="DA171" s="131" t="s">
        <v>3076</v>
      </c>
    </row>
    <row r="172" spans="1:105" ht="12" customHeight="1" x14ac:dyDescent="0.25">
      <c r="A172" s="107" t="s">
        <v>121</v>
      </c>
      <c r="B172" s="105">
        <v>10.448176556217046</v>
      </c>
      <c r="C172" s="105">
        <v>10.060535350775409</v>
      </c>
      <c r="D172" s="105">
        <v>10.008586105749563</v>
      </c>
      <c r="E172" s="105">
        <v>10.534275604346686</v>
      </c>
      <c r="F172" s="105">
        <v>10.551184928899845</v>
      </c>
      <c r="G172" s="105">
        <v>9.7518373227454909</v>
      </c>
      <c r="H172" s="105">
        <v>10.070974519116049</v>
      </c>
      <c r="I172" s="105">
        <v>10.118996626452828</v>
      </c>
      <c r="J172" s="105">
        <v>10.22684973593646</v>
      </c>
      <c r="K172" s="105">
        <v>9.4165546616882203</v>
      </c>
      <c r="L172" s="105">
        <v>10.278794028231527</v>
      </c>
      <c r="M172" s="105">
        <v>11.044775862235925</v>
      </c>
      <c r="N172" s="105">
        <v>11.790060374888062</v>
      </c>
      <c r="O172" s="105">
        <v>12.440178189861992</v>
      </c>
      <c r="P172" s="105">
        <v>11.105905351830293</v>
      </c>
      <c r="Q172" s="105">
        <v>11.634797418530745</v>
      </c>
      <c r="R172" s="105">
        <v>11.725853216293423</v>
      </c>
      <c r="S172" s="105">
        <v>12.442069088042379</v>
      </c>
      <c r="T172" s="105">
        <v>12.552211267290925</v>
      </c>
      <c r="U172" s="105">
        <v>12.37155452098869</v>
      </c>
      <c r="V172" s="105">
        <v>12.855428387030228</v>
      </c>
      <c r="W172" s="105">
        <v>12.467382867084011</v>
      </c>
      <c r="X172" s="105">
        <v>9.374069532226029</v>
      </c>
      <c r="Y172" s="105">
        <v>8.7604577173956351</v>
      </c>
      <c r="DA172" s="132" t="s">
        <v>3077</v>
      </c>
    </row>
    <row r="173" spans="1:105" ht="12" customHeight="1" x14ac:dyDescent="0.25">
      <c r="A173" s="108" t="s">
        <v>53</v>
      </c>
      <c r="B173" s="99">
        <v>2.64106732216597</v>
      </c>
      <c r="C173" s="99">
        <v>2.4097450639055955</v>
      </c>
      <c r="D173" s="99">
        <v>2.1886016321847803</v>
      </c>
      <c r="E173" s="99">
        <v>2.5539452136765988</v>
      </c>
      <c r="F173" s="99">
        <v>2.4777248647377617</v>
      </c>
      <c r="G173" s="99">
        <v>2.0819128600166432</v>
      </c>
      <c r="H173" s="99">
        <v>2.0358055849533816</v>
      </c>
      <c r="I173" s="99">
        <v>2.4705503354659832</v>
      </c>
      <c r="J173" s="99">
        <v>2.2965923270669384</v>
      </c>
      <c r="K173" s="99">
        <v>1.9227463781625849</v>
      </c>
      <c r="L173" s="99">
        <v>4.5954246641894718</v>
      </c>
      <c r="M173" s="99">
        <v>2.1752946698435665</v>
      </c>
      <c r="N173" s="99">
        <v>3.0099685447586499</v>
      </c>
      <c r="O173" s="99">
        <v>3.3214844864968804</v>
      </c>
      <c r="P173" s="99">
        <v>2.1249656861465662</v>
      </c>
      <c r="Q173" s="99">
        <v>2.5699460397522649</v>
      </c>
      <c r="R173" s="99">
        <v>2.438866356617869</v>
      </c>
      <c r="S173" s="99">
        <v>2.9095388335161019</v>
      </c>
      <c r="T173" s="99">
        <v>2.9128212630074195</v>
      </c>
      <c r="U173" s="99">
        <v>2.6198018973328576</v>
      </c>
      <c r="V173" s="99">
        <v>2.7736297886891861</v>
      </c>
      <c r="W173" s="99">
        <v>2.7396122023188001</v>
      </c>
      <c r="X173" s="99">
        <v>0.78873482117843763</v>
      </c>
      <c r="Y173" s="99">
        <v>0.60212149336228993</v>
      </c>
      <c r="DA173" s="63" t="s">
        <v>3078</v>
      </c>
    </row>
    <row r="174" spans="1:105" ht="12" customHeight="1" x14ac:dyDescent="0.25">
      <c r="A174" s="115" t="s">
        <v>52</v>
      </c>
      <c r="B174" s="110">
        <v>7.8071092340510768</v>
      </c>
      <c r="C174" s="110">
        <v>7.6507902868698112</v>
      </c>
      <c r="D174" s="110">
        <v>7.8199844735647819</v>
      </c>
      <c r="E174" s="110">
        <v>7.980330390670086</v>
      </c>
      <c r="F174" s="110">
        <v>8.0734600641620826</v>
      </c>
      <c r="G174" s="110">
        <v>7.6699244627288472</v>
      </c>
      <c r="H174" s="110">
        <v>8.035168934162666</v>
      </c>
      <c r="I174" s="110">
        <v>7.6484462909868469</v>
      </c>
      <c r="J174" s="110">
        <v>7.9302574088695224</v>
      </c>
      <c r="K174" s="110">
        <v>7.4938082835256372</v>
      </c>
      <c r="L174" s="110">
        <v>5.6833693640420551</v>
      </c>
      <c r="M174" s="110">
        <v>8.8694811923923602</v>
      </c>
      <c r="N174" s="110">
        <v>8.7800918301294146</v>
      </c>
      <c r="O174" s="110">
        <v>9.1186937033651123</v>
      </c>
      <c r="P174" s="110">
        <v>8.9809396656837261</v>
      </c>
      <c r="Q174" s="110">
        <v>9.0648513787784815</v>
      </c>
      <c r="R174" s="110">
        <v>9.2869868596755563</v>
      </c>
      <c r="S174" s="110">
        <v>9.5325302545262769</v>
      </c>
      <c r="T174" s="110">
        <v>9.6393900042835057</v>
      </c>
      <c r="U174" s="110">
        <v>9.7517526236558343</v>
      </c>
      <c r="V174" s="110">
        <v>10.08179859834104</v>
      </c>
      <c r="W174" s="110">
        <v>9.7277706647652131</v>
      </c>
      <c r="X174" s="110">
        <v>8.5853347110475919</v>
      </c>
      <c r="Y174" s="110">
        <v>8.1583362240333468</v>
      </c>
      <c r="DA174" s="60" t="s">
        <v>3079</v>
      </c>
    </row>
    <row r="175" spans="1:105" ht="12" customHeight="1" x14ac:dyDescent="0.25">
      <c r="A175" s="121" t="s">
        <v>54</v>
      </c>
      <c r="B175" s="123">
        <v>6.4412497233824615</v>
      </c>
      <c r="C175" s="123">
        <v>6.4945371785206678</v>
      </c>
      <c r="D175" s="123">
        <v>6.5381835839064468</v>
      </c>
      <c r="E175" s="123">
        <v>6.2805786167063635</v>
      </c>
      <c r="F175" s="123">
        <v>5.6162666061030402</v>
      </c>
      <c r="G175" s="123">
        <v>5.7747367510489314</v>
      </c>
      <c r="H175" s="123">
        <v>5.8440499990126105</v>
      </c>
      <c r="I175" s="123">
        <v>6.1017751454797358</v>
      </c>
      <c r="J175" s="123">
        <v>6.1037758704814431</v>
      </c>
      <c r="K175" s="123">
        <v>5.0309937559842055</v>
      </c>
      <c r="L175" s="123">
        <v>6.1972448624671941</v>
      </c>
      <c r="M175" s="123">
        <v>6.0839456551365538</v>
      </c>
      <c r="N175" s="123">
        <v>6.4332416869073752</v>
      </c>
      <c r="O175" s="123">
        <v>6.5660950283989115</v>
      </c>
      <c r="P175" s="123">
        <v>5.7591025151119615</v>
      </c>
      <c r="Q175" s="123">
        <v>5.9927407073878483</v>
      </c>
      <c r="R175" s="123">
        <v>5.7543705836230163</v>
      </c>
      <c r="S175" s="123">
        <v>6.0874160147660064</v>
      </c>
      <c r="T175" s="123">
        <v>6.0153495773407339</v>
      </c>
      <c r="U175" s="123">
        <v>5.9206646133120122</v>
      </c>
      <c r="V175" s="123">
        <v>6.1862049206791143</v>
      </c>
      <c r="W175" s="123">
        <v>5.7975144677163986</v>
      </c>
      <c r="X175" s="123">
        <v>6.3393103163949878</v>
      </c>
      <c r="Y175" s="123">
        <v>5.8115833401185792</v>
      </c>
      <c r="DA175" s="130" t="s">
        <v>3080</v>
      </c>
    </row>
    <row r="176" spans="1:105" ht="12" customHeight="1" x14ac:dyDescent="0.25">
      <c r="A176" s="97" t="s">
        <v>50</v>
      </c>
      <c r="B176" s="99">
        <v>6.6361821513813428</v>
      </c>
      <c r="C176" s="99">
        <v>6.3609375684052765</v>
      </c>
      <c r="D176" s="99">
        <v>6.4891541291696235</v>
      </c>
      <c r="E176" s="99">
        <v>6.0941774463656024</v>
      </c>
      <c r="F176" s="99">
        <v>5.9712093543457216</v>
      </c>
      <c r="G176" s="99">
        <v>5.8075474180034927</v>
      </c>
      <c r="H176" s="99">
        <v>5.7778571166572537</v>
      </c>
      <c r="I176" s="99">
        <v>6.1129202946772718</v>
      </c>
      <c r="J176" s="99">
        <v>5.7355489941358924</v>
      </c>
      <c r="K176" s="99">
        <v>5.8014801413093551</v>
      </c>
      <c r="L176" s="99">
        <v>5.9511892199599687</v>
      </c>
      <c r="M176" s="99">
        <v>6.2212396202013673</v>
      </c>
      <c r="N176" s="99">
        <v>6.2315313267164258</v>
      </c>
      <c r="O176" s="99">
        <v>6.203627466866112</v>
      </c>
      <c r="P176" s="99">
        <v>6.2006625136897195</v>
      </c>
      <c r="Q176" s="99">
        <v>6.1293611286354643</v>
      </c>
      <c r="R176" s="99">
        <v>5.6092259867381173</v>
      </c>
      <c r="S176" s="99">
        <v>6.0732738969964704</v>
      </c>
      <c r="T176" s="99">
        <v>5.9311566937720839</v>
      </c>
      <c r="U176" s="99">
        <v>5.9196925709606019</v>
      </c>
      <c r="V176" s="99">
        <v>6.4090506992293657</v>
      </c>
      <c r="W176" s="99">
        <v>6.0999939121388715</v>
      </c>
      <c r="X176" s="99">
        <v>6.0518363645738127</v>
      </c>
      <c r="Y176" s="99">
        <v>5.6313006319829997</v>
      </c>
      <c r="DA176" s="63" t="s">
        <v>3081</v>
      </c>
    </row>
    <row r="177" spans="1:105" ht="12" customHeight="1" x14ac:dyDescent="0.25">
      <c r="A177" s="109" t="s">
        <v>120</v>
      </c>
      <c r="B177" s="110">
        <v>6.2774851315479001</v>
      </c>
      <c r="C177" s="110">
        <v>6.6038594786901159</v>
      </c>
      <c r="D177" s="110">
        <v>6.5782160445983004</v>
      </c>
      <c r="E177" s="110">
        <v>6.4320511462041505</v>
      </c>
      <c r="F177" s="110">
        <v>5.3210471739981093</v>
      </c>
      <c r="G177" s="110">
        <v>5.7480099620434153</v>
      </c>
      <c r="H177" s="110">
        <v>5.894166743309075</v>
      </c>
      <c r="I177" s="110">
        <v>6.0937427587107775</v>
      </c>
      <c r="J177" s="110">
        <v>6.3515206663510986</v>
      </c>
      <c r="K177" s="110">
        <v>4.5422830507701626</v>
      </c>
      <c r="L177" s="110">
        <v>6.3436764593755122</v>
      </c>
      <c r="M177" s="110">
        <v>6.006263636065718</v>
      </c>
      <c r="N177" s="110">
        <v>6.5392912943685451</v>
      </c>
      <c r="O177" s="110">
        <v>6.7496096294809282</v>
      </c>
      <c r="P177" s="110">
        <v>5.5413293335122518</v>
      </c>
      <c r="Q177" s="110">
        <v>5.9285088441901106</v>
      </c>
      <c r="R177" s="110">
        <v>5.8162599853867638</v>
      </c>
      <c r="S177" s="110">
        <v>6.0929797797137049</v>
      </c>
      <c r="T177" s="110">
        <v>6.0462999917666078</v>
      </c>
      <c r="U177" s="110">
        <v>5.9210038135202776</v>
      </c>
      <c r="V177" s="110">
        <v>6.1142190276015027</v>
      </c>
      <c r="W177" s="110">
        <v>5.7109411469720728</v>
      </c>
      <c r="X177" s="110">
        <v>6.4070940475909639</v>
      </c>
      <c r="Y177" s="110">
        <v>5.848339146423057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52.235715156611128</v>
      </c>
      <c r="C3" s="118">
        <f t="shared" si="0"/>
        <v>56.014365648716819</v>
      </c>
      <c r="D3" s="118">
        <f t="shared" si="0"/>
        <v>46.969893063778485</v>
      </c>
      <c r="E3" s="118">
        <f t="shared" si="0"/>
        <v>51.255435132637707</v>
      </c>
      <c r="F3" s="118">
        <f t="shared" si="0"/>
        <v>54.61413592540044</v>
      </c>
      <c r="G3" s="118">
        <f t="shared" si="0"/>
        <v>51.33219203334334</v>
      </c>
      <c r="H3" s="118">
        <f t="shared" si="0"/>
        <v>49.356075633490292</v>
      </c>
      <c r="I3" s="118">
        <f t="shared" si="0"/>
        <v>47.579863593202631</v>
      </c>
      <c r="J3" s="118">
        <f t="shared" si="0"/>
        <v>53.549551340800996</v>
      </c>
      <c r="K3" s="118">
        <f t="shared" si="0"/>
        <v>49.637679098342396</v>
      </c>
      <c r="L3" s="118">
        <f t="shared" si="0"/>
        <v>65.907072236606453</v>
      </c>
      <c r="M3" s="118">
        <f t="shared" si="0"/>
        <v>21.273270320972909</v>
      </c>
      <c r="N3" s="118">
        <f t="shared" si="0"/>
        <v>35.222799240900756</v>
      </c>
      <c r="O3" s="118">
        <f t="shared" si="0"/>
        <v>50.775323572424945</v>
      </c>
      <c r="P3" s="118">
        <f t="shared" si="0"/>
        <v>38.699868683797561</v>
      </c>
      <c r="Q3" s="118">
        <f t="shared" si="0"/>
        <v>41.415961094826208</v>
      </c>
      <c r="R3" s="118">
        <f t="shared" ref="R3:V3" si="1">R4+R7+R9+R19</f>
        <v>45.688078443569708</v>
      </c>
      <c r="S3" s="118">
        <f t="shared" si="1"/>
        <v>46.953228450886257</v>
      </c>
      <c r="T3" s="118">
        <f t="shared" si="1"/>
        <v>39.020649410366119</v>
      </c>
      <c r="U3" s="118">
        <f t="shared" si="1"/>
        <v>39.622470282665397</v>
      </c>
      <c r="V3" s="118">
        <f t="shared" si="1"/>
        <v>34.93983418357594</v>
      </c>
      <c r="W3" s="118">
        <f t="shared" ref="W3:Y3" si="2">W4+W7+W9+W19</f>
        <v>42.800546268281295</v>
      </c>
      <c r="X3" s="118">
        <f t="shared" si="2"/>
        <v>40.170062480221361</v>
      </c>
      <c r="Y3" s="118">
        <f t="shared" si="2"/>
        <v>29.852607465418384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49.740472160518983</v>
      </c>
      <c r="C4" s="123">
        <f t="shared" si="3"/>
        <v>53.497906175745058</v>
      </c>
      <c r="D4" s="123">
        <f t="shared" si="3"/>
        <v>44.436971058739466</v>
      </c>
      <c r="E4" s="123">
        <f t="shared" si="3"/>
        <v>48.600653910537467</v>
      </c>
      <c r="F4" s="123">
        <f t="shared" si="3"/>
        <v>51.830832293485855</v>
      </c>
      <c r="G4" s="123">
        <f t="shared" si="3"/>
        <v>48.634964936725105</v>
      </c>
      <c r="H4" s="123">
        <f t="shared" si="3"/>
        <v>46.561437703861614</v>
      </c>
      <c r="I4" s="123">
        <f t="shared" si="3"/>
        <v>44.494440611808486</v>
      </c>
      <c r="J4" s="123">
        <f t="shared" si="3"/>
        <v>50.251561369589375</v>
      </c>
      <c r="K4" s="123">
        <f t="shared" si="3"/>
        <v>46.452106165591495</v>
      </c>
      <c r="L4" s="123">
        <f t="shared" si="3"/>
        <v>61.653993497073635</v>
      </c>
      <c r="M4" s="123">
        <f t="shared" si="3"/>
        <v>19.132689246559597</v>
      </c>
      <c r="N4" s="123">
        <f t="shared" si="3"/>
        <v>32.419237387597128</v>
      </c>
      <c r="O4" s="123">
        <f t="shared" si="3"/>
        <v>47.179748508977745</v>
      </c>
      <c r="P4" s="123">
        <f t="shared" si="3"/>
        <v>35.170927654511885</v>
      </c>
      <c r="Q4" s="123">
        <f t="shared" si="3"/>
        <v>37.865154235613645</v>
      </c>
      <c r="R4" s="123">
        <f t="shared" ref="R4:V4" si="4">SUM(R5:R6)</f>
        <v>41.625238601829061</v>
      </c>
      <c r="S4" s="123">
        <f t="shared" si="4"/>
        <v>42.284803015640769</v>
      </c>
      <c r="T4" s="123">
        <f t="shared" si="4"/>
        <v>35.685085781712317</v>
      </c>
      <c r="U4" s="123">
        <f t="shared" si="4"/>
        <v>36.919816147769446</v>
      </c>
      <c r="V4" s="123">
        <f t="shared" si="4"/>
        <v>32.286602703361837</v>
      </c>
      <c r="W4" s="123">
        <f t="shared" ref="W4:Y4" si="5">SUM(W5:W6)</f>
        <v>39.675866683248742</v>
      </c>
      <c r="X4" s="123">
        <f t="shared" si="5"/>
        <v>38.583807407230978</v>
      </c>
      <c r="Y4" s="123">
        <f t="shared" si="5"/>
        <v>28.591254018174656</v>
      </c>
      <c r="DA4" s="130" t="s">
        <v>3085</v>
      </c>
    </row>
    <row r="5" spans="1:105" ht="12" customHeight="1" x14ac:dyDescent="0.25">
      <c r="A5" s="97" t="s">
        <v>51</v>
      </c>
      <c r="B5" s="99">
        <v>49.740472160518983</v>
      </c>
      <c r="C5" s="99">
        <v>53.497906175745058</v>
      </c>
      <c r="D5" s="99">
        <v>44.436971058739466</v>
      </c>
      <c r="E5" s="99">
        <v>48.600653910537467</v>
      </c>
      <c r="F5" s="99">
        <v>51.830832293485855</v>
      </c>
      <c r="G5" s="99">
        <v>48.634964936725105</v>
      </c>
      <c r="H5" s="99">
        <v>46.561437703861614</v>
      </c>
      <c r="I5" s="99">
        <v>44.494440611808486</v>
      </c>
      <c r="J5" s="99">
        <v>50.251561369589375</v>
      </c>
      <c r="K5" s="99">
        <v>46.452106165591495</v>
      </c>
      <c r="L5" s="99">
        <v>61.653993497073635</v>
      </c>
      <c r="M5" s="99">
        <v>19.132689246559597</v>
      </c>
      <c r="N5" s="99">
        <v>32.419237387597128</v>
      </c>
      <c r="O5" s="99">
        <v>47.179748508977745</v>
      </c>
      <c r="P5" s="99">
        <v>35.170927654511885</v>
      </c>
      <c r="Q5" s="99">
        <v>37.865154235613645</v>
      </c>
      <c r="R5" s="99">
        <v>41.625238601829061</v>
      </c>
      <c r="S5" s="99">
        <v>42.284803015640769</v>
      </c>
      <c r="T5" s="99">
        <v>35.685085781712317</v>
      </c>
      <c r="U5" s="99">
        <v>36.919816147769446</v>
      </c>
      <c r="V5" s="99">
        <v>32.286602703361837</v>
      </c>
      <c r="W5" s="99">
        <v>39.675866683248742</v>
      </c>
      <c r="X5" s="99">
        <v>38.583807407230978</v>
      </c>
      <c r="Y5" s="99">
        <v>28.591254018174656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1.3703985455001628</v>
      </c>
      <c r="C9" s="123">
        <v>1.4442428828594494</v>
      </c>
      <c r="D9" s="123">
        <v>1.4405535015289861</v>
      </c>
      <c r="E9" s="123">
        <v>1.632701939844319</v>
      </c>
      <c r="F9" s="123">
        <v>1.7723214758345842</v>
      </c>
      <c r="G9" s="123">
        <v>1.7354617428091708</v>
      </c>
      <c r="H9" s="123">
        <v>1.901187939841724</v>
      </c>
      <c r="I9" s="123">
        <v>2.1731915353168541</v>
      </c>
      <c r="J9" s="123">
        <v>2.470912651231068</v>
      </c>
      <c r="K9" s="123">
        <v>2.3684043720552896</v>
      </c>
      <c r="L9" s="123">
        <v>3.4305730744788399</v>
      </c>
      <c r="M9" s="123">
        <v>1.3042911903529315</v>
      </c>
      <c r="N9" s="123">
        <v>1.9917595500898637</v>
      </c>
      <c r="O9" s="123">
        <v>2.8205444297811941</v>
      </c>
      <c r="P9" s="123">
        <v>2.7806538532347997</v>
      </c>
      <c r="Q9" s="123">
        <v>2.8653151342007455</v>
      </c>
      <c r="R9" s="123">
        <v>3.4974205491173445</v>
      </c>
      <c r="S9" s="123">
        <v>4.0944429678536425</v>
      </c>
      <c r="T9" s="123">
        <v>2.7756392725924131</v>
      </c>
      <c r="U9" s="123">
        <v>2.1437824184888066</v>
      </c>
      <c r="V9" s="123">
        <v>2.0582403633739426</v>
      </c>
      <c r="W9" s="123">
        <v>2.6208264955797489</v>
      </c>
      <c r="X9" s="123">
        <v>1.2545602712792958</v>
      </c>
      <c r="Y9" s="123">
        <v>1.0400095314678328</v>
      </c>
      <c r="DA9" s="130" t="s">
        <v>3090</v>
      </c>
    </row>
    <row r="10" spans="1:105" ht="12" customHeight="1" x14ac:dyDescent="0.25">
      <c r="A10" s="97" t="s">
        <v>143</v>
      </c>
      <c r="B10" s="99">
        <v>6.3975368849966436</v>
      </c>
      <c r="C10" s="99">
        <v>6.5521274689104674</v>
      </c>
      <c r="D10" s="99">
        <v>5.8902938960629365</v>
      </c>
      <c r="E10" s="99">
        <v>6.3358601009742337</v>
      </c>
      <c r="F10" s="99">
        <v>6.3672304576102388</v>
      </c>
      <c r="G10" s="99">
        <v>5.7064661831895371</v>
      </c>
      <c r="H10" s="99">
        <v>6.4344744049351013</v>
      </c>
      <c r="I10" s="99">
        <v>7.4593857508177157</v>
      </c>
      <c r="J10" s="99">
        <v>8.6742179597101323</v>
      </c>
      <c r="K10" s="99">
        <v>8.1891852272532262</v>
      </c>
      <c r="L10" s="99">
        <v>10.757585548407144</v>
      </c>
      <c r="M10" s="99">
        <v>2.8876789696843481</v>
      </c>
      <c r="N10" s="99">
        <v>4.5906761882776053</v>
      </c>
      <c r="O10" s="99">
        <v>5.9479561806524073</v>
      </c>
      <c r="P10" s="99">
        <v>6.170561296064121</v>
      </c>
      <c r="Q10" s="99">
        <v>6.0079101054606552</v>
      </c>
      <c r="R10" s="99">
        <v>6.885022913554768</v>
      </c>
      <c r="S10" s="99">
        <v>7.9837389072611753</v>
      </c>
      <c r="T10" s="99">
        <v>5.9234069316143936</v>
      </c>
      <c r="U10" s="99">
        <v>5.1868309700440145</v>
      </c>
      <c r="V10" s="99">
        <v>5.5851210082779543</v>
      </c>
      <c r="W10" s="99">
        <v>7.9083362561500898</v>
      </c>
      <c r="X10" s="99">
        <v>4.7955345563535872</v>
      </c>
      <c r="Y10" s="99">
        <v>3.797871971363425</v>
      </c>
      <c r="DA10" s="63" t="s">
        <v>3091</v>
      </c>
    </row>
    <row r="11" spans="1:105" ht="12" customHeight="1" x14ac:dyDescent="0.25">
      <c r="A11" s="97" t="s">
        <v>124</v>
      </c>
      <c r="B11" s="99">
        <v>3.8440293764198734</v>
      </c>
      <c r="C11" s="99">
        <v>3.7273949206113497</v>
      </c>
      <c r="D11" s="99">
        <v>3.8649492674050387</v>
      </c>
      <c r="E11" s="99">
        <v>3.7824201575620209</v>
      </c>
      <c r="F11" s="99">
        <v>3.8495186568686477</v>
      </c>
      <c r="G11" s="99">
        <v>3.7277211846241833</v>
      </c>
      <c r="H11" s="99">
        <v>3.5870717639219523</v>
      </c>
      <c r="I11" s="99">
        <v>3.6987421526361746</v>
      </c>
      <c r="J11" s="99">
        <v>3.4838289894487771</v>
      </c>
      <c r="K11" s="99">
        <v>3.5224305751275966</v>
      </c>
      <c r="L11" s="99">
        <v>3.7196631230427304</v>
      </c>
      <c r="M11" s="99">
        <v>4.002264178260039</v>
      </c>
      <c r="N11" s="99">
        <v>3.9950078888706431</v>
      </c>
      <c r="O11" s="99">
        <v>4.0075804612224282</v>
      </c>
      <c r="P11" s="99">
        <v>4.004202231750174</v>
      </c>
      <c r="Q11" s="99">
        <v>3.8493598273472216</v>
      </c>
      <c r="R11" s="99">
        <v>3.7173965077954234</v>
      </c>
      <c r="S11" s="99">
        <v>3.7699245177741485</v>
      </c>
      <c r="T11" s="99">
        <v>3.8156092105590957</v>
      </c>
      <c r="U11" s="99">
        <v>3.7306897128058401</v>
      </c>
      <c r="V11" s="99">
        <v>3.8355689400996287</v>
      </c>
      <c r="W11" s="99">
        <v>4.1316245716641458</v>
      </c>
      <c r="X11" s="99">
        <v>2.7563074960657556</v>
      </c>
      <c r="Y11" s="99">
        <v>2.3818394922827526</v>
      </c>
      <c r="DA11" s="63" t="s">
        <v>3092</v>
      </c>
    </row>
    <row r="12" spans="1:105" ht="12" customHeight="1" x14ac:dyDescent="0.25">
      <c r="A12" s="97" t="s">
        <v>123</v>
      </c>
      <c r="B12" s="99">
        <v>0.97140459348003139</v>
      </c>
      <c r="C12" s="99">
        <v>0.89409476558138123</v>
      </c>
      <c r="D12" s="99">
        <v>0.84721552062273475</v>
      </c>
      <c r="E12" s="99">
        <v>0.9209612347788938</v>
      </c>
      <c r="F12" s="99">
        <v>0.90690811617801104</v>
      </c>
      <c r="G12" s="99">
        <v>0.79554945313730663</v>
      </c>
      <c r="H12" s="99">
        <v>0.72480320272699772</v>
      </c>
      <c r="I12" s="99">
        <v>0.89980729832351247</v>
      </c>
      <c r="J12" s="99">
        <v>0.78027398467729758</v>
      </c>
      <c r="K12" s="99">
        <v>0.72018070996672234</v>
      </c>
      <c r="L12" s="99">
        <v>1.6656773811200614</v>
      </c>
      <c r="M12" s="99">
        <v>0.79025043899020675</v>
      </c>
      <c r="N12" s="99">
        <v>1.020056559357349</v>
      </c>
      <c r="O12" s="99">
        <v>1.0730588073728424</v>
      </c>
      <c r="P12" s="99">
        <v>0.77538950086458225</v>
      </c>
      <c r="Q12" s="99">
        <v>0.89391524407061707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3093</v>
      </c>
    </row>
    <row r="13" spans="1:105" ht="12" customHeight="1" x14ac:dyDescent="0.25">
      <c r="A13" s="100" t="s">
        <v>50</v>
      </c>
      <c r="B13" s="102">
        <v>0.97140459348003139</v>
      </c>
      <c r="C13" s="102">
        <v>0.89409476558138123</v>
      </c>
      <c r="D13" s="102">
        <v>0.84721552062273475</v>
      </c>
      <c r="E13" s="102">
        <v>0.9209612347788938</v>
      </c>
      <c r="F13" s="102">
        <v>0.90690811617801104</v>
      </c>
      <c r="G13" s="102">
        <v>0.79554945313730663</v>
      </c>
      <c r="H13" s="102">
        <v>0.72480320272699772</v>
      </c>
      <c r="I13" s="102">
        <v>0.89980729832351247</v>
      </c>
      <c r="J13" s="102">
        <v>0.78027398467729758</v>
      </c>
      <c r="K13" s="102">
        <v>0.72018070996672234</v>
      </c>
      <c r="L13" s="102">
        <v>1.6656773811200614</v>
      </c>
      <c r="M13" s="102">
        <v>0.79025043899020675</v>
      </c>
      <c r="N13" s="102">
        <v>1.020056559357349</v>
      </c>
      <c r="O13" s="102">
        <v>1.0730588073728424</v>
      </c>
      <c r="P13" s="102">
        <v>0.77538950086458225</v>
      </c>
      <c r="Q13" s="102">
        <v>0.89391524407061707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1.1248444505919772</v>
      </c>
      <c r="C19" s="123">
        <v>1.0722165901123151</v>
      </c>
      <c r="D19" s="123">
        <v>1.0923685035100279</v>
      </c>
      <c r="E19" s="123">
        <v>1.0220792822559264</v>
      </c>
      <c r="F19" s="123">
        <v>1.0109821560799999</v>
      </c>
      <c r="G19" s="123">
        <v>0.96176535380906136</v>
      </c>
      <c r="H19" s="123">
        <v>0.89344998978694889</v>
      </c>
      <c r="I19" s="123">
        <v>0.91223144607729556</v>
      </c>
      <c r="J19" s="123">
        <v>0.82707731998055445</v>
      </c>
      <c r="K19" s="123">
        <v>0.81716856069561028</v>
      </c>
      <c r="L19" s="123">
        <v>0.82250566505398215</v>
      </c>
      <c r="M19" s="123">
        <v>0.83628988406038163</v>
      </c>
      <c r="N19" s="123">
        <v>0.81180230321376112</v>
      </c>
      <c r="O19" s="123">
        <v>0.77503063366600655</v>
      </c>
      <c r="P19" s="123">
        <v>0.74828717605087247</v>
      </c>
      <c r="Q19" s="123">
        <v>0.68549172501182143</v>
      </c>
      <c r="R19" s="123">
        <v>0.56541929262330159</v>
      </c>
      <c r="S19" s="123">
        <v>0.57398246739184278</v>
      </c>
      <c r="T19" s="123">
        <v>0.55992435606138646</v>
      </c>
      <c r="U19" s="123">
        <v>0.55887171640714983</v>
      </c>
      <c r="V19" s="123">
        <v>0.59499111684016004</v>
      </c>
      <c r="W19" s="123">
        <v>0.5038530894528036</v>
      </c>
      <c r="X19" s="123">
        <v>0.33169480171108529</v>
      </c>
      <c r="Y19" s="123">
        <v>0.22134391577589507</v>
      </c>
      <c r="DA19" s="130" t="s">
        <v>3100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3101</v>
      </c>
    </row>
    <row r="21" spans="1:105" ht="12" customHeight="1" x14ac:dyDescent="0.25">
      <c r="A21" s="97" t="s">
        <v>50</v>
      </c>
      <c r="B21" s="99">
        <v>2.46377147512634</v>
      </c>
      <c r="C21" s="99">
        <v>2.3603112283067222</v>
      </c>
      <c r="D21" s="99">
        <v>2.4073000961699487</v>
      </c>
      <c r="E21" s="99">
        <v>2.2582068892490241</v>
      </c>
      <c r="F21" s="99">
        <v>2.2082847899894911</v>
      </c>
      <c r="G21" s="99">
        <v>2.1422036610771542</v>
      </c>
      <c r="H21" s="99">
        <v>2.1247742945930019</v>
      </c>
      <c r="I21" s="99">
        <v>2.2448820119618254</v>
      </c>
      <c r="J21" s="99">
        <v>2.1061215164793179</v>
      </c>
      <c r="K21" s="99">
        <v>2.1301224085028783</v>
      </c>
      <c r="L21" s="99">
        <v>2.1849764444806894</v>
      </c>
      <c r="M21" s="99">
        <v>2.2839611622196765</v>
      </c>
      <c r="N21" s="99">
        <v>2.2875860750082078</v>
      </c>
      <c r="O21" s="99">
        <v>2.2769955465492142</v>
      </c>
      <c r="P21" s="99">
        <v>2.2754748053985168</v>
      </c>
      <c r="Q21" s="99">
        <v>2.2483757981719039</v>
      </c>
      <c r="R21" s="99">
        <v>2.0564479568497305</v>
      </c>
      <c r="S21" s="99">
        <v>2.2251120940124265</v>
      </c>
      <c r="T21" s="99">
        <v>2.1730270781928374</v>
      </c>
      <c r="U21" s="99">
        <v>2.1687961319545805</v>
      </c>
      <c r="V21" s="99">
        <v>2.3473975378514114</v>
      </c>
      <c r="W21" s="99">
        <v>2.2317160554438602</v>
      </c>
      <c r="X21" s="99">
        <v>2.2108933813953691</v>
      </c>
      <c r="Y21" s="99">
        <v>2.0512679542776837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41.51536166926487</v>
      </c>
      <c r="C24" s="118">
        <f t="shared" si="7"/>
        <v>42.754031127236765</v>
      </c>
      <c r="D24" s="118">
        <f t="shared" si="7"/>
        <v>41.606537381320621</v>
      </c>
      <c r="E24" s="118">
        <f t="shared" si="7"/>
        <v>41.33658437580857</v>
      </c>
      <c r="F24" s="118">
        <f t="shared" si="7"/>
        <v>43.561206373730279</v>
      </c>
      <c r="G24" s="118">
        <f t="shared" si="7"/>
        <v>42.350678025924168</v>
      </c>
      <c r="H24" s="118">
        <f t="shared" si="7"/>
        <v>39.016938161700459</v>
      </c>
      <c r="I24" s="118">
        <f t="shared" si="7"/>
        <v>36.173743709382393</v>
      </c>
      <c r="J24" s="118">
        <f t="shared" si="7"/>
        <v>37.05007267888508</v>
      </c>
      <c r="K24" s="118">
        <f t="shared" si="7"/>
        <v>37.256718458574213</v>
      </c>
      <c r="L24" s="118">
        <f t="shared" si="7"/>
        <v>39.529708241558936</v>
      </c>
      <c r="M24" s="118">
        <f t="shared" si="7"/>
        <v>30.41177687812851</v>
      </c>
      <c r="N24" s="118">
        <f t="shared" si="7"/>
        <v>34.569077404902096</v>
      </c>
      <c r="O24" s="118">
        <f t="shared" si="7"/>
        <v>36.668402005701196</v>
      </c>
      <c r="P24" s="118">
        <f t="shared" si="7"/>
        <v>25.827211298232847</v>
      </c>
      <c r="Q24" s="118">
        <f t="shared" si="7"/>
        <v>27.96095541231826</v>
      </c>
      <c r="R24" s="118">
        <f t="shared" ref="R24:V24" si="8">R25+R28+R30+R39</f>
        <v>32.104807391931921</v>
      </c>
      <c r="S24" s="118">
        <f t="shared" si="8"/>
        <v>30.162277095846516</v>
      </c>
      <c r="T24" s="118">
        <f t="shared" si="8"/>
        <v>29.051757631454169</v>
      </c>
      <c r="U24" s="118">
        <f t="shared" si="8"/>
        <v>26.297036096174246</v>
      </c>
      <c r="V24" s="118">
        <f t="shared" si="8"/>
        <v>22.970342202152693</v>
      </c>
      <c r="W24" s="118">
        <f t="shared" ref="W24:Y24" si="9">W25+W28+W30+W39</f>
        <v>35.338204401863138</v>
      </c>
      <c r="X24" s="118">
        <f t="shared" si="9"/>
        <v>26.790993479842889</v>
      </c>
      <c r="Y24" s="118">
        <f t="shared" si="9"/>
        <v>22.555359379446141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39.954380921198236</v>
      </c>
      <c r="C25" s="123">
        <f t="shared" si="10"/>
        <v>41.271665673917923</v>
      </c>
      <c r="D25" s="123">
        <f t="shared" si="10"/>
        <v>40.109598381209317</v>
      </c>
      <c r="E25" s="123">
        <f t="shared" si="10"/>
        <v>39.938264387659807</v>
      </c>
      <c r="F25" s="123">
        <f t="shared" si="10"/>
        <v>42.182865925510541</v>
      </c>
      <c r="G25" s="123">
        <f t="shared" si="10"/>
        <v>41.040013160606861</v>
      </c>
      <c r="H25" s="123">
        <f t="shared" si="10"/>
        <v>37.790505826022148</v>
      </c>
      <c r="I25" s="123">
        <f t="shared" si="10"/>
        <v>34.932511444163737</v>
      </c>
      <c r="J25" s="123">
        <f t="shared" si="10"/>
        <v>35.926825662296523</v>
      </c>
      <c r="K25" s="123">
        <f t="shared" si="10"/>
        <v>36.164794935622261</v>
      </c>
      <c r="L25" s="123">
        <f t="shared" si="10"/>
        <v>38.452311603873099</v>
      </c>
      <c r="M25" s="123">
        <f t="shared" si="10"/>
        <v>29.330486900272685</v>
      </c>
      <c r="N25" s="123">
        <f t="shared" si="10"/>
        <v>33.564474161894438</v>
      </c>
      <c r="O25" s="123">
        <f t="shared" si="10"/>
        <v>35.724744327523517</v>
      </c>
      <c r="P25" s="123">
        <f t="shared" si="10"/>
        <v>24.907102808304082</v>
      </c>
      <c r="Q25" s="123">
        <f t="shared" si="10"/>
        <v>27.086612836852133</v>
      </c>
      <c r="R25" s="123">
        <f t="shared" ref="R25:V25" si="11">SUM(R26:R27)</f>
        <v>31.348382319119722</v>
      </c>
      <c r="S25" s="123">
        <f t="shared" si="11"/>
        <v>29.396337927679696</v>
      </c>
      <c r="T25" s="123">
        <f t="shared" si="11"/>
        <v>28.335600553482404</v>
      </c>
      <c r="U25" s="123">
        <f t="shared" si="11"/>
        <v>25.614041635699586</v>
      </c>
      <c r="V25" s="123">
        <f t="shared" si="11"/>
        <v>22.278074401018689</v>
      </c>
      <c r="W25" s="123">
        <f t="shared" ref="W25:Y25" si="12">SUM(W26:W27)</f>
        <v>34.730523410853685</v>
      </c>
      <c r="X25" s="123">
        <f t="shared" si="12"/>
        <v>26.316819666226895</v>
      </c>
      <c r="Y25" s="123">
        <f t="shared" si="12"/>
        <v>22.170493955600751</v>
      </c>
      <c r="DA25" s="130" t="s">
        <v>3105</v>
      </c>
    </row>
    <row r="26" spans="1:105" ht="12" customHeight="1" x14ac:dyDescent="0.25">
      <c r="A26" s="97" t="s">
        <v>74</v>
      </c>
      <c r="B26" s="99">
        <v>39.954380921198236</v>
      </c>
      <c r="C26" s="99">
        <v>41.271665673917923</v>
      </c>
      <c r="D26" s="99">
        <v>40.109598381209317</v>
      </c>
      <c r="E26" s="99">
        <v>39.938264387659807</v>
      </c>
      <c r="F26" s="99">
        <v>42.182865925510541</v>
      </c>
      <c r="G26" s="99">
        <v>41.040013160606861</v>
      </c>
      <c r="H26" s="99">
        <v>37.790505826022148</v>
      </c>
      <c r="I26" s="99">
        <v>34.932511444163737</v>
      </c>
      <c r="J26" s="99">
        <v>35.926825662296523</v>
      </c>
      <c r="K26" s="99">
        <v>36.164794935622261</v>
      </c>
      <c r="L26" s="99">
        <v>38.452311603873099</v>
      </c>
      <c r="M26" s="99">
        <v>29.330486900272685</v>
      </c>
      <c r="N26" s="99">
        <v>33.564474161894438</v>
      </c>
      <c r="O26" s="99">
        <v>35.724744327523517</v>
      </c>
      <c r="P26" s="99">
        <v>24.907102808304082</v>
      </c>
      <c r="Q26" s="99">
        <v>27.086612836852133</v>
      </c>
      <c r="R26" s="99">
        <v>31.348382319119722</v>
      </c>
      <c r="S26" s="99">
        <v>29.396337927679696</v>
      </c>
      <c r="T26" s="99">
        <v>28.335600553482404</v>
      </c>
      <c r="U26" s="99">
        <v>25.614041635699586</v>
      </c>
      <c r="V26" s="99">
        <v>22.278074401018689</v>
      </c>
      <c r="W26" s="99">
        <v>34.730523410853685</v>
      </c>
      <c r="X26" s="99">
        <v>26.316819666226895</v>
      </c>
      <c r="Y26" s="99">
        <v>22.170493955600751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0.43613766154560651</v>
      </c>
      <c r="C30" s="123">
        <v>0.41820509506637726</v>
      </c>
      <c r="D30" s="123">
        <v>0.41459611955027786</v>
      </c>
      <c r="E30" s="123">
        <v>0.38622473651429173</v>
      </c>
      <c r="F30" s="123">
        <v>0.37714344844629877</v>
      </c>
      <c r="G30" s="123">
        <v>0.3522125144856223</v>
      </c>
      <c r="H30" s="123">
        <v>0.31485790402676028</v>
      </c>
      <c r="I30" s="123">
        <v>0.30478137931224797</v>
      </c>
      <c r="J30" s="123">
        <v>0.26960542773794571</v>
      </c>
      <c r="K30" s="123">
        <v>0.25587405183280382</v>
      </c>
      <c r="L30" s="123">
        <v>0.24925230032234547</v>
      </c>
      <c r="M30" s="123">
        <v>0.24395497019987952</v>
      </c>
      <c r="N30" s="123">
        <v>0.20841072442414763</v>
      </c>
      <c r="O30" s="123">
        <v>0.17644167042442252</v>
      </c>
      <c r="P30" s="123">
        <v>0.16446625889602629</v>
      </c>
      <c r="Q30" s="123">
        <v>0.15173077162383913</v>
      </c>
      <c r="R30" s="123">
        <v>0.14355231519034603</v>
      </c>
      <c r="S30" s="123">
        <v>0.14266602055055552</v>
      </c>
      <c r="T30" s="123">
        <v>0.13725907913122792</v>
      </c>
      <c r="U30" s="123">
        <v>0.12791072644955756</v>
      </c>
      <c r="V30" s="123">
        <v>0.12494001452917768</v>
      </c>
      <c r="W30" s="123">
        <v>0.12426656258111556</v>
      </c>
      <c r="X30" s="123">
        <v>7.3241715705269259E-2</v>
      </c>
      <c r="Y30" s="123">
        <v>5.9581056679629166E-2</v>
      </c>
      <c r="DA30" s="130" t="s">
        <v>3110</v>
      </c>
    </row>
    <row r="31" spans="1:105" ht="12" customHeight="1" x14ac:dyDescent="0.25">
      <c r="A31" s="97" t="s">
        <v>141</v>
      </c>
      <c r="B31" s="99">
        <v>3.8440293764198739</v>
      </c>
      <c r="C31" s="99">
        <v>3.7156385747173331</v>
      </c>
      <c r="D31" s="99">
        <v>3.8379764564495864</v>
      </c>
      <c r="E31" s="99">
        <v>3.747293110621515</v>
      </c>
      <c r="F31" s="99">
        <v>3.8110563231513703</v>
      </c>
      <c r="G31" s="99">
        <v>3.7000654352938507</v>
      </c>
      <c r="H31" s="99">
        <v>3.583461426631148</v>
      </c>
      <c r="I31" s="99">
        <v>3.7078357649616311</v>
      </c>
      <c r="J31" s="99">
        <v>3.4922201555282748</v>
      </c>
      <c r="K31" s="99">
        <v>3.5267318041540379</v>
      </c>
      <c r="L31" s="99">
        <v>3.7188717054059399</v>
      </c>
      <c r="M31" s="99">
        <v>4.0058209483651828</v>
      </c>
      <c r="N31" s="99">
        <v>3.9759049626903069</v>
      </c>
      <c r="O31" s="99">
        <v>3.9352202435206425</v>
      </c>
      <c r="P31" s="99">
        <v>3.9109084096325555</v>
      </c>
      <c r="Q31" s="99">
        <v>3.8312446626878143</v>
      </c>
      <c r="R31" s="99">
        <v>3.8018234286098531</v>
      </c>
      <c r="S31" s="99">
        <v>3.9314959810149079</v>
      </c>
      <c r="T31" s="99">
        <v>3.8853367872879812</v>
      </c>
      <c r="U31" s="99">
        <v>3.7155804265628558</v>
      </c>
      <c r="V31" s="99">
        <v>3.7577601965501537</v>
      </c>
      <c r="W31" s="99">
        <v>4.0309256341691553</v>
      </c>
      <c r="X31" s="99">
        <v>2.7191045680121859</v>
      </c>
      <c r="Y31" s="99">
        <v>2.3976706841002691</v>
      </c>
      <c r="DA31" s="63" t="s">
        <v>3111</v>
      </c>
    </row>
    <row r="32" spans="1:105" ht="12" customHeight="1" x14ac:dyDescent="0.25">
      <c r="A32" s="97" t="s">
        <v>140</v>
      </c>
      <c r="B32" s="99">
        <v>0.97140459348003139</v>
      </c>
      <c r="C32" s="99">
        <v>0.89044709501140251</v>
      </c>
      <c r="D32" s="99">
        <v>0.8397802490533488</v>
      </c>
      <c r="E32" s="99">
        <v>0.90963787207393987</v>
      </c>
      <c r="F32" s="99">
        <v>0.89612363330368161</v>
      </c>
      <c r="G32" s="99">
        <v>0.78805209736200532</v>
      </c>
      <c r="H32" s="99">
        <v>0.72337732172555569</v>
      </c>
      <c r="I32" s="99">
        <v>0.90358673168292691</v>
      </c>
      <c r="J32" s="99">
        <v>0.7827442046281059</v>
      </c>
      <c r="K32" s="99">
        <v>0.72041239774328447</v>
      </c>
      <c r="L32" s="99">
        <v>1.6567373861363608</v>
      </c>
      <c r="M32" s="99">
        <v>0.78893215259695415</v>
      </c>
      <c r="N32" s="99">
        <v>1.0185289828328932</v>
      </c>
      <c r="O32" s="99">
        <v>1.0653136054634476</v>
      </c>
      <c r="P32" s="99">
        <v>0.75630169372601785</v>
      </c>
      <c r="Q32" s="99">
        <v>0.8665674465213633</v>
      </c>
      <c r="R32" s="99">
        <v>0.80028245591498748</v>
      </c>
      <c r="S32" s="99">
        <v>0.90790420778300407</v>
      </c>
      <c r="T32" s="99">
        <v>0.86288307540961251</v>
      </c>
      <c r="U32" s="99">
        <v>0.77091711297314669</v>
      </c>
      <c r="V32" s="99">
        <v>0.81240225257884546</v>
      </c>
      <c r="W32" s="99">
        <v>0.87268741604340294</v>
      </c>
      <c r="X32" s="99">
        <v>0.22466277092737652</v>
      </c>
      <c r="Y32" s="99">
        <v>0.15733656201271423</v>
      </c>
      <c r="DA32" s="63" t="s">
        <v>3112</v>
      </c>
    </row>
    <row r="33" spans="1:105" ht="12" customHeight="1" x14ac:dyDescent="0.25">
      <c r="A33" s="100" t="s">
        <v>50</v>
      </c>
      <c r="B33" s="102">
        <v>0.97140459348003139</v>
      </c>
      <c r="C33" s="102">
        <v>0.89044709501140251</v>
      </c>
      <c r="D33" s="102">
        <v>0.8397802490533488</v>
      </c>
      <c r="E33" s="102">
        <v>0.90963787207393987</v>
      </c>
      <c r="F33" s="102">
        <v>0.89612363330368161</v>
      </c>
      <c r="G33" s="102">
        <v>0.78805209736200532</v>
      </c>
      <c r="H33" s="102">
        <v>0.72337732172555569</v>
      </c>
      <c r="I33" s="102">
        <v>0.90358673168292691</v>
      </c>
      <c r="J33" s="102">
        <v>0.7827442046281059</v>
      </c>
      <c r="K33" s="102">
        <v>0.72041239774328447</v>
      </c>
      <c r="L33" s="102">
        <v>1.6567373861363608</v>
      </c>
      <c r="M33" s="102">
        <v>0.78893215259695415</v>
      </c>
      <c r="N33" s="102">
        <v>1.0185289828328932</v>
      </c>
      <c r="O33" s="102">
        <v>1.0653136054634476</v>
      </c>
      <c r="P33" s="102">
        <v>0.75630169372601785</v>
      </c>
      <c r="Q33" s="102">
        <v>0.8665674465213633</v>
      </c>
      <c r="R33" s="102">
        <v>0.80028245591498748</v>
      </c>
      <c r="S33" s="102">
        <v>0.90790420778300407</v>
      </c>
      <c r="T33" s="102">
        <v>0.86288307540961251</v>
      </c>
      <c r="U33" s="102">
        <v>0.77091711297314669</v>
      </c>
      <c r="V33" s="102">
        <v>0.81240225257884546</v>
      </c>
      <c r="W33" s="102">
        <v>0.87268741604340294</v>
      </c>
      <c r="X33" s="102">
        <v>0.22466277092737652</v>
      </c>
      <c r="Y33" s="102">
        <v>0.15733656201271423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1.1248430865210257</v>
      </c>
      <c r="C39" s="123">
        <v>1.0641603582524624</v>
      </c>
      <c r="D39" s="123">
        <v>1.0823428805610278</v>
      </c>
      <c r="E39" s="123">
        <v>1.0120952516344703</v>
      </c>
      <c r="F39" s="123">
        <v>1.0011969997734382</v>
      </c>
      <c r="G39" s="123">
        <v>0.95845235083168667</v>
      </c>
      <c r="H39" s="123">
        <v>0.91157443165155294</v>
      </c>
      <c r="I39" s="123">
        <v>0.93645088590640801</v>
      </c>
      <c r="J39" s="123">
        <v>0.85364158885061492</v>
      </c>
      <c r="K39" s="123">
        <v>0.83604947111914329</v>
      </c>
      <c r="L39" s="123">
        <v>0.82814433736348747</v>
      </c>
      <c r="M39" s="123">
        <v>0.83733500765594426</v>
      </c>
      <c r="N39" s="123">
        <v>0.79619251858350959</v>
      </c>
      <c r="O39" s="123">
        <v>0.76721600775325849</v>
      </c>
      <c r="P39" s="123">
        <v>0.75564223103273642</v>
      </c>
      <c r="Q39" s="123">
        <v>0.72261180384228596</v>
      </c>
      <c r="R39" s="123">
        <v>0.61287275762185311</v>
      </c>
      <c r="S39" s="123">
        <v>0.62327314761626362</v>
      </c>
      <c r="T39" s="123">
        <v>0.57889799884053983</v>
      </c>
      <c r="U39" s="123">
        <v>0.55508373402510536</v>
      </c>
      <c r="V39" s="123">
        <v>0.56732778660482919</v>
      </c>
      <c r="W39" s="123">
        <v>0.48341442842833926</v>
      </c>
      <c r="X39" s="123">
        <v>0.40093209791072748</v>
      </c>
      <c r="Y39" s="123">
        <v>0.32528436716576131</v>
      </c>
      <c r="DA39" s="130" t="s">
        <v>3119</v>
      </c>
    </row>
    <row r="40" spans="1:105" ht="12" customHeight="1" x14ac:dyDescent="0.25">
      <c r="A40" s="97" t="s">
        <v>50</v>
      </c>
      <c r="B40" s="99">
        <v>2.46377147512634</v>
      </c>
      <c r="C40" s="99">
        <v>2.3585752536536617</v>
      </c>
      <c r="D40" s="99">
        <v>2.4027446956309908</v>
      </c>
      <c r="E40" s="99">
        <v>2.2531714577457551</v>
      </c>
      <c r="F40" s="99">
        <v>2.2038080927017694</v>
      </c>
      <c r="G40" s="99">
        <v>2.1394303711765468</v>
      </c>
      <c r="H40" s="99">
        <v>2.1241365757221375</v>
      </c>
      <c r="I40" s="99">
        <v>2.24514724175445</v>
      </c>
      <c r="J40" s="99">
        <v>2.1063577664253152</v>
      </c>
      <c r="K40" s="99">
        <v>2.1302471801880078</v>
      </c>
      <c r="L40" s="99">
        <v>2.1848637943180393</v>
      </c>
      <c r="M40" s="99">
        <v>2.2836145520636491</v>
      </c>
      <c r="N40" s="99">
        <v>2.2869365767500103</v>
      </c>
      <c r="O40" s="99">
        <v>2.2762527811912685</v>
      </c>
      <c r="P40" s="99">
        <v>2.2749466498114255</v>
      </c>
      <c r="Q40" s="99">
        <v>2.2484185609279095</v>
      </c>
      <c r="R40" s="99">
        <v>2.0569704754999587</v>
      </c>
      <c r="S40" s="99">
        <v>2.2257375341757162</v>
      </c>
      <c r="T40" s="99">
        <v>2.1717733109202912</v>
      </c>
      <c r="U40" s="99">
        <v>2.1651242739892451</v>
      </c>
      <c r="V40" s="99">
        <v>2.3411209345789863</v>
      </c>
      <c r="W40" s="99">
        <v>2.2254895906067902</v>
      </c>
      <c r="X40" s="99">
        <v>2.2061155963453554</v>
      </c>
      <c r="Y40" s="99">
        <v>2.0504619143122804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52.202048921528387</v>
      </c>
      <c r="C43" s="118">
        <f t="shared" si="14"/>
        <v>59.296293611158873</v>
      </c>
      <c r="D43" s="118">
        <f t="shared" si="14"/>
        <v>52.398686139590133</v>
      </c>
      <c r="E43" s="118">
        <f t="shared" si="14"/>
        <v>55.587749900475842</v>
      </c>
      <c r="F43" s="118">
        <f t="shared" si="14"/>
        <v>55.7924195353458</v>
      </c>
      <c r="G43" s="118">
        <f t="shared" si="14"/>
        <v>56.167488723639423</v>
      </c>
      <c r="H43" s="118">
        <f t="shared" si="14"/>
        <v>52.262463369544299</v>
      </c>
      <c r="I43" s="118">
        <f t="shared" si="14"/>
        <v>44.087295193416395</v>
      </c>
      <c r="J43" s="118">
        <f t="shared" si="14"/>
        <v>50.966053866103017</v>
      </c>
      <c r="K43" s="118">
        <f t="shared" si="14"/>
        <v>50.339767739378715</v>
      </c>
      <c r="L43" s="118">
        <f t="shared" si="14"/>
        <v>48.311145096859789</v>
      </c>
      <c r="M43" s="118">
        <f t="shared" si="14"/>
        <v>40.451482307813727</v>
      </c>
      <c r="N43" s="118">
        <f t="shared" si="14"/>
        <v>46.509492852392611</v>
      </c>
      <c r="O43" s="118">
        <f t="shared" si="14"/>
        <v>48.19591150268549</v>
      </c>
      <c r="P43" s="118">
        <f t="shared" si="14"/>
        <v>35.926595670788345</v>
      </c>
      <c r="Q43" s="118">
        <f t="shared" si="14"/>
        <v>38.565423823238625</v>
      </c>
      <c r="R43" s="118">
        <f t="shared" ref="R43:V43" si="15">R44+R47+R49+R58</f>
        <v>42.092683588895902</v>
      </c>
      <c r="S43" s="118">
        <f t="shared" si="15"/>
        <v>41.28470954737756</v>
      </c>
      <c r="T43" s="118">
        <f t="shared" si="15"/>
        <v>39.024483748797635</v>
      </c>
      <c r="U43" s="118">
        <f t="shared" si="15"/>
        <v>38.995981853108148</v>
      </c>
      <c r="V43" s="118">
        <f t="shared" si="15"/>
        <v>35.401331729474727</v>
      </c>
      <c r="W43" s="118">
        <f t="shared" ref="W43:Y43" si="16">W44+W47+W49+W58</f>
        <v>41.781509699039809</v>
      </c>
      <c r="X43" s="118">
        <f t="shared" si="16"/>
        <v>32.802741297641234</v>
      </c>
      <c r="Y43" s="118">
        <f t="shared" si="16"/>
        <v>31.05447433422459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47.259368501986579</v>
      </c>
      <c r="C44" s="123">
        <f t="shared" si="17"/>
        <v>54.201749016905474</v>
      </c>
      <c r="D44" s="123">
        <f t="shared" si="17"/>
        <v>47.497474337857042</v>
      </c>
      <c r="E44" s="123">
        <f t="shared" si="17"/>
        <v>50.51217659041852</v>
      </c>
      <c r="F44" s="123">
        <f t="shared" si="17"/>
        <v>50.867891788527423</v>
      </c>
      <c r="G44" s="123">
        <f t="shared" si="17"/>
        <v>51.337190986972637</v>
      </c>
      <c r="H44" s="123">
        <f t="shared" si="17"/>
        <v>47.42760642714012</v>
      </c>
      <c r="I44" s="123">
        <f t="shared" si="17"/>
        <v>39.523799166908852</v>
      </c>
      <c r="J44" s="123">
        <f t="shared" si="17"/>
        <v>46.140851491989302</v>
      </c>
      <c r="K44" s="123">
        <f t="shared" si="17"/>
        <v>45.783617050491642</v>
      </c>
      <c r="L44" s="123">
        <f t="shared" si="17"/>
        <v>43.828656080547709</v>
      </c>
      <c r="M44" s="123">
        <f t="shared" si="17"/>
        <v>35.81494231754165</v>
      </c>
      <c r="N44" s="123">
        <f t="shared" si="17"/>
        <v>41.839711857089341</v>
      </c>
      <c r="O44" s="123">
        <f t="shared" si="17"/>
        <v>43.885150950993989</v>
      </c>
      <c r="P44" s="123">
        <f t="shared" si="17"/>
        <v>31.738353534399916</v>
      </c>
      <c r="Q44" s="123">
        <f t="shared" si="17"/>
        <v>34.559000812137171</v>
      </c>
      <c r="R44" s="123">
        <f t="shared" ref="R44:V44" si="18">SUM(R45:R46)</f>
        <v>36.877913867082121</v>
      </c>
      <c r="S44" s="123">
        <f t="shared" si="18"/>
        <v>35.944444218370791</v>
      </c>
      <c r="T44" s="123">
        <f t="shared" si="18"/>
        <v>33.725949726328643</v>
      </c>
      <c r="U44" s="123">
        <f t="shared" si="18"/>
        <v>33.665801850045995</v>
      </c>
      <c r="V44" s="123">
        <f t="shared" si="18"/>
        <v>30.148107196523643</v>
      </c>
      <c r="W44" s="123">
        <f t="shared" ref="W44:Y44" si="19">SUM(W45:W46)</f>
        <v>36.404406525601779</v>
      </c>
      <c r="X44" s="123">
        <f t="shared" si="19"/>
        <v>29.577396824871741</v>
      </c>
      <c r="Y44" s="123">
        <f t="shared" si="19"/>
        <v>28.10301655951244</v>
      </c>
      <c r="DA44" s="130" t="s">
        <v>3123</v>
      </c>
    </row>
    <row r="45" spans="1:105" ht="12" customHeight="1" x14ac:dyDescent="0.25">
      <c r="A45" s="97" t="s">
        <v>211</v>
      </c>
      <c r="B45" s="99">
        <v>47.259368501986579</v>
      </c>
      <c r="C45" s="99">
        <v>54.201749016905474</v>
      </c>
      <c r="D45" s="99">
        <v>47.497474337857042</v>
      </c>
      <c r="E45" s="99">
        <v>50.51217659041852</v>
      </c>
      <c r="F45" s="99">
        <v>50.867891788527423</v>
      </c>
      <c r="G45" s="99">
        <v>51.337190986972637</v>
      </c>
      <c r="H45" s="99">
        <v>47.42760642714012</v>
      </c>
      <c r="I45" s="99">
        <v>39.523799166908852</v>
      </c>
      <c r="J45" s="99">
        <v>46.140851491989302</v>
      </c>
      <c r="K45" s="99">
        <v>45.783617050491642</v>
      </c>
      <c r="L45" s="99">
        <v>43.828656080547709</v>
      </c>
      <c r="M45" s="99">
        <v>35.81494231754165</v>
      </c>
      <c r="N45" s="99">
        <v>41.839711857089341</v>
      </c>
      <c r="O45" s="99">
        <v>43.885150950993989</v>
      </c>
      <c r="P45" s="99">
        <v>31.738353534399916</v>
      </c>
      <c r="Q45" s="99">
        <v>34.559000812137171</v>
      </c>
      <c r="R45" s="99">
        <v>36.877913867082121</v>
      </c>
      <c r="S45" s="99">
        <v>35.944444218370791</v>
      </c>
      <c r="T45" s="99">
        <v>33.725949726328643</v>
      </c>
      <c r="U45" s="99">
        <v>33.665801850045995</v>
      </c>
      <c r="V45" s="99">
        <v>30.148107196523643</v>
      </c>
      <c r="W45" s="99">
        <v>36.404406525601779</v>
      </c>
      <c r="X45" s="99">
        <v>29.577396824871741</v>
      </c>
      <c r="Y45" s="99">
        <v>28.10301655951244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3.8178354457123698</v>
      </c>
      <c r="C49" s="123">
        <v>4.0317504068553429</v>
      </c>
      <c r="D49" s="123">
        <v>3.8202860879969487</v>
      </c>
      <c r="E49" s="123">
        <v>4.0649635497226306</v>
      </c>
      <c r="F49" s="123">
        <v>3.9247783146398914</v>
      </c>
      <c r="G49" s="123">
        <v>3.873300052837652</v>
      </c>
      <c r="H49" s="123">
        <v>3.9224731778771962</v>
      </c>
      <c r="I49" s="123">
        <v>3.6248954861356997</v>
      </c>
      <c r="J49" s="123">
        <v>3.977130785523606</v>
      </c>
      <c r="K49" s="123">
        <v>3.7276242883669837</v>
      </c>
      <c r="L49" s="123">
        <v>3.6620036724933049</v>
      </c>
      <c r="M49" s="123">
        <v>3.8068691402990438</v>
      </c>
      <c r="N49" s="123">
        <v>3.8790424915501118</v>
      </c>
      <c r="O49" s="123">
        <v>3.5466819732403931</v>
      </c>
      <c r="P49" s="123">
        <v>3.4347631407713051</v>
      </c>
      <c r="Q49" s="123">
        <v>3.2812451246346255</v>
      </c>
      <c r="R49" s="123">
        <v>4.5874191805701274</v>
      </c>
      <c r="S49" s="123">
        <v>4.6990792339988641</v>
      </c>
      <c r="T49" s="123">
        <v>4.7040281047155403</v>
      </c>
      <c r="U49" s="123">
        <v>4.7649248960160095</v>
      </c>
      <c r="V49" s="123">
        <v>4.677648860335526</v>
      </c>
      <c r="W49" s="123">
        <v>4.8784851247943051</v>
      </c>
      <c r="X49" s="123">
        <v>2.77429531220923</v>
      </c>
      <c r="Y49" s="123">
        <v>2.5700372444951793</v>
      </c>
      <c r="DA49" s="130" t="s">
        <v>3128</v>
      </c>
    </row>
    <row r="50" spans="1:105" ht="12" customHeight="1" x14ac:dyDescent="0.25">
      <c r="A50" s="97" t="s">
        <v>138</v>
      </c>
      <c r="B50" s="99">
        <v>4.752472648470464</v>
      </c>
      <c r="C50" s="99">
        <v>5.059555580460553</v>
      </c>
      <c r="D50" s="99">
        <v>4.833195191174541</v>
      </c>
      <c r="E50" s="99">
        <v>5.1327453876014468</v>
      </c>
      <c r="F50" s="99">
        <v>4.9583380537956927</v>
      </c>
      <c r="G50" s="99">
        <v>4.8869515121462443</v>
      </c>
      <c r="H50" s="99">
        <v>4.943013166012177</v>
      </c>
      <c r="I50" s="99">
        <v>4.5633888435772496</v>
      </c>
      <c r="J50" s="99">
        <v>4.996477332213626</v>
      </c>
      <c r="K50" s="99">
        <v>4.7016805481552977</v>
      </c>
      <c r="L50" s="99">
        <v>4.6856468495134189</v>
      </c>
      <c r="M50" s="99">
        <v>5.0914026435825921</v>
      </c>
      <c r="N50" s="99">
        <v>5.4159557665229849</v>
      </c>
      <c r="O50" s="99">
        <v>5.1930787663653781</v>
      </c>
      <c r="P50" s="99">
        <v>4.8976755504935534</v>
      </c>
      <c r="Q50" s="99">
        <v>4.4600315584408294</v>
      </c>
      <c r="R50" s="99">
        <v>5.4750225767368876</v>
      </c>
      <c r="S50" s="99">
        <v>5.2694372532275287</v>
      </c>
      <c r="T50" s="99">
        <v>5.0394196666757338</v>
      </c>
      <c r="U50" s="99">
        <v>5.0201554163050366</v>
      </c>
      <c r="V50" s="99">
        <v>4.9479770230976108</v>
      </c>
      <c r="W50" s="99">
        <v>5.2574776472240234</v>
      </c>
      <c r="X50" s="99">
        <v>3.2153449677353079</v>
      </c>
      <c r="Y50" s="99">
        <v>3.0998449480599746</v>
      </c>
      <c r="DA50" s="63" t="s">
        <v>3129</v>
      </c>
    </row>
    <row r="51" spans="1:105" ht="12" customHeight="1" x14ac:dyDescent="0.25">
      <c r="A51" s="97" t="s">
        <v>137</v>
      </c>
      <c r="B51" s="99">
        <v>1.2007013116906911</v>
      </c>
      <c r="C51" s="99">
        <v>1.2084142624270271</v>
      </c>
      <c r="D51" s="99">
        <v>1.0562179995910652</v>
      </c>
      <c r="E51" s="99">
        <v>1.2435153605993339</v>
      </c>
      <c r="F51" s="99">
        <v>1.1640199465149534</v>
      </c>
      <c r="G51" s="99">
        <v>1.038442110068486</v>
      </c>
      <c r="H51" s="99">
        <v>0.99003198071820042</v>
      </c>
      <c r="I51" s="99">
        <v>1.0983299515429601</v>
      </c>
      <c r="J51" s="99">
        <v>1.105229573516892</v>
      </c>
      <c r="K51" s="99">
        <v>0.94639331025180218</v>
      </c>
      <c r="L51" s="99">
        <v>2.0547608762550187</v>
      </c>
      <c r="M51" s="99">
        <v>0.98548491981270336</v>
      </c>
      <c r="N51" s="99">
        <v>1.3701834890096727</v>
      </c>
      <c r="O51" s="99">
        <v>1.3926459754206053</v>
      </c>
      <c r="P51" s="99">
        <v>0.94390371582542021</v>
      </c>
      <c r="Q51" s="99">
        <v>1.0050863500422846</v>
      </c>
      <c r="R51" s="99">
        <v>1.1313124812492246</v>
      </c>
      <c r="S51" s="99">
        <v>1.2387156385419997</v>
      </c>
      <c r="T51" s="99">
        <v>1.1712823617239929</v>
      </c>
      <c r="U51" s="99">
        <v>1.0576703227419417</v>
      </c>
      <c r="V51" s="99">
        <v>1.0711695383047555</v>
      </c>
      <c r="W51" s="99">
        <v>1.14810473345202</v>
      </c>
      <c r="X51" s="99">
        <v>0.25066662131995771</v>
      </c>
      <c r="Y51" s="99">
        <v>0.2111615519701322</v>
      </c>
      <c r="DA51" s="63" t="s">
        <v>3130</v>
      </c>
    </row>
    <row r="52" spans="1:105" ht="12" customHeight="1" x14ac:dyDescent="0.25">
      <c r="A52" s="100" t="s">
        <v>211</v>
      </c>
      <c r="B52" s="102">
        <v>1.2007013116906911</v>
      </c>
      <c r="C52" s="102">
        <v>1.2084142624270271</v>
      </c>
      <c r="D52" s="102">
        <v>1.0562179995910652</v>
      </c>
      <c r="E52" s="102">
        <v>1.2435153605993339</v>
      </c>
      <c r="F52" s="102">
        <v>1.1640199465149534</v>
      </c>
      <c r="G52" s="102">
        <v>1.038442110068486</v>
      </c>
      <c r="H52" s="102">
        <v>0.99003198071820042</v>
      </c>
      <c r="I52" s="102">
        <v>1.0983299515429601</v>
      </c>
      <c r="J52" s="102">
        <v>1.105229573516892</v>
      </c>
      <c r="K52" s="102">
        <v>0.94639331025180218</v>
      </c>
      <c r="L52" s="102">
        <v>2.0547608762550187</v>
      </c>
      <c r="M52" s="102">
        <v>0.98548491981270336</v>
      </c>
      <c r="N52" s="102">
        <v>1.3701834890096727</v>
      </c>
      <c r="O52" s="102">
        <v>1.3926459754206053</v>
      </c>
      <c r="P52" s="102">
        <v>0.94390371582542021</v>
      </c>
      <c r="Q52" s="102">
        <v>1.0050863500422846</v>
      </c>
      <c r="R52" s="102">
        <v>1.1313124812492246</v>
      </c>
      <c r="S52" s="102">
        <v>1.2387156385419997</v>
      </c>
      <c r="T52" s="102">
        <v>1.1712823617239929</v>
      </c>
      <c r="U52" s="102">
        <v>1.0576703227419417</v>
      </c>
      <c r="V52" s="102">
        <v>1.0711695383047555</v>
      </c>
      <c r="W52" s="102">
        <v>1.14810473345202</v>
      </c>
      <c r="X52" s="102">
        <v>0.25066662131995771</v>
      </c>
      <c r="Y52" s="102">
        <v>0.2111615519701322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1.1248449738294406</v>
      </c>
      <c r="C58" s="123">
        <v>1.0627941873980531</v>
      </c>
      <c r="D58" s="123">
        <v>1.080925713736143</v>
      </c>
      <c r="E58" s="123">
        <v>1.0106097603346904</v>
      </c>
      <c r="F58" s="123">
        <v>0.99974943217848522</v>
      </c>
      <c r="G58" s="123">
        <v>0.95699768382913419</v>
      </c>
      <c r="H58" s="123">
        <v>0.91238376452698278</v>
      </c>
      <c r="I58" s="123">
        <v>0.93860054037184637</v>
      </c>
      <c r="J58" s="123">
        <v>0.84807158859011111</v>
      </c>
      <c r="K58" s="123">
        <v>0.8285264005200923</v>
      </c>
      <c r="L58" s="123">
        <v>0.82048534381877547</v>
      </c>
      <c r="M58" s="123">
        <v>0.8296708499730322</v>
      </c>
      <c r="N58" s="123">
        <v>0.79073850375316423</v>
      </c>
      <c r="O58" s="123">
        <v>0.76407857845110705</v>
      </c>
      <c r="P58" s="123">
        <v>0.75347899561712317</v>
      </c>
      <c r="Q58" s="123">
        <v>0.72517788646682813</v>
      </c>
      <c r="R58" s="123">
        <v>0.62735054124364786</v>
      </c>
      <c r="S58" s="123">
        <v>0.64118609500790513</v>
      </c>
      <c r="T58" s="123">
        <v>0.59450591775345396</v>
      </c>
      <c r="U58" s="123">
        <v>0.56525510704614013</v>
      </c>
      <c r="V58" s="123">
        <v>0.57557567261555909</v>
      </c>
      <c r="W58" s="123">
        <v>0.49861804864372739</v>
      </c>
      <c r="X58" s="123">
        <v>0.45104916056026217</v>
      </c>
      <c r="Y58" s="123">
        <v>0.38142053021697253</v>
      </c>
      <c r="DA58" s="130" t="s">
        <v>3137</v>
      </c>
    </row>
    <row r="59" spans="1:105" ht="12" customHeight="1" x14ac:dyDescent="0.25">
      <c r="A59" s="97" t="s">
        <v>50</v>
      </c>
      <c r="B59" s="99">
        <v>2.4637714751263404</v>
      </c>
      <c r="C59" s="99">
        <v>2.3582775853528277</v>
      </c>
      <c r="D59" s="99">
        <v>2.4022086573200494</v>
      </c>
      <c r="E59" s="99">
        <v>2.2522836219142612</v>
      </c>
      <c r="F59" s="99">
        <v>2.2030858496720516</v>
      </c>
      <c r="G59" s="99">
        <v>2.138898605803603</v>
      </c>
      <c r="H59" s="99">
        <v>2.1239669135618122</v>
      </c>
      <c r="I59" s="99">
        <v>2.2451677552522726</v>
      </c>
      <c r="J59" s="99">
        <v>2.1063374954778418</v>
      </c>
      <c r="K59" s="99">
        <v>2.1302060604867101</v>
      </c>
      <c r="L59" s="99">
        <v>2.1848102835563803</v>
      </c>
      <c r="M59" s="99">
        <v>2.2835037379452086</v>
      </c>
      <c r="N59" s="99">
        <v>2.2868343076494204</v>
      </c>
      <c r="O59" s="99">
        <v>2.2761935176194248</v>
      </c>
      <c r="P59" s="99">
        <v>2.2749092986123474</v>
      </c>
      <c r="Q59" s="99">
        <v>2.2484446097838591</v>
      </c>
      <c r="R59" s="99">
        <v>2.0571437996514939</v>
      </c>
      <c r="S59" s="99">
        <v>2.2261018786739517</v>
      </c>
      <c r="T59" s="99">
        <v>2.1721463814019417</v>
      </c>
      <c r="U59" s="99">
        <v>2.1651285368664221</v>
      </c>
      <c r="V59" s="99">
        <v>2.3410248358959547</v>
      </c>
      <c r="W59" s="99">
        <v>2.2255088804682144</v>
      </c>
      <c r="X59" s="99">
        <v>2.2063108627144357</v>
      </c>
      <c r="Y59" s="99">
        <v>2.0510536030131963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40.997720075495153</v>
      </c>
      <c r="C62" s="118">
        <f t="shared" si="21"/>
        <v>39.839758710700877</v>
      </c>
      <c r="D62" s="118">
        <f t="shared" si="21"/>
        <v>39.295341385577643</v>
      </c>
      <c r="E62" s="118">
        <f t="shared" si="21"/>
        <v>38.163938818892795</v>
      </c>
      <c r="F62" s="118">
        <f t="shared" si="21"/>
        <v>40.899763500956745</v>
      </c>
      <c r="G62" s="118">
        <f t="shared" si="21"/>
        <v>39.345761126316511</v>
      </c>
      <c r="H62" s="118">
        <f t="shared" si="21"/>
        <v>38.087710387591819</v>
      </c>
      <c r="I62" s="118">
        <f t="shared" si="21"/>
        <v>33.198453523002534</v>
      </c>
      <c r="J62" s="118">
        <f t="shared" si="21"/>
        <v>35.13625896116779</v>
      </c>
      <c r="K62" s="118">
        <f t="shared" si="21"/>
        <v>35.580299910488826</v>
      </c>
      <c r="L62" s="118">
        <f t="shared" si="21"/>
        <v>34.510040075117125</v>
      </c>
      <c r="M62" s="118">
        <f t="shared" si="21"/>
        <v>31.237120237797221</v>
      </c>
      <c r="N62" s="118">
        <f t="shared" si="21"/>
        <v>34.50598920774285</v>
      </c>
      <c r="O62" s="118">
        <f t="shared" si="21"/>
        <v>35.743160990461597</v>
      </c>
      <c r="P62" s="118">
        <f t="shared" si="21"/>
        <v>26.635892644402222</v>
      </c>
      <c r="Q62" s="118">
        <f t="shared" si="21"/>
        <v>28.339760731177641</v>
      </c>
      <c r="R62" s="118">
        <f t="shared" ref="R62:V62" si="22">R63+R66+R68+R77</f>
        <v>30.309567198671452</v>
      </c>
      <c r="S62" s="118">
        <f t="shared" si="22"/>
        <v>29.381537909456892</v>
      </c>
      <c r="T62" s="118">
        <f t="shared" si="22"/>
        <v>27.351302958451445</v>
      </c>
      <c r="U62" s="118">
        <f t="shared" si="22"/>
        <v>26.617089078423142</v>
      </c>
      <c r="V62" s="118">
        <f t="shared" si="22"/>
        <v>26.229489633290264</v>
      </c>
      <c r="W62" s="118">
        <f t="shared" ref="W62:Y62" si="23">W63+W66+W68+W77</f>
        <v>27.835331034644309</v>
      </c>
      <c r="X62" s="118">
        <f t="shared" si="23"/>
        <v>23.537550006533614</v>
      </c>
      <c r="Y62" s="118">
        <f t="shared" si="23"/>
        <v>22.011516720113949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35.178934202412066</v>
      </c>
      <c r="C63" s="123">
        <f t="shared" si="24"/>
        <v>34.564378205635435</v>
      </c>
      <c r="D63" s="123">
        <f t="shared" si="24"/>
        <v>33.69910609958977</v>
      </c>
      <c r="E63" s="123">
        <f t="shared" si="24"/>
        <v>32.843632565595406</v>
      </c>
      <c r="F63" s="123">
        <f t="shared" si="24"/>
        <v>35.540446374836286</v>
      </c>
      <c r="G63" s="123">
        <f t="shared" si="24"/>
        <v>34.206792029964227</v>
      </c>
      <c r="H63" s="123">
        <f t="shared" si="24"/>
        <v>32.767371125987765</v>
      </c>
      <c r="I63" s="123">
        <f t="shared" si="24"/>
        <v>27.990740676579208</v>
      </c>
      <c r="J63" s="123">
        <f t="shared" si="24"/>
        <v>30.001922131928378</v>
      </c>
      <c r="K63" s="123">
        <f t="shared" si="24"/>
        <v>30.849234812123161</v>
      </c>
      <c r="L63" s="123">
        <f t="shared" si="24"/>
        <v>29.644998767212183</v>
      </c>
      <c r="M63" s="123">
        <f t="shared" si="24"/>
        <v>25.691608726262032</v>
      </c>
      <c r="N63" s="123">
        <f t="shared" si="24"/>
        <v>29.083312180294524</v>
      </c>
      <c r="O63" s="123">
        <f t="shared" si="24"/>
        <v>30.636693590272479</v>
      </c>
      <c r="P63" s="123">
        <f t="shared" si="24"/>
        <v>21.738917826349837</v>
      </c>
      <c r="Q63" s="123">
        <f t="shared" si="24"/>
        <v>23.532497215309768</v>
      </c>
      <c r="R63" s="123">
        <f t="shared" ref="R63:V63" si="25">SUM(R64:R65)</f>
        <v>25.506395740024569</v>
      </c>
      <c r="S63" s="123">
        <f t="shared" si="25"/>
        <v>24.519768473637708</v>
      </c>
      <c r="T63" s="123">
        <f t="shared" si="25"/>
        <v>22.641367256058686</v>
      </c>
      <c r="U63" s="123">
        <f t="shared" si="25"/>
        <v>21.919125842025963</v>
      </c>
      <c r="V63" s="123">
        <f t="shared" si="25"/>
        <v>21.408213966927441</v>
      </c>
      <c r="W63" s="123">
        <f t="shared" ref="W63:Y63" si="26">SUM(W64:W65)</f>
        <v>23.202988485547081</v>
      </c>
      <c r="X63" s="123">
        <f t="shared" si="26"/>
        <v>19.507994429359417</v>
      </c>
      <c r="Y63" s="123">
        <f t="shared" si="26"/>
        <v>18.361580829451558</v>
      </c>
      <c r="DA63" s="130" t="s">
        <v>3141</v>
      </c>
    </row>
    <row r="64" spans="1:105" ht="12" customHeight="1" x14ac:dyDescent="0.25">
      <c r="A64" s="97" t="s">
        <v>212</v>
      </c>
      <c r="B64" s="99">
        <v>35.178934202412066</v>
      </c>
      <c r="C64" s="99">
        <v>34.564378205635435</v>
      </c>
      <c r="D64" s="99">
        <v>33.69910609958977</v>
      </c>
      <c r="E64" s="99">
        <v>32.843632565595406</v>
      </c>
      <c r="F64" s="99">
        <v>35.540446374836286</v>
      </c>
      <c r="G64" s="99">
        <v>34.206792029964227</v>
      </c>
      <c r="H64" s="99">
        <v>32.767371125987765</v>
      </c>
      <c r="I64" s="99">
        <v>27.990740676579208</v>
      </c>
      <c r="J64" s="99">
        <v>30.001922131928378</v>
      </c>
      <c r="K64" s="99">
        <v>30.849234812123161</v>
      </c>
      <c r="L64" s="99">
        <v>29.644998767212183</v>
      </c>
      <c r="M64" s="99">
        <v>25.691608726262032</v>
      </c>
      <c r="N64" s="99">
        <v>29.083312180294524</v>
      </c>
      <c r="O64" s="99">
        <v>30.636693590272479</v>
      </c>
      <c r="P64" s="99">
        <v>21.738917826349837</v>
      </c>
      <c r="Q64" s="99">
        <v>23.532497215309768</v>
      </c>
      <c r="R64" s="99">
        <v>25.506395740024569</v>
      </c>
      <c r="S64" s="99">
        <v>24.519768473637708</v>
      </c>
      <c r="T64" s="99">
        <v>22.641367256058686</v>
      </c>
      <c r="U64" s="99">
        <v>21.919125842025963</v>
      </c>
      <c r="V64" s="99">
        <v>21.408213966927441</v>
      </c>
      <c r="W64" s="99">
        <v>23.202988485547081</v>
      </c>
      <c r="X64" s="99">
        <v>19.507994429359417</v>
      </c>
      <c r="Y64" s="99">
        <v>18.361580829451558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3.6699404670121032</v>
      </c>
      <c r="C68" s="123">
        <v>3.3176194327847273</v>
      </c>
      <c r="D68" s="123">
        <v>3.503424957416871</v>
      </c>
      <c r="E68" s="123">
        <v>3.4029613281001452</v>
      </c>
      <c r="F68" s="123">
        <v>3.5406174206044563</v>
      </c>
      <c r="G68" s="123">
        <v>3.2923828513017397</v>
      </c>
      <c r="H68" s="123">
        <v>3.4237166011358386</v>
      </c>
      <c r="I68" s="123">
        <v>3.2260969503075572</v>
      </c>
      <c r="J68" s="123">
        <v>3.2153169309884673</v>
      </c>
      <c r="K68" s="123">
        <v>3.0871185122307443</v>
      </c>
      <c r="L68" s="123">
        <v>3.0073936985333711</v>
      </c>
      <c r="M68" s="123">
        <v>3.5248256846631785</v>
      </c>
      <c r="N68" s="123">
        <v>3.4080674281544932</v>
      </c>
      <c r="O68" s="123">
        <v>3.247581490722498</v>
      </c>
      <c r="P68" s="123">
        <v>3.1280174732740571</v>
      </c>
      <c r="Q68" s="123">
        <v>3.0785911352324415</v>
      </c>
      <c r="R68" s="123">
        <v>3.0825088103228384</v>
      </c>
      <c r="S68" s="123">
        <v>3.1309475529167359</v>
      </c>
      <c r="T68" s="123">
        <v>3.0435741180982605</v>
      </c>
      <c r="U68" s="123">
        <v>3.0464289582341357</v>
      </c>
      <c r="V68" s="123">
        <v>3.1234224871348713</v>
      </c>
      <c r="W68" s="123">
        <v>3.0138132185458764</v>
      </c>
      <c r="X68" s="123">
        <v>2.288843827390235</v>
      </c>
      <c r="Y68" s="123">
        <v>2.0355433840092689</v>
      </c>
      <c r="DA68" s="130" t="s">
        <v>3146</v>
      </c>
    </row>
    <row r="69" spans="1:105" ht="12" customHeight="1" x14ac:dyDescent="0.25">
      <c r="A69" s="97" t="s">
        <v>134</v>
      </c>
      <c r="B69" s="99">
        <v>3.7485074585397893</v>
      </c>
      <c r="C69" s="99">
        <v>3.4308606541075379</v>
      </c>
      <c r="D69" s="99">
        <v>3.6238119660881636</v>
      </c>
      <c r="E69" s="99">
        <v>3.507993988688868</v>
      </c>
      <c r="F69" s="99">
        <v>3.6469912769367068</v>
      </c>
      <c r="G69" s="99">
        <v>3.3460198508719139</v>
      </c>
      <c r="H69" s="99">
        <v>3.5107758139152385</v>
      </c>
      <c r="I69" s="99">
        <v>3.2919036663671442</v>
      </c>
      <c r="J69" s="99">
        <v>3.3242651395261267</v>
      </c>
      <c r="K69" s="99">
        <v>3.1635464992492457</v>
      </c>
      <c r="L69" s="99">
        <v>3.120902736324918</v>
      </c>
      <c r="M69" s="99">
        <v>3.6778927067426608</v>
      </c>
      <c r="N69" s="99">
        <v>3.6310676792505383</v>
      </c>
      <c r="O69" s="99">
        <v>3.510768912957237</v>
      </c>
      <c r="P69" s="99">
        <v>3.3951120658711602</v>
      </c>
      <c r="Q69" s="99">
        <v>3.3966653486520322</v>
      </c>
      <c r="R69" s="99">
        <v>3.4514608862168759</v>
      </c>
      <c r="S69" s="99">
        <v>3.526626055451207</v>
      </c>
      <c r="T69" s="99">
        <v>3.4214743388912532</v>
      </c>
      <c r="U69" s="99">
        <v>3.3844483545447144</v>
      </c>
      <c r="V69" s="99">
        <v>3.4238754264370241</v>
      </c>
      <c r="W69" s="99">
        <v>3.2328012764683529</v>
      </c>
      <c r="X69" s="99">
        <v>2.3669563501202449</v>
      </c>
      <c r="Y69" s="99">
        <v>2.0861461690507968</v>
      </c>
      <c r="DA69" s="63" t="s">
        <v>3147</v>
      </c>
    </row>
    <row r="70" spans="1:105" ht="12" customHeight="1" x14ac:dyDescent="0.25">
      <c r="A70" s="97" t="s">
        <v>133</v>
      </c>
      <c r="B70" s="99">
        <v>0.94734111160473899</v>
      </c>
      <c r="C70" s="99">
        <v>0.8256936820507369</v>
      </c>
      <c r="D70" s="99">
        <v>0.79433378297559598</v>
      </c>
      <c r="E70" s="99">
        <v>0.85640162199976655</v>
      </c>
      <c r="F70" s="99">
        <v>0.85657396337379088</v>
      </c>
      <c r="G70" s="99">
        <v>0.71032114509042066</v>
      </c>
      <c r="H70" s="99">
        <v>0.69720813072969001</v>
      </c>
      <c r="I70" s="99">
        <v>0.78248680514602653</v>
      </c>
      <c r="J70" s="99">
        <v>0.72500357742630983</v>
      </c>
      <c r="K70" s="99">
        <v>0.62605278451924307</v>
      </c>
      <c r="L70" s="99">
        <v>1.3429563642639999</v>
      </c>
      <c r="M70" s="99">
        <v>0.69909841581246079</v>
      </c>
      <c r="N70" s="99">
        <v>0.90321134578619655</v>
      </c>
      <c r="O70" s="99">
        <v>0.92694108033597378</v>
      </c>
      <c r="P70" s="99">
        <v>0.64477382794304539</v>
      </c>
      <c r="Q70" s="99">
        <v>0.75142468146567187</v>
      </c>
      <c r="R70" s="99">
        <v>0.72051076464893637</v>
      </c>
      <c r="S70" s="99">
        <v>0.83890799863291021</v>
      </c>
      <c r="T70" s="99">
        <v>0.80790615412903699</v>
      </c>
      <c r="U70" s="99">
        <v>0.72749382217938308</v>
      </c>
      <c r="V70" s="99">
        <v>0.75347389645577101</v>
      </c>
      <c r="W70" s="99">
        <v>0.72052987537319146</v>
      </c>
      <c r="X70" s="99">
        <v>0.19853364943687019</v>
      </c>
      <c r="Y70" s="99">
        <v>0.141404833090818</v>
      </c>
      <c r="DA70" s="63" t="s">
        <v>3148</v>
      </c>
    </row>
    <row r="71" spans="1:105" ht="12" customHeight="1" x14ac:dyDescent="0.25">
      <c r="A71" s="100" t="s">
        <v>212</v>
      </c>
      <c r="B71" s="102">
        <v>0.94734111160473899</v>
      </c>
      <c r="C71" s="102">
        <v>0.8256936820507369</v>
      </c>
      <c r="D71" s="102">
        <v>0.79433378297559598</v>
      </c>
      <c r="E71" s="102">
        <v>0.85640162199976655</v>
      </c>
      <c r="F71" s="102">
        <v>0.85657396337379088</v>
      </c>
      <c r="G71" s="102">
        <v>0.71032114509042066</v>
      </c>
      <c r="H71" s="102">
        <v>0.69720813072969001</v>
      </c>
      <c r="I71" s="102">
        <v>0.78248680514602653</v>
      </c>
      <c r="J71" s="102">
        <v>0.72500357742630983</v>
      </c>
      <c r="K71" s="102">
        <v>0.62605278451924307</v>
      </c>
      <c r="L71" s="102">
        <v>1.3429563642639999</v>
      </c>
      <c r="M71" s="102">
        <v>0.69909841581246079</v>
      </c>
      <c r="N71" s="102">
        <v>0.90321134578619655</v>
      </c>
      <c r="O71" s="102">
        <v>0.92694108033597378</v>
      </c>
      <c r="P71" s="102">
        <v>0.64477382794304539</v>
      </c>
      <c r="Q71" s="102">
        <v>0.75142468146567187</v>
      </c>
      <c r="R71" s="102">
        <v>0.72051076464893637</v>
      </c>
      <c r="S71" s="102">
        <v>0.83890799863291021</v>
      </c>
      <c r="T71" s="102">
        <v>0.80790615412903699</v>
      </c>
      <c r="U71" s="102">
        <v>0.72749382217938308</v>
      </c>
      <c r="V71" s="102">
        <v>0.75347389645577101</v>
      </c>
      <c r="W71" s="102">
        <v>0.72052987537319146</v>
      </c>
      <c r="X71" s="102">
        <v>0.19853364943687019</v>
      </c>
      <c r="Y71" s="102">
        <v>0.141404833090818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2.1488454060709832</v>
      </c>
      <c r="C77" s="123">
        <v>1.9577610722807157</v>
      </c>
      <c r="D77" s="123">
        <v>2.0928103285710078</v>
      </c>
      <c r="E77" s="123">
        <v>1.9173449251972399</v>
      </c>
      <c r="F77" s="123">
        <v>1.8186997055160035</v>
      </c>
      <c r="G77" s="123">
        <v>1.8465862450505455</v>
      </c>
      <c r="H77" s="123">
        <v>1.896622660468217</v>
      </c>
      <c r="I77" s="123">
        <v>1.9816158961157704</v>
      </c>
      <c r="J77" s="123">
        <v>1.9190198982509421</v>
      </c>
      <c r="K77" s="123">
        <v>1.6439465861349227</v>
      </c>
      <c r="L77" s="123">
        <v>1.8576476093715704</v>
      </c>
      <c r="M77" s="123">
        <v>2.020685826872012</v>
      </c>
      <c r="N77" s="123">
        <v>2.0146095992938355</v>
      </c>
      <c r="O77" s="123">
        <v>1.8588859094666228</v>
      </c>
      <c r="P77" s="123">
        <v>1.7689573447783289</v>
      </c>
      <c r="Q77" s="123">
        <v>1.7286723806354312</v>
      </c>
      <c r="R77" s="123">
        <v>1.7206626483240424</v>
      </c>
      <c r="S77" s="123">
        <v>1.7308218829024455</v>
      </c>
      <c r="T77" s="123">
        <v>1.6663615842945003</v>
      </c>
      <c r="U77" s="123">
        <v>1.6515342781630444</v>
      </c>
      <c r="V77" s="123">
        <v>1.6978531792279536</v>
      </c>
      <c r="W77" s="123">
        <v>1.6185293305513493</v>
      </c>
      <c r="X77" s="123">
        <v>1.7407117497839617</v>
      </c>
      <c r="Y77" s="123">
        <v>1.6143925066531231</v>
      </c>
      <c r="DA77" s="130" t="s">
        <v>3155</v>
      </c>
    </row>
    <row r="78" spans="1:105" ht="12" customHeight="1" x14ac:dyDescent="0.25">
      <c r="A78" s="97" t="s">
        <v>189</v>
      </c>
      <c r="B78" s="99">
        <v>2.2356653625474063</v>
      </c>
      <c r="C78" s="99">
        <v>2.0625226513211223</v>
      </c>
      <c r="D78" s="99">
        <v>2.1981672520164746</v>
      </c>
      <c r="E78" s="99">
        <v>1.9975066700478821</v>
      </c>
      <c r="F78" s="99">
        <v>1.8850344593240944</v>
      </c>
      <c r="G78" s="99">
        <v>1.8811405419060476</v>
      </c>
      <c r="H78" s="99">
        <v>1.9464918748748234</v>
      </c>
      <c r="I78" s="99">
        <v>2.0224540996397313</v>
      </c>
      <c r="J78" s="99">
        <v>1.984211140968893</v>
      </c>
      <c r="K78" s="99">
        <v>1.6843529288636787</v>
      </c>
      <c r="L78" s="99">
        <v>1.9248619921721273</v>
      </c>
      <c r="M78" s="99">
        <v>2.1030335572556513</v>
      </c>
      <c r="N78" s="99">
        <v>2.1371845107607799</v>
      </c>
      <c r="O78" s="99">
        <v>2.0137639819878483</v>
      </c>
      <c r="P78" s="99">
        <v>1.9223879500991237</v>
      </c>
      <c r="Q78" s="99">
        <v>1.9166310446416981</v>
      </c>
      <c r="R78" s="99">
        <v>1.9242905167182367</v>
      </c>
      <c r="S78" s="99">
        <v>1.969222932352533</v>
      </c>
      <c r="T78" s="99">
        <v>1.9211692994821492</v>
      </c>
      <c r="U78" s="99">
        <v>1.9195978448522022</v>
      </c>
      <c r="V78" s="99">
        <v>1.9866678968086704</v>
      </c>
      <c r="W78" s="99">
        <v>1.8711813847985692</v>
      </c>
      <c r="X78" s="99">
        <v>1.973628626411907</v>
      </c>
      <c r="Y78" s="99">
        <v>1.8112694974305907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1.5434839154408624</v>
      </c>
      <c r="C81" s="118">
        <f t="shared" si="28"/>
        <v>1.4644544055757769</v>
      </c>
      <c r="D81" s="118">
        <f t="shared" si="28"/>
        <v>1.4740041130928199</v>
      </c>
      <c r="E81" s="118">
        <f t="shared" si="28"/>
        <v>1.3709744859084561</v>
      </c>
      <c r="F81" s="118">
        <f t="shared" si="28"/>
        <v>1.3521746148914686</v>
      </c>
      <c r="G81" s="118">
        <f t="shared" si="28"/>
        <v>1.2855664886249083</v>
      </c>
      <c r="H81" s="118">
        <f t="shared" si="28"/>
        <v>1.2049020320361969</v>
      </c>
      <c r="I81" s="118">
        <f t="shared" si="28"/>
        <v>1.2137992185449065</v>
      </c>
      <c r="J81" s="118">
        <f t="shared" si="28"/>
        <v>1.0786833848266959</v>
      </c>
      <c r="K81" s="118">
        <f t="shared" si="28"/>
        <v>1.0404150606998279</v>
      </c>
      <c r="L81" s="118">
        <f t="shared" si="28"/>
        <v>1.0181432379860322</v>
      </c>
      <c r="M81" s="118">
        <f t="shared" si="28"/>
        <v>1.0249938906324541</v>
      </c>
      <c r="N81" s="118">
        <f t="shared" si="28"/>
        <v>0.96716143415239075</v>
      </c>
      <c r="O81" s="118">
        <f t="shared" si="28"/>
        <v>0.9272277314873868</v>
      </c>
      <c r="P81" s="118">
        <f t="shared" si="28"/>
        <v>0.90212444417841819</v>
      </c>
      <c r="Q81" s="118">
        <f t="shared" si="28"/>
        <v>0.86248070985365966</v>
      </c>
      <c r="R81" s="118">
        <f t="shared" ref="R81:V81" si="29">R82+R85+R87+R100</f>
        <v>0.75849752255612302</v>
      </c>
      <c r="S81" s="118">
        <f t="shared" si="29"/>
        <v>0.77427740354476682</v>
      </c>
      <c r="T81" s="118">
        <f t="shared" si="29"/>
        <v>0.72180444198343463</v>
      </c>
      <c r="U81" s="118">
        <f t="shared" si="29"/>
        <v>0.68666082735888589</v>
      </c>
      <c r="V81" s="118">
        <f t="shared" si="29"/>
        <v>0.69555136002727969</v>
      </c>
      <c r="W81" s="118">
        <f t="shared" ref="W81:Y81" si="30">W82+W85+W87+W100</f>
        <v>0.61418626641411345</v>
      </c>
      <c r="X81" s="118">
        <f t="shared" si="30"/>
        <v>0.4846989647620526</v>
      </c>
      <c r="Y81" s="118">
        <f t="shared" si="30"/>
        <v>0.3952540242685797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0.41863913851908141</v>
      </c>
      <c r="C87" s="123">
        <v>0.40074436781827283</v>
      </c>
      <c r="D87" s="123">
        <v>0.39223945695214746</v>
      </c>
      <c r="E87" s="123">
        <v>0.35970550650596972</v>
      </c>
      <c r="F87" s="123">
        <v>0.35000708218173998</v>
      </c>
      <c r="G87" s="123">
        <v>0.32715416586692608</v>
      </c>
      <c r="H87" s="123">
        <v>0.29375544975218576</v>
      </c>
      <c r="I87" s="123">
        <v>0.2825311514601706</v>
      </c>
      <c r="J87" s="123">
        <v>0.2418437988600711</v>
      </c>
      <c r="K87" s="123">
        <v>0.22697554752932533</v>
      </c>
      <c r="L87" s="123">
        <v>0.21283307716674899</v>
      </c>
      <c r="M87" s="123">
        <v>0.20425587910785045</v>
      </c>
      <c r="N87" s="123">
        <v>0.17874518032489464</v>
      </c>
      <c r="O87" s="123">
        <v>0.16130420296431017</v>
      </c>
      <c r="P87" s="123">
        <v>0.15125846991857614</v>
      </c>
      <c r="Q87" s="123">
        <v>0.14249700977000476</v>
      </c>
      <c r="R87" s="123">
        <v>0.13752969028129214</v>
      </c>
      <c r="S87" s="123">
        <v>0.13854432116328169</v>
      </c>
      <c r="T87" s="123">
        <v>0.13276718598426285</v>
      </c>
      <c r="U87" s="123">
        <v>0.12321097559084433</v>
      </c>
      <c r="V87" s="123">
        <v>0.11973678695755541</v>
      </c>
      <c r="W87" s="123">
        <v>0.11920943439856496</v>
      </c>
      <c r="X87" s="123">
        <v>6.9944400245484664E-2</v>
      </c>
      <c r="Y87" s="123">
        <v>5.6389827375272046E-2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3.8440293764198734</v>
      </c>
      <c r="C92" s="102">
        <v>3.7152041802145135</v>
      </c>
      <c r="D92" s="102">
        <v>3.8342527826053741</v>
      </c>
      <c r="E92" s="102">
        <v>3.7392849372332302</v>
      </c>
      <c r="F92" s="102">
        <v>3.8013346619571653</v>
      </c>
      <c r="G92" s="102">
        <v>3.6906778609522162</v>
      </c>
      <c r="H92" s="102">
        <v>3.5777497524130184</v>
      </c>
      <c r="I92" s="102">
        <v>3.7035711430619473</v>
      </c>
      <c r="J92" s="102">
        <v>3.4861659913334715</v>
      </c>
      <c r="K92" s="102">
        <v>3.5166671973657735</v>
      </c>
      <c r="L92" s="102">
        <v>3.702871215640831</v>
      </c>
      <c r="M92" s="102">
        <v>3.9813963080461079</v>
      </c>
      <c r="N92" s="102">
        <v>3.9484467835085773</v>
      </c>
      <c r="O92" s="102">
        <v>3.9136913404987554</v>
      </c>
      <c r="P92" s="102">
        <v>3.8691304372494604</v>
      </c>
      <c r="Q92" s="102">
        <v>3.7968784845567454</v>
      </c>
      <c r="R92" s="102">
        <v>3.7904389514831358</v>
      </c>
      <c r="S92" s="102">
        <v>3.936480625039549</v>
      </c>
      <c r="T92" s="102">
        <v>3.8857636235928403</v>
      </c>
      <c r="U92" s="102">
        <v>3.7115387168603178</v>
      </c>
      <c r="V92" s="102">
        <v>3.7579808595068385</v>
      </c>
      <c r="W92" s="102">
        <v>4.0375765233502996</v>
      </c>
      <c r="X92" s="102">
        <v>2.7224287822076714</v>
      </c>
      <c r="Y92" s="102">
        <v>2.4025503150884151</v>
      </c>
      <c r="DA92" s="131" t="s">
        <v>3169</v>
      </c>
    </row>
    <row r="93" spans="1:105" ht="12" customHeight="1" x14ac:dyDescent="0.25">
      <c r="A93" s="107" t="s">
        <v>123</v>
      </c>
      <c r="B93" s="105">
        <v>0.97140459348003161</v>
      </c>
      <c r="C93" s="105">
        <v>0.89003104285937851</v>
      </c>
      <c r="D93" s="105">
        <v>0.83886570407654348</v>
      </c>
      <c r="E93" s="105">
        <v>0.90796513008124768</v>
      </c>
      <c r="F93" s="105">
        <v>0.89294087413822776</v>
      </c>
      <c r="G93" s="105">
        <v>0.78677148681337605</v>
      </c>
      <c r="H93" s="105">
        <v>0.72205419602301546</v>
      </c>
      <c r="I93" s="105">
        <v>0.90145700091530512</v>
      </c>
      <c r="J93" s="105">
        <v>0.7800627018206121</v>
      </c>
      <c r="K93" s="105">
        <v>0.71616362677288348</v>
      </c>
      <c r="L93" s="105">
        <v>1.6449252925624736</v>
      </c>
      <c r="M93" s="105">
        <v>0.78081824283335366</v>
      </c>
      <c r="N93" s="105">
        <v>1.0090756664128644</v>
      </c>
      <c r="O93" s="105">
        <v>1.0595918754244622</v>
      </c>
      <c r="P93" s="105">
        <v>0.74454681761184827</v>
      </c>
      <c r="Q93" s="105">
        <v>0.8441309245090316</v>
      </c>
      <c r="R93" s="105">
        <v>0.79030868356239214</v>
      </c>
      <c r="S93" s="105">
        <v>0.91312715838874436</v>
      </c>
      <c r="T93" s="105">
        <v>0.88321971261480425</v>
      </c>
      <c r="U93" s="105">
        <v>0.77357189196063869</v>
      </c>
      <c r="V93" s="105">
        <v>0.81047410638832929</v>
      </c>
      <c r="W93" s="105">
        <v>0.89126825188182424</v>
      </c>
      <c r="X93" s="105">
        <v>0.2278396133398978</v>
      </c>
      <c r="Y93" s="105">
        <v>0.15950453752287166</v>
      </c>
      <c r="DA93" s="132" t="s">
        <v>3170</v>
      </c>
    </row>
    <row r="94" spans="1:105" ht="12" customHeight="1" x14ac:dyDescent="0.25">
      <c r="A94" s="108" t="s">
        <v>50</v>
      </c>
      <c r="B94" s="99">
        <v>0.97140459348003161</v>
      </c>
      <c r="C94" s="99">
        <v>0.89003104285937851</v>
      </c>
      <c r="D94" s="99">
        <v>0.83886570407654348</v>
      </c>
      <c r="E94" s="99">
        <v>0.90796513008124768</v>
      </c>
      <c r="F94" s="99">
        <v>0.89294087413822776</v>
      </c>
      <c r="G94" s="99">
        <v>0.78677148681337605</v>
      </c>
      <c r="H94" s="99">
        <v>0.72205419602301546</v>
      </c>
      <c r="I94" s="99">
        <v>0.90145700091530512</v>
      </c>
      <c r="J94" s="99">
        <v>0.7800627018206121</v>
      </c>
      <c r="K94" s="99">
        <v>0.71616362677288348</v>
      </c>
      <c r="L94" s="99">
        <v>1.6449252925624736</v>
      </c>
      <c r="M94" s="99">
        <v>0.78081824283335366</v>
      </c>
      <c r="N94" s="99">
        <v>1.0090756664128644</v>
      </c>
      <c r="O94" s="99">
        <v>1.0595918754244622</v>
      </c>
      <c r="P94" s="99">
        <v>0.74454681761184827</v>
      </c>
      <c r="Q94" s="99">
        <v>0.8441309245090316</v>
      </c>
      <c r="R94" s="99">
        <v>0.79030868356239214</v>
      </c>
      <c r="S94" s="99">
        <v>0.91312715838874436</v>
      </c>
      <c r="T94" s="99">
        <v>0.88321971261480425</v>
      </c>
      <c r="U94" s="99">
        <v>0.77357189196063869</v>
      </c>
      <c r="V94" s="99">
        <v>0.81047410638832929</v>
      </c>
      <c r="W94" s="99">
        <v>0.89126825188182424</v>
      </c>
      <c r="X94" s="99">
        <v>0.2278396133398978</v>
      </c>
      <c r="Y94" s="99">
        <v>0.15950453752287166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1.1248447769217809</v>
      </c>
      <c r="C100" s="123">
        <v>1.0637100377575039</v>
      </c>
      <c r="D100" s="123">
        <v>1.0817646561406724</v>
      </c>
      <c r="E100" s="123">
        <v>1.0112689794024863</v>
      </c>
      <c r="F100" s="123">
        <v>1.0021675327097286</v>
      </c>
      <c r="G100" s="123">
        <v>0.95841232275798227</v>
      </c>
      <c r="H100" s="123">
        <v>0.91114658228401124</v>
      </c>
      <c r="I100" s="123">
        <v>0.93126806708473597</v>
      </c>
      <c r="J100" s="123">
        <v>0.83683958596662478</v>
      </c>
      <c r="K100" s="123">
        <v>0.81343951317050256</v>
      </c>
      <c r="L100" s="123">
        <v>0.80531016081928319</v>
      </c>
      <c r="M100" s="123">
        <v>0.82073801152460357</v>
      </c>
      <c r="N100" s="123">
        <v>0.78841625382749614</v>
      </c>
      <c r="O100" s="123">
        <v>0.76592352852307666</v>
      </c>
      <c r="P100" s="123">
        <v>0.75086597425984203</v>
      </c>
      <c r="Q100" s="123">
        <v>0.71998370008365487</v>
      </c>
      <c r="R100" s="123">
        <v>0.62096783227483088</v>
      </c>
      <c r="S100" s="123">
        <v>0.63573308238148518</v>
      </c>
      <c r="T100" s="123">
        <v>0.58903725599917178</v>
      </c>
      <c r="U100" s="123">
        <v>0.56344985176804152</v>
      </c>
      <c r="V100" s="123">
        <v>0.57581457306972428</v>
      </c>
      <c r="W100" s="123">
        <v>0.49497683201554848</v>
      </c>
      <c r="X100" s="123">
        <v>0.41475456451656795</v>
      </c>
      <c r="Y100" s="123">
        <v>0.33886419689330766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2.4637714751263404</v>
      </c>
      <c r="C102" s="99">
        <v>2.358476522647333</v>
      </c>
      <c r="D102" s="99">
        <v>2.4019475035070954</v>
      </c>
      <c r="E102" s="99">
        <v>2.2517741300861265</v>
      </c>
      <c r="F102" s="99">
        <v>2.2024375894752506</v>
      </c>
      <c r="G102" s="99">
        <v>2.1383670502421155</v>
      </c>
      <c r="H102" s="99">
        <v>2.1237206714859367</v>
      </c>
      <c r="I102" s="99">
        <v>2.2450904544574515</v>
      </c>
      <c r="J102" s="99">
        <v>2.106251159156904</v>
      </c>
      <c r="K102" s="99">
        <v>2.1300824814829755</v>
      </c>
      <c r="L102" s="99">
        <v>2.1846074522927426</v>
      </c>
      <c r="M102" s="99">
        <v>2.2832988740793749</v>
      </c>
      <c r="N102" s="99">
        <v>2.2866949969147248</v>
      </c>
      <c r="O102" s="99">
        <v>2.2761385704155348</v>
      </c>
      <c r="P102" s="99">
        <v>2.274833640536301</v>
      </c>
      <c r="Q102" s="99">
        <v>2.2483635560119386</v>
      </c>
      <c r="R102" s="99">
        <v>2.0570708538202012</v>
      </c>
      <c r="S102" s="99">
        <v>2.2260320210705595</v>
      </c>
      <c r="T102" s="99">
        <v>2.1718816141901995</v>
      </c>
      <c r="U102" s="99">
        <v>2.1649553773055135</v>
      </c>
      <c r="V102" s="99">
        <v>2.3409420094327138</v>
      </c>
      <c r="W102" s="99">
        <v>2.2253887612515268</v>
      </c>
      <c r="X102" s="99">
        <v>2.2057596531951753</v>
      </c>
      <c r="Y102" s="99">
        <v>2.0503067075603325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1.1248400543468144</v>
      </c>
      <c r="C105" s="118">
        <f t="shared" si="35"/>
        <v>1.072964347462888</v>
      </c>
      <c r="D105" s="118">
        <f t="shared" si="35"/>
        <v>1.093434127040563</v>
      </c>
      <c r="E105" s="118">
        <f t="shared" si="35"/>
        <v>1.024758327795783</v>
      </c>
      <c r="F105" s="118">
        <f t="shared" si="35"/>
        <v>1.0015327049092746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1.1248400543468144</v>
      </c>
      <c r="C120" s="123">
        <v>1.072964347462888</v>
      </c>
      <c r="D120" s="123">
        <v>1.093434127040563</v>
      </c>
      <c r="E120" s="123">
        <v>1.024758327795783</v>
      </c>
      <c r="F120" s="123">
        <v>1.0015327049092746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2.46377147512634</v>
      </c>
      <c r="C121" s="99">
        <v>2.3604713157187716</v>
      </c>
      <c r="D121" s="99">
        <v>2.4077978496258288</v>
      </c>
      <c r="E121" s="99">
        <v>2.2603229710295625</v>
      </c>
      <c r="F121" s="99">
        <v>2.2139957525109906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1.1248451196283711</v>
      </c>
      <c r="C124" s="118">
        <f t="shared" si="42"/>
        <v>1.0616476071860976</v>
      </c>
      <c r="D124" s="118">
        <f t="shared" si="42"/>
        <v>1.0797582065108873</v>
      </c>
      <c r="E124" s="118">
        <f t="shared" si="42"/>
        <v>1.009573526982634</v>
      </c>
      <c r="F124" s="118">
        <f t="shared" si="42"/>
        <v>0.99979725267101893</v>
      </c>
      <c r="G124" s="118">
        <f t="shared" si="42"/>
        <v>0.95990343541026668</v>
      </c>
      <c r="H124" s="118">
        <f t="shared" si="42"/>
        <v>0.928644034898228</v>
      </c>
      <c r="I124" s="118">
        <f t="shared" si="42"/>
        <v>0.97649305736578274</v>
      </c>
      <c r="J124" s="118">
        <f t="shared" si="42"/>
        <v>0.90914670268221653</v>
      </c>
      <c r="K124" s="118">
        <f t="shared" si="42"/>
        <v>0.90029184871570256</v>
      </c>
      <c r="L124" s="118">
        <f t="shared" si="42"/>
        <v>0.87375858886188129</v>
      </c>
      <c r="M124" s="118">
        <f t="shared" si="42"/>
        <v>0.86201203372164215</v>
      </c>
      <c r="N124" s="118">
        <f t="shared" si="42"/>
        <v>0.79780578692893245</v>
      </c>
      <c r="O124" s="118">
        <f t="shared" si="42"/>
        <v>0.76598755845531119</v>
      </c>
      <c r="P124" s="118">
        <f t="shared" si="42"/>
        <v>0.75740959576361244</v>
      </c>
      <c r="Q124" s="118">
        <f t="shared" si="42"/>
        <v>0.73023015735625951</v>
      </c>
      <c r="R124" s="118">
        <f t="shared" ref="R124:V124" si="43">R125+R128+R130+R139</f>
        <v>0.62993210027003343</v>
      </c>
      <c r="S124" s="118">
        <f t="shared" si="43"/>
        <v>0.64065391401725413</v>
      </c>
      <c r="T124" s="118">
        <f t="shared" si="43"/>
        <v>0.58664748027637548</v>
      </c>
      <c r="U124" s="118">
        <f t="shared" si="43"/>
        <v>0.55549984269178465</v>
      </c>
      <c r="V124" s="118">
        <f t="shared" si="43"/>
        <v>0.5650735220323363</v>
      </c>
      <c r="W124" s="118">
        <f t="shared" ref="W124:Y124" si="44">W125+W128+W130+W139</f>
        <v>0.49236768163104017</v>
      </c>
      <c r="X124" s="118">
        <f t="shared" si="44"/>
        <v>0.43451230682259034</v>
      </c>
      <c r="Y124" s="118">
        <f t="shared" si="44"/>
        <v>0.36277550424206623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1.1248451196283711</v>
      </c>
      <c r="C139" s="123">
        <v>1.0616476071860976</v>
      </c>
      <c r="D139" s="123">
        <v>1.0797582065108873</v>
      </c>
      <c r="E139" s="123">
        <v>1.009573526982634</v>
      </c>
      <c r="F139" s="123">
        <v>0.99979725267101893</v>
      </c>
      <c r="G139" s="123">
        <v>0.95990343541026668</v>
      </c>
      <c r="H139" s="123">
        <v>0.928644034898228</v>
      </c>
      <c r="I139" s="123">
        <v>0.97649305736578274</v>
      </c>
      <c r="J139" s="123">
        <v>0.90914670268221653</v>
      </c>
      <c r="K139" s="123">
        <v>0.90029184871570256</v>
      </c>
      <c r="L139" s="123">
        <v>0.87375858886188129</v>
      </c>
      <c r="M139" s="123">
        <v>0.86201203372164215</v>
      </c>
      <c r="N139" s="123">
        <v>0.79780578692893245</v>
      </c>
      <c r="O139" s="123">
        <v>0.76598755845531119</v>
      </c>
      <c r="P139" s="123">
        <v>0.75740959576361244</v>
      </c>
      <c r="Q139" s="123">
        <v>0.73023015735625951</v>
      </c>
      <c r="R139" s="123">
        <v>0.62993210027003343</v>
      </c>
      <c r="S139" s="123">
        <v>0.64065391401725413</v>
      </c>
      <c r="T139" s="123">
        <v>0.58664748027637548</v>
      </c>
      <c r="U139" s="123">
        <v>0.55549984269178465</v>
      </c>
      <c r="V139" s="123">
        <v>0.5650735220323363</v>
      </c>
      <c r="W139" s="123">
        <v>0.49236768163104017</v>
      </c>
      <c r="X139" s="123">
        <v>0.43451230682259034</v>
      </c>
      <c r="Y139" s="123">
        <v>0.36277550424206623</v>
      </c>
      <c r="DA139" s="130" t="s">
        <v>3214</v>
      </c>
    </row>
    <row r="140" spans="1:105" ht="12" customHeight="1" x14ac:dyDescent="0.25">
      <c r="A140" s="97" t="s">
        <v>50</v>
      </c>
      <c r="B140" s="99">
        <v>2.4637714751263404</v>
      </c>
      <c r="C140" s="99">
        <v>2.3580277611029992</v>
      </c>
      <c r="D140" s="99">
        <v>2.4017015044007923</v>
      </c>
      <c r="E140" s="99">
        <v>2.2517473056483555</v>
      </c>
      <c r="F140" s="99">
        <v>2.2025233603658281</v>
      </c>
      <c r="G140" s="99">
        <v>2.1387323330960015</v>
      </c>
      <c r="H140" s="99">
        <v>2.1241067877476025</v>
      </c>
      <c r="I140" s="99">
        <v>2.2454164919611634</v>
      </c>
      <c r="J140" s="99">
        <v>2.1067007049289921</v>
      </c>
      <c r="K140" s="99">
        <v>2.1306217336899596</v>
      </c>
      <c r="L140" s="99">
        <v>2.1850293754308354</v>
      </c>
      <c r="M140" s="99">
        <v>2.2834622459247718</v>
      </c>
      <c r="N140" s="99">
        <v>2.2865790009600384</v>
      </c>
      <c r="O140" s="99">
        <v>2.2758977533242044</v>
      </c>
      <c r="P140" s="99">
        <v>2.2747249887797545</v>
      </c>
      <c r="Q140" s="99">
        <v>2.2483706853399608</v>
      </c>
      <c r="R140" s="99">
        <v>2.0571323766170417</v>
      </c>
      <c r="S140" s="99">
        <v>2.2259614863189676</v>
      </c>
      <c r="T140" s="99">
        <v>2.1713474222080182</v>
      </c>
      <c r="U140" s="99">
        <v>2.1637732537211809</v>
      </c>
      <c r="V140" s="99">
        <v>2.339362194083404</v>
      </c>
      <c r="W140" s="99">
        <v>2.2242747288728761</v>
      </c>
      <c r="X140" s="99">
        <v>2.2053944275584731</v>
      </c>
      <c r="Y140" s="99">
        <v>2.0504223711965852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1.5609892902254026</v>
      </c>
      <c r="C143" s="118">
        <f t="shared" si="49"/>
        <v>1.4692341283027552</v>
      </c>
      <c r="D143" s="118">
        <f t="shared" si="49"/>
        <v>1.4666117149916515</v>
      </c>
      <c r="E143" s="118">
        <f t="shared" si="49"/>
        <v>1.3509634153067549</v>
      </c>
      <c r="F143" s="118">
        <f t="shared" si="49"/>
        <v>1.3588858340662866</v>
      </c>
      <c r="G143" s="118">
        <f t="shared" si="49"/>
        <v>1.2722047747664151</v>
      </c>
      <c r="H143" s="118">
        <f t="shared" si="49"/>
        <v>1.1528615957748753</v>
      </c>
      <c r="I143" s="118">
        <f t="shared" si="49"/>
        <v>1.1411490778323876</v>
      </c>
      <c r="J143" s="118">
        <f t="shared" si="49"/>
        <v>0.98913117664028816</v>
      </c>
      <c r="K143" s="118">
        <f t="shared" si="49"/>
        <v>0.97572289700357462</v>
      </c>
      <c r="L143" s="118">
        <f t="shared" si="49"/>
        <v>0.98029216448914402</v>
      </c>
      <c r="M143" s="118">
        <f t="shared" si="49"/>
        <v>1.0116904483155413</v>
      </c>
      <c r="N143" s="118">
        <f t="shared" si="49"/>
        <v>0.97317405792734279</v>
      </c>
      <c r="O143" s="118">
        <f t="shared" si="49"/>
        <v>0.93715445200436853</v>
      </c>
      <c r="P143" s="118">
        <f t="shared" si="49"/>
        <v>0.9009864178453354</v>
      </c>
      <c r="Q143" s="118">
        <f t="shared" si="49"/>
        <v>0.85038590641554257</v>
      </c>
      <c r="R143" s="118">
        <f t="shared" ref="R143:V143" si="50">R144+R146+R148+R157</f>
        <v>0.7361036081446557</v>
      </c>
      <c r="S143" s="118">
        <f t="shared" si="50"/>
        <v>0.75179507918293131</v>
      </c>
      <c r="T143" s="118">
        <f t="shared" si="50"/>
        <v>0.70642332297037091</v>
      </c>
      <c r="U143" s="118">
        <f t="shared" si="50"/>
        <v>0.67907157223837145</v>
      </c>
      <c r="V143" s="118">
        <f t="shared" si="50"/>
        <v>0.68636108778526117</v>
      </c>
      <c r="W143" s="118">
        <f t="shared" ref="W143:Y143" si="51">W144+W146+W148+W157</f>
        <v>0.59477977164247819</v>
      </c>
      <c r="X143" s="118">
        <f t="shared" si="51"/>
        <v>0.44142165518287857</v>
      </c>
      <c r="Y143" s="118">
        <f t="shared" si="51"/>
        <v>0.36042347258531332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0.4361426024222812</v>
      </c>
      <c r="C148" s="123">
        <v>0.41458636603952315</v>
      </c>
      <c r="D148" s="123">
        <v>0.39291186311277077</v>
      </c>
      <c r="E148" s="123">
        <v>0.34638218235145907</v>
      </c>
      <c r="F148" s="123">
        <v>0.33708636055836527</v>
      </c>
      <c r="G148" s="123">
        <v>0.32881385640775468</v>
      </c>
      <c r="H148" s="123">
        <v>0.2950512196143924</v>
      </c>
      <c r="I148" s="123">
        <v>0.2755294444425801</v>
      </c>
      <c r="J148" s="123">
        <v>0.22223289894166945</v>
      </c>
      <c r="K148" s="123">
        <v>0.21574247637708677</v>
      </c>
      <c r="L148" s="123">
        <v>0.20770647533282718</v>
      </c>
      <c r="M148" s="123">
        <v>0.20803573182135152</v>
      </c>
      <c r="N148" s="123">
        <v>0.18908471435007704</v>
      </c>
      <c r="O148" s="123">
        <v>0.17298745085213493</v>
      </c>
      <c r="P148" s="123">
        <v>0.15747428042699887</v>
      </c>
      <c r="Q148" s="123">
        <v>0.14529952608950836</v>
      </c>
      <c r="R148" s="123">
        <v>0.13846429219964845</v>
      </c>
      <c r="S148" s="123">
        <v>0.13983285321629893</v>
      </c>
      <c r="T148" s="123">
        <v>0.1340590804698413</v>
      </c>
      <c r="U148" s="123">
        <v>0.12476802916766527</v>
      </c>
      <c r="V148" s="123">
        <v>0.12131590211590891</v>
      </c>
      <c r="W148" s="123">
        <v>0.11990975405088954</v>
      </c>
      <c r="X148" s="123">
        <v>6.7991571518253829E-2</v>
      </c>
      <c r="Y148" s="123">
        <v>5.6040575540295727E-2</v>
      </c>
      <c r="DA148" s="130" t="s">
        <v>3222</v>
      </c>
    </row>
    <row r="149" spans="1:105" ht="12" customHeight="1" x14ac:dyDescent="0.25">
      <c r="A149" s="97" t="s">
        <v>124</v>
      </c>
      <c r="B149" s="99">
        <v>3.8440293764198725</v>
      </c>
      <c r="C149" s="99">
        <v>3.7032985608950999</v>
      </c>
      <c r="D149" s="99">
        <v>3.8118297116765252</v>
      </c>
      <c r="E149" s="99">
        <v>3.7044618154581115</v>
      </c>
      <c r="F149" s="99">
        <v>3.7506312719587767</v>
      </c>
      <c r="G149" s="99">
        <v>3.6401428870941821</v>
      </c>
      <c r="H149" s="99">
        <v>3.5438703005140386</v>
      </c>
      <c r="I149" s="99">
        <v>3.6775164048746483</v>
      </c>
      <c r="J149" s="99">
        <v>3.460575245476468</v>
      </c>
      <c r="K149" s="99">
        <v>3.4943869484112504</v>
      </c>
      <c r="L149" s="99">
        <v>3.6855493557913079</v>
      </c>
      <c r="M149" s="99">
        <v>3.972575490965204</v>
      </c>
      <c r="N149" s="99">
        <v>3.9499561101230678</v>
      </c>
      <c r="O149" s="99">
        <v>3.9197658888868085</v>
      </c>
      <c r="P149" s="99">
        <v>3.8499504889245548</v>
      </c>
      <c r="Q149" s="99">
        <v>3.7519336656142679</v>
      </c>
      <c r="R149" s="99">
        <v>3.728916854038673</v>
      </c>
      <c r="S149" s="99">
        <v>3.872292734402325</v>
      </c>
      <c r="T149" s="99">
        <v>3.8322949048471009</v>
      </c>
      <c r="U149" s="99">
        <v>3.6695182599689393</v>
      </c>
      <c r="V149" s="99">
        <v>3.7171570220963703</v>
      </c>
      <c r="W149" s="99">
        <v>3.9936870416095003</v>
      </c>
      <c r="X149" s="99">
        <v>2.6904830204853796</v>
      </c>
      <c r="Y149" s="99">
        <v>2.3760162561398799</v>
      </c>
      <c r="DA149" s="63" t="s">
        <v>3223</v>
      </c>
    </row>
    <row r="150" spans="1:105" ht="12" customHeight="1" x14ac:dyDescent="0.25">
      <c r="A150" s="97" t="s">
        <v>123</v>
      </c>
      <c r="B150" s="99">
        <v>0.97140459348003161</v>
      </c>
      <c r="C150" s="99">
        <v>0.8940947655813809</v>
      </c>
      <c r="D150" s="99">
        <v>0.83888270071957771</v>
      </c>
      <c r="E150" s="99">
        <v>0.90888370327260748</v>
      </c>
      <c r="F150" s="99">
        <v>0.88387513062254586</v>
      </c>
      <c r="G150" s="99">
        <v>0.77595616041352966</v>
      </c>
      <c r="H150" s="99">
        <v>0.71526624442781683</v>
      </c>
      <c r="I150" s="99">
        <v>0.89586782846339863</v>
      </c>
      <c r="J150" s="99">
        <v>0.77550471498971663</v>
      </c>
      <c r="K150" s="99">
        <v>0.71302562516334611</v>
      </c>
      <c r="L150" s="99">
        <v>1.6410365581762409</v>
      </c>
      <c r="M150" s="99">
        <v>0.78016875463208013</v>
      </c>
      <c r="N150" s="99">
        <v>1.009037172186805</v>
      </c>
      <c r="O150" s="99">
        <v>1.0604849247926189</v>
      </c>
      <c r="P150" s="99">
        <v>0.73576880270324541</v>
      </c>
      <c r="Q150" s="99">
        <v>0.82950933519855652</v>
      </c>
      <c r="R150" s="99">
        <v>0.77400507729647106</v>
      </c>
      <c r="S150" s="99">
        <v>0.89641528939034121</v>
      </c>
      <c r="T150" s="99">
        <v>0.87445160332449412</v>
      </c>
      <c r="U150" s="99">
        <v>0.76958678388516633</v>
      </c>
      <c r="V150" s="99">
        <v>0.80525009975910844</v>
      </c>
      <c r="W150" s="99">
        <v>0.87930033144662012</v>
      </c>
      <c r="X150" s="99">
        <v>0.22475616537738474</v>
      </c>
      <c r="Y150" s="99">
        <v>0.15750765158086796</v>
      </c>
      <c r="DA150" s="63" t="s">
        <v>3224</v>
      </c>
    </row>
    <row r="151" spans="1:105" ht="12" customHeight="1" x14ac:dyDescent="0.25">
      <c r="A151" s="100" t="s">
        <v>50</v>
      </c>
      <c r="B151" s="102">
        <v>0.97140459348003161</v>
      </c>
      <c r="C151" s="102">
        <v>0.8940947655813809</v>
      </c>
      <c r="D151" s="102">
        <v>0.83888270071957771</v>
      </c>
      <c r="E151" s="102">
        <v>0.90888370327260748</v>
      </c>
      <c r="F151" s="102">
        <v>0.88387513062254586</v>
      </c>
      <c r="G151" s="102">
        <v>0.77595616041352966</v>
      </c>
      <c r="H151" s="102">
        <v>0.71526624442781683</v>
      </c>
      <c r="I151" s="102">
        <v>0.89586782846339863</v>
      </c>
      <c r="J151" s="102">
        <v>0.77550471498971663</v>
      </c>
      <c r="K151" s="102">
        <v>0.71302562516334611</v>
      </c>
      <c r="L151" s="102">
        <v>1.6410365581762409</v>
      </c>
      <c r="M151" s="102">
        <v>0.78016875463208013</v>
      </c>
      <c r="N151" s="102">
        <v>1.009037172186805</v>
      </c>
      <c r="O151" s="102">
        <v>1.0604849247926189</v>
      </c>
      <c r="P151" s="102">
        <v>0.73576880270324541</v>
      </c>
      <c r="Q151" s="102">
        <v>0.82950933519855652</v>
      </c>
      <c r="R151" s="102">
        <v>0.77400507729647106</v>
      </c>
      <c r="S151" s="102">
        <v>0.89641528939034121</v>
      </c>
      <c r="T151" s="102">
        <v>0.87445160332449412</v>
      </c>
      <c r="U151" s="102">
        <v>0.76958678388516633</v>
      </c>
      <c r="V151" s="102">
        <v>0.80525009975910844</v>
      </c>
      <c r="W151" s="102">
        <v>0.87930033144662012</v>
      </c>
      <c r="X151" s="102">
        <v>0.22475616537738474</v>
      </c>
      <c r="Y151" s="102">
        <v>0.15750765158086796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1.1248466878031214</v>
      </c>
      <c r="C157" s="123">
        <v>1.0546477622632322</v>
      </c>
      <c r="D157" s="123">
        <v>1.0736998518788807</v>
      </c>
      <c r="E157" s="123">
        <v>1.0045812329552959</v>
      </c>
      <c r="F157" s="123">
        <v>1.0217994735079214</v>
      </c>
      <c r="G157" s="123">
        <v>0.94339091835866051</v>
      </c>
      <c r="H157" s="123">
        <v>0.85781037616048306</v>
      </c>
      <c r="I157" s="123">
        <v>0.86561963338980752</v>
      </c>
      <c r="J157" s="123">
        <v>0.76689827769861874</v>
      </c>
      <c r="K157" s="123">
        <v>0.75998042062648785</v>
      </c>
      <c r="L157" s="123">
        <v>0.77258568915631687</v>
      </c>
      <c r="M157" s="123">
        <v>0.80365471649418985</v>
      </c>
      <c r="N157" s="123">
        <v>0.78408934357726578</v>
      </c>
      <c r="O157" s="123">
        <v>0.76416700115223357</v>
      </c>
      <c r="P157" s="123">
        <v>0.74351213741833655</v>
      </c>
      <c r="Q157" s="123">
        <v>0.70508638032603421</v>
      </c>
      <c r="R157" s="123">
        <v>0.5976393159450073</v>
      </c>
      <c r="S157" s="123">
        <v>0.61196222596663241</v>
      </c>
      <c r="T157" s="123">
        <v>0.57236424250052964</v>
      </c>
      <c r="U157" s="123">
        <v>0.55430354307070617</v>
      </c>
      <c r="V157" s="123">
        <v>0.56504518566935225</v>
      </c>
      <c r="W157" s="123">
        <v>0.4748700175915887</v>
      </c>
      <c r="X157" s="123">
        <v>0.37343008366462477</v>
      </c>
      <c r="Y157" s="123">
        <v>0.30438289704501759</v>
      </c>
      <c r="DA157" s="130" t="s">
        <v>3231</v>
      </c>
    </row>
    <row r="158" spans="1:105" ht="12" customHeight="1" x14ac:dyDescent="0.25">
      <c r="A158" s="97" t="s">
        <v>50</v>
      </c>
      <c r="B158" s="99">
        <v>2.46377147512634</v>
      </c>
      <c r="C158" s="99">
        <v>2.3564960099232719</v>
      </c>
      <c r="D158" s="99">
        <v>2.3980946555457612</v>
      </c>
      <c r="E158" s="99">
        <v>2.2467348989341387</v>
      </c>
      <c r="F158" s="99">
        <v>2.1968800292858859</v>
      </c>
      <c r="G158" s="99">
        <v>2.1341417352844299</v>
      </c>
      <c r="H158" s="99">
        <v>2.1220287304651952</v>
      </c>
      <c r="I158" s="99">
        <v>2.2445623712593479</v>
      </c>
      <c r="J158" s="99">
        <v>2.1057499724330238</v>
      </c>
      <c r="K158" s="99">
        <v>2.1296905469683263</v>
      </c>
      <c r="L158" s="99">
        <v>2.1843744194614385</v>
      </c>
      <c r="M158" s="99">
        <v>2.2832354789174514</v>
      </c>
      <c r="N158" s="99">
        <v>2.2867440803662711</v>
      </c>
      <c r="O158" s="99">
        <v>2.2762191579936251</v>
      </c>
      <c r="P158" s="99">
        <v>2.2748258847544216</v>
      </c>
      <c r="Q158" s="99">
        <v>2.2482407184721289</v>
      </c>
      <c r="R158" s="99">
        <v>2.0567980794941194</v>
      </c>
      <c r="S158" s="99">
        <v>2.2255408302910946</v>
      </c>
      <c r="T158" s="99">
        <v>2.171247715027846</v>
      </c>
      <c r="U158" s="99">
        <v>2.1641236465030773</v>
      </c>
      <c r="V158" s="99">
        <v>2.339736450966778</v>
      </c>
      <c r="W158" s="99">
        <v>2.22414451647392</v>
      </c>
      <c r="X158" s="99">
        <v>2.204510852316397</v>
      </c>
      <c r="Y158" s="99">
        <v>2.0492313328632656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1.560983257623302</v>
      </c>
      <c r="C161" s="118">
        <f t="shared" si="54"/>
        <v>1.4781724426707519</v>
      </c>
      <c r="D161" s="118">
        <f t="shared" si="54"/>
        <v>1.4855864128892464</v>
      </c>
      <c r="E161" s="118">
        <f t="shared" si="54"/>
        <v>1.3826406706626184</v>
      </c>
      <c r="F161" s="118">
        <f t="shared" si="54"/>
        <v>1.3649361831216966</v>
      </c>
      <c r="G161" s="118">
        <f t="shared" si="54"/>
        <v>1.3034675787310737</v>
      </c>
      <c r="H161" s="118">
        <f t="shared" si="54"/>
        <v>1.2255439211340622</v>
      </c>
      <c r="I161" s="118">
        <f t="shared" si="54"/>
        <v>1.2424744940816297</v>
      </c>
      <c r="J161" s="118">
        <f t="shared" si="54"/>
        <v>1.1077053936807215</v>
      </c>
      <c r="K161" s="118">
        <f t="shared" si="54"/>
        <v>1.0728229565282346</v>
      </c>
      <c r="L161" s="118">
        <f t="shared" si="54"/>
        <v>1.0486989923973473</v>
      </c>
      <c r="M161" s="118">
        <f t="shared" si="54"/>
        <v>1.0510458551051964</v>
      </c>
      <c r="N161" s="118">
        <f t="shared" si="54"/>
        <v>0.98235702339789399</v>
      </c>
      <c r="O161" s="118">
        <f t="shared" si="54"/>
        <v>0.93667019137303476</v>
      </c>
      <c r="P161" s="118">
        <f t="shared" si="54"/>
        <v>0.91102159800685822</v>
      </c>
      <c r="Q161" s="118">
        <f t="shared" si="54"/>
        <v>0.86790561638505881</v>
      </c>
      <c r="R161" s="118">
        <f t="shared" ref="R161:V161" si="55">R162+R164+R166+R175</f>
        <v>0.75710501172003786</v>
      </c>
      <c r="S161" s="118">
        <f t="shared" si="55"/>
        <v>0.7711131869292569</v>
      </c>
      <c r="T161" s="118">
        <f t="shared" si="55"/>
        <v>0.7209101173478234</v>
      </c>
      <c r="U161" s="118">
        <f t="shared" si="55"/>
        <v>0.68801500357000289</v>
      </c>
      <c r="V161" s="118">
        <f t="shared" si="55"/>
        <v>0.69637667989075847</v>
      </c>
      <c r="W161" s="118">
        <f t="shared" ref="W161:Y161" si="56">W162+W164+W166+W175</f>
        <v>0.62123204838578017</v>
      </c>
      <c r="X161" s="118">
        <f t="shared" si="56"/>
        <v>0.49659492565949087</v>
      </c>
      <c r="Y161" s="118">
        <f t="shared" si="56"/>
        <v>0.40930452593582117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0.43613831136461023</v>
      </c>
      <c r="C166" s="123">
        <v>0.41703794222578372</v>
      </c>
      <c r="D166" s="123">
        <v>0.4063543944949724</v>
      </c>
      <c r="E166" s="123">
        <v>0.37350257098210471</v>
      </c>
      <c r="F166" s="123">
        <v>0.36512950351935503</v>
      </c>
      <c r="G166" s="123">
        <v>0.34358358954863832</v>
      </c>
      <c r="H166" s="123">
        <v>0.31043674239778529</v>
      </c>
      <c r="I166" s="123">
        <v>0.30209228514227421</v>
      </c>
      <c r="J166" s="123">
        <v>0.26053082635124969</v>
      </c>
      <c r="K166" s="123">
        <v>0.24606235212319408</v>
      </c>
      <c r="L166" s="123">
        <v>0.23360377380782982</v>
      </c>
      <c r="M166" s="123">
        <v>0.22591880100636641</v>
      </c>
      <c r="N166" s="123">
        <v>0.19436134022785237</v>
      </c>
      <c r="O166" s="123">
        <v>0.17159544173572761</v>
      </c>
      <c r="P166" s="123">
        <v>0.15964162850862371</v>
      </c>
      <c r="Q166" s="123">
        <v>0.14888133914799953</v>
      </c>
      <c r="R166" s="123">
        <v>0.14219892662658143</v>
      </c>
      <c r="S166" s="123">
        <v>0.14265352401127862</v>
      </c>
      <c r="T166" s="123">
        <v>0.13710266649412056</v>
      </c>
      <c r="U166" s="123">
        <v>0.1278957004120802</v>
      </c>
      <c r="V166" s="123">
        <v>0.12475525951783813</v>
      </c>
      <c r="W166" s="123">
        <v>0.12595034602931371</v>
      </c>
      <c r="X166" s="123">
        <v>7.5642212985868554E-2</v>
      </c>
      <c r="Y166" s="123">
        <v>6.2015951891117929E-2</v>
      </c>
      <c r="DA166" s="130" t="s">
        <v>3239</v>
      </c>
    </row>
    <row r="167" spans="1:105" ht="12" customHeight="1" x14ac:dyDescent="0.25">
      <c r="A167" s="97" t="s">
        <v>124</v>
      </c>
      <c r="B167" s="99">
        <v>3.8440293764198734</v>
      </c>
      <c r="C167" s="99">
        <v>3.7117234714883591</v>
      </c>
      <c r="D167" s="99">
        <v>3.8285276777485167</v>
      </c>
      <c r="E167" s="99">
        <v>3.7336111527083871</v>
      </c>
      <c r="F167" s="99">
        <v>3.7967088015590136</v>
      </c>
      <c r="G167" s="99">
        <v>3.6912281319373745</v>
      </c>
      <c r="H167" s="99">
        <v>3.5801622539599731</v>
      </c>
      <c r="I167" s="99">
        <v>3.7079642375658768</v>
      </c>
      <c r="J167" s="99">
        <v>3.4906284894015336</v>
      </c>
      <c r="K167" s="99">
        <v>3.5240540969401946</v>
      </c>
      <c r="L167" s="99">
        <v>3.7124483969369546</v>
      </c>
      <c r="M167" s="99">
        <v>3.9955168521242865</v>
      </c>
      <c r="N167" s="99">
        <v>3.962589590994809</v>
      </c>
      <c r="O167" s="99">
        <v>3.9275563884645623</v>
      </c>
      <c r="P167" s="99">
        <v>3.8893633492966133</v>
      </c>
      <c r="Q167" s="99">
        <v>3.8091709670266556</v>
      </c>
      <c r="R167" s="99">
        <v>3.788584003620338</v>
      </c>
      <c r="S167" s="99">
        <v>3.9288383901257777</v>
      </c>
      <c r="T167" s="99">
        <v>3.8819877786979542</v>
      </c>
      <c r="U167" s="99">
        <v>3.7137876787421709</v>
      </c>
      <c r="V167" s="99">
        <v>3.7559307152341059</v>
      </c>
      <c r="W167" s="99">
        <v>4.0376385649603774</v>
      </c>
      <c r="X167" s="99">
        <v>2.7238757138384808</v>
      </c>
      <c r="Y167" s="99">
        <v>2.4060326946693427</v>
      </c>
      <c r="DA167" s="63" t="s">
        <v>3240</v>
      </c>
    </row>
    <row r="168" spans="1:105" ht="12" customHeight="1" x14ac:dyDescent="0.25">
      <c r="A168" s="97" t="s">
        <v>123</v>
      </c>
      <c r="B168" s="99">
        <v>0.97140459348003139</v>
      </c>
      <c r="C168" s="99">
        <v>0.88932558843364407</v>
      </c>
      <c r="D168" s="99">
        <v>0.83784467893305481</v>
      </c>
      <c r="E168" s="99">
        <v>0.90666951134834561</v>
      </c>
      <c r="F168" s="99">
        <v>0.89199761926288845</v>
      </c>
      <c r="G168" s="99">
        <v>0.78721660599746701</v>
      </c>
      <c r="H168" s="99">
        <v>0.72255023100690452</v>
      </c>
      <c r="I168" s="99">
        <v>0.90269935464511453</v>
      </c>
      <c r="J168" s="99">
        <v>0.7810949783871286</v>
      </c>
      <c r="K168" s="99">
        <v>0.71809862994956652</v>
      </c>
      <c r="L168" s="99">
        <v>1.6499120879688423</v>
      </c>
      <c r="M168" s="99">
        <v>0.78357832292782392</v>
      </c>
      <c r="N168" s="99">
        <v>1.0120875815267418</v>
      </c>
      <c r="O168" s="99">
        <v>1.0626015009773782</v>
      </c>
      <c r="P168" s="99">
        <v>0.74963319734595857</v>
      </c>
      <c r="Q168" s="99">
        <v>0.84896861622890296</v>
      </c>
      <c r="R168" s="99">
        <v>0.79222073622453393</v>
      </c>
      <c r="S168" s="99">
        <v>0.91112861069702755</v>
      </c>
      <c r="T168" s="99">
        <v>0.88268804092416231</v>
      </c>
      <c r="U168" s="99">
        <v>0.77369019020516261</v>
      </c>
      <c r="V168" s="99">
        <v>0.81164569531942399</v>
      </c>
      <c r="W168" s="99">
        <v>0.89296651064405252</v>
      </c>
      <c r="X168" s="99">
        <v>0.22857919598285553</v>
      </c>
      <c r="Y168" s="99">
        <v>0.16020150199567962</v>
      </c>
      <c r="DA168" s="63" t="s">
        <v>3241</v>
      </c>
    </row>
    <row r="169" spans="1:105" ht="12" customHeight="1" x14ac:dyDescent="0.25">
      <c r="A169" s="100" t="s">
        <v>50</v>
      </c>
      <c r="B169" s="102">
        <v>0.97140459348003139</v>
      </c>
      <c r="C169" s="102">
        <v>0.88932558843364407</v>
      </c>
      <c r="D169" s="102">
        <v>0.83784467893305481</v>
      </c>
      <c r="E169" s="102">
        <v>0.90666951134834561</v>
      </c>
      <c r="F169" s="102">
        <v>0.89199761926288845</v>
      </c>
      <c r="G169" s="102">
        <v>0.78721660599746701</v>
      </c>
      <c r="H169" s="102">
        <v>0.72255023100690452</v>
      </c>
      <c r="I169" s="102">
        <v>0.90269935464511453</v>
      </c>
      <c r="J169" s="102">
        <v>0.7810949783871286</v>
      </c>
      <c r="K169" s="102">
        <v>0.71809862994956652</v>
      </c>
      <c r="L169" s="102">
        <v>1.6499120879688423</v>
      </c>
      <c r="M169" s="102">
        <v>0.78357832292782392</v>
      </c>
      <c r="N169" s="102">
        <v>1.0120875815267418</v>
      </c>
      <c r="O169" s="102">
        <v>1.0626015009773782</v>
      </c>
      <c r="P169" s="102">
        <v>0.74963319734595857</v>
      </c>
      <c r="Q169" s="102">
        <v>0.84896861622890296</v>
      </c>
      <c r="R169" s="102">
        <v>0.79222073622453393</v>
      </c>
      <c r="S169" s="102">
        <v>0.91112861069702755</v>
      </c>
      <c r="T169" s="102">
        <v>0.88268804092416231</v>
      </c>
      <c r="U169" s="102">
        <v>0.77369019020516261</v>
      </c>
      <c r="V169" s="102">
        <v>0.81164569531942399</v>
      </c>
      <c r="W169" s="102">
        <v>0.89296651064405252</v>
      </c>
      <c r="X169" s="102">
        <v>0.22857919598285553</v>
      </c>
      <c r="Y169" s="102">
        <v>0.16020150199567962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1.1248449462586918</v>
      </c>
      <c r="C175" s="123">
        <v>1.0611345004449682</v>
      </c>
      <c r="D175" s="123">
        <v>1.0792320183942741</v>
      </c>
      <c r="E175" s="123">
        <v>1.0091380996805137</v>
      </c>
      <c r="F175" s="123">
        <v>0.99980667960234171</v>
      </c>
      <c r="G175" s="123">
        <v>0.95988398918243534</v>
      </c>
      <c r="H175" s="123">
        <v>0.91510717873627689</v>
      </c>
      <c r="I175" s="123">
        <v>0.94038220893935542</v>
      </c>
      <c r="J175" s="123">
        <v>0.84717456732947194</v>
      </c>
      <c r="K175" s="123">
        <v>0.8267606044050404</v>
      </c>
      <c r="L175" s="123">
        <v>0.8150952185895175</v>
      </c>
      <c r="M175" s="123">
        <v>0.82512705409883003</v>
      </c>
      <c r="N175" s="123">
        <v>0.78799568317004165</v>
      </c>
      <c r="O175" s="123">
        <v>0.76507474963730715</v>
      </c>
      <c r="P175" s="123">
        <v>0.75137996949823449</v>
      </c>
      <c r="Q175" s="123">
        <v>0.71902427723705931</v>
      </c>
      <c r="R175" s="123">
        <v>0.61490608509345646</v>
      </c>
      <c r="S175" s="123">
        <v>0.62845966291797828</v>
      </c>
      <c r="T175" s="123">
        <v>0.58380745085370289</v>
      </c>
      <c r="U175" s="123">
        <v>0.56011930315792269</v>
      </c>
      <c r="V175" s="123">
        <v>0.5716214203729203</v>
      </c>
      <c r="W175" s="123">
        <v>0.49528170235646646</v>
      </c>
      <c r="X175" s="123">
        <v>0.42095271267362233</v>
      </c>
      <c r="Y175" s="123">
        <v>0.34728857404470326</v>
      </c>
      <c r="DA175" s="130" t="s">
        <v>3248</v>
      </c>
    </row>
    <row r="176" spans="1:105" ht="12" customHeight="1" x14ac:dyDescent="0.25">
      <c r="A176" s="97" t="s">
        <v>50</v>
      </c>
      <c r="B176" s="99">
        <v>2.46377147512634</v>
      </c>
      <c r="C176" s="99">
        <v>2.3579161755442417</v>
      </c>
      <c r="D176" s="99">
        <v>2.4010133049280666</v>
      </c>
      <c r="E176" s="99">
        <v>2.250977286228546</v>
      </c>
      <c r="F176" s="99">
        <v>2.201875689894699</v>
      </c>
      <c r="G176" s="99">
        <v>2.1382684886291221</v>
      </c>
      <c r="H176" s="99">
        <v>2.1237567563367836</v>
      </c>
      <c r="I176" s="99">
        <v>2.2451874085399623</v>
      </c>
      <c r="J176" s="99">
        <v>2.1063430739860194</v>
      </c>
      <c r="K176" s="99">
        <v>2.1302061455422705</v>
      </c>
      <c r="L176" s="99">
        <v>2.1847366207807766</v>
      </c>
      <c r="M176" s="99">
        <v>2.2834434868395146</v>
      </c>
      <c r="N176" s="99">
        <v>2.286793244861522</v>
      </c>
      <c r="O176" s="99">
        <v>2.2762067100169268</v>
      </c>
      <c r="P176" s="99">
        <v>2.2748886762445246</v>
      </c>
      <c r="Q176" s="99">
        <v>2.2483804994126486</v>
      </c>
      <c r="R176" s="99">
        <v>2.056999453254611</v>
      </c>
      <c r="S176" s="99">
        <v>2.2258942508162973</v>
      </c>
      <c r="T176" s="99">
        <v>2.1719100222733418</v>
      </c>
      <c r="U176" s="99">
        <v>2.165247104517587</v>
      </c>
      <c r="V176" s="99">
        <v>2.3411823025539116</v>
      </c>
      <c r="W176" s="99">
        <v>2.2257517001960694</v>
      </c>
      <c r="X176" s="99">
        <v>2.2062327158097457</v>
      </c>
      <c r="Y176" s="99">
        <v>2.0506963054564449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5.240618281393826</v>
      </c>
      <c r="I3" s="117">
        <f t="shared" si="0"/>
        <v>10.337135532363641</v>
      </c>
      <c r="J3" s="117">
        <f t="shared" si="0"/>
        <v>12.042378735727551</v>
      </c>
      <c r="K3" s="117">
        <f t="shared" si="0"/>
        <v>6.4676937301982296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4.7615724680889607E-2</v>
      </c>
      <c r="P3" s="117">
        <f t="shared" si="0"/>
        <v>0</v>
      </c>
      <c r="Q3" s="117">
        <f t="shared" si="0"/>
        <v>0</v>
      </c>
      <c r="R3" s="117">
        <f t="shared" ref="R3:V3" si="1">R4+R7+R9+R19</f>
        <v>9.6055051335137531E-4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0.4851115035288906</v>
      </c>
      <c r="X3" s="117">
        <f t="shared" si="2"/>
        <v>1.7296208636029751</v>
      </c>
      <c r="Y3" s="117">
        <f t="shared" si="2"/>
        <v>1.2428191414367553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4.4947818564992543</v>
      </c>
      <c r="I4" s="122">
        <f t="shared" si="3"/>
        <v>8.7357420946461737</v>
      </c>
      <c r="J4" s="122">
        <f t="shared" si="3"/>
        <v>10.219997018694423</v>
      </c>
      <c r="K4" s="122">
        <f t="shared" si="3"/>
        <v>5.5109423878176456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3.9484481321835949E-2</v>
      </c>
      <c r="P4" s="122">
        <f t="shared" si="3"/>
        <v>0</v>
      </c>
      <c r="Q4" s="122">
        <f t="shared" si="3"/>
        <v>0</v>
      </c>
      <c r="R4" s="122">
        <f t="shared" ref="R4:V4" si="4">SUM(R5:R6)</f>
        <v>7.802958380931195E-4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0.36215713904184593</v>
      </c>
      <c r="X4" s="122">
        <f t="shared" si="5"/>
        <v>1.3471919492091058</v>
      </c>
      <c r="Y4" s="122">
        <f t="shared" si="5"/>
        <v>0.9276587499338228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4.4667949897457397</v>
      </c>
      <c r="I5" s="98">
        <v>8.6809014088908345</v>
      </c>
      <c r="J5" s="98">
        <v>10.156306431436995</v>
      </c>
      <c r="K5" s="98">
        <v>5.4772970708534929</v>
      </c>
      <c r="L5" s="98">
        <v>0</v>
      </c>
      <c r="M5" s="98">
        <v>0</v>
      </c>
      <c r="N5" s="98">
        <v>0</v>
      </c>
      <c r="O5" s="98">
        <v>3.9245059165817178E-2</v>
      </c>
      <c r="P5" s="98">
        <v>0</v>
      </c>
      <c r="Q5" s="98">
        <v>0</v>
      </c>
      <c r="R5" s="98">
        <v>7.7547615979049658E-4</v>
      </c>
      <c r="S5" s="98">
        <v>0</v>
      </c>
      <c r="T5" s="98">
        <v>0</v>
      </c>
      <c r="U5" s="98">
        <v>0</v>
      </c>
      <c r="V5" s="98">
        <v>0</v>
      </c>
      <c r="W5" s="98">
        <v>0.35969282318764273</v>
      </c>
      <c r="X5" s="98">
        <v>1.3381733052291596</v>
      </c>
      <c r="Y5" s="98">
        <v>0.9214293207482569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2.7986866753514163E-2</v>
      </c>
      <c r="I6" s="98">
        <v>5.4840685755338903E-2</v>
      </c>
      <c r="J6" s="98">
        <v>6.369058725742828E-2</v>
      </c>
      <c r="K6" s="98">
        <v>3.3645316964152752E-2</v>
      </c>
      <c r="L6" s="98">
        <v>0</v>
      </c>
      <c r="M6" s="98">
        <v>0</v>
      </c>
      <c r="N6" s="98">
        <v>0</v>
      </c>
      <c r="O6" s="98">
        <v>2.394221560187723E-4</v>
      </c>
      <c r="P6" s="98">
        <v>0</v>
      </c>
      <c r="Q6" s="98">
        <v>0</v>
      </c>
      <c r="R6" s="98">
        <v>4.8196783026229293E-6</v>
      </c>
      <c r="S6" s="98">
        <v>0</v>
      </c>
      <c r="T6" s="98">
        <v>0</v>
      </c>
      <c r="U6" s="98">
        <v>0</v>
      </c>
      <c r="V6" s="98">
        <v>0</v>
      </c>
      <c r="W6" s="98">
        <v>2.464315854203189E-3</v>
      </c>
      <c r="X6" s="98">
        <v>9.0186439799461969E-3</v>
      </c>
      <c r="Y6" s="98">
        <v>6.229429185565941E-3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1.7765413701138972E-3</v>
      </c>
      <c r="I7" s="122">
        <f t="shared" si="6"/>
        <v>7.8092043641855879E-4</v>
      </c>
      <c r="J7" s="122">
        <f t="shared" si="6"/>
        <v>4.1059817908135725E-3</v>
      </c>
      <c r="K7" s="122">
        <f t="shared" si="6"/>
        <v>8.6710200364285041E-3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4.9071304195562299E-5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3.7306191320953179E-3</v>
      </c>
      <c r="X7" s="122">
        <f t="shared" si="6"/>
        <v>1.5314387146974113E-3</v>
      </c>
      <c r="Y7" s="122">
        <f t="shared" si="6"/>
        <v>9.8719259452804248E-4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1.7765413701138972E-3</v>
      </c>
      <c r="I8" s="98">
        <v>7.8092043641855879E-4</v>
      </c>
      <c r="J8" s="98">
        <v>4.1059817908135725E-3</v>
      </c>
      <c r="K8" s="98">
        <v>8.6710200364285041E-3</v>
      </c>
      <c r="L8" s="98">
        <v>0</v>
      </c>
      <c r="M8" s="98">
        <v>0</v>
      </c>
      <c r="N8" s="98">
        <v>0</v>
      </c>
      <c r="O8" s="98">
        <v>4.9071304195562299E-5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3.7306191320953179E-3</v>
      </c>
      <c r="X8" s="98">
        <v>1.5314387146974113E-3</v>
      </c>
      <c r="Y8" s="98">
        <v>9.8719259452804248E-4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0.46853506307313675</v>
      </c>
      <c r="I9" s="122">
        <v>1.016649499462883</v>
      </c>
      <c r="J9" s="122">
        <v>1.2081347529913065</v>
      </c>
      <c r="K9" s="122">
        <v>0.65172644705092619</v>
      </c>
      <c r="L9" s="122">
        <v>0</v>
      </c>
      <c r="M9" s="122">
        <v>0</v>
      </c>
      <c r="N9" s="122">
        <v>0</v>
      </c>
      <c r="O9" s="122">
        <v>5.1654180450761171E-3</v>
      </c>
      <c r="P9" s="122">
        <v>0</v>
      </c>
      <c r="Q9" s="122">
        <v>0</v>
      </c>
      <c r="R9" s="122">
        <v>1.2139444204823294E-4</v>
      </c>
      <c r="S9" s="122">
        <v>0</v>
      </c>
      <c r="T9" s="122">
        <v>0</v>
      </c>
      <c r="U9" s="122">
        <v>0</v>
      </c>
      <c r="V9" s="122">
        <v>0</v>
      </c>
      <c r="W9" s="122">
        <v>8.0809330859226453E-2</v>
      </c>
      <c r="X9" s="122">
        <v>0.22437562464349328</v>
      </c>
      <c r="Y9" s="122">
        <v>0.18421304481541792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1.4507463114837596E-2</v>
      </c>
      <c r="I10" s="98">
        <v>0.24284197793634379</v>
      </c>
      <c r="J10" s="98">
        <v>0.53825171479547806</v>
      </c>
      <c r="K10" s="98">
        <v>0.27799247336123845</v>
      </c>
      <c r="L10" s="98">
        <v>0</v>
      </c>
      <c r="M10" s="98">
        <v>0</v>
      </c>
      <c r="N10" s="98">
        <v>0</v>
      </c>
      <c r="O10" s="98">
        <v>5.1654180450761171E-3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7.3415207022420482E-3</v>
      </c>
      <c r="X10" s="98">
        <v>4.1124941671453349E-2</v>
      </c>
      <c r="Y10" s="98">
        <v>5.8376193620819389E-2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3.7966903125096416E-2</v>
      </c>
      <c r="I11" s="98">
        <v>5.4915238183668169E-2</v>
      </c>
      <c r="J11" s="98">
        <v>2.860085598891543E-2</v>
      </c>
      <c r="K11" s="98">
        <v>2.4928896385777249E-2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1.9148024103251668E-3</v>
      </c>
      <c r="X11" s="98">
        <v>2.2290785965960757E-3</v>
      </c>
      <c r="Y11" s="98">
        <v>2.6506397425490329E-3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8.9956669148680033E-5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3.0077513370051449E-5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5.9879155778628584E-5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0.39395299383005294</v>
      </c>
      <c r="I15" s="101">
        <v>0.66061179970706518</v>
      </c>
      <c r="J15" s="101">
        <v>0.59916836662344497</v>
      </c>
      <c r="K15" s="101">
        <v>0.32087058813850639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1.2139444204823294E-4</v>
      </c>
      <c r="S15" s="101">
        <v>0</v>
      </c>
      <c r="T15" s="101">
        <v>0</v>
      </c>
      <c r="U15" s="101">
        <v>0</v>
      </c>
      <c r="V15" s="101">
        <v>0</v>
      </c>
      <c r="W15" s="101">
        <v>6.1972414900305195E-2</v>
      </c>
      <c r="X15" s="101">
        <v>0.14187541625802594</v>
      </c>
      <c r="Y15" s="101">
        <v>0.10259057626404235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2.2107703003149792E-2</v>
      </c>
      <c r="I16" s="104">
        <v>5.8190526966657267E-2</v>
      </c>
      <c r="J16" s="104">
        <v>4.2113815583467946E-2</v>
      </c>
      <c r="K16" s="104">
        <v>2.7934489165404228E-2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9.5805928463540482E-3</v>
      </c>
      <c r="X16" s="104">
        <v>3.9146188117417914E-2</v>
      </c>
      <c r="Y16" s="104">
        <v>2.0595635188007146E-2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5.8096361471291005E-3</v>
      </c>
      <c r="I17" s="98">
        <v>1.8159876550687612E-2</v>
      </c>
      <c r="J17" s="98">
        <v>1.2158916243229066E-2</v>
      </c>
      <c r="K17" s="98">
        <v>7.3761914537020419E-3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2.4883904364253126E-3</v>
      </c>
      <c r="X17" s="98">
        <v>3.9660651529753732E-3</v>
      </c>
      <c r="Y17" s="98">
        <v>1.6886862583182286E-3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1.6298066856020692E-2</v>
      </c>
      <c r="I18" s="98">
        <v>4.0030650415969656E-2</v>
      </c>
      <c r="J18" s="98">
        <v>2.9954899340238879E-2</v>
      </c>
      <c r="K18" s="98">
        <v>2.0558297711702186E-2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7.0922024099287356E-3</v>
      </c>
      <c r="X18" s="98">
        <v>3.5180122964442541E-2</v>
      </c>
      <c r="Y18" s="98">
        <v>1.8906948929688916E-2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0.27552482045132137</v>
      </c>
      <c r="I19" s="122">
        <v>0.58396301781816529</v>
      </c>
      <c r="J19" s="122">
        <v>0.61014098225100821</v>
      </c>
      <c r="K19" s="122">
        <v>0.29635387529322998</v>
      </c>
      <c r="L19" s="122">
        <v>0</v>
      </c>
      <c r="M19" s="122">
        <v>0</v>
      </c>
      <c r="N19" s="122">
        <v>0</v>
      </c>
      <c r="O19" s="122">
        <v>2.9167540097819848E-3</v>
      </c>
      <c r="P19" s="122">
        <v>0</v>
      </c>
      <c r="Q19" s="122">
        <v>0</v>
      </c>
      <c r="R19" s="122">
        <v>5.8860233210022869E-5</v>
      </c>
      <c r="S19" s="122">
        <v>0</v>
      </c>
      <c r="T19" s="122">
        <v>0</v>
      </c>
      <c r="U19" s="122">
        <v>0</v>
      </c>
      <c r="V19" s="122">
        <v>0</v>
      </c>
      <c r="W19" s="122">
        <v>3.8414414495722839E-2</v>
      </c>
      <c r="X19" s="122">
        <v>0.15652185103567853</v>
      </c>
      <c r="Y19" s="122">
        <v>0.12996015409298647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0.11238754466417196</v>
      </c>
      <c r="I21" s="98">
        <v>0.24091649352276975</v>
      </c>
      <c r="J21" s="98">
        <v>0.21105554658143622</v>
      </c>
      <c r="K21" s="98">
        <v>0.13515221049974702</v>
      </c>
      <c r="L21" s="98">
        <v>0</v>
      </c>
      <c r="M21" s="98">
        <v>0</v>
      </c>
      <c r="N21" s="98">
        <v>0</v>
      </c>
      <c r="O21" s="98">
        <v>1.0572475030485879E-3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7.3292959935193532E-3</v>
      </c>
      <c r="X21" s="98">
        <v>9.2626103264032769E-3</v>
      </c>
      <c r="Y21" s="98">
        <v>1.6824620687186147E-2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0.1631372757871494</v>
      </c>
      <c r="I22" s="33">
        <v>0.34304652429539556</v>
      </c>
      <c r="J22" s="33">
        <v>0.39908543566957194</v>
      </c>
      <c r="K22" s="33">
        <v>0.161201664793483</v>
      </c>
      <c r="L22" s="33">
        <v>0</v>
      </c>
      <c r="M22" s="33">
        <v>0</v>
      </c>
      <c r="N22" s="33">
        <v>0</v>
      </c>
      <c r="O22" s="33">
        <v>1.8595065067333967E-3</v>
      </c>
      <c r="P22" s="33">
        <v>0</v>
      </c>
      <c r="Q22" s="33">
        <v>0</v>
      </c>
      <c r="R22" s="33">
        <v>5.8860233210022869E-5</v>
      </c>
      <c r="S22" s="33">
        <v>0</v>
      </c>
      <c r="T22" s="33">
        <v>0</v>
      </c>
      <c r="U22" s="33">
        <v>0</v>
      </c>
      <c r="V22" s="33">
        <v>0</v>
      </c>
      <c r="W22" s="33">
        <v>3.1085118502203486E-2</v>
      </c>
      <c r="X22" s="33">
        <v>0.14725924070927526</v>
      </c>
      <c r="Y22" s="33">
        <v>0.11313553340580032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20.175268828792571</v>
      </c>
      <c r="D24" s="117">
        <f t="shared" si="7"/>
        <v>16.180999678012789</v>
      </c>
      <c r="E24" s="117">
        <f t="shared" si="7"/>
        <v>13.380011127430722</v>
      </c>
      <c r="F24" s="117">
        <f t="shared" si="7"/>
        <v>16.861987491307932</v>
      </c>
      <c r="G24" s="117">
        <f t="shared" si="7"/>
        <v>16.047731474956652</v>
      </c>
      <c r="H24" s="117">
        <f t="shared" si="7"/>
        <v>20.35557883208428</v>
      </c>
      <c r="I24" s="117">
        <f t="shared" si="7"/>
        <v>20.272034936993172</v>
      </c>
      <c r="J24" s="117">
        <f t="shared" si="7"/>
        <v>16.125062175173056</v>
      </c>
      <c r="K24" s="117">
        <f t="shared" si="7"/>
        <v>13.964243997471543</v>
      </c>
      <c r="L24" s="117">
        <f t="shared" si="7"/>
        <v>13.835448164864363</v>
      </c>
      <c r="M24" s="117">
        <f t="shared" si="7"/>
        <v>6.0230156750945145</v>
      </c>
      <c r="N24" s="117">
        <f t="shared" si="7"/>
        <v>9.147513968368548</v>
      </c>
      <c r="O24" s="117">
        <f t="shared" si="7"/>
        <v>9.040715290860069</v>
      </c>
      <c r="P24" s="117">
        <f t="shared" si="7"/>
        <v>8.9474596162688702E-4</v>
      </c>
      <c r="Q24" s="117">
        <f t="shared" si="7"/>
        <v>4.6565336635334846</v>
      </c>
      <c r="R24" s="117">
        <f t="shared" ref="R24:V24" si="8">R25+R28+R30+R39</f>
        <v>13.372463673974632</v>
      </c>
      <c r="S24" s="117">
        <f t="shared" si="8"/>
        <v>9.4018480739260202</v>
      </c>
      <c r="T24" s="117">
        <f t="shared" si="8"/>
        <v>6.6312637888958301</v>
      </c>
      <c r="U24" s="117">
        <f t="shared" si="8"/>
        <v>5.8912801307988856</v>
      </c>
      <c r="V24" s="117">
        <f t="shared" si="8"/>
        <v>5.7156099112572614</v>
      </c>
      <c r="W24" s="117">
        <f t="shared" ref="W24:Y24" si="9">W25+W28+W30+W39</f>
        <v>12.504338016305178</v>
      </c>
      <c r="X24" s="117">
        <f t="shared" si="9"/>
        <v>10.585003656639717</v>
      </c>
      <c r="Y24" s="117">
        <f t="shared" si="9"/>
        <v>7.2610647299414151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17.882380241943682</v>
      </c>
      <c r="D25" s="122">
        <f t="shared" si="10"/>
        <v>14.278934754917511</v>
      </c>
      <c r="E25" s="122">
        <f t="shared" si="10"/>
        <v>11.782298806510175</v>
      </c>
      <c r="F25" s="122">
        <f t="shared" si="10"/>
        <v>14.993779389665674</v>
      </c>
      <c r="G25" s="122">
        <f t="shared" si="10"/>
        <v>14.288405129124065</v>
      </c>
      <c r="H25" s="122">
        <f t="shared" si="10"/>
        <v>17.92394337349122</v>
      </c>
      <c r="I25" s="122">
        <f t="shared" si="10"/>
        <v>17.647346894281107</v>
      </c>
      <c r="J25" s="122">
        <f t="shared" si="10"/>
        <v>14.073525879068329</v>
      </c>
      <c r="K25" s="122">
        <f t="shared" si="10"/>
        <v>12.355095868635425</v>
      </c>
      <c r="L25" s="122">
        <f t="shared" si="10"/>
        <v>12.150667482495219</v>
      </c>
      <c r="M25" s="122">
        <f t="shared" si="10"/>
        <v>5.0538886767551157</v>
      </c>
      <c r="N25" s="122">
        <f t="shared" si="10"/>
        <v>7.7322218385909318</v>
      </c>
      <c r="O25" s="122">
        <f t="shared" si="10"/>
        <v>7.6265028112545039</v>
      </c>
      <c r="P25" s="122">
        <f t="shared" si="10"/>
        <v>7.2120494832531717E-4</v>
      </c>
      <c r="Q25" s="122">
        <f t="shared" si="10"/>
        <v>3.730637272544417</v>
      </c>
      <c r="R25" s="122">
        <f t="shared" ref="R25:V25" si="11">SUM(R26:R27)</f>
        <v>11.009509159152284</v>
      </c>
      <c r="S25" s="122">
        <f t="shared" si="11"/>
        <v>7.5504372056957214</v>
      </c>
      <c r="T25" s="122">
        <f t="shared" si="11"/>
        <v>5.2831427738659764</v>
      </c>
      <c r="U25" s="122">
        <f t="shared" si="11"/>
        <v>4.579736548655803</v>
      </c>
      <c r="V25" s="122">
        <f t="shared" si="11"/>
        <v>4.252050378385424</v>
      </c>
      <c r="W25" s="122">
        <f t="shared" ref="W25:Y25" si="12">SUM(W26:W27)</f>
        <v>10.274964903177386</v>
      </c>
      <c r="X25" s="122">
        <f t="shared" si="12"/>
        <v>8.534356823831649</v>
      </c>
      <c r="Y25" s="122">
        <f t="shared" si="12"/>
        <v>5.6818255433039839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17.643686048647609</v>
      </c>
      <c r="D26" s="98">
        <v>14.089308207450127</v>
      </c>
      <c r="E26" s="98">
        <v>11.631707550165014</v>
      </c>
      <c r="F26" s="98">
        <v>14.799087031834945</v>
      </c>
      <c r="G26" s="98">
        <v>14.105532710006127</v>
      </c>
      <c r="H26" s="98">
        <v>17.696839509656964</v>
      </c>
      <c r="I26" s="98">
        <v>17.421708042552549</v>
      </c>
      <c r="J26" s="98">
        <v>13.894623928729079</v>
      </c>
      <c r="K26" s="98">
        <v>12.200857232057603</v>
      </c>
      <c r="L26" s="98">
        <v>11.99820272506137</v>
      </c>
      <c r="M26" s="98">
        <v>4.9905877890142794</v>
      </c>
      <c r="N26" s="98">
        <v>7.6321825074173448</v>
      </c>
      <c r="O26" s="98">
        <v>7.5244462261765497</v>
      </c>
      <c r="P26" s="98">
        <v>7.1118740367145722E-4</v>
      </c>
      <c r="Q26" s="98">
        <v>3.6772489135120967</v>
      </c>
      <c r="R26" s="98">
        <v>10.85051215800967</v>
      </c>
      <c r="S26" s="98">
        <v>7.4413965599013308</v>
      </c>
      <c r="T26" s="98">
        <v>5.2073272803293502</v>
      </c>
      <c r="U26" s="98">
        <v>4.5140563521106367</v>
      </c>
      <c r="V26" s="98">
        <v>4.1914251750942251</v>
      </c>
      <c r="W26" s="98">
        <v>10.126934194459583</v>
      </c>
      <c r="X26" s="98">
        <v>8.413697747787138</v>
      </c>
      <c r="Y26" s="98">
        <v>5.6014175964890462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0.23869419329607225</v>
      </c>
      <c r="D27" s="98">
        <v>0.18962654746738467</v>
      </c>
      <c r="E27" s="98">
        <v>0.15059125634516138</v>
      </c>
      <c r="F27" s="98">
        <v>0.19469235783072766</v>
      </c>
      <c r="G27" s="98">
        <v>0.18287241911793892</v>
      </c>
      <c r="H27" s="98">
        <v>0.22710386383425663</v>
      </c>
      <c r="I27" s="98">
        <v>0.22563885172855838</v>
      </c>
      <c r="J27" s="98">
        <v>0.17890195033924991</v>
      </c>
      <c r="K27" s="98">
        <v>0.15423863657782208</v>
      </c>
      <c r="L27" s="98">
        <v>0.15246475743384952</v>
      </c>
      <c r="M27" s="98">
        <v>6.3300887740836531E-2</v>
      </c>
      <c r="N27" s="98">
        <v>0.10003933117358733</v>
      </c>
      <c r="O27" s="98">
        <v>0.10205658507795397</v>
      </c>
      <c r="P27" s="98">
        <v>1.0017544653859967E-5</v>
      </c>
      <c r="Q27" s="98">
        <v>5.338835903232024E-2</v>
      </c>
      <c r="R27" s="98">
        <v>0.1589970011426147</v>
      </c>
      <c r="S27" s="98">
        <v>0.1090406457943903</v>
      </c>
      <c r="T27" s="98">
        <v>7.5815493536626477E-2</v>
      </c>
      <c r="U27" s="98">
        <v>6.5680196545166186E-2</v>
      </c>
      <c r="V27" s="98">
        <v>6.0625203291198491E-2</v>
      </c>
      <c r="W27" s="98">
        <v>0.14803070871780233</v>
      </c>
      <c r="X27" s="98">
        <v>0.12065907604451136</v>
      </c>
      <c r="Y27" s="98">
        <v>8.0407946814937598E-2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4.2705527355450966E-3</v>
      </c>
      <c r="D28" s="122">
        <f t="shared" si="13"/>
        <v>8.6339920484616514E-3</v>
      </c>
      <c r="E28" s="122">
        <f t="shared" si="13"/>
        <v>4.6472065515528408E-3</v>
      </c>
      <c r="F28" s="122">
        <f t="shared" si="13"/>
        <v>2.2686854872138503E-3</v>
      </c>
      <c r="G28" s="122">
        <f t="shared" si="13"/>
        <v>2.5170351548612184E-3</v>
      </c>
      <c r="H28" s="122">
        <f t="shared" si="13"/>
        <v>5.7395951957525913E-3</v>
      </c>
      <c r="I28" s="122">
        <f t="shared" si="13"/>
        <v>1.3232262950425579E-3</v>
      </c>
      <c r="J28" s="122">
        <f t="shared" si="13"/>
        <v>5.2465322882617876E-3</v>
      </c>
      <c r="K28" s="122">
        <f t="shared" si="13"/>
        <v>1.6605821390518739E-2</v>
      </c>
      <c r="L28" s="122">
        <f t="shared" si="13"/>
        <v>8.8614794344490776E-3</v>
      </c>
      <c r="M28" s="122">
        <f t="shared" si="13"/>
        <v>3.4702977827270678E-3</v>
      </c>
      <c r="N28" s="122">
        <f t="shared" si="13"/>
        <v>4.1230059653241755E-3</v>
      </c>
      <c r="O28" s="122">
        <f t="shared" si="13"/>
        <v>7.5324451940188128E-3</v>
      </c>
      <c r="P28" s="122">
        <f t="shared" si="13"/>
        <v>0</v>
      </c>
      <c r="Q28" s="122">
        <f t="shared" si="13"/>
        <v>3.5264858649428632E-3</v>
      </c>
      <c r="R28" s="122">
        <f t="shared" si="13"/>
        <v>2.8349604828731615E-2</v>
      </c>
      <c r="S28" s="122">
        <f t="shared" si="13"/>
        <v>2.5161894254177392E-2</v>
      </c>
      <c r="T28" s="122">
        <f t="shared" si="13"/>
        <v>1.4267480238106416E-2</v>
      </c>
      <c r="U28" s="122">
        <f t="shared" si="13"/>
        <v>3.067557816475306E-2</v>
      </c>
      <c r="V28" s="122">
        <f t="shared" si="13"/>
        <v>1.583949031747179E-2</v>
      </c>
      <c r="W28" s="122">
        <f t="shared" si="13"/>
        <v>6.8330912821198839E-2</v>
      </c>
      <c r="X28" s="122">
        <f t="shared" si="13"/>
        <v>8.3230364929207136E-3</v>
      </c>
      <c r="Y28" s="122">
        <f t="shared" si="13"/>
        <v>4.8920877462167436E-3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4.2705527355450966E-3</v>
      </c>
      <c r="D29" s="98">
        <v>8.6339920484616514E-3</v>
      </c>
      <c r="E29" s="98">
        <v>4.6472065515528408E-3</v>
      </c>
      <c r="F29" s="98">
        <v>2.2686854872138503E-3</v>
      </c>
      <c r="G29" s="98">
        <v>2.5170351548612184E-3</v>
      </c>
      <c r="H29" s="98">
        <v>5.7395951957525913E-3</v>
      </c>
      <c r="I29" s="98">
        <v>1.3232262950425579E-3</v>
      </c>
      <c r="J29" s="98">
        <v>5.2465322882617876E-3</v>
      </c>
      <c r="K29" s="98">
        <v>1.6605821390518739E-2</v>
      </c>
      <c r="L29" s="98">
        <v>8.8614794344490776E-3</v>
      </c>
      <c r="M29" s="98">
        <v>3.4702977827270678E-3</v>
      </c>
      <c r="N29" s="98">
        <v>4.1230059653241755E-3</v>
      </c>
      <c r="O29" s="98">
        <v>7.5324451940188128E-3</v>
      </c>
      <c r="P29" s="98">
        <v>0</v>
      </c>
      <c r="Q29" s="98">
        <v>3.5264858649428632E-3</v>
      </c>
      <c r="R29" s="98">
        <v>2.8349604828731615E-2</v>
      </c>
      <c r="S29" s="98">
        <v>2.5161894254177392E-2</v>
      </c>
      <c r="T29" s="98">
        <v>1.4267480238106416E-2</v>
      </c>
      <c r="U29" s="98">
        <v>3.067557816475306E-2</v>
      </c>
      <c r="V29" s="98">
        <v>1.583949031747179E-2</v>
      </c>
      <c r="W29" s="98">
        <v>6.8330912821198839E-2</v>
      </c>
      <c r="X29" s="98">
        <v>8.3230364929207136E-3</v>
      </c>
      <c r="Y29" s="98">
        <v>4.8920877462167436E-3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1.3881203127775441</v>
      </c>
      <c r="D30" s="122">
        <v>1.1388734132089116</v>
      </c>
      <c r="E30" s="122">
        <v>0.98976383542749213</v>
      </c>
      <c r="F30" s="122">
        <v>1.1980592763312492</v>
      </c>
      <c r="G30" s="122">
        <v>1.0959986396270536</v>
      </c>
      <c r="H30" s="122">
        <v>1.5242432634602499</v>
      </c>
      <c r="I30" s="122">
        <v>1.6197779844067017</v>
      </c>
      <c r="J30" s="122">
        <v>1.2682778094731373</v>
      </c>
      <c r="K30" s="122">
        <v>1.0258453649956467</v>
      </c>
      <c r="L30" s="122">
        <v>1.0265556645621203</v>
      </c>
      <c r="M30" s="122">
        <v>0.6079264458903807</v>
      </c>
      <c r="N30" s="122">
        <v>0.89696988949759482</v>
      </c>
      <c r="O30" s="122">
        <v>0.90271026280792455</v>
      </c>
      <c r="P30" s="122">
        <v>1.1695822962640115E-4</v>
      </c>
      <c r="Q30" s="122">
        <v>0.59180072452924748</v>
      </c>
      <c r="R30" s="122">
        <v>1.5298140190575302</v>
      </c>
      <c r="S30" s="122">
        <v>1.1958077373616236</v>
      </c>
      <c r="T30" s="122">
        <v>0.87599814075886662</v>
      </c>
      <c r="U30" s="122">
        <v>0.84202226354064003</v>
      </c>
      <c r="V30" s="122">
        <v>0.95632926537742224</v>
      </c>
      <c r="W30" s="122">
        <v>1.4536636688065743</v>
      </c>
      <c r="X30" s="122">
        <v>1.1916068016728845</v>
      </c>
      <c r="Y30" s="122">
        <v>0.91840530798072528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0.16372590594661199</v>
      </c>
      <c r="D31" s="98">
        <v>0.10326180108260147</v>
      </c>
      <c r="E31" s="98">
        <v>8.2018838632952437E-2</v>
      </c>
      <c r="F31" s="98">
        <v>0.11543811694013635</v>
      </c>
      <c r="G31" s="98">
        <v>0.11704012895312434</v>
      </c>
      <c r="H31" s="98">
        <v>0.12738428244775338</v>
      </c>
      <c r="I31" s="98">
        <v>0.11512499484692768</v>
      </c>
      <c r="J31" s="98">
        <v>5.4062593637584047E-2</v>
      </c>
      <c r="K31" s="98">
        <v>6.8201697659201907E-2</v>
      </c>
      <c r="L31" s="98">
        <v>4.5077201447763511E-2</v>
      </c>
      <c r="M31" s="98">
        <v>2.6990440034755463E-2</v>
      </c>
      <c r="N31" s="98">
        <v>3.3863083145371002E-2</v>
      </c>
      <c r="O31" s="98">
        <v>3.4698688711732512E-2</v>
      </c>
      <c r="P31" s="98">
        <v>0</v>
      </c>
      <c r="Q31" s="98">
        <v>2.1598907299992139E-2</v>
      </c>
      <c r="R31" s="98">
        <v>5.2254599363288447E-2</v>
      </c>
      <c r="S31" s="98">
        <v>4.3593619225940648E-2</v>
      </c>
      <c r="T31" s="98">
        <v>2.7720774717150499E-2</v>
      </c>
      <c r="U31" s="98">
        <v>2.6430552310769181E-2</v>
      </c>
      <c r="V31" s="98">
        <v>2.7188161354546048E-2</v>
      </c>
      <c r="W31" s="98">
        <v>3.7065103799865724E-2</v>
      </c>
      <c r="X31" s="98">
        <v>1.4581889152732662E-2</v>
      </c>
      <c r="Y31" s="98">
        <v>1.9217138133480489E-2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8.63175737194768E-5</v>
      </c>
      <c r="H32" s="98">
        <v>8.4359696054450158E-5</v>
      </c>
      <c r="I32" s="98">
        <v>8.9956669148680033E-5</v>
      </c>
      <c r="J32" s="98">
        <v>0</v>
      </c>
      <c r="K32" s="98">
        <v>8.488911272004427E-5</v>
      </c>
      <c r="L32" s="98">
        <v>1.0049050458635394E-4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9.8734866379363291E-5</v>
      </c>
      <c r="S32" s="98">
        <v>1.057508127310305E-4</v>
      </c>
      <c r="T32" s="98">
        <v>1.0671629488466057E-4</v>
      </c>
      <c r="U32" s="98">
        <v>0</v>
      </c>
      <c r="V32" s="98">
        <v>0</v>
      </c>
      <c r="W32" s="98">
        <v>1.169306946054342E-4</v>
      </c>
      <c r="X32" s="98">
        <v>7.7455153355536504E-5</v>
      </c>
      <c r="Y32" s="98">
        <v>0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2.577824183392486E-5</v>
      </c>
      <c r="H33" s="101">
        <v>2.3923906834409913E-5</v>
      </c>
      <c r="I33" s="101">
        <v>3.0077513370051449E-5</v>
      </c>
      <c r="J33" s="101">
        <v>0</v>
      </c>
      <c r="K33" s="101">
        <v>2.4068863650647591E-5</v>
      </c>
      <c r="L33" s="101">
        <v>5.5549924377093221E-5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2.5286914853631671E-5</v>
      </c>
      <c r="S33" s="101">
        <v>2.982145495290722E-5</v>
      </c>
      <c r="T33" s="101">
        <v>2.9518897226608691E-5</v>
      </c>
      <c r="U33" s="101">
        <v>0</v>
      </c>
      <c r="V33" s="101">
        <v>0</v>
      </c>
      <c r="W33" s="101">
        <v>3.0158902346741576E-5</v>
      </c>
      <c r="X33" s="101">
        <v>7.8077433531634865E-6</v>
      </c>
      <c r="Y33" s="101">
        <v>0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6.0539331885551936E-5</v>
      </c>
      <c r="H34" s="104">
        <v>6.0435789220040245E-5</v>
      </c>
      <c r="I34" s="104">
        <v>5.9879155778628584E-5</v>
      </c>
      <c r="J34" s="104">
        <v>0</v>
      </c>
      <c r="K34" s="104">
        <v>6.0820249069396683E-5</v>
      </c>
      <c r="L34" s="104">
        <v>4.4940580209260709E-5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7.3447951525731624E-5</v>
      </c>
      <c r="S34" s="104">
        <v>7.5929357778123274E-5</v>
      </c>
      <c r="T34" s="104">
        <v>7.7197397658051873E-5</v>
      </c>
      <c r="U34" s="104">
        <v>0</v>
      </c>
      <c r="V34" s="104">
        <v>0</v>
      </c>
      <c r="W34" s="104">
        <v>8.6771792258692623E-5</v>
      </c>
      <c r="X34" s="104">
        <v>6.9647410002373014E-5</v>
      </c>
      <c r="Y34" s="104">
        <v>0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1.1941889091234574</v>
      </c>
      <c r="D35" s="101">
        <v>1.0140793171400537</v>
      </c>
      <c r="E35" s="101">
        <v>0.88115733478770564</v>
      </c>
      <c r="F35" s="101">
        <v>1.0489221861274465</v>
      </c>
      <c r="G35" s="101">
        <v>0.94119508757242187</v>
      </c>
      <c r="H35" s="101">
        <v>1.3225026752721523</v>
      </c>
      <c r="I35" s="101">
        <v>1.3826682992884585</v>
      </c>
      <c r="J35" s="101">
        <v>1.1344386383481708</v>
      </c>
      <c r="K35" s="101">
        <v>0.88097433601744801</v>
      </c>
      <c r="L35" s="101">
        <v>0.81691875711190232</v>
      </c>
      <c r="M35" s="101">
        <v>0.50729976472639882</v>
      </c>
      <c r="N35" s="101">
        <v>0.79092576574285001</v>
      </c>
      <c r="O35" s="101">
        <v>0.81592479357399128</v>
      </c>
      <c r="P35" s="101">
        <v>1.1695822962640115E-4</v>
      </c>
      <c r="Q35" s="101">
        <v>0.5102577298096701</v>
      </c>
      <c r="R35" s="101">
        <v>1.3018339965252499</v>
      </c>
      <c r="S35" s="101">
        <v>1.023506271098902</v>
      </c>
      <c r="T35" s="101">
        <v>0.71346299991915008</v>
      </c>
      <c r="U35" s="101">
        <v>0.71367795235226517</v>
      </c>
      <c r="V35" s="101">
        <v>0.84889557911086122</v>
      </c>
      <c r="W35" s="101">
        <v>1.2275018083867679</v>
      </c>
      <c r="X35" s="101">
        <v>0.9221902056771687</v>
      </c>
      <c r="Y35" s="101">
        <v>0.74886863802366499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3.0205497707474521E-2</v>
      </c>
      <c r="D36" s="104">
        <v>2.1532294986256514E-2</v>
      </c>
      <c r="E36" s="104">
        <v>2.6587662006834094E-2</v>
      </c>
      <c r="F36" s="104">
        <v>3.3698973263666429E-2</v>
      </c>
      <c r="G36" s="104">
        <v>3.7677105527787823E-2</v>
      </c>
      <c r="H36" s="104">
        <v>7.4271946044289758E-2</v>
      </c>
      <c r="I36" s="104">
        <v>0.1218947336021669</v>
      </c>
      <c r="J36" s="104">
        <v>7.9776577487382372E-2</v>
      </c>
      <c r="K36" s="104">
        <v>7.6584442206276776E-2</v>
      </c>
      <c r="L36" s="104">
        <v>0.16445921549786807</v>
      </c>
      <c r="M36" s="104">
        <v>7.3636241129226371E-2</v>
      </c>
      <c r="N36" s="104">
        <v>7.2181040609373776E-2</v>
      </c>
      <c r="O36" s="104">
        <v>5.2086780522200712E-2</v>
      </c>
      <c r="P36" s="104">
        <v>0</v>
      </c>
      <c r="Q36" s="104">
        <v>5.9944087419585249E-2</v>
      </c>
      <c r="R36" s="104">
        <v>0.17562668830261241</v>
      </c>
      <c r="S36" s="104">
        <v>0.12860209622404983</v>
      </c>
      <c r="T36" s="104">
        <v>0.13470764982768135</v>
      </c>
      <c r="U36" s="104">
        <v>0.10191375887760565</v>
      </c>
      <c r="V36" s="104">
        <v>8.0245524912014976E-2</v>
      </c>
      <c r="W36" s="104">
        <v>0.18897982592533533</v>
      </c>
      <c r="X36" s="104">
        <v>0.2547572516896276</v>
      </c>
      <c r="Y36" s="104">
        <v>0.15031953182357985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9.3224635922563807E-3</v>
      </c>
      <c r="D37" s="98">
        <v>6.1097492619422E-3</v>
      </c>
      <c r="E37" s="98">
        <v>8.2810657250308589E-3</v>
      </c>
      <c r="F37" s="98">
        <v>1.0185346081858778E-2</v>
      </c>
      <c r="G37" s="98">
        <v>1.0424730221543211E-2</v>
      </c>
      <c r="H37" s="98">
        <v>1.9517766381928103E-2</v>
      </c>
      <c r="I37" s="98">
        <v>3.8040441112737751E-2</v>
      </c>
      <c r="J37" s="98">
        <v>2.3032743777824174E-2</v>
      </c>
      <c r="K37" s="98">
        <v>2.0222367580935936E-2</v>
      </c>
      <c r="L37" s="98">
        <v>8.7164797631651886E-2</v>
      </c>
      <c r="M37" s="98">
        <v>1.8697687968403973E-2</v>
      </c>
      <c r="N37" s="98">
        <v>2.3139102482169941E-2</v>
      </c>
      <c r="O37" s="98">
        <v>1.7249186525251353E-2</v>
      </c>
      <c r="P37" s="98">
        <v>0</v>
      </c>
      <c r="Q37" s="98">
        <v>1.6304676222170487E-2</v>
      </c>
      <c r="R37" s="98">
        <v>4.4817087695526038E-2</v>
      </c>
      <c r="S37" s="98">
        <v>3.6372682056102244E-2</v>
      </c>
      <c r="T37" s="98">
        <v>3.756825612695245E-2</v>
      </c>
      <c r="U37" s="98">
        <v>2.5892920700747914E-2</v>
      </c>
      <c r="V37" s="98">
        <v>2.0610384815503258E-2</v>
      </c>
      <c r="W37" s="98">
        <v>4.9084184982235553E-2</v>
      </c>
      <c r="X37" s="98">
        <v>2.5810529887696596E-2</v>
      </c>
      <c r="Y37" s="98">
        <v>1.2325064288142069E-2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2.0883034115218142E-2</v>
      </c>
      <c r="D38" s="98">
        <v>1.5422545724314314E-2</v>
      </c>
      <c r="E38" s="98">
        <v>1.8306596281803235E-2</v>
      </c>
      <c r="F38" s="98">
        <v>2.3513627181807654E-2</v>
      </c>
      <c r="G38" s="98">
        <v>2.7252375306244612E-2</v>
      </c>
      <c r="H38" s="98">
        <v>5.4754179662361659E-2</v>
      </c>
      <c r="I38" s="98">
        <v>8.3854292489429147E-2</v>
      </c>
      <c r="J38" s="98">
        <v>5.6743833709558204E-2</v>
      </c>
      <c r="K38" s="98">
        <v>5.6362074625340847E-2</v>
      </c>
      <c r="L38" s="98">
        <v>7.7294417866216172E-2</v>
      </c>
      <c r="M38" s="98">
        <v>5.4938553160822391E-2</v>
      </c>
      <c r="N38" s="98">
        <v>4.9041938127203838E-2</v>
      </c>
      <c r="O38" s="98">
        <v>3.4837593996949363E-2</v>
      </c>
      <c r="P38" s="98">
        <v>0</v>
      </c>
      <c r="Q38" s="98">
        <v>4.3639411197414761E-2</v>
      </c>
      <c r="R38" s="98">
        <v>0.13080960060708638</v>
      </c>
      <c r="S38" s="98">
        <v>9.2229414167947596E-2</v>
      </c>
      <c r="T38" s="98">
        <v>9.7139393700728896E-2</v>
      </c>
      <c r="U38" s="98">
        <v>7.602083817685773E-2</v>
      </c>
      <c r="V38" s="98">
        <v>5.9635140096511718E-2</v>
      </c>
      <c r="W38" s="98">
        <v>0.13989564094309978</v>
      </c>
      <c r="X38" s="98">
        <v>0.22894672180193099</v>
      </c>
      <c r="Y38" s="98">
        <v>0.13799446753543779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0.90049772133579908</v>
      </c>
      <c r="D39" s="122">
        <v>0.75455751783790759</v>
      </c>
      <c r="E39" s="122">
        <v>0.60330127894150065</v>
      </c>
      <c r="F39" s="122">
        <v>0.66788013982379324</v>
      </c>
      <c r="G39" s="122">
        <v>0.66081067105067381</v>
      </c>
      <c r="H39" s="122">
        <v>0.90165259993706015</v>
      </c>
      <c r="I39" s="122">
        <v>1.0035868320103218</v>
      </c>
      <c r="J39" s="122">
        <v>0.77801195434332837</v>
      </c>
      <c r="K39" s="122">
        <v>0.56669694244995306</v>
      </c>
      <c r="L39" s="122">
        <v>0.64936353837257332</v>
      </c>
      <c r="M39" s="122">
        <v>0.35773025466629049</v>
      </c>
      <c r="N39" s="122">
        <v>0.51419923431469705</v>
      </c>
      <c r="O39" s="122">
        <v>0.50396977160362233</v>
      </c>
      <c r="P39" s="122">
        <v>5.6582783675168678E-5</v>
      </c>
      <c r="Q39" s="122">
        <v>0.330569180594877</v>
      </c>
      <c r="R39" s="122">
        <v>0.80479089093608702</v>
      </c>
      <c r="S39" s="122">
        <v>0.63044123661449858</v>
      </c>
      <c r="T39" s="122">
        <v>0.45785539403288011</v>
      </c>
      <c r="U39" s="122">
        <v>0.43884574043768915</v>
      </c>
      <c r="V39" s="122">
        <v>0.49139077717694357</v>
      </c>
      <c r="W39" s="122">
        <v>0.70737853150001684</v>
      </c>
      <c r="X39" s="122">
        <v>0.8507169946422618</v>
      </c>
      <c r="Y39" s="122">
        <v>0.65594179091048976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0.41620085677932878</v>
      </c>
      <c r="D40" s="98">
        <v>0.38065582591882607</v>
      </c>
      <c r="E40" s="98">
        <v>0.29601161682550725</v>
      </c>
      <c r="F40" s="98">
        <v>0.38474269666831273</v>
      </c>
      <c r="G40" s="98">
        <v>0.31482705298919605</v>
      </c>
      <c r="H40" s="98">
        <v>0.36772226705858946</v>
      </c>
      <c r="I40" s="98">
        <v>0.41406086474177245</v>
      </c>
      <c r="J40" s="98">
        <v>0.26918279533085648</v>
      </c>
      <c r="K40" s="98">
        <v>0.25842047458198486</v>
      </c>
      <c r="L40" s="98">
        <v>0.25569466255485462</v>
      </c>
      <c r="M40" s="98">
        <v>0.15231935968861046</v>
      </c>
      <c r="N40" s="98">
        <v>0.18387563420994435</v>
      </c>
      <c r="O40" s="98">
        <v>0.17834952109119642</v>
      </c>
      <c r="P40" s="98">
        <v>0</v>
      </c>
      <c r="Q40" s="98">
        <v>0.11055354356972621</v>
      </c>
      <c r="R40" s="98">
        <v>0.20070831750162227</v>
      </c>
      <c r="S40" s="98">
        <v>0.18445261465237783</v>
      </c>
      <c r="T40" s="98">
        <v>0.13966444946642687</v>
      </c>
      <c r="U40" s="98">
        <v>0.13977139157265223</v>
      </c>
      <c r="V40" s="98">
        <v>0.13553053919216621</v>
      </c>
      <c r="W40" s="98">
        <v>0.13521287436320187</v>
      </c>
      <c r="X40" s="98">
        <v>5.0270712407843234E-2</v>
      </c>
      <c r="Y40" s="98">
        <v>8.4755014072069187E-2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0.48429686455647031</v>
      </c>
      <c r="D41" s="33">
        <v>0.37390169191908157</v>
      </c>
      <c r="E41" s="33">
        <v>0.3072896621159934</v>
      </c>
      <c r="F41" s="33">
        <v>0.28313744315548045</v>
      </c>
      <c r="G41" s="33">
        <v>0.3459836180614777</v>
      </c>
      <c r="H41" s="33">
        <v>0.53393033287847069</v>
      </c>
      <c r="I41" s="33">
        <v>0.58952596726854944</v>
      </c>
      <c r="J41" s="33">
        <v>0.50882915901247194</v>
      </c>
      <c r="K41" s="33">
        <v>0.3082764678679682</v>
      </c>
      <c r="L41" s="33">
        <v>0.39366887581771864</v>
      </c>
      <c r="M41" s="33">
        <v>0.20541089497768003</v>
      </c>
      <c r="N41" s="33">
        <v>0.33032360010475276</v>
      </c>
      <c r="O41" s="33">
        <v>0.32562025051242588</v>
      </c>
      <c r="P41" s="33">
        <v>5.6582783675168678E-5</v>
      </c>
      <c r="Q41" s="33">
        <v>0.22001563702515078</v>
      </c>
      <c r="R41" s="33">
        <v>0.6040825734344647</v>
      </c>
      <c r="S41" s="33">
        <v>0.44598862196212075</v>
      </c>
      <c r="T41" s="33">
        <v>0.31819094456645325</v>
      </c>
      <c r="U41" s="33">
        <v>0.29907434886503692</v>
      </c>
      <c r="V41" s="33">
        <v>0.35586023798477734</v>
      </c>
      <c r="W41" s="33">
        <v>0.572165657136815</v>
      </c>
      <c r="X41" s="33">
        <v>0.8004462822344186</v>
      </c>
      <c r="Y41" s="33">
        <v>0.57118677683842056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227.33037952694511</v>
      </c>
      <c r="D43" s="117">
        <f t="shared" si="14"/>
        <v>171.68477997857588</v>
      </c>
      <c r="E43" s="117">
        <f t="shared" si="14"/>
        <v>213.8710253689664</v>
      </c>
      <c r="F43" s="117">
        <f t="shared" si="14"/>
        <v>159.13899170340611</v>
      </c>
      <c r="G43" s="117">
        <f t="shared" si="14"/>
        <v>175.06258404024661</v>
      </c>
      <c r="H43" s="117">
        <f t="shared" si="14"/>
        <v>189.71581327905628</v>
      </c>
      <c r="I43" s="117">
        <f t="shared" si="14"/>
        <v>158.55646870413324</v>
      </c>
      <c r="J43" s="117">
        <f t="shared" si="14"/>
        <v>249.64395683860607</v>
      </c>
      <c r="K43" s="117">
        <f t="shared" si="14"/>
        <v>156.73086780970976</v>
      </c>
      <c r="L43" s="117">
        <f t="shared" si="14"/>
        <v>123.78486382731246</v>
      </c>
      <c r="M43" s="117">
        <f t="shared" si="14"/>
        <v>101.66511346101191</v>
      </c>
      <c r="N43" s="117">
        <f t="shared" si="14"/>
        <v>154.30352428351708</v>
      </c>
      <c r="O43" s="117">
        <f t="shared" si="14"/>
        <v>148.53768593395193</v>
      </c>
      <c r="P43" s="117">
        <f t="shared" si="14"/>
        <v>9.6643521560991825</v>
      </c>
      <c r="Q43" s="117">
        <f t="shared" si="14"/>
        <v>41.676717677461561</v>
      </c>
      <c r="R43" s="117">
        <f t="shared" ref="R43:V43" si="15">R44+R47+R49+R58</f>
        <v>54.747362061593662</v>
      </c>
      <c r="S43" s="117">
        <f t="shared" si="15"/>
        <v>70.037010603663475</v>
      </c>
      <c r="T43" s="117">
        <f t="shared" si="15"/>
        <v>55.926952176407077</v>
      </c>
      <c r="U43" s="117">
        <f t="shared" si="15"/>
        <v>60.479534888361307</v>
      </c>
      <c r="V43" s="117">
        <f t="shared" si="15"/>
        <v>37.649396291224363</v>
      </c>
      <c r="W43" s="117">
        <f t="shared" ref="W43:Y43" si="16">W44+W47+W49+W58</f>
        <v>51.479738506492339</v>
      </c>
      <c r="X43" s="117">
        <f t="shared" si="16"/>
        <v>21.115482233602251</v>
      </c>
      <c r="Y43" s="117">
        <f t="shared" si="16"/>
        <v>26.086616093514042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202.28610129420539</v>
      </c>
      <c r="D44" s="122">
        <f t="shared" si="17"/>
        <v>150.67970525134183</v>
      </c>
      <c r="E44" s="122">
        <f t="shared" si="17"/>
        <v>188.10205574319767</v>
      </c>
      <c r="F44" s="122">
        <f t="shared" si="17"/>
        <v>141.07665286428221</v>
      </c>
      <c r="G44" s="122">
        <f t="shared" si="17"/>
        <v>155.56208901454065</v>
      </c>
      <c r="H44" s="122">
        <f t="shared" si="17"/>
        <v>167.08651437959657</v>
      </c>
      <c r="I44" s="122">
        <f t="shared" si="17"/>
        <v>136.10060116081235</v>
      </c>
      <c r="J44" s="122">
        <f t="shared" si="17"/>
        <v>217.02020863185615</v>
      </c>
      <c r="K44" s="122">
        <f t="shared" si="17"/>
        <v>138.23552181523121</v>
      </c>
      <c r="L44" s="122">
        <f t="shared" si="17"/>
        <v>107.55861487072539</v>
      </c>
      <c r="M44" s="122">
        <f t="shared" si="17"/>
        <v>85.236103101809746</v>
      </c>
      <c r="N44" s="122">
        <f t="shared" si="17"/>
        <v>130.62007049815932</v>
      </c>
      <c r="O44" s="122">
        <f t="shared" si="17"/>
        <v>125.83346629288657</v>
      </c>
      <c r="P44" s="122">
        <f t="shared" si="17"/>
        <v>7.8018876332761122</v>
      </c>
      <c r="Q44" s="122">
        <f t="shared" si="17"/>
        <v>34.075204539691619</v>
      </c>
      <c r="R44" s="122">
        <f t="shared" ref="R44:V44" si="18">SUM(R45:R46)</f>
        <v>43.995817296339077</v>
      </c>
      <c r="S44" s="122">
        <f t="shared" si="18"/>
        <v>55.811407881614983</v>
      </c>
      <c r="T44" s="122">
        <f t="shared" si="18"/>
        <v>44.128014467436344</v>
      </c>
      <c r="U44" s="122">
        <f t="shared" si="18"/>
        <v>47.441152768812039</v>
      </c>
      <c r="V44" s="122">
        <f t="shared" si="18"/>
        <v>28.708235119806123</v>
      </c>
      <c r="W44" s="122">
        <f t="shared" ref="W44:Y44" si="19">SUM(W45:W46)</f>
        <v>40.732766573377525</v>
      </c>
      <c r="X44" s="122">
        <f t="shared" si="19"/>
        <v>16.700862150123363</v>
      </c>
      <c r="Y44" s="122">
        <f t="shared" si="19"/>
        <v>20.437428654780259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199.71601090239034</v>
      </c>
      <c r="D45" s="98">
        <v>148.77365460525729</v>
      </c>
      <c r="E45" s="98">
        <v>185.81038478039252</v>
      </c>
      <c r="F45" s="98">
        <v>139.32921485596145</v>
      </c>
      <c r="G45" s="98">
        <v>153.66146019023049</v>
      </c>
      <c r="H45" s="98">
        <v>165.06401395607634</v>
      </c>
      <c r="I45" s="98">
        <v>134.43683845950511</v>
      </c>
      <c r="J45" s="98">
        <v>214.38042407592522</v>
      </c>
      <c r="K45" s="98">
        <v>136.58275448559152</v>
      </c>
      <c r="L45" s="98">
        <v>106.26475741507274</v>
      </c>
      <c r="M45" s="98">
        <v>84.210868598999738</v>
      </c>
      <c r="N45" s="98">
        <v>128.99302549783084</v>
      </c>
      <c r="O45" s="98">
        <v>124.20692865017381</v>
      </c>
      <c r="P45" s="98">
        <v>7.69684850141378</v>
      </c>
      <c r="Q45" s="98">
        <v>33.601350343712106</v>
      </c>
      <c r="R45" s="98">
        <v>43.377786163533251</v>
      </c>
      <c r="S45" s="98">
        <v>55.026929683890927</v>
      </c>
      <c r="T45" s="98">
        <v>43.511495534238541</v>
      </c>
      <c r="U45" s="98">
        <v>46.778758632303976</v>
      </c>
      <c r="V45" s="98">
        <v>28.309847983200047</v>
      </c>
      <c r="W45" s="98">
        <v>40.162013616383696</v>
      </c>
      <c r="X45" s="98">
        <v>16.471505637628155</v>
      </c>
      <c r="Y45" s="98">
        <v>20.156886703191518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2.5700903918150479</v>
      </c>
      <c r="D46" s="98">
        <v>1.9060506460845419</v>
      </c>
      <c r="E46" s="98">
        <v>2.2916709628051439</v>
      </c>
      <c r="F46" s="98">
        <v>1.7474380083207439</v>
      </c>
      <c r="G46" s="98">
        <v>1.9006288243101475</v>
      </c>
      <c r="H46" s="98">
        <v>2.0225004235202229</v>
      </c>
      <c r="I46" s="98">
        <v>1.6637627013072447</v>
      </c>
      <c r="J46" s="98">
        <v>2.6397845559309352</v>
      </c>
      <c r="K46" s="98">
        <v>1.6527673296396905</v>
      </c>
      <c r="L46" s="98">
        <v>1.2938574556526532</v>
      </c>
      <c r="M46" s="98">
        <v>1.0252345028100076</v>
      </c>
      <c r="N46" s="98">
        <v>1.6270450003284891</v>
      </c>
      <c r="O46" s="98">
        <v>1.626537642712762</v>
      </c>
      <c r="P46" s="98">
        <v>0.10503913186233264</v>
      </c>
      <c r="Q46" s="98">
        <v>0.47385419597951084</v>
      </c>
      <c r="R46" s="98">
        <v>0.61803113280582245</v>
      </c>
      <c r="S46" s="98">
        <v>0.7844781977240558</v>
      </c>
      <c r="T46" s="98">
        <v>0.61651893319780249</v>
      </c>
      <c r="U46" s="98">
        <v>0.66239413650806012</v>
      </c>
      <c r="V46" s="98">
        <v>0.39838713660607677</v>
      </c>
      <c r="W46" s="98">
        <v>0.57075295699383077</v>
      </c>
      <c r="X46" s="98">
        <v>0.22935651249520919</v>
      </c>
      <c r="Y46" s="98">
        <v>0.28054195158874284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4.3276939341192908E-2</v>
      </c>
      <c r="D47" s="122">
        <f t="shared" si="20"/>
        <v>9.051840326742816E-2</v>
      </c>
      <c r="E47" s="122">
        <f t="shared" si="20"/>
        <v>6.9165924175611446E-2</v>
      </c>
      <c r="F47" s="122">
        <f t="shared" si="20"/>
        <v>2.0607226508859135E-2</v>
      </c>
      <c r="G47" s="122">
        <f t="shared" si="20"/>
        <v>2.5987570754735959E-2</v>
      </c>
      <c r="H47" s="122">
        <f t="shared" si="20"/>
        <v>5.0198681791423456E-2</v>
      </c>
      <c r="I47" s="122">
        <f t="shared" si="20"/>
        <v>1.0585810360340463E-2</v>
      </c>
      <c r="J47" s="122">
        <f t="shared" si="20"/>
        <v>7.3998916274440163E-2</v>
      </c>
      <c r="K47" s="122">
        <f t="shared" si="20"/>
        <v>0.17183889392947305</v>
      </c>
      <c r="L47" s="122">
        <f t="shared" si="20"/>
        <v>8.0740889425326715E-2</v>
      </c>
      <c r="M47" s="122">
        <f t="shared" si="20"/>
        <v>5.6060619328318892E-2</v>
      </c>
      <c r="N47" s="122">
        <f t="shared" si="20"/>
        <v>6.5649053316917685E-2</v>
      </c>
      <c r="O47" s="122">
        <f t="shared" si="20"/>
        <v>0.11904698397843413</v>
      </c>
      <c r="P47" s="122">
        <f t="shared" si="20"/>
        <v>4.5521103958983278E-3</v>
      </c>
      <c r="Q47" s="122">
        <f t="shared" si="20"/>
        <v>2.9801288999517159E-2</v>
      </c>
      <c r="R47" s="122">
        <f t="shared" si="20"/>
        <v>0.11530767841563697</v>
      </c>
      <c r="S47" s="122">
        <f t="shared" si="20"/>
        <v>0.18311506939275124</v>
      </c>
      <c r="T47" s="122">
        <f t="shared" si="20"/>
        <v>0.12075160103958357</v>
      </c>
      <c r="U47" s="122">
        <f t="shared" si="20"/>
        <v>0.29146177312390487</v>
      </c>
      <c r="V47" s="122">
        <f t="shared" si="20"/>
        <v>9.562358969436674E-2</v>
      </c>
      <c r="W47" s="122">
        <f t="shared" si="20"/>
        <v>0.31617794285348</v>
      </c>
      <c r="X47" s="122">
        <f t="shared" si="20"/>
        <v>1.7933369296746497E-2</v>
      </c>
      <c r="Y47" s="122">
        <f t="shared" si="20"/>
        <v>1.7286839210846613E-2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4.3276939341192908E-2</v>
      </c>
      <c r="D48" s="98">
        <v>9.051840326742816E-2</v>
      </c>
      <c r="E48" s="98">
        <v>6.9165924175611446E-2</v>
      </c>
      <c r="F48" s="98">
        <v>2.0607226508859135E-2</v>
      </c>
      <c r="G48" s="98">
        <v>2.5987570754735959E-2</v>
      </c>
      <c r="H48" s="98">
        <v>5.0198681791423456E-2</v>
      </c>
      <c r="I48" s="98">
        <v>1.0585810360340463E-2</v>
      </c>
      <c r="J48" s="98">
        <v>7.3998916274440163E-2</v>
      </c>
      <c r="K48" s="98">
        <v>0.17183889392947305</v>
      </c>
      <c r="L48" s="98">
        <v>8.0740889425326715E-2</v>
      </c>
      <c r="M48" s="98">
        <v>5.6060619328318892E-2</v>
      </c>
      <c r="N48" s="98">
        <v>6.5649053316917685E-2</v>
      </c>
      <c r="O48" s="98">
        <v>0.11904698397843413</v>
      </c>
      <c r="P48" s="98">
        <v>4.5521103958983278E-3</v>
      </c>
      <c r="Q48" s="98">
        <v>2.9801288999517159E-2</v>
      </c>
      <c r="R48" s="98">
        <v>0.11530767841563697</v>
      </c>
      <c r="S48" s="98">
        <v>0.18311506939275124</v>
      </c>
      <c r="T48" s="98">
        <v>0.12075160103958357</v>
      </c>
      <c r="U48" s="98">
        <v>0.29146177312390487</v>
      </c>
      <c r="V48" s="98">
        <v>9.562358969436674E-2</v>
      </c>
      <c r="W48" s="98">
        <v>0.31617794285348</v>
      </c>
      <c r="X48" s="98">
        <v>1.7933369296746497E-2</v>
      </c>
      <c r="Y48" s="98">
        <v>1.7286839210846613E-2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15.868703724409626</v>
      </c>
      <c r="D49" s="122">
        <v>13.007248223063245</v>
      </c>
      <c r="E49" s="122">
        <v>16.757975762143552</v>
      </c>
      <c r="F49" s="122">
        <v>11.92584947237237</v>
      </c>
      <c r="G49" s="122">
        <v>12.72978295022738</v>
      </c>
      <c r="H49" s="122">
        <v>14.716117279754402</v>
      </c>
      <c r="I49" s="122">
        <v>14.409602829245189</v>
      </c>
      <c r="J49" s="122">
        <v>21.586822528540125</v>
      </c>
      <c r="K49" s="122">
        <v>12.451464266895886</v>
      </c>
      <c r="L49" s="122">
        <v>10.228575833151211</v>
      </c>
      <c r="M49" s="122">
        <v>10.582181103242341</v>
      </c>
      <c r="N49" s="122">
        <v>15.449604218084415</v>
      </c>
      <c r="O49" s="122">
        <v>14.633995661130978</v>
      </c>
      <c r="P49" s="122">
        <v>1.2158671566595227</v>
      </c>
      <c r="Q49" s="122">
        <v>4.7771819567068237</v>
      </c>
      <c r="R49" s="122">
        <v>7.3632670054123572</v>
      </c>
      <c r="S49" s="122">
        <v>9.4546625580586898</v>
      </c>
      <c r="T49" s="122">
        <v>7.8028711789162672</v>
      </c>
      <c r="U49" s="122">
        <v>8.5765892290932495</v>
      </c>
      <c r="V49" s="122">
        <v>5.8734910966420051</v>
      </c>
      <c r="W49" s="122">
        <v>7.1578017629274786</v>
      </c>
      <c r="X49" s="122">
        <v>2.5611908338640621</v>
      </c>
      <c r="Y49" s="122">
        <v>3.3168554704019955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8.7663223873919947</v>
      </c>
      <c r="D50" s="98">
        <v>6.372435792168492</v>
      </c>
      <c r="E50" s="98">
        <v>10.844899357024429</v>
      </c>
      <c r="F50" s="98">
        <v>6.1137550606658326</v>
      </c>
      <c r="G50" s="98">
        <v>7.5669758573014967</v>
      </c>
      <c r="H50" s="98">
        <v>7.170010649805624</v>
      </c>
      <c r="I50" s="98">
        <v>10.259128940532591</v>
      </c>
      <c r="J50" s="98">
        <v>17.381502224645377</v>
      </c>
      <c r="K50" s="98">
        <v>8.060789744368007</v>
      </c>
      <c r="L50" s="98">
        <v>5.3228173907338485</v>
      </c>
      <c r="M50" s="98">
        <v>4.3079673417486193</v>
      </c>
      <c r="N50" s="98">
        <v>7.423845961071784</v>
      </c>
      <c r="O50" s="98">
        <v>5.9410021933798092</v>
      </c>
      <c r="P50" s="98">
        <v>0.75418695056443608</v>
      </c>
      <c r="Q50" s="98">
        <v>4.7771819567068237</v>
      </c>
      <c r="R50" s="98">
        <v>7.3462467574404338</v>
      </c>
      <c r="S50" s="98">
        <v>9.4501890785938016</v>
      </c>
      <c r="T50" s="98">
        <v>7.7911618251031109</v>
      </c>
      <c r="U50" s="98">
        <v>8.5577751992762288</v>
      </c>
      <c r="V50" s="98">
        <v>3.9586029512196612</v>
      </c>
      <c r="W50" s="98">
        <v>3.4522880707165879</v>
      </c>
      <c r="X50" s="98">
        <v>0.59818516315724501</v>
      </c>
      <c r="Y50" s="98">
        <v>2.0432092289402846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4.8605447363266755E-3</v>
      </c>
      <c r="D51" s="98">
        <v>0</v>
      </c>
      <c r="E51" s="98">
        <v>2.1630405042298803E-3</v>
      </c>
      <c r="F51" s="98">
        <v>1.181502962607767E-3</v>
      </c>
      <c r="G51" s="98">
        <v>5.3298477715609128E-3</v>
      </c>
      <c r="H51" s="98">
        <v>6.8265334722309237E-3</v>
      </c>
      <c r="I51" s="98">
        <v>8.6673374362289061E-3</v>
      </c>
      <c r="J51" s="98">
        <v>1.7934245898604977E-2</v>
      </c>
      <c r="K51" s="98">
        <v>1.0492764026969149E-2</v>
      </c>
      <c r="L51" s="98">
        <v>1.3500398846569514E-2</v>
      </c>
      <c r="M51" s="98">
        <v>8.6136758376810282E-3</v>
      </c>
      <c r="N51" s="98">
        <v>2.463217961574983E-3</v>
      </c>
      <c r="O51" s="98">
        <v>0</v>
      </c>
      <c r="P51" s="98">
        <v>2.824715674620465E-4</v>
      </c>
      <c r="Q51" s="98">
        <v>0</v>
      </c>
      <c r="R51" s="98">
        <v>1.702024797192328E-2</v>
      </c>
      <c r="S51" s="98">
        <v>4.4734794648878208E-3</v>
      </c>
      <c r="T51" s="98">
        <v>1.1709353813156308E-2</v>
      </c>
      <c r="U51" s="98">
        <v>1.8814029817021148E-2</v>
      </c>
      <c r="V51" s="98">
        <v>0</v>
      </c>
      <c r="W51" s="98">
        <v>1.1549921222946836E-2</v>
      </c>
      <c r="X51" s="98">
        <v>1.4074458125858921E-4</v>
      </c>
      <c r="Y51" s="98">
        <v>3.7347631217002392E-3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1.7332315795274087E-3</v>
      </c>
      <c r="D52" s="101">
        <v>0</v>
      </c>
      <c r="E52" s="101">
        <v>7.7531045675088308E-4</v>
      </c>
      <c r="F52" s="101">
        <v>4.1105292620479935E-4</v>
      </c>
      <c r="G52" s="101">
        <v>1.7046251920193934E-3</v>
      </c>
      <c r="H52" s="101">
        <v>2.0757286845445432E-3</v>
      </c>
      <c r="I52" s="101">
        <v>3.0844085122816553E-3</v>
      </c>
      <c r="J52" s="101">
        <v>5.9260222423385359E-3</v>
      </c>
      <c r="K52" s="101">
        <v>3.1810911210988215E-3</v>
      </c>
      <c r="L52" s="101">
        <v>7.7642381504760983E-3</v>
      </c>
      <c r="M52" s="101">
        <v>2.4795511043163867E-3</v>
      </c>
      <c r="N52" s="101">
        <v>8.7301480610267081E-4</v>
      </c>
      <c r="O52" s="101">
        <v>0</v>
      </c>
      <c r="P52" s="101">
        <v>7.2849925984584115E-5</v>
      </c>
      <c r="Q52" s="101">
        <v>0</v>
      </c>
      <c r="R52" s="101">
        <v>4.5309968563675123E-3</v>
      </c>
      <c r="S52" s="101">
        <v>1.3027023856212227E-3</v>
      </c>
      <c r="T52" s="101">
        <v>3.336039259733622E-3</v>
      </c>
      <c r="U52" s="101">
        <v>4.8665361566140805E-3</v>
      </c>
      <c r="V52" s="101">
        <v>0</v>
      </c>
      <c r="W52" s="101">
        <v>3.0548816527833657E-3</v>
      </c>
      <c r="X52" s="101">
        <v>1.3575037630201601E-5</v>
      </c>
      <c r="Y52" s="101">
        <v>3.1621258618152673E-4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3.1273131567992668E-3</v>
      </c>
      <c r="D53" s="104">
        <v>0</v>
      </c>
      <c r="E53" s="104">
        <v>1.3877300474789973E-3</v>
      </c>
      <c r="F53" s="104">
        <v>7.7045003640296755E-4</v>
      </c>
      <c r="G53" s="104">
        <v>3.6252225795415189E-3</v>
      </c>
      <c r="H53" s="104">
        <v>4.7508047876863805E-3</v>
      </c>
      <c r="I53" s="104">
        <v>5.5829289239472512E-3</v>
      </c>
      <c r="J53" s="104">
        <v>1.2008223656266439E-2</v>
      </c>
      <c r="K53" s="104">
        <v>7.3116729058703275E-3</v>
      </c>
      <c r="L53" s="104">
        <v>5.7361606960934161E-3</v>
      </c>
      <c r="M53" s="104">
        <v>6.1341247333646419E-3</v>
      </c>
      <c r="N53" s="104">
        <v>1.5902031554723124E-3</v>
      </c>
      <c r="O53" s="104">
        <v>0</v>
      </c>
      <c r="P53" s="104">
        <v>2.0962164147746235E-4</v>
      </c>
      <c r="Q53" s="104">
        <v>0</v>
      </c>
      <c r="R53" s="104">
        <v>1.2489251115555766E-2</v>
      </c>
      <c r="S53" s="104">
        <v>3.1707770792665981E-3</v>
      </c>
      <c r="T53" s="104">
        <v>8.3733145534226859E-3</v>
      </c>
      <c r="U53" s="104">
        <v>1.3947493660407068E-2</v>
      </c>
      <c r="V53" s="104">
        <v>0</v>
      </c>
      <c r="W53" s="104">
        <v>8.4950395701634696E-3</v>
      </c>
      <c r="X53" s="104">
        <v>1.2716954362838761E-4</v>
      </c>
      <c r="Y53" s="104">
        <v>3.4185505355187125E-3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6.9223289055779524</v>
      </c>
      <c r="D54" s="101">
        <v>6.4966946299753046</v>
      </c>
      <c r="E54" s="101">
        <v>5.738049975239309</v>
      </c>
      <c r="F54" s="101">
        <v>5.6300210108104665</v>
      </c>
      <c r="G54" s="101">
        <v>4.9588307185631342</v>
      </c>
      <c r="H54" s="101">
        <v>7.1386090296891229</v>
      </c>
      <c r="I54" s="101">
        <v>3.8063203498869673</v>
      </c>
      <c r="J54" s="101">
        <v>3.9121911045391311</v>
      </c>
      <c r="K54" s="101">
        <v>4.0297451612742385</v>
      </c>
      <c r="L54" s="101">
        <v>4.0724921078583431</v>
      </c>
      <c r="M54" s="101">
        <v>5.4718623848515433</v>
      </c>
      <c r="N54" s="101">
        <v>7.3521928221004966</v>
      </c>
      <c r="O54" s="101">
        <v>8.1711650456752682</v>
      </c>
      <c r="P54" s="101">
        <v>0.4144999657959656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1.7496192835602509</v>
      </c>
      <c r="W54" s="101">
        <v>3.2010370049810253</v>
      </c>
      <c r="X54" s="101">
        <v>1.5379368919725673</v>
      </c>
      <c r="Y54" s="101">
        <v>1.0576620157080481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0.17519188670335226</v>
      </c>
      <c r="D55" s="104">
        <v>0.13811780091944767</v>
      </c>
      <c r="E55" s="104">
        <v>0.17286338937558035</v>
      </c>
      <c r="F55" s="104">
        <v>0.18089189793346336</v>
      </c>
      <c r="G55" s="104">
        <v>0.19864652659118773</v>
      </c>
      <c r="H55" s="104">
        <v>0.40067106678742281</v>
      </c>
      <c r="I55" s="104">
        <v>0.33548620138940166</v>
      </c>
      <c r="J55" s="104">
        <v>0.27519495345701106</v>
      </c>
      <c r="K55" s="104">
        <v>0.3504365972266722</v>
      </c>
      <c r="L55" s="104">
        <v>0.81976593571244993</v>
      </c>
      <c r="M55" s="104">
        <v>0.79373770080449646</v>
      </c>
      <c r="N55" s="104">
        <v>0.67110221695056027</v>
      </c>
      <c r="O55" s="104">
        <v>0.52182842207590019</v>
      </c>
      <c r="P55" s="104">
        <v>4.6897768731658865E-2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0.16526886186209308</v>
      </c>
      <c r="W55" s="104">
        <v>0.49292676600691931</v>
      </c>
      <c r="X55" s="104">
        <v>0.42492803415299119</v>
      </c>
      <c r="Y55" s="104">
        <v>0.21224946263196248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5.4070288835087015E-2</v>
      </c>
      <c r="D56" s="98">
        <v>3.9190673022420124E-2</v>
      </c>
      <c r="E56" s="98">
        <v>5.3840502730282604E-2</v>
      </c>
      <c r="F56" s="98">
        <v>5.4673671195884434E-2</v>
      </c>
      <c r="G56" s="98">
        <v>5.4962726572306553E-2</v>
      </c>
      <c r="H56" s="98">
        <v>0.10529149556538472</v>
      </c>
      <c r="I56" s="98">
        <v>0.10469724746059693</v>
      </c>
      <c r="J56" s="98">
        <v>7.9453080735734663E-2</v>
      </c>
      <c r="K56" s="98">
        <v>9.2533907393913817E-2</v>
      </c>
      <c r="L56" s="98">
        <v>0.43448299127161855</v>
      </c>
      <c r="M56" s="98">
        <v>0.20154559264310978</v>
      </c>
      <c r="N56" s="98">
        <v>0.21513548215615269</v>
      </c>
      <c r="O56" s="98">
        <v>0.17280998549580706</v>
      </c>
      <c r="P56" s="98">
        <v>1.1276264235901324E-2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4.244791026954798E-2</v>
      </c>
      <c r="W56" s="98">
        <v>0.12802905520157484</v>
      </c>
      <c r="X56" s="98">
        <v>4.305124840563071E-2</v>
      </c>
      <c r="Y56" s="98">
        <v>1.7402850051001742E-2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0.12112159786826525</v>
      </c>
      <c r="D57" s="98">
        <v>9.8927127897027553E-2</v>
      </c>
      <c r="E57" s="98">
        <v>0.11902288664529774</v>
      </c>
      <c r="F57" s="98">
        <v>0.12621822673757893</v>
      </c>
      <c r="G57" s="98">
        <v>0.14368380001888117</v>
      </c>
      <c r="H57" s="98">
        <v>0.29537957122203806</v>
      </c>
      <c r="I57" s="98">
        <v>0.23078895392880472</v>
      </c>
      <c r="J57" s="98">
        <v>0.19574187272127638</v>
      </c>
      <c r="K57" s="98">
        <v>0.25790268983275838</v>
      </c>
      <c r="L57" s="98">
        <v>0.38528294444083139</v>
      </c>
      <c r="M57" s="98">
        <v>0.59219210816138668</v>
      </c>
      <c r="N57" s="98">
        <v>0.45596673479440764</v>
      </c>
      <c r="O57" s="98">
        <v>0.34901843658009307</v>
      </c>
      <c r="P57" s="98">
        <v>3.5621504495757544E-2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0.12282095159254511</v>
      </c>
      <c r="W57" s="98">
        <v>0.3648977108053445</v>
      </c>
      <c r="X57" s="98">
        <v>0.3818767857473605</v>
      </c>
      <c r="Y57" s="98">
        <v>0.19484661258096075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9.1322975689889248</v>
      </c>
      <c r="D58" s="122">
        <v>7.9073081009033919</v>
      </c>
      <c r="E58" s="122">
        <v>8.9418279394495599</v>
      </c>
      <c r="F58" s="122">
        <v>6.1158821402426629</v>
      </c>
      <c r="G58" s="122">
        <v>6.744724504723842</v>
      </c>
      <c r="H58" s="122">
        <v>7.8629829379139053</v>
      </c>
      <c r="I58" s="122">
        <v>8.0356789037153558</v>
      </c>
      <c r="J58" s="122">
        <v>10.962926761935378</v>
      </c>
      <c r="K58" s="122">
        <v>5.872042833653186</v>
      </c>
      <c r="L58" s="122">
        <v>5.9169322340105364</v>
      </c>
      <c r="M58" s="122">
        <v>5.790768636631503</v>
      </c>
      <c r="N58" s="122">
        <v>8.1682005139564424</v>
      </c>
      <c r="O58" s="122">
        <v>7.9511769959559544</v>
      </c>
      <c r="P58" s="122">
        <v>0.64204525576765015</v>
      </c>
      <c r="Q58" s="122">
        <v>2.7945298920636019</v>
      </c>
      <c r="R58" s="122">
        <v>3.2729700814265921</v>
      </c>
      <c r="S58" s="122">
        <v>4.5878250945970569</v>
      </c>
      <c r="T58" s="122">
        <v>3.8753149290148783</v>
      </c>
      <c r="U58" s="122">
        <v>4.1703311173321138</v>
      </c>
      <c r="V58" s="122">
        <v>2.9720464850818651</v>
      </c>
      <c r="W58" s="122">
        <v>3.2729922273338565</v>
      </c>
      <c r="X58" s="122">
        <v>1.8354958803180779</v>
      </c>
      <c r="Y58" s="122">
        <v>2.315045129120938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4.2210693044166607</v>
      </c>
      <c r="D59" s="98">
        <v>3.9894184587265964</v>
      </c>
      <c r="E59" s="98">
        <v>4.3871472280533235</v>
      </c>
      <c r="F59" s="98">
        <v>3.5232939176664009</v>
      </c>
      <c r="G59" s="98">
        <v>3.2133601439929862</v>
      </c>
      <c r="H59" s="98">
        <v>3.2070357514822354</v>
      </c>
      <c r="I59" s="98">
        <v>3.3151671713586226</v>
      </c>
      <c r="J59" s="98">
        <v>3.7926217862339948</v>
      </c>
      <c r="K59" s="98">
        <v>2.6777262371924206</v>
      </c>
      <c r="L59" s="98">
        <v>2.3300357455506284</v>
      </c>
      <c r="M59" s="98">
        <v>2.4658704779969458</v>
      </c>
      <c r="N59" s="98">
        <v>2.9206066343822905</v>
      </c>
      <c r="O59" s="98">
        <v>2.8134982590742998</v>
      </c>
      <c r="P59" s="98">
        <v>0.24687109458027209</v>
      </c>
      <c r="Q59" s="98">
        <v>0.93427140959072397</v>
      </c>
      <c r="R59" s="98">
        <v>0.81637938817307765</v>
      </c>
      <c r="S59" s="98">
        <v>1.3421139181589092</v>
      </c>
      <c r="T59" s="98">
        <v>1.18236368992735</v>
      </c>
      <c r="U59" s="98">
        <v>1.328312416446799</v>
      </c>
      <c r="V59" s="98">
        <v>0.81951150935652251</v>
      </c>
      <c r="W59" s="98">
        <v>0.62577023723979031</v>
      </c>
      <c r="X59" s="98">
        <v>0.10854095191576203</v>
      </c>
      <c r="Y59" s="98">
        <v>0.29905170855252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4.9112282645722649</v>
      </c>
      <c r="D60" s="33">
        <v>3.9178896421767955</v>
      </c>
      <c r="E60" s="33">
        <v>4.5546807113962364</v>
      </c>
      <c r="F60" s="33">
        <v>2.592588222576262</v>
      </c>
      <c r="G60" s="33">
        <v>3.5313643607308558</v>
      </c>
      <c r="H60" s="33">
        <v>4.6559471864316695</v>
      </c>
      <c r="I60" s="33">
        <v>4.7205117323567327</v>
      </c>
      <c r="J60" s="33">
        <v>7.1703049757013835</v>
      </c>
      <c r="K60" s="33">
        <v>3.1943165964607649</v>
      </c>
      <c r="L60" s="33">
        <v>3.5868964884599084</v>
      </c>
      <c r="M60" s="33">
        <v>3.3248981586345567</v>
      </c>
      <c r="N60" s="33">
        <v>5.2475938795741515</v>
      </c>
      <c r="O60" s="33">
        <v>5.1376787368816546</v>
      </c>
      <c r="P60" s="33">
        <v>0.39517416118737803</v>
      </c>
      <c r="Q60" s="33">
        <v>1.8602584824728778</v>
      </c>
      <c r="R60" s="33">
        <v>2.4565906932535144</v>
      </c>
      <c r="S60" s="33">
        <v>3.2457111764381477</v>
      </c>
      <c r="T60" s="33">
        <v>2.6929512390875283</v>
      </c>
      <c r="U60" s="33">
        <v>2.8420187008853146</v>
      </c>
      <c r="V60" s="33">
        <v>2.1525349757253425</v>
      </c>
      <c r="W60" s="33">
        <v>2.6472219900940663</v>
      </c>
      <c r="X60" s="33">
        <v>1.7269549284023158</v>
      </c>
      <c r="Y60" s="33">
        <v>2.0159934205684178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530.46411910170252</v>
      </c>
      <c r="D62" s="117">
        <f t="shared" si="21"/>
        <v>480.49581869599837</v>
      </c>
      <c r="E62" s="117">
        <f t="shared" si="21"/>
        <v>410.66906946198691</v>
      </c>
      <c r="F62" s="117">
        <f t="shared" si="21"/>
        <v>558.09786328485541</v>
      </c>
      <c r="G62" s="117">
        <f t="shared" si="21"/>
        <v>337.60719740632379</v>
      </c>
      <c r="H62" s="117">
        <f t="shared" si="21"/>
        <v>579.0218566257754</v>
      </c>
      <c r="I62" s="117">
        <f t="shared" si="21"/>
        <v>314.78048362205624</v>
      </c>
      <c r="J62" s="117">
        <f t="shared" si="21"/>
        <v>452.55436993809042</v>
      </c>
      <c r="K62" s="117">
        <f t="shared" si="21"/>
        <v>308.32636608775255</v>
      </c>
      <c r="L62" s="117">
        <f t="shared" si="21"/>
        <v>370.30593331602807</v>
      </c>
      <c r="M62" s="117">
        <f t="shared" si="21"/>
        <v>280.40880930136927</v>
      </c>
      <c r="N62" s="117">
        <f t="shared" si="21"/>
        <v>313.40564861324742</v>
      </c>
      <c r="O62" s="117">
        <f t="shared" si="21"/>
        <v>298.36217690477872</v>
      </c>
      <c r="P62" s="117">
        <f t="shared" si="21"/>
        <v>241.17245474150855</v>
      </c>
      <c r="Q62" s="117">
        <f t="shared" si="21"/>
        <v>296.47037204306167</v>
      </c>
      <c r="R62" s="117">
        <f t="shared" ref="R62:V62" si="22">R63+R66+R68+R77</f>
        <v>296.86073855692439</v>
      </c>
      <c r="S62" s="117">
        <f t="shared" si="22"/>
        <v>236.95268184136782</v>
      </c>
      <c r="T62" s="117">
        <f t="shared" si="22"/>
        <v>213.6969689997126</v>
      </c>
      <c r="U62" s="117">
        <f t="shared" si="22"/>
        <v>203.25118377922377</v>
      </c>
      <c r="V62" s="117">
        <f t="shared" si="22"/>
        <v>184.90440603816921</v>
      </c>
      <c r="W62" s="117">
        <f t="shared" ref="W62:Y62" si="23">W63+W66+W68+W77</f>
        <v>141.19017248383992</v>
      </c>
      <c r="X62" s="117">
        <f t="shared" si="23"/>
        <v>88.746372066616232</v>
      </c>
      <c r="Y62" s="117">
        <f t="shared" si="23"/>
        <v>114.81534200349492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463.88837545484097</v>
      </c>
      <c r="D63" s="122">
        <f t="shared" si="24"/>
        <v>414.76929253336539</v>
      </c>
      <c r="E63" s="122">
        <f t="shared" si="24"/>
        <v>356.03939162756484</v>
      </c>
      <c r="F63" s="122">
        <f t="shared" si="24"/>
        <v>488.77458976793417</v>
      </c>
      <c r="G63" s="122">
        <f t="shared" si="24"/>
        <v>295.51934308984494</v>
      </c>
      <c r="H63" s="122">
        <f t="shared" si="24"/>
        <v>501.63379268374973</v>
      </c>
      <c r="I63" s="122">
        <f t="shared" si="24"/>
        <v>267.27365410749786</v>
      </c>
      <c r="J63" s="122">
        <f t="shared" si="24"/>
        <v>388.30958134895781</v>
      </c>
      <c r="K63" s="122">
        <f t="shared" si="24"/>
        <v>267.82496666660285</v>
      </c>
      <c r="L63" s="122">
        <f t="shared" si="24"/>
        <v>318.0694513317851</v>
      </c>
      <c r="M63" s="122">
        <f t="shared" si="24"/>
        <v>229.65249064944203</v>
      </c>
      <c r="N63" s="122">
        <f t="shared" si="24"/>
        <v>261.25697957965241</v>
      </c>
      <c r="O63" s="122">
        <f t="shared" si="24"/>
        <v>250.23396809259739</v>
      </c>
      <c r="P63" s="122">
        <f t="shared" si="24"/>
        <v>189.86539445072688</v>
      </c>
      <c r="Q63" s="122">
        <f t="shared" si="24"/>
        <v>235.52115489698937</v>
      </c>
      <c r="R63" s="122">
        <f t="shared" ref="R63:V63" si="25">SUM(R64:R65)</f>
        <v>237.2537600706948</v>
      </c>
      <c r="S63" s="122">
        <f t="shared" si="25"/>
        <v>186.00724231725636</v>
      </c>
      <c r="T63" s="122">
        <f t="shared" si="25"/>
        <v>164.81056474835637</v>
      </c>
      <c r="U63" s="122">
        <f t="shared" si="25"/>
        <v>154.24257991182367</v>
      </c>
      <c r="V63" s="122">
        <f t="shared" si="25"/>
        <v>137.92813741284095</v>
      </c>
      <c r="W63" s="122">
        <f t="shared" ref="W63:Y63" si="26">SUM(W64:W65)</f>
        <v>106.77780600355304</v>
      </c>
      <c r="X63" s="122">
        <f t="shared" si="26"/>
        <v>66.200060228265428</v>
      </c>
      <c r="Y63" s="122">
        <f t="shared" si="26"/>
        <v>85.135116705607501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457.46643518344649</v>
      </c>
      <c r="D64" s="98">
        <v>409.05666900819449</v>
      </c>
      <c r="E64" s="98">
        <v>351.31959686874006</v>
      </c>
      <c r="F64" s="98">
        <v>482.19155690178258</v>
      </c>
      <c r="G64" s="98">
        <v>291.59567723661405</v>
      </c>
      <c r="H64" s="98">
        <v>495.03887849089551</v>
      </c>
      <c r="I64" s="98">
        <v>263.72680329987554</v>
      </c>
      <c r="J64" s="98">
        <v>383.18418181421157</v>
      </c>
      <c r="K64" s="98">
        <v>264.35115386381187</v>
      </c>
      <c r="L64" s="98">
        <v>313.91939559829837</v>
      </c>
      <c r="M64" s="98">
        <v>226.65568774960468</v>
      </c>
      <c r="N64" s="98">
        <v>257.72388832649131</v>
      </c>
      <c r="O64" s="98">
        <v>246.71650618586401</v>
      </c>
      <c r="P64" s="98">
        <v>187.07765384686158</v>
      </c>
      <c r="Q64" s="98">
        <v>231.93381963586253</v>
      </c>
      <c r="R64" s="98">
        <v>233.57824364143349</v>
      </c>
      <c r="S64" s="98">
        <v>183.09706444139917</v>
      </c>
      <c r="T64" s="98">
        <v>162.2202361864953</v>
      </c>
      <c r="U64" s="98">
        <v>151.79454125382358</v>
      </c>
      <c r="V64" s="98">
        <v>135.73468293232258</v>
      </c>
      <c r="W64" s="98">
        <v>105.05485491007614</v>
      </c>
      <c r="X64" s="98">
        <v>65.149635573044364</v>
      </c>
      <c r="Y64" s="98">
        <v>83.78160343912873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6.4219402713944902</v>
      </c>
      <c r="D65" s="98">
        <v>5.7126235251709092</v>
      </c>
      <c r="E65" s="98">
        <v>4.7197947588248015</v>
      </c>
      <c r="F65" s="98">
        <v>6.5830328661516155</v>
      </c>
      <c r="G65" s="98">
        <v>3.9236658532309101</v>
      </c>
      <c r="H65" s="98">
        <v>6.5949141928542465</v>
      </c>
      <c r="I65" s="98">
        <v>3.5468508076223149</v>
      </c>
      <c r="J65" s="98">
        <v>5.1253995347462604</v>
      </c>
      <c r="K65" s="98">
        <v>3.4738128027909823</v>
      </c>
      <c r="L65" s="98">
        <v>4.1500557334867638</v>
      </c>
      <c r="M65" s="98">
        <v>2.9968028998373355</v>
      </c>
      <c r="N65" s="98">
        <v>3.5330912531610861</v>
      </c>
      <c r="O65" s="98">
        <v>3.5174619067333759</v>
      </c>
      <c r="P65" s="98">
        <v>2.7877406038653039</v>
      </c>
      <c r="Q65" s="98">
        <v>3.5873352611268294</v>
      </c>
      <c r="R65" s="98">
        <v>3.6755164292613149</v>
      </c>
      <c r="S65" s="98">
        <v>2.9101778758571846</v>
      </c>
      <c r="T65" s="98">
        <v>2.5903285618610798</v>
      </c>
      <c r="U65" s="98">
        <v>2.448038658000089</v>
      </c>
      <c r="V65" s="98">
        <v>2.193454480518362</v>
      </c>
      <c r="W65" s="98">
        <v>1.7229510934768999</v>
      </c>
      <c r="X65" s="98">
        <v>1.0504246552210588</v>
      </c>
      <c r="Y65" s="98">
        <v>1.3535132664787757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0.11587633584545956</v>
      </c>
      <c r="D66" s="122">
        <f t="shared" si="27"/>
        <v>0.26105128899466407</v>
      </c>
      <c r="E66" s="122">
        <f t="shared" si="27"/>
        <v>0.14940769063242385</v>
      </c>
      <c r="F66" s="122">
        <f t="shared" si="27"/>
        <v>7.5717378135762251E-2</v>
      </c>
      <c r="G66" s="122">
        <f t="shared" si="27"/>
        <v>5.4917130651517494E-2</v>
      </c>
      <c r="H66" s="122">
        <f t="shared" si="27"/>
        <v>0.16120974125213033</v>
      </c>
      <c r="I66" s="122">
        <f t="shared" si="27"/>
        <v>2.1735618813649882E-2</v>
      </c>
      <c r="J66" s="122">
        <f t="shared" si="27"/>
        <v>0.15107731889199053</v>
      </c>
      <c r="K66" s="122">
        <f t="shared" si="27"/>
        <v>0.36789120230029365</v>
      </c>
      <c r="L66" s="122">
        <f t="shared" si="27"/>
        <v>0.26330871873747036</v>
      </c>
      <c r="M66" s="122">
        <f t="shared" si="27"/>
        <v>0.15754131257762438</v>
      </c>
      <c r="N66" s="122">
        <f t="shared" si="27"/>
        <v>0.14239095601673135</v>
      </c>
      <c r="O66" s="122">
        <f t="shared" si="27"/>
        <v>0.25786970354767985</v>
      </c>
      <c r="P66" s="122">
        <f t="shared" si="27"/>
        <v>0.12283355955383715</v>
      </c>
      <c r="Q66" s="122">
        <f t="shared" si="27"/>
        <v>0.22773151677131026</v>
      </c>
      <c r="R66" s="122">
        <f t="shared" si="27"/>
        <v>0.67460488225104209</v>
      </c>
      <c r="S66" s="122">
        <f t="shared" si="27"/>
        <v>0.67359403965317954</v>
      </c>
      <c r="T66" s="122">
        <f t="shared" si="27"/>
        <v>0.50727851992925921</v>
      </c>
      <c r="U66" s="122">
        <f t="shared" si="27"/>
        <v>1.103532763873595</v>
      </c>
      <c r="V66" s="122">
        <f t="shared" si="27"/>
        <v>0.48926425647301752</v>
      </c>
      <c r="W66" s="122">
        <f t="shared" si="27"/>
        <v>0.98373556806328821</v>
      </c>
      <c r="X66" s="122">
        <f t="shared" si="27"/>
        <v>8.1055278059057184E-2</v>
      </c>
      <c r="Y66" s="122">
        <f t="shared" si="27"/>
        <v>8.2244111930791813E-2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0.11587633584545956</v>
      </c>
      <c r="D67" s="98">
        <v>0.26105128899466407</v>
      </c>
      <c r="E67" s="98">
        <v>0.14940769063242385</v>
      </c>
      <c r="F67" s="98">
        <v>7.5717378135762251E-2</v>
      </c>
      <c r="G67" s="98">
        <v>5.4917130651517494E-2</v>
      </c>
      <c r="H67" s="98">
        <v>0.16120974125213033</v>
      </c>
      <c r="I67" s="98">
        <v>2.1735618813649882E-2</v>
      </c>
      <c r="J67" s="98">
        <v>0.15107731889199053</v>
      </c>
      <c r="K67" s="98">
        <v>0.36789120230029365</v>
      </c>
      <c r="L67" s="98">
        <v>0.26330871873747036</v>
      </c>
      <c r="M67" s="98">
        <v>0.15754131257762438</v>
      </c>
      <c r="N67" s="98">
        <v>0.14239095601673135</v>
      </c>
      <c r="O67" s="98">
        <v>0.25786970354767985</v>
      </c>
      <c r="P67" s="98">
        <v>0.12283355955383715</v>
      </c>
      <c r="Q67" s="98">
        <v>0.22773151677131026</v>
      </c>
      <c r="R67" s="98">
        <v>0.67460488225104209</v>
      </c>
      <c r="S67" s="98">
        <v>0.67359403965317954</v>
      </c>
      <c r="T67" s="98">
        <v>0.50727851992925921</v>
      </c>
      <c r="U67" s="98">
        <v>1.103532763873595</v>
      </c>
      <c r="V67" s="98">
        <v>0.48926425647301752</v>
      </c>
      <c r="W67" s="98">
        <v>0.98373556806328821</v>
      </c>
      <c r="X67" s="98">
        <v>8.1055278059057184E-2</v>
      </c>
      <c r="Y67" s="98">
        <v>8.2244111930791813E-2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40.454532864808456</v>
      </c>
      <c r="D68" s="122">
        <v>39.511084359162979</v>
      </c>
      <c r="E68" s="122">
        <v>34.010462214132595</v>
      </c>
      <c r="F68" s="122">
        <v>44.763009195752119</v>
      </c>
      <c r="G68" s="122">
        <v>26.130550312597851</v>
      </c>
      <c r="H68" s="122">
        <v>48.114101397504669</v>
      </c>
      <c r="I68" s="122">
        <v>28.594735648619658</v>
      </c>
      <c r="J68" s="122">
        <v>38.836805491319488</v>
      </c>
      <c r="K68" s="122">
        <v>25.362423574551805</v>
      </c>
      <c r="L68" s="122">
        <v>31.032347970025135</v>
      </c>
      <c r="M68" s="122">
        <v>30.956002548600342</v>
      </c>
      <c r="N68" s="122">
        <v>31.62610588620619</v>
      </c>
      <c r="O68" s="122">
        <v>29.333350372881583</v>
      </c>
      <c r="P68" s="122">
        <v>30.853567189320831</v>
      </c>
      <c r="Q68" s="122">
        <v>37.090473395612392</v>
      </c>
      <c r="R68" s="122">
        <v>35.671937632925101</v>
      </c>
      <c r="S68" s="122">
        <v>30.596529819205102</v>
      </c>
      <c r="T68" s="122">
        <v>29.458049776083339</v>
      </c>
      <c r="U68" s="122">
        <v>29.060748325274226</v>
      </c>
      <c r="V68" s="122">
        <v>28.224565920279186</v>
      </c>
      <c r="W68" s="122">
        <v>19.98770283519567</v>
      </c>
      <c r="X68" s="122">
        <v>11.484064459795981</v>
      </c>
      <c r="Y68" s="122">
        <v>14.784518197092577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35.412498069417722</v>
      </c>
      <c r="D69" s="98">
        <v>38.109482732633246</v>
      </c>
      <c r="E69" s="98">
        <v>33.829860165476525</v>
      </c>
      <c r="F69" s="98">
        <v>43.346696051119544</v>
      </c>
      <c r="G69" s="98">
        <v>26.117682573945565</v>
      </c>
      <c r="H69" s="98">
        <v>44.139945563649306</v>
      </c>
      <c r="I69" s="98">
        <v>28.564159768476724</v>
      </c>
      <c r="J69" s="98">
        <v>32.723491767390868</v>
      </c>
      <c r="K69" s="98">
        <v>25.319190216413322</v>
      </c>
      <c r="L69" s="98">
        <v>25.944999942236691</v>
      </c>
      <c r="M69" s="98">
        <v>28.861146589754583</v>
      </c>
      <c r="N69" s="98">
        <v>23.607162821603428</v>
      </c>
      <c r="O69" s="98">
        <v>22.480530144278628</v>
      </c>
      <c r="P69" s="98">
        <v>23.443195253571112</v>
      </c>
      <c r="Q69" s="98">
        <v>24.124697576444355</v>
      </c>
      <c r="R69" s="98">
        <v>24.566469291234132</v>
      </c>
      <c r="S69" s="98">
        <v>25.330670415049642</v>
      </c>
      <c r="T69" s="98">
        <v>24.951906087181932</v>
      </c>
      <c r="U69" s="98">
        <v>27.55890098732932</v>
      </c>
      <c r="V69" s="98">
        <v>25.814053322937561</v>
      </c>
      <c r="W69" s="98">
        <v>19.942136452158174</v>
      </c>
      <c r="X69" s="98">
        <v>11.428001472105679</v>
      </c>
      <c r="Y69" s="98">
        <v>14.75169752132477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4.4077930122415517E-3</v>
      </c>
      <c r="D70" s="98">
        <v>1.2379066033149923E-2</v>
      </c>
      <c r="E70" s="98">
        <v>3.1271565195268138E-3</v>
      </c>
      <c r="F70" s="98">
        <v>1.8307789006025834E-2</v>
      </c>
      <c r="G70" s="98">
        <v>1.2867738652287266E-2</v>
      </c>
      <c r="H70" s="98">
        <v>4.2467900095597887E-2</v>
      </c>
      <c r="I70" s="98">
        <v>3.0575880142933887E-2</v>
      </c>
      <c r="J70" s="98">
        <v>3.5479611927469429E-2</v>
      </c>
      <c r="K70" s="98">
        <v>4.3233358138483453E-2</v>
      </c>
      <c r="L70" s="98">
        <v>6.9198279044147701E-2</v>
      </c>
      <c r="M70" s="98">
        <v>9.5699053116951885E-2</v>
      </c>
      <c r="N70" s="98">
        <v>0</v>
      </c>
      <c r="O70" s="98">
        <v>0</v>
      </c>
      <c r="P70" s="98">
        <v>1.4866201939840468E-2</v>
      </c>
      <c r="Q70" s="98">
        <v>1.1458317932618383E-3</v>
      </c>
      <c r="R70" s="98">
        <v>3.5560513123092177E-2</v>
      </c>
      <c r="S70" s="98">
        <v>1.1221235370956919E-2</v>
      </c>
      <c r="T70" s="98">
        <v>3.8100145127654125E-2</v>
      </c>
      <c r="U70" s="98">
        <v>5.1843908948047759E-2</v>
      </c>
      <c r="V70" s="98">
        <v>2.7571913988955251E-2</v>
      </c>
      <c r="W70" s="98">
        <v>4.5566383037495439E-2</v>
      </c>
      <c r="X70" s="98">
        <v>5.6062987690302477E-2</v>
      </c>
      <c r="Y70" s="98">
        <v>3.2735538360119151E-2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1.4782380825817819E-3</v>
      </c>
      <c r="D71" s="101">
        <v>3.8100507516680301E-3</v>
      </c>
      <c r="E71" s="101">
        <v>1.0466623911938198E-3</v>
      </c>
      <c r="F71" s="101">
        <v>5.920783904443303E-3</v>
      </c>
      <c r="G71" s="101">
        <v>3.7984838374590544E-3</v>
      </c>
      <c r="H71" s="101">
        <v>1.1861541552660735E-2</v>
      </c>
      <c r="I71" s="101">
        <v>1.0022862102847281E-2</v>
      </c>
      <c r="J71" s="101">
        <v>1.0714867412421933E-2</v>
      </c>
      <c r="K71" s="101">
        <v>1.190630182884421E-2</v>
      </c>
      <c r="L71" s="101">
        <v>3.7421866781198791E-2</v>
      </c>
      <c r="M71" s="101">
        <v>2.4972182814871031E-2</v>
      </c>
      <c r="N71" s="101">
        <v>0</v>
      </c>
      <c r="O71" s="101">
        <v>0</v>
      </c>
      <c r="P71" s="101">
        <v>3.4832173039274677E-3</v>
      </c>
      <c r="Q71" s="101">
        <v>2.9951686406580978E-4</v>
      </c>
      <c r="R71" s="101">
        <v>8.6582798510846243E-3</v>
      </c>
      <c r="S71" s="101">
        <v>3.0160104605996157E-3</v>
      </c>
      <c r="T71" s="101">
        <v>1.0060849776560838E-2</v>
      </c>
      <c r="U71" s="101">
        <v>1.2436052055923016E-2</v>
      </c>
      <c r="V71" s="101">
        <v>6.6864251566428725E-3</v>
      </c>
      <c r="W71" s="101">
        <v>1.1203133869952983E-2</v>
      </c>
      <c r="X71" s="101">
        <v>5.3818489913910143E-3</v>
      </c>
      <c r="Y71" s="101">
        <v>2.5477302356648086E-3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2.9295549296597698E-3</v>
      </c>
      <c r="D72" s="104">
        <v>8.5690152814818926E-3</v>
      </c>
      <c r="E72" s="104">
        <v>2.080494128332994E-3</v>
      </c>
      <c r="F72" s="104">
        <v>1.238700510158253E-2</v>
      </c>
      <c r="G72" s="104">
        <v>9.0692548148282124E-3</v>
      </c>
      <c r="H72" s="104">
        <v>3.060635854293715E-2</v>
      </c>
      <c r="I72" s="104">
        <v>2.0553018040086603E-2</v>
      </c>
      <c r="J72" s="104">
        <v>2.4764744515047499E-2</v>
      </c>
      <c r="K72" s="104">
        <v>3.1327056309639244E-2</v>
      </c>
      <c r="L72" s="104">
        <v>3.177641226294891E-2</v>
      </c>
      <c r="M72" s="104">
        <v>7.0726870302080858E-2</v>
      </c>
      <c r="N72" s="104">
        <v>0</v>
      </c>
      <c r="O72" s="104">
        <v>0</v>
      </c>
      <c r="P72" s="104">
        <v>1.1382984635913002E-2</v>
      </c>
      <c r="Q72" s="104">
        <v>8.4631492919602853E-4</v>
      </c>
      <c r="R72" s="104">
        <v>2.6902233272007556E-2</v>
      </c>
      <c r="S72" s="104">
        <v>8.205224910357304E-3</v>
      </c>
      <c r="T72" s="104">
        <v>2.8039295351093285E-2</v>
      </c>
      <c r="U72" s="104">
        <v>3.9407856892124747E-2</v>
      </c>
      <c r="V72" s="104">
        <v>2.0885488832312379E-2</v>
      </c>
      <c r="W72" s="104">
        <v>3.4363249167542458E-2</v>
      </c>
      <c r="X72" s="104">
        <v>5.0681138698911464E-2</v>
      </c>
      <c r="Y72" s="104">
        <v>3.0187808124454343E-2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4.9132465556542915</v>
      </c>
      <c r="D73" s="101">
        <v>1.3603217995454426</v>
      </c>
      <c r="E73" s="101">
        <v>0.1722445323974951</v>
      </c>
      <c r="F73" s="101">
        <v>1.354441138894509</v>
      </c>
      <c r="G73" s="101">
        <v>0</v>
      </c>
      <c r="H73" s="101">
        <v>3.7226997600520839</v>
      </c>
      <c r="I73" s="101">
        <v>0</v>
      </c>
      <c r="J73" s="101">
        <v>5.6783520442612136</v>
      </c>
      <c r="K73" s="101">
        <v>0</v>
      </c>
      <c r="L73" s="101">
        <v>4.1772992982244261</v>
      </c>
      <c r="M73" s="101">
        <v>1.7459110626482439</v>
      </c>
      <c r="N73" s="101">
        <v>7.348143282179894</v>
      </c>
      <c r="O73" s="101">
        <v>6.441462744724757</v>
      </c>
      <c r="P73" s="101">
        <v>6.6443970250758477</v>
      </c>
      <c r="Q73" s="101">
        <v>11.600877390989965</v>
      </c>
      <c r="R73" s="101">
        <v>9.7540434185755149</v>
      </c>
      <c r="S73" s="101">
        <v>4.6679968630650919</v>
      </c>
      <c r="T73" s="101">
        <v>3.7581352957507552</v>
      </c>
      <c r="U73" s="101">
        <v>1.2688582555251737</v>
      </c>
      <c r="V73" s="101">
        <v>2.1771690058042719</v>
      </c>
      <c r="W73" s="101">
        <v>0</v>
      </c>
      <c r="X73" s="101">
        <v>0</v>
      </c>
      <c r="Y73" s="101">
        <v>8.5137407688001937E-5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0.12438044672420331</v>
      </c>
      <c r="D74" s="104">
        <v>2.8900760951135175E-2</v>
      </c>
      <c r="E74" s="104">
        <v>5.2303597390493299E-3</v>
      </c>
      <c r="F74" s="104">
        <v>4.3564216732045476E-2</v>
      </c>
      <c r="G74" s="104">
        <v>0</v>
      </c>
      <c r="H74" s="104">
        <v>0.20898817370767819</v>
      </c>
      <c r="I74" s="104">
        <v>0</v>
      </c>
      <c r="J74" s="104">
        <v>0.39948206773992861</v>
      </c>
      <c r="K74" s="104">
        <v>0</v>
      </c>
      <c r="L74" s="104">
        <v>0.84085045051986906</v>
      </c>
      <c r="M74" s="104">
        <v>0.25324584308056397</v>
      </c>
      <c r="N74" s="104">
        <v>0.67079978242286742</v>
      </c>
      <c r="O74" s="104">
        <v>0.41135748387819981</v>
      </c>
      <c r="P74" s="104">
        <v>0.75110870873402846</v>
      </c>
      <c r="Q74" s="104">
        <v>1.3637525963848169</v>
      </c>
      <c r="R74" s="104">
        <v>1.3158644099923618</v>
      </c>
      <c r="S74" s="104">
        <v>0.58664130571941142</v>
      </c>
      <c r="T74" s="104">
        <v>0.70990824802299846</v>
      </c>
      <c r="U74" s="104">
        <v>0.18114517347168269</v>
      </c>
      <c r="V74" s="104">
        <v>0.20577167754840103</v>
      </c>
      <c r="W74" s="104">
        <v>0</v>
      </c>
      <c r="X74" s="104">
        <v>0</v>
      </c>
      <c r="Y74" s="104">
        <v>0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3.8388117203181749E-2</v>
      </c>
      <c r="D75" s="98">
        <v>8.2005379827589219E-3</v>
      </c>
      <c r="E75" s="98">
        <v>1.6290621098421366E-3</v>
      </c>
      <c r="F75" s="98">
        <v>1.3167066566962518E-2</v>
      </c>
      <c r="G75" s="98">
        <v>0</v>
      </c>
      <c r="H75" s="98">
        <v>5.4919556686718538E-2</v>
      </c>
      <c r="I75" s="98">
        <v>0</v>
      </c>
      <c r="J75" s="98">
        <v>0.11533671159989849</v>
      </c>
      <c r="K75" s="98">
        <v>0</v>
      </c>
      <c r="L75" s="98">
        <v>0.44565796532695867</v>
      </c>
      <c r="M75" s="98">
        <v>6.4304093753319067E-2</v>
      </c>
      <c r="N75" s="98">
        <v>0.21503853060943967</v>
      </c>
      <c r="O75" s="98">
        <v>0.1362261575170465</v>
      </c>
      <c r="P75" s="98">
        <v>0.18059921609562596</v>
      </c>
      <c r="Q75" s="98">
        <v>0.37093807727121847</v>
      </c>
      <c r="R75" s="98">
        <v>0.33578729535932433</v>
      </c>
      <c r="S75" s="98">
        <v>0.16592045013585452</v>
      </c>
      <c r="T75" s="98">
        <v>0.19798441233649686</v>
      </c>
      <c r="U75" s="98">
        <v>4.6023006742970399E-2</v>
      </c>
      <c r="V75" s="98">
        <v>5.2850716137183576E-2</v>
      </c>
      <c r="W75" s="98">
        <v>0</v>
      </c>
      <c r="X75" s="98">
        <v>0</v>
      </c>
      <c r="Y75" s="98">
        <v>0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8.5992329521021565E-2</v>
      </c>
      <c r="D76" s="98">
        <v>2.0700222968376255E-2</v>
      </c>
      <c r="E76" s="98">
        <v>3.6012976292071931E-3</v>
      </c>
      <c r="F76" s="98">
        <v>3.0397150165082959E-2</v>
      </c>
      <c r="G76" s="98">
        <v>0</v>
      </c>
      <c r="H76" s="98">
        <v>0.15406861702095967</v>
      </c>
      <c r="I76" s="98">
        <v>0</v>
      </c>
      <c r="J76" s="98">
        <v>0.28414535614003011</v>
      </c>
      <c r="K76" s="98">
        <v>0</v>
      </c>
      <c r="L76" s="98">
        <v>0.39519248519291034</v>
      </c>
      <c r="M76" s="98">
        <v>0.18894174932724489</v>
      </c>
      <c r="N76" s="98">
        <v>0.45576125181342775</v>
      </c>
      <c r="O76" s="98">
        <v>0.27513132636115334</v>
      </c>
      <c r="P76" s="98">
        <v>0.57050949263840256</v>
      </c>
      <c r="Q76" s="98">
        <v>0.99281451911359841</v>
      </c>
      <c r="R76" s="98">
        <v>0.98007711463303748</v>
      </c>
      <c r="S76" s="98">
        <v>0.42072085558355693</v>
      </c>
      <c r="T76" s="98">
        <v>0.51192383568650157</v>
      </c>
      <c r="U76" s="98">
        <v>0.13512216672871227</v>
      </c>
      <c r="V76" s="98">
        <v>0.15292096141121747</v>
      </c>
      <c r="W76" s="98">
        <v>0</v>
      </c>
      <c r="X76" s="98">
        <v>0</v>
      </c>
      <c r="Y76" s="98">
        <v>0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26.005334446207581</v>
      </c>
      <c r="D77" s="122">
        <v>25.954390514475318</v>
      </c>
      <c r="E77" s="122">
        <v>20.46980792965708</v>
      </c>
      <c r="F77" s="122">
        <v>24.484546943033347</v>
      </c>
      <c r="G77" s="122">
        <v>15.902386873229489</v>
      </c>
      <c r="H77" s="122">
        <v>29.112752803268862</v>
      </c>
      <c r="I77" s="122">
        <v>18.8903582471251</v>
      </c>
      <c r="J77" s="122">
        <v>25.256905778921205</v>
      </c>
      <c r="K77" s="122">
        <v>14.771084644297535</v>
      </c>
      <c r="L77" s="122">
        <v>20.940825295480394</v>
      </c>
      <c r="M77" s="122">
        <v>19.642774790749261</v>
      </c>
      <c r="N77" s="122">
        <v>20.380172191372093</v>
      </c>
      <c r="O77" s="122">
        <v>18.536988735752089</v>
      </c>
      <c r="P77" s="122">
        <v>20.330659541906996</v>
      </c>
      <c r="Q77" s="122">
        <v>23.63101223368858</v>
      </c>
      <c r="R77" s="122">
        <v>23.260435971053454</v>
      </c>
      <c r="S77" s="122">
        <v>19.675315665253176</v>
      </c>
      <c r="T77" s="122">
        <v>18.921075955343628</v>
      </c>
      <c r="U77" s="122">
        <v>18.844322778252273</v>
      </c>
      <c r="V77" s="122">
        <v>18.262438448576066</v>
      </c>
      <c r="W77" s="122">
        <v>13.440928077027902</v>
      </c>
      <c r="X77" s="122">
        <v>10.981192100495772</v>
      </c>
      <c r="Y77" s="122">
        <v>14.813462988864043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22.305650265242274</v>
      </c>
      <c r="D78" s="98">
        <v>25.080606879501868</v>
      </c>
      <c r="E78" s="98">
        <v>16.970480066023384</v>
      </c>
      <c r="F78" s="98">
        <v>22.054214236774598</v>
      </c>
      <c r="G78" s="98">
        <v>15.240920973406032</v>
      </c>
      <c r="H78" s="98">
        <v>27.288019197057377</v>
      </c>
      <c r="I78" s="98">
        <v>17.425484725372453</v>
      </c>
      <c r="J78" s="98">
        <v>22.368959936934189</v>
      </c>
      <c r="K78" s="98">
        <v>14.456956272545968</v>
      </c>
      <c r="L78" s="98">
        <v>18.973251808446275</v>
      </c>
      <c r="M78" s="98">
        <v>18.90253885608519</v>
      </c>
      <c r="N78" s="98">
        <v>17.417122185590809</v>
      </c>
      <c r="O78" s="98">
        <v>15.11418822174679</v>
      </c>
      <c r="P78" s="98">
        <v>18.688004749033176</v>
      </c>
      <c r="Q78" s="98">
        <v>18.070166832994705</v>
      </c>
      <c r="R78" s="98">
        <v>20.146906214942874</v>
      </c>
      <c r="S78" s="98">
        <v>16.258957405965774</v>
      </c>
      <c r="T78" s="98">
        <v>15.681825101685368</v>
      </c>
      <c r="U78" s="98">
        <v>16.12770176225197</v>
      </c>
      <c r="V78" s="98">
        <v>15.17976418169272</v>
      </c>
      <c r="W78" s="98">
        <v>12.744255715302048</v>
      </c>
      <c r="X78" s="98">
        <v>10.183294416348765</v>
      </c>
      <c r="Y78" s="98">
        <v>14.326730297454549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3.6996841809653049</v>
      </c>
      <c r="D79" s="33">
        <v>0.87378363497345046</v>
      </c>
      <c r="E79" s="33">
        <v>3.4993278636336944</v>
      </c>
      <c r="F79" s="33">
        <v>2.4303327062587488</v>
      </c>
      <c r="G79" s="33">
        <v>0.66146589982345638</v>
      </c>
      <c r="H79" s="33">
        <v>1.8247336062114843</v>
      </c>
      <c r="I79" s="33">
        <v>1.4648735217526476</v>
      </c>
      <c r="J79" s="33">
        <v>2.8879458419870154</v>
      </c>
      <c r="K79" s="33">
        <v>0.31412837175156599</v>
      </c>
      <c r="L79" s="33">
        <v>1.9675734870341195</v>
      </c>
      <c r="M79" s="33">
        <v>0.74023593466406956</v>
      </c>
      <c r="N79" s="33">
        <v>2.9630500057812852</v>
      </c>
      <c r="O79" s="33">
        <v>3.4228005140052993</v>
      </c>
      <c r="P79" s="33">
        <v>1.6426547928738215</v>
      </c>
      <c r="Q79" s="33">
        <v>5.5608454006938732</v>
      </c>
      <c r="R79" s="33">
        <v>3.1135297561105801</v>
      </c>
      <c r="S79" s="33">
        <v>3.4163582592874024</v>
      </c>
      <c r="T79" s="33">
        <v>3.2392508536582616</v>
      </c>
      <c r="U79" s="33">
        <v>2.7166210160003041</v>
      </c>
      <c r="V79" s="33">
        <v>3.0826742668833464</v>
      </c>
      <c r="W79" s="33">
        <v>0.69667236172585445</v>
      </c>
      <c r="X79" s="33">
        <v>0.79789768414700613</v>
      </c>
      <c r="Y79" s="33">
        <v>0.48673269140949227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140.53678348751069</v>
      </c>
      <c r="D81" s="117">
        <f t="shared" si="28"/>
        <v>181.28516057689239</v>
      </c>
      <c r="E81" s="117">
        <f t="shared" si="28"/>
        <v>215.90600428712912</v>
      </c>
      <c r="F81" s="117">
        <f t="shared" si="28"/>
        <v>183.97209100265044</v>
      </c>
      <c r="G81" s="117">
        <f t="shared" si="28"/>
        <v>176.03748922902906</v>
      </c>
      <c r="H81" s="117">
        <f t="shared" si="28"/>
        <v>223.57315961399127</v>
      </c>
      <c r="I81" s="117">
        <f t="shared" si="28"/>
        <v>236.89357544123442</v>
      </c>
      <c r="J81" s="117">
        <f t="shared" si="28"/>
        <v>284.81706348683412</v>
      </c>
      <c r="K81" s="117">
        <f t="shared" si="28"/>
        <v>270.19125590380764</v>
      </c>
      <c r="L81" s="117">
        <f t="shared" si="28"/>
        <v>350.17593283552787</v>
      </c>
      <c r="M81" s="117">
        <f t="shared" si="28"/>
        <v>200.25886417403316</v>
      </c>
      <c r="N81" s="117">
        <f t="shared" si="28"/>
        <v>246.60917397593249</v>
      </c>
      <c r="O81" s="117">
        <f t="shared" si="28"/>
        <v>263.80452386805553</v>
      </c>
      <c r="P81" s="117">
        <f t="shared" si="28"/>
        <v>304.62102213649848</v>
      </c>
      <c r="Q81" s="117">
        <f t="shared" si="28"/>
        <v>174.60916876727234</v>
      </c>
      <c r="R81" s="117">
        <f t="shared" ref="R81:V81" si="29">R82+R85+R87+R100</f>
        <v>135.12035485639137</v>
      </c>
      <c r="S81" s="117">
        <f t="shared" si="29"/>
        <v>114.85249937487173</v>
      </c>
      <c r="T81" s="117">
        <f t="shared" si="29"/>
        <v>132.35298472702004</v>
      </c>
      <c r="U81" s="117">
        <f t="shared" si="29"/>
        <v>128.07523698595915</v>
      </c>
      <c r="V81" s="117">
        <f t="shared" si="29"/>
        <v>98.457970092230269</v>
      </c>
      <c r="W81" s="117">
        <f t="shared" ref="W81:Y81" si="30">W82+W85+W87+W100</f>
        <v>135.97753741438277</v>
      </c>
      <c r="X81" s="117">
        <f t="shared" si="30"/>
        <v>142.94382627924941</v>
      </c>
      <c r="Y81" s="117">
        <f t="shared" si="30"/>
        <v>157.98363958381603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123.6113479633371</v>
      </c>
      <c r="D82" s="122">
        <f t="shared" si="31"/>
        <v>157.48978652843158</v>
      </c>
      <c r="E82" s="122">
        <f t="shared" si="31"/>
        <v>188.70388282702044</v>
      </c>
      <c r="F82" s="122">
        <f t="shared" si="31"/>
        <v>161.44006377085495</v>
      </c>
      <c r="G82" s="122">
        <f t="shared" si="31"/>
        <v>154.43982358975958</v>
      </c>
      <c r="H82" s="122">
        <f t="shared" si="31"/>
        <v>193.3239529576168</v>
      </c>
      <c r="I82" s="122">
        <f t="shared" si="31"/>
        <v>201.72347690657338</v>
      </c>
      <c r="J82" s="122">
        <f t="shared" si="31"/>
        <v>243.4110693378442</v>
      </c>
      <c r="K82" s="122">
        <f t="shared" si="31"/>
        <v>233.74177095744975</v>
      </c>
      <c r="L82" s="122">
        <f t="shared" si="31"/>
        <v>300.54194310506369</v>
      </c>
      <c r="M82" s="122">
        <f t="shared" si="31"/>
        <v>164.42104970360819</v>
      </c>
      <c r="N82" s="122">
        <f t="shared" si="31"/>
        <v>203.92601837229071</v>
      </c>
      <c r="O82" s="122">
        <f t="shared" si="31"/>
        <v>218.3830133332969</v>
      </c>
      <c r="P82" s="122">
        <f t="shared" si="31"/>
        <v>245.8052157958856</v>
      </c>
      <c r="Q82" s="122">
        <f t="shared" si="31"/>
        <v>140.50379917661809</v>
      </c>
      <c r="R82" s="122">
        <f t="shared" ref="R82:V82" si="32">SUM(R83:R84)</f>
        <v>109.67593889252946</v>
      </c>
      <c r="S82" s="122">
        <f t="shared" si="32"/>
        <v>90.765704083986009</v>
      </c>
      <c r="T82" s="122">
        <f t="shared" si="32"/>
        <v>103.28868106160819</v>
      </c>
      <c r="U82" s="122">
        <f t="shared" si="32"/>
        <v>99.298766384936059</v>
      </c>
      <c r="V82" s="122">
        <f t="shared" si="32"/>
        <v>73.238409330246455</v>
      </c>
      <c r="W82" s="122">
        <f t="shared" ref="W82:Y82" si="33">SUM(W83:W84)</f>
        <v>104.32100934805929</v>
      </c>
      <c r="X82" s="122">
        <f t="shared" si="33"/>
        <v>110.10031291805794</v>
      </c>
      <c r="Y82" s="122">
        <f t="shared" si="33"/>
        <v>121.7098456050511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122.89212177535845</v>
      </c>
      <c r="D83" s="98">
        <v>156.56738091581454</v>
      </c>
      <c r="E83" s="98">
        <v>187.62854968101738</v>
      </c>
      <c r="F83" s="98">
        <v>160.49492526763777</v>
      </c>
      <c r="G83" s="98">
        <v>153.53929034794209</v>
      </c>
      <c r="H83" s="98">
        <v>192.19678711193657</v>
      </c>
      <c r="I83" s="98">
        <v>200.52524918554661</v>
      </c>
      <c r="J83" s="98">
        <v>241.96146759687323</v>
      </c>
      <c r="K83" s="98">
        <v>232.36523545647847</v>
      </c>
      <c r="L83" s="98">
        <v>298.75294226251066</v>
      </c>
      <c r="M83" s="98">
        <v>163.44937371764283</v>
      </c>
      <c r="N83" s="98">
        <v>202.70409136305335</v>
      </c>
      <c r="O83" s="98">
        <v>217.07268642763901</v>
      </c>
      <c r="P83" s="98">
        <v>244.33187323338285</v>
      </c>
      <c r="Q83" s="98">
        <v>139.657898104309</v>
      </c>
      <c r="R83" s="98">
        <v>109.00774061076054</v>
      </c>
      <c r="S83" s="98">
        <v>90.206164851720928</v>
      </c>
      <c r="T83" s="98">
        <v>102.6459005832609</v>
      </c>
      <c r="U83" s="98">
        <v>98.671566883980361</v>
      </c>
      <c r="V83" s="98">
        <v>72.773363811163776</v>
      </c>
      <c r="W83" s="98">
        <v>103.64673228468671</v>
      </c>
      <c r="X83" s="98">
        <v>109.39855989878151</v>
      </c>
      <c r="Y83" s="98">
        <v>120.92952210292459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0.71922618797865323</v>
      </c>
      <c r="D84" s="98">
        <v>0.92240561261705001</v>
      </c>
      <c r="E84" s="98">
        <v>1.0753331460030742</v>
      </c>
      <c r="F84" s="98">
        <v>0.94513850321718595</v>
      </c>
      <c r="G84" s="98">
        <v>0.90053324181749095</v>
      </c>
      <c r="H84" s="98">
        <v>1.1271658456802107</v>
      </c>
      <c r="I84" s="98">
        <v>1.1982277210267565</v>
      </c>
      <c r="J84" s="98">
        <v>1.4496017409709694</v>
      </c>
      <c r="K84" s="98">
        <v>1.3765355009712823</v>
      </c>
      <c r="L84" s="98">
        <v>1.789000842553053</v>
      </c>
      <c r="M84" s="98">
        <v>0.97167598596535865</v>
      </c>
      <c r="N84" s="98">
        <v>1.2219270092373544</v>
      </c>
      <c r="O84" s="98">
        <v>1.310326905657901</v>
      </c>
      <c r="P84" s="98">
        <v>1.4733425625027514</v>
      </c>
      <c r="Q84" s="98">
        <v>0.84590107230909906</v>
      </c>
      <c r="R84" s="98">
        <v>0.66819828176892959</v>
      </c>
      <c r="S84" s="98">
        <v>0.55953923226508351</v>
      </c>
      <c r="T84" s="98">
        <v>0.64278047834729723</v>
      </c>
      <c r="U84" s="98">
        <v>0.62719950095569132</v>
      </c>
      <c r="V84" s="98">
        <v>0.46504551908268132</v>
      </c>
      <c r="W84" s="98">
        <v>0.67427706337259041</v>
      </c>
      <c r="X84" s="98">
        <v>0.70175301927642697</v>
      </c>
      <c r="Y84" s="98">
        <v>0.78032350212651369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3.1487807845885327E-2</v>
      </c>
      <c r="D85" s="122">
        <f t="shared" si="34"/>
        <v>0.10801724276671675</v>
      </c>
      <c r="E85" s="122">
        <f t="shared" si="34"/>
        <v>7.9389778589027682E-2</v>
      </c>
      <c r="F85" s="122">
        <f t="shared" si="34"/>
        <v>2.7153329425090765E-2</v>
      </c>
      <c r="G85" s="122">
        <f t="shared" si="34"/>
        <v>3.1250462442173055E-2</v>
      </c>
      <c r="H85" s="122">
        <f t="shared" si="34"/>
        <v>7.1562730575613659E-2</v>
      </c>
      <c r="I85" s="122">
        <f t="shared" si="34"/>
        <v>1.7700863225487327E-2</v>
      </c>
      <c r="J85" s="122">
        <f t="shared" si="34"/>
        <v>0.10607119626268396</v>
      </c>
      <c r="K85" s="122">
        <f t="shared" si="34"/>
        <v>0.37552606270972749</v>
      </c>
      <c r="L85" s="122">
        <f t="shared" si="34"/>
        <v>0.26074636323835254</v>
      </c>
      <c r="M85" s="122">
        <f t="shared" si="34"/>
        <v>0.12799274763352184</v>
      </c>
      <c r="N85" s="122">
        <f t="shared" si="34"/>
        <v>0.12474547215323084</v>
      </c>
      <c r="O85" s="122">
        <f t="shared" si="34"/>
        <v>0.24268213489915338</v>
      </c>
      <c r="P85" s="122">
        <f t="shared" si="34"/>
        <v>0.1500972745056153</v>
      </c>
      <c r="Q85" s="122">
        <f t="shared" si="34"/>
        <v>0.12980944800039682</v>
      </c>
      <c r="R85" s="122">
        <f t="shared" si="34"/>
        <v>0.30527895893633139</v>
      </c>
      <c r="S85" s="122">
        <f t="shared" si="34"/>
        <v>0.32746056069636731</v>
      </c>
      <c r="T85" s="122">
        <f t="shared" si="34"/>
        <v>0.30770779025720973</v>
      </c>
      <c r="U85" s="122">
        <f t="shared" si="34"/>
        <v>0.67331580654870449</v>
      </c>
      <c r="V85" s="122">
        <f t="shared" si="34"/>
        <v>0.27372295685879355</v>
      </c>
      <c r="W85" s="122">
        <f t="shared" si="34"/>
        <v>0.97627432979909756</v>
      </c>
      <c r="X85" s="122">
        <f t="shared" si="34"/>
        <v>0.13276907813507124</v>
      </c>
      <c r="Y85" s="122">
        <f t="shared" si="34"/>
        <v>0.11245220532334992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3.1487807845885327E-2</v>
      </c>
      <c r="D86" s="98">
        <v>0.10801724276671675</v>
      </c>
      <c r="E86" s="98">
        <v>7.9389778589027682E-2</v>
      </c>
      <c r="F86" s="98">
        <v>2.7153329425090765E-2</v>
      </c>
      <c r="G86" s="98">
        <v>3.1250462442173055E-2</v>
      </c>
      <c r="H86" s="98">
        <v>7.1562730575613659E-2</v>
      </c>
      <c r="I86" s="98">
        <v>1.7700863225487327E-2</v>
      </c>
      <c r="J86" s="98">
        <v>0.10607119626268396</v>
      </c>
      <c r="K86" s="98">
        <v>0.37552606270972749</v>
      </c>
      <c r="L86" s="98">
        <v>0.26074636323835254</v>
      </c>
      <c r="M86" s="98">
        <v>0.12799274763352184</v>
      </c>
      <c r="N86" s="98">
        <v>0.12474547215323084</v>
      </c>
      <c r="O86" s="98">
        <v>0.24268213489915338</v>
      </c>
      <c r="P86" s="98">
        <v>0.1500972745056153</v>
      </c>
      <c r="Q86" s="98">
        <v>0.12980944800039682</v>
      </c>
      <c r="R86" s="98">
        <v>0.30527895893633139</v>
      </c>
      <c r="S86" s="98">
        <v>0.32746056069636731</v>
      </c>
      <c r="T86" s="98">
        <v>0.30770779025720973</v>
      </c>
      <c r="U86" s="98">
        <v>0.67331580654870449</v>
      </c>
      <c r="V86" s="98">
        <v>0.27372295685879355</v>
      </c>
      <c r="W86" s="98">
        <v>0.97627432979909756</v>
      </c>
      <c r="X86" s="98">
        <v>0.13276907813507124</v>
      </c>
      <c r="Y86" s="98">
        <v>0.11245220532334992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10.248165658290114</v>
      </c>
      <c r="D87" s="122">
        <v>14.250945409629763</v>
      </c>
      <c r="E87" s="122">
        <v>16.856364049006938</v>
      </c>
      <c r="F87" s="122">
        <v>14.451333696549632</v>
      </c>
      <c r="G87" s="122">
        <v>13.45650919922454</v>
      </c>
      <c r="H87" s="122">
        <v>18.962375156593545</v>
      </c>
      <c r="I87" s="122">
        <v>21.706864954940798</v>
      </c>
      <c r="J87" s="122">
        <v>25.588297596096123</v>
      </c>
      <c r="K87" s="122">
        <v>23.242302436508076</v>
      </c>
      <c r="L87" s="122">
        <v>30.268349811105253</v>
      </c>
      <c r="M87" s="122">
        <v>22.485360797860064</v>
      </c>
      <c r="N87" s="122">
        <v>27.039586377146787</v>
      </c>
      <c r="O87" s="122">
        <v>28.971802955368329</v>
      </c>
      <c r="P87" s="122">
        <v>37.566846204407369</v>
      </c>
      <c r="Q87" s="122">
        <v>21.797256535319093</v>
      </c>
      <c r="R87" s="122">
        <v>16.471547945512647</v>
      </c>
      <c r="S87" s="122">
        <v>15.554512193209666</v>
      </c>
      <c r="T87" s="122">
        <v>18.882704526291022</v>
      </c>
      <c r="U87" s="122">
        <v>18.469453335423648</v>
      </c>
      <c r="V87" s="122">
        <v>16.438854861281992</v>
      </c>
      <c r="W87" s="122">
        <v>20.574515466723604</v>
      </c>
      <c r="X87" s="122">
        <v>19.121892794020333</v>
      </c>
      <c r="Y87" s="122">
        <v>21.095752737708036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4.2283425169479118E-2</v>
      </c>
      <c r="D88" s="98">
        <v>0.10908646431170818</v>
      </c>
      <c r="E88" s="98">
        <v>0.15116817475525393</v>
      </c>
      <c r="F88" s="98">
        <v>0.1146434149061395</v>
      </c>
      <c r="G88" s="98">
        <v>0.11872966026098025</v>
      </c>
      <c r="H88" s="98">
        <v>0.17292668067376166</v>
      </c>
      <c r="I88" s="98">
        <v>0.27220294938671052</v>
      </c>
      <c r="J88" s="98">
        <v>1.0517838300126585</v>
      </c>
      <c r="K88" s="98">
        <v>0.50068501352559414</v>
      </c>
      <c r="L88" s="98">
        <v>0.55218927057174161</v>
      </c>
      <c r="M88" s="98">
        <v>0.32872913681577615</v>
      </c>
      <c r="N88" s="98">
        <v>0.37978527931074968</v>
      </c>
      <c r="O88" s="98">
        <v>0.51277578230356191</v>
      </c>
      <c r="P88" s="98">
        <v>0.14605064290604514</v>
      </c>
      <c r="Q88" s="98">
        <v>0.12359712403979577</v>
      </c>
      <c r="R88" s="98">
        <v>9.4191865628568724E-2</v>
      </c>
      <c r="S88" s="98">
        <v>0.11322953023856534</v>
      </c>
      <c r="T88" s="98">
        <v>0.12360164465014853</v>
      </c>
      <c r="U88" s="98">
        <v>0.16080535120801817</v>
      </c>
      <c r="V88" s="98">
        <v>0.35891486407297496</v>
      </c>
      <c r="W88" s="98">
        <v>0.84635645349741662</v>
      </c>
      <c r="X88" s="98">
        <v>2.2967941739862718</v>
      </c>
      <c r="Y88" s="98">
        <v>1.458220974070956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9.0462601533324063E-5</v>
      </c>
      <c r="F89" s="98">
        <v>0</v>
      </c>
      <c r="G89" s="98">
        <v>8.2114176182566617E-5</v>
      </c>
      <c r="H89" s="98">
        <v>8.2146414988852143E-5</v>
      </c>
      <c r="I89" s="98">
        <v>2.559232890188095E-4</v>
      </c>
      <c r="J89" s="98">
        <v>6.6455987513380614E-4</v>
      </c>
      <c r="K89" s="98">
        <v>7.3302819678628143E-4</v>
      </c>
      <c r="L89" s="98">
        <v>2.0155184053702473E-3</v>
      </c>
      <c r="M89" s="98">
        <v>4.8563038924056981E-4</v>
      </c>
      <c r="N89" s="98">
        <v>0</v>
      </c>
      <c r="O89" s="98">
        <v>0</v>
      </c>
      <c r="P89" s="98">
        <v>1.9246236909624222E-4</v>
      </c>
      <c r="Q89" s="98">
        <v>0</v>
      </c>
      <c r="R89" s="98">
        <v>0</v>
      </c>
      <c r="S89" s="98">
        <v>0</v>
      </c>
      <c r="T89" s="98">
        <v>2.0411521122180721E-4</v>
      </c>
      <c r="U89" s="98">
        <v>4.9631893319424761E-4</v>
      </c>
      <c r="V89" s="98">
        <v>2.5722623689553579E-4</v>
      </c>
      <c r="W89" s="98">
        <v>1.6177655858744691E-3</v>
      </c>
      <c r="X89" s="98">
        <v>6.6673652178274173E-3</v>
      </c>
      <c r="Y89" s="98">
        <v>2.9632163499474515E-3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2.972252145285389E-5</v>
      </c>
      <c r="F90" s="101">
        <v>0</v>
      </c>
      <c r="G90" s="101">
        <v>2.3416388991239282E-5</v>
      </c>
      <c r="H90" s="101">
        <v>2.197232075479802E-5</v>
      </c>
      <c r="I90" s="101">
        <v>8.0169487090122154E-5</v>
      </c>
      <c r="J90" s="101">
        <v>1.9024691824251383E-4</v>
      </c>
      <c r="K90" s="101">
        <v>1.8997808687234408E-4</v>
      </c>
      <c r="L90" s="101">
        <v>1.0476489825618275E-3</v>
      </c>
      <c r="M90" s="101">
        <v>1.1878123348179276E-4</v>
      </c>
      <c r="N90" s="101">
        <v>0</v>
      </c>
      <c r="O90" s="101">
        <v>0</v>
      </c>
      <c r="P90" s="101">
        <v>4.447112462508895E-5</v>
      </c>
      <c r="Q90" s="101">
        <v>0</v>
      </c>
      <c r="R90" s="101">
        <v>0</v>
      </c>
      <c r="S90" s="101">
        <v>0</v>
      </c>
      <c r="T90" s="101">
        <v>5.3939104830113042E-5</v>
      </c>
      <c r="U90" s="101">
        <v>1.1853650528752249E-4</v>
      </c>
      <c r="V90" s="101">
        <v>6.1864384963884273E-5</v>
      </c>
      <c r="W90" s="101">
        <v>3.9129871667656103E-4</v>
      </c>
      <c r="X90" s="101">
        <v>6.405047739009872E-4</v>
      </c>
      <c r="Y90" s="101">
        <v>2.2981594529247642E-4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6.0740080080470173E-5</v>
      </c>
      <c r="F91" s="104">
        <v>0</v>
      </c>
      <c r="G91" s="104">
        <v>5.8697787191327331E-5</v>
      </c>
      <c r="H91" s="104">
        <v>6.0174094234054123E-5</v>
      </c>
      <c r="I91" s="104">
        <v>1.7575380192868736E-4</v>
      </c>
      <c r="J91" s="104">
        <v>4.7431295689129234E-4</v>
      </c>
      <c r="K91" s="104">
        <v>5.4305010991393733E-4</v>
      </c>
      <c r="L91" s="104">
        <v>9.6786942280841989E-4</v>
      </c>
      <c r="M91" s="104">
        <v>3.6684915575877706E-4</v>
      </c>
      <c r="N91" s="104">
        <v>0</v>
      </c>
      <c r="O91" s="104">
        <v>0</v>
      </c>
      <c r="P91" s="104">
        <v>1.4799124447115327E-4</v>
      </c>
      <c r="Q91" s="104">
        <v>0</v>
      </c>
      <c r="R91" s="104">
        <v>0</v>
      </c>
      <c r="S91" s="104">
        <v>0</v>
      </c>
      <c r="T91" s="104">
        <v>1.5017610639169417E-4</v>
      </c>
      <c r="U91" s="104">
        <v>3.7778242790672515E-4</v>
      </c>
      <c r="V91" s="104">
        <v>1.9536185193165149E-4</v>
      </c>
      <c r="W91" s="104">
        <v>1.2264668691979082E-3</v>
      </c>
      <c r="X91" s="104">
        <v>6.0268604439264297E-3</v>
      </c>
      <c r="Y91" s="104">
        <v>2.7334004046549753E-3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1.2031427202714517</v>
      </c>
      <c r="D92" s="101">
        <v>1.2819934186723445</v>
      </c>
      <c r="E92" s="101">
        <v>1.3849260285467255</v>
      </c>
      <c r="F92" s="101">
        <v>1.3804474817424637</v>
      </c>
      <c r="G92" s="101">
        <v>1.4246317552057102</v>
      </c>
      <c r="H92" s="101">
        <v>1.5710728168556252</v>
      </c>
      <c r="I92" s="101">
        <v>1.5224818837243428</v>
      </c>
      <c r="J92" s="101">
        <v>1.0456751982288837</v>
      </c>
      <c r="K92" s="101">
        <v>1.5132545640970163</v>
      </c>
      <c r="L92" s="101">
        <v>1.3047552496188737</v>
      </c>
      <c r="M92" s="101">
        <v>0.9808299317063599</v>
      </c>
      <c r="N92" s="101">
        <v>1.0063480732429368</v>
      </c>
      <c r="O92" s="101">
        <v>1.0929446746987039</v>
      </c>
      <c r="P92" s="101">
        <v>1.4961499347022023</v>
      </c>
      <c r="Q92" s="101">
        <v>0.78811743209802798</v>
      </c>
      <c r="R92" s="101">
        <v>0.55985334713179036</v>
      </c>
      <c r="S92" s="101">
        <v>0.56429518220245389</v>
      </c>
      <c r="T92" s="101">
        <v>0.59586949690168456</v>
      </c>
      <c r="U92" s="101">
        <v>0.57298978753718677</v>
      </c>
      <c r="V92" s="101">
        <v>0.45766738280152514</v>
      </c>
      <c r="W92" s="101">
        <v>0.50222531790814373</v>
      </c>
      <c r="X92" s="101">
        <v>0.20581825708570434</v>
      </c>
      <c r="Y92" s="101">
        <v>0.40968950520773484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2.5524251830398402E-4</v>
      </c>
      <c r="D93" s="104">
        <v>3.4986977449849279E-4</v>
      </c>
      <c r="E93" s="104">
        <v>1.7403455683656966E-4</v>
      </c>
      <c r="F93" s="104">
        <v>4.4477577938154293E-4</v>
      </c>
      <c r="G93" s="104">
        <v>6.905405897558144E-4</v>
      </c>
      <c r="H93" s="104">
        <v>6.7487756843560127E-4</v>
      </c>
      <c r="I93" s="104">
        <v>1.5292633755275603E-3</v>
      </c>
      <c r="J93" s="104">
        <v>5.0635929150350575E-4</v>
      </c>
      <c r="K93" s="104">
        <v>1.7826713671209296E-3</v>
      </c>
      <c r="L93" s="104">
        <v>2.713243623831556E-3</v>
      </c>
      <c r="M93" s="104">
        <v>1.552803465380679E-3</v>
      </c>
      <c r="N93" s="104">
        <v>0</v>
      </c>
      <c r="O93" s="104">
        <v>0</v>
      </c>
      <c r="P93" s="104">
        <v>2.8128327645052372E-3</v>
      </c>
      <c r="Q93" s="104">
        <v>6.8248578249913996E-4</v>
      </c>
      <c r="R93" s="104">
        <v>8.8861379741426972E-4</v>
      </c>
      <c r="S93" s="104">
        <v>8.4600650184824401E-4</v>
      </c>
      <c r="T93" s="104">
        <v>1.1738792437312659E-3</v>
      </c>
      <c r="U93" s="104">
        <v>6.2180791171177643E-4</v>
      </c>
      <c r="V93" s="104">
        <v>2.1382882814926685E-4</v>
      </c>
      <c r="W93" s="104">
        <v>1.5200990298706448E-3</v>
      </c>
      <c r="X93" s="104">
        <v>6.9709638019982878E-4</v>
      </c>
      <c r="Y93" s="104">
        <v>6.2062547721510714E-4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8.5054529166398392E-5</v>
      </c>
      <c r="D94" s="98">
        <v>1.0745011344903236E-4</v>
      </c>
      <c r="E94" s="98">
        <v>5.8380274730428362E-5</v>
      </c>
      <c r="F94" s="98">
        <v>1.4478565636837497E-4</v>
      </c>
      <c r="G94" s="98">
        <v>2.0622593467139888E-4</v>
      </c>
      <c r="H94" s="98">
        <v>1.913912546752793E-4</v>
      </c>
      <c r="I94" s="98">
        <v>5.1131772729087462E-4</v>
      </c>
      <c r="J94" s="98">
        <v>1.5658553888373784E-4</v>
      </c>
      <c r="K94" s="98">
        <v>5.0544613666359938E-4</v>
      </c>
      <c r="L94" s="98">
        <v>1.4998479581815169E-3</v>
      </c>
      <c r="M94" s="98">
        <v>4.2000448334306444E-4</v>
      </c>
      <c r="N94" s="98">
        <v>0</v>
      </c>
      <c r="O94" s="98">
        <v>0</v>
      </c>
      <c r="P94" s="98">
        <v>6.9325371835842039E-4</v>
      </c>
      <c r="Q94" s="98">
        <v>1.8746432002885883E-4</v>
      </c>
      <c r="R94" s="98">
        <v>2.2758223368268504E-4</v>
      </c>
      <c r="S94" s="98">
        <v>2.3857163962325776E-4</v>
      </c>
      <c r="T94" s="98">
        <v>3.247078694926956E-4</v>
      </c>
      <c r="U94" s="98">
        <v>1.5617765616218504E-4</v>
      </c>
      <c r="V94" s="98">
        <v>5.427416559005129E-5</v>
      </c>
      <c r="W94" s="98">
        <v>3.9206573050764047E-4</v>
      </c>
      <c r="X94" s="98">
        <v>7.0269690178471382E-5</v>
      </c>
      <c r="Y94" s="98">
        <v>4.9637293482228008E-5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1.7018798913758564E-4</v>
      </c>
      <c r="D95" s="98">
        <v>2.4241966104946043E-4</v>
      </c>
      <c r="E95" s="98">
        <v>1.156542821061413E-4</v>
      </c>
      <c r="F95" s="98">
        <v>2.9999012301316799E-4</v>
      </c>
      <c r="G95" s="98">
        <v>4.8431465508441549E-4</v>
      </c>
      <c r="H95" s="98">
        <v>4.8348631376032196E-4</v>
      </c>
      <c r="I95" s="98">
        <v>1.0179456482366858E-3</v>
      </c>
      <c r="J95" s="98">
        <v>3.4977375261976794E-4</v>
      </c>
      <c r="K95" s="98">
        <v>1.2772252304573302E-3</v>
      </c>
      <c r="L95" s="98">
        <v>1.2133956656500391E-3</v>
      </c>
      <c r="M95" s="98">
        <v>1.1327989820376146E-3</v>
      </c>
      <c r="N95" s="98">
        <v>0</v>
      </c>
      <c r="O95" s="98">
        <v>0</v>
      </c>
      <c r="P95" s="98">
        <v>2.1195790461468167E-3</v>
      </c>
      <c r="Q95" s="98">
        <v>4.9502146247028115E-4</v>
      </c>
      <c r="R95" s="98">
        <v>6.6103156373158471E-4</v>
      </c>
      <c r="S95" s="98">
        <v>6.0743486222498619E-4</v>
      </c>
      <c r="T95" s="98">
        <v>8.4917137423857038E-4</v>
      </c>
      <c r="U95" s="98">
        <v>4.6563025554959139E-4</v>
      </c>
      <c r="V95" s="98">
        <v>1.5955466255921556E-4</v>
      </c>
      <c r="W95" s="98">
        <v>1.1280332993630043E-3</v>
      </c>
      <c r="X95" s="98">
        <v>6.2682669002135736E-4</v>
      </c>
      <c r="Y95" s="98">
        <v>5.7098818373287909E-4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8.7802049091191616</v>
      </c>
      <c r="D96" s="101">
        <v>12.591794726813953</v>
      </c>
      <c r="E96" s="101">
        <v>14.871937864234695</v>
      </c>
      <c r="F96" s="101">
        <v>12.552457981432168</v>
      </c>
      <c r="G96" s="101">
        <v>11.453596246150358</v>
      </c>
      <c r="H96" s="101">
        <v>16.302508771444735</v>
      </c>
      <c r="I96" s="101">
        <v>18.297516393264292</v>
      </c>
      <c r="J96" s="101">
        <v>21.945751202185889</v>
      </c>
      <c r="K96" s="101">
        <v>19.527571459864131</v>
      </c>
      <c r="L96" s="101">
        <v>23.647011301781326</v>
      </c>
      <c r="M96" s="101">
        <v>18.491445412843785</v>
      </c>
      <c r="N96" s="101">
        <v>23.507579239102697</v>
      </c>
      <c r="O96" s="101">
        <v>25.723214207796978</v>
      </c>
      <c r="P96" s="101">
        <v>32.27357084133876</v>
      </c>
      <c r="Q96" s="101">
        <v>18.687992355274432</v>
      </c>
      <c r="R96" s="101">
        <v>13.936567524905332</v>
      </c>
      <c r="S96" s="101">
        <v>13.215418845149813</v>
      </c>
      <c r="T96" s="101">
        <v>15.276253279367436</v>
      </c>
      <c r="U96" s="101">
        <v>15.518987215300482</v>
      </c>
      <c r="V96" s="101">
        <v>14.273155524961897</v>
      </c>
      <c r="W96" s="101">
        <v>16.657513135160951</v>
      </c>
      <c r="X96" s="101">
        <v>13.01591635799168</v>
      </c>
      <c r="Y96" s="101">
        <v>16.011196302028708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0.22227936121171671</v>
      </c>
      <c r="D97" s="104">
        <v>0.26772093005725783</v>
      </c>
      <c r="E97" s="104">
        <v>0.44806748431189258</v>
      </c>
      <c r="F97" s="104">
        <v>0.40334004268947921</v>
      </c>
      <c r="G97" s="104">
        <v>0.4587788828415526</v>
      </c>
      <c r="H97" s="104">
        <v>0.91510986363599833</v>
      </c>
      <c r="I97" s="104">
        <v>1.6128785419009057</v>
      </c>
      <c r="J97" s="104">
        <v>1.5439164465020556</v>
      </c>
      <c r="K97" s="104">
        <v>1.6982756994574264</v>
      </c>
      <c r="L97" s="104">
        <v>4.7596652271041098</v>
      </c>
      <c r="M97" s="104">
        <v>2.6823178826395226</v>
      </c>
      <c r="N97" s="104">
        <v>2.1458737854904055</v>
      </c>
      <c r="O97" s="104">
        <v>1.6428682905690843</v>
      </c>
      <c r="P97" s="104">
        <v>3.6480694903267583</v>
      </c>
      <c r="Q97" s="104">
        <v>2.1968671381243401</v>
      </c>
      <c r="R97" s="104">
        <v>1.8800465940495426</v>
      </c>
      <c r="S97" s="104">
        <v>1.6607226291169854</v>
      </c>
      <c r="T97" s="104">
        <v>2.8856021109168006</v>
      </c>
      <c r="U97" s="104">
        <v>2.2155528545330556</v>
      </c>
      <c r="V97" s="104">
        <v>1.3486460343805491</v>
      </c>
      <c r="W97" s="104">
        <v>2.5652826955413488</v>
      </c>
      <c r="X97" s="104">
        <v>3.59599954335865</v>
      </c>
      <c r="Y97" s="104">
        <v>3.2130621145734755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6.8603115640549703E-2</v>
      </c>
      <c r="D98" s="98">
        <v>7.5965323523007583E-2</v>
      </c>
      <c r="E98" s="98">
        <v>0.13955632074314303</v>
      </c>
      <c r="F98" s="98">
        <v>0.12190751009893151</v>
      </c>
      <c r="G98" s="98">
        <v>0.12693772565508893</v>
      </c>
      <c r="H98" s="98">
        <v>0.24047977040475962</v>
      </c>
      <c r="I98" s="98">
        <v>0.50334095150841718</v>
      </c>
      <c r="J98" s="98">
        <v>0.44575278918520878</v>
      </c>
      <c r="K98" s="98">
        <v>0.4484351450350374</v>
      </c>
      <c r="L98" s="98">
        <v>2.5226634765281268</v>
      </c>
      <c r="M98" s="98">
        <v>0.68109319585784711</v>
      </c>
      <c r="N98" s="98">
        <v>0.68790354111099095</v>
      </c>
      <c r="O98" s="98">
        <v>0.54405630941940319</v>
      </c>
      <c r="P98" s="98">
        <v>0.87715464160418932</v>
      </c>
      <c r="Q98" s="98">
        <v>0.59754362660529237</v>
      </c>
      <c r="R98" s="98">
        <v>0.47975745538179737</v>
      </c>
      <c r="S98" s="98">
        <v>0.46970413349257678</v>
      </c>
      <c r="T98" s="98">
        <v>0.80475785393087784</v>
      </c>
      <c r="U98" s="98">
        <v>0.56289881761338734</v>
      </c>
      <c r="V98" s="98">
        <v>0.3463883347882955</v>
      </c>
      <c r="W98" s="98">
        <v>0.66628704806526551</v>
      </c>
      <c r="X98" s="98">
        <v>0.36432585559165348</v>
      </c>
      <c r="Y98" s="98">
        <v>0.26344678328554866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0.15367624557116699</v>
      </c>
      <c r="D99" s="98">
        <v>0.19175560653425022</v>
      </c>
      <c r="E99" s="98">
        <v>0.30851116356874952</v>
      </c>
      <c r="F99" s="98">
        <v>0.28143253259054768</v>
      </c>
      <c r="G99" s="98">
        <v>0.33184115718646368</v>
      </c>
      <c r="H99" s="98">
        <v>0.67463009323123868</v>
      </c>
      <c r="I99" s="98">
        <v>1.1095375903924887</v>
      </c>
      <c r="J99" s="98">
        <v>1.0981636573168467</v>
      </c>
      <c r="K99" s="98">
        <v>1.2498405544223889</v>
      </c>
      <c r="L99" s="98">
        <v>2.2370017505759834</v>
      </c>
      <c r="M99" s="98">
        <v>2.0012246867816756</v>
      </c>
      <c r="N99" s="98">
        <v>1.4579702443794145</v>
      </c>
      <c r="O99" s="98">
        <v>1.0988119811496813</v>
      </c>
      <c r="P99" s="98">
        <v>2.770914848722569</v>
      </c>
      <c r="Q99" s="98">
        <v>1.5993235115190476</v>
      </c>
      <c r="R99" s="98">
        <v>1.4002891386677452</v>
      </c>
      <c r="S99" s="98">
        <v>1.1910184956244085</v>
      </c>
      <c r="T99" s="98">
        <v>2.0808442569859227</v>
      </c>
      <c r="U99" s="98">
        <v>1.6526540369196683</v>
      </c>
      <c r="V99" s="98">
        <v>1.0022576995922536</v>
      </c>
      <c r="W99" s="98">
        <v>1.8989956474760832</v>
      </c>
      <c r="X99" s="98">
        <v>3.2316736877669965</v>
      </c>
      <c r="Y99" s="98">
        <v>2.949615331287927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6.6457820580375699</v>
      </c>
      <c r="D100" s="122">
        <v>9.4364113960643294</v>
      </c>
      <c r="E100" s="122">
        <v>10.266367632512722</v>
      </c>
      <c r="F100" s="122">
        <v>8.0535402058207701</v>
      </c>
      <c r="G100" s="122">
        <v>8.1099059776027875</v>
      </c>
      <c r="H100" s="122">
        <v>11.215268769205325</v>
      </c>
      <c r="I100" s="122">
        <v>13.445532716494775</v>
      </c>
      <c r="J100" s="122">
        <v>15.711625356631064</v>
      </c>
      <c r="K100" s="122">
        <v>12.831656447140126</v>
      </c>
      <c r="L100" s="122">
        <v>19.104893556120576</v>
      </c>
      <c r="M100" s="122">
        <v>13.224460924931391</v>
      </c>
      <c r="N100" s="122">
        <v>15.518823754341792</v>
      </c>
      <c r="O100" s="122">
        <v>16.207025444491162</v>
      </c>
      <c r="P100" s="122">
        <v>21.098862861699878</v>
      </c>
      <c r="Q100" s="122">
        <v>12.178303607334744</v>
      </c>
      <c r="R100" s="122">
        <v>8.6675890594129239</v>
      </c>
      <c r="S100" s="122">
        <v>8.204822536979691</v>
      </c>
      <c r="T100" s="122">
        <v>9.87389134886363</v>
      </c>
      <c r="U100" s="122">
        <v>9.6337014590507497</v>
      </c>
      <c r="V100" s="122">
        <v>8.5069829438430276</v>
      </c>
      <c r="W100" s="122">
        <v>10.10573826980078</v>
      </c>
      <c r="X100" s="122">
        <v>13.588851489036063</v>
      </c>
      <c r="Y100" s="122">
        <v>15.065589035733552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3.0717751267299849</v>
      </c>
      <c r="D102" s="98">
        <v>4.7608451086372421</v>
      </c>
      <c r="E102" s="98">
        <v>5.0369706640323217</v>
      </c>
      <c r="F102" s="98">
        <v>4.6395399618096791</v>
      </c>
      <c r="G102" s="98">
        <v>3.8638257032120591</v>
      </c>
      <c r="H102" s="98">
        <v>4.574309687367859</v>
      </c>
      <c r="I102" s="98">
        <v>5.5469759085574788</v>
      </c>
      <c r="J102" s="98">
        <v>5.4354775810009652</v>
      </c>
      <c r="K102" s="98">
        <v>5.8514780639852235</v>
      </c>
      <c r="L102" s="98">
        <v>7.5233325347358209</v>
      </c>
      <c r="M102" s="98">
        <v>5.6313977616521766</v>
      </c>
      <c r="N102" s="98">
        <v>5.5489418131530952</v>
      </c>
      <c r="O102" s="98">
        <v>5.7348357634595564</v>
      </c>
      <c r="P102" s="98">
        <v>8.1116428558731126</v>
      </c>
      <c r="Q102" s="98">
        <v>4.0716061168362581</v>
      </c>
      <c r="R102" s="98">
        <v>2.1618852031755167</v>
      </c>
      <c r="S102" s="98">
        <v>2.4002592683783006</v>
      </c>
      <c r="T102" s="98">
        <v>3.0125549384908554</v>
      </c>
      <c r="U102" s="98">
        <v>3.0685146611769798</v>
      </c>
      <c r="V102" s="98">
        <v>2.3456803047733672</v>
      </c>
      <c r="W102" s="98">
        <v>1.9320698197169293</v>
      </c>
      <c r="X102" s="98">
        <v>0.80340513749285147</v>
      </c>
      <c r="Y102" s="98">
        <v>1.9461267816473815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3.5740069313075846</v>
      </c>
      <c r="D103" s="33">
        <v>4.6755662874270882</v>
      </c>
      <c r="E103" s="33">
        <v>5.2293969684804011</v>
      </c>
      <c r="F103" s="33">
        <v>3.4140002440110915</v>
      </c>
      <c r="G103" s="33">
        <v>4.246080274390728</v>
      </c>
      <c r="H103" s="33">
        <v>6.6409590818374662</v>
      </c>
      <c r="I103" s="33">
        <v>7.898556807937295</v>
      </c>
      <c r="J103" s="33">
        <v>10.276147775630099</v>
      </c>
      <c r="K103" s="33">
        <v>6.9801783831549038</v>
      </c>
      <c r="L103" s="33">
        <v>11.581561021384754</v>
      </c>
      <c r="M103" s="33">
        <v>7.593063163279214</v>
      </c>
      <c r="N103" s="33">
        <v>9.9698819411886976</v>
      </c>
      <c r="O103" s="33">
        <v>10.472189681031606</v>
      </c>
      <c r="P103" s="33">
        <v>12.987220005826767</v>
      </c>
      <c r="Q103" s="33">
        <v>8.1066974904984868</v>
      </c>
      <c r="R103" s="33">
        <v>6.5057038562374077</v>
      </c>
      <c r="S103" s="33">
        <v>5.8045632686013899</v>
      </c>
      <c r="T103" s="33">
        <v>6.8613364103727745</v>
      </c>
      <c r="U103" s="33">
        <v>6.5651867978737704</v>
      </c>
      <c r="V103" s="33">
        <v>6.1613026390696595</v>
      </c>
      <c r="W103" s="33">
        <v>8.1736684500838503</v>
      </c>
      <c r="X103" s="33">
        <v>12.785446351543211</v>
      </c>
      <c r="Y103" s="33">
        <v>13.119462254086171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80.450187901579341</v>
      </c>
      <c r="D124" s="117">
        <f t="shared" si="42"/>
        <v>76.110595236477096</v>
      </c>
      <c r="E124" s="117">
        <f t="shared" si="42"/>
        <v>79.727586888528151</v>
      </c>
      <c r="F124" s="117">
        <f t="shared" si="42"/>
        <v>68.761687878915382</v>
      </c>
      <c r="G124" s="117">
        <f t="shared" si="42"/>
        <v>34.597021789024232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45.235081140303649</v>
      </c>
      <c r="M124" s="117">
        <f t="shared" si="42"/>
        <v>40.999067754798673</v>
      </c>
      <c r="N124" s="117">
        <f t="shared" si="42"/>
        <v>52.746806123641186</v>
      </c>
      <c r="O124" s="117">
        <f t="shared" si="42"/>
        <v>58.275584112592888</v>
      </c>
      <c r="P124" s="117">
        <f t="shared" si="42"/>
        <v>41.24219956721462</v>
      </c>
      <c r="Q124" s="117">
        <f t="shared" si="42"/>
        <v>49.266825656488685</v>
      </c>
      <c r="R124" s="117">
        <f t="shared" ref="R124:V124" si="43">R125+R128+R130+R139</f>
        <v>44.144423466506829</v>
      </c>
      <c r="S124" s="117">
        <f t="shared" si="43"/>
        <v>39.347595528570963</v>
      </c>
      <c r="T124" s="117">
        <f t="shared" si="43"/>
        <v>37.373265998122477</v>
      </c>
      <c r="U124" s="117">
        <f t="shared" si="43"/>
        <v>32.542928592389188</v>
      </c>
      <c r="V124" s="117">
        <f t="shared" si="43"/>
        <v>24.42568030541096</v>
      </c>
      <c r="W124" s="117">
        <f t="shared" ref="W124:Y124" si="44">W125+W128+W130+W139</f>
        <v>21.761943148306404</v>
      </c>
      <c r="X124" s="117">
        <f t="shared" si="44"/>
        <v>14.621255360895509</v>
      </c>
      <c r="Y124" s="117">
        <f t="shared" si="44"/>
        <v>18.754397837428193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68.407501819327592</v>
      </c>
      <c r="D125" s="122">
        <f t="shared" si="45"/>
        <v>64.635741248970703</v>
      </c>
      <c r="E125" s="122">
        <f t="shared" si="45"/>
        <v>67.586597168324772</v>
      </c>
      <c r="F125" s="122">
        <f t="shared" si="45"/>
        <v>58.840028185374791</v>
      </c>
      <c r="G125" s="122">
        <f t="shared" si="45"/>
        <v>29.829989249770414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38.187280306771036</v>
      </c>
      <c r="M125" s="122">
        <f t="shared" si="45"/>
        <v>33.08987957709833</v>
      </c>
      <c r="N125" s="122">
        <f t="shared" si="45"/>
        <v>43.099879860887384</v>
      </c>
      <c r="O125" s="122">
        <f t="shared" si="45"/>
        <v>47.785240133274385</v>
      </c>
      <c r="P125" s="122">
        <f t="shared" si="45"/>
        <v>32.54051793085133</v>
      </c>
      <c r="Q125" s="122">
        <f t="shared" si="45"/>
        <v>39.258439774563122</v>
      </c>
      <c r="R125" s="122">
        <f t="shared" ref="R125:V125" si="46">SUM(R126:R127)</f>
        <v>35.44266417225122</v>
      </c>
      <c r="S125" s="122">
        <f t="shared" si="46"/>
        <v>30.859222296839292</v>
      </c>
      <c r="T125" s="122">
        <f t="shared" si="46"/>
        <v>28.919628397304329</v>
      </c>
      <c r="U125" s="122">
        <f t="shared" si="46"/>
        <v>24.953571432298123</v>
      </c>
      <c r="V125" s="122">
        <f t="shared" si="46"/>
        <v>18.271431629416426</v>
      </c>
      <c r="W125" s="122">
        <f t="shared" ref="W125:Y125" si="47">SUM(W126:W127)</f>
        <v>16.809196334102875</v>
      </c>
      <c r="X125" s="122">
        <f t="shared" si="47"/>
        <v>11.171377898534267</v>
      </c>
      <c r="Y125" s="122">
        <f t="shared" si="47"/>
        <v>14.374370023211579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68.130621139466257</v>
      </c>
      <c r="D126" s="98">
        <v>64.377051105623906</v>
      </c>
      <c r="E126" s="98">
        <v>67.328015540078269</v>
      </c>
      <c r="F126" s="98">
        <v>58.612722774001504</v>
      </c>
      <c r="G126" s="98">
        <v>29.717161061949604</v>
      </c>
      <c r="H126" s="98">
        <v>0</v>
      </c>
      <c r="I126" s="98">
        <v>0</v>
      </c>
      <c r="J126" s="98">
        <v>0</v>
      </c>
      <c r="K126" s="98">
        <v>0</v>
      </c>
      <c r="L126" s="98">
        <v>38.051157181876569</v>
      </c>
      <c r="M126" s="98">
        <v>32.974217225730619</v>
      </c>
      <c r="N126" s="98">
        <v>42.94846977166732</v>
      </c>
      <c r="O126" s="98">
        <v>47.617950355782618</v>
      </c>
      <c r="P126" s="98">
        <v>32.426972606475175</v>
      </c>
      <c r="Q126" s="98">
        <v>39.121448072286761</v>
      </c>
      <c r="R126" s="98">
        <v>35.31890144001229</v>
      </c>
      <c r="S126" s="98">
        <v>30.75160485994169</v>
      </c>
      <c r="T126" s="98">
        <v>28.819144165070924</v>
      </c>
      <c r="U126" s="98">
        <v>24.86659166635204</v>
      </c>
      <c r="V126" s="98">
        <v>18.207989072371763</v>
      </c>
      <c r="W126" s="98">
        <v>16.750182169354844</v>
      </c>
      <c r="X126" s="98">
        <v>11.132803991805543</v>
      </c>
      <c r="Y126" s="98">
        <v>14.324559166941402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0.27688067986133513</v>
      </c>
      <c r="D127" s="98">
        <v>0.25869014334680124</v>
      </c>
      <c r="E127" s="98">
        <v>0.2585816282465066</v>
      </c>
      <c r="F127" s="98">
        <v>0.22730541137328714</v>
      </c>
      <c r="G127" s="98">
        <v>0.11282818782081105</v>
      </c>
      <c r="H127" s="98">
        <v>0</v>
      </c>
      <c r="I127" s="98">
        <v>0</v>
      </c>
      <c r="J127" s="98">
        <v>0</v>
      </c>
      <c r="K127" s="98">
        <v>0</v>
      </c>
      <c r="L127" s="98">
        <v>0.13612312489447106</v>
      </c>
      <c r="M127" s="98">
        <v>0.11566235136770894</v>
      </c>
      <c r="N127" s="98">
        <v>0.15141008922006569</v>
      </c>
      <c r="O127" s="98">
        <v>0.16728977749177018</v>
      </c>
      <c r="P127" s="98">
        <v>0.11354532437615533</v>
      </c>
      <c r="Q127" s="98">
        <v>0.13699170227636204</v>
      </c>
      <c r="R127" s="98">
        <v>0.12376273223892711</v>
      </c>
      <c r="S127" s="98">
        <v>0.10761743689760175</v>
      </c>
      <c r="T127" s="98">
        <v>0.10048423223340487</v>
      </c>
      <c r="U127" s="98">
        <v>8.6979765946082782E-2</v>
      </c>
      <c r="V127" s="98">
        <v>6.3442557044664324E-2</v>
      </c>
      <c r="W127" s="98">
        <v>5.9014164748033053E-2</v>
      </c>
      <c r="X127" s="98">
        <v>3.8573906728722782E-2</v>
      </c>
      <c r="Y127" s="98">
        <v>4.9810856270177215E-2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2.4691012647060029E-2</v>
      </c>
      <c r="D128" s="122">
        <f t="shared" si="48"/>
        <v>5.5566895349324054E-2</v>
      </c>
      <c r="E128" s="122">
        <f t="shared" si="48"/>
        <v>3.9191441918095628E-2</v>
      </c>
      <c r="F128" s="122">
        <f t="shared" si="48"/>
        <v>1.3352159377873178E-2</v>
      </c>
      <c r="G128" s="122">
        <f t="shared" si="48"/>
        <v>7.2242177821341463E-3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3.9849966251905046E-2</v>
      </c>
      <c r="M128" s="122">
        <f t="shared" si="48"/>
        <v>3.0186487330633244E-2</v>
      </c>
      <c r="N128" s="122">
        <f t="shared" si="48"/>
        <v>3.0971628144280412E-2</v>
      </c>
      <c r="O128" s="122">
        <f t="shared" si="48"/>
        <v>6.2565912849341945E-2</v>
      </c>
      <c r="P128" s="122">
        <f t="shared" si="48"/>
        <v>2.3861869010757368E-2</v>
      </c>
      <c r="Q128" s="122">
        <f t="shared" si="48"/>
        <v>4.1225116449332071E-2</v>
      </c>
      <c r="R128" s="122">
        <f t="shared" si="48"/>
        <v>0.11224129258722314</v>
      </c>
      <c r="S128" s="122">
        <f t="shared" si="48"/>
        <v>0.12531663765110981</v>
      </c>
      <c r="T128" s="122">
        <f t="shared" si="48"/>
        <v>9.5029538089989277E-2</v>
      </c>
      <c r="U128" s="122">
        <f t="shared" si="48"/>
        <v>0.18892770452944485</v>
      </c>
      <c r="V128" s="122">
        <f t="shared" si="48"/>
        <v>7.2502765047948226E-2</v>
      </c>
      <c r="W128" s="122">
        <f t="shared" si="48"/>
        <v>0.1640196992777633</v>
      </c>
      <c r="X128" s="122">
        <f t="shared" si="48"/>
        <v>1.4759518047446064E-2</v>
      </c>
      <c r="Y128" s="122">
        <f t="shared" si="48"/>
        <v>1.4325261427262483E-2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2.4691012647060029E-2</v>
      </c>
      <c r="D129" s="98">
        <v>5.5566895349324054E-2</v>
      </c>
      <c r="E129" s="98">
        <v>3.9191441918095628E-2</v>
      </c>
      <c r="F129" s="98">
        <v>1.3352159377873178E-2</v>
      </c>
      <c r="G129" s="98">
        <v>7.2242177821341463E-3</v>
      </c>
      <c r="H129" s="98">
        <v>0</v>
      </c>
      <c r="I129" s="98">
        <v>0</v>
      </c>
      <c r="J129" s="98">
        <v>0</v>
      </c>
      <c r="K129" s="98">
        <v>0</v>
      </c>
      <c r="L129" s="98">
        <v>3.9849966251905046E-2</v>
      </c>
      <c r="M129" s="98">
        <v>3.0186487330633244E-2</v>
      </c>
      <c r="N129" s="98">
        <v>3.0971628144280412E-2</v>
      </c>
      <c r="O129" s="98">
        <v>6.2565912849341945E-2</v>
      </c>
      <c r="P129" s="98">
        <v>2.3861869010757368E-2</v>
      </c>
      <c r="Q129" s="98">
        <v>4.1225116449332071E-2</v>
      </c>
      <c r="R129" s="98">
        <v>0.11224129258722314</v>
      </c>
      <c r="S129" s="98">
        <v>0.12531663765110981</v>
      </c>
      <c r="T129" s="98">
        <v>9.5029538089989277E-2</v>
      </c>
      <c r="U129" s="98">
        <v>0.18892770452944485</v>
      </c>
      <c r="V129" s="98">
        <v>7.2502765047948226E-2</v>
      </c>
      <c r="W129" s="98">
        <v>0.1640196992777633</v>
      </c>
      <c r="X129" s="98">
        <v>1.4759518047446064E-2</v>
      </c>
      <c r="Y129" s="98">
        <v>1.4325261427262483E-2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6.8036132201453787</v>
      </c>
      <c r="D130" s="122">
        <v>6.5656007785246873</v>
      </c>
      <c r="E130" s="122">
        <v>7.0346109977345233</v>
      </c>
      <c r="F130" s="122">
        <v>5.9533806027473295</v>
      </c>
      <c r="G130" s="122">
        <v>2.8817166490403263</v>
      </c>
      <c r="H130" s="122">
        <v>0</v>
      </c>
      <c r="I130" s="122">
        <v>0</v>
      </c>
      <c r="J130" s="122">
        <v>0</v>
      </c>
      <c r="K130" s="122">
        <v>0</v>
      </c>
      <c r="L130" s="122">
        <v>4.0889898338605866</v>
      </c>
      <c r="M130" s="122">
        <v>4.7606888947765391</v>
      </c>
      <c r="N130" s="122">
        <v>5.7630854363467456</v>
      </c>
      <c r="O130" s="122">
        <v>6.2496114582207642</v>
      </c>
      <c r="P130" s="122">
        <v>5.3240646246591519</v>
      </c>
      <c r="Q130" s="122">
        <v>6.1016862014002875</v>
      </c>
      <c r="R130" s="122">
        <v>5.4030692903269513</v>
      </c>
      <c r="S130" s="122">
        <v>5.2232816204567039</v>
      </c>
      <c r="T130" s="122">
        <v>5.3089170949033964</v>
      </c>
      <c r="U130" s="122">
        <v>4.6972218718922623</v>
      </c>
      <c r="V130" s="122">
        <v>3.8289226873975823</v>
      </c>
      <c r="W130" s="122">
        <v>3.0910673790083738</v>
      </c>
      <c r="X130" s="122">
        <v>1.9247990660027858</v>
      </c>
      <c r="Y130" s="122">
        <v>2.446508521553465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4.9279528069846172</v>
      </c>
      <c r="D131" s="98">
        <v>6.084610779205863</v>
      </c>
      <c r="E131" s="98">
        <v>5.6745801646058691</v>
      </c>
      <c r="F131" s="98">
        <v>4.4169894072025153</v>
      </c>
      <c r="G131" s="98">
        <v>1.9437829976279255</v>
      </c>
      <c r="H131" s="98">
        <v>0</v>
      </c>
      <c r="I131" s="98">
        <v>0</v>
      </c>
      <c r="J131" s="98">
        <v>0</v>
      </c>
      <c r="K131" s="98">
        <v>0</v>
      </c>
      <c r="L131" s="98">
        <v>2.8631105778594459</v>
      </c>
      <c r="M131" s="98">
        <v>3.4740375244379043</v>
      </c>
      <c r="N131" s="98">
        <v>4.4329086384536094</v>
      </c>
      <c r="O131" s="98">
        <v>4.9549725963699718</v>
      </c>
      <c r="P131" s="98">
        <v>3.5085869394786173</v>
      </c>
      <c r="Q131" s="98">
        <v>5.2525971141519969</v>
      </c>
      <c r="R131" s="98">
        <v>4.7524374342217168</v>
      </c>
      <c r="S131" s="98">
        <v>4.332016027244654</v>
      </c>
      <c r="T131" s="98">
        <v>3.9105541180623815</v>
      </c>
      <c r="U131" s="98">
        <v>3.3637310977374524</v>
      </c>
      <c r="V131" s="98">
        <v>3.3451212079551977</v>
      </c>
      <c r="W131" s="98">
        <v>3.0824621316020071</v>
      </c>
      <c r="X131" s="98">
        <v>1.9159827500415725</v>
      </c>
      <c r="Y131" s="98">
        <v>2.4391084635092017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3.8105640212462112E-3</v>
      </c>
      <c r="D132" s="98">
        <v>3.1121306580097988E-3</v>
      </c>
      <c r="E132" s="98">
        <v>0</v>
      </c>
      <c r="F132" s="98">
        <v>9.5611197035740613E-4</v>
      </c>
      <c r="G132" s="98">
        <v>3.7531557988191412E-3</v>
      </c>
      <c r="H132" s="98">
        <v>0</v>
      </c>
      <c r="I132" s="98">
        <v>0</v>
      </c>
      <c r="J132" s="98">
        <v>0</v>
      </c>
      <c r="K132" s="98">
        <v>0</v>
      </c>
      <c r="L132" s="98">
        <v>8.8694052246147334E-3</v>
      </c>
      <c r="M132" s="98">
        <v>6.138007453504987E-3</v>
      </c>
      <c r="N132" s="98">
        <v>1.2091202124256532E-3</v>
      </c>
      <c r="O132" s="98">
        <v>8.6076915474470332E-4</v>
      </c>
      <c r="P132" s="98">
        <v>1.0541108391895929E-2</v>
      </c>
      <c r="Q132" s="98">
        <v>8.2458434329382088E-3</v>
      </c>
      <c r="R132" s="98">
        <v>7.8201481731833434E-3</v>
      </c>
      <c r="S132" s="98">
        <v>3.5983194281551871E-3</v>
      </c>
      <c r="T132" s="98">
        <v>8.2219949552343984E-3</v>
      </c>
      <c r="U132" s="98">
        <v>5.624557691324833E-3</v>
      </c>
      <c r="V132" s="98">
        <v>3.3979085854996356E-3</v>
      </c>
      <c r="W132" s="98">
        <v>8.605247406366888E-3</v>
      </c>
      <c r="X132" s="98">
        <v>8.8163159612133363E-3</v>
      </c>
      <c r="Y132" s="98">
        <v>7.4000580442632651E-3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1.0308601859559923E-3</v>
      </c>
      <c r="D133" s="101">
        <v>7.7069435714047208E-4</v>
      </c>
      <c r="E133" s="101">
        <v>0</v>
      </c>
      <c r="F133" s="101">
        <v>2.5237794801157639E-4</v>
      </c>
      <c r="G133" s="101">
        <v>9.0317548880185694E-4</v>
      </c>
      <c r="H133" s="101">
        <v>0</v>
      </c>
      <c r="I133" s="101">
        <v>0</v>
      </c>
      <c r="J133" s="101">
        <v>0</v>
      </c>
      <c r="K133" s="101">
        <v>0</v>
      </c>
      <c r="L133" s="101">
        <v>4.2714986479012442E-3</v>
      </c>
      <c r="M133" s="101">
        <v>1.3477972697413139E-3</v>
      </c>
      <c r="N133" s="101">
        <v>3.3909964271733691E-4</v>
      </c>
      <c r="O133" s="101">
        <v>2.5079405585626193E-4</v>
      </c>
      <c r="P133" s="101">
        <v>2.2057487035593319E-3</v>
      </c>
      <c r="Q133" s="101">
        <v>1.9726114027389576E-3</v>
      </c>
      <c r="R133" s="101">
        <v>1.757724280503863E-3</v>
      </c>
      <c r="S133" s="101">
        <v>9.0138721392507223E-4</v>
      </c>
      <c r="T133" s="101">
        <v>2.0358106367944955E-3</v>
      </c>
      <c r="U133" s="101">
        <v>1.2676803411380924E-3</v>
      </c>
      <c r="V133" s="101">
        <v>7.7645929403978825E-4</v>
      </c>
      <c r="W133" s="101">
        <v>1.997622465284443E-3</v>
      </c>
      <c r="X133" s="101">
        <v>7.8811527311472564E-4</v>
      </c>
      <c r="Y133" s="101">
        <v>5.3924861943860695E-4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2.7797038352902191E-3</v>
      </c>
      <c r="D134" s="104">
        <v>2.341436300869327E-3</v>
      </c>
      <c r="E134" s="104">
        <v>0</v>
      </c>
      <c r="F134" s="104">
        <v>7.0373402234582974E-4</v>
      </c>
      <c r="G134" s="104">
        <v>2.8499803100172842E-3</v>
      </c>
      <c r="H134" s="104">
        <v>0</v>
      </c>
      <c r="I134" s="104">
        <v>0</v>
      </c>
      <c r="J134" s="104">
        <v>0</v>
      </c>
      <c r="K134" s="104">
        <v>0</v>
      </c>
      <c r="L134" s="104">
        <v>4.5979065767134892E-3</v>
      </c>
      <c r="M134" s="104">
        <v>4.7902101837636732E-3</v>
      </c>
      <c r="N134" s="104">
        <v>8.7002056970831632E-4</v>
      </c>
      <c r="O134" s="104">
        <v>6.0997509888844139E-4</v>
      </c>
      <c r="P134" s="104">
        <v>8.3353596883365966E-3</v>
      </c>
      <c r="Q134" s="104">
        <v>6.2732320301992521E-3</v>
      </c>
      <c r="R134" s="104">
        <v>6.0624238926794798E-3</v>
      </c>
      <c r="S134" s="104">
        <v>2.696932214230115E-3</v>
      </c>
      <c r="T134" s="104">
        <v>6.1861843184399037E-3</v>
      </c>
      <c r="U134" s="104">
        <v>4.356877350186741E-3</v>
      </c>
      <c r="V134" s="104">
        <v>2.6214492914598472E-3</v>
      </c>
      <c r="W134" s="104">
        <v>6.6076249410824449E-3</v>
      </c>
      <c r="X134" s="104">
        <v>8.0282006880986103E-3</v>
      </c>
      <c r="Y134" s="104">
        <v>6.8608094248246579E-3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1.8256726773017873</v>
      </c>
      <c r="D135" s="101">
        <v>0.46788950368620186</v>
      </c>
      <c r="E135" s="101">
        <v>1.320280099111879</v>
      </c>
      <c r="F135" s="101">
        <v>1.4875930179047951</v>
      </c>
      <c r="G135" s="101">
        <v>0.89818683522639753</v>
      </c>
      <c r="H135" s="101">
        <v>0</v>
      </c>
      <c r="I135" s="101">
        <v>0</v>
      </c>
      <c r="J135" s="101">
        <v>0</v>
      </c>
      <c r="K135" s="101">
        <v>0</v>
      </c>
      <c r="L135" s="101">
        <v>1.01309916535011</v>
      </c>
      <c r="M135" s="101">
        <v>1.1182734137973995</v>
      </c>
      <c r="N135" s="101">
        <v>1.2177725829989514</v>
      </c>
      <c r="O135" s="101">
        <v>1.2160748627366986</v>
      </c>
      <c r="P135" s="101">
        <v>1.6216258537700516</v>
      </c>
      <c r="Q135" s="101">
        <v>0.75235435286263075</v>
      </c>
      <c r="R135" s="101">
        <v>0.56642646659705476</v>
      </c>
      <c r="S135" s="101">
        <v>0.7885717440454616</v>
      </c>
      <c r="T135" s="101">
        <v>1.1692545663726155</v>
      </c>
      <c r="U135" s="101">
        <v>1.1619819750903981</v>
      </c>
      <c r="V135" s="101">
        <v>0.43892347543551841</v>
      </c>
      <c r="W135" s="101">
        <v>0</v>
      </c>
      <c r="X135" s="101">
        <v>0</v>
      </c>
      <c r="Y135" s="101">
        <v>0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4.6177171837728181E-2</v>
      </c>
      <c r="D136" s="104">
        <v>9.988364974613289E-3</v>
      </c>
      <c r="E136" s="104">
        <v>3.9750734016774911E-2</v>
      </c>
      <c r="F136" s="104">
        <v>4.7842065669661163E-2</v>
      </c>
      <c r="G136" s="104">
        <v>3.5993660387184538E-2</v>
      </c>
      <c r="H136" s="104">
        <v>0</v>
      </c>
      <c r="I136" s="104">
        <v>0</v>
      </c>
      <c r="J136" s="104">
        <v>0</v>
      </c>
      <c r="K136" s="104">
        <v>0</v>
      </c>
      <c r="L136" s="104">
        <v>0.20391068542641647</v>
      </c>
      <c r="M136" s="104">
        <v>0.16223994908773084</v>
      </c>
      <c r="N136" s="104">
        <v>0.11119509468175878</v>
      </c>
      <c r="O136" s="104">
        <v>7.7703229959348585E-2</v>
      </c>
      <c r="P136" s="104">
        <v>0.18331072301858728</v>
      </c>
      <c r="Q136" s="104">
        <v>8.8488890952721083E-2</v>
      </c>
      <c r="R136" s="104">
        <v>7.6385241334995357E-2</v>
      </c>
      <c r="S136" s="104">
        <v>9.9095529738433108E-2</v>
      </c>
      <c r="T136" s="104">
        <v>0.22088641551316557</v>
      </c>
      <c r="U136" s="104">
        <v>0.16588424137308735</v>
      </c>
      <c r="V136" s="104">
        <v>4.1480095421366325E-2</v>
      </c>
      <c r="W136" s="104">
        <v>0</v>
      </c>
      <c r="X136" s="104">
        <v>0</v>
      </c>
      <c r="Y136" s="104">
        <v>0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1.4251875847887837E-2</v>
      </c>
      <c r="D137" s="98">
        <v>2.8341802659960021E-3</v>
      </c>
      <c r="E137" s="98">
        <v>1.2380872034800235E-2</v>
      </c>
      <c r="F137" s="98">
        <v>1.446002500740573E-2</v>
      </c>
      <c r="G137" s="98">
        <v>9.9589444031338327E-3</v>
      </c>
      <c r="H137" s="98">
        <v>0</v>
      </c>
      <c r="I137" s="98">
        <v>0</v>
      </c>
      <c r="J137" s="98">
        <v>0</v>
      </c>
      <c r="K137" s="98">
        <v>0</v>
      </c>
      <c r="L137" s="98">
        <v>0.10807441575297694</v>
      </c>
      <c r="M137" s="98">
        <v>4.1195909752217534E-2</v>
      </c>
      <c r="N137" s="98">
        <v>3.5645852008147273E-2</v>
      </c>
      <c r="O137" s="98">
        <v>2.5732393013079884E-2</v>
      </c>
      <c r="P137" s="98">
        <v>4.4075874096677792E-2</v>
      </c>
      <c r="Q137" s="98">
        <v>2.4068807756537382E-2</v>
      </c>
      <c r="R137" s="98">
        <v>1.9492277014617521E-2</v>
      </c>
      <c r="S137" s="98">
        <v>2.8027305169874828E-2</v>
      </c>
      <c r="T137" s="98">
        <v>6.1602421566839691E-2</v>
      </c>
      <c r="U137" s="98">
        <v>4.2145707848294293E-2</v>
      </c>
      <c r="V137" s="98">
        <v>1.0653811907337272E-2</v>
      </c>
      <c r="W137" s="98">
        <v>0</v>
      </c>
      <c r="X137" s="98">
        <v>0</v>
      </c>
      <c r="Y137" s="98">
        <v>0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3.1925295989840348E-2</v>
      </c>
      <c r="D138" s="98">
        <v>7.1541847086172873E-3</v>
      </c>
      <c r="E138" s="98">
        <v>2.7369861981974674E-2</v>
      </c>
      <c r="F138" s="98">
        <v>3.3382040662255433E-2</v>
      </c>
      <c r="G138" s="98">
        <v>2.6034715984050705E-2</v>
      </c>
      <c r="H138" s="98">
        <v>0</v>
      </c>
      <c r="I138" s="98">
        <v>0</v>
      </c>
      <c r="J138" s="98">
        <v>0</v>
      </c>
      <c r="K138" s="98">
        <v>0</v>
      </c>
      <c r="L138" s="98">
        <v>9.5836269673439528E-2</v>
      </c>
      <c r="M138" s="98">
        <v>0.12104403933551332</v>
      </c>
      <c r="N138" s="98">
        <v>7.5549242673611502E-2</v>
      </c>
      <c r="O138" s="98">
        <v>5.1970836946268709E-2</v>
      </c>
      <c r="P138" s="98">
        <v>0.13923484892190949</v>
      </c>
      <c r="Q138" s="98">
        <v>6.4420083196183697E-2</v>
      </c>
      <c r="R138" s="98">
        <v>5.689296432037784E-2</v>
      </c>
      <c r="S138" s="98">
        <v>7.1068224568558283E-2</v>
      </c>
      <c r="T138" s="98">
        <v>0.15928399394632586</v>
      </c>
      <c r="U138" s="98">
        <v>0.12373853352479307</v>
      </c>
      <c r="V138" s="98">
        <v>3.0826283514029055E-2</v>
      </c>
      <c r="W138" s="98">
        <v>0</v>
      </c>
      <c r="X138" s="98">
        <v>0</v>
      </c>
      <c r="Y138" s="98">
        <v>0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5.2143818494593202</v>
      </c>
      <c r="D139" s="122">
        <v>4.8536863136323785</v>
      </c>
      <c r="E139" s="122">
        <v>5.0671872805507654</v>
      </c>
      <c r="F139" s="122">
        <v>3.954926931415379</v>
      </c>
      <c r="G139" s="122">
        <v>1.8780916724313599</v>
      </c>
      <c r="H139" s="122">
        <v>0</v>
      </c>
      <c r="I139" s="122">
        <v>0</v>
      </c>
      <c r="J139" s="122">
        <v>0</v>
      </c>
      <c r="K139" s="122">
        <v>0</v>
      </c>
      <c r="L139" s="122">
        <v>2.9189610334201204</v>
      </c>
      <c r="M139" s="122">
        <v>3.1183127955931669</v>
      </c>
      <c r="N139" s="122">
        <v>3.8528691982627716</v>
      </c>
      <c r="O139" s="122">
        <v>4.1781666082483939</v>
      </c>
      <c r="P139" s="122">
        <v>3.3537551426933776</v>
      </c>
      <c r="Q139" s="122">
        <v>3.8654745640759467</v>
      </c>
      <c r="R139" s="122">
        <v>3.1864487113414315</v>
      </c>
      <c r="S139" s="122">
        <v>3.1397749736238589</v>
      </c>
      <c r="T139" s="122">
        <v>3.0496909678247572</v>
      </c>
      <c r="U139" s="122">
        <v>2.7032075836693643</v>
      </c>
      <c r="V139" s="122">
        <v>2.2528232235490044</v>
      </c>
      <c r="W139" s="122">
        <v>1.6976597359173944</v>
      </c>
      <c r="X139" s="122">
        <v>1.5103188783110095</v>
      </c>
      <c r="Y139" s="122">
        <v>1.9191940312358873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2.4101560915274249</v>
      </c>
      <c r="D140" s="98">
        <v>2.4487778147337727</v>
      </c>
      <c r="E140" s="98">
        <v>2.4860799282593748</v>
      </c>
      <c r="F140" s="98">
        <v>2.2784084880226052</v>
      </c>
      <c r="G140" s="98">
        <v>0.89474896208554733</v>
      </c>
      <c r="H140" s="98">
        <v>0</v>
      </c>
      <c r="I140" s="98">
        <v>0</v>
      </c>
      <c r="J140" s="98">
        <v>0</v>
      </c>
      <c r="K140" s="98">
        <v>0</v>
      </c>
      <c r="L140" s="98">
        <v>1.1494425633811098</v>
      </c>
      <c r="M140" s="98">
        <v>1.3278938271587777</v>
      </c>
      <c r="N140" s="98">
        <v>1.3776079261443448</v>
      </c>
      <c r="O140" s="98">
        <v>1.4784386429169445</v>
      </c>
      <c r="P140" s="98">
        <v>1.2893888630885242</v>
      </c>
      <c r="Q140" s="98">
        <v>1.2923243496665113</v>
      </c>
      <c r="R140" s="98">
        <v>0.79478085531857245</v>
      </c>
      <c r="S140" s="98">
        <v>0.91849539107982447</v>
      </c>
      <c r="T140" s="98">
        <v>0.93045308533419224</v>
      </c>
      <c r="U140" s="98">
        <v>0.86106278757517274</v>
      </c>
      <c r="V140" s="98">
        <v>0.62113769161545951</v>
      </c>
      <c r="W140" s="98">
        <v>0.3245951432532192</v>
      </c>
      <c r="X140" s="98">
        <v>8.9257881327158839E-2</v>
      </c>
      <c r="Y140" s="98">
        <v>0.24794593585482308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2.8042257579318948</v>
      </c>
      <c r="D141" s="33">
        <v>2.4049084988986058</v>
      </c>
      <c r="E141" s="33">
        <v>2.5811073522913901</v>
      </c>
      <c r="F141" s="33">
        <v>1.676518443392774</v>
      </c>
      <c r="G141" s="33">
        <v>0.98334271034581255</v>
      </c>
      <c r="H141" s="33">
        <v>0</v>
      </c>
      <c r="I141" s="33">
        <v>0</v>
      </c>
      <c r="J141" s="33">
        <v>0</v>
      </c>
      <c r="K141" s="33">
        <v>0</v>
      </c>
      <c r="L141" s="33">
        <v>1.7695184700390107</v>
      </c>
      <c r="M141" s="33">
        <v>1.7904189684343892</v>
      </c>
      <c r="N141" s="33">
        <v>2.4752612721184266</v>
      </c>
      <c r="O141" s="33">
        <v>2.6997279653314497</v>
      </c>
      <c r="P141" s="33">
        <v>2.0643662796048536</v>
      </c>
      <c r="Q141" s="33">
        <v>2.5731502144094356</v>
      </c>
      <c r="R141" s="33">
        <v>2.3916678560228593</v>
      </c>
      <c r="S141" s="33">
        <v>2.2212795825440343</v>
      </c>
      <c r="T141" s="33">
        <v>2.1192378824905651</v>
      </c>
      <c r="U141" s="33">
        <v>1.8421447960941915</v>
      </c>
      <c r="V141" s="33">
        <v>1.631685531933545</v>
      </c>
      <c r="W141" s="33">
        <v>1.3730645926641751</v>
      </c>
      <c r="X141" s="33">
        <v>1.4210609969838506</v>
      </c>
      <c r="Y141" s="33">
        <v>1.6712480953810642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3.7801113253641323</v>
      </c>
      <c r="D143" s="117">
        <f t="shared" si="49"/>
        <v>5.2468759808997962</v>
      </c>
      <c r="E143" s="117">
        <f t="shared" si="49"/>
        <v>8.95265311839362</v>
      </c>
      <c r="F143" s="117">
        <f t="shared" si="49"/>
        <v>15.006555312460746</v>
      </c>
      <c r="G143" s="117">
        <f t="shared" si="49"/>
        <v>30.499417795235075</v>
      </c>
      <c r="H143" s="117">
        <f t="shared" si="49"/>
        <v>65.409436570758373</v>
      </c>
      <c r="I143" s="117">
        <f t="shared" si="49"/>
        <v>67.922881272603362</v>
      </c>
      <c r="J143" s="117">
        <f t="shared" si="49"/>
        <v>91.296740159651833</v>
      </c>
      <c r="K143" s="117">
        <f t="shared" si="49"/>
        <v>69.143414196511998</v>
      </c>
      <c r="L143" s="117">
        <f t="shared" si="49"/>
        <v>70.309327165127684</v>
      </c>
      <c r="M143" s="117">
        <f t="shared" si="49"/>
        <v>29.307837583339747</v>
      </c>
      <c r="N143" s="117">
        <f t="shared" si="49"/>
        <v>33.961701104083104</v>
      </c>
      <c r="O143" s="117">
        <f t="shared" si="49"/>
        <v>41.633151289846211</v>
      </c>
      <c r="P143" s="117">
        <f t="shared" si="49"/>
        <v>91.926173061418723</v>
      </c>
      <c r="Q143" s="117">
        <f t="shared" si="49"/>
        <v>71.186899903150362</v>
      </c>
      <c r="R143" s="117">
        <f t="shared" ref="R143:V143" si="50">R144+R146+R148+R157</f>
        <v>63.497078674525248</v>
      </c>
      <c r="S143" s="117">
        <f t="shared" si="50"/>
        <v>55.455320988446616</v>
      </c>
      <c r="T143" s="117">
        <f t="shared" si="50"/>
        <v>69.096899750842141</v>
      </c>
      <c r="U143" s="117">
        <f t="shared" si="50"/>
        <v>85.915396670213639</v>
      </c>
      <c r="V143" s="117">
        <f t="shared" si="50"/>
        <v>96.996234459184421</v>
      </c>
      <c r="W143" s="117">
        <f t="shared" ref="W143:Y143" si="51">W144+W146+W148+W157</f>
        <v>122.68849076612953</v>
      </c>
      <c r="X143" s="117">
        <f t="shared" si="51"/>
        <v>120.20611522428939</v>
      </c>
      <c r="Y143" s="117">
        <f t="shared" si="51"/>
        <v>93.402464719534734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2.6946771396203277</v>
      </c>
      <c r="D144" s="122">
        <f t="shared" si="52"/>
        <v>3.5571063701260823</v>
      </c>
      <c r="E144" s="122">
        <f t="shared" si="52"/>
        <v>5.8764744363244894</v>
      </c>
      <c r="F144" s="122">
        <f t="shared" si="52"/>
        <v>8.8371343766752055</v>
      </c>
      <c r="G144" s="122">
        <f t="shared" si="52"/>
        <v>19.259928561202436</v>
      </c>
      <c r="H144" s="122">
        <f t="shared" si="52"/>
        <v>41.375503103376403</v>
      </c>
      <c r="I144" s="122">
        <f t="shared" si="52"/>
        <v>42.016073954504705</v>
      </c>
      <c r="J144" s="122">
        <f t="shared" si="52"/>
        <v>56.843274959288692</v>
      </c>
      <c r="K144" s="122">
        <f t="shared" si="52"/>
        <v>43.298101197745652</v>
      </c>
      <c r="L144" s="122">
        <f t="shared" si="52"/>
        <v>43.446066712793105</v>
      </c>
      <c r="M144" s="122">
        <f t="shared" si="52"/>
        <v>15.715532970274383</v>
      </c>
      <c r="N144" s="122">
        <f t="shared" si="52"/>
        <v>18.23031923031925</v>
      </c>
      <c r="O144" s="122">
        <f t="shared" si="52"/>
        <v>21.483375033295285</v>
      </c>
      <c r="P144" s="122">
        <f t="shared" si="52"/>
        <v>43.626704032924202</v>
      </c>
      <c r="Q144" s="122">
        <f t="shared" si="52"/>
        <v>32.85687163724436</v>
      </c>
      <c r="R144" s="122">
        <f t="shared" si="52"/>
        <v>29.454379215685695</v>
      </c>
      <c r="S144" s="122">
        <f t="shared" si="52"/>
        <v>24.13153065511646</v>
      </c>
      <c r="T144" s="122">
        <f t="shared" si="52"/>
        <v>29.089949276892192</v>
      </c>
      <c r="U144" s="122">
        <f t="shared" si="52"/>
        <v>35.834648206680775</v>
      </c>
      <c r="V144" s="122">
        <f t="shared" si="52"/>
        <v>37.156863608387887</v>
      </c>
      <c r="W144" s="122">
        <f t="shared" si="52"/>
        <v>50.052354360076592</v>
      </c>
      <c r="X144" s="122">
        <f t="shared" si="52"/>
        <v>52.261608777793221</v>
      </c>
      <c r="Y144" s="122">
        <f t="shared" si="52"/>
        <v>40.713105241891363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2.6946771396203277</v>
      </c>
      <c r="D145" s="98">
        <v>3.5571063701260823</v>
      </c>
      <c r="E145" s="98">
        <v>5.8764744363244894</v>
      </c>
      <c r="F145" s="98">
        <v>8.8371343766752055</v>
      </c>
      <c r="G145" s="98">
        <v>19.259928561202436</v>
      </c>
      <c r="H145" s="98">
        <v>41.375503103376403</v>
      </c>
      <c r="I145" s="98">
        <v>42.016073954504705</v>
      </c>
      <c r="J145" s="98">
        <v>56.843274959288692</v>
      </c>
      <c r="K145" s="98">
        <v>43.298101197745652</v>
      </c>
      <c r="L145" s="98">
        <v>43.446066712793105</v>
      </c>
      <c r="M145" s="98">
        <v>15.715532970274383</v>
      </c>
      <c r="N145" s="98">
        <v>18.23031923031925</v>
      </c>
      <c r="O145" s="98">
        <v>21.483375033295285</v>
      </c>
      <c r="P145" s="98">
        <v>43.626704032924202</v>
      </c>
      <c r="Q145" s="98">
        <v>32.85687163724436</v>
      </c>
      <c r="R145" s="98">
        <v>29.454379215685695</v>
      </c>
      <c r="S145" s="98">
        <v>24.13153065511646</v>
      </c>
      <c r="T145" s="98">
        <v>29.089949276892192</v>
      </c>
      <c r="U145" s="98">
        <v>35.834648206680775</v>
      </c>
      <c r="V145" s="98">
        <v>37.156863608387887</v>
      </c>
      <c r="W145" s="98">
        <v>50.052354360076592</v>
      </c>
      <c r="X145" s="98">
        <v>52.261608777793221</v>
      </c>
      <c r="Y145" s="98">
        <v>40.713105241891363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1.9879122240812033E-2</v>
      </c>
      <c r="D146" s="122">
        <f t="shared" si="53"/>
        <v>7.3712129975235435E-2</v>
      </c>
      <c r="E146" s="122">
        <f t="shared" si="53"/>
        <v>8.6515495301408729E-2</v>
      </c>
      <c r="F146" s="122">
        <f t="shared" si="53"/>
        <v>7.2456142747892319E-2</v>
      </c>
      <c r="G146" s="122">
        <f t="shared" si="53"/>
        <v>0.15821363830556232</v>
      </c>
      <c r="H146" s="122">
        <f t="shared" si="53"/>
        <v>0.54640035216708194</v>
      </c>
      <c r="I146" s="122">
        <f t="shared" si="53"/>
        <v>0.12876510307168235</v>
      </c>
      <c r="J146" s="122">
        <f t="shared" si="53"/>
        <v>0.85653061257366025</v>
      </c>
      <c r="K146" s="122">
        <f t="shared" si="53"/>
        <v>2.3855666696448332</v>
      </c>
      <c r="L146" s="122">
        <f t="shared" si="53"/>
        <v>1.3423539871003407</v>
      </c>
      <c r="M146" s="122">
        <f t="shared" si="53"/>
        <v>0.46109030098439791</v>
      </c>
      <c r="N146" s="122">
        <f t="shared" si="53"/>
        <v>0.44084259616141769</v>
      </c>
      <c r="O146" s="122">
        <f t="shared" si="53"/>
        <v>1.0030910647135867</v>
      </c>
      <c r="P146" s="122">
        <f t="shared" si="53"/>
        <v>1.1926529237253618</v>
      </c>
      <c r="Q146" s="122">
        <f t="shared" si="53"/>
        <v>1.3902052974199759</v>
      </c>
      <c r="R146" s="122">
        <f t="shared" si="53"/>
        <v>3.3734583337780997</v>
      </c>
      <c r="S146" s="122">
        <f t="shared" si="53"/>
        <v>2.9915274516927921</v>
      </c>
      <c r="T146" s="122">
        <f t="shared" si="53"/>
        <v>3.8008915341638372</v>
      </c>
      <c r="U146" s="122">
        <f t="shared" si="53"/>
        <v>5.592382639636071</v>
      </c>
      <c r="V146" s="122">
        <f t="shared" si="53"/>
        <v>5.8157501159118121</v>
      </c>
      <c r="W146" s="122">
        <f t="shared" si="53"/>
        <v>9.1465853141567024</v>
      </c>
      <c r="X146" s="122">
        <f t="shared" si="53"/>
        <v>2.6132559006652549</v>
      </c>
      <c r="Y146" s="122">
        <f t="shared" si="53"/>
        <v>1.5347334826797183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1.9879122240812033E-2</v>
      </c>
      <c r="D147" s="98">
        <v>7.3712129975235435E-2</v>
      </c>
      <c r="E147" s="98">
        <v>8.6515495301408729E-2</v>
      </c>
      <c r="F147" s="98">
        <v>7.2456142747892319E-2</v>
      </c>
      <c r="G147" s="98">
        <v>0.15821363830556232</v>
      </c>
      <c r="H147" s="98">
        <v>0.54640035216708194</v>
      </c>
      <c r="I147" s="98">
        <v>0.12876510307168235</v>
      </c>
      <c r="J147" s="98">
        <v>0.85653061257366025</v>
      </c>
      <c r="K147" s="98">
        <v>2.3855666696448332</v>
      </c>
      <c r="L147" s="98">
        <v>1.3423539871003407</v>
      </c>
      <c r="M147" s="98">
        <v>0.46109030098439791</v>
      </c>
      <c r="N147" s="98">
        <v>0.44084259616141769</v>
      </c>
      <c r="O147" s="98">
        <v>1.0030910647135867</v>
      </c>
      <c r="P147" s="98">
        <v>1.1926529237253618</v>
      </c>
      <c r="Q147" s="98">
        <v>1.3902052974199759</v>
      </c>
      <c r="R147" s="98">
        <v>3.3734583337780997</v>
      </c>
      <c r="S147" s="98">
        <v>2.9915274516927921</v>
      </c>
      <c r="T147" s="98">
        <v>3.8008915341638372</v>
      </c>
      <c r="U147" s="98">
        <v>5.592382639636071</v>
      </c>
      <c r="V147" s="98">
        <v>5.8157501159118121</v>
      </c>
      <c r="W147" s="98">
        <v>9.1465853141567024</v>
      </c>
      <c r="X147" s="98">
        <v>2.6132559006652549</v>
      </c>
      <c r="Y147" s="98">
        <v>1.5347334826797183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0.64629522684932827</v>
      </c>
      <c r="D148" s="122">
        <v>0.97202731024792655</v>
      </c>
      <c r="E148" s="122">
        <v>1.8574739273065117</v>
      </c>
      <c r="F148" s="122">
        <v>3.9146298431078272</v>
      </c>
      <c r="G148" s="122">
        <v>6.9131438162334264</v>
      </c>
      <c r="H148" s="122">
        <v>14.757775932234559</v>
      </c>
      <c r="I148" s="122">
        <v>15.916471048310491</v>
      </c>
      <c r="J148" s="122">
        <v>20.823103991850353</v>
      </c>
      <c r="K148" s="122">
        <v>15.111728705932077</v>
      </c>
      <c r="L148" s="122">
        <v>15.632393452430907</v>
      </c>
      <c r="M148" s="122">
        <v>8.2666558678518225</v>
      </c>
      <c r="N148" s="122">
        <v>9.7190080269332295</v>
      </c>
      <c r="O148" s="122">
        <v>12.287032772360977</v>
      </c>
      <c r="P148" s="122">
        <v>30.164393695335786</v>
      </c>
      <c r="Q148" s="122">
        <v>23.700951825769131</v>
      </c>
      <c r="R148" s="122">
        <v>20.096828138411169</v>
      </c>
      <c r="S148" s="122">
        <v>18.551745108411804</v>
      </c>
      <c r="T148" s="122">
        <v>23.777906386031461</v>
      </c>
      <c r="U148" s="122">
        <v>29.245861383898458</v>
      </c>
      <c r="V148" s="122">
        <v>35.687091372491963</v>
      </c>
      <c r="W148" s="122">
        <v>42.707049353365321</v>
      </c>
      <c r="X148" s="122">
        <v>38.117791321860722</v>
      </c>
      <c r="Y148" s="122">
        <v>29.841484380108295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7.6239684330888013E-2</v>
      </c>
      <c r="D149" s="98">
        <v>8.8159302232232867E-2</v>
      </c>
      <c r="E149" s="98">
        <v>0.15404125493619111</v>
      </c>
      <c r="F149" s="98">
        <v>0.37702384987820176</v>
      </c>
      <c r="G149" s="98">
        <v>0.73843875174548546</v>
      </c>
      <c r="H149" s="98">
        <v>1.2339834900440212</v>
      </c>
      <c r="I149" s="98">
        <v>1.1305643878978502</v>
      </c>
      <c r="J149" s="98">
        <v>0.88744038115199775</v>
      </c>
      <c r="K149" s="98">
        <v>1.0056222730715429</v>
      </c>
      <c r="L149" s="98">
        <v>0.68646493003646469</v>
      </c>
      <c r="M149" s="98">
        <v>0.36603291337774274</v>
      </c>
      <c r="N149" s="98">
        <v>0.36687185832398084</v>
      </c>
      <c r="O149" s="98">
        <v>0.47182534281451777</v>
      </c>
      <c r="P149" s="98">
        <v>1.2060011312907195</v>
      </c>
      <c r="Q149" s="98">
        <v>0.86177213283451792</v>
      </c>
      <c r="R149" s="98">
        <v>0.68696569814109198</v>
      </c>
      <c r="S149" s="98">
        <v>0.6779954990139716</v>
      </c>
      <c r="T149" s="98">
        <v>0.75532753128382546</v>
      </c>
      <c r="U149" s="98">
        <v>0.91511177395984089</v>
      </c>
      <c r="V149" s="98">
        <v>1.0156540461566297</v>
      </c>
      <c r="W149" s="98">
        <v>1.0874709974639571</v>
      </c>
      <c r="X149" s="98">
        <v>0.46643469633772888</v>
      </c>
      <c r="Y149" s="98">
        <v>0.6226518420231586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8.8955155876308583E-5</v>
      </c>
      <c r="G150" s="98">
        <v>3.452702948779072E-4</v>
      </c>
      <c r="H150" s="98">
        <v>5.9051787238115108E-4</v>
      </c>
      <c r="I150" s="98">
        <v>1.1694366989328407E-3</v>
      </c>
      <c r="J150" s="98">
        <v>4.2196607625292153E-4</v>
      </c>
      <c r="K150" s="98">
        <v>1.1884475780806199E-3</v>
      </c>
      <c r="L150" s="98">
        <v>1.406867064208955E-3</v>
      </c>
      <c r="M150" s="98">
        <v>5.8230129951775459E-4</v>
      </c>
      <c r="N150" s="98">
        <v>0</v>
      </c>
      <c r="O150" s="98">
        <v>0</v>
      </c>
      <c r="P150" s="98">
        <v>2.3278615982112302E-3</v>
      </c>
      <c r="Q150" s="98">
        <v>7.7998375142758849E-4</v>
      </c>
      <c r="R150" s="98">
        <v>1.0860835301729961E-3</v>
      </c>
      <c r="S150" s="98">
        <v>1.0575081273103048E-3</v>
      </c>
      <c r="T150" s="98">
        <v>1.4940281283852479E-3</v>
      </c>
      <c r="U150" s="98">
        <v>1.0363465195196275E-3</v>
      </c>
      <c r="V150" s="98">
        <v>5.3457207037316691E-4</v>
      </c>
      <c r="W150" s="98">
        <v>3.2740594489521573E-3</v>
      </c>
      <c r="X150" s="98">
        <v>1.6265582204662669E-3</v>
      </c>
      <c r="Y150" s="98">
        <v>9.654174090012775E-4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2.8957131273674989E-5</v>
      </c>
      <c r="G151" s="101">
        <v>1.0311296733569944E-4</v>
      </c>
      <c r="H151" s="101">
        <v>1.6746734784086936E-4</v>
      </c>
      <c r="I151" s="101">
        <v>3.9100767381066885E-4</v>
      </c>
      <c r="J151" s="101">
        <v>1.3048794906978152E-4</v>
      </c>
      <c r="K151" s="101">
        <v>3.3696409110906618E-4</v>
      </c>
      <c r="L151" s="101">
        <v>7.776989412793051E-4</v>
      </c>
      <c r="M151" s="101">
        <v>1.5750168125364911E-4</v>
      </c>
      <c r="N151" s="101">
        <v>0</v>
      </c>
      <c r="O151" s="101">
        <v>0</v>
      </c>
      <c r="P151" s="101">
        <v>5.7372721519317557E-4</v>
      </c>
      <c r="Q151" s="101">
        <v>2.1424493717583869E-4</v>
      </c>
      <c r="R151" s="101">
        <v>2.7815606338994834E-4</v>
      </c>
      <c r="S151" s="101">
        <v>2.9821454952907219E-4</v>
      </c>
      <c r="T151" s="101">
        <v>4.1326456117252169E-4</v>
      </c>
      <c r="U151" s="101">
        <v>2.6029609360364179E-4</v>
      </c>
      <c r="V151" s="101">
        <v>1.3568541397512821E-4</v>
      </c>
      <c r="W151" s="101">
        <v>8.4444926570876406E-4</v>
      </c>
      <c r="X151" s="101">
        <v>1.6396261041643319E-4</v>
      </c>
      <c r="Y151" s="101">
        <v>7.7213567639021353E-5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5.9998024602633594E-5</v>
      </c>
      <c r="G152" s="104">
        <v>2.4215732754220774E-4</v>
      </c>
      <c r="H152" s="104">
        <v>4.2305052454028172E-4</v>
      </c>
      <c r="I152" s="104">
        <v>7.7842902512217178E-4</v>
      </c>
      <c r="J152" s="104">
        <v>2.9147812718314001E-4</v>
      </c>
      <c r="K152" s="104">
        <v>8.5148348697155357E-4</v>
      </c>
      <c r="L152" s="104">
        <v>6.291681229296499E-4</v>
      </c>
      <c r="M152" s="104">
        <v>4.247996182641055E-4</v>
      </c>
      <c r="N152" s="104">
        <v>0</v>
      </c>
      <c r="O152" s="104">
        <v>0</v>
      </c>
      <c r="P152" s="104">
        <v>1.7541343830180546E-3</v>
      </c>
      <c r="Q152" s="104">
        <v>5.6573881425174978E-4</v>
      </c>
      <c r="R152" s="104">
        <v>8.0792746678304782E-4</v>
      </c>
      <c r="S152" s="104">
        <v>7.5929357778123266E-4</v>
      </c>
      <c r="T152" s="104">
        <v>1.0807635672127262E-3</v>
      </c>
      <c r="U152" s="104">
        <v>7.7605042591598567E-4</v>
      </c>
      <c r="V152" s="104">
        <v>3.9888665639803872E-4</v>
      </c>
      <c r="W152" s="104">
        <v>2.4296101832433931E-3</v>
      </c>
      <c r="X152" s="104">
        <v>1.4625956100498337E-3</v>
      </c>
      <c r="Y152" s="104">
        <v>8.8820384136225619E-4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0.55598722851769866</v>
      </c>
      <c r="D153" s="101">
        <v>0.86544684310349707</v>
      </c>
      <c r="E153" s="101">
        <v>1.6535699095247169</v>
      </c>
      <c r="F153" s="101">
        <v>3.4273406021702595</v>
      </c>
      <c r="G153" s="101">
        <v>5.9365932090964275</v>
      </c>
      <c r="H153" s="101">
        <v>12.80449457575134</v>
      </c>
      <c r="I153" s="101">
        <v>13.587081173797916</v>
      </c>
      <c r="J153" s="101">
        <v>18.624919919110461</v>
      </c>
      <c r="K153" s="101">
        <v>12.976396010066601</v>
      </c>
      <c r="L153" s="101">
        <v>12.440524676801155</v>
      </c>
      <c r="M153" s="101">
        <v>6.8992529945650523</v>
      </c>
      <c r="N153" s="101">
        <v>8.5698388569769293</v>
      </c>
      <c r="O153" s="101">
        <v>11.105951985755429</v>
      </c>
      <c r="P153" s="101">
        <v>26.015369890489286</v>
      </c>
      <c r="Q153" s="101">
        <v>20.436009985620267</v>
      </c>
      <c r="R153" s="101">
        <v>17.10168481242891</v>
      </c>
      <c r="S153" s="101">
        <v>15.877455960347067</v>
      </c>
      <c r="T153" s="101">
        <v>19.363393501844506</v>
      </c>
      <c r="U153" s="101">
        <v>24.790535866663355</v>
      </c>
      <c r="V153" s="101">
        <v>31.677712099055633</v>
      </c>
      <c r="W153" s="101">
        <v>36.062718882769161</v>
      </c>
      <c r="X153" s="101">
        <v>29.499570458487721</v>
      </c>
      <c r="Y153" s="101">
        <v>24.334484689830845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1.4068314000741561E-2</v>
      </c>
      <c r="D154" s="104">
        <v>1.8421164912196638E-2</v>
      </c>
      <c r="E154" s="104">
        <v>4.9862762845603613E-2</v>
      </c>
      <c r="F154" s="104">
        <v>0.11017643590348974</v>
      </c>
      <c r="G154" s="104">
        <v>0.23776658509663551</v>
      </c>
      <c r="H154" s="104">
        <v>0.71870734856681728</v>
      </c>
      <c r="I154" s="104">
        <v>1.1976560499157931</v>
      </c>
      <c r="J154" s="104">
        <v>1.3103217255116406</v>
      </c>
      <c r="K154" s="104">
        <v>1.1285219752158531</v>
      </c>
      <c r="L154" s="104">
        <v>2.5039969785290781</v>
      </c>
      <c r="M154" s="104">
        <v>1.0007876586095106</v>
      </c>
      <c r="N154" s="104">
        <v>0.78229731163231908</v>
      </c>
      <c r="O154" s="104">
        <v>0.70925544379103211</v>
      </c>
      <c r="P154" s="104">
        <v>2.9406948119575702</v>
      </c>
      <c r="Q154" s="104">
        <v>2.4023897235629184</v>
      </c>
      <c r="R154" s="104">
        <v>2.3070915443109934</v>
      </c>
      <c r="S154" s="104">
        <v>1.9952361409234571</v>
      </c>
      <c r="T154" s="104">
        <v>3.657691324774746</v>
      </c>
      <c r="U154" s="104">
        <v>3.5391773967557434</v>
      </c>
      <c r="V154" s="104">
        <v>2.9931906552093266</v>
      </c>
      <c r="W154" s="104">
        <v>5.5535854136832539</v>
      </c>
      <c r="X154" s="104">
        <v>8.1501596088148069</v>
      </c>
      <c r="Y154" s="104">
        <v>4.8833824308452911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4.3419693443385891E-3</v>
      </c>
      <c r="D155" s="98">
        <v>5.2269718020418058E-3</v>
      </c>
      <c r="E155" s="98">
        <v>1.5530392113828366E-2</v>
      </c>
      <c r="F155" s="98">
        <v>3.3300276568149691E-2</v>
      </c>
      <c r="G155" s="98">
        <v>6.5786701781057805E-2</v>
      </c>
      <c r="H155" s="98">
        <v>0.18886757212389735</v>
      </c>
      <c r="I155" s="98">
        <v>0.37375990819119292</v>
      </c>
      <c r="J155" s="98">
        <v>0.37831034522632229</v>
      </c>
      <c r="K155" s="98">
        <v>0.29798984687399654</v>
      </c>
      <c r="L155" s="98">
        <v>1.3271399188121769</v>
      </c>
      <c r="M155" s="98">
        <v>0.25411964375627588</v>
      </c>
      <c r="N155" s="98">
        <v>0.25078133416429993</v>
      </c>
      <c r="O155" s="98">
        <v>0.23487877963175249</v>
      </c>
      <c r="P155" s="98">
        <v>0.70707098937934432</v>
      </c>
      <c r="Q155" s="98">
        <v>0.65344537365273414</v>
      </c>
      <c r="R155" s="98">
        <v>0.58873241340652427</v>
      </c>
      <c r="S155" s="98">
        <v>0.56431498328159924</v>
      </c>
      <c r="T155" s="98">
        <v>1.0200837494993724</v>
      </c>
      <c r="U155" s="98">
        <v>0.89918810462217813</v>
      </c>
      <c r="V155" s="98">
        <v>0.76877572048626142</v>
      </c>
      <c r="W155" s="98">
        <v>1.4424461046311563</v>
      </c>
      <c r="X155" s="98">
        <v>0.82572698825113355</v>
      </c>
      <c r="Y155" s="98">
        <v>0.4004004115339474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9.7263446564029715E-3</v>
      </c>
      <c r="D156" s="98">
        <v>1.3194193110154833E-2</v>
      </c>
      <c r="E156" s="98">
        <v>3.4332370731775246E-2</v>
      </c>
      <c r="F156" s="98">
        <v>7.6876159335340061E-2</v>
      </c>
      <c r="G156" s="98">
        <v>0.1719798833155777</v>
      </c>
      <c r="H156" s="98">
        <v>0.52983977644291991</v>
      </c>
      <c r="I156" s="98">
        <v>0.82389614172460013</v>
      </c>
      <c r="J156" s="98">
        <v>0.93201138028531838</v>
      </c>
      <c r="K156" s="98">
        <v>0.83053212834185641</v>
      </c>
      <c r="L156" s="98">
        <v>1.1768570597169015</v>
      </c>
      <c r="M156" s="98">
        <v>0.74666801485323475</v>
      </c>
      <c r="N156" s="98">
        <v>0.53151597746801915</v>
      </c>
      <c r="O156" s="98">
        <v>0.47437666415927965</v>
      </c>
      <c r="P156" s="98">
        <v>2.2336238225782257</v>
      </c>
      <c r="Q156" s="98">
        <v>1.7489443499101842</v>
      </c>
      <c r="R156" s="98">
        <v>1.718359130904469</v>
      </c>
      <c r="S156" s="98">
        <v>1.4309211576418579</v>
      </c>
      <c r="T156" s="98">
        <v>2.6376075752753736</v>
      </c>
      <c r="U156" s="98">
        <v>2.6399892921335653</v>
      </c>
      <c r="V156" s="98">
        <v>2.2244149347230651</v>
      </c>
      <c r="W156" s="98">
        <v>4.1111393090520973</v>
      </c>
      <c r="X156" s="98">
        <v>7.3244326205636732</v>
      </c>
      <c r="Y156" s="98">
        <v>4.4829820193113434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0.41925983665366429</v>
      </c>
      <c r="D157" s="122">
        <v>0.64403017055055245</v>
      </c>
      <c r="E157" s="122">
        <v>1.1321892594612109</v>
      </c>
      <c r="F157" s="122">
        <v>2.182334949929821</v>
      </c>
      <c r="G157" s="122">
        <v>4.1681317794936543</v>
      </c>
      <c r="H157" s="122">
        <v>8.7297571829803289</v>
      </c>
      <c r="I157" s="122">
        <v>9.8615711667164838</v>
      </c>
      <c r="J157" s="122">
        <v>12.773830595939135</v>
      </c>
      <c r="K157" s="122">
        <v>8.3480176231894312</v>
      </c>
      <c r="L157" s="122">
        <v>9.8885130128033332</v>
      </c>
      <c r="M157" s="122">
        <v>4.8645584442291465</v>
      </c>
      <c r="N157" s="122">
        <v>5.5715312506692118</v>
      </c>
      <c r="O157" s="122">
        <v>6.8596524194763617</v>
      </c>
      <c r="P157" s="122">
        <v>16.942422409433384</v>
      </c>
      <c r="Q157" s="122">
        <v>13.238871142716896</v>
      </c>
      <c r="R157" s="122">
        <v>10.572412986650287</v>
      </c>
      <c r="S157" s="122">
        <v>9.7805177732255579</v>
      </c>
      <c r="T157" s="122">
        <v>12.428152553754645</v>
      </c>
      <c r="U157" s="122">
        <v>15.242504439998346</v>
      </c>
      <c r="V157" s="122">
        <v>18.336529362392756</v>
      </c>
      <c r="W157" s="122">
        <v>20.782501738530907</v>
      </c>
      <c r="X157" s="122">
        <v>27.213459223970183</v>
      </c>
      <c r="Y157" s="122">
        <v>21.313141614855351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0.19375930957511175</v>
      </c>
      <c r="D158" s="98">
        <v>0.3249443130949165</v>
      </c>
      <c r="E158" s="98">
        <v>0.55547858959848273</v>
      </c>
      <c r="F158" s="98">
        <v>1.2572277578928464</v>
      </c>
      <c r="G158" s="98">
        <v>1.9858432209521388</v>
      </c>
      <c r="H158" s="98">
        <v>3.5605927298019622</v>
      </c>
      <c r="I158" s="98">
        <v>4.0683949622963098</v>
      </c>
      <c r="J158" s="98">
        <v>4.4191204622813629</v>
      </c>
      <c r="K158" s="98">
        <v>3.8068487735193619</v>
      </c>
      <c r="L158" s="98">
        <v>3.8940563972186473</v>
      </c>
      <c r="M158" s="98">
        <v>2.0714950894360871</v>
      </c>
      <c r="N158" s="98">
        <v>1.9921481850999792</v>
      </c>
      <c r="O158" s="98">
        <v>2.4272776135375502</v>
      </c>
      <c r="P158" s="98">
        <v>6.5137061330467212</v>
      </c>
      <c r="Q158" s="98">
        <v>4.4262272395950255</v>
      </c>
      <c r="R158" s="98">
        <v>2.6370529259746331</v>
      </c>
      <c r="S158" s="98">
        <v>2.8612269927404594</v>
      </c>
      <c r="T158" s="98">
        <v>3.7919259855133514</v>
      </c>
      <c r="U158" s="98">
        <v>4.8550383717054864</v>
      </c>
      <c r="V158" s="98">
        <v>5.0559395178276061</v>
      </c>
      <c r="W158" s="98">
        <v>3.9733208763028371</v>
      </c>
      <c r="X158" s="98">
        <v>1.6089996192446709</v>
      </c>
      <c r="Y158" s="98">
        <v>2.7532346416552125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0.22550052707855253</v>
      </c>
      <c r="D159" s="33">
        <v>0.31908585745563595</v>
      </c>
      <c r="E159" s="33">
        <v>0.57671066986272812</v>
      </c>
      <c r="F159" s="33">
        <v>0.92510719203697478</v>
      </c>
      <c r="G159" s="33">
        <v>2.182288558541515</v>
      </c>
      <c r="H159" s="33">
        <v>5.1691644531783663</v>
      </c>
      <c r="I159" s="33">
        <v>5.7931762044201749</v>
      </c>
      <c r="J159" s="33">
        <v>8.3547101336577718</v>
      </c>
      <c r="K159" s="33">
        <v>4.5411688496700693</v>
      </c>
      <c r="L159" s="33">
        <v>5.9944566155846859</v>
      </c>
      <c r="M159" s="33">
        <v>2.793063354793059</v>
      </c>
      <c r="N159" s="33">
        <v>3.5793830655692331</v>
      </c>
      <c r="O159" s="33">
        <v>4.4323748059388119</v>
      </c>
      <c r="P159" s="33">
        <v>10.428716276386663</v>
      </c>
      <c r="Q159" s="33">
        <v>8.8126439031218702</v>
      </c>
      <c r="R159" s="33">
        <v>7.935360060675654</v>
      </c>
      <c r="S159" s="33">
        <v>6.9192907804850989</v>
      </c>
      <c r="T159" s="33">
        <v>8.6362265682412929</v>
      </c>
      <c r="U159" s="33">
        <v>10.387466068292859</v>
      </c>
      <c r="V159" s="33">
        <v>13.280589844565149</v>
      </c>
      <c r="W159" s="33">
        <v>16.809180862228072</v>
      </c>
      <c r="X159" s="33">
        <v>25.604459604725513</v>
      </c>
      <c r="Y159" s="33">
        <v>18.559906973200139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131.46899624222132</v>
      </c>
      <c r="D161" s="117">
        <f t="shared" si="54"/>
        <v>154.75931904111798</v>
      </c>
      <c r="E161" s="117">
        <f t="shared" si="54"/>
        <v>155.92140074356388</v>
      </c>
      <c r="F161" s="117">
        <f t="shared" si="54"/>
        <v>129.71282075383482</v>
      </c>
      <c r="G161" s="117">
        <f t="shared" si="54"/>
        <v>60.81784632378519</v>
      </c>
      <c r="H161" s="117">
        <f t="shared" si="54"/>
        <v>129.05187811632993</v>
      </c>
      <c r="I161" s="117">
        <f t="shared" si="54"/>
        <v>101.96644699014608</v>
      </c>
      <c r="J161" s="117">
        <f t="shared" si="54"/>
        <v>145.1246483386164</v>
      </c>
      <c r="K161" s="117">
        <f t="shared" si="54"/>
        <v>68.462166007595556</v>
      </c>
      <c r="L161" s="117">
        <f t="shared" si="54"/>
        <v>115.54161141893593</v>
      </c>
      <c r="M161" s="117">
        <f t="shared" si="54"/>
        <v>49.843319808246875</v>
      </c>
      <c r="N161" s="117">
        <f t="shared" si="54"/>
        <v>103.93431418425311</v>
      </c>
      <c r="O161" s="117">
        <f t="shared" si="54"/>
        <v>109.4426759609222</v>
      </c>
      <c r="P161" s="117">
        <f t="shared" si="54"/>
        <v>80.477982501952795</v>
      </c>
      <c r="Q161" s="117">
        <f t="shared" si="54"/>
        <v>95.129502042384019</v>
      </c>
      <c r="R161" s="117">
        <f t="shared" ref="R161:V161" si="55">R162+R164+R166+R175</f>
        <v>103.2385414380385</v>
      </c>
      <c r="S161" s="117">
        <f t="shared" si="55"/>
        <v>80.907715494009636</v>
      </c>
      <c r="T161" s="117">
        <f t="shared" si="55"/>
        <v>56.779241484547953</v>
      </c>
      <c r="U161" s="117">
        <f t="shared" si="55"/>
        <v>47.994186985472965</v>
      </c>
      <c r="V161" s="117">
        <f t="shared" si="55"/>
        <v>42.48329156416056</v>
      </c>
      <c r="W161" s="117">
        <f t="shared" ref="W161:Y161" si="56">W162+W164+W166+W175</f>
        <v>44.818466596077393</v>
      </c>
      <c r="X161" s="117">
        <f t="shared" si="56"/>
        <v>44.449356969521979</v>
      </c>
      <c r="Y161" s="117">
        <f t="shared" si="56"/>
        <v>32.397498079839892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112.03273303642035</v>
      </c>
      <c r="D162" s="122">
        <f t="shared" si="57"/>
        <v>129.89548958441657</v>
      </c>
      <c r="E162" s="122">
        <f t="shared" si="57"/>
        <v>132.2070377473064</v>
      </c>
      <c r="F162" s="122">
        <f t="shared" si="57"/>
        <v>111.60946765362822</v>
      </c>
      <c r="G162" s="122">
        <f t="shared" si="57"/>
        <v>51.704454893784778</v>
      </c>
      <c r="H162" s="122">
        <f t="shared" si="57"/>
        <v>109.20820765992133</v>
      </c>
      <c r="I162" s="122">
        <f t="shared" si="57"/>
        <v>84.4944162565087</v>
      </c>
      <c r="J162" s="122">
        <f t="shared" si="57"/>
        <v>122.19582809825208</v>
      </c>
      <c r="K162" s="122">
        <f t="shared" si="57"/>
        <v>57.714143307150614</v>
      </c>
      <c r="L162" s="122">
        <f t="shared" si="57"/>
        <v>97.428015362712088</v>
      </c>
      <c r="M162" s="122">
        <f t="shared" si="57"/>
        <v>39.626004359125631</v>
      </c>
      <c r="N162" s="122">
        <f t="shared" si="57"/>
        <v>84.441827713641615</v>
      </c>
      <c r="O162" s="122">
        <f t="shared" si="57"/>
        <v>89.305620237521254</v>
      </c>
      <c r="P162" s="122">
        <f t="shared" si="57"/>
        <v>63.082216078693406</v>
      </c>
      <c r="Q162" s="122">
        <f t="shared" si="57"/>
        <v>74.731605837811898</v>
      </c>
      <c r="R162" s="122">
        <f t="shared" si="57"/>
        <v>82.002235206415662</v>
      </c>
      <c r="S162" s="122">
        <f t="shared" si="57"/>
        <v>62.330041117530584</v>
      </c>
      <c r="T162" s="122">
        <f t="shared" si="57"/>
        <v>42.814949634412173</v>
      </c>
      <c r="U162" s="122">
        <f t="shared" si="57"/>
        <v>35.288033064269484</v>
      </c>
      <c r="V162" s="122">
        <f t="shared" si="57"/>
        <v>29.732900188256941</v>
      </c>
      <c r="W162" s="122">
        <f t="shared" si="57"/>
        <v>32.696388941914201</v>
      </c>
      <c r="X162" s="122">
        <f t="shared" si="57"/>
        <v>33.00917725052399</v>
      </c>
      <c r="Y162" s="122">
        <f t="shared" si="57"/>
        <v>23.863880085040087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112.03273303642035</v>
      </c>
      <c r="D163" s="33">
        <v>129.89548958441657</v>
      </c>
      <c r="E163" s="33">
        <v>132.2070377473064</v>
      </c>
      <c r="F163" s="33">
        <v>111.60946765362822</v>
      </c>
      <c r="G163" s="33">
        <v>51.704454893784778</v>
      </c>
      <c r="H163" s="33">
        <v>109.20820765992133</v>
      </c>
      <c r="I163" s="33">
        <v>84.4944162565087</v>
      </c>
      <c r="J163" s="33">
        <v>122.19582809825208</v>
      </c>
      <c r="K163" s="33">
        <v>57.714143307150614</v>
      </c>
      <c r="L163" s="33">
        <v>97.428015362712088</v>
      </c>
      <c r="M163" s="33">
        <v>39.626004359125631</v>
      </c>
      <c r="N163" s="33">
        <v>84.441827713641615</v>
      </c>
      <c r="O163" s="33">
        <v>89.305620237521254</v>
      </c>
      <c r="P163" s="33">
        <v>63.082216078693406</v>
      </c>
      <c r="Q163" s="33">
        <v>74.731605837811898</v>
      </c>
      <c r="R163" s="33">
        <v>82.002235206415662</v>
      </c>
      <c r="S163" s="33">
        <v>62.330041117530584</v>
      </c>
      <c r="T163" s="33">
        <v>42.814949634412173</v>
      </c>
      <c r="U163" s="33">
        <v>35.288033064269484</v>
      </c>
      <c r="V163" s="33">
        <v>29.732900188256941</v>
      </c>
      <c r="W163" s="33">
        <v>32.696388941914201</v>
      </c>
      <c r="X163" s="33">
        <v>33.00917725052399</v>
      </c>
      <c r="Y163" s="33">
        <v>23.863880085040087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0.17948351215305022</v>
      </c>
      <c r="D164" s="122">
        <f t="shared" si="58"/>
        <v>0.55446850540094095</v>
      </c>
      <c r="E164" s="122">
        <f t="shared" si="58"/>
        <v>0.3404078799012456</v>
      </c>
      <c r="F164" s="122">
        <f t="shared" si="58"/>
        <v>0.10785708920462511</v>
      </c>
      <c r="G164" s="122">
        <f t="shared" si="58"/>
        <v>6.5148715112187117E-2</v>
      </c>
      <c r="H164" s="122">
        <f t="shared" si="58"/>
        <v>0.23063151171504262</v>
      </c>
      <c r="I164" s="122">
        <f t="shared" si="58"/>
        <v>4.3731544439439288E-2</v>
      </c>
      <c r="J164" s="122">
        <f t="shared" si="58"/>
        <v>0.28967701534189755</v>
      </c>
      <c r="K164" s="122">
        <f t="shared" si="58"/>
        <v>0.5293684999598206</v>
      </c>
      <c r="L164" s="122">
        <f t="shared" si="58"/>
        <v>0.46552127354285056</v>
      </c>
      <c r="M164" s="122">
        <f t="shared" si="58"/>
        <v>0.17833758237852559</v>
      </c>
      <c r="N164" s="122">
        <f t="shared" si="58"/>
        <v>0.27938273755506199</v>
      </c>
      <c r="O164" s="122">
        <f t="shared" si="58"/>
        <v>0.52067107316701378</v>
      </c>
      <c r="P164" s="122">
        <f t="shared" si="58"/>
        <v>0.21872156240937288</v>
      </c>
      <c r="Q164" s="122">
        <f t="shared" si="58"/>
        <v>0.37986709711384536</v>
      </c>
      <c r="R164" s="122">
        <f t="shared" si="58"/>
        <v>1.2087924360952849</v>
      </c>
      <c r="S164" s="122">
        <f t="shared" si="58"/>
        <v>1.1903027103439694</v>
      </c>
      <c r="T164" s="122">
        <f t="shared" si="58"/>
        <v>0.70339837531607574</v>
      </c>
      <c r="U164" s="122">
        <f t="shared" si="58"/>
        <v>1.3372041994463952</v>
      </c>
      <c r="V164" s="122">
        <f t="shared" si="58"/>
        <v>0.6562518243297627</v>
      </c>
      <c r="W164" s="122">
        <f t="shared" si="58"/>
        <v>1.5125269158125936</v>
      </c>
      <c r="X164" s="122">
        <f t="shared" si="58"/>
        <v>0.22645317689938677</v>
      </c>
      <c r="Y164" s="122">
        <f t="shared" si="58"/>
        <v>0.1286421638736098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0.17948351215305022</v>
      </c>
      <c r="D165" s="98">
        <v>0.55446850540094095</v>
      </c>
      <c r="E165" s="98">
        <v>0.3404078799012456</v>
      </c>
      <c r="F165" s="98">
        <v>0.10785708920462511</v>
      </c>
      <c r="G165" s="98">
        <v>6.5148715112187117E-2</v>
      </c>
      <c r="H165" s="98">
        <v>0.23063151171504262</v>
      </c>
      <c r="I165" s="98">
        <v>4.3731544439439288E-2</v>
      </c>
      <c r="J165" s="98">
        <v>0.28967701534189755</v>
      </c>
      <c r="K165" s="98">
        <v>0.5293684999598206</v>
      </c>
      <c r="L165" s="98">
        <v>0.46552127354285056</v>
      </c>
      <c r="M165" s="98">
        <v>0.17833758237852559</v>
      </c>
      <c r="N165" s="98">
        <v>0.27938273755506199</v>
      </c>
      <c r="O165" s="98">
        <v>0.52067107316701378</v>
      </c>
      <c r="P165" s="98">
        <v>0.21872156240937288</v>
      </c>
      <c r="Q165" s="98">
        <v>0.37986709711384536</v>
      </c>
      <c r="R165" s="98">
        <v>1.2087924360952849</v>
      </c>
      <c r="S165" s="98">
        <v>1.1903027103439694</v>
      </c>
      <c r="T165" s="98">
        <v>0.70339837531607574</v>
      </c>
      <c r="U165" s="98">
        <v>1.3372041994463952</v>
      </c>
      <c r="V165" s="98">
        <v>0.6562518243297627</v>
      </c>
      <c r="W165" s="98">
        <v>1.5125269158125936</v>
      </c>
      <c r="X165" s="98">
        <v>0.22645317689938677</v>
      </c>
      <c r="Y165" s="98">
        <v>0.1286421638736098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11.679761326504863</v>
      </c>
      <c r="D166" s="122">
        <v>14.621611289079313</v>
      </c>
      <c r="E166" s="122">
        <v>14.522211210837721</v>
      </c>
      <c r="F166" s="122">
        <v>11.554216062425256</v>
      </c>
      <c r="G166" s="122">
        <v>5.6448203012699434</v>
      </c>
      <c r="H166" s="122">
        <v>12.323352026399807</v>
      </c>
      <c r="I166" s="122">
        <v>10.760974618473792</v>
      </c>
      <c r="J166" s="122">
        <v>14.031560033241998</v>
      </c>
      <c r="K166" s="122">
        <v>6.5824027532635405</v>
      </c>
      <c r="L166" s="122">
        <v>10.810022997351521</v>
      </c>
      <c r="M166" s="122">
        <v>6.3199568275828257</v>
      </c>
      <c r="N166" s="122">
        <v>12.212280219057179</v>
      </c>
      <c r="O166" s="122">
        <v>12.588454368324619</v>
      </c>
      <c r="P166" s="122">
        <v>10.999156141000896</v>
      </c>
      <c r="Q166" s="122">
        <v>12.843771978850098</v>
      </c>
      <c r="R166" s="122">
        <v>13.123563940361985</v>
      </c>
      <c r="S166" s="122">
        <v>11.385119381297319</v>
      </c>
      <c r="T166" s="122">
        <v>8.7089334475775892</v>
      </c>
      <c r="U166" s="122">
        <v>7.4737454094469742</v>
      </c>
      <c r="V166" s="122">
        <v>7.9891792767606997</v>
      </c>
      <c r="W166" s="122">
        <v>7.136653270421923</v>
      </c>
      <c r="X166" s="122">
        <v>6.5426925047833961</v>
      </c>
      <c r="Y166" s="122">
        <v>4.9031157424544629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1.3769313174729167</v>
      </c>
      <c r="D167" s="98">
        <v>1.3254591470709665</v>
      </c>
      <c r="E167" s="98">
        <v>1.2039064772026322</v>
      </c>
      <c r="F167" s="98">
        <v>1.1125718514070193</v>
      </c>
      <c r="G167" s="98">
        <v>0.60293765399872412</v>
      </c>
      <c r="H167" s="98">
        <v>1.0304288474325232</v>
      </c>
      <c r="I167" s="98">
        <v>0.76438071444890576</v>
      </c>
      <c r="J167" s="98">
        <v>0.59806017563813396</v>
      </c>
      <c r="K167" s="98">
        <v>0.43801952375952952</v>
      </c>
      <c r="L167" s="98">
        <v>0.47461450119380749</v>
      </c>
      <c r="M167" s="98">
        <v>0.27974327996613541</v>
      </c>
      <c r="N167" s="98">
        <v>0.46100861455821684</v>
      </c>
      <c r="O167" s="98">
        <v>0.48347693201292236</v>
      </c>
      <c r="P167" s="98">
        <v>0.43971390026890628</v>
      </c>
      <c r="Q167" s="98">
        <v>0.46704603481836943</v>
      </c>
      <c r="R167" s="98">
        <v>0.44866042057967653</v>
      </c>
      <c r="S167" s="98">
        <v>0.41605138348967913</v>
      </c>
      <c r="T167" s="98">
        <v>0.27669910910330037</v>
      </c>
      <c r="U167" s="98">
        <v>0.23381818834922313</v>
      </c>
      <c r="V167" s="98">
        <v>0.22744910910955882</v>
      </c>
      <c r="W167" s="98">
        <v>0.18163268577941583</v>
      </c>
      <c r="X167" s="98">
        <v>8.0061072927742394E-2</v>
      </c>
      <c r="Y167" s="98">
        <v>0.10229812756400174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3.4032335773864542E-4</v>
      </c>
      <c r="D168" s="98">
        <v>3.4986977449849279E-4</v>
      </c>
      <c r="E168" s="98">
        <v>1.7403455683656966E-4</v>
      </c>
      <c r="F168" s="98">
        <v>3.5582062350523433E-4</v>
      </c>
      <c r="G168" s="98">
        <v>2.589527211584304E-4</v>
      </c>
      <c r="H168" s="98">
        <v>4.2179848027225076E-4</v>
      </c>
      <c r="I168" s="98">
        <v>8.0961002233812039E-4</v>
      </c>
      <c r="J168" s="98">
        <v>2.5317964575175287E-4</v>
      </c>
      <c r="K168" s="98">
        <v>5.093346763202657E-4</v>
      </c>
      <c r="L168" s="98">
        <v>1.0049050458635395E-3</v>
      </c>
      <c r="M168" s="98">
        <v>4.8525108293146217E-4</v>
      </c>
      <c r="N168" s="98">
        <v>0</v>
      </c>
      <c r="O168" s="98">
        <v>0</v>
      </c>
      <c r="P168" s="98">
        <v>8.7294809932921143E-4</v>
      </c>
      <c r="Q168" s="98">
        <v>3.8999187571379425E-4</v>
      </c>
      <c r="R168" s="98">
        <v>6.9114406465554295E-4</v>
      </c>
      <c r="S168" s="98">
        <v>6.3450487638618295E-4</v>
      </c>
      <c r="T168" s="98">
        <v>5.3358147442330271E-4</v>
      </c>
      <c r="U168" s="98">
        <v>3.1090395585588822E-4</v>
      </c>
      <c r="V168" s="98">
        <v>1.0691441407463343E-4</v>
      </c>
      <c r="W168" s="98">
        <v>5.846534730271709E-4</v>
      </c>
      <c r="X168" s="98">
        <v>3.0982061342214602E-4</v>
      </c>
      <c r="Y168" s="98">
        <v>1.3791677271446826E-4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1.1340603888853121E-4</v>
      </c>
      <c r="D169" s="101">
        <v>1.0745011344903236E-4</v>
      </c>
      <c r="E169" s="101">
        <v>5.8380274730428362E-5</v>
      </c>
      <c r="F169" s="101">
        <v>1.1582852509469996E-4</v>
      </c>
      <c r="G169" s="101">
        <v>7.7334725501774571E-5</v>
      </c>
      <c r="H169" s="101">
        <v>1.1961953417204955E-4</v>
      </c>
      <c r="I169" s="101">
        <v>2.7069762033046308E-4</v>
      </c>
      <c r="J169" s="101">
        <v>7.8292769441868918E-5</v>
      </c>
      <c r="K169" s="101">
        <v>1.4441318190388554E-4</v>
      </c>
      <c r="L169" s="101">
        <v>5.5549924377093225E-4</v>
      </c>
      <c r="M169" s="101">
        <v>1.312514010447076E-4</v>
      </c>
      <c r="N169" s="101">
        <v>0</v>
      </c>
      <c r="O169" s="101">
        <v>0</v>
      </c>
      <c r="P169" s="101">
        <v>2.1514770569744081E-4</v>
      </c>
      <c r="Q169" s="101">
        <v>1.0712246858791934E-4</v>
      </c>
      <c r="R169" s="101">
        <v>1.770084039754217E-4</v>
      </c>
      <c r="S169" s="101">
        <v>1.7892872971744331E-4</v>
      </c>
      <c r="T169" s="101">
        <v>1.4759448613304348E-4</v>
      </c>
      <c r="U169" s="101">
        <v>7.8088828081092522E-5</v>
      </c>
      <c r="V169" s="101">
        <v>2.7137082795025645E-5</v>
      </c>
      <c r="W169" s="101">
        <v>1.5079451173370789E-4</v>
      </c>
      <c r="X169" s="101">
        <v>3.1230973412653946E-5</v>
      </c>
      <c r="Y169" s="101">
        <v>1.1030509662717338E-5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2.2691731885011421E-4</v>
      </c>
      <c r="D170" s="104">
        <v>2.4241966104946043E-4</v>
      </c>
      <c r="E170" s="104">
        <v>1.156542821061413E-4</v>
      </c>
      <c r="F170" s="104">
        <v>2.3999209841053438E-4</v>
      </c>
      <c r="G170" s="104">
        <v>1.8161799565665586E-4</v>
      </c>
      <c r="H170" s="104">
        <v>3.0217894610020123E-4</v>
      </c>
      <c r="I170" s="104">
        <v>5.3891240200765731E-4</v>
      </c>
      <c r="J170" s="104">
        <v>1.7488687630988397E-4</v>
      </c>
      <c r="K170" s="104">
        <v>3.6492149441638016E-4</v>
      </c>
      <c r="L170" s="104">
        <v>4.4940580209260717E-4</v>
      </c>
      <c r="M170" s="104">
        <v>3.539996818867546E-4</v>
      </c>
      <c r="N170" s="104">
        <v>0</v>
      </c>
      <c r="O170" s="104">
        <v>0</v>
      </c>
      <c r="P170" s="104">
        <v>6.5780039363177057E-4</v>
      </c>
      <c r="Q170" s="104">
        <v>2.8286940712587489E-4</v>
      </c>
      <c r="R170" s="104">
        <v>5.1413566068012127E-4</v>
      </c>
      <c r="S170" s="104">
        <v>4.5557614666873967E-4</v>
      </c>
      <c r="T170" s="104">
        <v>3.859869882902592E-4</v>
      </c>
      <c r="U170" s="104">
        <v>2.3281512777479569E-4</v>
      </c>
      <c r="V170" s="104">
        <v>7.9777331279607782E-5</v>
      </c>
      <c r="W170" s="104">
        <v>4.3385896129346304E-4</v>
      </c>
      <c r="X170" s="104">
        <v>2.7858964000949206E-4</v>
      </c>
      <c r="Y170" s="104">
        <v>1.2688626305175092E-4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10.048184221413745</v>
      </c>
      <c r="D171" s="101">
        <v>13.018993567486573</v>
      </c>
      <c r="E171" s="101">
        <v>12.928643243843712</v>
      </c>
      <c r="F171" s="101">
        <v>10.11617187113594</v>
      </c>
      <c r="G171" s="101">
        <v>4.8474663550004813</v>
      </c>
      <c r="H171" s="101">
        <v>10.692364184356562</v>
      </c>
      <c r="I171" s="101">
        <v>9.1860368152507839</v>
      </c>
      <c r="J171" s="101">
        <v>12.550311702869756</v>
      </c>
      <c r="K171" s="101">
        <v>5.6523524337824878</v>
      </c>
      <c r="L171" s="101">
        <v>8.6028495261719033</v>
      </c>
      <c r="M171" s="101">
        <v>5.2746320446001027</v>
      </c>
      <c r="N171" s="101">
        <v>10.768359389497014</v>
      </c>
      <c r="O171" s="101">
        <v>11.378324153944602</v>
      </c>
      <c r="P171" s="101">
        <v>9.4862480885381419</v>
      </c>
      <c r="Q171" s="101">
        <v>11.074496050331</v>
      </c>
      <c r="R171" s="101">
        <v>11.167681696227188</v>
      </c>
      <c r="S171" s="101">
        <v>9.7439638629295686</v>
      </c>
      <c r="T171" s="101">
        <v>7.0919835840105501</v>
      </c>
      <c r="U171" s="101">
        <v>6.3351447729696675</v>
      </c>
      <c r="V171" s="101">
        <v>7.0915351148987114</v>
      </c>
      <c r="W171" s="101">
        <v>6.0263817999539757</v>
      </c>
      <c r="X171" s="101">
        <v>5.0634210652815623</v>
      </c>
      <c r="Y171" s="101">
        <v>3.9983080772516351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0.25430546426046363</v>
      </c>
      <c r="D172" s="104">
        <v>0.27680870474727487</v>
      </c>
      <c r="E172" s="104">
        <v>0.38948745523454009</v>
      </c>
      <c r="F172" s="104">
        <v>0.32511651925879226</v>
      </c>
      <c r="G172" s="104">
        <v>0.19415733954957898</v>
      </c>
      <c r="H172" s="104">
        <v>0.60013719613044836</v>
      </c>
      <c r="I172" s="104">
        <v>0.80974747875176423</v>
      </c>
      <c r="J172" s="104">
        <v>0.88293497508835717</v>
      </c>
      <c r="K172" s="104">
        <v>0.49152146104520245</v>
      </c>
      <c r="L172" s="104">
        <v>1.7315540649399463</v>
      </c>
      <c r="M172" s="104">
        <v>0.7650962519336556</v>
      </c>
      <c r="N172" s="104">
        <v>0.98291221500194736</v>
      </c>
      <c r="O172" s="104">
        <v>0.72665328236709525</v>
      </c>
      <c r="P172" s="104">
        <v>1.0723212040945178</v>
      </c>
      <c r="Q172" s="104">
        <v>1.3018399018250155</v>
      </c>
      <c r="R172" s="104">
        <v>1.5065306794904654</v>
      </c>
      <c r="S172" s="104">
        <v>1.2244696300016849</v>
      </c>
      <c r="T172" s="104">
        <v>1.3397171729893156</v>
      </c>
      <c r="U172" s="104">
        <v>0.90447154417222719</v>
      </c>
      <c r="V172" s="104">
        <v>0.6700881383383549</v>
      </c>
      <c r="W172" s="104">
        <v>0.92805413121550462</v>
      </c>
      <c r="X172" s="104">
        <v>1.3989005459606694</v>
      </c>
      <c r="Y172" s="104">
        <v>0.80237162086611158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7.8487481147955784E-2</v>
      </c>
      <c r="D173" s="98">
        <v>7.8543962945348225E-2</v>
      </c>
      <c r="E173" s="98">
        <v>0.12131082511291109</v>
      </c>
      <c r="F173" s="98">
        <v>9.8264841473684195E-2</v>
      </c>
      <c r="G173" s="98">
        <v>5.3720631056548208E-2</v>
      </c>
      <c r="H173" s="98">
        <v>0.1577087745108304</v>
      </c>
      <c r="I173" s="98">
        <v>0.25270288856102613</v>
      </c>
      <c r="J173" s="98">
        <v>0.25491711595306465</v>
      </c>
      <c r="K173" s="98">
        <v>0.12978781816289209</v>
      </c>
      <c r="L173" s="98">
        <v>0.91773853597587662</v>
      </c>
      <c r="M173" s="98">
        <v>0.19427296620621495</v>
      </c>
      <c r="N173" s="98">
        <v>0.31509252681725836</v>
      </c>
      <c r="O173" s="98">
        <v>0.24064029070473611</v>
      </c>
      <c r="P173" s="98">
        <v>0.25783267669548982</v>
      </c>
      <c r="Q173" s="98">
        <v>0.35409794370185033</v>
      </c>
      <c r="R173" s="98">
        <v>0.3844422407053969</v>
      </c>
      <c r="S173" s="98">
        <v>0.34631818490588134</v>
      </c>
      <c r="T173" s="98">
        <v>0.37363013872577178</v>
      </c>
      <c r="U173" s="98">
        <v>0.22979635161391967</v>
      </c>
      <c r="V173" s="98">
        <v>0.17210647455544056</v>
      </c>
      <c r="W173" s="98">
        <v>0.24104573293504533</v>
      </c>
      <c r="X173" s="98">
        <v>0.14172850473132587</v>
      </c>
      <c r="Y173" s="98">
        <v>6.5788402146980993E-2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0.17581798311250782</v>
      </c>
      <c r="D174" s="33">
        <v>0.19826474180192663</v>
      </c>
      <c r="E174" s="33">
        <v>0.26817663012162901</v>
      </c>
      <c r="F174" s="33">
        <v>0.22685167778510809</v>
      </c>
      <c r="G174" s="33">
        <v>0.14043670849303078</v>
      </c>
      <c r="H174" s="33">
        <v>0.44242842161961798</v>
      </c>
      <c r="I174" s="33">
        <v>0.55704459019073804</v>
      </c>
      <c r="J174" s="33">
        <v>0.62801785913529251</v>
      </c>
      <c r="K174" s="33">
        <v>0.36173364288231036</v>
      </c>
      <c r="L174" s="33">
        <v>0.81381552896406983</v>
      </c>
      <c r="M174" s="33">
        <v>0.57082328572744068</v>
      </c>
      <c r="N174" s="33">
        <v>0.66781968818468906</v>
      </c>
      <c r="O174" s="33">
        <v>0.48601299166235912</v>
      </c>
      <c r="P174" s="33">
        <v>0.81448852739902788</v>
      </c>
      <c r="Q174" s="33">
        <v>0.9477419581231652</v>
      </c>
      <c r="R174" s="33">
        <v>1.1220884387850685</v>
      </c>
      <c r="S174" s="33">
        <v>0.87815144509580356</v>
      </c>
      <c r="T174" s="33">
        <v>0.9660870342635437</v>
      </c>
      <c r="U174" s="33">
        <v>0.67467519255830755</v>
      </c>
      <c r="V174" s="33">
        <v>0.49798166378291436</v>
      </c>
      <c r="W174" s="33">
        <v>0.68700839828045934</v>
      </c>
      <c r="X174" s="33">
        <v>1.2571720412293435</v>
      </c>
      <c r="Y174" s="33">
        <v>0.73658321871913057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7.5770183671430598</v>
      </c>
      <c r="D175" s="122">
        <v>9.687749662221151</v>
      </c>
      <c r="E175" s="122">
        <v>8.8517439055185143</v>
      </c>
      <c r="F175" s="122">
        <v>6.4412799485767245</v>
      </c>
      <c r="G175" s="122">
        <v>3.40342241361828</v>
      </c>
      <c r="H175" s="122">
        <v>7.2896869182937651</v>
      </c>
      <c r="I175" s="122">
        <v>6.6673245707241477</v>
      </c>
      <c r="J175" s="122">
        <v>8.6075831917804386</v>
      </c>
      <c r="K175" s="122">
        <v>3.6362514472215852</v>
      </c>
      <c r="L175" s="122">
        <v>6.8380517853294744</v>
      </c>
      <c r="M175" s="122">
        <v>3.7190210391598875</v>
      </c>
      <c r="N175" s="122">
        <v>7.0008235139992561</v>
      </c>
      <c r="O175" s="122">
        <v>7.0279302819093212</v>
      </c>
      <c r="P175" s="122">
        <v>6.177888719849121</v>
      </c>
      <c r="Q175" s="122">
        <v>7.174257128608172</v>
      </c>
      <c r="R175" s="122">
        <v>6.9039498551655605</v>
      </c>
      <c r="S175" s="122">
        <v>6.0022522848377635</v>
      </c>
      <c r="T175" s="122">
        <v>4.5519600272421199</v>
      </c>
      <c r="U175" s="122">
        <v>3.8952043123101037</v>
      </c>
      <c r="V175" s="122">
        <v>4.1049602748131582</v>
      </c>
      <c r="W175" s="122">
        <v>3.4728974679286719</v>
      </c>
      <c r="X175" s="122">
        <v>4.6710340373152066</v>
      </c>
      <c r="Y175" s="122">
        <v>3.5018600884717332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3.5021628967452156</v>
      </c>
      <c r="D176" s="98">
        <v>4.8876777016618869</v>
      </c>
      <c r="E176" s="98">
        <v>4.342920750659137</v>
      </c>
      <c r="F176" s="98">
        <v>3.7107797610686415</v>
      </c>
      <c r="G176" s="98">
        <v>1.6214992619764952</v>
      </c>
      <c r="H176" s="98">
        <v>2.9732006297625375</v>
      </c>
      <c r="I176" s="98">
        <v>2.7506292215017059</v>
      </c>
      <c r="J176" s="98">
        <v>2.977825613614316</v>
      </c>
      <c r="K176" s="98">
        <v>1.6582164985673493</v>
      </c>
      <c r="L176" s="98">
        <v>2.6927724854127106</v>
      </c>
      <c r="M176" s="98">
        <v>1.5836875198004103</v>
      </c>
      <c r="N176" s="98">
        <v>2.5032381313343217</v>
      </c>
      <c r="O176" s="98">
        <v>2.4868087806322858</v>
      </c>
      <c r="P176" s="98">
        <v>2.3751295773920598</v>
      </c>
      <c r="Q176" s="98">
        <v>2.398595174788849</v>
      </c>
      <c r="R176" s="98">
        <v>1.7220126438215675</v>
      </c>
      <c r="S176" s="98">
        <v>1.7559037091108685</v>
      </c>
      <c r="T176" s="98">
        <v>1.3888451558051764</v>
      </c>
      <c r="U176" s="98">
        <v>1.2406728487517065</v>
      </c>
      <c r="V176" s="98">
        <v>1.1318821554583116</v>
      </c>
      <c r="W176" s="98">
        <v>0.66393312327501175</v>
      </c>
      <c r="X176" s="98">
        <v>0.27619419882366131</v>
      </c>
      <c r="Y176" s="98">
        <v>0.45236902664561063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4.0748554703978437</v>
      </c>
      <c r="D177" s="33">
        <v>4.800071960559265</v>
      </c>
      <c r="E177" s="33">
        <v>4.5088231548593773</v>
      </c>
      <c r="F177" s="33">
        <v>2.730500187508083</v>
      </c>
      <c r="G177" s="33">
        <v>1.7819231516417846</v>
      </c>
      <c r="H177" s="33">
        <v>4.3164862885312276</v>
      </c>
      <c r="I177" s="33">
        <v>3.9166953492224423</v>
      </c>
      <c r="J177" s="33">
        <v>5.6297575781661235</v>
      </c>
      <c r="K177" s="33">
        <v>1.9780349486542359</v>
      </c>
      <c r="L177" s="33">
        <v>4.1452792999167638</v>
      </c>
      <c r="M177" s="33">
        <v>2.1353335193594774</v>
      </c>
      <c r="N177" s="33">
        <v>4.4975853826649344</v>
      </c>
      <c r="O177" s="33">
        <v>4.5411215012770354</v>
      </c>
      <c r="P177" s="33">
        <v>3.8027591424570613</v>
      </c>
      <c r="Q177" s="33">
        <v>4.7756619538193235</v>
      </c>
      <c r="R177" s="33">
        <v>5.1819372113439934</v>
      </c>
      <c r="S177" s="33">
        <v>4.2463485757268948</v>
      </c>
      <c r="T177" s="33">
        <v>3.1631148714369433</v>
      </c>
      <c r="U177" s="33">
        <v>2.654531463558397</v>
      </c>
      <c r="V177" s="33">
        <v>2.9730781193548466</v>
      </c>
      <c r="W177" s="33">
        <v>2.8089643446536603</v>
      </c>
      <c r="X177" s="33">
        <v>4.3948398384915457</v>
      </c>
      <c r="Y177" s="33">
        <v>3.0494910618261226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3.7099438609737487</v>
      </c>
      <c r="I3" s="117">
        <f t="shared" si="0"/>
        <v>7.3503416277542044</v>
      </c>
      <c r="J3" s="117">
        <f t="shared" si="0"/>
        <v>8.6178528400157646</v>
      </c>
      <c r="K3" s="117">
        <f t="shared" si="0"/>
        <v>4.6765372305099895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3.5243699141118481E-2</v>
      </c>
      <c r="P3" s="117">
        <f t="shared" si="0"/>
        <v>0</v>
      </c>
      <c r="Q3" s="117">
        <f t="shared" si="0"/>
        <v>0</v>
      </c>
      <c r="R3" s="117">
        <f t="shared" ref="R3:V3" si="1">R4+R7+R9+R19</f>
        <v>7.4859226429309486E-4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0.42914949079948889</v>
      </c>
      <c r="X3" s="117">
        <f t="shared" si="2"/>
        <v>1.5128155542917594</v>
      </c>
      <c r="Y3" s="117">
        <f t="shared" si="2"/>
        <v>1.0867774702551829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3.1747813170785628</v>
      </c>
      <c r="I4" s="122">
        <f t="shared" si="3"/>
        <v>6.2211149009836584</v>
      </c>
      <c r="J4" s="122">
        <f t="shared" si="3"/>
        <v>7.3391212762133256</v>
      </c>
      <c r="K4" s="122">
        <f t="shared" si="3"/>
        <v>3.9911609788864926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2.9527615506306414E-2</v>
      </c>
      <c r="P4" s="122">
        <f t="shared" si="3"/>
        <v>0</v>
      </c>
      <c r="Q4" s="122">
        <f t="shared" si="3"/>
        <v>0</v>
      </c>
      <c r="R4" s="122">
        <f t="shared" ref="R4:V4" si="4">SUM(R5:R6)</f>
        <v>6.0712326124210433E-4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0.31562993888777624</v>
      </c>
      <c r="X4" s="122">
        <f t="shared" si="5"/>
        <v>1.1805991413395807</v>
      </c>
      <c r="Y4" s="122">
        <f t="shared" si="5"/>
        <v>0.81668547179050444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3.1467944503250487</v>
      </c>
      <c r="I5" s="98">
        <v>6.1662742152283192</v>
      </c>
      <c r="J5" s="98">
        <v>7.2754306889558968</v>
      </c>
      <c r="K5" s="98">
        <v>3.9575156619223399</v>
      </c>
      <c r="L5" s="98">
        <v>0</v>
      </c>
      <c r="M5" s="98">
        <v>0</v>
      </c>
      <c r="N5" s="98">
        <v>0</v>
      </c>
      <c r="O5" s="98">
        <v>2.928819335028764E-2</v>
      </c>
      <c r="P5" s="98">
        <v>0</v>
      </c>
      <c r="Q5" s="98">
        <v>0</v>
      </c>
      <c r="R5" s="98">
        <v>6.023035829394814E-4</v>
      </c>
      <c r="S5" s="98">
        <v>0</v>
      </c>
      <c r="T5" s="98">
        <v>0</v>
      </c>
      <c r="U5" s="98">
        <v>0</v>
      </c>
      <c r="V5" s="98">
        <v>0</v>
      </c>
      <c r="W5" s="98">
        <v>0.31316562303357304</v>
      </c>
      <c r="X5" s="98">
        <v>1.1715804973596344</v>
      </c>
      <c r="Y5" s="98">
        <v>0.81045604260493853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2.7986866753514163E-2</v>
      </c>
      <c r="I6" s="98">
        <v>5.4840685755338903E-2</v>
      </c>
      <c r="J6" s="98">
        <v>6.369058725742828E-2</v>
      </c>
      <c r="K6" s="98">
        <v>3.3645316964152752E-2</v>
      </c>
      <c r="L6" s="98">
        <v>0</v>
      </c>
      <c r="M6" s="98">
        <v>0</v>
      </c>
      <c r="N6" s="98">
        <v>0</v>
      </c>
      <c r="O6" s="98">
        <v>2.394221560187723E-4</v>
      </c>
      <c r="P6" s="98">
        <v>0</v>
      </c>
      <c r="Q6" s="98">
        <v>0</v>
      </c>
      <c r="R6" s="98">
        <v>4.8196783026229293E-6</v>
      </c>
      <c r="S6" s="98">
        <v>0</v>
      </c>
      <c r="T6" s="98">
        <v>0</v>
      </c>
      <c r="U6" s="98">
        <v>0</v>
      </c>
      <c r="V6" s="98">
        <v>0</v>
      </c>
      <c r="W6" s="98">
        <v>2.464315854203189E-3</v>
      </c>
      <c r="X6" s="98">
        <v>9.0186439799461969E-3</v>
      </c>
      <c r="Y6" s="98">
        <v>6.229429185565941E-3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4.9970393198697869E-3</v>
      </c>
      <c r="I7" s="122">
        <f t="shared" si="6"/>
        <v>2.2779014014491709E-3</v>
      </c>
      <c r="J7" s="122">
        <f t="shared" si="6"/>
        <v>1.2412588569078878E-2</v>
      </c>
      <c r="K7" s="122">
        <f t="shared" si="6"/>
        <v>2.7153643594372771E-2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1.8079674470849701E-4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1.5197020722240183E-2</v>
      </c>
      <c r="X7" s="122">
        <f t="shared" si="6"/>
        <v>6.3062587398904722E-3</v>
      </c>
      <c r="Y7" s="122">
        <f t="shared" si="6"/>
        <v>4.1143912739145571E-3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4.9970393198697869E-3</v>
      </c>
      <c r="I8" s="98">
        <v>2.2779014014491709E-3</v>
      </c>
      <c r="J8" s="98">
        <v>1.2412588569078878E-2</v>
      </c>
      <c r="K8" s="98">
        <v>2.7153643594372771E-2</v>
      </c>
      <c r="L8" s="98">
        <v>0</v>
      </c>
      <c r="M8" s="98">
        <v>0</v>
      </c>
      <c r="N8" s="98">
        <v>0</v>
      </c>
      <c r="O8" s="98">
        <v>1.8079674470849701E-4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1.5197020722240183E-2</v>
      </c>
      <c r="X8" s="98">
        <v>6.3062587398904722E-3</v>
      </c>
      <c r="Y8" s="98">
        <v>4.1143912739145571E-3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0.33374206378429755</v>
      </c>
      <c r="I9" s="122">
        <v>0.71054676783855342</v>
      </c>
      <c r="J9" s="122">
        <v>0.82408337128455189</v>
      </c>
      <c r="K9" s="122">
        <v>0.44841887019557714</v>
      </c>
      <c r="L9" s="122">
        <v>0</v>
      </c>
      <c r="M9" s="122">
        <v>0</v>
      </c>
      <c r="N9" s="122">
        <v>0</v>
      </c>
      <c r="O9" s="122">
        <v>3.4010182329949016E-3</v>
      </c>
      <c r="P9" s="122">
        <v>0</v>
      </c>
      <c r="Q9" s="122">
        <v>0</v>
      </c>
      <c r="R9" s="122">
        <v>9.3048197160995938E-5</v>
      </c>
      <c r="S9" s="122">
        <v>0</v>
      </c>
      <c r="T9" s="122">
        <v>0</v>
      </c>
      <c r="U9" s="122">
        <v>0</v>
      </c>
      <c r="V9" s="122">
        <v>0</v>
      </c>
      <c r="W9" s="122">
        <v>6.6068802830955634E-2</v>
      </c>
      <c r="X9" s="122">
        <v>0.18796113389907831</v>
      </c>
      <c r="Y9" s="122">
        <v>0.15318971350042754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8.9911480712463205E-3</v>
      </c>
      <c r="I10" s="98">
        <v>0.15181545985950579</v>
      </c>
      <c r="J10" s="98">
        <v>0.33949069851184477</v>
      </c>
      <c r="K10" s="98">
        <v>0.17692778125547184</v>
      </c>
      <c r="L10" s="98">
        <v>0</v>
      </c>
      <c r="M10" s="98">
        <v>0</v>
      </c>
      <c r="N10" s="98">
        <v>0</v>
      </c>
      <c r="O10" s="98">
        <v>3.4010182329949016E-3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5.6781311763555607E-3</v>
      </c>
      <c r="X10" s="98">
        <v>3.211179459223084E-2</v>
      </c>
      <c r="Y10" s="98">
        <v>4.5943149604585488E-2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2.4313981870542883E-2</v>
      </c>
      <c r="I11" s="98">
        <v>3.5313472591882417E-2</v>
      </c>
      <c r="J11" s="98">
        <v>1.8480216854158821E-2</v>
      </c>
      <c r="K11" s="98">
        <v>1.6199402743738399E-2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1.5575555418841471E-3</v>
      </c>
      <c r="X11" s="98">
        <v>1.8210846368329919E-3</v>
      </c>
      <c r="Y11" s="98">
        <v>2.1702359183336634E-3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7.9220625999933575E-5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1.9341470221304992E-5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5.9879155778628584E-5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0.28000955796992644</v>
      </c>
      <c r="I15" s="101">
        <v>0.47037752945011901</v>
      </c>
      <c r="J15" s="101">
        <v>0.42748265632779392</v>
      </c>
      <c r="K15" s="101">
        <v>0.22945858147455447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9.3048197160995938E-5</v>
      </c>
      <c r="S15" s="101">
        <v>0</v>
      </c>
      <c r="T15" s="101">
        <v>0</v>
      </c>
      <c r="U15" s="101">
        <v>0</v>
      </c>
      <c r="V15" s="101">
        <v>0</v>
      </c>
      <c r="W15" s="101">
        <v>4.9743551210070104E-2</v>
      </c>
      <c r="X15" s="101">
        <v>0.11561613331188213</v>
      </c>
      <c r="Y15" s="101">
        <v>8.4773962137821041E-2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2.0427375872581914E-2</v>
      </c>
      <c r="I16" s="104">
        <v>5.2961085311046249E-2</v>
      </c>
      <c r="J16" s="104">
        <v>3.8629799590754438E-2</v>
      </c>
      <c r="K16" s="104">
        <v>2.5833104721812467E-2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9.089564902645824E-3</v>
      </c>
      <c r="X16" s="104">
        <v>3.8412121358132337E-2</v>
      </c>
      <c r="Y16" s="104">
        <v>2.0302365839687347E-2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4.129309016561224E-3</v>
      </c>
      <c r="I17" s="98">
        <v>1.2930434895076597E-2</v>
      </c>
      <c r="J17" s="98">
        <v>8.6749002505155607E-3</v>
      </c>
      <c r="K17" s="98">
        <v>5.2748070101102809E-3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1.9973624927170888E-3</v>
      </c>
      <c r="X17" s="98">
        <v>3.2319983936897954E-3</v>
      </c>
      <c r="Y17" s="98">
        <v>1.3954169099984293E-3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1.6298066856020692E-2</v>
      </c>
      <c r="I18" s="98">
        <v>4.0030650415969656E-2</v>
      </c>
      <c r="J18" s="98">
        <v>2.9954899340238879E-2</v>
      </c>
      <c r="K18" s="98">
        <v>2.0558297711702186E-2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7.0922024099287356E-3</v>
      </c>
      <c r="X18" s="98">
        <v>3.5180122964442541E-2</v>
      </c>
      <c r="Y18" s="98">
        <v>1.8906948929688916E-2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0.19642344079101859</v>
      </c>
      <c r="I19" s="122">
        <v>0.41640205753054405</v>
      </c>
      <c r="J19" s="122">
        <v>0.44223560394880729</v>
      </c>
      <c r="K19" s="122">
        <v>0.2098037378335473</v>
      </c>
      <c r="L19" s="122">
        <v>0</v>
      </c>
      <c r="M19" s="122">
        <v>0</v>
      </c>
      <c r="N19" s="122">
        <v>0</v>
      </c>
      <c r="O19" s="122">
        <v>2.1342686571086669E-3</v>
      </c>
      <c r="P19" s="122">
        <v>0</v>
      </c>
      <c r="Q19" s="122">
        <v>0</v>
      </c>
      <c r="R19" s="122">
        <v>4.8420805889994536E-5</v>
      </c>
      <c r="S19" s="122">
        <v>0</v>
      </c>
      <c r="T19" s="122">
        <v>0</v>
      </c>
      <c r="U19" s="122">
        <v>0</v>
      </c>
      <c r="V19" s="122">
        <v>0</v>
      </c>
      <c r="W19" s="122">
        <v>3.2253728358516871E-2</v>
      </c>
      <c r="X19" s="122">
        <v>0.13794902031320988</v>
      </c>
      <c r="Y19" s="122">
        <v>0.11278789369033626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6.9533427126001843E-2</v>
      </c>
      <c r="I21" s="98">
        <v>0.1490797909975535</v>
      </c>
      <c r="J21" s="98">
        <v>0.13062484870875263</v>
      </c>
      <c r="K21" s="98">
        <v>8.3662141312906529E-2</v>
      </c>
      <c r="L21" s="98">
        <v>0</v>
      </c>
      <c r="M21" s="98">
        <v>0</v>
      </c>
      <c r="N21" s="98">
        <v>0</v>
      </c>
      <c r="O21" s="98">
        <v>6.5474120188903069E-4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4.5834421982895619E-3</v>
      </c>
      <c r="X21" s="98">
        <v>5.796030922072969E-3</v>
      </c>
      <c r="Y21" s="98">
        <v>1.0528569125193664E-2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0.12689001366501676</v>
      </c>
      <c r="I22" s="33">
        <v>0.26732226653299052</v>
      </c>
      <c r="J22" s="33">
        <v>0.31161075524005466</v>
      </c>
      <c r="K22" s="33">
        <v>0.12614159652064078</v>
      </c>
      <c r="L22" s="33">
        <v>0</v>
      </c>
      <c r="M22" s="33">
        <v>0</v>
      </c>
      <c r="N22" s="33">
        <v>0</v>
      </c>
      <c r="O22" s="33">
        <v>1.4795274552196363E-3</v>
      </c>
      <c r="P22" s="33">
        <v>0</v>
      </c>
      <c r="Q22" s="33">
        <v>0</v>
      </c>
      <c r="R22" s="33">
        <v>4.8420805889994536E-5</v>
      </c>
      <c r="S22" s="33">
        <v>0</v>
      </c>
      <c r="T22" s="33">
        <v>0</v>
      </c>
      <c r="U22" s="33">
        <v>0</v>
      </c>
      <c r="V22" s="33">
        <v>0</v>
      </c>
      <c r="W22" s="33">
        <v>2.7670286160227309E-2</v>
      </c>
      <c r="X22" s="33">
        <v>0.1321529893911369</v>
      </c>
      <c r="Y22" s="33">
        <v>0.1022593245651426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11.612532078375279</v>
      </c>
      <c r="D24" s="117">
        <f t="shared" si="7"/>
        <v>9.393256551236929</v>
      </c>
      <c r="E24" s="117">
        <f t="shared" si="7"/>
        <v>7.8244878103726894</v>
      </c>
      <c r="F24" s="117">
        <f t="shared" si="7"/>
        <v>9.8983653073244415</v>
      </c>
      <c r="G24" s="117">
        <f t="shared" si="7"/>
        <v>9.4995754129580376</v>
      </c>
      <c r="H24" s="117">
        <f t="shared" si="7"/>
        <v>12.190390554224257</v>
      </c>
      <c r="I24" s="117">
        <f t="shared" si="7"/>
        <v>12.262983691143241</v>
      </c>
      <c r="J24" s="117">
        <f t="shared" si="7"/>
        <v>9.8505980553346237</v>
      </c>
      <c r="K24" s="117">
        <f t="shared" si="7"/>
        <v>8.6095526304913719</v>
      </c>
      <c r="L24" s="117">
        <f t="shared" si="7"/>
        <v>8.6258192371681979</v>
      </c>
      <c r="M24" s="117">
        <f t="shared" si="7"/>
        <v>3.8517583499637671</v>
      </c>
      <c r="N24" s="117">
        <f t="shared" si="7"/>
        <v>6.0013918899456673</v>
      </c>
      <c r="O24" s="117">
        <f t="shared" si="7"/>
        <v>6.1651354718286431</v>
      </c>
      <c r="P24" s="117">
        <f t="shared" si="7"/>
        <v>6.3812564071384322E-4</v>
      </c>
      <c r="Q24" s="117">
        <f t="shared" si="7"/>
        <v>3.4308397985100654</v>
      </c>
      <c r="R24" s="117">
        <f t="shared" ref="R24:V24" si="8">R25+R28+R30+R39</f>
        <v>10.04505442735852</v>
      </c>
      <c r="S24" s="117">
        <f t="shared" si="8"/>
        <v>7.1292450415869313</v>
      </c>
      <c r="T24" s="117">
        <f t="shared" si="8"/>
        <v>5.0430344474223014</v>
      </c>
      <c r="U24" s="117">
        <f t="shared" si="8"/>
        <v>4.5522415114380888</v>
      </c>
      <c r="V24" s="117">
        <f t="shared" si="8"/>
        <v>4.4004643513956072</v>
      </c>
      <c r="W24" s="117">
        <f t="shared" ref="W24:Y24" si="9">W25+W28+W30+W39</f>
        <v>9.7397933501472131</v>
      </c>
      <c r="X24" s="117">
        <f t="shared" si="9"/>
        <v>8.1879565094910376</v>
      </c>
      <c r="Y24" s="117">
        <f t="shared" si="9"/>
        <v>5.6373067468513804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9.9986723927749726</v>
      </c>
      <c r="D25" s="122">
        <f t="shared" si="10"/>
        <v>8.046871785095993</v>
      </c>
      <c r="E25" s="122">
        <f t="shared" si="10"/>
        <v>6.6924635570075193</v>
      </c>
      <c r="F25" s="122">
        <f t="shared" si="10"/>
        <v>8.5877601688939968</v>
      </c>
      <c r="G25" s="122">
        <f t="shared" si="10"/>
        <v>8.2521129938820561</v>
      </c>
      <c r="H25" s="122">
        <f t="shared" si="10"/>
        <v>10.441168691527475</v>
      </c>
      <c r="I25" s="122">
        <f t="shared" si="10"/>
        <v>10.373951289503525</v>
      </c>
      <c r="J25" s="122">
        <f t="shared" si="10"/>
        <v>8.3533515565355696</v>
      </c>
      <c r="K25" s="122">
        <f t="shared" si="10"/>
        <v>7.4111394478334081</v>
      </c>
      <c r="L25" s="122">
        <f t="shared" si="10"/>
        <v>7.374898530116571</v>
      </c>
      <c r="M25" s="122">
        <f t="shared" si="10"/>
        <v>3.1322091301658386</v>
      </c>
      <c r="N25" s="122">
        <f t="shared" si="10"/>
        <v>4.9483956973620211</v>
      </c>
      <c r="O25" s="122">
        <f t="shared" si="10"/>
        <v>5.0958350158407848</v>
      </c>
      <c r="P25" s="122">
        <f t="shared" si="10"/>
        <v>5.053092363020257E-4</v>
      </c>
      <c r="Q25" s="122">
        <f t="shared" si="10"/>
        <v>2.7105123589665414</v>
      </c>
      <c r="R25" s="122">
        <f t="shared" ref="R25:V25" si="11">SUM(R26:R27)</f>
        <v>8.1067858328340066</v>
      </c>
      <c r="S25" s="122">
        <f t="shared" si="11"/>
        <v>5.5935641073942328</v>
      </c>
      <c r="T25" s="122">
        <f t="shared" si="11"/>
        <v>3.9212759967103072</v>
      </c>
      <c r="U25" s="122">
        <f t="shared" si="11"/>
        <v>3.4013672778297166</v>
      </c>
      <c r="V25" s="122">
        <f t="shared" si="11"/>
        <v>3.1646410954333462</v>
      </c>
      <c r="W25" s="122">
        <f t="shared" ref="W25:Y25" si="12">SUM(W26:W27)</f>
        <v>7.6727364471713386</v>
      </c>
      <c r="X25" s="122">
        <f t="shared" si="12"/>
        <v>6.3904185049570534</v>
      </c>
      <c r="Y25" s="122">
        <f t="shared" si="12"/>
        <v>4.264875218430757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9.7599781994788994</v>
      </c>
      <c r="D26" s="98">
        <v>7.8572452376286082</v>
      </c>
      <c r="E26" s="98">
        <v>6.5418723006623578</v>
      </c>
      <c r="F26" s="98">
        <v>8.3930678110632684</v>
      </c>
      <c r="G26" s="98">
        <v>8.0692405747641178</v>
      </c>
      <c r="H26" s="98">
        <v>10.214064827693218</v>
      </c>
      <c r="I26" s="98">
        <v>10.148312437774967</v>
      </c>
      <c r="J26" s="98">
        <v>8.174449606196319</v>
      </c>
      <c r="K26" s="98">
        <v>7.2569008112555862</v>
      </c>
      <c r="L26" s="98">
        <v>7.2224337726827219</v>
      </c>
      <c r="M26" s="98">
        <v>3.0689082424250018</v>
      </c>
      <c r="N26" s="98">
        <v>4.8483563661884341</v>
      </c>
      <c r="O26" s="98">
        <v>4.9937784307628306</v>
      </c>
      <c r="P26" s="98">
        <v>4.9529169164816574E-4</v>
      </c>
      <c r="Q26" s="98">
        <v>2.6571239999342211</v>
      </c>
      <c r="R26" s="98">
        <v>7.9477888316913914</v>
      </c>
      <c r="S26" s="98">
        <v>5.4845234615998422</v>
      </c>
      <c r="T26" s="98">
        <v>3.8454605031736806</v>
      </c>
      <c r="U26" s="98">
        <v>3.3356870812845503</v>
      </c>
      <c r="V26" s="98">
        <v>3.1040158921421477</v>
      </c>
      <c r="W26" s="98">
        <v>7.5247057384535365</v>
      </c>
      <c r="X26" s="98">
        <v>6.2697594289125425</v>
      </c>
      <c r="Y26" s="98">
        <v>4.1844672716158193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0.23869419329607225</v>
      </c>
      <c r="D27" s="98">
        <v>0.18962654746738467</v>
      </c>
      <c r="E27" s="98">
        <v>0.15059125634516138</v>
      </c>
      <c r="F27" s="98">
        <v>0.19469235783072766</v>
      </c>
      <c r="G27" s="98">
        <v>0.18287241911793892</v>
      </c>
      <c r="H27" s="98">
        <v>0.22710386383425663</v>
      </c>
      <c r="I27" s="98">
        <v>0.22563885172855838</v>
      </c>
      <c r="J27" s="98">
        <v>0.17890195033924991</v>
      </c>
      <c r="K27" s="98">
        <v>0.15423863657782208</v>
      </c>
      <c r="L27" s="98">
        <v>0.15246475743384952</v>
      </c>
      <c r="M27" s="98">
        <v>6.3300887740836531E-2</v>
      </c>
      <c r="N27" s="98">
        <v>0.10003933117358733</v>
      </c>
      <c r="O27" s="98">
        <v>0.10205658507795397</v>
      </c>
      <c r="P27" s="98">
        <v>1.0017544653859967E-5</v>
      </c>
      <c r="Q27" s="98">
        <v>5.338835903232024E-2</v>
      </c>
      <c r="R27" s="98">
        <v>0.1589970011426147</v>
      </c>
      <c r="S27" s="98">
        <v>0.1090406457943903</v>
      </c>
      <c r="T27" s="98">
        <v>7.5815493536626477E-2</v>
      </c>
      <c r="U27" s="98">
        <v>6.5680196545166186E-2</v>
      </c>
      <c r="V27" s="98">
        <v>6.0625203291198491E-2</v>
      </c>
      <c r="W27" s="98">
        <v>0.14803070871780233</v>
      </c>
      <c r="X27" s="98">
        <v>0.12065907604451136</v>
      </c>
      <c r="Y27" s="98">
        <v>8.0407946814937598E-2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9.8709526341530292E-3</v>
      </c>
      <c r="D28" s="122">
        <f t="shared" si="13"/>
        <v>2.0801167918084822E-2</v>
      </c>
      <c r="E28" s="122">
        <f t="shared" si="13"/>
        <v>1.1657531194194467E-2</v>
      </c>
      <c r="F28" s="122">
        <f t="shared" si="13"/>
        <v>5.9180597960433951E-3</v>
      </c>
      <c r="G28" s="122">
        <f t="shared" si="13"/>
        <v>6.8212787077435973E-3</v>
      </c>
      <c r="H28" s="122">
        <f t="shared" si="13"/>
        <v>1.6144280879579313E-2</v>
      </c>
      <c r="I28" s="122">
        <f t="shared" si="13"/>
        <v>3.8597773746777619E-3</v>
      </c>
      <c r="J28" s="122">
        <f t="shared" si="13"/>
        <v>1.5860529838267457E-2</v>
      </c>
      <c r="K28" s="122">
        <f t="shared" si="13"/>
        <v>5.2001789147713889E-2</v>
      </c>
      <c r="L28" s="122">
        <f t="shared" si="13"/>
        <v>2.8733084824938155E-2</v>
      </c>
      <c r="M28" s="122">
        <f t="shared" si="13"/>
        <v>1.1693476558851583E-2</v>
      </c>
      <c r="N28" s="122">
        <f t="shared" si="13"/>
        <v>1.4500511610996643E-2</v>
      </c>
      <c r="O28" s="122">
        <f t="shared" si="13"/>
        <v>2.7752300312754292E-2</v>
      </c>
      <c r="P28" s="122">
        <f t="shared" si="13"/>
        <v>0</v>
      </c>
      <c r="Q28" s="122">
        <f t="shared" si="13"/>
        <v>1.4059385156897196E-2</v>
      </c>
      <c r="R28" s="122">
        <f t="shared" si="13"/>
        <v>0.1138308127810371</v>
      </c>
      <c r="S28" s="122">
        <f t="shared" si="13"/>
        <v>0.10111090347191393</v>
      </c>
      <c r="T28" s="122">
        <f t="shared" si="13"/>
        <v>5.738276020252258E-2</v>
      </c>
      <c r="U28" s="122">
        <f t="shared" si="13"/>
        <v>0.1234946621896417</v>
      </c>
      <c r="V28" s="122">
        <f t="shared" si="13"/>
        <v>6.3943763303249634E-2</v>
      </c>
      <c r="W28" s="122">
        <f t="shared" si="13"/>
        <v>0.27835226844239919</v>
      </c>
      <c r="X28" s="122">
        <f t="shared" si="13"/>
        <v>3.4273145325491694E-2</v>
      </c>
      <c r="Y28" s="122">
        <f t="shared" si="13"/>
        <v>2.038909453517658E-2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9.8709526341530292E-3</v>
      </c>
      <c r="D29" s="98">
        <v>2.0801167918084822E-2</v>
      </c>
      <c r="E29" s="98">
        <v>1.1657531194194467E-2</v>
      </c>
      <c r="F29" s="98">
        <v>5.9180597960433951E-3</v>
      </c>
      <c r="G29" s="98">
        <v>6.8212787077435973E-3</v>
      </c>
      <c r="H29" s="98">
        <v>1.6144280879579313E-2</v>
      </c>
      <c r="I29" s="98">
        <v>3.8597773746777619E-3</v>
      </c>
      <c r="J29" s="98">
        <v>1.5860529838267457E-2</v>
      </c>
      <c r="K29" s="98">
        <v>5.2001789147713889E-2</v>
      </c>
      <c r="L29" s="98">
        <v>2.8733084824938155E-2</v>
      </c>
      <c r="M29" s="98">
        <v>1.1693476558851583E-2</v>
      </c>
      <c r="N29" s="98">
        <v>1.4500511610996643E-2</v>
      </c>
      <c r="O29" s="98">
        <v>2.7752300312754292E-2</v>
      </c>
      <c r="P29" s="98">
        <v>0</v>
      </c>
      <c r="Q29" s="98">
        <v>1.4059385156897196E-2</v>
      </c>
      <c r="R29" s="98">
        <v>0.1138308127810371</v>
      </c>
      <c r="S29" s="98">
        <v>0.10111090347191393</v>
      </c>
      <c r="T29" s="98">
        <v>5.738276020252258E-2</v>
      </c>
      <c r="U29" s="98">
        <v>0.1234946621896417</v>
      </c>
      <c r="V29" s="98">
        <v>6.3943763303249634E-2</v>
      </c>
      <c r="W29" s="98">
        <v>0.27835226844239919</v>
      </c>
      <c r="X29" s="98">
        <v>3.4273145325491694E-2</v>
      </c>
      <c r="Y29" s="98">
        <v>2.038909453517658E-2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0.97318383897091376</v>
      </c>
      <c r="D30" s="122">
        <v>0.80139807538471453</v>
      </c>
      <c r="E30" s="122">
        <v>0.69954544643361616</v>
      </c>
      <c r="F30" s="122">
        <v>0.84727937187168934</v>
      </c>
      <c r="G30" s="122">
        <v>0.77726495702024834</v>
      </c>
      <c r="H30" s="122">
        <v>1.0902732216586299</v>
      </c>
      <c r="I30" s="122">
        <v>1.1695569020041314</v>
      </c>
      <c r="J30" s="122">
        <v>0.91748547062367336</v>
      </c>
      <c r="K30" s="122">
        <v>0.74521472037508629</v>
      </c>
      <c r="L30" s="122">
        <v>0.75510195227360066</v>
      </c>
      <c r="M30" s="122">
        <v>0.45187865334567479</v>
      </c>
      <c r="N30" s="122">
        <v>0.66346703045260114</v>
      </c>
      <c r="O30" s="122">
        <v>0.67201665478430206</v>
      </c>
      <c r="P30" s="122">
        <v>8.7419424398874074E-5</v>
      </c>
      <c r="Q30" s="122">
        <v>0.45934449599723987</v>
      </c>
      <c r="R30" s="122">
        <v>1.2029535327895735</v>
      </c>
      <c r="S30" s="122">
        <v>0.94647187061133153</v>
      </c>
      <c r="T30" s="122">
        <v>0.7059248527962203</v>
      </c>
      <c r="U30" s="122">
        <v>0.68049507066677795</v>
      </c>
      <c r="V30" s="122">
        <v>0.77375853911639614</v>
      </c>
      <c r="W30" s="122">
        <v>1.1948371997797516</v>
      </c>
      <c r="X30" s="122">
        <v>1.0134738816432165</v>
      </c>
      <c r="Y30" s="122">
        <v>0.78272803099549759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0.10316353705354286</v>
      </c>
      <c r="D31" s="98">
        <v>6.5242920894166459E-2</v>
      </c>
      <c r="E31" s="98">
        <v>5.1981998385912609E-2</v>
      </c>
      <c r="F31" s="98">
        <v>7.3392617838066165E-2</v>
      </c>
      <c r="G31" s="98">
        <v>7.4670230741663721E-2</v>
      </c>
      <c r="H31" s="98">
        <v>8.1576817677802754E-2</v>
      </c>
      <c r="I31" s="98">
        <v>7.403160733948444E-2</v>
      </c>
      <c r="J31" s="98">
        <v>3.4932117224324599E-2</v>
      </c>
      <c r="K31" s="98">
        <v>4.4319120714001285E-2</v>
      </c>
      <c r="L31" s="98">
        <v>2.9486977093754356E-2</v>
      </c>
      <c r="M31" s="98">
        <v>1.7893304664713568E-2</v>
      </c>
      <c r="N31" s="98">
        <v>2.2941056949869656E-2</v>
      </c>
      <c r="O31" s="98">
        <v>2.4243478449826269E-2</v>
      </c>
      <c r="P31" s="98">
        <v>0</v>
      </c>
      <c r="Q31" s="98">
        <v>1.6147049243344348E-2</v>
      </c>
      <c r="R31" s="98">
        <v>3.9850273177600301E-2</v>
      </c>
      <c r="S31" s="98">
        <v>3.385536868098997E-2</v>
      </c>
      <c r="T31" s="98">
        <v>2.1876125747248665E-2</v>
      </c>
      <c r="U31" s="98">
        <v>2.1140370389022511E-2</v>
      </c>
      <c r="V31" s="98">
        <v>2.1975055187369572E-2</v>
      </c>
      <c r="W31" s="98">
        <v>3.0149825132185986E-2</v>
      </c>
      <c r="X31" s="98">
        <v>1.1912928665949155E-2</v>
      </c>
      <c r="Y31" s="98">
        <v>1.5734210407919058E-2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7.6985548094220897E-5</v>
      </c>
      <c r="H32" s="98">
        <v>7.5756644732743387E-5</v>
      </c>
      <c r="I32" s="98">
        <v>7.9220625999933575E-5</v>
      </c>
      <c r="J32" s="98">
        <v>0</v>
      </c>
      <c r="K32" s="98">
        <v>7.6460781639599735E-5</v>
      </c>
      <c r="L32" s="98">
        <v>8.1278225294998467E-5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9.2732195917889299E-5</v>
      </c>
      <c r="S32" s="98">
        <v>9.908908550803449E-5</v>
      </c>
      <c r="T32" s="98">
        <v>1.0049252971112102E-4</v>
      </c>
      <c r="U32" s="98">
        <v>0</v>
      </c>
      <c r="V32" s="98">
        <v>0</v>
      </c>
      <c r="W32" s="98">
        <v>1.1130391381547148E-4</v>
      </c>
      <c r="X32" s="98">
        <v>7.6026082109535785E-5</v>
      </c>
      <c r="Y32" s="98">
        <v>0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1.6446216208668954E-5</v>
      </c>
      <c r="H33" s="101">
        <v>1.5320855512703142E-5</v>
      </c>
      <c r="I33" s="101">
        <v>1.9341470221304992E-5</v>
      </c>
      <c r="J33" s="101">
        <v>0</v>
      </c>
      <c r="K33" s="101">
        <v>1.5640532570203045E-5</v>
      </c>
      <c r="L33" s="101">
        <v>3.6337645085737758E-5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1.9284244392157668E-5</v>
      </c>
      <c r="S33" s="101">
        <v>2.3159727729911216E-5</v>
      </c>
      <c r="T33" s="101">
        <v>2.3295132053069153E-5</v>
      </c>
      <c r="U33" s="101">
        <v>0</v>
      </c>
      <c r="V33" s="101">
        <v>0</v>
      </c>
      <c r="W33" s="101">
        <v>2.4532121556778862E-5</v>
      </c>
      <c r="X33" s="101">
        <v>6.3786721071627762E-6</v>
      </c>
      <c r="Y33" s="101">
        <v>0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6.0539331885551936E-5</v>
      </c>
      <c r="H34" s="104">
        <v>6.0435789220040245E-5</v>
      </c>
      <c r="I34" s="104">
        <v>5.9879155778628584E-5</v>
      </c>
      <c r="J34" s="104">
        <v>0</v>
      </c>
      <c r="K34" s="104">
        <v>6.0820249069396683E-5</v>
      </c>
      <c r="L34" s="104">
        <v>4.4940580209260709E-5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7.3447951525731624E-5</v>
      </c>
      <c r="S34" s="104">
        <v>7.5929357778123274E-5</v>
      </c>
      <c r="T34" s="104">
        <v>7.7197397658051873E-5</v>
      </c>
      <c r="U34" s="104">
        <v>0</v>
      </c>
      <c r="V34" s="104">
        <v>0</v>
      </c>
      <c r="W34" s="104">
        <v>8.6771792258692623E-5</v>
      </c>
      <c r="X34" s="104">
        <v>6.9647410002373014E-5</v>
      </c>
      <c r="Y34" s="104">
        <v>0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0.84255980501835614</v>
      </c>
      <c r="D35" s="101">
        <v>0.71641625636696971</v>
      </c>
      <c r="E35" s="101">
        <v>0.62339819157718412</v>
      </c>
      <c r="F35" s="101">
        <v>0.74315685300323919</v>
      </c>
      <c r="G35" s="101">
        <v>0.66786802130543754</v>
      </c>
      <c r="H35" s="101">
        <v>0.93999384524730811</v>
      </c>
      <c r="I35" s="101">
        <v>0.9845057247792105</v>
      </c>
      <c r="J35" s="101">
        <v>0.80937657856483014</v>
      </c>
      <c r="K35" s="101">
        <v>0.62999579559717289</v>
      </c>
      <c r="L35" s="101">
        <v>0.585741022945793</v>
      </c>
      <c r="M35" s="101">
        <v>0.36557277835190127</v>
      </c>
      <c r="N35" s="101">
        <v>0.57467160402596762</v>
      </c>
      <c r="O35" s="101">
        <v>0.60024598755872149</v>
      </c>
      <c r="P35" s="101">
        <v>8.7419424398874074E-5</v>
      </c>
      <c r="Q35" s="101">
        <v>0.38718597038986691</v>
      </c>
      <c r="R35" s="101">
        <v>0.9978488663545203</v>
      </c>
      <c r="S35" s="101">
        <v>0.79213754387117818</v>
      </c>
      <c r="T35" s="101">
        <v>0.55745535565801874</v>
      </c>
      <c r="U35" s="101">
        <v>0.56291091416747241</v>
      </c>
      <c r="V35" s="101">
        <v>0.67574196560437261</v>
      </c>
      <c r="W35" s="101">
        <v>0.9852819058958463</v>
      </c>
      <c r="X35" s="101">
        <v>0.75150486652723392</v>
      </c>
      <c r="Y35" s="101">
        <v>0.61881474768819389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2.7460496899014791E-2</v>
      </c>
      <c r="D36" s="104">
        <v>1.9738898123578333E-2</v>
      </c>
      <c r="E36" s="104">
        <v>2.4165256470519477E-2</v>
      </c>
      <c r="F36" s="104">
        <v>3.0729901030384019E-2</v>
      </c>
      <c r="G36" s="104">
        <v>3.464971942505285E-2</v>
      </c>
      <c r="H36" s="104">
        <v>6.8626802088786451E-2</v>
      </c>
      <c r="I36" s="104">
        <v>0.11094034925943654</v>
      </c>
      <c r="J36" s="104">
        <v>7.3176774834518579E-2</v>
      </c>
      <c r="K36" s="104">
        <v>7.0823343282272411E-2</v>
      </c>
      <c r="L36" s="104">
        <v>0.13979267400875828</v>
      </c>
      <c r="M36" s="104">
        <v>6.8412570329059924E-2</v>
      </c>
      <c r="N36" s="104">
        <v>6.5854369476763847E-2</v>
      </c>
      <c r="O36" s="104">
        <v>4.7527188775754389E-2</v>
      </c>
      <c r="P36" s="104">
        <v>0</v>
      </c>
      <c r="Q36" s="104">
        <v>5.601147636402859E-2</v>
      </c>
      <c r="R36" s="104">
        <v>0.16516166106153496</v>
      </c>
      <c r="S36" s="104">
        <v>0.12037986897365535</v>
      </c>
      <c r="T36" s="104">
        <v>0.12649287886124183</v>
      </c>
      <c r="U36" s="104">
        <v>9.6443786110283009E-2</v>
      </c>
      <c r="V36" s="104">
        <v>7.6041518324654028E-2</v>
      </c>
      <c r="W36" s="104">
        <v>0.17929416483790389</v>
      </c>
      <c r="X36" s="104">
        <v>0.24998006036792397</v>
      </c>
      <c r="Y36" s="104">
        <v>0.14817907289938465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6.5774627837966492E-3</v>
      </c>
      <c r="D37" s="98">
        <v>4.3163523992640175E-3</v>
      </c>
      <c r="E37" s="98">
        <v>5.8586601887162422E-3</v>
      </c>
      <c r="F37" s="98">
        <v>7.216273848576365E-3</v>
      </c>
      <c r="G37" s="98">
        <v>7.3973441188082386E-3</v>
      </c>
      <c r="H37" s="98">
        <v>1.3872622426424787E-2</v>
      </c>
      <c r="I37" s="98">
        <v>2.7086056770007392E-2</v>
      </c>
      <c r="J37" s="98">
        <v>1.6432941124960378E-2</v>
      </c>
      <c r="K37" s="98">
        <v>1.4461268656931559E-2</v>
      </c>
      <c r="L37" s="98">
        <v>6.2498256142542105E-2</v>
      </c>
      <c r="M37" s="98">
        <v>1.3474017168237529E-2</v>
      </c>
      <c r="N37" s="98">
        <v>1.6812431349560012E-2</v>
      </c>
      <c r="O37" s="98">
        <v>1.2689594778805028E-2</v>
      </c>
      <c r="P37" s="98">
        <v>0</v>
      </c>
      <c r="Q37" s="98">
        <v>1.2372065166613827E-2</v>
      </c>
      <c r="R37" s="98">
        <v>3.4352060454448573E-2</v>
      </c>
      <c r="S37" s="98">
        <v>2.8150454805707752E-2</v>
      </c>
      <c r="T37" s="98">
        <v>2.9353485160512945E-2</v>
      </c>
      <c r="U37" s="98">
        <v>2.0422947933425278E-2</v>
      </c>
      <c r="V37" s="98">
        <v>1.6406378228142303E-2</v>
      </c>
      <c r="W37" s="98">
        <v>3.9398523894804104E-2</v>
      </c>
      <c r="X37" s="98">
        <v>2.1033338565993001E-2</v>
      </c>
      <c r="Y37" s="98">
        <v>1.0184605363946869E-2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2.0883034115218142E-2</v>
      </c>
      <c r="D38" s="98">
        <v>1.5422545724314314E-2</v>
      </c>
      <c r="E38" s="98">
        <v>1.8306596281803235E-2</v>
      </c>
      <c r="F38" s="98">
        <v>2.3513627181807654E-2</v>
      </c>
      <c r="G38" s="98">
        <v>2.7252375306244612E-2</v>
      </c>
      <c r="H38" s="98">
        <v>5.4754179662361659E-2</v>
      </c>
      <c r="I38" s="98">
        <v>8.3854292489429147E-2</v>
      </c>
      <c r="J38" s="98">
        <v>5.6743833709558204E-2</v>
      </c>
      <c r="K38" s="98">
        <v>5.6362074625340847E-2</v>
      </c>
      <c r="L38" s="98">
        <v>7.7294417866216172E-2</v>
      </c>
      <c r="M38" s="98">
        <v>5.4938553160822391E-2</v>
      </c>
      <c r="N38" s="98">
        <v>4.9041938127203838E-2</v>
      </c>
      <c r="O38" s="98">
        <v>3.4837593996949363E-2</v>
      </c>
      <c r="P38" s="98">
        <v>0</v>
      </c>
      <c r="Q38" s="98">
        <v>4.3639411197414761E-2</v>
      </c>
      <c r="R38" s="98">
        <v>0.13080960060708638</v>
      </c>
      <c r="S38" s="98">
        <v>9.2229414167947596E-2</v>
      </c>
      <c r="T38" s="98">
        <v>9.7139393700728896E-2</v>
      </c>
      <c r="U38" s="98">
        <v>7.602083817685773E-2</v>
      </c>
      <c r="V38" s="98">
        <v>5.9635140096511718E-2</v>
      </c>
      <c r="W38" s="98">
        <v>0.13989564094309978</v>
      </c>
      <c r="X38" s="98">
        <v>0.22894672180193099</v>
      </c>
      <c r="Y38" s="98">
        <v>0.13799446753543779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0.63080489399524242</v>
      </c>
      <c r="D39" s="122">
        <v>0.52418552283813646</v>
      </c>
      <c r="E39" s="122">
        <v>0.42082127573735906</v>
      </c>
      <c r="F39" s="122">
        <v>0.45740770676271258</v>
      </c>
      <c r="G39" s="122">
        <v>0.46337618334798947</v>
      </c>
      <c r="H39" s="122">
        <v>0.64280436015857312</v>
      </c>
      <c r="I39" s="122">
        <v>0.71561572226090697</v>
      </c>
      <c r="J39" s="122">
        <v>0.56390049833711475</v>
      </c>
      <c r="K39" s="122">
        <v>0.40119667313516433</v>
      </c>
      <c r="L39" s="122">
        <v>0.46708566995308853</v>
      </c>
      <c r="M39" s="122">
        <v>0.25597708989340229</v>
      </c>
      <c r="N39" s="122">
        <v>0.37502865052004819</v>
      </c>
      <c r="O39" s="122">
        <v>0.36953150089080089</v>
      </c>
      <c r="P39" s="122">
        <v>4.5396980012943454E-5</v>
      </c>
      <c r="Q39" s="122">
        <v>0.24692355838938679</v>
      </c>
      <c r="R39" s="122">
        <v>0.62148424895390364</v>
      </c>
      <c r="S39" s="122">
        <v>0.48809816010945362</v>
      </c>
      <c r="T39" s="122">
        <v>0.35845083771325142</v>
      </c>
      <c r="U39" s="122">
        <v>0.34688450075195248</v>
      </c>
      <c r="V39" s="122">
        <v>0.39812095354261501</v>
      </c>
      <c r="W39" s="122">
        <v>0.59386743475372461</v>
      </c>
      <c r="X39" s="122">
        <v>0.74979097756527513</v>
      </c>
      <c r="Y39" s="122">
        <v>0.56931440288994961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0.25727308545960498</v>
      </c>
      <c r="D40" s="98">
        <v>0.23534268116484819</v>
      </c>
      <c r="E40" s="98">
        <v>0.18304328234723183</v>
      </c>
      <c r="F40" s="98">
        <v>0.23795357609579815</v>
      </c>
      <c r="G40" s="98">
        <v>0.19474696564707616</v>
      </c>
      <c r="H40" s="98">
        <v>0.22750732330286202</v>
      </c>
      <c r="I40" s="98">
        <v>0.25622200569732101</v>
      </c>
      <c r="J40" s="98">
        <v>0.16660051102483078</v>
      </c>
      <c r="K40" s="98">
        <v>0.1599678627725209</v>
      </c>
      <c r="L40" s="98">
        <v>0.15830851771310742</v>
      </c>
      <c r="M40" s="98">
        <v>9.4318316274466629E-2</v>
      </c>
      <c r="N40" s="98">
        <v>0.11386695551940089</v>
      </c>
      <c r="O40" s="98">
        <v>0.11044980428789572</v>
      </c>
      <c r="P40" s="98">
        <v>0</v>
      </c>
      <c r="Q40" s="98">
        <v>6.8507976921781802E-2</v>
      </c>
      <c r="R40" s="98">
        <v>0.1245415181048897</v>
      </c>
      <c r="S40" s="98">
        <v>0.11467028127656638</v>
      </c>
      <c r="T40" s="98">
        <v>8.7005535228910844E-2</v>
      </c>
      <c r="U40" s="98">
        <v>8.7235603231167913E-2</v>
      </c>
      <c r="V40" s="98">
        <v>8.4701213467222494E-2</v>
      </c>
      <c r="W40" s="98">
        <v>8.4556606071893636E-2</v>
      </c>
      <c r="X40" s="98">
        <v>3.1456640549796015E-2</v>
      </c>
      <c r="Y40" s="98">
        <v>5.3038284841938038E-2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0.37353180853563739</v>
      </c>
      <c r="D41" s="33">
        <v>0.28884284167328822</v>
      </c>
      <c r="E41" s="33">
        <v>0.23777799339012723</v>
      </c>
      <c r="F41" s="33">
        <v>0.21945413066691444</v>
      </c>
      <c r="G41" s="33">
        <v>0.2686292177009133</v>
      </c>
      <c r="H41" s="33">
        <v>0.41529703685571112</v>
      </c>
      <c r="I41" s="33">
        <v>0.45939371656358591</v>
      </c>
      <c r="J41" s="33">
        <v>0.39729998731228394</v>
      </c>
      <c r="K41" s="33">
        <v>0.24122881036264343</v>
      </c>
      <c r="L41" s="33">
        <v>0.30877715223998115</v>
      </c>
      <c r="M41" s="33">
        <v>0.16165877361893563</v>
      </c>
      <c r="N41" s="33">
        <v>0.26116169500064729</v>
      </c>
      <c r="O41" s="33">
        <v>0.2590816966029052</v>
      </c>
      <c r="P41" s="33">
        <v>4.5396980012943454E-5</v>
      </c>
      <c r="Q41" s="33">
        <v>0.17841558146760497</v>
      </c>
      <c r="R41" s="33">
        <v>0.49694273084901391</v>
      </c>
      <c r="S41" s="33">
        <v>0.37342787883288725</v>
      </c>
      <c r="T41" s="33">
        <v>0.27144530248434057</v>
      </c>
      <c r="U41" s="33">
        <v>0.25964889752078457</v>
      </c>
      <c r="V41" s="33">
        <v>0.31341974007539253</v>
      </c>
      <c r="W41" s="33">
        <v>0.50931082868183097</v>
      </c>
      <c r="X41" s="33">
        <v>0.71833433701547911</v>
      </c>
      <c r="Y41" s="33">
        <v>0.51627611804801155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124.18559057820916</v>
      </c>
      <c r="D43" s="117">
        <f t="shared" si="14"/>
        <v>94.946281237439038</v>
      </c>
      <c r="E43" s="117">
        <f t="shared" si="14"/>
        <v>118.68521973204672</v>
      </c>
      <c r="F43" s="117">
        <f t="shared" si="14"/>
        <v>88.991630740252816</v>
      </c>
      <c r="G43" s="117">
        <f t="shared" si="14"/>
        <v>98.643756174529344</v>
      </c>
      <c r="H43" s="117">
        <f t="shared" si="14"/>
        <v>108.34512336195586</v>
      </c>
      <c r="I43" s="117">
        <f t="shared" si="14"/>
        <v>91.266080310695344</v>
      </c>
      <c r="J43" s="117">
        <f t="shared" si="14"/>
        <v>144.69793319562771</v>
      </c>
      <c r="K43" s="117">
        <f t="shared" si="14"/>
        <v>92.096479268752063</v>
      </c>
      <c r="L43" s="117">
        <f t="shared" si="14"/>
        <v>73.908335706074595</v>
      </c>
      <c r="M43" s="117">
        <f t="shared" si="14"/>
        <v>62.367938507535236</v>
      </c>
      <c r="N43" s="117">
        <f t="shared" si="14"/>
        <v>97.264638210786259</v>
      </c>
      <c r="O43" s="117">
        <f t="shared" si="14"/>
        <v>97.834367528858408</v>
      </c>
      <c r="P43" s="117">
        <f t="shared" si="14"/>
        <v>6.6535815840051526</v>
      </c>
      <c r="Q43" s="117">
        <f t="shared" si="14"/>
        <v>29.648575610905418</v>
      </c>
      <c r="R43" s="117">
        <f t="shared" ref="R43:V43" si="15">R44+R47+R49+R58</f>
        <v>39.854711412935217</v>
      </c>
      <c r="S43" s="117">
        <f t="shared" si="15"/>
        <v>51.557324593356377</v>
      </c>
      <c r="T43" s="117">
        <f t="shared" si="15"/>
        <v>41.324511513685557</v>
      </c>
      <c r="U43" s="117">
        <f t="shared" si="15"/>
        <v>45.387994366882481</v>
      </c>
      <c r="V43" s="117">
        <f t="shared" si="15"/>
        <v>28.230655804680225</v>
      </c>
      <c r="W43" s="117">
        <f t="shared" ref="W43:Y43" si="16">W44+W47+W49+W58</f>
        <v>39.384317441721684</v>
      </c>
      <c r="X43" s="117">
        <f t="shared" si="16"/>
        <v>15.982153726651656</v>
      </c>
      <c r="Y43" s="117">
        <f t="shared" si="16"/>
        <v>19.667108061454648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107.65863841397514</v>
      </c>
      <c r="D44" s="122">
        <f t="shared" si="17"/>
        <v>80.883955172889202</v>
      </c>
      <c r="E44" s="122">
        <f t="shared" si="17"/>
        <v>101.84472044029499</v>
      </c>
      <c r="F44" s="122">
        <f t="shared" si="17"/>
        <v>77.078415879659673</v>
      </c>
      <c r="G44" s="122">
        <f t="shared" si="17"/>
        <v>85.76582457478959</v>
      </c>
      <c r="H44" s="122">
        <f t="shared" si="17"/>
        <v>92.985067467069015</v>
      </c>
      <c r="I44" s="122">
        <f t="shared" si="17"/>
        <v>76.493002372736512</v>
      </c>
      <c r="J44" s="122">
        <f t="shared" si="17"/>
        <v>123.25773077034127</v>
      </c>
      <c r="K44" s="122">
        <f t="shared" si="17"/>
        <v>79.415180440879595</v>
      </c>
      <c r="L44" s="122">
        <f t="shared" si="17"/>
        <v>62.585397494323715</v>
      </c>
      <c r="M44" s="122">
        <f t="shared" si="17"/>
        <v>50.729918408251734</v>
      </c>
      <c r="N44" s="122">
        <f t="shared" si="17"/>
        <v>80.480970680115874</v>
      </c>
      <c r="O44" s="122">
        <f t="shared" si="17"/>
        <v>81.215410725214412</v>
      </c>
      <c r="P44" s="122">
        <f t="shared" si="17"/>
        <v>5.29842844101836</v>
      </c>
      <c r="Q44" s="122">
        <f t="shared" si="17"/>
        <v>24.05744768767055</v>
      </c>
      <c r="R44" s="122">
        <f t="shared" ref="R44:V44" si="18">SUM(R45:R46)</f>
        <v>31.51157566290561</v>
      </c>
      <c r="S44" s="122">
        <f t="shared" si="18"/>
        <v>40.242141431340833</v>
      </c>
      <c r="T44" s="122">
        <f t="shared" si="18"/>
        <v>31.887161601052874</v>
      </c>
      <c r="U44" s="122">
        <f t="shared" si="18"/>
        <v>34.303273428779079</v>
      </c>
      <c r="V44" s="122">
        <f t="shared" si="18"/>
        <v>20.795844565500101</v>
      </c>
      <c r="W44" s="122">
        <f t="shared" ref="W44:Y44" si="19">SUM(W45:W46)</f>
        <v>29.583301014965215</v>
      </c>
      <c r="X44" s="122">
        <f t="shared" si="19"/>
        <v>12.14731746446579</v>
      </c>
      <c r="Y44" s="122">
        <f t="shared" si="19"/>
        <v>14.88007671449158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105.0885480221601</v>
      </c>
      <c r="D45" s="98">
        <v>78.977904526804664</v>
      </c>
      <c r="E45" s="98">
        <v>99.55304947748985</v>
      </c>
      <c r="F45" s="98">
        <v>75.330977871338931</v>
      </c>
      <c r="G45" s="98">
        <v>83.865195750479444</v>
      </c>
      <c r="H45" s="98">
        <v>90.962567043548788</v>
      </c>
      <c r="I45" s="98">
        <v>74.829239671429264</v>
      </c>
      <c r="J45" s="98">
        <v>120.61794621441034</v>
      </c>
      <c r="K45" s="98">
        <v>77.762413111239908</v>
      </c>
      <c r="L45" s="98">
        <v>61.291540038671059</v>
      </c>
      <c r="M45" s="98">
        <v>49.704683905441726</v>
      </c>
      <c r="N45" s="98">
        <v>78.85392567978738</v>
      </c>
      <c r="O45" s="98">
        <v>79.588873082501649</v>
      </c>
      <c r="P45" s="98">
        <v>5.1933893091560277</v>
      </c>
      <c r="Q45" s="98">
        <v>23.58359349169104</v>
      </c>
      <c r="R45" s="98">
        <v>30.893544530099788</v>
      </c>
      <c r="S45" s="98">
        <v>39.457663233616778</v>
      </c>
      <c r="T45" s="98">
        <v>31.270642667855071</v>
      </c>
      <c r="U45" s="98">
        <v>33.640879292271016</v>
      </c>
      <c r="V45" s="98">
        <v>20.397457428894025</v>
      </c>
      <c r="W45" s="98">
        <v>29.012548057971383</v>
      </c>
      <c r="X45" s="98">
        <v>11.91796095197058</v>
      </c>
      <c r="Y45" s="98">
        <v>14.599534762902836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2.5700903918150479</v>
      </c>
      <c r="D46" s="98">
        <v>1.9060506460845419</v>
      </c>
      <c r="E46" s="98">
        <v>2.2916709628051439</v>
      </c>
      <c r="F46" s="98">
        <v>1.7474380083207439</v>
      </c>
      <c r="G46" s="98">
        <v>1.9006288243101475</v>
      </c>
      <c r="H46" s="98">
        <v>2.0225004235202229</v>
      </c>
      <c r="I46" s="98">
        <v>1.6637627013072447</v>
      </c>
      <c r="J46" s="98">
        <v>2.6397845559309352</v>
      </c>
      <c r="K46" s="98">
        <v>1.6527673296396905</v>
      </c>
      <c r="L46" s="98">
        <v>1.2938574556526532</v>
      </c>
      <c r="M46" s="98">
        <v>1.0252345028100076</v>
      </c>
      <c r="N46" s="98">
        <v>1.6270450003284891</v>
      </c>
      <c r="O46" s="98">
        <v>1.626537642712762</v>
      </c>
      <c r="P46" s="98">
        <v>0.10503913186233264</v>
      </c>
      <c r="Q46" s="98">
        <v>0.47385419597951084</v>
      </c>
      <c r="R46" s="98">
        <v>0.61803113280582245</v>
      </c>
      <c r="S46" s="98">
        <v>0.7844781977240558</v>
      </c>
      <c r="T46" s="98">
        <v>0.61651893319780249</v>
      </c>
      <c r="U46" s="98">
        <v>0.66239413650806012</v>
      </c>
      <c r="V46" s="98">
        <v>0.39838713660607677</v>
      </c>
      <c r="W46" s="98">
        <v>0.57075295699383077</v>
      </c>
      <c r="X46" s="98">
        <v>0.22935651249520919</v>
      </c>
      <c r="Y46" s="98">
        <v>0.28054195158874284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0.10003028760948032</v>
      </c>
      <c r="D47" s="122">
        <f t="shared" si="20"/>
        <v>0.21807855456366465</v>
      </c>
      <c r="E47" s="122">
        <f t="shared" si="20"/>
        <v>0.17350292260692765</v>
      </c>
      <c r="F47" s="122">
        <f t="shared" si="20"/>
        <v>5.3755709814060817E-2</v>
      </c>
      <c r="G47" s="122">
        <f t="shared" si="20"/>
        <v>7.0427487956573512E-2</v>
      </c>
      <c r="H47" s="122">
        <f t="shared" si="20"/>
        <v>0.14119839308965398</v>
      </c>
      <c r="I47" s="122">
        <f t="shared" si="20"/>
        <v>3.0878218997422095E-2</v>
      </c>
      <c r="J47" s="122">
        <f t="shared" si="20"/>
        <v>0.22370242954495489</v>
      </c>
      <c r="K47" s="122">
        <f t="shared" si="20"/>
        <v>0.5381203205400541</v>
      </c>
      <c r="L47" s="122">
        <f t="shared" si="20"/>
        <v>0.26179994456457212</v>
      </c>
      <c r="M47" s="122">
        <f t="shared" si="20"/>
        <v>0.18890123529262448</v>
      </c>
      <c r="N47" s="122">
        <f t="shared" si="20"/>
        <v>0.23088612237747635</v>
      </c>
      <c r="O47" s="122">
        <f t="shared" si="20"/>
        <v>0.43861290266281378</v>
      </c>
      <c r="P47" s="122">
        <f t="shared" si="20"/>
        <v>1.7550549284367403E-2</v>
      </c>
      <c r="Q47" s="122">
        <f t="shared" si="20"/>
        <v>0.11881170555124393</v>
      </c>
      <c r="R47" s="122">
        <f t="shared" si="20"/>
        <v>0.46298940790327953</v>
      </c>
      <c r="S47" s="122">
        <f t="shared" si="20"/>
        <v>0.73583212450507107</v>
      </c>
      <c r="T47" s="122">
        <f t="shared" si="20"/>
        <v>0.48565409244573993</v>
      </c>
      <c r="U47" s="122">
        <f t="shared" si="20"/>
        <v>1.1733755438874993</v>
      </c>
      <c r="V47" s="122">
        <f t="shared" si="20"/>
        <v>0.38603086734924785</v>
      </c>
      <c r="W47" s="122">
        <f t="shared" si="20"/>
        <v>1.2879799784763555</v>
      </c>
      <c r="X47" s="122">
        <f t="shared" si="20"/>
        <v>7.3847203794659436E-2</v>
      </c>
      <c r="Y47" s="122">
        <f t="shared" si="20"/>
        <v>7.2047562752103805E-2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0.10003028760948032</v>
      </c>
      <c r="D48" s="98">
        <v>0.21807855456366465</v>
      </c>
      <c r="E48" s="98">
        <v>0.17350292260692765</v>
      </c>
      <c r="F48" s="98">
        <v>5.3755709814060817E-2</v>
      </c>
      <c r="G48" s="98">
        <v>7.0427487956573512E-2</v>
      </c>
      <c r="H48" s="98">
        <v>0.14119839308965398</v>
      </c>
      <c r="I48" s="98">
        <v>3.0878218997422095E-2</v>
      </c>
      <c r="J48" s="98">
        <v>0.22370242954495489</v>
      </c>
      <c r="K48" s="98">
        <v>0.5381203205400541</v>
      </c>
      <c r="L48" s="98">
        <v>0.26179994456457212</v>
      </c>
      <c r="M48" s="98">
        <v>0.18890123529262448</v>
      </c>
      <c r="N48" s="98">
        <v>0.23088612237747635</v>
      </c>
      <c r="O48" s="98">
        <v>0.43861290266281378</v>
      </c>
      <c r="P48" s="98">
        <v>1.7550549284367403E-2</v>
      </c>
      <c r="Q48" s="98">
        <v>0.11881170555124393</v>
      </c>
      <c r="R48" s="98">
        <v>0.46298940790327953</v>
      </c>
      <c r="S48" s="98">
        <v>0.73583212450507107</v>
      </c>
      <c r="T48" s="98">
        <v>0.48565409244573993</v>
      </c>
      <c r="U48" s="98">
        <v>1.1733755438874993</v>
      </c>
      <c r="V48" s="98">
        <v>0.38603086734924785</v>
      </c>
      <c r="W48" s="98">
        <v>1.2879799784763555</v>
      </c>
      <c r="X48" s="98">
        <v>7.3847203794659436E-2</v>
      </c>
      <c r="Y48" s="98">
        <v>7.2047562752103805E-2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10.029717004229328</v>
      </c>
      <c r="D49" s="122">
        <v>8.3511569092619151</v>
      </c>
      <c r="E49" s="122">
        <v>10.429765984542977</v>
      </c>
      <c r="F49" s="122">
        <v>7.6709285152846478</v>
      </c>
      <c r="G49" s="122">
        <v>8.0779428497993333</v>
      </c>
      <c r="H49" s="122">
        <v>9.6132375402358399</v>
      </c>
      <c r="I49" s="122">
        <v>9.0122614642398702</v>
      </c>
      <c r="J49" s="122">
        <v>13.270538961647979</v>
      </c>
      <c r="K49" s="122">
        <v>7.9860296791888779</v>
      </c>
      <c r="L49" s="122">
        <v>6.8051313556879949</v>
      </c>
      <c r="M49" s="122">
        <v>7.305515440747298</v>
      </c>
      <c r="N49" s="122">
        <v>10.595291939206708</v>
      </c>
      <c r="O49" s="122">
        <v>10.35015206919325</v>
      </c>
      <c r="P49" s="122">
        <v>0.86764652747589122</v>
      </c>
      <c r="Q49" s="122">
        <v>3.3848405380533118</v>
      </c>
      <c r="R49" s="122">
        <v>5.3526840132976004</v>
      </c>
      <c r="S49" s="122">
        <v>7.0273416057364742</v>
      </c>
      <c r="T49" s="122">
        <v>5.917801106779919</v>
      </c>
      <c r="U49" s="122">
        <v>6.6149351413514834</v>
      </c>
      <c r="V49" s="122">
        <v>4.6407981811800871</v>
      </c>
      <c r="W49" s="122">
        <v>5.7652919074242357</v>
      </c>
      <c r="X49" s="122">
        <v>2.1432708946089751</v>
      </c>
      <c r="Y49" s="122">
        <v>2.7056549339057567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4.9822856205005985</v>
      </c>
      <c r="D50" s="98">
        <v>3.6348252039566278</v>
      </c>
      <c r="E50" s="98">
        <v>6.2112843596216791</v>
      </c>
      <c r="F50" s="98">
        <v>3.5161217269768756</v>
      </c>
      <c r="G50" s="98">
        <v>4.3718825138918556</v>
      </c>
      <c r="H50" s="98">
        <v>4.1631623119625001</v>
      </c>
      <c r="I50" s="98">
        <v>5.9893145432382111</v>
      </c>
      <c r="J50" s="98">
        <v>10.211428979642712</v>
      </c>
      <c r="K50" s="98">
        <v>4.7710390271303638</v>
      </c>
      <c r="L50" s="98">
        <v>3.1779188844612811</v>
      </c>
      <c r="M50" s="98">
        <v>2.6172844266392192</v>
      </c>
      <c r="N50" s="98">
        <v>4.6389128017575825</v>
      </c>
      <c r="O50" s="98">
        <v>3.8627767985081864</v>
      </c>
      <c r="P50" s="98">
        <v>0.51352301116057897</v>
      </c>
      <c r="Q50" s="98">
        <v>3.3848405380533118</v>
      </c>
      <c r="R50" s="98">
        <v>5.3369030825137678</v>
      </c>
      <c r="S50" s="98">
        <v>7.023202684759128</v>
      </c>
      <c r="T50" s="98">
        <v>5.9068985615485889</v>
      </c>
      <c r="U50" s="98">
        <v>6.5972360081796486</v>
      </c>
      <c r="V50" s="98">
        <v>3.0914472324328344</v>
      </c>
      <c r="W50" s="98">
        <v>2.7173449459894572</v>
      </c>
      <c r="X50" s="98">
        <v>0.47288828308598779</v>
      </c>
      <c r="Y50" s="98">
        <v>1.61877784173207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4.1123847060839172E-3</v>
      </c>
      <c r="D51" s="98">
        <v>0</v>
      </c>
      <c r="E51" s="98">
        <v>1.831779692877385E-3</v>
      </c>
      <c r="F51" s="98">
        <v>1.0068533777904637E-3</v>
      </c>
      <c r="G51" s="98">
        <v>4.6100837989067386E-3</v>
      </c>
      <c r="H51" s="98">
        <v>5.9560464325631012E-3</v>
      </c>
      <c r="I51" s="98">
        <v>7.3836171565426802E-3</v>
      </c>
      <c r="J51" s="98">
        <v>1.548969231630095E-2</v>
      </c>
      <c r="K51" s="98">
        <v>9.1945045351439301E-3</v>
      </c>
      <c r="L51" s="98">
        <v>1.0371698087401696E-2</v>
      </c>
      <c r="M51" s="98">
        <v>7.6405638438684764E-3</v>
      </c>
      <c r="N51" s="98">
        <v>2.1357208805691998E-3</v>
      </c>
      <c r="O51" s="98">
        <v>0</v>
      </c>
      <c r="P51" s="98">
        <v>2.5922487755365156E-4</v>
      </c>
      <c r="Q51" s="98">
        <v>0</v>
      </c>
      <c r="R51" s="98">
        <v>1.5780930783832147E-2</v>
      </c>
      <c r="S51" s="98">
        <v>4.1389209773459888E-3</v>
      </c>
      <c r="T51" s="98">
        <v>1.0902545231329875E-2</v>
      </c>
      <c r="U51" s="98">
        <v>1.7699133171834983E-2</v>
      </c>
      <c r="V51" s="98">
        <v>0</v>
      </c>
      <c r="W51" s="98">
        <v>1.0899580283379135E-2</v>
      </c>
      <c r="X51" s="98">
        <v>1.379011308243847E-4</v>
      </c>
      <c r="Y51" s="98">
        <v>3.6690769723305384E-3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9.8507154928465044E-4</v>
      </c>
      <c r="D52" s="101">
        <v>0</v>
      </c>
      <c r="E52" s="101">
        <v>4.4404964539838769E-4</v>
      </c>
      <c r="F52" s="101">
        <v>2.3640334138749617E-4</v>
      </c>
      <c r="G52" s="101">
        <v>9.8486121936521985E-4</v>
      </c>
      <c r="H52" s="101">
        <v>1.2052416448767212E-3</v>
      </c>
      <c r="I52" s="101">
        <v>1.8006882325954294E-3</v>
      </c>
      <c r="J52" s="101">
        <v>3.4814686600345107E-3</v>
      </c>
      <c r="K52" s="101">
        <v>1.8828316292736024E-3</v>
      </c>
      <c r="L52" s="101">
        <v>4.6355373913082787E-3</v>
      </c>
      <c r="M52" s="101">
        <v>1.5064391105038342E-3</v>
      </c>
      <c r="N52" s="101">
        <v>5.4551772509688718E-4</v>
      </c>
      <c r="O52" s="101">
        <v>0</v>
      </c>
      <c r="P52" s="101">
        <v>4.9603236076189175E-5</v>
      </c>
      <c r="Q52" s="101">
        <v>0</v>
      </c>
      <c r="R52" s="101">
        <v>3.2916796682763809E-3</v>
      </c>
      <c r="S52" s="101">
        <v>9.68143898079391E-4</v>
      </c>
      <c r="T52" s="101">
        <v>2.5292306779071891E-3</v>
      </c>
      <c r="U52" s="101">
        <v>3.7516395114279158E-3</v>
      </c>
      <c r="V52" s="101">
        <v>0</v>
      </c>
      <c r="W52" s="101">
        <v>2.4045407132156655E-3</v>
      </c>
      <c r="X52" s="101">
        <v>1.0731587195997075E-5</v>
      </c>
      <c r="Y52" s="101">
        <v>2.5052643681182602E-4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3.1273131567992668E-3</v>
      </c>
      <c r="D53" s="104">
        <v>0</v>
      </c>
      <c r="E53" s="104">
        <v>1.3877300474789973E-3</v>
      </c>
      <c r="F53" s="104">
        <v>7.7045003640296755E-4</v>
      </c>
      <c r="G53" s="104">
        <v>3.6252225795415189E-3</v>
      </c>
      <c r="H53" s="104">
        <v>4.7508047876863805E-3</v>
      </c>
      <c r="I53" s="104">
        <v>5.5829289239472512E-3</v>
      </c>
      <c r="J53" s="104">
        <v>1.2008223656266439E-2</v>
      </c>
      <c r="K53" s="104">
        <v>7.3116729058703275E-3</v>
      </c>
      <c r="L53" s="104">
        <v>5.7361606960934161E-3</v>
      </c>
      <c r="M53" s="104">
        <v>6.1341247333646419E-3</v>
      </c>
      <c r="N53" s="104">
        <v>1.5902031554723124E-3</v>
      </c>
      <c r="O53" s="104">
        <v>0</v>
      </c>
      <c r="P53" s="104">
        <v>2.0962164147746235E-4</v>
      </c>
      <c r="Q53" s="104">
        <v>0</v>
      </c>
      <c r="R53" s="104">
        <v>1.2489251115555766E-2</v>
      </c>
      <c r="S53" s="104">
        <v>3.1707770792665981E-3</v>
      </c>
      <c r="T53" s="104">
        <v>8.3733145534226859E-3</v>
      </c>
      <c r="U53" s="104">
        <v>1.3947493660407068E-2</v>
      </c>
      <c r="V53" s="104">
        <v>0</v>
      </c>
      <c r="W53" s="104">
        <v>8.4950395701634696E-3</v>
      </c>
      <c r="X53" s="104">
        <v>1.2716954362838761E-4</v>
      </c>
      <c r="Y53" s="104">
        <v>3.4185505355187125E-3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4.8840481170083603</v>
      </c>
      <c r="D54" s="101">
        <v>4.589717556504997</v>
      </c>
      <c r="E54" s="101">
        <v>4.0595360629955008</v>
      </c>
      <c r="F54" s="101">
        <v>3.9888456475337226</v>
      </c>
      <c r="G54" s="101">
        <v>3.5187651356505261</v>
      </c>
      <c r="H54" s="101">
        <v>5.0739016842848805</v>
      </c>
      <c r="I54" s="101">
        <v>2.7102264344497993</v>
      </c>
      <c r="J54" s="101">
        <v>2.7911918228510073</v>
      </c>
      <c r="K54" s="101">
        <v>2.8817213000862507</v>
      </c>
      <c r="L54" s="101">
        <v>2.9200280596187325</v>
      </c>
      <c r="M54" s="101">
        <v>3.9431595949355356</v>
      </c>
      <c r="N54" s="101">
        <v>5.3419633361121068</v>
      </c>
      <c r="O54" s="101">
        <v>6.011226856905016</v>
      </c>
      <c r="P54" s="101">
        <v>0.30981444006960968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1.392740406270766</v>
      </c>
      <c r="W54" s="101">
        <v>2.5693842726438421</v>
      </c>
      <c r="X54" s="101">
        <v>1.2532848989438874</v>
      </c>
      <c r="Y54" s="101">
        <v>0.87398085613124532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0.15927088201428583</v>
      </c>
      <c r="D55" s="104">
        <v>0.12661414880029143</v>
      </c>
      <c r="E55" s="104">
        <v>0.15711378223291844</v>
      </c>
      <c r="F55" s="104">
        <v>0.16495428739625828</v>
      </c>
      <c r="G55" s="104">
        <v>0.18268511645804461</v>
      </c>
      <c r="H55" s="104">
        <v>0.37021749755589484</v>
      </c>
      <c r="I55" s="104">
        <v>0.30533686939531773</v>
      </c>
      <c r="J55" s="104">
        <v>0.25242846683795839</v>
      </c>
      <c r="K55" s="104">
        <v>0.3240748474371194</v>
      </c>
      <c r="L55" s="104">
        <v>0.69681271352057972</v>
      </c>
      <c r="M55" s="104">
        <v>0.73743085532867481</v>
      </c>
      <c r="N55" s="104">
        <v>0.61228008045644811</v>
      </c>
      <c r="O55" s="104">
        <v>0.47614841378004752</v>
      </c>
      <c r="P55" s="104">
        <v>4.404985136814886E-2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0.15661054247648637</v>
      </c>
      <c r="W55" s="104">
        <v>0.46766310850755777</v>
      </c>
      <c r="X55" s="104">
        <v>0.4169598114482756</v>
      </c>
      <c r="Y55" s="104">
        <v>0.20922715907011125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3.8149284146020569E-2</v>
      </c>
      <c r="D56" s="98">
        <v>2.768702090326387E-2</v>
      </c>
      <c r="E56" s="98">
        <v>3.8090895587620688E-2</v>
      </c>
      <c r="F56" s="98">
        <v>3.873606065867935E-2</v>
      </c>
      <c r="G56" s="98">
        <v>3.9001316439163443E-2</v>
      </c>
      <c r="H56" s="98">
        <v>7.4837926333856802E-2</v>
      </c>
      <c r="I56" s="98">
        <v>7.4547915466513029E-2</v>
      </c>
      <c r="J56" s="98">
        <v>5.6686594116681976E-2</v>
      </c>
      <c r="K56" s="98">
        <v>6.6172157604361001E-2</v>
      </c>
      <c r="L56" s="98">
        <v>0.31152976907974828</v>
      </c>
      <c r="M56" s="98">
        <v>0.14523874716728807</v>
      </c>
      <c r="N56" s="98">
        <v>0.15631334566204053</v>
      </c>
      <c r="O56" s="98">
        <v>0.12712997719995445</v>
      </c>
      <c r="P56" s="98">
        <v>8.4283468723913152E-3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3.3789590883941248E-2</v>
      </c>
      <c r="W56" s="98">
        <v>0.10276539770221325</v>
      </c>
      <c r="X56" s="98">
        <v>3.5083025700915108E-2</v>
      </c>
      <c r="Y56" s="98">
        <v>1.4380546489150478E-2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0.12112159786826525</v>
      </c>
      <c r="D57" s="98">
        <v>9.8927127897027553E-2</v>
      </c>
      <c r="E57" s="98">
        <v>0.11902288664529774</v>
      </c>
      <c r="F57" s="98">
        <v>0.12621822673757893</v>
      </c>
      <c r="G57" s="98">
        <v>0.14368380001888117</v>
      </c>
      <c r="H57" s="98">
        <v>0.29537957122203806</v>
      </c>
      <c r="I57" s="98">
        <v>0.23078895392880472</v>
      </c>
      <c r="J57" s="98">
        <v>0.19574187272127638</v>
      </c>
      <c r="K57" s="98">
        <v>0.25790268983275838</v>
      </c>
      <c r="L57" s="98">
        <v>0.38528294444083139</v>
      </c>
      <c r="M57" s="98">
        <v>0.59219210816138668</v>
      </c>
      <c r="N57" s="98">
        <v>0.45596673479440764</v>
      </c>
      <c r="O57" s="98">
        <v>0.34901843658009307</v>
      </c>
      <c r="P57" s="98">
        <v>3.5621504495757544E-2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0.12282095159254511</v>
      </c>
      <c r="W57" s="98">
        <v>0.3648977108053445</v>
      </c>
      <c r="X57" s="98">
        <v>0.3818767857473605</v>
      </c>
      <c r="Y57" s="98">
        <v>0.19484661258096075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6.3972048723952017</v>
      </c>
      <c r="D58" s="122">
        <v>5.4930906007242637</v>
      </c>
      <c r="E58" s="122">
        <v>6.2372303846018102</v>
      </c>
      <c r="F58" s="122">
        <v>4.1885306354944518</v>
      </c>
      <c r="G58" s="122">
        <v>4.7295612619838439</v>
      </c>
      <c r="H58" s="122">
        <v>5.6056199615613407</v>
      </c>
      <c r="I58" s="122">
        <v>5.7299382547215512</v>
      </c>
      <c r="J58" s="122">
        <v>7.9459610340935001</v>
      </c>
      <c r="K58" s="122">
        <v>4.1571488281435318</v>
      </c>
      <c r="L58" s="122">
        <v>4.2560069114983152</v>
      </c>
      <c r="M58" s="122">
        <v>4.1436034232435759</v>
      </c>
      <c r="N58" s="122">
        <v>5.9574894690862088</v>
      </c>
      <c r="O58" s="122">
        <v>5.8301918317879284</v>
      </c>
      <c r="P58" s="122">
        <v>0.46995606622653441</v>
      </c>
      <c r="Q58" s="122">
        <v>2.0874756796303129</v>
      </c>
      <c r="R58" s="122">
        <v>2.5274623288287277</v>
      </c>
      <c r="S58" s="122">
        <v>3.5520094317739961</v>
      </c>
      <c r="T58" s="122">
        <v>3.0338947134070242</v>
      </c>
      <c r="U58" s="122">
        <v>3.2964102528644217</v>
      </c>
      <c r="V58" s="122">
        <v>2.4079821906507894</v>
      </c>
      <c r="W58" s="122">
        <v>2.7477445408558769</v>
      </c>
      <c r="X58" s="122">
        <v>1.6177181637822329</v>
      </c>
      <c r="Y58" s="122">
        <v>2.0093288503052089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2.6092390397501917</v>
      </c>
      <c r="D59" s="98">
        <v>2.4664811949192851</v>
      </c>
      <c r="E59" s="98">
        <v>2.7128591687562529</v>
      </c>
      <c r="F59" s="98">
        <v>2.1790677109800054</v>
      </c>
      <c r="G59" s="98">
        <v>1.9877330478183561</v>
      </c>
      <c r="H59" s="98">
        <v>1.9841717103306513</v>
      </c>
      <c r="I59" s="98">
        <v>2.0514345937937351</v>
      </c>
      <c r="J59" s="98">
        <v>2.3472998225383264</v>
      </c>
      <c r="K59" s="98">
        <v>1.6575704535272038</v>
      </c>
      <c r="L59" s="98">
        <v>1.442597594377012</v>
      </c>
      <c r="M59" s="98">
        <v>1.5269021095614339</v>
      </c>
      <c r="N59" s="98">
        <v>1.8086169336996902</v>
      </c>
      <c r="O59" s="98">
        <v>1.7423670676423857</v>
      </c>
      <c r="P59" s="98">
        <v>0.15290355781613738</v>
      </c>
      <c r="Q59" s="98">
        <v>0.57895063423773319</v>
      </c>
      <c r="R59" s="98">
        <v>0.50657157420391574</v>
      </c>
      <c r="S59" s="98">
        <v>0.83436377841821363</v>
      </c>
      <c r="T59" s="98">
        <v>0.73656672167019799</v>
      </c>
      <c r="U59" s="98">
        <v>0.8290404325548637</v>
      </c>
      <c r="V59" s="98">
        <v>0.51216220127651269</v>
      </c>
      <c r="W59" s="98">
        <v>0.3913311338953433</v>
      </c>
      <c r="X59" s="98">
        <v>6.7918944168655057E-2</v>
      </c>
      <c r="Y59" s="98">
        <v>0.18714160895766768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3.7879658326450105</v>
      </c>
      <c r="D60" s="33">
        <v>3.0266094058049791</v>
      </c>
      <c r="E60" s="33">
        <v>3.5243712158455578</v>
      </c>
      <c r="F60" s="33">
        <v>2.009462924514446</v>
      </c>
      <c r="G60" s="33">
        <v>2.7418282141654879</v>
      </c>
      <c r="H60" s="33">
        <v>3.6214482512306896</v>
      </c>
      <c r="I60" s="33">
        <v>3.6785036609278157</v>
      </c>
      <c r="J60" s="33">
        <v>5.5986612115551733</v>
      </c>
      <c r="K60" s="33">
        <v>2.4995783746163278</v>
      </c>
      <c r="L60" s="33">
        <v>2.813409317121303</v>
      </c>
      <c r="M60" s="33">
        <v>2.6167013136821415</v>
      </c>
      <c r="N60" s="33">
        <v>4.1488725353865181</v>
      </c>
      <c r="O60" s="33">
        <v>4.0878247641455427</v>
      </c>
      <c r="P60" s="33">
        <v>0.31705250841039706</v>
      </c>
      <c r="Q60" s="33">
        <v>1.5085250453925798</v>
      </c>
      <c r="R60" s="33">
        <v>2.020890754624812</v>
      </c>
      <c r="S60" s="33">
        <v>2.7176456533557825</v>
      </c>
      <c r="T60" s="33">
        <v>2.2973279917368261</v>
      </c>
      <c r="U60" s="33">
        <v>2.4673698203095582</v>
      </c>
      <c r="V60" s="33">
        <v>1.8958199893742769</v>
      </c>
      <c r="W60" s="33">
        <v>2.3564134069605336</v>
      </c>
      <c r="X60" s="33">
        <v>1.5497992196135779</v>
      </c>
      <c r="Y60" s="33">
        <v>1.8221872413475411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311.5814372997919</v>
      </c>
      <c r="D62" s="117">
        <f t="shared" si="21"/>
        <v>284.21168875768296</v>
      </c>
      <c r="E62" s="117">
        <f t="shared" si="21"/>
        <v>244.96378943292495</v>
      </c>
      <c r="F62" s="117">
        <f t="shared" si="21"/>
        <v>334.93315352769702</v>
      </c>
      <c r="G62" s="117">
        <f t="shared" si="21"/>
        <v>204.08913498513454</v>
      </c>
      <c r="H62" s="117">
        <f t="shared" si="21"/>
        <v>353.74675080823749</v>
      </c>
      <c r="I62" s="117">
        <f t="shared" si="21"/>
        <v>193.99182752217143</v>
      </c>
      <c r="J62" s="117">
        <f t="shared" si="21"/>
        <v>282.22520743721952</v>
      </c>
      <c r="K62" s="117">
        <f t="shared" si="21"/>
        <v>194.45158721685445</v>
      </c>
      <c r="L62" s="117">
        <f t="shared" si="21"/>
        <v>236.453593253186</v>
      </c>
      <c r="M62" s="117">
        <f t="shared" si="21"/>
        <v>182.86839983209865</v>
      </c>
      <c r="N62" s="117">
        <f t="shared" si="21"/>
        <v>211.30531580225141</v>
      </c>
      <c r="O62" s="117">
        <f t="shared" si="21"/>
        <v>210.51485729434236</v>
      </c>
      <c r="P62" s="117">
        <f t="shared" si="21"/>
        <v>177.83419232569094</v>
      </c>
      <c r="Q62" s="117">
        <f t="shared" si="21"/>
        <v>228.15360631451526</v>
      </c>
      <c r="R62" s="117">
        <f t="shared" ref="R62:V62" si="22">R63+R66+R68+R77</f>
        <v>234.02792113088054</v>
      </c>
      <c r="S62" s="117">
        <f t="shared" si="22"/>
        <v>190.22630347758241</v>
      </c>
      <c r="T62" s="117">
        <f t="shared" si="22"/>
        <v>173.2763694903102</v>
      </c>
      <c r="U62" s="117">
        <f t="shared" si="22"/>
        <v>168.43888192350994</v>
      </c>
      <c r="V62" s="117">
        <f t="shared" si="22"/>
        <v>152.92844974970873</v>
      </c>
      <c r="W62" s="117">
        <f t="shared" ref="W62:Y62" si="23">W63+W66+W68+W77</f>
        <v>119.28832028967547</v>
      </c>
      <c r="X62" s="117">
        <f t="shared" si="23"/>
        <v>73.098286640448237</v>
      </c>
      <c r="Y62" s="117">
        <f t="shared" si="23"/>
        <v>94.49325183855882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269.00896085057173</v>
      </c>
      <c r="D63" s="122">
        <f t="shared" si="24"/>
        <v>242.417265290768</v>
      </c>
      <c r="E63" s="122">
        <f t="shared" si="24"/>
        <v>209.75357525134956</v>
      </c>
      <c r="F63" s="122">
        <f t="shared" si="24"/>
        <v>290.37353118713128</v>
      </c>
      <c r="G63" s="122">
        <f t="shared" si="24"/>
        <v>177.0553160901558</v>
      </c>
      <c r="H63" s="122">
        <f t="shared" si="24"/>
        <v>303.20317070428121</v>
      </c>
      <c r="I63" s="122">
        <f t="shared" si="24"/>
        <v>163.06968958375143</v>
      </c>
      <c r="J63" s="122">
        <f t="shared" si="24"/>
        <v>239.31692248324353</v>
      </c>
      <c r="K63" s="122">
        <f t="shared" si="24"/>
        <v>166.91609617648055</v>
      </c>
      <c r="L63" s="122">
        <f t="shared" si="24"/>
        <v>200.74304674686954</v>
      </c>
      <c r="M63" s="122">
        <f t="shared" si="24"/>
        <v>148.28565189493372</v>
      </c>
      <c r="N63" s="122">
        <f t="shared" si="24"/>
        <v>174.7625993739716</v>
      </c>
      <c r="O63" s="122">
        <f t="shared" si="24"/>
        <v>175.63203332275731</v>
      </c>
      <c r="P63" s="122">
        <f t="shared" si="24"/>
        <v>140.62039394099776</v>
      </c>
      <c r="Q63" s="122">
        <f t="shared" si="24"/>
        <v>182.1280282309167</v>
      </c>
      <c r="R63" s="122">
        <f t="shared" ref="R63:V63" si="25">SUM(R64:R65)</f>
        <v>187.40368876742363</v>
      </c>
      <c r="S63" s="122">
        <f t="shared" si="25"/>
        <v>149.28622619515878</v>
      </c>
      <c r="T63" s="122">
        <f t="shared" si="25"/>
        <v>133.97516443406047</v>
      </c>
      <c r="U63" s="122">
        <f t="shared" si="25"/>
        <v>126.77609118385756</v>
      </c>
      <c r="V63" s="122">
        <f t="shared" si="25"/>
        <v>114.4985222840246</v>
      </c>
      <c r="W63" s="122">
        <f t="shared" ref="W63:Y63" si="26">SUM(W64:W65)</f>
        <v>89.304102953498202</v>
      </c>
      <c r="X63" s="122">
        <f t="shared" si="26"/>
        <v>55.633221924486456</v>
      </c>
      <c r="Y63" s="122">
        <f t="shared" si="26"/>
        <v>71.790978587084254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262.58702057917725</v>
      </c>
      <c r="D64" s="98">
        <v>236.7046417655971</v>
      </c>
      <c r="E64" s="98">
        <v>205.03378049252476</v>
      </c>
      <c r="F64" s="98">
        <v>283.79049832097968</v>
      </c>
      <c r="G64" s="98">
        <v>173.13165023692488</v>
      </c>
      <c r="H64" s="98">
        <v>296.60825651142699</v>
      </c>
      <c r="I64" s="98">
        <v>159.52283877612911</v>
      </c>
      <c r="J64" s="98">
        <v>234.19152294849727</v>
      </c>
      <c r="K64" s="98">
        <v>163.44228337368958</v>
      </c>
      <c r="L64" s="98">
        <v>196.59299101338277</v>
      </c>
      <c r="M64" s="98">
        <v>145.28884899509637</v>
      </c>
      <c r="N64" s="98">
        <v>171.22950812081052</v>
      </c>
      <c r="O64" s="98">
        <v>172.11457141602392</v>
      </c>
      <c r="P64" s="98">
        <v>137.83265333713246</v>
      </c>
      <c r="Q64" s="98">
        <v>178.54069296978986</v>
      </c>
      <c r="R64" s="98">
        <v>183.72817233816232</v>
      </c>
      <c r="S64" s="98">
        <v>146.37604831930159</v>
      </c>
      <c r="T64" s="98">
        <v>131.3848358721994</v>
      </c>
      <c r="U64" s="98">
        <v>124.32805252585747</v>
      </c>
      <c r="V64" s="98">
        <v>112.30506780350623</v>
      </c>
      <c r="W64" s="98">
        <v>87.581151860021308</v>
      </c>
      <c r="X64" s="98">
        <v>54.582797269265399</v>
      </c>
      <c r="Y64" s="98">
        <v>70.437465320605483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6.4219402713944902</v>
      </c>
      <c r="D65" s="98">
        <v>5.7126235251709092</v>
      </c>
      <c r="E65" s="98">
        <v>4.7197947588248015</v>
      </c>
      <c r="F65" s="98">
        <v>6.5830328661516155</v>
      </c>
      <c r="G65" s="98">
        <v>3.9236658532309101</v>
      </c>
      <c r="H65" s="98">
        <v>6.5949141928542465</v>
      </c>
      <c r="I65" s="98">
        <v>3.5468508076223149</v>
      </c>
      <c r="J65" s="98">
        <v>5.1253995347462604</v>
      </c>
      <c r="K65" s="98">
        <v>3.4738128027909823</v>
      </c>
      <c r="L65" s="98">
        <v>4.1500557334867638</v>
      </c>
      <c r="M65" s="98">
        <v>2.9968028998373355</v>
      </c>
      <c r="N65" s="98">
        <v>3.5330912531610861</v>
      </c>
      <c r="O65" s="98">
        <v>3.5174619067333759</v>
      </c>
      <c r="P65" s="98">
        <v>2.7877406038653039</v>
      </c>
      <c r="Q65" s="98">
        <v>3.5873352611268294</v>
      </c>
      <c r="R65" s="98">
        <v>3.6755164292613149</v>
      </c>
      <c r="S65" s="98">
        <v>2.9101778758571846</v>
      </c>
      <c r="T65" s="98">
        <v>2.5903285618610798</v>
      </c>
      <c r="U65" s="98">
        <v>2.448038658000089</v>
      </c>
      <c r="V65" s="98">
        <v>2.193454480518362</v>
      </c>
      <c r="W65" s="98">
        <v>1.7229510934768999</v>
      </c>
      <c r="X65" s="98">
        <v>1.0504246552210588</v>
      </c>
      <c r="Y65" s="98">
        <v>1.3535132664787757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0.26783648239008184</v>
      </c>
      <c r="D66" s="122">
        <f t="shared" si="27"/>
        <v>0.62892942999385881</v>
      </c>
      <c r="E66" s="122">
        <f t="shared" si="27"/>
        <v>0.37478962789335213</v>
      </c>
      <c r="F66" s="122">
        <f t="shared" si="27"/>
        <v>0.19751524569294829</v>
      </c>
      <c r="G66" s="122">
        <f t="shared" si="27"/>
        <v>0.14882789907804211</v>
      </c>
      <c r="H66" s="122">
        <f t="shared" si="27"/>
        <v>0.45344928597485074</v>
      </c>
      <c r="I66" s="122">
        <f t="shared" si="27"/>
        <v>6.3401589007001907E-2</v>
      </c>
      <c r="J66" s="122">
        <f t="shared" si="27"/>
        <v>0.45671430051671902</v>
      </c>
      <c r="K66" s="122">
        <f t="shared" si="27"/>
        <v>1.1520659099851491</v>
      </c>
      <c r="L66" s="122">
        <f t="shared" si="27"/>
        <v>0.85377072830727385</v>
      </c>
      <c r="M66" s="122">
        <f t="shared" si="27"/>
        <v>0.53084944319374749</v>
      </c>
      <c r="N66" s="122">
        <f t="shared" si="27"/>
        <v>0.50078552599406267</v>
      </c>
      <c r="O66" s="122">
        <f t="shared" si="27"/>
        <v>0.95008689344315167</v>
      </c>
      <c r="P66" s="122">
        <f t="shared" si="27"/>
        <v>0.47358175730236568</v>
      </c>
      <c r="Q66" s="122">
        <f t="shared" si="27"/>
        <v>0.90791944992075557</v>
      </c>
      <c r="R66" s="122">
        <f t="shared" si="27"/>
        <v>2.7087087286263114</v>
      </c>
      <c r="S66" s="122">
        <f t="shared" si="27"/>
        <v>2.706779594359114</v>
      </c>
      <c r="T66" s="122">
        <f t="shared" si="27"/>
        <v>2.0402370411031048</v>
      </c>
      <c r="U66" s="122">
        <f t="shared" si="27"/>
        <v>4.4426352832808398</v>
      </c>
      <c r="V66" s="122">
        <f t="shared" si="27"/>
        <v>1.9751517998114889</v>
      </c>
      <c r="W66" s="122">
        <f t="shared" si="27"/>
        <v>4.0073374642953334</v>
      </c>
      <c r="X66" s="122">
        <f t="shared" si="27"/>
        <v>0.33377473794318846</v>
      </c>
      <c r="Y66" s="122">
        <f t="shared" si="27"/>
        <v>0.34277450857568165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0.26783648239008184</v>
      </c>
      <c r="D67" s="98">
        <v>0.62892942999385881</v>
      </c>
      <c r="E67" s="98">
        <v>0.37478962789335213</v>
      </c>
      <c r="F67" s="98">
        <v>0.19751524569294829</v>
      </c>
      <c r="G67" s="98">
        <v>0.14882789907804211</v>
      </c>
      <c r="H67" s="98">
        <v>0.45344928597485074</v>
      </c>
      <c r="I67" s="98">
        <v>6.3401589007001907E-2</v>
      </c>
      <c r="J67" s="98">
        <v>0.45671430051671902</v>
      </c>
      <c r="K67" s="98">
        <v>1.1520659099851491</v>
      </c>
      <c r="L67" s="98">
        <v>0.85377072830727385</v>
      </c>
      <c r="M67" s="98">
        <v>0.53084944319374749</v>
      </c>
      <c r="N67" s="98">
        <v>0.50078552599406267</v>
      </c>
      <c r="O67" s="98">
        <v>0.95008689344315167</v>
      </c>
      <c r="P67" s="98">
        <v>0.47358175730236568</v>
      </c>
      <c r="Q67" s="98">
        <v>0.90791944992075557</v>
      </c>
      <c r="R67" s="98">
        <v>2.7087087286263114</v>
      </c>
      <c r="S67" s="98">
        <v>2.706779594359114</v>
      </c>
      <c r="T67" s="98">
        <v>2.0402370411031048</v>
      </c>
      <c r="U67" s="98">
        <v>4.4426352832808398</v>
      </c>
      <c r="V67" s="98">
        <v>1.9751517998114889</v>
      </c>
      <c r="W67" s="98">
        <v>4.0073374642953334</v>
      </c>
      <c r="X67" s="98">
        <v>0.33377473794318846</v>
      </c>
      <c r="Y67" s="98">
        <v>0.34277450857568165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25.681402168460195</v>
      </c>
      <c r="D68" s="122">
        <v>25.001595147140502</v>
      </c>
      <c r="E68" s="122">
        <v>21.643157534872291</v>
      </c>
      <c r="F68" s="122">
        <v>28.847712547848023</v>
      </c>
      <c r="G68" s="122">
        <v>16.947974484038433</v>
      </c>
      <c r="H68" s="122">
        <v>31.792010292033936</v>
      </c>
      <c r="I68" s="122">
        <v>18.934537465197028</v>
      </c>
      <c r="J68" s="122">
        <v>26.349505833735336</v>
      </c>
      <c r="K68" s="122">
        <v>17.184746126547576</v>
      </c>
      <c r="L68" s="122">
        <v>21.559135677008907</v>
      </c>
      <c r="M68" s="122">
        <v>21.755264883946488</v>
      </c>
      <c r="N68" s="122">
        <v>22.903921410190826</v>
      </c>
      <c r="O68" s="122">
        <v>21.840462076498859</v>
      </c>
      <c r="P68" s="122">
        <v>23.834834907820877</v>
      </c>
      <c r="Q68" s="122">
        <v>29.391120475129174</v>
      </c>
      <c r="R68" s="122">
        <v>28.810593778513446</v>
      </c>
      <c r="S68" s="122">
        <v>25.207305809281078</v>
      </c>
      <c r="T68" s="122">
        <v>24.647980052053629</v>
      </c>
      <c r="U68" s="122">
        <v>24.689791774365265</v>
      </c>
      <c r="V68" s="122">
        <v>24.13757860001903</v>
      </c>
      <c r="W68" s="122">
        <v>17.283816648093708</v>
      </c>
      <c r="X68" s="122">
        <v>9.9604599818163368</v>
      </c>
      <c r="Y68" s="122">
        <v>12.837837769915906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22.097932743309606</v>
      </c>
      <c r="D69" s="98">
        <v>24.003106671956303</v>
      </c>
      <c r="E69" s="98">
        <v>21.513798628736922</v>
      </c>
      <c r="F69" s="98">
        <v>27.832182231446293</v>
      </c>
      <c r="G69" s="98">
        <v>16.936442039728526</v>
      </c>
      <c r="H69" s="98">
        <v>28.914550694800749</v>
      </c>
      <c r="I69" s="98">
        <v>18.907350057631959</v>
      </c>
      <c r="J69" s="98">
        <v>21.899859801752804</v>
      </c>
      <c r="K69" s="98">
        <v>17.145356498422309</v>
      </c>
      <c r="L69" s="98">
        <v>17.791786231516426</v>
      </c>
      <c r="M69" s="98">
        <v>20.173655068199945</v>
      </c>
      <c r="N69" s="98">
        <v>16.952896238363977</v>
      </c>
      <c r="O69" s="98">
        <v>16.726365931228653</v>
      </c>
      <c r="P69" s="98">
        <v>18.148961003402768</v>
      </c>
      <c r="Q69" s="98">
        <v>19.312949859445723</v>
      </c>
      <c r="R69" s="98">
        <v>20.062741631890255</v>
      </c>
      <c r="S69" s="98">
        <v>21.034689167604533</v>
      </c>
      <c r="T69" s="98">
        <v>21.008481643255994</v>
      </c>
      <c r="U69" s="98">
        <v>23.467564069759373</v>
      </c>
      <c r="V69" s="98">
        <v>22.182875194818156</v>
      </c>
      <c r="W69" s="98">
        <v>17.239768406858623</v>
      </c>
      <c r="X69" s="98">
        <v>9.9051141754705938</v>
      </c>
      <c r="Y69" s="98">
        <v>12.805368025610834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3.8519977819956113E-3</v>
      </c>
      <c r="D70" s="98">
        <v>1.0968760648257588E-2</v>
      </c>
      <c r="E70" s="98">
        <v>2.7461097651187314E-3</v>
      </c>
      <c r="F70" s="98">
        <v>1.6188640556961696E-2</v>
      </c>
      <c r="G70" s="98">
        <v>1.1532444309907989E-2</v>
      </c>
      <c r="H70" s="98">
        <v>3.8376443896765554E-2</v>
      </c>
      <c r="I70" s="98">
        <v>2.718740756506904E-2</v>
      </c>
      <c r="J70" s="98">
        <v>3.193555916387554E-2</v>
      </c>
      <c r="K70" s="98">
        <v>3.9389628125266189E-2</v>
      </c>
      <c r="L70" s="98">
        <v>5.7438461044513736E-2</v>
      </c>
      <c r="M70" s="98">
        <v>8.8182178283021412E-2</v>
      </c>
      <c r="N70" s="98">
        <v>0</v>
      </c>
      <c r="O70" s="98">
        <v>0</v>
      </c>
      <c r="P70" s="98">
        <v>1.4079578437721119E-2</v>
      </c>
      <c r="Q70" s="98">
        <v>1.0860922014056297E-3</v>
      </c>
      <c r="R70" s="98">
        <v>3.3973205887958324E-2</v>
      </c>
      <c r="S70" s="98">
        <v>1.0709731957563791E-2</v>
      </c>
      <c r="T70" s="98">
        <v>3.6510118265700761E-2</v>
      </c>
      <c r="U70" s="98">
        <v>4.9997678617287752E-2</v>
      </c>
      <c r="V70" s="98">
        <v>2.6631356515072029E-2</v>
      </c>
      <c r="W70" s="98">
        <v>4.4048241235086022E-2</v>
      </c>
      <c r="X70" s="98">
        <v>5.5345806345742536E-2</v>
      </c>
      <c r="Y70" s="98">
        <v>3.239939246927314E-2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9.2244285233584154E-4</v>
      </c>
      <c r="D71" s="101">
        <v>2.3997453667756958E-3</v>
      </c>
      <c r="E71" s="101">
        <v>6.6561563678573736E-4</v>
      </c>
      <c r="F71" s="101">
        <v>3.8016354553791648E-3</v>
      </c>
      <c r="G71" s="101">
        <v>2.4631894950797768E-3</v>
      </c>
      <c r="H71" s="101">
        <v>7.7700853538284018E-3</v>
      </c>
      <c r="I71" s="101">
        <v>6.6343895249824369E-3</v>
      </c>
      <c r="J71" s="101">
        <v>7.1708146488280384E-3</v>
      </c>
      <c r="K71" s="101">
        <v>8.0625718156269437E-3</v>
      </c>
      <c r="L71" s="101">
        <v>2.5662048781564827E-2</v>
      </c>
      <c r="M71" s="101">
        <v>1.7455307980940561E-2</v>
      </c>
      <c r="N71" s="101">
        <v>0</v>
      </c>
      <c r="O71" s="101">
        <v>0</v>
      </c>
      <c r="P71" s="101">
        <v>2.6965938018081175E-3</v>
      </c>
      <c r="Q71" s="101">
        <v>2.3977727220960121E-4</v>
      </c>
      <c r="R71" s="101">
        <v>7.0709726159507696E-3</v>
      </c>
      <c r="S71" s="101">
        <v>2.504507047206487E-3</v>
      </c>
      <c r="T71" s="101">
        <v>8.4708229146074794E-3</v>
      </c>
      <c r="U71" s="101">
        <v>1.0589821725163002E-2</v>
      </c>
      <c r="V71" s="101">
        <v>5.74586768275965E-3</v>
      </c>
      <c r="W71" s="101">
        <v>9.6849920675435609E-3</v>
      </c>
      <c r="X71" s="101">
        <v>4.6646676468310748E-3</v>
      </c>
      <c r="Y71" s="101">
        <v>2.2115843448187954E-3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2.9295549296597698E-3</v>
      </c>
      <c r="D72" s="104">
        <v>8.5690152814818926E-3</v>
      </c>
      <c r="E72" s="104">
        <v>2.080494128332994E-3</v>
      </c>
      <c r="F72" s="104">
        <v>1.238700510158253E-2</v>
      </c>
      <c r="G72" s="104">
        <v>9.0692548148282124E-3</v>
      </c>
      <c r="H72" s="104">
        <v>3.060635854293715E-2</v>
      </c>
      <c r="I72" s="104">
        <v>2.0553018040086603E-2</v>
      </c>
      <c r="J72" s="104">
        <v>2.4764744515047499E-2</v>
      </c>
      <c r="K72" s="104">
        <v>3.1327056309639244E-2</v>
      </c>
      <c r="L72" s="104">
        <v>3.177641226294891E-2</v>
      </c>
      <c r="M72" s="104">
        <v>7.0726870302080858E-2</v>
      </c>
      <c r="N72" s="104">
        <v>0</v>
      </c>
      <c r="O72" s="104">
        <v>0</v>
      </c>
      <c r="P72" s="104">
        <v>1.1382984635913002E-2</v>
      </c>
      <c r="Q72" s="104">
        <v>8.4631492919602853E-4</v>
      </c>
      <c r="R72" s="104">
        <v>2.6902233272007556E-2</v>
      </c>
      <c r="S72" s="104">
        <v>8.205224910357304E-3</v>
      </c>
      <c r="T72" s="104">
        <v>2.8039295351093285E-2</v>
      </c>
      <c r="U72" s="104">
        <v>3.9407856892124747E-2</v>
      </c>
      <c r="V72" s="104">
        <v>2.0885488832312379E-2</v>
      </c>
      <c r="W72" s="104">
        <v>3.4363249167542458E-2</v>
      </c>
      <c r="X72" s="104">
        <v>5.0681138698911464E-2</v>
      </c>
      <c r="Y72" s="104">
        <v>3.0187808124454343E-2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3.4665403675351163</v>
      </c>
      <c r="D73" s="101">
        <v>0.96102606040049054</v>
      </c>
      <c r="E73" s="101">
        <v>0.12185897542522996</v>
      </c>
      <c r="F73" s="101">
        <v>0.95961571570445059</v>
      </c>
      <c r="G73" s="101">
        <v>0</v>
      </c>
      <c r="H73" s="101">
        <v>2.6459794203686431</v>
      </c>
      <c r="I73" s="101">
        <v>0</v>
      </c>
      <c r="J73" s="101">
        <v>4.0512769876762729</v>
      </c>
      <c r="K73" s="101">
        <v>0</v>
      </c>
      <c r="L73" s="101">
        <v>2.9951761332339584</v>
      </c>
      <c r="M73" s="101">
        <v>1.2581467651022258</v>
      </c>
      <c r="N73" s="101">
        <v>5.339021017499495</v>
      </c>
      <c r="O73" s="101">
        <v>4.7387482240780789</v>
      </c>
      <c r="P73" s="101">
        <v>4.9662975001000351</v>
      </c>
      <c r="Q73" s="101">
        <v>8.8028004429834947</v>
      </c>
      <c r="R73" s="101">
        <v>7.476422641886022</v>
      </c>
      <c r="S73" s="101">
        <v>3.6127727541294523</v>
      </c>
      <c r="T73" s="101">
        <v>2.9363718204603408</v>
      </c>
      <c r="U73" s="101">
        <v>1.0008073784715579</v>
      </c>
      <c r="V73" s="101">
        <v>1.7330806045380109</v>
      </c>
      <c r="W73" s="101">
        <v>0</v>
      </c>
      <c r="X73" s="101">
        <v>0</v>
      </c>
      <c r="Y73" s="101">
        <v>7.035183579902159E-5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0.11307705983347735</v>
      </c>
      <c r="D74" s="104">
        <v>2.6493654135449251E-2</v>
      </c>
      <c r="E74" s="104">
        <v>4.7538209450202241E-3</v>
      </c>
      <c r="F74" s="104">
        <v>3.9725960140315104E-2</v>
      </c>
      <c r="G74" s="104">
        <v>0</v>
      </c>
      <c r="H74" s="104">
        <v>0.19310373296777814</v>
      </c>
      <c r="I74" s="104">
        <v>0</v>
      </c>
      <c r="J74" s="104">
        <v>0.36643348514237994</v>
      </c>
      <c r="K74" s="104">
        <v>0</v>
      </c>
      <c r="L74" s="104">
        <v>0.71473485121401026</v>
      </c>
      <c r="M74" s="104">
        <v>0.23528087236129641</v>
      </c>
      <c r="N74" s="104">
        <v>0.61200415432735555</v>
      </c>
      <c r="O74" s="104">
        <v>0.37534792119212579</v>
      </c>
      <c r="P74" s="104">
        <v>0.70549682588035234</v>
      </c>
      <c r="Q74" s="104">
        <v>1.2742840804985485</v>
      </c>
      <c r="R74" s="104">
        <v>1.237456298849213</v>
      </c>
      <c r="S74" s="104">
        <v>0.54913415558952805</v>
      </c>
      <c r="T74" s="104">
        <v>0.66661647007159597</v>
      </c>
      <c r="U74" s="104">
        <v>0.17142264751704664</v>
      </c>
      <c r="V74" s="104">
        <v>0.19499144414779346</v>
      </c>
      <c r="W74" s="104">
        <v>0</v>
      </c>
      <c r="X74" s="104">
        <v>0</v>
      </c>
      <c r="Y74" s="104">
        <v>0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2.7084730312455785E-2</v>
      </c>
      <c r="D75" s="98">
        <v>5.793431167072996E-3</v>
      </c>
      <c r="E75" s="98">
        <v>1.1525233158130315E-3</v>
      </c>
      <c r="F75" s="98">
        <v>9.3288099752321437E-3</v>
      </c>
      <c r="G75" s="98">
        <v>0</v>
      </c>
      <c r="H75" s="98">
        <v>3.9035115946818459E-2</v>
      </c>
      <c r="I75" s="98">
        <v>0</v>
      </c>
      <c r="J75" s="98">
        <v>8.2288129002349844E-2</v>
      </c>
      <c r="K75" s="98">
        <v>0</v>
      </c>
      <c r="L75" s="98">
        <v>0.31954236602109992</v>
      </c>
      <c r="M75" s="98">
        <v>4.6339123034051535E-2</v>
      </c>
      <c r="N75" s="98">
        <v>0.15624290251392783</v>
      </c>
      <c r="O75" s="98">
        <v>0.10021659483097246</v>
      </c>
      <c r="P75" s="98">
        <v>0.13498733324194978</v>
      </c>
      <c r="Q75" s="98">
        <v>0.28146956138494994</v>
      </c>
      <c r="R75" s="98">
        <v>0.25737918421617551</v>
      </c>
      <c r="S75" s="98">
        <v>0.12841330000597109</v>
      </c>
      <c r="T75" s="98">
        <v>0.15469263438509437</v>
      </c>
      <c r="U75" s="98">
        <v>3.6300480788334373E-2</v>
      </c>
      <c r="V75" s="98">
        <v>4.2070482736575987E-2</v>
      </c>
      <c r="W75" s="98">
        <v>0</v>
      </c>
      <c r="X75" s="98">
        <v>0</v>
      </c>
      <c r="Y75" s="98">
        <v>0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8.5992329521021565E-2</v>
      </c>
      <c r="D76" s="98">
        <v>2.0700222968376255E-2</v>
      </c>
      <c r="E76" s="98">
        <v>3.6012976292071931E-3</v>
      </c>
      <c r="F76" s="98">
        <v>3.0397150165082959E-2</v>
      </c>
      <c r="G76" s="98">
        <v>0</v>
      </c>
      <c r="H76" s="98">
        <v>0.15406861702095967</v>
      </c>
      <c r="I76" s="98">
        <v>0</v>
      </c>
      <c r="J76" s="98">
        <v>0.28414535614003011</v>
      </c>
      <c r="K76" s="98">
        <v>0</v>
      </c>
      <c r="L76" s="98">
        <v>0.39519248519291034</v>
      </c>
      <c r="M76" s="98">
        <v>0.18894174932724489</v>
      </c>
      <c r="N76" s="98">
        <v>0.45576125181342775</v>
      </c>
      <c r="O76" s="98">
        <v>0.27513132636115334</v>
      </c>
      <c r="P76" s="98">
        <v>0.57050949263840256</v>
      </c>
      <c r="Q76" s="98">
        <v>0.99281451911359841</v>
      </c>
      <c r="R76" s="98">
        <v>0.98007711463303748</v>
      </c>
      <c r="S76" s="98">
        <v>0.42072085558355693</v>
      </c>
      <c r="T76" s="98">
        <v>0.51192383568650157</v>
      </c>
      <c r="U76" s="98">
        <v>0.13512216672871227</v>
      </c>
      <c r="V76" s="98">
        <v>0.15292096141121747</v>
      </c>
      <c r="W76" s="98">
        <v>0</v>
      </c>
      <c r="X76" s="98">
        <v>0</v>
      </c>
      <c r="Y76" s="98">
        <v>0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16.6232377983699</v>
      </c>
      <c r="D77" s="122">
        <v>16.16389888978064</v>
      </c>
      <c r="E77" s="122">
        <v>13.192267018809744</v>
      </c>
      <c r="F77" s="122">
        <v>15.514394547024766</v>
      </c>
      <c r="G77" s="122">
        <v>9.9370165118622626</v>
      </c>
      <c r="H77" s="122">
        <v>18.2981205259475</v>
      </c>
      <c r="I77" s="122">
        <v>11.924198884215963</v>
      </c>
      <c r="J77" s="122">
        <v>16.102064819723903</v>
      </c>
      <c r="K77" s="122">
        <v>9.1986790038411996</v>
      </c>
      <c r="L77" s="122">
        <v>13.297640101000285</v>
      </c>
      <c r="M77" s="122">
        <v>12.296633610024672</v>
      </c>
      <c r="N77" s="122">
        <v>13.138009492094923</v>
      </c>
      <c r="O77" s="122">
        <v>12.09227500164307</v>
      </c>
      <c r="P77" s="122">
        <v>12.905381719569961</v>
      </c>
      <c r="Q77" s="122">
        <v>15.726538158548617</v>
      </c>
      <c r="R77" s="122">
        <v>15.104929856317177</v>
      </c>
      <c r="S77" s="122">
        <v>13.025991878783429</v>
      </c>
      <c r="T77" s="122">
        <v>12.612987963092982</v>
      </c>
      <c r="U77" s="122">
        <v>12.530363682006271</v>
      </c>
      <c r="V77" s="122">
        <v>12.317197065853613</v>
      </c>
      <c r="W77" s="122">
        <v>8.6930632237882257</v>
      </c>
      <c r="X77" s="122">
        <v>7.1708299962022588</v>
      </c>
      <c r="Y77" s="122">
        <v>9.5216609729829713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13.769719999132692</v>
      </c>
      <c r="D78" s="98">
        <v>15.488892187248876</v>
      </c>
      <c r="E78" s="98">
        <v>10.484518401757668</v>
      </c>
      <c r="F78" s="98">
        <v>13.630692605877744</v>
      </c>
      <c r="G78" s="98">
        <v>9.423439978380749</v>
      </c>
      <c r="H78" s="98">
        <v>16.878822139910397</v>
      </c>
      <c r="I78" s="98">
        <v>10.782682261001664</v>
      </c>
      <c r="J78" s="98">
        <v>13.847121630919975</v>
      </c>
      <c r="K78" s="98">
        <v>8.9528710317217097</v>
      </c>
      <c r="L78" s="98">
        <v>11.754358994798238</v>
      </c>
      <c r="M78" s="98">
        <v>11.714066490595769</v>
      </c>
      <c r="N78" s="98">
        <v>10.795351681281169</v>
      </c>
      <c r="O78" s="98">
        <v>9.3689033350889712</v>
      </c>
      <c r="P78" s="98">
        <v>11.5874619928142</v>
      </c>
      <c r="Q78" s="98">
        <v>11.217124741252105</v>
      </c>
      <c r="R78" s="98">
        <v>12.543614487154136</v>
      </c>
      <c r="S78" s="98">
        <v>10.165462808588305</v>
      </c>
      <c r="T78" s="98">
        <v>9.8496175944233908</v>
      </c>
      <c r="U78" s="98">
        <v>10.171861007125974</v>
      </c>
      <c r="V78" s="98">
        <v>9.602167780943704</v>
      </c>
      <c r="W78" s="98">
        <v>8.0729232810207776</v>
      </c>
      <c r="X78" s="98">
        <v>6.4547828151872171</v>
      </c>
      <c r="Y78" s="98">
        <v>9.0817200033427739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2.8535177992372067</v>
      </c>
      <c r="D79" s="33">
        <v>0.67500670253176354</v>
      </c>
      <c r="E79" s="33">
        <v>2.7077486170520753</v>
      </c>
      <c r="F79" s="33">
        <v>1.8837019411470224</v>
      </c>
      <c r="G79" s="33">
        <v>0.51357653348151378</v>
      </c>
      <c r="H79" s="33">
        <v>1.4192983860371009</v>
      </c>
      <c r="I79" s="33">
        <v>1.1415166232142986</v>
      </c>
      <c r="J79" s="33">
        <v>2.254943188803928</v>
      </c>
      <c r="K79" s="33">
        <v>0.24580797211949029</v>
      </c>
      <c r="L79" s="33">
        <v>1.5432811062020464</v>
      </c>
      <c r="M79" s="33">
        <v>0.58256711942890338</v>
      </c>
      <c r="N79" s="33">
        <v>2.3426578108137543</v>
      </c>
      <c r="O79" s="33">
        <v>2.7233716665541001</v>
      </c>
      <c r="P79" s="33">
        <v>1.3179197267557612</v>
      </c>
      <c r="Q79" s="33">
        <v>4.5094134172965123</v>
      </c>
      <c r="R79" s="33">
        <v>2.561315369163041</v>
      </c>
      <c r="S79" s="33">
        <v>2.8605290701951236</v>
      </c>
      <c r="T79" s="33">
        <v>2.7633703686695905</v>
      </c>
      <c r="U79" s="33">
        <v>2.3585026748802966</v>
      </c>
      <c r="V79" s="33">
        <v>2.715029284909908</v>
      </c>
      <c r="W79" s="33">
        <v>0.62013994276744722</v>
      </c>
      <c r="X79" s="33">
        <v>0.71604718101504161</v>
      </c>
      <c r="Y79" s="33">
        <v>0.43994096964019674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86.150393412257287</v>
      </c>
      <c r="D81" s="117">
        <f t="shared" si="28"/>
        <v>113.3098544867061</v>
      </c>
      <c r="E81" s="117">
        <f t="shared" si="28"/>
        <v>137.12579093142003</v>
      </c>
      <c r="F81" s="117">
        <f t="shared" si="28"/>
        <v>118.60809478405577</v>
      </c>
      <c r="G81" s="117">
        <f t="shared" si="28"/>
        <v>115.55184239946939</v>
      </c>
      <c r="H81" s="117">
        <f t="shared" si="28"/>
        <v>149.62026098275174</v>
      </c>
      <c r="I81" s="117">
        <f t="shared" si="28"/>
        <v>161.23551309101327</v>
      </c>
      <c r="J81" s="117">
        <f t="shared" si="28"/>
        <v>197.25658991526586</v>
      </c>
      <c r="K81" s="117">
        <f t="shared" si="28"/>
        <v>190.43978081919354</v>
      </c>
      <c r="L81" s="117">
        <f t="shared" si="28"/>
        <v>250.51595368907581</v>
      </c>
      <c r="M81" s="117">
        <f t="shared" si="28"/>
        <v>145.35571745080043</v>
      </c>
      <c r="N81" s="117">
        <f t="shared" si="28"/>
        <v>181.04235647488815</v>
      </c>
      <c r="O81" s="117">
        <f t="shared" si="28"/>
        <v>195.96533894844379</v>
      </c>
      <c r="P81" s="117">
        <f t="shared" si="28"/>
        <v>228.36086164028163</v>
      </c>
      <c r="Q81" s="117">
        <f t="shared" si="28"/>
        <v>132.63271451403762</v>
      </c>
      <c r="R81" s="117">
        <f t="shared" ref="R81:V81" si="29">R82+R85+R87+R100</f>
        <v>105.04490126613166</v>
      </c>
      <c r="S81" s="117">
        <f t="shared" si="29"/>
        <v>90.902108258188434</v>
      </c>
      <c r="T81" s="117">
        <f t="shared" si="29"/>
        <v>106.33811507519354</v>
      </c>
      <c r="U81" s="117">
        <f t="shared" si="29"/>
        <v>105.52050366489489</v>
      </c>
      <c r="V81" s="117">
        <f t="shared" si="29"/>
        <v>81.309905122141686</v>
      </c>
      <c r="W81" s="117">
        <f t="shared" ref="W81:Y81" si="30">W82+W85+W87+W100</f>
        <v>115.78052617184944</v>
      </c>
      <c r="X81" s="117">
        <f t="shared" si="30"/>
        <v>120.72328529412502</v>
      </c>
      <c r="Y81" s="117">
        <f t="shared" si="30"/>
        <v>133.8752126933062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74.240410535129229</v>
      </c>
      <c r="D82" s="122">
        <f t="shared" si="31"/>
        <v>96.472939065004297</v>
      </c>
      <c r="E82" s="122">
        <f t="shared" si="31"/>
        <v>117.85987118215937</v>
      </c>
      <c r="F82" s="122">
        <f t="shared" si="31"/>
        <v>102.80598754647509</v>
      </c>
      <c r="G82" s="122">
        <f t="shared" si="31"/>
        <v>100.24054592452751</v>
      </c>
      <c r="H82" s="122">
        <f t="shared" si="31"/>
        <v>127.86372621241203</v>
      </c>
      <c r="I82" s="122">
        <f t="shared" si="31"/>
        <v>135.92667975209528</v>
      </c>
      <c r="J82" s="122">
        <f t="shared" si="31"/>
        <v>167.03885828835888</v>
      </c>
      <c r="K82" s="122">
        <f t="shared" si="31"/>
        <v>163.29092049815074</v>
      </c>
      <c r="L82" s="122">
        <f t="shared" si="31"/>
        <v>213.65665344120481</v>
      </c>
      <c r="M82" s="122">
        <f t="shared" si="31"/>
        <v>118.74192174082064</v>
      </c>
      <c r="N82" s="122">
        <f t="shared" si="31"/>
        <v>149.27213698049519</v>
      </c>
      <c r="O82" s="122">
        <f t="shared" si="31"/>
        <v>161.60087145318795</v>
      </c>
      <c r="P82" s="122">
        <f t="shared" si="31"/>
        <v>183.5874122707045</v>
      </c>
      <c r="Q82" s="122">
        <f t="shared" si="31"/>
        <v>106.09656252464511</v>
      </c>
      <c r="R82" s="122">
        <f t="shared" ref="R82:V82" si="32">SUM(R83:R84)</f>
        <v>84.171327319324931</v>
      </c>
      <c r="S82" s="122">
        <f t="shared" si="32"/>
        <v>70.91876226983841</v>
      </c>
      <c r="T82" s="122">
        <f t="shared" si="32"/>
        <v>82.149436518959121</v>
      </c>
      <c r="U82" s="122">
        <f t="shared" si="32"/>
        <v>80.260840338468967</v>
      </c>
      <c r="V82" s="122">
        <f t="shared" si="32"/>
        <v>59.990977121678441</v>
      </c>
      <c r="W82" s="122">
        <f t="shared" ref="W82:Y82" si="33">SUM(W83:W84)</f>
        <v>86.361505950110327</v>
      </c>
      <c r="X82" s="122">
        <f t="shared" si="33"/>
        <v>91.864033421480116</v>
      </c>
      <c r="Y82" s="122">
        <f t="shared" si="33"/>
        <v>102.30132625313951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73.52118434715058</v>
      </c>
      <c r="D83" s="98">
        <v>95.550533452387242</v>
      </c>
      <c r="E83" s="98">
        <v>116.78453803615629</v>
      </c>
      <c r="F83" s="98">
        <v>101.86084904325791</v>
      </c>
      <c r="G83" s="98">
        <v>99.340012682710025</v>
      </c>
      <c r="H83" s="98">
        <v>126.73656036673182</v>
      </c>
      <c r="I83" s="98">
        <v>134.72845203106851</v>
      </c>
      <c r="J83" s="98">
        <v>165.58925654738792</v>
      </c>
      <c r="K83" s="98">
        <v>161.91438499717947</v>
      </c>
      <c r="L83" s="98">
        <v>211.86765259865174</v>
      </c>
      <c r="M83" s="98">
        <v>117.77024575485528</v>
      </c>
      <c r="N83" s="98">
        <v>148.05020997125783</v>
      </c>
      <c r="O83" s="98">
        <v>160.29054454753006</v>
      </c>
      <c r="P83" s="98">
        <v>182.11406970820175</v>
      </c>
      <c r="Q83" s="98">
        <v>105.250661452336</v>
      </c>
      <c r="R83" s="98">
        <v>83.503129037556008</v>
      </c>
      <c r="S83" s="98">
        <v>70.359223037573329</v>
      </c>
      <c r="T83" s="98">
        <v>81.50665604061183</v>
      </c>
      <c r="U83" s="98">
        <v>79.633640837513269</v>
      </c>
      <c r="V83" s="98">
        <v>59.525931602595762</v>
      </c>
      <c r="W83" s="98">
        <v>85.687228886737742</v>
      </c>
      <c r="X83" s="98">
        <v>91.162280402203692</v>
      </c>
      <c r="Y83" s="98">
        <v>101.521002751013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0.71922618797865323</v>
      </c>
      <c r="D84" s="98">
        <v>0.92240561261705001</v>
      </c>
      <c r="E84" s="98">
        <v>1.0753331460030742</v>
      </c>
      <c r="F84" s="98">
        <v>0.94513850321718595</v>
      </c>
      <c r="G84" s="98">
        <v>0.90053324181749095</v>
      </c>
      <c r="H84" s="98">
        <v>1.1271658456802107</v>
      </c>
      <c r="I84" s="98">
        <v>1.1982277210267565</v>
      </c>
      <c r="J84" s="98">
        <v>1.4496017409709694</v>
      </c>
      <c r="K84" s="98">
        <v>1.3765355009712823</v>
      </c>
      <c r="L84" s="98">
        <v>1.789000842553053</v>
      </c>
      <c r="M84" s="98">
        <v>0.97167598596535865</v>
      </c>
      <c r="N84" s="98">
        <v>1.2219270092373544</v>
      </c>
      <c r="O84" s="98">
        <v>1.310326905657901</v>
      </c>
      <c r="P84" s="98">
        <v>1.4733425625027514</v>
      </c>
      <c r="Q84" s="98">
        <v>0.84590107230909906</v>
      </c>
      <c r="R84" s="98">
        <v>0.66819828176892959</v>
      </c>
      <c r="S84" s="98">
        <v>0.55953923226508351</v>
      </c>
      <c r="T84" s="98">
        <v>0.64278047834729723</v>
      </c>
      <c r="U84" s="98">
        <v>0.62719950095569132</v>
      </c>
      <c r="V84" s="98">
        <v>0.46504551908268132</v>
      </c>
      <c r="W84" s="98">
        <v>0.67427706337259041</v>
      </c>
      <c r="X84" s="98">
        <v>0.70175301927642697</v>
      </c>
      <c r="Y84" s="98">
        <v>0.78032350212651369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7.2780897239142411E-2</v>
      </c>
      <c r="D85" s="122">
        <f t="shared" si="34"/>
        <v>0.2602370713602109</v>
      </c>
      <c r="E85" s="122">
        <f t="shared" si="34"/>
        <v>0.19914949123415543</v>
      </c>
      <c r="F85" s="122">
        <f t="shared" si="34"/>
        <v>7.083177818389437E-2</v>
      </c>
      <c r="G85" s="122">
        <f t="shared" si="34"/>
        <v>8.4690161618219226E-2</v>
      </c>
      <c r="H85" s="122">
        <f t="shared" si="34"/>
        <v>0.20129099414142143</v>
      </c>
      <c r="I85" s="122">
        <f t="shared" si="34"/>
        <v>5.1632431766181194E-2</v>
      </c>
      <c r="J85" s="122">
        <f t="shared" si="34"/>
        <v>0.3206585380345377</v>
      </c>
      <c r="K85" s="122">
        <f t="shared" si="34"/>
        <v>1.1759747785588106</v>
      </c>
      <c r="L85" s="122">
        <f t="shared" si="34"/>
        <v>0.84546236643018324</v>
      </c>
      <c r="M85" s="122">
        <f t="shared" si="34"/>
        <v>0.43128292955293773</v>
      </c>
      <c r="N85" s="122">
        <f t="shared" si="34"/>
        <v>0.43872678880176147</v>
      </c>
      <c r="O85" s="122">
        <f t="shared" si="34"/>
        <v>0.89413030095587209</v>
      </c>
      <c r="P85" s="122">
        <f t="shared" si="34"/>
        <v>0.57869633742486715</v>
      </c>
      <c r="Q85" s="122">
        <f t="shared" si="34"/>
        <v>0.51752398743029326</v>
      </c>
      <c r="R85" s="122">
        <f t="shared" si="34"/>
        <v>1.225772007426821</v>
      </c>
      <c r="S85" s="122">
        <f t="shared" si="34"/>
        <v>1.3158720408314368</v>
      </c>
      <c r="T85" s="122">
        <f t="shared" si="34"/>
        <v>1.2375781880263559</v>
      </c>
      <c r="U85" s="122">
        <f t="shared" si="34"/>
        <v>2.7106549591368645</v>
      </c>
      <c r="V85" s="122">
        <f t="shared" si="34"/>
        <v>1.1050150991751113</v>
      </c>
      <c r="W85" s="122">
        <f t="shared" si="34"/>
        <v>3.9769434228508529</v>
      </c>
      <c r="X85" s="122">
        <f t="shared" si="34"/>
        <v>0.54672521423224363</v>
      </c>
      <c r="Y85" s="122">
        <f t="shared" si="34"/>
        <v>0.46867488155746712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7.2780897239142411E-2</v>
      </c>
      <c r="D86" s="98">
        <v>0.2602370713602109</v>
      </c>
      <c r="E86" s="98">
        <v>0.19914949123415543</v>
      </c>
      <c r="F86" s="98">
        <v>7.083177818389437E-2</v>
      </c>
      <c r="G86" s="98">
        <v>8.4690161618219226E-2</v>
      </c>
      <c r="H86" s="98">
        <v>0.20129099414142143</v>
      </c>
      <c r="I86" s="98">
        <v>5.1632431766181194E-2</v>
      </c>
      <c r="J86" s="98">
        <v>0.3206585380345377</v>
      </c>
      <c r="K86" s="98">
        <v>1.1759747785588106</v>
      </c>
      <c r="L86" s="98">
        <v>0.84546236643018324</v>
      </c>
      <c r="M86" s="98">
        <v>0.43128292955293773</v>
      </c>
      <c r="N86" s="98">
        <v>0.43872678880176147</v>
      </c>
      <c r="O86" s="98">
        <v>0.89413030095587209</v>
      </c>
      <c r="P86" s="98">
        <v>0.57869633742486715</v>
      </c>
      <c r="Q86" s="98">
        <v>0.51752398743029326</v>
      </c>
      <c r="R86" s="98">
        <v>1.225772007426821</v>
      </c>
      <c r="S86" s="98">
        <v>1.3158720408314368</v>
      </c>
      <c r="T86" s="98">
        <v>1.2375781880263559</v>
      </c>
      <c r="U86" s="98">
        <v>2.7106549591368645</v>
      </c>
      <c r="V86" s="98">
        <v>1.1050150991751113</v>
      </c>
      <c r="W86" s="98">
        <v>3.9769434228508529</v>
      </c>
      <c r="X86" s="98">
        <v>0.54672521423224363</v>
      </c>
      <c r="Y86" s="98">
        <v>0.46867488155746712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7.1818104775156231</v>
      </c>
      <c r="D87" s="122">
        <v>10.021335853097749</v>
      </c>
      <c r="E87" s="122">
        <v>11.905622267315035</v>
      </c>
      <c r="F87" s="122">
        <v>10.215715108229347</v>
      </c>
      <c r="G87" s="122">
        <v>9.5397564846730578</v>
      </c>
      <c r="H87" s="122">
        <v>13.559735867665774</v>
      </c>
      <c r="I87" s="122">
        <v>15.669691397894557</v>
      </c>
      <c r="J87" s="122">
        <v>18.509248811269682</v>
      </c>
      <c r="K87" s="122">
        <v>16.888648459252334</v>
      </c>
      <c r="L87" s="122">
        <v>22.271823984663918</v>
      </c>
      <c r="M87" s="122">
        <v>16.719715636710838</v>
      </c>
      <c r="N87" s="122">
        <v>20.012825270194565</v>
      </c>
      <c r="O87" s="122">
        <v>21.586559207130755</v>
      </c>
      <c r="P87" s="122">
        <v>28.750890158122786</v>
      </c>
      <c r="Q87" s="122">
        <v>16.921627747517668</v>
      </c>
      <c r="R87" s="122">
        <v>12.954475718419351</v>
      </c>
      <c r="S87" s="122">
        <v>12.315101908401777</v>
      </c>
      <c r="T87" s="122">
        <v>15.221062540373833</v>
      </c>
      <c r="U87" s="122">
        <v>14.934122863981903</v>
      </c>
      <c r="V87" s="122">
        <v>13.321460517150246</v>
      </c>
      <c r="W87" s="122">
        <v>16.958083046279746</v>
      </c>
      <c r="X87" s="122">
        <v>16.335919338610537</v>
      </c>
      <c r="Y87" s="122">
        <v>18.029126108841837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2.6536202116550976E-2</v>
      </c>
      <c r="D88" s="98">
        <v>6.9892277973748557E-2</v>
      </c>
      <c r="E88" s="98">
        <v>9.8857380735208E-2</v>
      </c>
      <c r="F88" s="98">
        <v>7.6503761677160706E-2</v>
      </c>
      <c r="G88" s="98">
        <v>8.0828906390653321E-2</v>
      </c>
      <c r="H88" s="98">
        <v>0.12006751856562881</v>
      </c>
      <c r="I88" s="98">
        <v>0.1927017362040809</v>
      </c>
      <c r="J88" s="98">
        <v>0.75892566450800525</v>
      </c>
      <c r="K88" s="98">
        <v>0.36807708910929243</v>
      </c>
      <c r="L88" s="98">
        <v>0.41339188729948312</v>
      </c>
      <c r="M88" s="98">
        <v>0.25017523069573683</v>
      </c>
      <c r="N88" s="98">
        <v>0.29311216638251475</v>
      </c>
      <c r="O88" s="98">
        <v>0.4002534982091403</v>
      </c>
      <c r="P88" s="98">
        <v>0.1151074149964572</v>
      </c>
      <c r="Q88" s="98">
        <v>9.8527596857771266E-2</v>
      </c>
      <c r="R88" s="98">
        <v>7.6361240106327374E-2</v>
      </c>
      <c r="S88" s="98">
        <v>9.3519486185127856E-2</v>
      </c>
      <c r="T88" s="98">
        <v>0.10398484533436342</v>
      </c>
      <c r="U88" s="98">
        <v>0.13756584641626027</v>
      </c>
      <c r="V88" s="98">
        <v>0.31131691583110399</v>
      </c>
      <c r="W88" s="98">
        <v>0.74220881884227952</v>
      </c>
      <c r="X88" s="98">
        <v>2.0250885306480808</v>
      </c>
      <c r="Y88" s="98">
        <v>1.2922529752641718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8.0177310333678895E-5</v>
      </c>
      <c r="F89" s="98">
        <v>0</v>
      </c>
      <c r="G89" s="98">
        <v>7.463922178837414E-5</v>
      </c>
      <c r="H89" s="98">
        <v>7.5430051382354102E-5</v>
      </c>
      <c r="I89" s="98">
        <v>2.3250851155863169E-4</v>
      </c>
      <c r="J89" s="98">
        <v>6.1158761802205175E-4</v>
      </c>
      <c r="K89" s="98">
        <v>6.8271193186090107E-4</v>
      </c>
      <c r="L89" s="98">
        <v>1.752183086998585E-3</v>
      </c>
      <c r="M89" s="98">
        <v>4.5724613966010056E-4</v>
      </c>
      <c r="N89" s="98">
        <v>0</v>
      </c>
      <c r="O89" s="98">
        <v>0</v>
      </c>
      <c r="P89" s="98">
        <v>1.8304043080628172E-4</v>
      </c>
      <c r="Q89" s="98">
        <v>0</v>
      </c>
      <c r="R89" s="98">
        <v>0</v>
      </c>
      <c r="S89" s="98">
        <v>0</v>
      </c>
      <c r="T89" s="98">
        <v>1.9555454362130413E-4</v>
      </c>
      <c r="U89" s="98">
        <v>4.7918809978644584E-4</v>
      </c>
      <c r="V89" s="98">
        <v>2.4902201330860894E-4</v>
      </c>
      <c r="W89" s="98">
        <v>1.5696146730799243E-3</v>
      </c>
      <c r="X89" s="98">
        <v>6.5915949273830151E-3</v>
      </c>
      <c r="Y89" s="98">
        <v>2.937059756939741E-3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1.9437230253208722E-5</v>
      </c>
      <c r="F90" s="101">
        <v>0</v>
      </c>
      <c r="G90" s="101">
        <v>1.5941434597046815E-5</v>
      </c>
      <c r="H90" s="101">
        <v>1.5255957148299982E-5</v>
      </c>
      <c r="I90" s="101">
        <v>5.6754709629944331E-5</v>
      </c>
      <c r="J90" s="101">
        <v>1.3727466113075941E-4</v>
      </c>
      <c r="K90" s="101">
        <v>1.396618219469638E-4</v>
      </c>
      <c r="L90" s="101">
        <v>7.8431366419016513E-4</v>
      </c>
      <c r="M90" s="101">
        <v>9.0396983901323486E-5</v>
      </c>
      <c r="N90" s="101">
        <v>0</v>
      </c>
      <c r="O90" s="101">
        <v>0</v>
      </c>
      <c r="P90" s="101">
        <v>3.5049186335128441E-5</v>
      </c>
      <c r="Q90" s="101">
        <v>0</v>
      </c>
      <c r="R90" s="101">
        <v>0</v>
      </c>
      <c r="S90" s="101">
        <v>0</v>
      </c>
      <c r="T90" s="101">
        <v>4.5378437229609951E-5</v>
      </c>
      <c r="U90" s="101">
        <v>1.0140567187972071E-4</v>
      </c>
      <c r="V90" s="101">
        <v>5.3660161376957429E-5</v>
      </c>
      <c r="W90" s="101">
        <v>3.4314780388201599E-4</v>
      </c>
      <c r="X90" s="101">
        <v>5.6473448345658521E-4</v>
      </c>
      <c r="Y90" s="101">
        <v>2.0365935228476556E-4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6.0740080080470173E-5</v>
      </c>
      <c r="F91" s="104">
        <v>0</v>
      </c>
      <c r="G91" s="104">
        <v>5.8697787191327331E-5</v>
      </c>
      <c r="H91" s="104">
        <v>6.0174094234054123E-5</v>
      </c>
      <c r="I91" s="104">
        <v>1.7575380192868736E-4</v>
      </c>
      <c r="J91" s="104">
        <v>4.7431295689129234E-4</v>
      </c>
      <c r="K91" s="104">
        <v>5.4305010991393733E-4</v>
      </c>
      <c r="L91" s="104">
        <v>9.6786942280841989E-4</v>
      </c>
      <c r="M91" s="104">
        <v>3.6684915575877706E-4</v>
      </c>
      <c r="N91" s="104">
        <v>0</v>
      </c>
      <c r="O91" s="104">
        <v>0</v>
      </c>
      <c r="P91" s="104">
        <v>1.4799124447115327E-4</v>
      </c>
      <c r="Q91" s="104">
        <v>0</v>
      </c>
      <c r="R91" s="104">
        <v>0</v>
      </c>
      <c r="S91" s="104">
        <v>0</v>
      </c>
      <c r="T91" s="104">
        <v>1.5017610639169417E-4</v>
      </c>
      <c r="U91" s="104">
        <v>3.7778242790672515E-4</v>
      </c>
      <c r="V91" s="104">
        <v>1.9536185193165149E-4</v>
      </c>
      <c r="W91" s="104">
        <v>1.2264668691979082E-3</v>
      </c>
      <c r="X91" s="104">
        <v>6.0268604439264297E-3</v>
      </c>
      <c r="Y91" s="104">
        <v>2.7334004046549753E-3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0.75809907959158085</v>
      </c>
      <c r="D92" s="101">
        <v>0.80998969923423536</v>
      </c>
      <c r="E92" s="101">
        <v>0.8777400872828327</v>
      </c>
      <c r="F92" s="101">
        <v>0.87765338831354112</v>
      </c>
      <c r="G92" s="101">
        <v>0.90889836532662216</v>
      </c>
      <c r="H92" s="101">
        <v>1.0061140846929006</v>
      </c>
      <c r="I92" s="101">
        <v>0.97903831524355611</v>
      </c>
      <c r="J92" s="101">
        <v>0.67565475766790417</v>
      </c>
      <c r="K92" s="101">
        <v>0.98334959391117682</v>
      </c>
      <c r="L92" s="101">
        <v>0.8534977088817548</v>
      </c>
      <c r="M92" s="101">
        <v>0.650240928628532</v>
      </c>
      <c r="N92" s="101">
        <v>0.68176569630558592</v>
      </c>
      <c r="O92" s="101">
        <v>0.76362484150449095</v>
      </c>
      <c r="P92" s="101">
        <v>1.083837976762303</v>
      </c>
      <c r="Q92" s="101">
        <v>0.58918586986248067</v>
      </c>
      <c r="R92" s="101">
        <v>0.42695397332373158</v>
      </c>
      <c r="S92" s="101">
        <v>0.43823893903725908</v>
      </c>
      <c r="T92" s="101">
        <v>0.47023635436517081</v>
      </c>
      <c r="U92" s="101">
        <v>0.45830356457318105</v>
      </c>
      <c r="V92" s="101">
        <v>0.36991342898738777</v>
      </c>
      <c r="W92" s="101">
        <v>0.40852456784275631</v>
      </c>
      <c r="X92" s="101">
        <v>0.16814681480091292</v>
      </c>
      <c r="Y92" s="101">
        <v>0.3354370891274468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2.2378076677712788E-4</v>
      </c>
      <c r="D93" s="104">
        <v>3.1030884348020931E-4</v>
      </c>
      <c r="E93" s="104">
        <v>1.5265460297616897E-4</v>
      </c>
      <c r="F93" s="104">
        <v>3.9204115977590576E-4</v>
      </c>
      <c r="G93" s="104">
        <v>6.1588438475376718E-4</v>
      </c>
      <c r="H93" s="104">
        <v>6.060531578619471E-4</v>
      </c>
      <c r="I93" s="104">
        <v>1.3467506419988706E-3</v>
      </c>
      <c r="J93" s="104">
        <v>4.5095025992144768E-4</v>
      </c>
      <c r="K93" s="104">
        <v>1.6056764144315942E-3</v>
      </c>
      <c r="L93" s="104">
        <v>2.1945120829649587E-3</v>
      </c>
      <c r="M93" s="104">
        <v>1.4112408366841374E-3</v>
      </c>
      <c r="N93" s="104">
        <v>0</v>
      </c>
      <c r="O93" s="104">
        <v>0</v>
      </c>
      <c r="P93" s="104">
        <v>2.6217845337526357E-3</v>
      </c>
      <c r="Q93" s="104">
        <v>6.3516723766313772E-4</v>
      </c>
      <c r="R93" s="104">
        <v>8.3458976326100372E-4</v>
      </c>
      <c r="S93" s="104">
        <v>7.9271268406427592E-4</v>
      </c>
      <c r="T93" s="104">
        <v>1.1054178268223311E-3</v>
      </c>
      <c r="U93" s="104">
        <v>5.9054832229815234E-4</v>
      </c>
      <c r="V93" s="104">
        <v>2.0342220360168432E-4</v>
      </c>
      <c r="W93" s="104">
        <v>1.4469508796011296E-3</v>
      </c>
      <c r="X93" s="104">
        <v>6.8423473898582233E-4</v>
      </c>
      <c r="Y93" s="104">
        <v>6.1162917898952061E-4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5.3592777639542242E-5</v>
      </c>
      <c r="D94" s="98">
        <v>6.7889182430748852E-5</v>
      </c>
      <c r="E94" s="98">
        <v>3.7000320870027669E-5</v>
      </c>
      <c r="F94" s="98">
        <v>9.2051036762737782E-5</v>
      </c>
      <c r="G94" s="98">
        <v>1.3156972966935163E-4</v>
      </c>
      <c r="H94" s="98">
        <v>1.2256684410162514E-4</v>
      </c>
      <c r="I94" s="98">
        <v>3.2880499376218488E-4</v>
      </c>
      <c r="J94" s="98">
        <v>1.0117650730167976E-4</v>
      </c>
      <c r="K94" s="98">
        <v>3.2845118397426394E-4</v>
      </c>
      <c r="L94" s="98">
        <v>9.8111641731491936E-4</v>
      </c>
      <c r="M94" s="98">
        <v>2.784418546465227E-4</v>
      </c>
      <c r="N94" s="98">
        <v>0</v>
      </c>
      <c r="O94" s="98">
        <v>0</v>
      </c>
      <c r="P94" s="98">
        <v>5.0220548760581904E-4</v>
      </c>
      <c r="Q94" s="98">
        <v>1.401457751928566E-4</v>
      </c>
      <c r="R94" s="98">
        <v>1.7355819952941901E-4</v>
      </c>
      <c r="S94" s="98">
        <v>1.8527782183928973E-4</v>
      </c>
      <c r="T94" s="98">
        <v>2.5624645258376068E-4</v>
      </c>
      <c r="U94" s="98">
        <v>1.2491806674856093E-4</v>
      </c>
      <c r="V94" s="98">
        <v>4.386754104246876E-5</v>
      </c>
      <c r="W94" s="98">
        <v>3.1891758023812523E-4</v>
      </c>
      <c r="X94" s="98">
        <v>5.7408048964464986E-5</v>
      </c>
      <c r="Y94" s="98">
        <v>4.0640995256641488E-5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1.7018798913758564E-4</v>
      </c>
      <c r="D95" s="98">
        <v>2.4241966104946043E-4</v>
      </c>
      <c r="E95" s="98">
        <v>1.156542821061413E-4</v>
      </c>
      <c r="F95" s="98">
        <v>2.9999012301316799E-4</v>
      </c>
      <c r="G95" s="98">
        <v>4.8431465508441549E-4</v>
      </c>
      <c r="H95" s="98">
        <v>4.8348631376032196E-4</v>
      </c>
      <c r="I95" s="98">
        <v>1.0179456482366858E-3</v>
      </c>
      <c r="J95" s="98">
        <v>3.4977375261976794E-4</v>
      </c>
      <c r="K95" s="98">
        <v>1.2772252304573302E-3</v>
      </c>
      <c r="L95" s="98">
        <v>1.2133956656500391E-3</v>
      </c>
      <c r="M95" s="98">
        <v>1.1327989820376146E-3</v>
      </c>
      <c r="N95" s="98">
        <v>0</v>
      </c>
      <c r="O95" s="98">
        <v>0</v>
      </c>
      <c r="P95" s="98">
        <v>2.1195790461468167E-3</v>
      </c>
      <c r="Q95" s="98">
        <v>4.9502146247028115E-4</v>
      </c>
      <c r="R95" s="98">
        <v>6.6103156373158471E-4</v>
      </c>
      <c r="S95" s="98">
        <v>6.0743486222498619E-4</v>
      </c>
      <c r="T95" s="98">
        <v>8.4917137423857038E-4</v>
      </c>
      <c r="U95" s="98">
        <v>4.6563025554959139E-4</v>
      </c>
      <c r="V95" s="98">
        <v>1.5955466255921556E-4</v>
      </c>
      <c r="W95" s="98">
        <v>1.1280332993630043E-3</v>
      </c>
      <c r="X95" s="98">
        <v>6.2682669002135736E-4</v>
      </c>
      <c r="Y95" s="98">
        <v>5.7098818373287909E-4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6.1948722515591967</v>
      </c>
      <c r="D96" s="101">
        <v>8.8957207652816415</v>
      </c>
      <c r="E96" s="101">
        <v>10.521547973093618</v>
      </c>
      <c r="F96" s="101">
        <v>8.8933624384250507</v>
      </c>
      <c r="G96" s="101">
        <v>8.1274230632437554</v>
      </c>
      <c r="H96" s="101">
        <v>11.587317132719441</v>
      </c>
      <c r="I96" s="101">
        <v>13.028439031747833</v>
      </c>
      <c r="J96" s="101">
        <v>15.657415413779979</v>
      </c>
      <c r="K96" s="101">
        <v>13.964411237621</v>
      </c>
      <c r="L96" s="101">
        <v>16.955204503425051</v>
      </c>
      <c r="M96" s="101">
        <v>13.325393673229211</v>
      </c>
      <c r="N96" s="101">
        <v>17.080159546218205</v>
      </c>
      <c r="O96" s="101">
        <v>18.923626585375299</v>
      </c>
      <c r="P96" s="101">
        <v>24.122603388049711</v>
      </c>
      <c r="Q96" s="101">
        <v>14.18053668175556</v>
      </c>
      <c r="R96" s="101">
        <v>10.682305226870975</v>
      </c>
      <c r="S96" s="101">
        <v>10.228007117129119</v>
      </c>
      <c r="T96" s="101">
        <v>11.935908667915179</v>
      </c>
      <c r="U96" s="101">
        <v>12.240545264884677</v>
      </c>
      <c r="V96" s="101">
        <v>11.361786310534056</v>
      </c>
      <c r="W96" s="101">
        <v>13.370527177362158</v>
      </c>
      <c r="X96" s="101">
        <v>10.606840568383133</v>
      </c>
      <c r="Y96" s="101">
        <v>13.230577295871399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0.20207916348151714</v>
      </c>
      <c r="D97" s="104">
        <v>0.24542280176464315</v>
      </c>
      <c r="E97" s="104">
        <v>0.40724399429006586</v>
      </c>
      <c r="F97" s="104">
        <v>0.36780347865381924</v>
      </c>
      <c r="G97" s="104">
        <v>0.421915626105484</v>
      </c>
      <c r="H97" s="104">
        <v>0.84555564847855946</v>
      </c>
      <c r="I97" s="104">
        <v>1.4679330555455301</v>
      </c>
      <c r="J97" s="104">
        <v>1.4161904374358492</v>
      </c>
      <c r="K97" s="104">
        <v>1.570522150264571</v>
      </c>
      <c r="L97" s="104">
        <v>4.0457831898876631</v>
      </c>
      <c r="M97" s="104">
        <v>2.4920373171810128</v>
      </c>
      <c r="N97" s="104">
        <v>1.9577878612882615</v>
      </c>
      <c r="O97" s="104">
        <v>1.4990542820418267</v>
      </c>
      <c r="P97" s="104">
        <v>3.4265365533497545</v>
      </c>
      <c r="Q97" s="104">
        <v>2.0527424318041936</v>
      </c>
      <c r="R97" s="104">
        <v>1.7680206883550564</v>
      </c>
      <c r="S97" s="104">
        <v>1.5545436533662085</v>
      </c>
      <c r="T97" s="104">
        <v>2.7096317003886763</v>
      </c>
      <c r="U97" s="104">
        <v>2.0966384516857013</v>
      </c>
      <c r="V97" s="104">
        <v>1.2779914175807887</v>
      </c>
      <c r="W97" s="104">
        <v>2.4338059166798698</v>
      </c>
      <c r="X97" s="104">
        <v>3.5285675951120421</v>
      </c>
      <c r="Y97" s="104">
        <v>3.1673100596428903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4.8402917910350139E-2</v>
      </c>
      <c r="D98" s="98">
        <v>5.3667195230392914E-2</v>
      </c>
      <c r="E98" s="98">
        <v>9.8732830721316361E-2</v>
      </c>
      <c r="F98" s="98">
        <v>8.6370946063271531E-2</v>
      </c>
      <c r="G98" s="98">
        <v>9.0074468919020323E-2</v>
      </c>
      <c r="H98" s="98">
        <v>0.17092555524732078</v>
      </c>
      <c r="I98" s="98">
        <v>0.35839546515304138</v>
      </c>
      <c r="J98" s="98">
        <v>0.31802678011900248</v>
      </c>
      <c r="K98" s="98">
        <v>0.32068159584218214</v>
      </c>
      <c r="L98" s="98">
        <v>1.8087814393116801</v>
      </c>
      <c r="M98" s="98">
        <v>0.49081263039933742</v>
      </c>
      <c r="N98" s="98">
        <v>0.49981761690884707</v>
      </c>
      <c r="O98" s="98">
        <v>0.40024230089214541</v>
      </c>
      <c r="P98" s="98">
        <v>0.6556217046271855</v>
      </c>
      <c r="Q98" s="98">
        <v>0.45341892028514608</v>
      </c>
      <c r="R98" s="98">
        <v>0.3677315496873112</v>
      </c>
      <c r="S98" s="98">
        <v>0.36352515774179989</v>
      </c>
      <c r="T98" s="98">
        <v>0.62878744340275372</v>
      </c>
      <c r="U98" s="98">
        <v>0.44398441476603295</v>
      </c>
      <c r="V98" s="98">
        <v>0.27573371798853497</v>
      </c>
      <c r="W98" s="98">
        <v>0.5348102692037866</v>
      </c>
      <c r="X98" s="98">
        <v>0.29689390734504556</v>
      </c>
      <c r="Y98" s="98">
        <v>0.21769472835496331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0.15367624557116699</v>
      </c>
      <c r="D99" s="98">
        <v>0.19175560653425022</v>
      </c>
      <c r="E99" s="98">
        <v>0.30851116356874952</v>
      </c>
      <c r="F99" s="98">
        <v>0.28143253259054768</v>
      </c>
      <c r="G99" s="98">
        <v>0.33184115718646368</v>
      </c>
      <c r="H99" s="98">
        <v>0.67463009323123868</v>
      </c>
      <c r="I99" s="98">
        <v>1.1095375903924887</v>
      </c>
      <c r="J99" s="98">
        <v>1.0981636573168467</v>
      </c>
      <c r="K99" s="98">
        <v>1.2498405544223889</v>
      </c>
      <c r="L99" s="98">
        <v>2.2370017505759834</v>
      </c>
      <c r="M99" s="98">
        <v>2.0012246867816756</v>
      </c>
      <c r="N99" s="98">
        <v>1.4579702443794145</v>
      </c>
      <c r="O99" s="98">
        <v>1.0988119811496813</v>
      </c>
      <c r="P99" s="98">
        <v>2.770914848722569</v>
      </c>
      <c r="Q99" s="98">
        <v>1.5993235115190476</v>
      </c>
      <c r="R99" s="98">
        <v>1.4002891386677452</v>
      </c>
      <c r="S99" s="98">
        <v>1.1910184956244085</v>
      </c>
      <c r="T99" s="98">
        <v>2.0808442569859227</v>
      </c>
      <c r="U99" s="98">
        <v>1.6526540369196683</v>
      </c>
      <c r="V99" s="98">
        <v>1.0022576995922536</v>
      </c>
      <c r="W99" s="98">
        <v>1.8989956474760832</v>
      </c>
      <c r="X99" s="98">
        <v>3.2316736877669965</v>
      </c>
      <c r="Y99" s="98">
        <v>2.949615331287927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4.6553915023732966</v>
      </c>
      <c r="D100" s="122">
        <v>6.5553424972438448</v>
      </c>
      <c r="E100" s="122">
        <v>7.1611479907114663</v>
      </c>
      <c r="F100" s="122">
        <v>5.5155603511674265</v>
      </c>
      <c r="G100" s="122">
        <v>5.6868498286506028</v>
      </c>
      <c r="H100" s="122">
        <v>7.9955079085325256</v>
      </c>
      <c r="I100" s="122">
        <v>9.5875095092572575</v>
      </c>
      <c r="J100" s="122">
        <v>11.387824277602761</v>
      </c>
      <c r="K100" s="122">
        <v>9.0842370832316597</v>
      </c>
      <c r="L100" s="122">
        <v>13.742013896776919</v>
      </c>
      <c r="M100" s="122">
        <v>9.4627971437160205</v>
      </c>
      <c r="N100" s="122">
        <v>11.318667435396648</v>
      </c>
      <c r="O100" s="122">
        <v>11.883777987169193</v>
      </c>
      <c r="P100" s="122">
        <v>15.44386287402947</v>
      </c>
      <c r="Q100" s="122">
        <v>9.0970002544445308</v>
      </c>
      <c r="R100" s="122">
        <v>6.69332622096056</v>
      </c>
      <c r="S100" s="122">
        <v>6.3523720391168208</v>
      </c>
      <c r="T100" s="122">
        <v>7.730037827834229</v>
      </c>
      <c r="U100" s="122">
        <v>7.6148855033071676</v>
      </c>
      <c r="V100" s="122">
        <v>6.8924523841378784</v>
      </c>
      <c r="W100" s="122">
        <v>8.4839937526085301</v>
      </c>
      <c r="X100" s="122">
        <v>11.976607319802129</v>
      </c>
      <c r="Y100" s="122">
        <v>13.07608544976739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1.8988069145443984</v>
      </c>
      <c r="D102" s="98">
        <v>2.9434202137133991</v>
      </c>
      <c r="E102" s="98">
        <v>3.1146873670660109</v>
      </c>
      <c r="F102" s="98">
        <v>2.8694375095668985</v>
      </c>
      <c r="G102" s="98">
        <v>2.390100610304132</v>
      </c>
      <c r="H102" s="98">
        <v>2.8300950096274682</v>
      </c>
      <c r="I102" s="98">
        <v>3.4324839990170979</v>
      </c>
      <c r="J102" s="98">
        <v>3.3640832860277832</v>
      </c>
      <c r="K102" s="98">
        <v>3.6221914748439934</v>
      </c>
      <c r="L102" s="98">
        <v>4.6579291485261809</v>
      </c>
      <c r="M102" s="98">
        <v>3.4870416750481472</v>
      </c>
      <c r="N102" s="98">
        <v>3.436241638718851</v>
      </c>
      <c r="O102" s="98">
        <v>3.551517737877453</v>
      </c>
      <c r="P102" s="98">
        <v>5.0240756395786104</v>
      </c>
      <c r="Q102" s="98">
        <v>2.5230986622412321</v>
      </c>
      <c r="R102" s="98">
        <v>1.3414713875512436</v>
      </c>
      <c r="S102" s="98">
        <v>1.4921903165229922</v>
      </c>
      <c r="T102" s="98">
        <v>1.876704886828787</v>
      </c>
      <c r="U102" s="98">
        <v>1.9151539129687811</v>
      </c>
      <c r="V102" s="98">
        <v>1.465957188724536</v>
      </c>
      <c r="W102" s="98">
        <v>1.2082375100640552</v>
      </c>
      <c r="X102" s="98">
        <v>0.50272664570452907</v>
      </c>
      <c r="Y102" s="98">
        <v>1.2178539253827299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2.7565845878288986</v>
      </c>
      <c r="D103" s="33">
        <v>3.6119222835304456</v>
      </c>
      <c r="E103" s="33">
        <v>4.0464606236454559</v>
      </c>
      <c r="F103" s="33">
        <v>2.6461228416005276</v>
      </c>
      <c r="G103" s="33">
        <v>3.2967492183464708</v>
      </c>
      <c r="H103" s="33">
        <v>5.1654128989050578</v>
      </c>
      <c r="I103" s="33">
        <v>6.1550255102401596</v>
      </c>
      <c r="J103" s="33">
        <v>8.0237409915749769</v>
      </c>
      <c r="K103" s="33">
        <v>5.4620456083876672</v>
      </c>
      <c r="L103" s="33">
        <v>9.0840847482507385</v>
      </c>
      <c r="M103" s="33">
        <v>5.9757554686678738</v>
      </c>
      <c r="N103" s="33">
        <v>7.8824257966777971</v>
      </c>
      <c r="O103" s="33">
        <v>8.3322602492917408</v>
      </c>
      <c r="P103" s="33">
        <v>10.41978723445086</v>
      </c>
      <c r="Q103" s="33">
        <v>6.5739015922032982</v>
      </c>
      <c r="R103" s="33">
        <v>5.3518548334093161</v>
      </c>
      <c r="S103" s="33">
        <v>4.8601817225938291</v>
      </c>
      <c r="T103" s="33">
        <v>5.8533329410054415</v>
      </c>
      <c r="U103" s="33">
        <v>5.6997315903383869</v>
      </c>
      <c r="V103" s="33">
        <v>5.4264951954133425</v>
      </c>
      <c r="W103" s="33">
        <v>7.2757562425444746</v>
      </c>
      <c r="X103" s="33">
        <v>11.4738806740976</v>
      </c>
      <c r="Y103" s="33">
        <v>11.85823152438466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66.111344569019508</v>
      </c>
      <c r="D124" s="117">
        <f t="shared" si="42"/>
        <v>62.880707816312665</v>
      </c>
      <c r="E124" s="117">
        <f t="shared" si="42"/>
        <v>65.869651465541025</v>
      </c>
      <c r="F124" s="117">
        <f t="shared" si="42"/>
        <v>56.843193663232057</v>
      </c>
      <c r="G124" s="117">
        <f t="shared" si="42"/>
        <v>28.683551877331197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38.006273131287898</v>
      </c>
      <c r="M124" s="117">
        <f t="shared" si="42"/>
        <v>34.485236005079372</v>
      </c>
      <c r="N124" s="117">
        <f t="shared" si="42"/>
        <v>44.645690235470347</v>
      </c>
      <c r="O124" s="117">
        <f t="shared" si="42"/>
        <v>49.746782998328371</v>
      </c>
      <c r="P124" s="117">
        <f t="shared" si="42"/>
        <v>35.261174639859647</v>
      </c>
      <c r="Q124" s="117">
        <f t="shared" si="42"/>
        <v>42.67515343691047</v>
      </c>
      <c r="R124" s="117">
        <f t="shared" ref="R124:V124" si="43">R125+R128+R130+R139</f>
        <v>38.792201937439955</v>
      </c>
      <c r="S124" s="117">
        <f t="shared" si="43"/>
        <v>34.766842665208451</v>
      </c>
      <c r="T124" s="117">
        <f t="shared" si="43"/>
        <v>33.072507585791861</v>
      </c>
      <c r="U124" s="117">
        <f t="shared" si="43"/>
        <v>29.255477961385328</v>
      </c>
      <c r="V124" s="117">
        <f t="shared" si="43"/>
        <v>21.918902518685435</v>
      </c>
      <c r="W124" s="117">
        <f t="shared" ref="W124:Y124" si="44">W125+W128+W130+W139</f>
        <v>20.034096804701633</v>
      </c>
      <c r="X124" s="117">
        <f t="shared" si="44"/>
        <v>13.254657174356115</v>
      </c>
      <c r="Y124" s="117">
        <f t="shared" si="44"/>
        <v>17.03499402438019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56.883816985839644</v>
      </c>
      <c r="D125" s="122">
        <f t="shared" si="45"/>
        <v>53.853292902823746</v>
      </c>
      <c r="E125" s="122">
        <f t="shared" si="45"/>
        <v>56.424126439452451</v>
      </c>
      <c r="F125" s="122">
        <f t="shared" si="45"/>
        <v>49.222287873302534</v>
      </c>
      <c r="G125" s="122">
        <f t="shared" si="45"/>
        <v>25.005531951793873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32.3776808143</v>
      </c>
      <c r="M125" s="122">
        <f t="shared" si="45"/>
        <v>28.152958202878295</v>
      </c>
      <c r="N125" s="122">
        <f t="shared" si="45"/>
        <v>36.84148295173641</v>
      </c>
      <c r="O125" s="122">
        <f t="shared" si="45"/>
        <v>41.095960959630816</v>
      </c>
      <c r="P125" s="122">
        <f t="shared" si="45"/>
        <v>28.183325760710918</v>
      </c>
      <c r="Q125" s="122">
        <f t="shared" si="45"/>
        <v>34.227189126213332</v>
      </c>
      <c r="R125" s="122">
        <f t="shared" ref="R125:V125" si="46">SUM(R126:R127)</f>
        <v>31.056423537138855</v>
      </c>
      <c r="S125" s="122">
        <f t="shared" si="46"/>
        <v>27.172312131346239</v>
      </c>
      <c r="T125" s="122">
        <f t="shared" si="46"/>
        <v>25.583939408754574</v>
      </c>
      <c r="U125" s="122">
        <f t="shared" si="46"/>
        <v>22.174100150854201</v>
      </c>
      <c r="V125" s="122">
        <f t="shared" si="46"/>
        <v>16.30476585281022</v>
      </c>
      <c r="W125" s="122">
        <f t="shared" ref="W125:Y125" si="47">SUM(W126:W127)</f>
        <v>15.05807172435571</v>
      </c>
      <c r="X125" s="122">
        <f t="shared" si="47"/>
        <v>10.060576533915432</v>
      </c>
      <c r="Y125" s="122">
        <f t="shared" si="47"/>
        <v>13.010712489129389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56.606936305978309</v>
      </c>
      <c r="D126" s="98">
        <v>53.594602759476942</v>
      </c>
      <c r="E126" s="98">
        <v>56.165544811205947</v>
      </c>
      <c r="F126" s="98">
        <v>48.994982461929247</v>
      </c>
      <c r="G126" s="98">
        <v>24.892703763973064</v>
      </c>
      <c r="H126" s="98">
        <v>0</v>
      </c>
      <c r="I126" s="98">
        <v>0</v>
      </c>
      <c r="J126" s="98">
        <v>0</v>
      </c>
      <c r="K126" s="98">
        <v>0</v>
      </c>
      <c r="L126" s="98">
        <v>32.241557689405532</v>
      </c>
      <c r="M126" s="98">
        <v>28.037295851510585</v>
      </c>
      <c r="N126" s="98">
        <v>36.690072862516345</v>
      </c>
      <c r="O126" s="98">
        <v>40.928671182139048</v>
      </c>
      <c r="P126" s="98">
        <v>28.069780436334764</v>
      </c>
      <c r="Q126" s="98">
        <v>34.090197423936971</v>
      </c>
      <c r="R126" s="98">
        <v>30.932660804899928</v>
      </c>
      <c r="S126" s="98">
        <v>27.064694694448637</v>
      </c>
      <c r="T126" s="98">
        <v>25.483455176521169</v>
      </c>
      <c r="U126" s="98">
        <v>22.087120384908118</v>
      </c>
      <c r="V126" s="98">
        <v>16.241323295765557</v>
      </c>
      <c r="W126" s="98">
        <v>14.999057559607676</v>
      </c>
      <c r="X126" s="98">
        <v>10.022002627186708</v>
      </c>
      <c r="Y126" s="98">
        <v>12.960901632859212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0.27688067986133513</v>
      </c>
      <c r="D127" s="98">
        <v>0.25869014334680124</v>
      </c>
      <c r="E127" s="98">
        <v>0.2585816282465066</v>
      </c>
      <c r="F127" s="98">
        <v>0.22730541137328714</v>
      </c>
      <c r="G127" s="98">
        <v>0.11282818782081105</v>
      </c>
      <c r="H127" s="98">
        <v>0</v>
      </c>
      <c r="I127" s="98">
        <v>0</v>
      </c>
      <c r="J127" s="98">
        <v>0</v>
      </c>
      <c r="K127" s="98">
        <v>0</v>
      </c>
      <c r="L127" s="98">
        <v>0.13612312489447106</v>
      </c>
      <c r="M127" s="98">
        <v>0.11566235136770894</v>
      </c>
      <c r="N127" s="98">
        <v>0.15141008922006569</v>
      </c>
      <c r="O127" s="98">
        <v>0.16728977749177018</v>
      </c>
      <c r="P127" s="98">
        <v>0.11354532437615533</v>
      </c>
      <c r="Q127" s="98">
        <v>0.13699170227636204</v>
      </c>
      <c r="R127" s="98">
        <v>0.12376273223892711</v>
      </c>
      <c r="S127" s="98">
        <v>0.10761743689760175</v>
      </c>
      <c r="T127" s="98">
        <v>0.10048423223340487</v>
      </c>
      <c r="U127" s="98">
        <v>8.6979765946082782E-2</v>
      </c>
      <c r="V127" s="98">
        <v>6.3442557044664324E-2</v>
      </c>
      <c r="W127" s="98">
        <v>5.9014164748033053E-2</v>
      </c>
      <c r="X127" s="98">
        <v>3.8573906728722782E-2</v>
      </c>
      <c r="Y127" s="98">
        <v>4.9810856270177215E-2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5.7070789525631244E-2</v>
      </c>
      <c r="D128" s="122">
        <f t="shared" si="48"/>
        <v>0.13387275716264752</v>
      </c>
      <c r="E128" s="122">
        <f t="shared" si="48"/>
        <v>9.8311846404373349E-2</v>
      </c>
      <c r="F128" s="122">
        <f t="shared" si="48"/>
        <v>3.4830247757963721E-2</v>
      </c>
      <c r="G128" s="122">
        <f t="shared" si="48"/>
        <v>1.957795577157578E-2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0.12921233627600204</v>
      </c>
      <c r="M128" s="122">
        <f t="shared" si="48"/>
        <v>0.10171604977295164</v>
      </c>
      <c r="N128" s="122">
        <f t="shared" si="48"/>
        <v>0.10892646222070097</v>
      </c>
      <c r="O128" s="122">
        <f t="shared" si="48"/>
        <v>0.23051584950333376</v>
      </c>
      <c r="P128" s="122">
        <f t="shared" si="48"/>
        <v>9.1998847055151739E-2</v>
      </c>
      <c r="Q128" s="122">
        <f t="shared" si="48"/>
        <v>0.16435619267922078</v>
      </c>
      <c r="R128" s="122">
        <f t="shared" si="48"/>
        <v>0.45067709550043267</v>
      </c>
      <c r="S128" s="122">
        <f t="shared" si="48"/>
        <v>0.50357410793356916</v>
      </c>
      <c r="T128" s="122">
        <f t="shared" si="48"/>
        <v>0.38220183980420019</v>
      </c>
      <c r="U128" s="122">
        <f t="shared" si="48"/>
        <v>0.76059081670176087</v>
      </c>
      <c r="V128" s="122">
        <f t="shared" si="48"/>
        <v>0.29269247647086605</v>
      </c>
      <c r="W128" s="122">
        <f t="shared" si="48"/>
        <v>0.66814935551455945</v>
      </c>
      <c r="X128" s="122">
        <f t="shared" si="48"/>
        <v>6.0777711043871939E-2</v>
      </c>
      <c r="Y128" s="122">
        <f t="shared" si="48"/>
        <v>5.9704388930360119E-2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5.7070789525631244E-2</v>
      </c>
      <c r="D129" s="98">
        <v>0.13387275716264752</v>
      </c>
      <c r="E129" s="98">
        <v>9.8311846404373349E-2</v>
      </c>
      <c r="F129" s="98">
        <v>3.4830247757963721E-2</v>
      </c>
      <c r="G129" s="98">
        <v>1.957795577157578E-2</v>
      </c>
      <c r="H129" s="98">
        <v>0</v>
      </c>
      <c r="I129" s="98">
        <v>0</v>
      </c>
      <c r="J129" s="98">
        <v>0</v>
      </c>
      <c r="K129" s="98">
        <v>0</v>
      </c>
      <c r="L129" s="98">
        <v>0.12921233627600204</v>
      </c>
      <c r="M129" s="98">
        <v>0.10171604977295164</v>
      </c>
      <c r="N129" s="98">
        <v>0.10892646222070097</v>
      </c>
      <c r="O129" s="98">
        <v>0.23051584950333376</v>
      </c>
      <c r="P129" s="98">
        <v>9.1998847055151739E-2</v>
      </c>
      <c r="Q129" s="98">
        <v>0.16435619267922078</v>
      </c>
      <c r="R129" s="98">
        <v>0.45067709550043267</v>
      </c>
      <c r="S129" s="98">
        <v>0.50357410793356916</v>
      </c>
      <c r="T129" s="98">
        <v>0.38220183980420019</v>
      </c>
      <c r="U129" s="98">
        <v>0.76059081670176087</v>
      </c>
      <c r="V129" s="98">
        <v>0.29269247647086605</v>
      </c>
      <c r="W129" s="98">
        <v>0.66814935551455945</v>
      </c>
      <c r="X129" s="98">
        <v>6.0777711043871939E-2</v>
      </c>
      <c r="Y129" s="98">
        <v>5.9704388930360119E-2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5.5177648594729254</v>
      </c>
      <c r="D130" s="122">
        <v>5.5217548535491874</v>
      </c>
      <c r="E130" s="122">
        <v>5.8126700758703382</v>
      </c>
      <c r="F130" s="122">
        <v>4.8775021336355664</v>
      </c>
      <c r="G130" s="122">
        <v>2.3414759115042196</v>
      </c>
      <c r="H130" s="122">
        <v>0</v>
      </c>
      <c r="I130" s="122">
        <v>0</v>
      </c>
      <c r="J130" s="122">
        <v>0</v>
      </c>
      <c r="K130" s="122">
        <v>0</v>
      </c>
      <c r="L130" s="122">
        <v>3.3997891822939881</v>
      </c>
      <c r="M130" s="122">
        <v>3.9992477794978218</v>
      </c>
      <c r="N130" s="122">
        <v>4.8851819252052984</v>
      </c>
      <c r="O130" s="122">
        <v>5.3566714896878862</v>
      </c>
      <c r="P130" s="122">
        <v>4.5309830144882266</v>
      </c>
      <c r="Q130" s="122">
        <v>5.3961538969724856</v>
      </c>
      <c r="R130" s="122">
        <v>4.8244492304914361</v>
      </c>
      <c r="S130" s="122">
        <v>4.6600619161134702</v>
      </c>
      <c r="T130" s="122">
        <v>4.7188309082993021</v>
      </c>
      <c r="U130" s="122">
        <v>4.1840671445291902</v>
      </c>
      <c r="V130" s="122">
        <v>3.4961698219663266</v>
      </c>
      <c r="W130" s="122">
        <v>2.8826595737345322</v>
      </c>
      <c r="X130" s="122">
        <v>1.8021655525157338</v>
      </c>
      <c r="Y130" s="122">
        <v>2.2988329065176347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4.1840261272970496</v>
      </c>
      <c r="D131" s="98">
        <v>5.1790512445210677</v>
      </c>
      <c r="E131" s="98">
        <v>4.842473766669956</v>
      </c>
      <c r="F131" s="98">
        <v>3.7790023201147607</v>
      </c>
      <c r="G131" s="98">
        <v>1.6674000872774513</v>
      </c>
      <c r="H131" s="98">
        <v>0</v>
      </c>
      <c r="I131" s="98">
        <v>0</v>
      </c>
      <c r="J131" s="98">
        <v>0</v>
      </c>
      <c r="K131" s="98">
        <v>0</v>
      </c>
      <c r="L131" s="98">
        <v>2.4917419970394987</v>
      </c>
      <c r="M131" s="98">
        <v>3.0366930867271331</v>
      </c>
      <c r="N131" s="98">
        <v>3.8977545267089182</v>
      </c>
      <c r="O131" s="98">
        <v>4.3903163463224919</v>
      </c>
      <c r="P131" s="98">
        <v>3.1364265709023176</v>
      </c>
      <c r="Q131" s="98">
        <v>4.734528976877769</v>
      </c>
      <c r="R131" s="98">
        <v>4.3107958473270722</v>
      </c>
      <c r="S131" s="98">
        <v>3.9534714005599922</v>
      </c>
      <c r="T131" s="98">
        <v>3.5897772628630249</v>
      </c>
      <c r="U131" s="98">
        <v>3.1050501691916996</v>
      </c>
      <c r="V131" s="98">
        <v>3.1041268815316188</v>
      </c>
      <c r="W131" s="98">
        <v>2.8741892997585063</v>
      </c>
      <c r="X131" s="98">
        <v>1.7933996595585029</v>
      </c>
      <c r="Y131" s="98">
        <v>2.2914654900187621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3.6549447559250403E-3</v>
      </c>
      <c r="D132" s="98">
        <v>2.997429874547786E-3</v>
      </c>
      <c r="E132" s="98">
        <v>0</v>
      </c>
      <c r="F132" s="98">
        <v>9.1965866312634622E-4</v>
      </c>
      <c r="G132" s="98">
        <v>3.6247349460506516E-3</v>
      </c>
      <c r="H132" s="98">
        <v>0</v>
      </c>
      <c r="I132" s="98">
        <v>0</v>
      </c>
      <c r="J132" s="98">
        <v>0</v>
      </c>
      <c r="K132" s="98">
        <v>0</v>
      </c>
      <c r="L132" s="98">
        <v>8.315357328905662E-3</v>
      </c>
      <c r="M132" s="98">
        <v>5.9683340878787768E-3</v>
      </c>
      <c r="N132" s="98">
        <v>1.1681830799710933E-3</v>
      </c>
      <c r="O132" s="98">
        <v>8.3218929312897194E-4</v>
      </c>
      <c r="P132" s="98">
        <v>1.0307141765255825E-2</v>
      </c>
      <c r="Q132" s="98">
        <v>8.0512830863566191E-3</v>
      </c>
      <c r="R132" s="98">
        <v>7.6568037522815446E-3</v>
      </c>
      <c r="S132" s="98">
        <v>3.5195534946388654E-3</v>
      </c>
      <c r="T132" s="98">
        <v>8.0550004797364082E-3</v>
      </c>
      <c r="U132" s="98">
        <v>5.5270693017310957E-3</v>
      </c>
      <c r="V132" s="98">
        <v>3.3419697202299878E-3</v>
      </c>
      <c r="W132" s="98">
        <v>8.4702739760257467E-3</v>
      </c>
      <c r="X132" s="98">
        <v>8.7658929572310643E-3</v>
      </c>
      <c r="Y132" s="98">
        <v>7.3674164988725421E-3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8.7524092063482109E-4</v>
      </c>
      <c r="D133" s="101">
        <v>6.559935736784588E-4</v>
      </c>
      <c r="E133" s="101">
        <v>0</v>
      </c>
      <c r="F133" s="101">
        <v>2.1592464078051647E-4</v>
      </c>
      <c r="G133" s="101">
        <v>7.7475463603336725E-4</v>
      </c>
      <c r="H133" s="101">
        <v>0</v>
      </c>
      <c r="I133" s="101">
        <v>0</v>
      </c>
      <c r="J133" s="101">
        <v>0</v>
      </c>
      <c r="K133" s="101">
        <v>0</v>
      </c>
      <c r="L133" s="101">
        <v>3.7174507521921737E-3</v>
      </c>
      <c r="M133" s="101">
        <v>1.1781239041151034E-3</v>
      </c>
      <c r="N133" s="101">
        <v>2.9816251026277695E-4</v>
      </c>
      <c r="O133" s="101">
        <v>2.2221419424053054E-4</v>
      </c>
      <c r="P133" s="101">
        <v>1.9717820769192284E-3</v>
      </c>
      <c r="Q133" s="101">
        <v>1.7780510561573673E-3</v>
      </c>
      <c r="R133" s="101">
        <v>1.594379859602065E-3</v>
      </c>
      <c r="S133" s="101">
        <v>8.226212804087502E-4</v>
      </c>
      <c r="T133" s="101">
        <v>1.8688161612965041E-3</v>
      </c>
      <c r="U133" s="101">
        <v>1.1701919515443551E-3</v>
      </c>
      <c r="V133" s="101">
        <v>7.205204287701407E-4</v>
      </c>
      <c r="W133" s="101">
        <v>1.8626490349433027E-3</v>
      </c>
      <c r="X133" s="101">
        <v>7.3769226913245327E-4</v>
      </c>
      <c r="Y133" s="101">
        <v>5.0660707404788464E-4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2.7797038352902191E-3</v>
      </c>
      <c r="D134" s="104">
        <v>2.341436300869327E-3</v>
      </c>
      <c r="E134" s="104">
        <v>0</v>
      </c>
      <c r="F134" s="104">
        <v>7.0373402234582974E-4</v>
      </c>
      <c r="G134" s="104">
        <v>2.8499803100172842E-3</v>
      </c>
      <c r="H134" s="104">
        <v>0</v>
      </c>
      <c r="I134" s="104">
        <v>0</v>
      </c>
      <c r="J134" s="104">
        <v>0</v>
      </c>
      <c r="K134" s="104">
        <v>0</v>
      </c>
      <c r="L134" s="104">
        <v>4.5979065767134892E-3</v>
      </c>
      <c r="M134" s="104">
        <v>4.7902101837636732E-3</v>
      </c>
      <c r="N134" s="104">
        <v>8.7002056970831632E-4</v>
      </c>
      <c r="O134" s="104">
        <v>6.0997509888844139E-4</v>
      </c>
      <c r="P134" s="104">
        <v>8.3353596883365966E-3</v>
      </c>
      <c r="Q134" s="104">
        <v>6.2732320301992521E-3</v>
      </c>
      <c r="R134" s="104">
        <v>6.0624238926794798E-3</v>
      </c>
      <c r="S134" s="104">
        <v>2.696932214230115E-3</v>
      </c>
      <c r="T134" s="104">
        <v>6.1861843184399037E-3</v>
      </c>
      <c r="U134" s="104">
        <v>4.356877350186741E-3</v>
      </c>
      <c r="V134" s="104">
        <v>2.6214492914598472E-3</v>
      </c>
      <c r="W134" s="104">
        <v>6.6076249410824449E-3</v>
      </c>
      <c r="X134" s="104">
        <v>8.0282006880986103E-3</v>
      </c>
      <c r="Y134" s="104">
        <v>6.8608094248246579E-3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1.2881030825715936</v>
      </c>
      <c r="D135" s="101">
        <v>0.33054973211525773</v>
      </c>
      <c r="E135" s="101">
        <v>0.93406727001822898</v>
      </c>
      <c r="F135" s="101">
        <v>1.0539532487316425</v>
      </c>
      <c r="G135" s="101">
        <v>0.63734954880869921</v>
      </c>
      <c r="H135" s="101">
        <v>0</v>
      </c>
      <c r="I135" s="101">
        <v>0</v>
      </c>
      <c r="J135" s="101">
        <v>0</v>
      </c>
      <c r="K135" s="101">
        <v>0</v>
      </c>
      <c r="L135" s="101">
        <v>0.72640484294378393</v>
      </c>
      <c r="M135" s="101">
        <v>0.80585552618867018</v>
      </c>
      <c r="N135" s="101">
        <v>0.88481037528670192</v>
      </c>
      <c r="O135" s="101">
        <v>0.89462173802974676</v>
      </c>
      <c r="P135" s="101">
        <v>1.2120703192903888</v>
      </c>
      <c r="Q135" s="101">
        <v>0.57089002904241248</v>
      </c>
      <c r="R135" s="101">
        <v>0.43416288795320696</v>
      </c>
      <c r="S135" s="101">
        <v>0.61031114525923824</v>
      </c>
      <c r="T135" s="101">
        <v>0.91358237249285801</v>
      </c>
      <c r="U135" s="101">
        <v>0.91650909725932928</v>
      </c>
      <c r="V135" s="101">
        <v>0.34939398830579316</v>
      </c>
      <c r="W135" s="101">
        <v>0</v>
      </c>
      <c r="X135" s="101">
        <v>0</v>
      </c>
      <c r="Y135" s="101">
        <v>0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4.1980704848356871E-2</v>
      </c>
      <c r="D136" s="104">
        <v>9.156447038313904E-3</v>
      </c>
      <c r="E136" s="104">
        <v>3.612903918215371E-2</v>
      </c>
      <c r="F136" s="104">
        <v>4.3626906126037424E-2</v>
      </c>
      <c r="G136" s="104">
        <v>3.3101540472018576E-2</v>
      </c>
      <c r="H136" s="104">
        <v>0</v>
      </c>
      <c r="I136" s="104">
        <v>0</v>
      </c>
      <c r="J136" s="104">
        <v>0</v>
      </c>
      <c r="K136" s="104">
        <v>0</v>
      </c>
      <c r="L136" s="104">
        <v>0.17332698498179944</v>
      </c>
      <c r="M136" s="104">
        <v>0.15073083249413954</v>
      </c>
      <c r="N136" s="104">
        <v>0.10144884012970745</v>
      </c>
      <c r="O136" s="104">
        <v>7.0901216042518839E-2</v>
      </c>
      <c r="P136" s="104">
        <v>0.17217898253026442</v>
      </c>
      <c r="Q136" s="104">
        <v>8.2683607965946967E-2</v>
      </c>
      <c r="R136" s="104">
        <v>7.1833691458876039E-2</v>
      </c>
      <c r="S136" s="104">
        <v>9.2759816799601172E-2</v>
      </c>
      <c r="T136" s="104">
        <v>0.20741627246368322</v>
      </c>
      <c r="U136" s="104">
        <v>0.15698080877642989</v>
      </c>
      <c r="V136" s="104">
        <v>3.9306982408684479E-2</v>
      </c>
      <c r="W136" s="104">
        <v>0</v>
      </c>
      <c r="X136" s="104">
        <v>0</v>
      </c>
      <c r="Y136" s="104">
        <v>0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1.0055408858516522E-2</v>
      </c>
      <c r="D137" s="98">
        <v>2.0022623296966167E-3</v>
      </c>
      <c r="E137" s="98">
        <v>8.7591772001790382E-3</v>
      </c>
      <c r="F137" s="98">
        <v>1.0244865463781993E-2</v>
      </c>
      <c r="G137" s="98">
        <v>7.0668244879678703E-3</v>
      </c>
      <c r="H137" s="98">
        <v>0</v>
      </c>
      <c r="I137" s="98">
        <v>0</v>
      </c>
      <c r="J137" s="98">
        <v>0</v>
      </c>
      <c r="K137" s="98">
        <v>0</v>
      </c>
      <c r="L137" s="98">
        <v>7.7490715308359909E-2</v>
      </c>
      <c r="M137" s="98">
        <v>2.9686793158626223E-2</v>
      </c>
      <c r="N137" s="98">
        <v>2.5899597456095942E-2</v>
      </c>
      <c r="O137" s="98">
        <v>1.8930379096250123E-2</v>
      </c>
      <c r="P137" s="98">
        <v>3.2944133608354943E-2</v>
      </c>
      <c r="Q137" s="98">
        <v>1.8263524769763267E-2</v>
      </c>
      <c r="R137" s="98">
        <v>1.4940727138498196E-2</v>
      </c>
      <c r="S137" s="98">
        <v>2.1691592231042889E-2</v>
      </c>
      <c r="T137" s="98">
        <v>4.8132278517357338E-2</v>
      </c>
      <c r="U137" s="98">
        <v>3.3242275251636838E-2</v>
      </c>
      <c r="V137" s="98">
        <v>8.4806988946554262E-3</v>
      </c>
      <c r="W137" s="98">
        <v>0</v>
      </c>
      <c r="X137" s="98">
        <v>0</v>
      </c>
      <c r="Y137" s="98">
        <v>0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3.1925295989840348E-2</v>
      </c>
      <c r="D138" s="98">
        <v>7.1541847086172873E-3</v>
      </c>
      <c r="E138" s="98">
        <v>2.7369861981974674E-2</v>
      </c>
      <c r="F138" s="98">
        <v>3.3382040662255433E-2</v>
      </c>
      <c r="G138" s="98">
        <v>2.6034715984050705E-2</v>
      </c>
      <c r="H138" s="98">
        <v>0</v>
      </c>
      <c r="I138" s="98">
        <v>0</v>
      </c>
      <c r="J138" s="98">
        <v>0</v>
      </c>
      <c r="K138" s="98">
        <v>0</v>
      </c>
      <c r="L138" s="98">
        <v>9.5836269673439528E-2</v>
      </c>
      <c r="M138" s="98">
        <v>0.12104403933551332</v>
      </c>
      <c r="N138" s="98">
        <v>7.5549242673611502E-2</v>
      </c>
      <c r="O138" s="98">
        <v>5.1970836946268709E-2</v>
      </c>
      <c r="P138" s="98">
        <v>0.13923484892190949</v>
      </c>
      <c r="Q138" s="98">
        <v>6.4420083196183697E-2</v>
      </c>
      <c r="R138" s="98">
        <v>5.689296432037784E-2</v>
      </c>
      <c r="S138" s="98">
        <v>7.1068224568558283E-2</v>
      </c>
      <c r="T138" s="98">
        <v>0.15928399394632586</v>
      </c>
      <c r="U138" s="98">
        <v>0.12373853352479307</v>
      </c>
      <c r="V138" s="98">
        <v>3.0826283514029055E-2</v>
      </c>
      <c r="W138" s="98">
        <v>0</v>
      </c>
      <c r="X138" s="98">
        <v>0</v>
      </c>
      <c r="Y138" s="98">
        <v>0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3.6526919341813082</v>
      </c>
      <c r="D139" s="122">
        <v>3.3717873027770779</v>
      </c>
      <c r="E139" s="122">
        <v>3.5345431038138684</v>
      </c>
      <c r="F139" s="122">
        <v>2.7085734085359867</v>
      </c>
      <c r="G139" s="122">
        <v>1.3169660582615292</v>
      </c>
      <c r="H139" s="122">
        <v>0</v>
      </c>
      <c r="I139" s="122">
        <v>0</v>
      </c>
      <c r="J139" s="122">
        <v>0</v>
      </c>
      <c r="K139" s="122">
        <v>0</v>
      </c>
      <c r="L139" s="122">
        <v>2.0995907984179079</v>
      </c>
      <c r="M139" s="122">
        <v>2.2313139729302995</v>
      </c>
      <c r="N139" s="122">
        <v>2.8100988963079434</v>
      </c>
      <c r="O139" s="122">
        <v>3.0636346995063395</v>
      </c>
      <c r="P139" s="122">
        <v>2.4548670176053502</v>
      </c>
      <c r="Q139" s="122">
        <v>2.8874542210454335</v>
      </c>
      <c r="R139" s="122">
        <v>2.4606520743092277</v>
      </c>
      <c r="S139" s="122">
        <v>2.430894509815166</v>
      </c>
      <c r="T139" s="122">
        <v>2.3875354289337873</v>
      </c>
      <c r="U139" s="122">
        <v>2.1367198493001736</v>
      </c>
      <c r="V139" s="122">
        <v>1.825274367438023</v>
      </c>
      <c r="W139" s="122">
        <v>1.4252161510968318</v>
      </c>
      <c r="X139" s="122">
        <v>1.3311373768810784</v>
      </c>
      <c r="Y139" s="122">
        <v>1.6657442398028066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1.4898294513489798</v>
      </c>
      <c r="D140" s="98">
        <v>1.5139711446826483</v>
      </c>
      <c r="E140" s="98">
        <v>1.5373053095899789</v>
      </c>
      <c r="F140" s="98">
        <v>1.4091377230206203</v>
      </c>
      <c r="G140" s="98">
        <v>0.55347735757641792</v>
      </c>
      <c r="H140" s="98">
        <v>0</v>
      </c>
      <c r="I140" s="98">
        <v>0</v>
      </c>
      <c r="J140" s="98">
        <v>0</v>
      </c>
      <c r="K140" s="98">
        <v>0</v>
      </c>
      <c r="L140" s="98">
        <v>0.71165563874912885</v>
      </c>
      <c r="M140" s="98">
        <v>0.82225076461005231</v>
      </c>
      <c r="N140" s="98">
        <v>0.8530984603993208</v>
      </c>
      <c r="O140" s="98">
        <v>0.91558002378005288</v>
      </c>
      <c r="P140" s="98">
        <v>0.79860359881312148</v>
      </c>
      <c r="Q140" s="98">
        <v>0.8008293887619371</v>
      </c>
      <c r="R140" s="98">
        <v>0.49316946858107991</v>
      </c>
      <c r="S140" s="98">
        <v>0.57100911822176526</v>
      </c>
      <c r="T140" s="98">
        <v>0.57963618518650339</v>
      </c>
      <c r="U140" s="98">
        <v>0.53741563884328036</v>
      </c>
      <c r="V140" s="98">
        <v>0.38818643033259492</v>
      </c>
      <c r="W140" s="98">
        <v>0.20298853781620324</v>
      </c>
      <c r="X140" s="98">
        <v>5.585266161270315E-2</v>
      </c>
      <c r="Y140" s="98">
        <v>0.15516046236611694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2.1628624828323284</v>
      </c>
      <c r="D141" s="33">
        <v>1.8578161580944297</v>
      </c>
      <c r="E141" s="33">
        <v>1.9972377942238895</v>
      </c>
      <c r="F141" s="33">
        <v>1.2994356855153664</v>
      </c>
      <c r="G141" s="33">
        <v>0.76348870068511132</v>
      </c>
      <c r="H141" s="33">
        <v>0</v>
      </c>
      <c r="I141" s="33">
        <v>0</v>
      </c>
      <c r="J141" s="33">
        <v>0</v>
      </c>
      <c r="K141" s="33">
        <v>0</v>
      </c>
      <c r="L141" s="33">
        <v>1.3879351596687792</v>
      </c>
      <c r="M141" s="33">
        <v>1.4090632083202472</v>
      </c>
      <c r="N141" s="33">
        <v>1.9570004359086226</v>
      </c>
      <c r="O141" s="33">
        <v>2.1480546757262866</v>
      </c>
      <c r="P141" s="33">
        <v>1.6562634187922287</v>
      </c>
      <c r="Q141" s="33">
        <v>2.0866248322834964</v>
      </c>
      <c r="R141" s="33">
        <v>1.9674826057281478</v>
      </c>
      <c r="S141" s="33">
        <v>1.8598853915934006</v>
      </c>
      <c r="T141" s="33">
        <v>1.8078992437472841</v>
      </c>
      <c r="U141" s="33">
        <v>1.5993042104568931</v>
      </c>
      <c r="V141" s="33">
        <v>1.4370879371054279</v>
      </c>
      <c r="W141" s="33">
        <v>1.2222276132806285</v>
      </c>
      <c r="X141" s="33">
        <v>1.2752847152683753</v>
      </c>
      <c r="Y141" s="33">
        <v>1.5105837774366897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5.4756227196680403</v>
      </c>
      <c r="D143" s="117">
        <f t="shared" si="49"/>
        <v>7.8200068011059161</v>
      </c>
      <c r="E143" s="117">
        <f t="shared" si="49"/>
        <v>13.629379027895908</v>
      </c>
      <c r="F143" s="117">
        <f t="shared" si="49"/>
        <v>22.297853314015605</v>
      </c>
      <c r="G143" s="117">
        <f t="shared" si="49"/>
        <v>49.002385002641169</v>
      </c>
      <c r="H143" s="117">
        <f t="shared" si="49"/>
        <v>109.89557281639568</v>
      </c>
      <c r="I143" s="117">
        <f t="shared" si="49"/>
        <v>116.06743931819734</v>
      </c>
      <c r="J143" s="117">
        <f t="shared" si="49"/>
        <v>164.14859222134294</v>
      </c>
      <c r="K143" s="117">
        <f t="shared" si="49"/>
        <v>133.43141443742684</v>
      </c>
      <c r="L143" s="117">
        <f t="shared" si="49"/>
        <v>137.10853920950819</v>
      </c>
      <c r="M143" s="117">
        <f t="shared" si="49"/>
        <v>54.546598453820124</v>
      </c>
      <c r="N143" s="117">
        <f t="shared" si="49"/>
        <v>66.090589588321549</v>
      </c>
      <c r="O143" s="117">
        <f t="shared" si="49"/>
        <v>84.905864898690822</v>
      </c>
      <c r="P143" s="117">
        <f t="shared" si="49"/>
        <v>185.41539165667029</v>
      </c>
      <c r="Q143" s="117">
        <f t="shared" si="49"/>
        <v>148.67640697710976</v>
      </c>
      <c r="R143" s="117">
        <f t="shared" ref="R143:V143" si="50">R144+R146+R148+R157</f>
        <v>140.49190421199978</v>
      </c>
      <c r="S143" s="117">
        <f t="shared" si="50"/>
        <v>118.64875181971126</v>
      </c>
      <c r="T143" s="117">
        <f t="shared" si="50"/>
        <v>145.88908593281641</v>
      </c>
      <c r="U143" s="117">
        <f t="shared" si="50"/>
        <v>183.49539157189798</v>
      </c>
      <c r="V143" s="117">
        <f t="shared" si="50"/>
        <v>197.511359077511</v>
      </c>
      <c r="W143" s="117">
        <f t="shared" ref="W143:Y143" si="51">W144+W146+W148+W157</f>
        <v>268.0763083708473</v>
      </c>
      <c r="X143" s="117">
        <f t="shared" si="51"/>
        <v>257.13346971541671</v>
      </c>
      <c r="Y143" s="117">
        <f t="shared" si="51"/>
        <v>201.74487700120088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4.6828718274823693</v>
      </c>
      <c r="D144" s="122">
        <f t="shared" si="52"/>
        <v>6.5110227839871246</v>
      </c>
      <c r="E144" s="122">
        <f t="shared" si="52"/>
        <v>11.309802243961515</v>
      </c>
      <c r="F144" s="122">
        <f t="shared" si="52"/>
        <v>17.845744016412272</v>
      </c>
      <c r="G144" s="122">
        <f t="shared" si="52"/>
        <v>40.748165482598267</v>
      </c>
      <c r="H144" s="122">
        <f t="shared" si="52"/>
        <v>91.579222608094128</v>
      </c>
      <c r="I144" s="122">
        <f t="shared" si="52"/>
        <v>97.16739459780834</v>
      </c>
      <c r="J144" s="122">
        <f t="shared" si="52"/>
        <v>137.23690644631202</v>
      </c>
      <c r="K144" s="122">
        <f t="shared" si="52"/>
        <v>109.0731347100413</v>
      </c>
      <c r="L144" s="122">
        <f t="shared" si="52"/>
        <v>114.1446369680728</v>
      </c>
      <c r="M144" s="122">
        <f t="shared" si="52"/>
        <v>43.367312005361896</v>
      </c>
      <c r="N144" s="122">
        <f t="shared" si="52"/>
        <v>53.287598861317903</v>
      </c>
      <c r="O144" s="122">
        <f t="shared" si="52"/>
        <v>67.033209557461745</v>
      </c>
      <c r="P144" s="122">
        <f t="shared" si="52"/>
        <v>145.33280626586847</v>
      </c>
      <c r="Q144" s="122">
        <f t="shared" si="52"/>
        <v>114.84802236917838</v>
      </c>
      <c r="R144" s="122">
        <f t="shared" si="52"/>
        <v>102.97947034727677</v>
      </c>
      <c r="S144" s="122">
        <f t="shared" si="52"/>
        <v>84.371767055869228</v>
      </c>
      <c r="T144" s="122">
        <f t="shared" si="52"/>
        <v>101.7110203160513</v>
      </c>
      <c r="U144" s="122">
        <f t="shared" si="52"/>
        <v>125.29749340315158</v>
      </c>
      <c r="V144" s="122">
        <f t="shared" si="52"/>
        <v>130.30274073528199</v>
      </c>
      <c r="W144" s="122">
        <f t="shared" si="52"/>
        <v>178.26627757213097</v>
      </c>
      <c r="X144" s="122">
        <f t="shared" si="52"/>
        <v>189.968152255707</v>
      </c>
      <c r="Y144" s="122">
        <f t="shared" si="52"/>
        <v>151.41688682049005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4.6828718274823693</v>
      </c>
      <c r="D145" s="98">
        <v>6.5110227839871246</v>
      </c>
      <c r="E145" s="98">
        <v>11.309802243961515</v>
      </c>
      <c r="F145" s="98">
        <v>17.845744016412272</v>
      </c>
      <c r="G145" s="98">
        <v>40.748165482598267</v>
      </c>
      <c r="H145" s="98">
        <v>91.579222608094128</v>
      </c>
      <c r="I145" s="98">
        <v>97.16739459780834</v>
      </c>
      <c r="J145" s="98">
        <v>137.23690644631202</v>
      </c>
      <c r="K145" s="98">
        <v>109.0731347100413</v>
      </c>
      <c r="L145" s="98">
        <v>114.1446369680728</v>
      </c>
      <c r="M145" s="98">
        <v>43.367312005361896</v>
      </c>
      <c r="N145" s="98">
        <v>53.287598861317903</v>
      </c>
      <c r="O145" s="98">
        <v>67.033209557461745</v>
      </c>
      <c r="P145" s="98">
        <v>145.33280626586847</v>
      </c>
      <c r="Q145" s="98">
        <v>114.84802236917838</v>
      </c>
      <c r="R145" s="98">
        <v>102.97947034727677</v>
      </c>
      <c r="S145" s="98">
        <v>84.371767055869228</v>
      </c>
      <c r="T145" s="98">
        <v>101.7110203160513</v>
      </c>
      <c r="U145" s="98">
        <v>125.29749340315158</v>
      </c>
      <c r="V145" s="98">
        <v>130.30274073528199</v>
      </c>
      <c r="W145" s="98">
        <v>178.26627757213097</v>
      </c>
      <c r="X145" s="98">
        <v>189.968152255707</v>
      </c>
      <c r="Y145" s="98">
        <v>151.41688682049005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4.5948589374472895E-2</v>
      </c>
      <c r="D146" s="122">
        <f t="shared" si="53"/>
        <v>0.17758858064824823</v>
      </c>
      <c r="E146" s="122">
        <f t="shared" si="53"/>
        <v>0.21702437239858702</v>
      </c>
      <c r="F146" s="122">
        <f t="shared" si="53"/>
        <v>0.18900803473613584</v>
      </c>
      <c r="G146" s="122">
        <f t="shared" si="53"/>
        <v>0.42876609020102613</v>
      </c>
      <c r="H146" s="122">
        <f t="shared" si="53"/>
        <v>1.5369099138932842</v>
      </c>
      <c r="I146" s="122">
        <f t="shared" si="53"/>
        <v>0.37560063108339659</v>
      </c>
      <c r="J146" s="122">
        <f t="shared" si="53"/>
        <v>2.5893349343352381</v>
      </c>
      <c r="K146" s="122">
        <f t="shared" si="53"/>
        <v>7.4704967634732231</v>
      </c>
      <c r="L146" s="122">
        <f t="shared" si="53"/>
        <v>4.3525430783608137</v>
      </c>
      <c r="M146" s="122">
        <f t="shared" si="53"/>
        <v>1.5536847163121184</v>
      </c>
      <c r="N146" s="122">
        <f t="shared" si="53"/>
        <v>1.5504326789781711</v>
      </c>
      <c r="O146" s="122">
        <f t="shared" si="53"/>
        <v>3.6957566569587414</v>
      </c>
      <c r="P146" s="122">
        <f t="shared" si="53"/>
        <v>4.5982439125042598</v>
      </c>
      <c r="Q146" s="122">
        <f t="shared" si="53"/>
        <v>5.5424670542109036</v>
      </c>
      <c r="R146" s="122">
        <f t="shared" si="53"/>
        <v>13.545285951490452</v>
      </c>
      <c r="S146" s="122">
        <f t="shared" si="53"/>
        <v>12.021195238568867</v>
      </c>
      <c r="T146" s="122">
        <f t="shared" si="53"/>
        <v>15.286907275903729</v>
      </c>
      <c r="U146" s="122">
        <f t="shared" si="53"/>
        <v>22.513981683012656</v>
      </c>
      <c r="V146" s="122">
        <f t="shared" si="53"/>
        <v>23.478088081692082</v>
      </c>
      <c r="W146" s="122">
        <f t="shared" si="53"/>
        <v>37.259457917084859</v>
      </c>
      <c r="X146" s="122">
        <f t="shared" si="53"/>
        <v>10.761036471770781</v>
      </c>
      <c r="Y146" s="122">
        <f t="shared" si="53"/>
        <v>6.3964155362619657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4.5948589374472895E-2</v>
      </c>
      <c r="D147" s="98">
        <v>0.17758858064824823</v>
      </c>
      <c r="E147" s="98">
        <v>0.21702437239858702</v>
      </c>
      <c r="F147" s="98">
        <v>0.18900803473613584</v>
      </c>
      <c r="G147" s="98">
        <v>0.42876609020102613</v>
      </c>
      <c r="H147" s="98">
        <v>1.5369099138932842</v>
      </c>
      <c r="I147" s="98">
        <v>0.37560063108339659</v>
      </c>
      <c r="J147" s="98">
        <v>2.5893349343352381</v>
      </c>
      <c r="K147" s="98">
        <v>7.4704967634732231</v>
      </c>
      <c r="L147" s="98">
        <v>4.3525430783608137</v>
      </c>
      <c r="M147" s="98">
        <v>1.5536847163121184</v>
      </c>
      <c r="N147" s="98">
        <v>1.5504326789781711</v>
      </c>
      <c r="O147" s="98">
        <v>3.6957566569587414</v>
      </c>
      <c r="P147" s="98">
        <v>4.5982439125042598</v>
      </c>
      <c r="Q147" s="98">
        <v>5.5424670542109036</v>
      </c>
      <c r="R147" s="98">
        <v>13.545285951490452</v>
      </c>
      <c r="S147" s="98">
        <v>12.021195238568867</v>
      </c>
      <c r="T147" s="98">
        <v>15.286907275903729</v>
      </c>
      <c r="U147" s="98">
        <v>22.513981683012656</v>
      </c>
      <c r="V147" s="98">
        <v>23.478088081692082</v>
      </c>
      <c r="W147" s="98">
        <v>37.259457917084859</v>
      </c>
      <c r="X147" s="98">
        <v>10.761036471770781</v>
      </c>
      <c r="Y147" s="98">
        <v>6.3964155362619657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0.45310507815983797</v>
      </c>
      <c r="D148" s="122">
        <v>0.68399966785154098</v>
      </c>
      <c r="E148" s="122">
        <v>1.31281022236027</v>
      </c>
      <c r="F148" s="122">
        <v>2.7685059029642427</v>
      </c>
      <c r="G148" s="122">
        <v>4.9026662890429247</v>
      </c>
      <c r="H148" s="122">
        <v>10.555890799237568</v>
      </c>
      <c r="I148" s="122">
        <v>11.492522407812602</v>
      </c>
      <c r="J148" s="122">
        <v>15.063844211975171</v>
      </c>
      <c r="K148" s="122">
        <v>10.977760167509196</v>
      </c>
      <c r="L148" s="122">
        <v>11.498630478725421</v>
      </c>
      <c r="M148" s="122">
        <v>6.1447561890873699</v>
      </c>
      <c r="N148" s="122">
        <v>7.1889535640701512</v>
      </c>
      <c r="O148" s="122">
        <v>9.1470681340367506</v>
      </c>
      <c r="P148" s="122">
        <v>23.082901496334561</v>
      </c>
      <c r="Q148" s="122">
        <v>18.396697505446365</v>
      </c>
      <c r="R148" s="122">
        <v>15.802882414307515</v>
      </c>
      <c r="S148" s="122">
        <v>14.683478262599007</v>
      </c>
      <c r="T148" s="122">
        <v>19.161462707034428</v>
      </c>
      <c r="U148" s="122">
        <v>23.635599236318154</v>
      </c>
      <c r="V148" s="122">
        <v>28.874044433582789</v>
      </c>
      <c r="W148" s="122">
        <v>35.103199452088433</v>
      </c>
      <c r="X148" s="122">
        <v>32.419572859334892</v>
      </c>
      <c r="Y148" s="122">
        <v>25.43298325155623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4.8038552322835583E-2</v>
      </c>
      <c r="D149" s="98">
        <v>5.5700852796684318E-2</v>
      </c>
      <c r="E149" s="98">
        <v>9.7628452181471675E-2</v>
      </c>
      <c r="F149" s="98">
        <v>0.23970217172111996</v>
      </c>
      <c r="G149" s="98">
        <v>0.47111527024637317</v>
      </c>
      <c r="H149" s="98">
        <v>0.79024228303854782</v>
      </c>
      <c r="I149" s="98">
        <v>0.72701413753063759</v>
      </c>
      <c r="J149" s="98">
        <v>0.57341258230810666</v>
      </c>
      <c r="K149" s="98">
        <v>0.65347779370023984</v>
      </c>
      <c r="L149" s="98">
        <v>0.4490468577803694</v>
      </c>
      <c r="M149" s="98">
        <v>0.24266141744806133</v>
      </c>
      <c r="N149" s="98">
        <v>0.2485428795418311</v>
      </c>
      <c r="O149" s="98">
        <v>0.32965763131959336</v>
      </c>
      <c r="P149" s="98">
        <v>0.87364895442203971</v>
      </c>
      <c r="Q149" s="98">
        <v>0.64424912205748075</v>
      </c>
      <c r="R149" s="98">
        <v>0.52389207970459184</v>
      </c>
      <c r="S149" s="98">
        <v>0.5265400760648703</v>
      </c>
      <c r="T149" s="98">
        <v>0.59607425201218833</v>
      </c>
      <c r="U149" s="98">
        <v>0.73194845198085379</v>
      </c>
      <c r="V149" s="98">
        <v>0.82091074216150484</v>
      </c>
      <c r="W149" s="98">
        <v>0.88458029382291803</v>
      </c>
      <c r="X149" s="98">
        <v>0.38106196025730354</v>
      </c>
      <c r="Y149" s="98">
        <v>0.50980198119106701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7.8408231955181149E-5</v>
      </c>
      <c r="G150" s="98">
        <v>3.0794219237688359E-4</v>
      </c>
      <c r="H150" s="98">
        <v>5.3029651312920371E-4</v>
      </c>
      <c r="I150" s="98">
        <v>1.0298681379991366E-3</v>
      </c>
      <c r="J150" s="98">
        <v>3.7579188326787312E-4</v>
      </c>
      <c r="K150" s="98">
        <v>1.0704509429543961E-3</v>
      </c>
      <c r="L150" s="98">
        <v>1.1378951541299786E-3</v>
      </c>
      <c r="M150" s="98">
        <v>5.2921531375655154E-4</v>
      </c>
      <c r="N150" s="98">
        <v>0</v>
      </c>
      <c r="O150" s="98">
        <v>0</v>
      </c>
      <c r="P150" s="98">
        <v>2.1697527175883876E-3</v>
      </c>
      <c r="Q150" s="98">
        <v>7.2590541447215733E-4</v>
      </c>
      <c r="R150" s="98">
        <v>1.020054155096782E-3</v>
      </c>
      <c r="S150" s="98">
        <v>9.9089085508034477E-4</v>
      </c>
      <c r="T150" s="98">
        <v>1.4068954159556944E-3</v>
      </c>
      <c r="U150" s="98">
        <v>9.8424720383025383E-4</v>
      </c>
      <c r="V150" s="98">
        <v>5.0855550900421058E-4</v>
      </c>
      <c r="W150" s="98">
        <v>3.1165095868332013E-3</v>
      </c>
      <c r="X150" s="98">
        <v>1.596547724300252E-3</v>
      </c>
      <c r="Y150" s="98">
        <v>9.5142316731703183E-4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1.8410207352547555E-5</v>
      </c>
      <c r="G151" s="101">
        <v>6.5784864834675816E-5</v>
      </c>
      <c r="H151" s="101">
        <v>1.0724598858892198E-4</v>
      </c>
      <c r="I151" s="101">
        <v>2.5143911287696489E-4</v>
      </c>
      <c r="J151" s="101">
        <v>8.4313756084733116E-5</v>
      </c>
      <c r="K151" s="101">
        <v>2.1896745598284255E-4</v>
      </c>
      <c r="L151" s="101">
        <v>5.0872703120032861E-4</v>
      </c>
      <c r="M151" s="101">
        <v>1.0441569549244598E-4</v>
      </c>
      <c r="N151" s="101">
        <v>0</v>
      </c>
      <c r="O151" s="101">
        <v>0</v>
      </c>
      <c r="P151" s="101">
        <v>4.1561833457033306E-4</v>
      </c>
      <c r="Q151" s="101">
        <v>1.6016660022040755E-4</v>
      </c>
      <c r="R151" s="101">
        <v>2.1212668831373433E-4</v>
      </c>
      <c r="S151" s="101">
        <v>2.3159727729911216E-4</v>
      </c>
      <c r="T151" s="101">
        <v>3.2613184874296817E-4</v>
      </c>
      <c r="U151" s="101">
        <v>2.0819677791426825E-4</v>
      </c>
      <c r="V151" s="101">
        <v>1.0966885260617188E-4</v>
      </c>
      <c r="W151" s="101">
        <v>6.868994035898081E-4</v>
      </c>
      <c r="X151" s="101">
        <v>1.3395211425041827E-4</v>
      </c>
      <c r="Y151" s="101">
        <v>6.3219325954775655E-5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5.9998024602633594E-5</v>
      </c>
      <c r="G152" s="104">
        <v>2.4215732754220774E-4</v>
      </c>
      <c r="H152" s="104">
        <v>4.2305052454028172E-4</v>
      </c>
      <c r="I152" s="104">
        <v>7.7842902512217178E-4</v>
      </c>
      <c r="J152" s="104">
        <v>2.9147812718314001E-4</v>
      </c>
      <c r="K152" s="104">
        <v>8.5148348697155357E-4</v>
      </c>
      <c r="L152" s="104">
        <v>6.291681229296499E-4</v>
      </c>
      <c r="M152" s="104">
        <v>4.247996182641055E-4</v>
      </c>
      <c r="N152" s="104">
        <v>0</v>
      </c>
      <c r="O152" s="104">
        <v>0</v>
      </c>
      <c r="P152" s="104">
        <v>1.7541343830180546E-3</v>
      </c>
      <c r="Q152" s="104">
        <v>5.6573881425174978E-4</v>
      </c>
      <c r="R152" s="104">
        <v>8.0792746678304782E-4</v>
      </c>
      <c r="S152" s="104">
        <v>7.5929357778123266E-4</v>
      </c>
      <c r="T152" s="104">
        <v>1.0807635672127262E-3</v>
      </c>
      <c r="U152" s="104">
        <v>7.7605042591598567E-4</v>
      </c>
      <c r="V152" s="104">
        <v>3.9888665639803872E-4</v>
      </c>
      <c r="W152" s="104">
        <v>2.4296101832433931E-3</v>
      </c>
      <c r="X152" s="104">
        <v>1.4625956100498337E-3</v>
      </c>
      <c r="Y152" s="104">
        <v>8.8820384136225619E-4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0.39227670536348863</v>
      </c>
      <c r="D153" s="101">
        <v>0.61141192502517938</v>
      </c>
      <c r="E153" s="101">
        <v>1.1698620105029389</v>
      </c>
      <c r="F153" s="101">
        <v>2.4282560610931765</v>
      </c>
      <c r="G153" s="101">
        <v>4.2125812301899055</v>
      </c>
      <c r="H153" s="101">
        <v>9.1010372362626288</v>
      </c>
      <c r="I153" s="101">
        <v>9.674452799364575</v>
      </c>
      <c r="J153" s="101">
        <v>13.288135162712111</v>
      </c>
      <c r="K153" s="101">
        <v>9.279583518065138</v>
      </c>
      <c r="L153" s="101">
        <v>8.9200126533191106</v>
      </c>
      <c r="M153" s="101">
        <v>4.9717726305986041</v>
      </c>
      <c r="N153" s="101">
        <v>6.2266817639421648</v>
      </c>
      <c r="O153" s="101">
        <v>8.1702421227686166</v>
      </c>
      <c r="P153" s="101">
        <v>19.444964827314756</v>
      </c>
      <c r="Q153" s="101">
        <v>15.506940698636408</v>
      </c>
      <c r="R153" s="101">
        <v>13.108350871449623</v>
      </c>
      <c r="S153" s="101">
        <v>12.288277387737459</v>
      </c>
      <c r="T153" s="101">
        <v>15.129344356385833</v>
      </c>
      <c r="U153" s="101">
        <v>19.553445866458524</v>
      </c>
      <c r="V153" s="101">
        <v>25.216245633044775</v>
      </c>
      <c r="W153" s="101">
        <v>28.946551565002117</v>
      </c>
      <c r="X153" s="101">
        <v>24.039586002475151</v>
      </c>
      <c r="Y153" s="101">
        <v>20.108383819091149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1.2789820473513741E-2</v>
      </c>
      <c r="D154" s="104">
        <v>1.6886890029677283E-2</v>
      </c>
      <c r="E154" s="104">
        <v>4.5319759675859481E-2</v>
      </c>
      <c r="F154" s="104">
        <v>0.10046926191799128</v>
      </c>
      <c r="G154" s="104">
        <v>0.21866184641426969</v>
      </c>
      <c r="H154" s="104">
        <v>0.66408098342326238</v>
      </c>
      <c r="I154" s="104">
        <v>1.0900256027793909</v>
      </c>
      <c r="J154" s="104">
        <v>1.2019206750716847</v>
      </c>
      <c r="K154" s="104">
        <v>1.0436284048008622</v>
      </c>
      <c r="L154" s="104">
        <v>2.1284330724718119</v>
      </c>
      <c r="M154" s="104">
        <v>0.92979292572694738</v>
      </c>
      <c r="N154" s="104">
        <v>0.71372892058615556</v>
      </c>
      <c r="O154" s="104">
        <v>0.64716837994854071</v>
      </c>
      <c r="P154" s="104">
        <v>2.7621179618801754</v>
      </c>
      <c r="Q154" s="104">
        <v>2.2447817793380063</v>
      </c>
      <c r="R154" s="104">
        <v>2.1696194089982028</v>
      </c>
      <c r="S154" s="104">
        <v>1.8676699079415966</v>
      </c>
      <c r="T154" s="104">
        <v>3.4346372032204497</v>
      </c>
      <c r="U154" s="104">
        <v>3.3492206706749466</v>
      </c>
      <c r="V154" s="104">
        <v>2.8363795028675067</v>
      </c>
      <c r="W154" s="104">
        <v>5.2689510836765638</v>
      </c>
      <c r="X154" s="104">
        <v>7.9973283488781366</v>
      </c>
      <c r="Y154" s="104">
        <v>4.8138460281066999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3.0634758171107688E-3</v>
      </c>
      <c r="D155" s="98">
        <v>3.6926969195224483E-3</v>
      </c>
      <c r="E155" s="98">
        <v>1.0987388944084232E-2</v>
      </c>
      <c r="F155" s="98">
        <v>2.3593102582651227E-2</v>
      </c>
      <c r="G155" s="98">
        <v>4.6681963098691999E-2</v>
      </c>
      <c r="H155" s="98">
        <v>0.13424120698034242</v>
      </c>
      <c r="I155" s="98">
        <v>0.26612946105479074</v>
      </c>
      <c r="J155" s="98">
        <v>0.26990929478636633</v>
      </c>
      <c r="K155" s="98">
        <v>0.21309627645900581</v>
      </c>
      <c r="L155" s="98">
        <v>0.95157601275491044</v>
      </c>
      <c r="M155" s="98">
        <v>0.1831249108737126</v>
      </c>
      <c r="N155" s="98">
        <v>0.18221294311813643</v>
      </c>
      <c r="O155" s="98">
        <v>0.17279171578926106</v>
      </c>
      <c r="P155" s="98">
        <v>0.52849413930194988</v>
      </c>
      <c r="Q155" s="98">
        <v>0.49583742942782211</v>
      </c>
      <c r="R155" s="98">
        <v>0.4512602780937337</v>
      </c>
      <c r="S155" s="98">
        <v>0.43674875029973864</v>
      </c>
      <c r="T155" s="98">
        <v>0.79702962794507604</v>
      </c>
      <c r="U155" s="98">
        <v>0.70923137854138107</v>
      </c>
      <c r="V155" s="98">
        <v>0.61196456814444178</v>
      </c>
      <c r="W155" s="98">
        <v>1.1578117746244661</v>
      </c>
      <c r="X155" s="98">
        <v>0.67289572831446309</v>
      </c>
      <c r="Y155" s="98">
        <v>0.33086400879535666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9.7263446564029715E-3</v>
      </c>
      <c r="D156" s="98">
        <v>1.3194193110154833E-2</v>
      </c>
      <c r="E156" s="98">
        <v>3.4332370731775246E-2</v>
      </c>
      <c r="F156" s="98">
        <v>7.6876159335340061E-2</v>
      </c>
      <c r="G156" s="98">
        <v>0.1719798833155777</v>
      </c>
      <c r="H156" s="98">
        <v>0.52983977644291991</v>
      </c>
      <c r="I156" s="98">
        <v>0.82389614172460013</v>
      </c>
      <c r="J156" s="98">
        <v>0.93201138028531838</v>
      </c>
      <c r="K156" s="98">
        <v>0.83053212834185641</v>
      </c>
      <c r="L156" s="98">
        <v>1.1768570597169015</v>
      </c>
      <c r="M156" s="98">
        <v>0.74666801485323475</v>
      </c>
      <c r="N156" s="98">
        <v>0.53151597746801915</v>
      </c>
      <c r="O156" s="98">
        <v>0.47437666415927965</v>
      </c>
      <c r="P156" s="98">
        <v>2.2336238225782257</v>
      </c>
      <c r="Q156" s="98">
        <v>1.7489443499101842</v>
      </c>
      <c r="R156" s="98">
        <v>1.718359130904469</v>
      </c>
      <c r="S156" s="98">
        <v>1.4309211576418579</v>
      </c>
      <c r="T156" s="98">
        <v>2.6376075752753736</v>
      </c>
      <c r="U156" s="98">
        <v>2.6399892921335653</v>
      </c>
      <c r="V156" s="98">
        <v>2.2244149347230651</v>
      </c>
      <c r="W156" s="98">
        <v>4.1111393090520973</v>
      </c>
      <c r="X156" s="98">
        <v>7.3244326205636732</v>
      </c>
      <c r="Y156" s="98">
        <v>4.4829820193113434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0.29369722465136072</v>
      </c>
      <c r="D157" s="122">
        <v>0.44739576861900276</v>
      </c>
      <c r="E157" s="122">
        <v>0.78974218917553651</v>
      </c>
      <c r="F157" s="122">
        <v>1.4945953599029531</v>
      </c>
      <c r="G157" s="122">
        <v>2.9227871407989552</v>
      </c>
      <c r="H157" s="122">
        <v>6.2235494951707055</v>
      </c>
      <c r="I157" s="122">
        <v>7.0319216814930012</v>
      </c>
      <c r="J157" s="122">
        <v>9.2585066287205144</v>
      </c>
      <c r="K157" s="122">
        <v>5.910022796403128</v>
      </c>
      <c r="L157" s="122">
        <v>7.1127286843491522</v>
      </c>
      <c r="M157" s="122">
        <v>3.4808455430587388</v>
      </c>
      <c r="N157" s="122">
        <v>4.0636044839553236</v>
      </c>
      <c r="O157" s="122">
        <v>5.0298305502335889</v>
      </c>
      <c r="P157" s="122">
        <v>12.401439981963009</v>
      </c>
      <c r="Q157" s="122">
        <v>9.8892200482741277</v>
      </c>
      <c r="R157" s="122">
        <v>8.1642654989250278</v>
      </c>
      <c r="S157" s="122">
        <v>7.5723112626741642</v>
      </c>
      <c r="T157" s="122">
        <v>9.7296956338269531</v>
      </c>
      <c r="U157" s="122">
        <v>12.048317249415616</v>
      </c>
      <c r="V157" s="122">
        <v>14.856485826954149</v>
      </c>
      <c r="W157" s="122">
        <v>17.447373429543035</v>
      </c>
      <c r="X157" s="122">
        <v>23.984708128604016</v>
      </c>
      <c r="Y157" s="122">
        <v>18.49859139289261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0.11977163092997173</v>
      </c>
      <c r="D158" s="98">
        <v>0.20089871391942199</v>
      </c>
      <c r="E158" s="98">
        <v>0.34348862860221285</v>
      </c>
      <c r="F158" s="98">
        <v>0.77756340418701431</v>
      </c>
      <c r="G158" s="98">
        <v>1.2284107666710489</v>
      </c>
      <c r="H158" s="98">
        <v>2.2029150636118739</v>
      </c>
      <c r="I158" s="98">
        <v>2.5175340293474338</v>
      </c>
      <c r="J158" s="98">
        <v>2.7350474847081268</v>
      </c>
      <c r="K158" s="98">
        <v>2.3565217236875156</v>
      </c>
      <c r="L158" s="98">
        <v>2.4109314209977959</v>
      </c>
      <c r="M158" s="98">
        <v>1.2826992537643049</v>
      </c>
      <c r="N158" s="98">
        <v>1.2336590965708636</v>
      </c>
      <c r="O158" s="98">
        <v>1.503185070121539</v>
      </c>
      <c r="P158" s="98">
        <v>4.0343679927574136</v>
      </c>
      <c r="Q158" s="98">
        <v>2.7428507833354918</v>
      </c>
      <c r="R158" s="98">
        <v>1.6363177112536336</v>
      </c>
      <c r="S158" s="98">
        <v>1.7787641810987094</v>
      </c>
      <c r="T158" s="98">
        <v>2.3622228217590302</v>
      </c>
      <c r="U158" s="98">
        <v>3.0301780378715493</v>
      </c>
      <c r="V158" s="98">
        <v>3.1597617402649201</v>
      </c>
      <c r="W158" s="98">
        <v>2.4847525039095277</v>
      </c>
      <c r="X158" s="98">
        <v>1.0068232623542752</v>
      </c>
      <c r="Y158" s="98">
        <v>1.7229286639800483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0.17392559372138899</v>
      </c>
      <c r="D159" s="33">
        <v>0.2464970546995808</v>
      </c>
      <c r="E159" s="33">
        <v>0.44625356057332366</v>
      </c>
      <c r="F159" s="33">
        <v>0.7170319557159387</v>
      </c>
      <c r="G159" s="33">
        <v>1.6943763741279061</v>
      </c>
      <c r="H159" s="33">
        <v>4.0206344315588316</v>
      </c>
      <c r="I159" s="33">
        <v>4.5143876521455679</v>
      </c>
      <c r="J159" s="33">
        <v>6.5234591440123868</v>
      </c>
      <c r="K159" s="33">
        <v>3.553501072715612</v>
      </c>
      <c r="L159" s="33">
        <v>4.7017972633513567</v>
      </c>
      <c r="M159" s="33">
        <v>2.1981462892944337</v>
      </c>
      <c r="N159" s="33">
        <v>2.8299453873844596</v>
      </c>
      <c r="O159" s="33">
        <v>3.5266454801120495</v>
      </c>
      <c r="P159" s="33">
        <v>8.3670719892055949</v>
      </c>
      <c r="Q159" s="33">
        <v>7.1463692649386354</v>
      </c>
      <c r="R159" s="33">
        <v>6.5279477876713941</v>
      </c>
      <c r="S159" s="33">
        <v>5.7935470815754551</v>
      </c>
      <c r="T159" s="33">
        <v>7.3674728120679234</v>
      </c>
      <c r="U159" s="33">
        <v>9.0181392115440673</v>
      </c>
      <c r="V159" s="33">
        <v>11.69672408668923</v>
      </c>
      <c r="W159" s="33">
        <v>14.962620925633505</v>
      </c>
      <c r="X159" s="33">
        <v>22.977884866249742</v>
      </c>
      <c r="Y159" s="33">
        <v>16.775662728912561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99.141209970249434</v>
      </c>
      <c r="D161" s="117">
        <f t="shared" si="54"/>
        <v>117.7167582343242</v>
      </c>
      <c r="E161" s="117">
        <f t="shared" si="54"/>
        <v>118.97308671881075</v>
      </c>
      <c r="F161" s="117">
        <f t="shared" si="54"/>
        <v>99.16809084083512</v>
      </c>
      <c r="G161" s="117">
        <f t="shared" si="54"/>
        <v>46.762417988717473</v>
      </c>
      <c r="H161" s="117">
        <f t="shared" si="54"/>
        <v>100.01344229261382</v>
      </c>
      <c r="I161" s="117">
        <f t="shared" si="54"/>
        <v>79.038703475582935</v>
      </c>
      <c r="J161" s="117">
        <f t="shared" si="54"/>
        <v>113.77637698938801</v>
      </c>
      <c r="K161" s="117">
        <f t="shared" si="54"/>
        <v>54.832492076897495</v>
      </c>
      <c r="L161" s="117">
        <f t="shared" si="54"/>
        <v>92.121675482524864</v>
      </c>
      <c r="M161" s="117">
        <f t="shared" si="54"/>
        <v>39.709110164819457</v>
      </c>
      <c r="N161" s="117">
        <f t="shared" si="54"/>
        <v>82.967167260289273</v>
      </c>
      <c r="O161" s="117">
        <f t="shared" si="54"/>
        <v>88.334200400526242</v>
      </c>
      <c r="P161" s="117">
        <f t="shared" si="54"/>
        <v>64.716220743487085</v>
      </c>
      <c r="Q161" s="117">
        <f t="shared" si="54"/>
        <v>77.746172239827928</v>
      </c>
      <c r="R161" s="117">
        <f t="shared" ref="R161:V161" si="55">R162+R164+R166+R175</f>
        <v>88.781226601314913</v>
      </c>
      <c r="S161" s="117">
        <f t="shared" si="55"/>
        <v>71.821466658491758</v>
      </c>
      <c r="T161" s="117">
        <f t="shared" si="55"/>
        <v>51.219005058922725</v>
      </c>
      <c r="U161" s="117">
        <f t="shared" si="55"/>
        <v>46.59108312721991</v>
      </c>
      <c r="V161" s="117">
        <f t="shared" si="55"/>
        <v>40.149985242565286</v>
      </c>
      <c r="W161" s="117">
        <f t="shared" ref="W161:Y161" si="56">W162+W164+W166+W175</f>
        <v>46.017283873359744</v>
      </c>
      <c r="X161" s="117">
        <f t="shared" si="56"/>
        <v>42.231859029633462</v>
      </c>
      <c r="Y161" s="117">
        <f t="shared" si="56"/>
        <v>30.780379356324996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85.230028667779393</v>
      </c>
      <c r="D162" s="122">
        <f t="shared" si="57"/>
        <v>99.361943432298062</v>
      </c>
      <c r="E162" s="122">
        <f t="shared" si="57"/>
        <v>101.68089479338209</v>
      </c>
      <c r="F162" s="122">
        <f t="shared" si="57"/>
        <v>86.303963141229602</v>
      </c>
      <c r="G162" s="122">
        <f t="shared" si="57"/>
        <v>40.196108434798774</v>
      </c>
      <c r="H162" s="122">
        <f t="shared" si="57"/>
        <v>85.353224633972658</v>
      </c>
      <c r="I162" s="122">
        <f t="shared" si="57"/>
        <v>66.386930192891583</v>
      </c>
      <c r="J162" s="122">
        <f t="shared" si="57"/>
        <v>96.511179627332595</v>
      </c>
      <c r="K162" s="122">
        <f t="shared" si="57"/>
        <v>45.818744352376093</v>
      </c>
      <c r="L162" s="122">
        <f t="shared" si="57"/>
        <v>77.742200373611809</v>
      </c>
      <c r="M162" s="122">
        <f t="shared" si="57"/>
        <v>31.749283886689664</v>
      </c>
      <c r="N162" s="122">
        <f t="shared" si="57"/>
        <v>67.845367881838186</v>
      </c>
      <c r="O162" s="122">
        <f t="shared" si="57"/>
        <v>71.891176045129995</v>
      </c>
      <c r="P162" s="122">
        <f t="shared" si="57"/>
        <v>50.933907506945339</v>
      </c>
      <c r="Q162" s="122">
        <f t="shared" si="57"/>
        <v>60.903330338020233</v>
      </c>
      <c r="R162" s="122">
        <f t="shared" si="57"/>
        <v>68.276687451108344</v>
      </c>
      <c r="S162" s="122">
        <f t="shared" si="57"/>
        <v>53.380066694276024</v>
      </c>
      <c r="T162" s="122">
        <f t="shared" si="57"/>
        <v>37.808259197454007</v>
      </c>
      <c r="U162" s="122">
        <f t="shared" si="57"/>
        <v>32.088723741240365</v>
      </c>
      <c r="V162" s="122">
        <f t="shared" si="57"/>
        <v>27.71086202536771</v>
      </c>
      <c r="W162" s="122">
        <f t="shared" si="57"/>
        <v>31.074280106918469</v>
      </c>
      <c r="X162" s="122">
        <f t="shared" si="57"/>
        <v>31.617894974618146</v>
      </c>
      <c r="Y162" s="122">
        <f t="shared" si="57"/>
        <v>23.026040070556917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85.230028667779393</v>
      </c>
      <c r="D163" s="33">
        <v>99.361943432298062</v>
      </c>
      <c r="E163" s="33">
        <v>101.68089479338209</v>
      </c>
      <c r="F163" s="33">
        <v>86.303963141229602</v>
      </c>
      <c r="G163" s="33">
        <v>40.196108434798774</v>
      </c>
      <c r="H163" s="33">
        <v>85.353224633972658</v>
      </c>
      <c r="I163" s="33">
        <v>66.386930192891583</v>
      </c>
      <c r="J163" s="33">
        <v>96.511179627332595</v>
      </c>
      <c r="K163" s="33">
        <v>45.818744352376093</v>
      </c>
      <c r="L163" s="33">
        <v>77.742200373611809</v>
      </c>
      <c r="M163" s="33">
        <v>31.749283886689664</v>
      </c>
      <c r="N163" s="33">
        <v>67.845367881838186</v>
      </c>
      <c r="O163" s="33">
        <v>71.891176045129995</v>
      </c>
      <c r="P163" s="33">
        <v>50.933907506945339</v>
      </c>
      <c r="Q163" s="33">
        <v>60.903330338020233</v>
      </c>
      <c r="R163" s="33">
        <v>68.276687451108344</v>
      </c>
      <c r="S163" s="33">
        <v>53.380066694276024</v>
      </c>
      <c r="T163" s="33">
        <v>37.808259197454007</v>
      </c>
      <c r="U163" s="33">
        <v>32.088723741240365</v>
      </c>
      <c r="V163" s="33">
        <v>27.71086202536771</v>
      </c>
      <c r="W163" s="33">
        <v>31.074280106918469</v>
      </c>
      <c r="X163" s="33">
        <v>31.617894974618146</v>
      </c>
      <c r="Y163" s="33">
        <v>23.026040070556917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0.4148580656382061</v>
      </c>
      <c r="D164" s="122">
        <f t="shared" si="58"/>
        <v>1.3358354306325164</v>
      </c>
      <c r="E164" s="122">
        <f t="shared" si="58"/>
        <v>0.85391415997474474</v>
      </c>
      <c r="F164" s="122">
        <f t="shared" si="58"/>
        <v>0.28135442613689632</v>
      </c>
      <c r="G164" s="122">
        <f t="shared" si="58"/>
        <v>0.17655595408484401</v>
      </c>
      <c r="H164" s="122">
        <f t="shared" si="58"/>
        <v>0.64871820708976236</v>
      </c>
      <c r="I164" s="122">
        <f t="shared" si="58"/>
        <v>0.12756247848115357</v>
      </c>
      <c r="J164" s="122">
        <f t="shared" si="58"/>
        <v>0.87570812354851491</v>
      </c>
      <c r="K164" s="122">
        <f t="shared" si="58"/>
        <v>1.657738480318091</v>
      </c>
      <c r="L164" s="122">
        <f t="shared" si="58"/>
        <v>1.50943895310767</v>
      </c>
      <c r="M164" s="122">
        <f t="shared" si="58"/>
        <v>0.60092432110157146</v>
      </c>
      <c r="N164" s="122">
        <f t="shared" si="58"/>
        <v>0.98258228678324877</v>
      </c>
      <c r="O164" s="122">
        <f t="shared" si="58"/>
        <v>1.9183438597295077</v>
      </c>
      <c r="P164" s="122">
        <f t="shared" si="58"/>
        <v>0.84327558577629835</v>
      </c>
      <c r="Q164" s="122">
        <f t="shared" si="58"/>
        <v>1.5144532067598557</v>
      </c>
      <c r="R164" s="122">
        <f t="shared" si="58"/>
        <v>4.8536064723147101</v>
      </c>
      <c r="S164" s="122">
        <f t="shared" si="58"/>
        <v>4.7831288547747404</v>
      </c>
      <c r="T164" s="122">
        <f t="shared" si="58"/>
        <v>2.8290167306349345</v>
      </c>
      <c r="U164" s="122">
        <f t="shared" si="58"/>
        <v>5.3833567537758649</v>
      </c>
      <c r="V164" s="122">
        <f t="shared" si="58"/>
        <v>2.649277879603265</v>
      </c>
      <c r="W164" s="122">
        <f t="shared" si="58"/>
        <v>6.1614177348733765</v>
      </c>
      <c r="X164" s="122">
        <f t="shared" si="58"/>
        <v>0.93250373801597808</v>
      </c>
      <c r="Y164" s="122">
        <f t="shared" si="58"/>
        <v>0.53615089844966579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0.4148580656382061</v>
      </c>
      <c r="D165" s="98">
        <v>1.3358354306325164</v>
      </c>
      <c r="E165" s="98">
        <v>0.85391415997474474</v>
      </c>
      <c r="F165" s="98">
        <v>0.28135442613689632</v>
      </c>
      <c r="G165" s="98">
        <v>0.17655595408484401</v>
      </c>
      <c r="H165" s="98">
        <v>0.64871820708976236</v>
      </c>
      <c r="I165" s="98">
        <v>0.12756247848115357</v>
      </c>
      <c r="J165" s="98">
        <v>0.87570812354851491</v>
      </c>
      <c r="K165" s="98">
        <v>1.657738480318091</v>
      </c>
      <c r="L165" s="98">
        <v>1.50943895310767</v>
      </c>
      <c r="M165" s="98">
        <v>0.60092432110157146</v>
      </c>
      <c r="N165" s="98">
        <v>0.98258228678324877</v>
      </c>
      <c r="O165" s="98">
        <v>1.9183438597295077</v>
      </c>
      <c r="P165" s="98">
        <v>0.84327558577629835</v>
      </c>
      <c r="Q165" s="98">
        <v>1.5144532067598557</v>
      </c>
      <c r="R165" s="98">
        <v>4.8536064723147101</v>
      </c>
      <c r="S165" s="98">
        <v>4.7831288547747404</v>
      </c>
      <c r="T165" s="98">
        <v>2.8290167306349345</v>
      </c>
      <c r="U165" s="98">
        <v>5.3833567537758649</v>
      </c>
      <c r="V165" s="98">
        <v>2.649277879603265</v>
      </c>
      <c r="W165" s="98">
        <v>6.1614177348733765</v>
      </c>
      <c r="X165" s="98">
        <v>0.93250373801597808</v>
      </c>
      <c r="Y165" s="98">
        <v>0.53615089844966579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8.1885911611975502</v>
      </c>
      <c r="D166" s="122">
        <v>10.289039992136944</v>
      </c>
      <c r="E166" s="122">
        <v>10.263879662631213</v>
      </c>
      <c r="F166" s="122">
        <v>8.1713946236232573</v>
      </c>
      <c r="G166" s="122">
        <v>4.0031962117172162</v>
      </c>
      <c r="H166" s="122">
        <v>8.814588242357658</v>
      </c>
      <c r="I166" s="122">
        <v>7.7699917517880035</v>
      </c>
      <c r="J166" s="122">
        <v>10.150693599544333</v>
      </c>
      <c r="K166" s="122">
        <v>4.7817091451840863</v>
      </c>
      <c r="L166" s="122">
        <v>7.951475877399643</v>
      </c>
      <c r="M166" s="122">
        <v>4.6977484655569501</v>
      </c>
      <c r="N166" s="122">
        <v>9.0331620941242505</v>
      </c>
      <c r="O166" s="122">
        <v>9.3714580218222512</v>
      </c>
      <c r="P166" s="122">
        <v>8.4169683529765784</v>
      </c>
      <c r="Q166" s="122">
        <v>9.9693331616226448</v>
      </c>
      <c r="R166" s="122">
        <v>10.319535703228203</v>
      </c>
      <c r="S166" s="122">
        <v>9.0111800374578568</v>
      </c>
      <c r="T166" s="122">
        <v>7.0181128902177354</v>
      </c>
      <c r="U166" s="122">
        <v>6.0400626635236723</v>
      </c>
      <c r="V166" s="122">
        <v>6.4639601068593864</v>
      </c>
      <c r="W166" s="122">
        <v>5.8660017116347163</v>
      </c>
      <c r="X166" s="122">
        <v>5.5646279354109911</v>
      </c>
      <c r="Y166" s="122">
        <v>4.178773060535792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0.86760310879953506</v>
      </c>
      <c r="D167" s="98">
        <v>0.83745223668552549</v>
      </c>
      <c r="E167" s="98">
        <v>0.7630132978936599</v>
      </c>
      <c r="F167" s="98">
        <v>0.70734487768931087</v>
      </c>
      <c r="G167" s="98">
        <v>0.3846671577485502</v>
      </c>
      <c r="H167" s="98">
        <v>0.6598860126360423</v>
      </c>
      <c r="I167" s="98">
        <v>0.49153820145830945</v>
      </c>
      <c r="J167" s="98">
        <v>0.38643185161704452</v>
      </c>
      <c r="K167" s="98">
        <v>0.28463573217181859</v>
      </c>
      <c r="L167" s="98">
        <v>0.31046618857390951</v>
      </c>
      <c r="M167" s="98">
        <v>0.18545572913575048</v>
      </c>
      <c r="N167" s="98">
        <v>0.31231724635227959</v>
      </c>
      <c r="O167" s="98">
        <v>0.33779843035625085</v>
      </c>
      <c r="P167" s="98">
        <v>0.31853667401093194</v>
      </c>
      <c r="Q167" s="98">
        <v>0.34915726144737308</v>
      </c>
      <c r="R167" s="98">
        <v>0.34215629900395417</v>
      </c>
      <c r="S167" s="98">
        <v>0.3231108870606762</v>
      </c>
      <c r="T167" s="98">
        <v>0.2183598606697848</v>
      </c>
      <c r="U167" s="98">
        <v>0.18701853246474795</v>
      </c>
      <c r="V167" s="98">
        <v>0.18383761446100377</v>
      </c>
      <c r="W167" s="98">
        <v>0.14774526854443909</v>
      </c>
      <c r="X167" s="98">
        <v>6.5407289872918301E-2</v>
      </c>
      <c r="Y167" s="98">
        <v>8.3757542473189811E-2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2.9837435570283721E-4</v>
      </c>
      <c r="D168" s="98">
        <v>3.1030884348020931E-4</v>
      </c>
      <c r="E168" s="98">
        <v>1.5265460297616897E-4</v>
      </c>
      <c r="F168" s="98">
        <v>3.136329278207246E-4</v>
      </c>
      <c r="G168" s="98">
        <v>2.3095664428266272E-4</v>
      </c>
      <c r="H168" s="98">
        <v>3.7878322366371694E-4</v>
      </c>
      <c r="I168" s="98">
        <v>7.129856339994022E-4</v>
      </c>
      <c r="J168" s="98">
        <v>2.2547512996072384E-4</v>
      </c>
      <c r="K168" s="98">
        <v>4.5876468983759841E-4</v>
      </c>
      <c r="L168" s="98">
        <v>8.127822529499847E-4</v>
      </c>
      <c r="M168" s="98">
        <v>4.4101276146379291E-4</v>
      </c>
      <c r="N168" s="98">
        <v>0</v>
      </c>
      <c r="O168" s="98">
        <v>0</v>
      </c>
      <c r="P168" s="98">
        <v>8.1365726909564547E-4</v>
      </c>
      <c r="Q168" s="98">
        <v>3.6295270723607866E-4</v>
      </c>
      <c r="R168" s="98">
        <v>6.4912537142522496E-4</v>
      </c>
      <c r="S168" s="98">
        <v>5.9453451304820697E-4</v>
      </c>
      <c r="T168" s="98">
        <v>5.0246264855560501E-4</v>
      </c>
      <c r="U168" s="98">
        <v>2.9527416114907617E-4</v>
      </c>
      <c r="V168" s="98">
        <v>1.0171110180084216E-4</v>
      </c>
      <c r="W168" s="98">
        <v>5.565195690773574E-4</v>
      </c>
      <c r="X168" s="98">
        <v>3.0410432843814314E-4</v>
      </c>
      <c r="Y168" s="98">
        <v>1.3591759533100459E-4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7.1457036852722998E-5</v>
      </c>
      <c r="D169" s="101">
        <v>6.7889182430748852E-5</v>
      </c>
      <c r="E169" s="101">
        <v>3.7000320870027669E-5</v>
      </c>
      <c r="F169" s="101">
        <v>7.364082941019022E-5</v>
      </c>
      <c r="G169" s="101">
        <v>4.9338648626006856E-5</v>
      </c>
      <c r="H169" s="101">
        <v>7.660427756351571E-5</v>
      </c>
      <c r="I169" s="101">
        <v>1.7407323199174495E-4</v>
      </c>
      <c r="J169" s="101">
        <v>5.0588253650839879E-5</v>
      </c>
      <c r="K169" s="101">
        <v>9.3843195421218259E-5</v>
      </c>
      <c r="L169" s="101">
        <v>3.6337645085737758E-4</v>
      </c>
      <c r="M169" s="101">
        <v>8.701307957703832E-5</v>
      </c>
      <c r="N169" s="101">
        <v>0</v>
      </c>
      <c r="O169" s="101">
        <v>0</v>
      </c>
      <c r="P169" s="101">
        <v>1.5585687546387488E-4</v>
      </c>
      <c r="Q169" s="101">
        <v>8.0083300110203777E-5</v>
      </c>
      <c r="R169" s="101">
        <v>1.3498971074510369E-4</v>
      </c>
      <c r="S169" s="101">
        <v>1.389583663794673E-4</v>
      </c>
      <c r="T169" s="101">
        <v>1.1647566026534579E-4</v>
      </c>
      <c r="U169" s="101">
        <v>6.2459033374280464E-5</v>
      </c>
      <c r="V169" s="101">
        <v>2.193377052123438E-5</v>
      </c>
      <c r="W169" s="101">
        <v>1.2266060778389433E-4</v>
      </c>
      <c r="X169" s="101">
        <v>2.5514688428651105E-5</v>
      </c>
      <c r="Y169" s="101">
        <v>9.0313322792536662E-6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2.2691731885011421E-4</v>
      </c>
      <c r="D170" s="104">
        <v>2.4241966104946043E-4</v>
      </c>
      <c r="E170" s="104">
        <v>1.156542821061413E-4</v>
      </c>
      <c r="F170" s="104">
        <v>2.3999209841053438E-4</v>
      </c>
      <c r="G170" s="104">
        <v>1.8161799565665586E-4</v>
      </c>
      <c r="H170" s="104">
        <v>3.0217894610020123E-4</v>
      </c>
      <c r="I170" s="104">
        <v>5.3891240200765731E-4</v>
      </c>
      <c r="J170" s="104">
        <v>1.7488687630988397E-4</v>
      </c>
      <c r="K170" s="104">
        <v>3.6492149441638016E-4</v>
      </c>
      <c r="L170" s="104">
        <v>4.4940580209260717E-4</v>
      </c>
      <c r="M170" s="104">
        <v>3.539996818867546E-4</v>
      </c>
      <c r="N170" s="104">
        <v>0</v>
      </c>
      <c r="O170" s="104">
        <v>0</v>
      </c>
      <c r="P170" s="104">
        <v>6.5780039363177057E-4</v>
      </c>
      <c r="Q170" s="104">
        <v>2.8286940712587489E-4</v>
      </c>
      <c r="R170" s="104">
        <v>5.1413566068012127E-4</v>
      </c>
      <c r="S170" s="104">
        <v>4.5557614666873967E-4</v>
      </c>
      <c r="T170" s="104">
        <v>3.859869882902592E-4</v>
      </c>
      <c r="U170" s="104">
        <v>2.3281512777479569E-4</v>
      </c>
      <c r="V170" s="104">
        <v>7.9777331279607782E-5</v>
      </c>
      <c r="W170" s="104">
        <v>4.3385896129346304E-4</v>
      </c>
      <c r="X170" s="104">
        <v>2.7858964000949206E-4</v>
      </c>
      <c r="Y170" s="104">
        <v>1.2688626305175092E-4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7.0894948644240312</v>
      </c>
      <c r="D171" s="101">
        <v>9.1975237790953219</v>
      </c>
      <c r="E171" s="101">
        <v>9.1467125104287366</v>
      </c>
      <c r="F171" s="101">
        <v>7.1672642180912289</v>
      </c>
      <c r="G171" s="101">
        <v>3.4397414580744301</v>
      </c>
      <c r="H171" s="101">
        <v>7.5998005239343795</v>
      </c>
      <c r="I171" s="101">
        <v>6.5407631297405233</v>
      </c>
      <c r="J171" s="101">
        <v>8.9541452508895389</v>
      </c>
      <c r="K171" s="101">
        <v>4.0420681090599775</v>
      </c>
      <c r="L171" s="101">
        <v>6.1683513052429628</v>
      </c>
      <c r="M171" s="101">
        <v>3.8010305255481356</v>
      </c>
      <c r="N171" s="101">
        <v>7.8240849282210663</v>
      </c>
      <c r="O171" s="101">
        <v>8.3706163513321155</v>
      </c>
      <c r="P171" s="101">
        <v>7.0904146741438767</v>
      </c>
      <c r="Q171" s="101">
        <v>8.4033798006853733</v>
      </c>
      <c r="R171" s="101">
        <v>8.5599688978258204</v>
      </c>
      <c r="S171" s="101">
        <v>7.5412919489622716</v>
      </c>
      <c r="T171" s="101">
        <v>5.5412323156119374</v>
      </c>
      <c r="U171" s="101">
        <v>4.9968226197569763</v>
      </c>
      <c r="V171" s="101">
        <v>5.6450380890348226</v>
      </c>
      <c r="W171" s="101">
        <v>4.8372107519077607</v>
      </c>
      <c r="X171" s="101">
        <v>4.1262480867940239</v>
      </c>
      <c r="Y171" s="101">
        <v>3.3039332646294515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0.2311948136182807</v>
      </c>
      <c r="D172" s="104">
        <v>0.2537536675126173</v>
      </c>
      <c r="E172" s="104">
        <v>0.35400119970583943</v>
      </c>
      <c r="F172" s="104">
        <v>0.29647189491489667</v>
      </c>
      <c r="G172" s="104">
        <v>0.17855663924995324</v>
      </c>
      <c r="H172" s="104">
        <v>0.55452292256357205</v>
      </c>
      <c r="I172" s="104">
        <v>0.73697743495517121</v>
      </c>
      <c r="J172" s="104">
        <v>0.8098910219077885</v>
      </c>
      <c r="K172" s="104">
        <v>0.45454653926245303</v>
      </c>
      <c r="L172" s="104">
        <v>1.4718456013298207</v>
      </c>
      <c r="M172" s="104">
        <v>0.71082119811160005</v>
      </c>
      <c r="N172" s="104">
        <v>0.89675991955090439</v>
      </c>
      <c r="O172" s="104">
        <v>0.66304324013388505</v>
      </c>
      <c r="P172" s="104">
        <v>1.0072033475526738</v>
      </c>
      <c r="Q172" s="104">
        <v>1.2164331467826635</v>
      </c>
      <c r="R172" s="104">
        <v>1.416761381027003</v>
      </c>
      <c r="S172" s="104">
        <v>1.1461826669218598</v>
      </c>
      <c r="T172" s="104">
        <v>1.2580182512874574</v>
      </c>
      <c r="U172" s="104">
        <v>0.85592623714079874</v>
      </c>
      <c r="V172" s="104">
        <v>0.63498269226175896</v>
      </c>
      <c r="W172" s="104">
        <v>0.88048917161343887</v>
      </c>
      <c r="X172" s="104">
        <v>1.3726684544156111</v>
      </c>
      <c r="Y172" s="104">
        <v>0.79094633583781937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5.5376830505772891E-2</v>
      </c>
      <c r="D173" s="98">
        <v>5.5488925710690667E-2</v>
      </c>
      <c r="E173" s="98">
        <v>8.5824569584210406E-2</v>
      </c>
      <c r="F173" s="98">
        <v>6.9620217129788567E-2</v>
      </c>
      <c r="G173" s="98">
        <v>3.8119930756922459E-2</v>
      </c>
      <c r="H173" s="98">
        <v>0.11209450094395411</v>
      </c>
      <c r="I173" s="98">
        <v>0.17993284476443322</v>
      </c>
      <c r="J173" s="98">
        <v>0.18187316277249596</v>
      </c>
      <c r="K173" s="98">
        <v>9.2812896380142687E-2</v>
      </c>
      <c r="L173" s="98">
        <v>0.65803007236575095</v>
      </c>
      <c r="M173" s="98">
        <v>0.13999791238415935</v>
      </c>
      <c r="N173" s="98">
        <v>0.2289402313662153</v>
      </c>
      <c r="O173" s="98">
        <v>0.1770302484715259</v>
      </c>
      <c r="P173" s="98">
        <v>0.19271482015364588</v>
      </c>
      <c r="Q173" s="98">
        <v>0.26869118865949831</v>
      </c>
      <c r="R173" s="98">
        <v>0.29467294224193463</v>
      </c>
      <c r="S173" s="98">
        <v>0.26803122182605615</v>
      </c>
      <c r="T173" s="98">
        <v>0.29193121702391378</v>
      </c>
      <c r="U173" s="98">
        <v>0.18125104458249122</v>
      </c>
      <c r="V173" s="98">
        <v>0.13700102847884457</v>
      </c>
      <c r="W173" s="98">
        <v>0.19348077333297947</v>
      </c>
      <c r="X173" s="98">
        <v>0.11549641318626772</v>
      </c>
      <c r="Y173" s="98">
        <v>5.4363117118688811E-2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0.17581798311250782</v>
      </c>
      <c r="D174" s="33">
        <v>0.19826474180192663</v>
      </c>
      <c r="E174" s="33">
        <v>0.26817663012162901</v>
      </c>
      <c r="F174" s="33">
        <v>0.22685167778510809</v>
      </c>
      <c r="G174" s="33">
        <v>0.14043670849303078</v>
      </c>
      <c r="H174" s="33">
        <v>0.44242842161961798</v>
      </c>
      <c r="I174" s="33">
        <v>0.55704459019073804</v>
      </c>
      <c r="J174" s="33">
        <v>0.62801785913529251</v>
      </c>
      <c r="K174" s="33">
        <v>0.36173364288231036</v>
      </c>
      <c r="L174" s="33">
        <v>0.81381552896406983</v>
      </c>
      <c r="M174" s="33">
        <v>0.57082328572744068</v>
      </c>
      <c r="N174" s="33">
        <v>0.66781968818468906</v>
      </c>
      <c r="O174" s="33">
        <v>0.48601299166235912</v>
      </c>
      <c r="P174" s="33">
        <v>0.81448852739902788</v>
      </c>
      <c r="Q174" s="33">
        <v>0.9477419581231652</v>
      </c>
      <c r="R174" s="33">
        <v>1.1220884387850685</v>
      </c>
      <c r="S174" s="33">
        <v>0.87815144509580356</v>
      </c>
      <c r="T174" s="33">
        <v>0.9660870342635437</v>
      </c>
      <c r="U174" s="33">
        <v>0.67467519255830755</v>
      </c>
      <c r="V174" s="33">
        <v>0.49798166378291436</v>
      </c>
      <c r="W174" s="33">
        <v>0.68700839828045934</v>
      </c>
      <c r="X174" s="33">
        <v>1.2571720412293435</v>
      </c>
      <c r="Y174" s="33">
        <v>0.73658321871913057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5.3077320756342985</v>
      </c>
      <c r="D175" s="122">
        <v>6.7299393792566846</v>
      </c>
      <c r="E175" s="122">
        <v>6.1743981028226873</v>
      </c>
      <c r="F175" s="122">
        <v>4.4113786498453571</v>
      </c>
      <c r="G175" s="122">
        <v>2.3865573881166391</v>
      </c>
      <c r="H175" s="122">
        <v>5.1969112091937406</v>
      </c>
      <c r="I175" s="122">
        <v>4.7542190524222026</v>
      </c>
      <c r="J175" s="122">
        <v>6.2387956389625501</v>
      </c>
      <c r="K175" s="122">
        <v>2.5743000990192257</v>
      </c>
      <c r="L175" s="122">
        <v>4.9185602784057343</v>
      </c>
      <c r="M175" s="122">
        <v>2.6611534914712727</v>
      </c>
      <c r="N175" s="122">
        <v>5.1060549975435876</v>
      </c>
      <c r="O175" s="122">
        <v>5.1532224738444956</v>
      </c>
      <c r="P175" s="122">
        <v>4.5220692977888683</v>
      </c>
      <c r="Q175" s="122">
        <v>5.3590555334251864</v>
      </c>
      <c r="R175" s="122">
        <v>5.3313969746636563</v>
      </c>
      <c r="S175" s="122">
        <v>4.6470910719831391</v>
      </c>
      <c r="T175" s="122">
        <v>3.5636162406160525</v>
      </c>
      <c r="U175" s="122">
        <v>3.0789399686800136</v>
      </c>
      <c r="V175" s="122">
        <v>3.3258852307349236</v>
      </c>
      <c r="W175" s="122">
        <v>2.9155843199331843</v>
      </c>
      <c r="X175" s="122">
        <v>4.1168323815883454</v>
      </c>
      <c r="Y175" s="122">
        <v>3.0394153267826218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2.1648495901715781</v>
      </c>
      <c r="D176" s="98">
        <v>3.021835202974263</v>
      </c>
      <c r="E176" s="98">
        <v>2.6855110542609371</v>
      </c>
      <c r="F176" s="98">
        <v>2.2950229384378011</v>
      </c>
      <c r="G176" s="98">
        <v>1.003033437154248</v>
      </c>
      <c r="H176" s="98">
        <v>1.8394994742373958</v>
      </c>
      <c r="I176" s="98">
        <v>1.7020969525877701</v>
      </c>
      <c r="J176" s="98">
        <v>1.8430125460329019</v>
      </c>
      <c r="K176" s="98">
        <v>1.0264718758025371</v>
      </c>
      <c r="L176" s="98">
        <v>1.6671791911685834</v>
      </c>
      <c r="M176" s="98">
        <v>0.9806418611384814</v>
      </c>
      <c r="N176" s="98">
        <v>1.550157018790574</v>
      </c>
      <c r="O176" s="98">
        <v>1.5400520362586751</v>
      </c>
      <c r="P176" s="98">
        <v>1.4710744620589775</v>
      </c>
      <c r="Q176" s="98">
        <v>1.4863648651433143</v>
      </c>
      <c r="R176" s="98">
        <v>1.0685260657203173</v>
      </c>
      <c r="S176" s="98">
        <v>1.0916081216727487</v>
      </c>
      <c r="T176" s="98">
        <v>0.86519666667183481</v>
      </c>
      <c r="U176" s="98">
        <v>0.77434189611776882</v>
      </c>
      <c r="V176" s="98">
        <v>0.7073814701886455</v>
      </c>
      <c r="W176" s="98">
        <v>0.41519664327264411</v>
      </c>
      <c r="X176" s="98">
        <v>0.17282710385817576</v>
      </c>
      <c r="Y176" s="98">
        <v>0.28308504873231977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3.1428824854627209</v>
      </c>
      <c r="D177" s="33">
        <v>3.7081041762824221</v>
      </c>
      <c r="E177" s="33">
        <v>3.4888870485617502</v>
      </c>
      <c r="F177" s="33">
        <v>2.116355711407556</v>
      </c>
      <c r="G177" s="33">
        <v>1.3835239509623911</v>
      </c>
      <c r="H177" s="33">
        <v>3.3574117349563446</v>
      </c>
      <c r="I177" s="33">
        <v>3.0521220998344321</v>
      </c>
      <c r="J177" s="33">
        <v>4.3957830929296478</v>
      </c>
      <c r="K177" s="33">
        <v>1.5478282232166887</v>
      </c>
      <c r="L177" s="33">
        <v>3.2513810872371511</v>
      </c>
      <c r="M177" s="33">
        <v>1.6805116303327914</v>
      </c>
      <c r="N177" s="33">
        <v>3.5558979787530132</v>
      </c>
      <c r="O177" s="33">
        <v>3.6131704375858202</v>
      </c>
      <c r="P177" s="33">
        <v>3.0509948357298908</v>
      </c>
      <c r="Q177" s="33">
        <v>3.8726906682818725</v>
      </c>
      <c r="R177" s="33">
        <v>4.2628709089433388</v>
      </c>
      <c r="S177" s="33">
        <v>3.55548295031039</v>
      </c>
      <c r="T177" s="33">
        <v>2.6984195739442178</v>
      </c>
      <c r="U177" s="33">
        <v>2.3045980725622446</v>
      </c>
      <c r="V177" s="33">
        <v>2.618503760546278</v>
      </c>
      <c r="W177" s="33">
        <v>2.5003876766605404</v>
      </c>
      <c r="X177" s="33">
        <v>3.9440052777301693</v>
      </c>
      <c r="Y177" s="33">
        <v>2.7563302780503021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>
        <f>IF(RES_hhdet_in_tes!H3=0,"",RES_hhdet_in_tes!H3/RES_hhdet_in_fec!H3)</f>
        <v>0.70792102415576619</v>
      </c>
      <c r="I3" s="119">
        <f>IF(RES_hhdet_in_tes!I3=0,"",RES_hhdet_in_tes!I3/RES_hhdet_in_fec!I3)</f>
        <v>0.71106174478816275</v>
      </c>
      <c r="J3" s="119">
        <f>IF(RES_hhdet_in_tes!J3=0,"",RES_hhdet_in_tes!J3/RES_hhdet_in_fec!J3)</f>
        <v>0.71562712227677738</v>
      </c>
      <c r="K3" s="119">
        <f>IF(RES_hhdet_in_tes!K3=0,"",RES_hhdet_in_tes!K3/RES_hhdet_in_fec!K3)</f>
        <v>0.72306102075842382</v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>
        <f>IF(RES_hhdet_in_tes!O3=0,"",RES_hhdet_in_tes!O3/RES_hhdet_in_fec!O3)</f>
        <v>0.74016933223875536</v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>
        <f>IF(RES_hhdet_in_tes!R3=0,"",RES_hhdet_in_tes!R3/RES_hhdet_in_fec!R3)</f>
        <v>0.7793366969127371</v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>
        <f>IF(RES_hhdet_in_tes!W3=0,"",RES_hhdet_in_tes!W3/RES_hhdet_in_fec!W3)</f>
        <v>0.88464092827667007</v>
      </c>
      <c r="X3" s="119">
        <f>IF(RES_hhdet_in_tes!X3=0,"",RES_hhdet_in_tes!X3/RES_hhdet_in_fec!X3)</f>
        <v>0.87465154134439138</v>
      </c>
      <c r="Y3" s="119">
        <f>IF(RES_hhdet_in_tes!Y3=0,"",RES_hhdet_in_tes!Y3/RES_hhdet_in_fec!Y3)</f>
        <v>0.8744453911442166</v>
      </c>
      <c r="DA3" s="129" t="s">
        <v>3588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>
        <f>IF(RES_hhdet_in_tes!H4=0,"",RES_hhdet_in_tes!H4/RES_hhdet_in_fec!H4)</f>
        <v>0.70632600611928931</v>
      </c>
      <c r="I4" s="124">
        <f>IF(RES_hhdet_in_tes!I4=0,"",RES_hhdet_in_tes!I4/RES_hhdet_in_fec!I4)</f>
        <v>0.71214498248481473</v>
      </c>
      <c r="J4" s="124">
        <f>IF(RES_hhdet_in_tes!J4=0,"",RES_hhdet_in_tes!J4/RES_hhdet_in_fec!J4)</f>
        <v>0.71811383729257472</v>
      </c>
      <c r="K4" s="124">
        <f>IF(RES_hhdet_in_tes!K4=0,"",RES_hhdet_in_tes!K4/RES_hhdet_in_fec!K4)</f>
        <v>0.72422476919904943</v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>
        <f>IF(RES_hhdet_in_tes!O4=0,"",RES_hhdet_in_tes!O4/RES_hhdet_in_fec!O4)</f>
        <v>0.74782837504254795</v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>
        <f>IF(RES_hhdet_in_tes!R4=0,"",RES_hhdet_in_tes!R4/RES_hhdet_in_fec!R4)</f>
        <v>0.77806805009467583</v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>
        <f>IF(RES_hhdet_in_tes!W4=0,"",RES_hhdet_in_tes!W4/RES_hhdet_in_fec!W4)</f>
        <v>0.87152759082102849</v>
      </c>
      <c r="X4" s="124">
        <f>IF(RES_hhdet_in_tes!X4=0,"",RES_hhdet_in_tes!X4/RES_hhdet_in_fec!X4)</f>
        <v>0.87634070410877485</v>
      </c>
      <c r="Y4" s="124">
        <f>IF(RES_hhdet_in_tes!Y4=0,"",RES_hhdet_in_tes!Y4/RES_hhdet_in_fec!Y4)</f>
        <v>0.88037273603980459</v>
      </c>
      <c r="DA4" s="130" t="s">
        <v>3589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>
        <f>IF(RES_hhdet_in_tes!H5=0,"",RES_hhdet_in_tes!H5/RES_hhdet_in_fec!H5)</f>
        <v>0.70448598101077642</v>
      </c>
      <c r="I5" s="111">
        <f>IF(RES_hhdet_in_tes!I5=0,"",RES_hhdet_in_tes!I5/RES_hhdet_in_fec!I5)</f>
        <v>0.71032648855024705</v>
      </c>
      <c r="J5" s="111">
        <f>IF(RES_hhdet_in_tes!J5=0,"",RES_hhdet_in_tes!J5/RES_hhdet_in_fec!J5)</f>
        <v>0.71634611835225126</v>
      </c>
      <c r="K5" s="111">
        <f>IF(RES_hhdet_in_tes!K5=0,"",RES_hhdet_in_tes!K5/RES_hhdet_in_fec!K5)</f>
        <v>0.72253076850287856</v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>
        <f>IF(RES_hhdet_in_tes!O5=0,"",RES_hhdet_in_tes!O5/RES_hhdet_in_fec!O5)</f>
        <v>0.74628995274385868</v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>
        <f>IF(RES_hhdet_in_tes!R5=0,"",RES_hhdet_in_tes!R5/RES_hhdet_in_fec!R5)</f>
        <v>0.77668871613306634</v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>
        <f>IF(RES_hhdet_in_tes!W5=0,"",RES_hhdet_in_tes!W5/RES_hhdet_in_fec!W5)</f>
        <v>0.87064740480018521</v>
      </c>
      <c r="X5" s="111">
        <f>IF(RES_hhdet_in_tes!X5=0,"",RES_hhdet_in_tes!X5/RES_hhdet_in_fec!X5)</f>
        <v>0.87550729997487398</v>
      </c>
      <c r="Y5" s="111">
        <f>IF(RES_hhdet_in_tes!Y5=0,"",RES_hhdet_in_tes!Y5/RES_hhdet_in_fec!Y5)</f>
        <v>0.87956398212594178</v>
      </c>
      <c r="DA5" s="63" t="s">
        <v>3590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>
        <f>IF(RES_hhdet_in_tes!O6=0,"",RES_hhdet_in_tes!O6/RES_hhdet_in_fec!O6)</f>
        <v>1</v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>
        <f>IF(RES_hhdet_in_tes!R6=0,"",RES_hhdet_in_tes!R6/RES_hhdet_in_fec!R6)</f>
        <v>1</v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>
        <f>IF(RES_hhdet_in_tes!W6=0,"",RES_hhdet_in_tes!W6/RES_hhdet_in_fec!W6)</f>
        <v>1</v>
      </c>
      <c r="X6" s="111">
        <f>IF(RES_hhdet_in_tes!X6=0,"",RES_hhdet_in_tes!X6/RES_hhdet_in_fec!X6)</f>
        <v>1</v>
      </c>
      <c r="Y6" s="111">
        <f>IF(RES_hhdet_in_tes!Y6=0,"",RES_hhdet_in_tes!Y6/RES_hhdet_in_fec!Y6)</f>
        <v>1</v>
      </c>
      <c r="DA6" s="63" t="s">
        <v>3591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>
        <f>IF(RES_hhdet_in_tes!H7=0,"",RES_hhdet_in_tes!H7/RES_hhdet_in_fec!H7)</f>
        <v>2.8127908552725782</v>
      </c>
      <c r="I7" s="124">
        <f>IF(RES_hhdet_in_tes!I7=0,"",RES_hhdet_in_tes!I7/RES_hhdet_in_fec!I7)</f>
        <v>2.9169442816684827</v>
      </c>
      <c r="J7" s="124">
        <f>IF(RES_hhdet_in_tes!J7=0,"",RES_hhdet_in_tes!J7/RES_hhdet_in_fec!J7)</f>
        <v>3.0230500770485413</v>
      </c>
      <c r="K7" s="124">
        <f>IF(RES_hhdet_in_tes!K7=0,"",RES_hhdet_in_tes!K7/RES_hhdet_in_fec!K7)</f>
        <v>3.1315397127783657</v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>
        <f>IF(RES_hhdet_in_tes!O7=0,"",RES_hhdet_in_tes!O7/RES_hhdet_in_fec!O7)</f>
        <v>3.684368036927927</v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>
        <f>IF(RES_hhdet_in_tes!W7=0,"",RES_hhdet_in_tes!W7/RES_hhdet_in_fec!W7)</f>
        <v>4.0735921261693395</v>
      </c>
      <c r="X7" s="124">
        <f>IF(RES_hhdet_in_tes!X7=0,"",RES_hhdet_in_tes!X7/RES_hhdet_in_fec!X7)</f>
        <v>4.1178655595999425</v>
      </c>
      <c r="Y7" s="124">
        <f>IF(RES_hhdet_in_tes!Y7=0,"",RES_hhdet_in_tes!Y7/RES_hhdet_in_fec!Y7)</f>
        <v>4.1677695889539841</v>
      </c>
      <c r="DA7" s="130" t="s">
        <v>3592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>
        <f>IF(RES_hhdet_in_tes!H8=0,"",RES_hhdet_in_tes!H8/RES_hhdet_in_fec!H8)</f>
        <v>2.8127908552725782</v>
      </c>
      <c r="I8" s="111">
        <f>IF(RES_hhdet_in_tes!I8=0,"",RES_hhdet_in_tes!I8/RES_hhdet_in_fec!I8)</f>
        <v>2.9169442816684827</v>
      </c>
      <c r="J8" s="111">
        <f>IF(RES_hhdet_in_tes!J8=0,"",RES_hhdet_in_tes!J8/RES_hhdet_in_fec!J8)</f>
        <v>3.0230500770485413</v>
      </c>
      <c r="K8" s="111">
        <f>IF(RES_hhdet_in_tes!K8=0,"",RES_hhdet_in_tes!K8/RES_hhdet_in_fec!K8)</f>
        <v>3.1315397127783657</v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>
        <f>IF(RES_hhdet_in_tes!O8=0,"",RES_hhdet_in_tes!O8/RES_hhdet_in_fec!O8)</f>
        <v>3.684368036927927</v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>
        <f>IF(RES_hhdet_in_tes!W8=0,"",RES_hhdet_in_tes!W8/RES_hhdet_in_fec!W8)</f>
        <v>4.0735921261693395</v>
      </c>
      <c r="X8" s="111">
        <f>IF(RES_hhdet_in_tes!X8=0,"",RES_hhdet_in_tes!X8/RES_hhdet_in_fec!X8)</f>
        <v>4.1178655595999425</v>
      </c>
      <c r="Y8" s="111">
        <f>IF(RES_hhdet_in_tes!Y8=0,"",RES_hhdet_in_tes!Y8/RES_hhdet_in_fec!Y8)</f>
        <v>4.1677695889539841</v>
      </c>
      <c r="DA8" s="63" t="s">
        <v>3593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>
        <f>IF(RES_hhdet_in_tes!H9=0,"",RES_hhdet_in_tes!H9/RES_hhdet_in_fec!H9)</f>
        <v>0.7123096862703775</v>
      </c>
      <c r="I9" s="124">
        <f>IF(RES_hhdet_in_tes!I9=0,"",RES_hhdet_in_tes!I9/RES_hhdet_in_fec!I9)</f>
        <v>0.69891026180994531</v>
      </c>
      <c r="J9" s="124">
        <f>IF(RES_hhdet_in_tes!J9=0,"",RES_hhdet_in_tes!J9/RES_hhdet_in_fec!J9)</f>
        <v>0.682112131319909</v>
      </c>
      <c r="K9" s="124">
        <f>IF(RES_hhdet_in_tes!K9=0,"",RES_hhdet_in_tes!K9/RES_hhdet_in_fec!K9)</f>
        <v>0.68804768047189202</v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>
        <f>IF(RES_hhdet_in_tes!O9=0,"",RES_hhdet_in_tes!O9/RES_hhdet_in_fec!O9)</f>
        <v>0.65842071315735773</v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>
        <f>IF(RES_hhdet_in_tes!R9=0,"",RES_hhdet_in_tes!R9/RES_hhdet_in_fec!R9)</f>
        <v>0.76649470594399738</v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>
        <f>IF(RES_hhdet_in_tes!W9=0,"",RES_hhdet_in_tes!W9/RES_hhdet_in_fec!W9)</f>
        <v>0.81758878743904595</v>
      </c>
      <c r="X9" s="124">
        <f>IF(RES_hhdet_in_tes!X9=0,"",RES_hhdet_in_tes!X9/RES_hhdet_in_fec!X9)</f>
        <v>0.8377074568493198</v>
      </c>
      <c r="Y9" s="124">
        <f>IF(RES_hhdet_in_tes!Y9=0,"",RES_hhdet_in_tes!Y9/RES_hhdet_in_fec!Y9)</f>
        <v>0.83158993248238278</v>
      </c>
      <c r="DA9" s="130" t="s">
        <v>3594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>
        <f>IF(RES_hhdet_in_tes!H10=0,"",RES_hhdet_in_tes!H10/RES_hhdet_in_fec!H10)</f>
        <v>0.61976018826134871</v>
      </c>
      <c r="I10" s="111">
        <f>IF(RES_hhdet_in_tes!I10=0,"",RES_hhdet_in_tes!I10/RES_hhdet_in_fec!I10)</f>
        <v>0.62516151923001217</v>
      </c>
      <c r="J10" s="111">
        <f>IF(RES_hhdet_in_tes!J10=0,"",RES_hhdet_in_tes!J10/RES_hhdet_in_fec!J10)</f>
        <v>0.63072850337475017</v>
      </c>
      <c r="K10" s="111">
        <f>IF(RES_hhdet_in_tes!K10=0,"",RES_hhdet_in_tes!K10/RES_hhdet_in_fec!K10)</f>
        <v>0.63644809917411804</v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>
        <f>IF(RES_hhdet_in_tes!O10=0,"",RES_hhdet_in_tes!O10/RES_hhdet_in_fec!O10)</f>
        <v>0.65842071315735773</v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>
        <f>IF(RES_hhdet_in_tes!W10=0,"",RES_hhdet_in_tes!W10/RES_hhdet_in_fec!W10)</f>
        <v>0.77342711498743033</v>
      </c>
      <c r="X10" s="111">
        <f>IF(RES_hhdet_in_tes!X10=0,"",RES_hhdet_in_tes!X10/RES_hhdet_in_fec!X10)</f>
        <v>0.78083501853380288</v>
      </c>
      <c r="Y10" s="111">
        <f>IF(RES_hhdet_in_tes!Y10=0,"",RES_hhdet_in_tes!Y10/RES_hhdet_in_fec!Y10)</f>
        <v>0.78701859019804676</v>
      </c>
      <c r="DA10" s="63" t="s">
        <v>3595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>
        <f>IF(RES_hhdet_in_tes!H11=0,"",RES_hhdet_in_tes!H11/RES_hhdet_in_fec!H11)</f>
        <v>0.64039939708622573</v>
      </c>
      <c r="I11" s="111">
        <f>IF(RES_hhdet_in_tes!I11=0,"",RES_hhdet_in_tes!I11/RES_hhdet_in_fec!I11)</f>
        <v>0.64305416419708195</v>
      </c>
      <c r="J11" s="111">
        <f>IF(RES_hhdet_in_tes!J11=0,"",RES_hhdet_in_tes!J11/RES_hhdet_in_fec!J11)</f>
        <v>0.64614208963959074</v>
      </c>
      <c r="K11" s="111">
        <f>IF(RES_hhdet_in_tes!K11=0,"",RES_hhdet_in_tes!K11/RES_hhdet_in_fec!K11)</f>
        <v>0.64982430401454461</v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>
        <f>IF(RES_hhdet_in_tes!W11=0,"",RES_hhdet_in_tes!W11/RES_hhdet_in_fec!W11)</f>
        <v>0.81342886006689696</v>
      </c>
      <c r="X11" s="111">
        <f>IF(RES_hhdet_in_tes!X11=0,"",RES_hhdet_in_tes!X11/RES_hhdet_in_fec!X11)</f>
        <v>0.81696744099283314</v>
      </c>
      <c r="Y11" s="111">
        <f>IF(RES_hhdet_in_tes!Y11=0,"",RES_hhdet_in_tes!Y11/RES_hhdet_in_fec!Y11)</f>
        <v>0.81875929176502082</v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>
        <f>IF(RES_hhdet_in_tes!I12=0,"",RES_hhdet_in_tes!I12/RES_hhdet_in_fec!I12)</f>
        <v>0.8806531716842253</v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>
        <f>IF(RES_hhdet_in_tes!I13=0,"",RES_hhdet_in_tes!I13/RES_hhdet_in_fec!I13)</f>
        <v>0.64305416419708195</v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>
        <f>IF(RES_hhdet_in_tes!I14=0,"",RES_hhdet_in_tes!I14/RES_hhdet_in_fec!I14)</f>
        <v>1</v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>
        <f>IF(RES_hhdet_in_tes!H15=0,"",RES_hhdet_in_tes!H15/RES_hhdet_in_fec!H15)</f>
        <v>0.71076895557422648</v>
      </c>
      <c r="I15" s="112">
        <f>IF(RES_hhdet_in_tes!I15=0,"",RES_hhdet_in_tes!I15/RES_hhdet_in_fec!I15)</f>
        <v>0.71203319356193506</v>
      </c>
      <c r="J15" s="112">
        <f>IF(RES_hhdet_in_tes!J15=0,"",RES_hhdet_in_tes!J15/RES_hhdet_in_fec!J15)</f>
        <v>0.71345998911262765</v>
      </c>
      <c r="K15" s="112">
        <f>IF(RES_hhdet_in_tes!K15=0,"",RES_hhdet_in_tes!K15/RES_hhdet_in_fec!K15)</f>
        <v>0.71511254055951934</v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>
        <f>IF(RES_hhdet_in_tes!R15=0,"",RES_hhdet_in_tes!R15/RES_hhdet_in_fec!R15)</f>
        <v>0.76649470594399738</v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>
        <f>IF(RES_hhdet_in_tes!W15=0,"",RES_hhdet_in_tes!W15/RES_hhdet_in_fec!W15)</f>
        <v>0.8026724679051539</v>
      </c>
      <c r="X15" s="112">
        <f>IF(RES_hhdet_in_tes!X15=0,"",RES_hhdet_in_tes!X15/RES_hhdet_in_fec!X15)</f>
        <v>0.81491308615167979</v>
      </c>
      <c r="Y15" s="112">
        <f>IF(RES_hhdet_in_tes!Y15=0,"",RES_hhdet_in_tes!Y15/RES_hhdet_in_fec!Y15)</f>
        <v>0.82633283898936472</v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>
        <f>IF(RES_hhdet_in_tes!H16=0,"",RES_hhdet_in_tes!H16/RES_hhdet_in_fec!H16)</f>
        <v>0.92399359036402495</v>
      </c>
      <c r="I16" s="113">
        <f>IF(RES_hhdet_in_tes!I16=0,"",RES_hhdet_in_tes!I16/RES_hhdet_in_fec!I16)</f>
        <v>0.91013242312434384</v>
      </c>
      <c r="J16" s="113">
        <f>IF(RES_hhdet_in_tes!J16=0,"",RES_hhdet_in_tes!J16/RES_hhdet_in_fec!J16)</f>
        <v>0.91727142401029127</v>
      </c>
      <c r="K16" s="113">
        <f>IF(RES_hhdet_in_tes!K16=0,"",RES_hhdet_in_tes!K16/RES_hhdet_in_fec!K16)</f>
        <v>0.92477455266322739</v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>
        <f>IF(RES_hhdet_in_tes!W16=0,"",RES_hhdet_in_tes!W16/RES_hhdet_in_fec!W16)</f>
        <v>0.94874764520495325</v>
      </c>
      <c r="X16" s="113">
        <f>IF(RES_hhdet_in_tes!X16=0,"",RES_hhdet_in_tes!X16/RES_hhdet_in_fec!X16)</f>
        <v>0.98124806540336029</v>
      </c>
      <c r="Y16" s="113">
        <f>IF(RES_hhdet_in_tes!Y16=0,"",RES_hhdet_in_tes!Y16/RES_hhdet_in_fec!Y16)</f>
        <v>0.98576060676727417</v>
      </c>
      <c r="DA16" s="132" t="s">
        <v>3601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>
        <f>IF(RES_hhdet_in_tes!H17=0,"",RES_hhdet_in_tes!H17/RES_hhdet_in_fec!H17)</f>
        <v>0.71076895557422648</v>
      </c>
      <c r="I17" s="111">
        <f>IF(RES_hhdet_in_tes!I17=0,"",RES_hhdet_in_tes!I17/RES_hhdet_in_fec!I17)</f>
        <v>0.71203319356193506</v>
      </c>
      <c r="J17" s="111">
        <f>IF(RES_hhdet_in_tes!J17=0,"",RES_hhdet_in_tes!J17/RES_hhdet_in_fec!J17)</f>
        <v>0.71345998911262765</v>
      </c>
      <c r="K17" s="111">
        <f>IF(RES_hhdet_in_tes!K17=0,"",RES_hhdet_in_tes!K17/RES_hhdet_in_fec!K17)</f>
        <v>0.71511254055951934</v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>
        <f>IF(RES_hhdet_in_tes!W17=0,"",RES_hhdet_in_tes!W17/RES_hhdet_in_fec!W17)</f>
        <v>0.80267246790515401</v>
      </c>
      <c r="X17" s="111">
        <f>IF(RES_hhdet_in_tes!X17=0,"",RES_hhdet_in_tes!X17/RES_hhdet_in_fec!X17)</f>
        <v>0.81491308615167979</v>
      </c>
      <c r="Y17" s="111">
        <f>IF(RES_hhdet_in_tes!Y17=0,"",RES_hhdet_in_tes!Y17/RES_hhdet_in_fec!Y17)</f>
        <v>0.8263328389893646</v>
      </c>
      <c r="DA17" s="63" t="s">
        <v>3602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>
        <f>IF(RES_hhdet_in_tes!H18=0,"",RES_hhdet_in_tes!H18/RES_hhdet_in_fec!H18)</f>
        <v>1</v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>
        <f>IF(RES_hhdet_in_tes!W18=0,"",RES_hhdet_in_tes!W18/RES_hhdet_in_fec!W18)</f>
        <v>1</v>
      </c>
      <c r="X18" s="111">
        <f>IF(RES_hhdet_in_tes!X18=0,"",RES_hhdet_in_tes!X18/RES_hhdet_in_fec!X18)</f>
        <v>1</v>
      </c>
      <c r="Y18" s="111">
        <f>IF(RES_hhdet_in_tes!Y18=0,"",RES_hhdet_in_tes!Y18/RES_hhdet_in_fec!Y18)</f>
        <v>1</v>
      </c>
      <c r="DA18" s="63" t="s">
        <v>3603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>
        <f>IF(RES_hhdet_in_tes!H19=0,"",RES_hhdet_in_tes!H19/RES_hhdet_in_fec!H19)</f>
        <v>0.71290651952614881</v>
      </c>
      <c r="I19" s="124">
        <f>IF(RES_hhdet_in_tes!I19=0,"",RES_hhdet_in_tes!I19/RES_hhdet_in_fec!I19)</f>
        <v>0.71306237694011565</v>
      </c>
      <c r="J19" s="124">
        <f>IF(RES_hhdet_in_tes!J19=0,"",RES_hhdet_in_tes!J19/RES_hhdet_in_fec!J19)</f>
        <v>0.72480888321459169</v>
      </c>
      <c r="K19" s="124">
        <f>IF(RES_hhdet_in_tes!K19=0,"",RES_hhdet_in_tes!K19/RES_hhdet_in_fec!K19)</f>
        <v>0.70795003988375427</v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>
        <f>IF(RES_hhdet_in_tes!O19=0,"",RES_hhdet_in_tes!O19/RES_hhdet_in_fec!O19)</f>
        <v>0.73172734140449325</v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>
        <f>IF(RES_hhdet_in_tes!R19=0,"",RES_hhdet_in_tes!R19/RES_hhdet_in_fec!R19)</f>
        <v>0.82264040166509766</v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>
        <f>IF(RES_hhdet_in_tes!W19=0,"",RES_hhdet_in_tes!W19/RES_hhdet_in_fec!W19)</f>
        <v>0.83962566609229683</v>
      </c>
      <c r="X19" s="124">
        <f>IF(RES_hhdet_in_tes!X19=0,"",RES_hhdet_in_tes!X19/RES_hhdet_in_fec!X19)</f>
        <v>0.88134033299775472</v>
      </c>
      <c r="Y19" s="124">
        <f>IF(RES_hhdet_in_tes!Y19=0,"",RES_hhdet_in_tes!Y19/RES_hhdet_in_fec!Y19)</f>
        <v>0.86786518896889375</v>
      </c>
      <c r="DA19" s="130" t="s">
        <v>3604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>
        <f>IF(RES_hhdet_in_tes!H21=0,"",RES_hhdet_in_tes!H21/RES_hhdet_in_fec!H21)</f>
        <v>0.61869335551173776</v>
      </c>
      <c r="I21" s="111">
        <f>IF(RES_hhdet_in_tes!I21=0,"",RES_hhdet_in_tes!I21/RES_hhdet_in_fec!I21)</f>
        <v>0.61880275948588603</v>
      </c>
      <c r="J21" s="111">
        <f>IF(RES_hhdet_in_tes!J21=0,"",RES_hhdet_in_tes!J21/RES_hhdet_in_fec!J21)</f>
        <v>0.61891218129323489</v>
      </c>
      <c r="K21" s="111">
        <f>IF(RES_hhdet_in_tes!K21=0,"",RES_hhdet_in_tes!K21/RES_hhdet_in_fec!K21)</f>
        <v>0.61902162756755752</v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>
        <f>IF(RES_hhdet_in_tes!O21=0,"",RES_hhdet_in_tes!O21/RES_hhdet_in_fec!O21)</f>
        <v>0.61928848259378744</v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>
        <f>IF(RES_hhdet_in_tes!W21=0,"",RES_hhdet_in_tes!W21/RES_hhdet_in_fec!W21)</f>
        <v>0.62535913440285307</v>
      </c>
      <c r="X21" s="111">
        <f>IF(RES_hhdet_in_tes!X21=0,"",RES_hhdet_in_tes!X21/RES_hhdet_in_fec!X21)</f>
        <v>0.62574487297077086</v>
      </c>
      <c r="Y21" s="111">
        <f>IF(RES_hhdet_in_tes!Y21=0,"",RES_hhdet_in_tes!Y21/RES_hhdet_in_fec!Y21)</f>
        <v>0.62578344682756271</v>
      </c>
      <c r="DA21" s="63" t="s">
        <v>3606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>
        <f>IF(RES_hhdet_in_tes!H22=0,"",RES_hhdet_in_tes!H22/RES_hhdet_in_fec!H22)</f>
        <v>0.7778112822637443</v>
      </c>
      <c r="I22" s="45">
        <f>IF(RES_hhdet_in_tes!I22=0,"",RES_hhdet_in_tes!I22/RES_hhdet_in_fec!I22)</f>
        <v>0.77925951030129292</v>
      </c>
      <c r="J22" s="45">
        <f>IF(RES_hhdet_in_tes!J22=0,"",RES_hhdet_in_tes!J22/RES_hhdet_in_fec!J22)</f>
        <v>0.78081214544260369</v>
      </c>
      <c r="K22" s="45">
        <f>IF(RES_hhdet_in_tes!K22=0,"",RES_hhdet_in_tes!K22/RES_hhdet_in_fec!K22)</f>
        <v>0.7825080260941597</v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>
        <f>IF(RES_hhdet_in_tes!O22=0,"",RES_hhdet_in_tes!O22/RES_hhdet_in_fec!O22)</f>
        <v>0.79565597101283003</v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>
        <f>IF(RES_hhdet_in_tes!R22=0,"",RES_hhdet_in_tes!R22/RES_hhdet_in_fec!R22)</f>
        <v>0.82264040166509766</v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>
        <f>IF(RES_hhdet_in_tes!W22=0,"",RES_hhdet_in_tes!W22/RES_hhdet_in_fec!W22)</f>
        <v>0.89014575119814598</v>
      </c>
      <c r="X22" s="45">
        <f>IF(RES_hhdet_in_tes!X22=0,"",RES_hhdet_in_tes!X22/RES_hhdet_in_fec!X22)</f>
        <v>0.89741729452509067</v>
      </c>
      <c r="Y22" s="45">
        <f>IF(RES_hhdet_in_tes!Y22=0,"",RES_hhdet_in_tes!Y22/RES_hhdet_in_fec!Y22)</f>
        <v>0.90386566878465691</v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0.5755825202092365</v>
      </c>
      <c r="D24" s="119">
        <f>IF(RES_hhdet_in_tes!D24=0,"",RES_hhdet_in_tes!D24/RES_hhdet_in_fec!D24)</f>
        <v>0.58051150968136767</v>
      </c>
      <c r="E24" s="119">
        <f>IF(RES_hhdet_in_tes!E24=0,"",RES_hhdet_in_tes!E24/RES_hhdet_in_fec!E24)</f>
        <v>0.58478933506501318</v>
      </c>
      <c r="F24" s="119">
        <f>IF(RES_hhdet_in_tes!F24=0,"",RES_hhdet_in_tes!F24/RES_hhdet_in_fec!F24)</f>
        <v>0.58702245583012558</v>
      </c>
      <c r="G24" s="119">
        <f>IF(RES_hhdet_in_tes!G24=0,"",RES_hhdet_in_tes!G24/RES_hhdet_in_fec!G24)</f>
        <v>0.59195752544729674</v>
      </c>
      <c r="H24" s="119">
        <f>IF(RES_hhdet_in_tes!H24=0,"",RES_hhdet_in_tes!H24/RES_hhdet_in_fec!H24)</f>
        <v>0.59887221359728038</v>
      </c>
      <c r="I24" s="119">
        <f>IF(RES_hhdet_in_tes!I24=0,"",RES_hhdet_in_tes!I24/RES_hhdet_in_fec!I24)</f>
        <v>0.60492119953706702</v>
      </c>
      <c r="J24" s="119">
        <f>IF(RES_hhdet_in_tes!J24=0,"",RES_hhdet_in_tes!J24/RES_hhdet_in_fec!J24)</f>
        <v>0.61088744640632098</v>
      </c>
      <c r="K24" s="119">
        <f>IF(RES_hhdet_in_tes!K24=0,"",RES_hhdet_in_tes!K24/RES_hhdet_in_fec!K24)</f>
        <v>0.6165426951899633</v>
      </c>
      <c r="L24" s="119">
        <f>IF(RES_hhdet_in_tes!L24=0,"",RES_hhdet_in_tes!L24/RES_hhdet_in_fec!L24)</f>
        <v>0.62345788400796354</v>
      </c>
      <c r="M24" s="119">
        <f>IF(RES_hhdet_in_tes!M24=0,"",RES_hhdet_in_tes!M24/RES_hhdet_in_fec!M24)</f>
        <v>0.63950661225920258</v>
      </c>
      <c r="N24" s="119">
        <f>IF(RES_hhdet_in_tes!N24=0,"",RES_hhdet_in_tes!N24/RES_hhdet_in_fec!N24)</f>
        <v>0.65606807605848461</v>
      </c>
      <c r="O24" s="119">
        <f>IF(RES_hhdet_in_tes!O24=0,"",RES_hhdet_in_tes!O24/RES_hhdet_in_fec!O24)</f>
        <v>0.68193005458997658</v>
      </c>
      <c r="P24" s="119">
        <f>IF(RES_hhdet_in_tes!P24=0,"",RES_hhdet_in_tes!P24/RES_hhdet_in_fec!P24)</f>
        <v>0.71319197636115672</v>
      </c>
      <c r="Q24" s="119">
        <f>IF(RES_hhdet_in_tes!Q24=0,"",RES_hhdet_in_tes!Q24/RES_hhdet_in_fec!Q24)</f>
        <v>0.73677976933311062</v>
      </c>
      <c r="R24" s="119">
        <f>IF(RES_hhdet_in_tes!R24=0,"",RES_hhdet_in_tes!R24/RES_hhdet_in_fec!R24)</f>
        <v>0.75117455334039263</v>
      </c>
      <c r="S24" s="119">
        <f>IF(RES_hhdet_in_tes!S24=0,"",RES_hhdet_in_tes!S24/RES_hhdet_in_fec!S24)</f>
        <v>0.75828124274400277</v>
      </c>
      <c r="T24" s="119">
        <f>IF(RES_hhdet_in_tes!T24=0,"",RES_hhdet_in_tes!T24/RES_hhdet_in_fec!T24)</f>
        <v>0.76049371702976931</v>
      </c>
      <c r="U24" s="119">
        <f>IF(RES_hhdet_in_tes!U24=0,"",RES_hhdet_in_tes!U24/RES_hhdet_in_fec!U24)</f>
        <v>0.77270837752894006</v>
      </c>
      <c r="V24" s="119">
        <f>IF(RES_hhdet_in_tes!V24=0,"",RES_hhdet_in_tes!V24/RES_hhdet_in_fec!V24)</f>
        <v>0.76990284846567458</v>
      </c>
      <c r="W24" s="119">
        <f>IF(RES_hhdet_in_tes!W24=0,"",RES_hhdet_in_tes!W24/RES_hhdet_in_fec!W24)</f>
        <v>0.77891315297514319</v>
      </c>
      <c r="X24" s="119">
        <f>IF(RES_hhdet_in_tes!X24=0,"",RES_hhdet_in_tes!X24/RES_hhdet_in_fec!X24)</f>
        <v>0.7735430969223076</v>
      </c>
      <c r="Y24" s="119">
        <f>IF(RES_hhdet_in_tes!Y24=0,"",RES_hhdet_in_tes!Y24/RES_hhdet_in_fec!Y24)</f>
        <v>0.77637467183092645</v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0.55913543149713218</v>
      </c>
      <c r="D25" s="124">
        <f>IF(RES_hhdet_in_tes!D25=0,"",RES_hhdet_in_tes!D25/RES_hhdet_in_fec!D25)</f>
        <v>0.56354846654963087</v>
      </c>
      <c r="E25" s="124">
        <f>IF(RES_hhdet_in_tes!E25=0,"",RES_hhdet_in_tes!E25/RES_hhdet_in_fec!E25)</f>
        <v>0.5680100010118293</v>
      </c>
      <c r="F25" s="124">
        <f>IF(RES_hhdet_in_tes!F25=0,"",RES_hhdet_in_tes!F25/RES_hhdet_in_fec!F25)</f>
        <v>0.57275487025059424</v>
      </c>
      <c r="G25" s="124">
        <f>IF(RES_hhdet_in_tes!G25=0,"",RES_hhdet_in_tes!G25/RES_hhdet_in_fec!G25)</f>
        <v>0.57753912485738301</v>
      </c>
      <c r="H25" s="124">
        <f>IF(RES_hhdet_in_tes!H25=0,"",RES_hhdet_in_tes!H25/RES_hhdet_in_fec!H25)</f>
        <v>0.58252631544069355</v>
      </c>
      <c r="I25" s="124">
        <f>IF(RES_hhdet_in_tes!I25=0,"",RES_hhdet_in_tes!I25/RES_hhdet_in_fec!I25)</f>
        <v>0.58784764370815212</v>
      </c>
      <c r="J25" s="124">
        <f>IF(RES_hhdet_in_tes!J25=0,"",RES_hhdet_in_tes!J25/RES_hhdet_in_fec!J25)</f>
        <v>0.59355072981104029</v>
      </c>
      <c r="K25" s="124">
        <f>IF(RES_hhdet_in_tes!K25=0,"",RES_hhdet_in_tes!K25/RES_hhdet_in_fec!K25)</f>
        <v>0.59984475447473329</v>
      </c>
      <c r="L25" s="124">
        <f>IF(RES_hhdet_in_tes!L25=0,"",RES_hhdet_in_tes!L25/RES_hhdet_in_fec!L25)</f>
        <v>0.60695418920328215</v>
      </c>
      <c r="M25" s="124">
        <f>IF(RES_hhdet_in_tes!M25=0,"",RES_hhdet_in_tes!M25/RES_hhdet_in_fec!M25)</f>
        <v>0.61976219313498915</v>
      </c>
      <c r="N25" s="124">
        <f>IF(RES_hhdet_in_tes!N25=0,"",RES_hhdet_in_tes!N25/RES_hhdet_in_fec!N25)</f>
        <v>0.63997073553489559</v>
      </c>
      <c r="O25" s="124">
        <f>IF(RES_hhdet_in_tes!O25=0,"",RES_hhdet_in_tes!O25/RES_hhdet_in_fec!O25)</f>
        <v>0.66817454106498353</v>
      </c>
      <c r="P25" s="124">
        <f>IF(RES_hhdet_in_tes!P25=0,"",RES_hhdet_in_tes!P25/RES_hhdet_in_fec!P25)</f>
        <v>0.70064582540009634</v>
      </c>
      <c r="Q25" s="124">
        <f>IF(RES_hhdet_in_tes!Q25=0,"",RES_hhdet_in_tes!Q25/RES_hhdet_in_fec!Q25)</f>
        <v>0.72655478432988552</v>
      </c>
      <c r="R25" s="124">
        <f>IF(RES_hhdet_in_tes!R25=0,"",RES_hhdet_in_tes!R25/RES_hhdet_in_fec!R25)</f>
        <v>0.73634398370019771</v>
      </c>
      <c r="S25" s="124">
        <f>IF(RES_hhdet_in_tes!S25=0,"",RES_hhdet_in_tes!S25/RES_hhdet_in_fec!S25)</f>
        <v>0.74082651838686786</v>
      </c>
      <c r="T25" s="124">
        <f>IF(RES_hhdet_in_tes!T25=0,"",RES_hhdet_in_tes!T25/RES_hhdet_in_fec!T25)</f>
        <v>0.74222412010283156</v>
      </c>
      <c r="U25" s="124">
        <f>IF(RES_hhdet_in_tes!U25=0,"",RES_hhdet_in_tes!U25/RES_hhdet_in_fec!U25)</f>
        <v>0.74269933252559051</v>
      </c>
      <c r="V25" s="124">
        <f>IF(RES_hhdet_in_tes!V25=0,"",RES_hhdet_in_tes!V25/RES_hhdet_in_fec!V25)</f>
        <v>0.74426237081297575</v>
      </c>
      <c r="W25" s="124">
        <f>IF(RES_hhdet_in_tes!W25=0,"",RES_hhdet_in_tes!W25/RES_hhdet_in_fec!W25)</f>
        <v>0.7467408910368788</v>
      </c>
      <c r="X25" s="124">
        <f>IF(RES_hhdet_in_tes!X25=0,"",RES_hhdet_in_tes!X25/RES_hhdet_in_fec!X25)</f>
        <v>0.74878735877461977</v>
      </c>
      <c r="Y25" s="124">
        <f>IF(RES_hhdet_in_tes!Y25=0,"",RES_hhdet_in_tes!Y25/RES_hhdet_in_fec!Y25)</f>
        <v>0.75061706592820343</v>
      </c>
      <c r="DA25" s="130" t="s">
        <v>3609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0.55317115553793272</v>
      </c>
      <c r="D26" s="111">
        <f>IF(RES_hhdet_in_tes!D26=0,"",RES_hhdet_in_tes!D26/RES_hhdet_in_fec!D26)</f>
        <v>0.55767431033085524</v>
      </c>
      <c r="E26" s="111">
        <f>IF(RES_hhdet_in_tes!E26=0,"",RES_hhdet_in_tes!E26/RES_hhdet_in_fec!E26)</f>
        <v>0.56241719218340824</v>
      </c>
      <c r="F26" s="111">
        <f>IF(RES_hhdet_in_tes!F26=0,"",RES_hhdet_in_tes!F26/RES_hhdet_in_fec!F26)</f>
        <v>0.56713416124985161</v>
      </c>
      <c r="G26" s="111">
        <f>IF(RES_hhdet_in_tes!G26=0,"",RES_hhdet_in_tes!G26/RES_hhdet_in_fec!G26)</f>
        <v>0.57206209369462468</v>
      </c>
      <c r="H26" s="111">
        <f>IF(RES_hhdet_in_tes!H26=0,"",RES_hhdet_in_tes!H26/RES_hhdet_in_fec!H26)</f>
        <v>0.57716886804107126</v>
      </c>
      <c r="I26" s="111">
        <f>IF(RES_hhdet_in_tes!I26=0,"",RES_hhdet_in_tes!I26/RES_hhdet_in_fec!I26)</f>
        <v>0.58250961461342932</v>
      </c>
      <c r="J26" s="111">
        <f>IF(RES_hhdet_in_tes!J26=0,"",RES_hhdet_in_tes!J26/RES_hhdet_in_fec!J26)</f>
        <v>0.58831744192043234</v>
      </c>
      <c r="K26" s="111">
        <f>IF(RES_hhdet_in_tes!K26=0,"",RES_hhdet_in_tes!K26/RES_hhdet_in_fec!K26)</f>
        <v>0.59478614274644315</v>
      </c>
      <c r="L26" s="111">
        <f>IF(RES_hhdet_in_tes!L26=0,"",RES_hhdet_in_tes!L26/RES_hhdet_in_fec!L26)</f>
        <v>0.60195963830455945</v>
      </c>
      <c r="M26" s="111">
        <f>IF(RES_hhdet_in_tes!M26=0,"",RES_hhdet_in_tes!M26/RES_hhdet_in_fec!M26)</f>
        <v>0.61493923605162348</v>
      </c>
      <c r="N26" s="111">
        <f>IF(RES_hhdet_in_tes!N26=0,"",RES_hhdet_in_tes!N26/RES_hhdet_in_fec!N26)</f>
        <v>0.63525162841383231</v>
      </c>
      <c r="O26" s="111">
        <f>IF(RES_hhdet_in_tes!O26=0,"",RES_hhdet_in_tes!O26/RES_hhdet_in_fec!O26)</f>
        <v>0.66367388119409221</v>
      </c>
      <c r="P26" s="111">
        <f>IF(RES_hhdet_in_tes!P26=0,"",RES_hhdet_in_tes!P26/RES_hhdet_in_fec!P26)</f>
        <v>0.69642922398689244</v>
      </c>
      <c r="Q26" s="111">
        <f>IF(RES_hhdet_in_tes!Q26=0,"",RES_hhdet_in_tes!Q26/RES_hhdet_in_fec!Q26)</f>
        <v>0.72258475355600382</v>
      </c>
      <c r="R26" s="111">
        <f>IF(RES_hhdet_in_tes!R26=0,"",RES_hhdet_in_tes!R26/RES_hhdet_in_fec!R26)</f>
        <v>0.73248052404830166</v>
      </c>
      <c r="S26" s="111">
        <f>IF(RES_hhdet_in_tes!S26=0,"",RES_hhdet_in_tes!S26/RES_hhdet_in_fec!S26)</f>
        <v>0.73702878450984799</v>
      </c>
      <c r="T26" s="111">
        <f>IF(RES_hhdet_in_tes!T26=0,"",RES_hhdet_in_tes!T26/RES_hhdet_in_fec!T26)</f>
        <v>0.73847106128702267</v>
      </c>
      <c r="U26" s="111">
        <f>IF(RES_hhdet_in_tes!U26=0,"",RES_hhdet_in_tes!U26/RES_hhdet_in_fec!U26)</f>
        <v>0.73895556924646799</v>
      </c>
      <c r="V26" s="111">
        <f>IF(RES_hhdet_in_tes!V26=0,"",RES_hhdet_in_tes!V26/RES_hhdet_in_fec!V26)</f>
        <v>0.74056335553511776</v>
      </c>
      <c r="W26" s="111">
        <f>IF(RES_hhdet_in_tes!W26=0,"",RES_hhdet_in_tes!W26/RES_hhdet_in_fec!W26)</f>
        <v>0.74303886980625211</v>
      </c>
      <c r="X26" s="111">
        <f>IF(RES_hhdet_in_tes!X26=0,"",RES_hhdet_in_tes!X26/RES_hhdet_in_fec!X26)</f>
        <v>0.74518477093636193</v>
      </c>
      <c r="Y26" s="111">
        <f>IF(RES_hhdet_in_tes!Y26=0,"",RES_hhdet_in_tes!Y26/RES_hhdet_in_fec!Y26)</f>
        <v>0.74703719184204953</v>
      </c>
      <c r="DA26" s="63" t="s">
        <v>3610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X27" s="111">
        <f>IF(RES_hhdet_in_tes!X27=0,"",RES_hhdet_in_tes!X27/RES_hhdet_in_fec!X27)</f>
        <v>1</v>
      </c>
      <c r="Y27" s="111">
        <f>IF(RES_hhdet_in_tes!Y27=0,"",RES_hhdet_in_tes!Y27/RES_hhdet_in_fec!Y27)</f>
        <v>1</v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2.3113993071655847</v>
      </c>
      <c r="D28" s="124">
        <f>IF(RES_hhdet_in_tes!D28=0,"",RES_hhdet_in_tes!D28/RES_hhdet_in_fec!D28)</f>
        <v>2.4092178683197929</v>
      </c>
      <c r="E28" s="124">
        <f>IF(RES_hhdet_in_tes!E28=0,"",RES_hhdet_in_tes!E28/RES_hhdet_in_fec!E28)</f>
        <v>2.5085029178010521</v>
      </c>
      <c r="F28" s="124">
        <f>IF(RES_hhdet_in_tes!F28=0,"",RES_hhdet_in_tes!F28/RES_hhdet_in_fec!F28)</f>
        <v>2.6085853810046205</v>
      </c>
      <c r="G28" s="124">
        <f>IF(RES_hhdet_in_tes!G28=0,"",RES_hhdet_in_tes!G28/RES_hhdet_in_fec!G28)</f>
        <v>2.7100450681308428</v>
      </c>
      <c r="H28" s="124">
        <f>IF(RES_hhdet_in_tes!H28=0,"",RES_hhdet_in_tes!H28/RES_hhdet_in_fec!H28)</f>
        <v>2.8127908552725782</v>
      </c>
      <c r="I28" s="124">
        <f>IF(RES_hhdet_in_tes!I28=0,"",RES_hhdet_in_tes!I28/RES_hhdet_in_fec!I28)</f>
        <v>2.9169442816684827</v>
      </c>
      <c r="J28" s="124">
        <f>IF(RES_hhdet_in_tes!J28=0,"",RES_hhdet_in_tes!J28/RES_hhdet_in_fec!J28)</f>
        <v>3.0230500770485413</v>
      </c>
      <c r="K28" s="124">
        <f>IF(RES_hhdet_in_tes!K28=0,"",RES_hhdet_in_tes!K28/RES_hhdet_in_fec!K28)</f>
        <v>3.1315397127783657</v>
      </c>
      <c r="L28" s="124">
        <f>IF(RES_hhdet_in_tes!L28=0,"",RES_hhdet_in_tes!L28/RES_hhdet_in_fec!L28)</f>
        <v>3.2424704066047978</v>
      </c>
      <c r="M28" s="124">
        <f>IF(RES_hhdet_in_tes!M28=0,"",RES_hhdet_in_tes!M28/RES_hhdet_in_fec!M28)</f>
        <v>3.3695888050455673</v>
      </c>
      <c r="N28" s="124">
        <f>IF(RES_hhdet_in_tes!N28=0,"",RES_hhdet_in_tes!N28/RES_hhdet_in_fec!N28)</f>
        <v>3.5169756563416774</v>
      </c>
      <c r="O28" s="124">
        <f>IF(RES_hhdet_in_tes!O28=0,"",RES_hhdet_in_tes!O28/RES_hhdet_in_fec!O28)</f>
        <v>3.684368036927927</v>
      </c>
      <c r="P28" s="124" t="str">
        <f>IF(RES_hhdet_in_tes!P28=0,"",RES_hhdet_in_tes!P28/RES_hhdet_in_fec!P28)</f>
        <v/>
      </c>
      <c r="Q28" s="124">
        <f>IF(RES_hhdet_in_tes!Q28=0,"",RES_hhdet_in_tes!Q28/RES_hhdet_in_fec!Q28)</f>
        <v>3.9867975359444658</v>
      </c>
      <c r="R28" s="124">
        <f>IF(RES_hhdet_in_tes!R28=0,"",RES_hhdet_in_tes!R28/RES_hhdet_in_fec!R28)</f>
        <v>4.0152521867138136</v>
      </c>
      <c r="S28" s="124">
        <f>IF(RES_hhdet_in_tes!S28=0,"",RES_hhdet_in_tes!S28/RES_hhdet_in_fec!S28)</f>
        <v>4.018413814577074</v>
      </c>
      <c r="T28" s="124">
        <f>IF(RES_hhdet_in_tes!T28=0,"",RES_hhdet_in_tes!T28/RES_hhdet_in_fec!T28)</f>
        <v>4.0219267344251417</v>
      </c>
      <c r="U28" s="124">
        <f>IF(RES_hhdet_in_tes!U28=0,"",RES_hhdet_in_tes!U28/RES_hhdet_in_fec!U28)</f>
        <v>4.0258299787007727</v>
      </c>
      <c r="V28" s="124">
        <f>IF(RES_hhdet_in_tes!V28=0,"",RES_hhdet_in_tes!V28/RES_hhdet_in_fec!V28)</f>
        <v>4.0369836416211138</v>
      </c>
      <c r="W28" s="124">
        <f>IF(RES_hhdet_in_tes!W28=0,"",RES_hhdet_in_tes!W28/RES_hhdet_in_fec!W28)</f>
        <v>4.0735921261693395</v>
      </c>
      <c r="X28" s="124">
        <f>IF(RES_hhdet_in_tes!X28=0,"",RES_hhdet_in_tes!X28/RES_hhdet_in_fec!X28)</f>
        <v>4.1178655595999425</v>
      </c>
      <c r="Y28" s="124">
        <f>IF(RES_hhdet_in_tes!Y28=0,"",RES_hhdet_in_tes!Y28/RES_hhdet_in_fec!Y28)</f>
        <v>4.1677695889539841</v>
      </c>
      <c r="DA28" s="130" t="s">
        <v>3612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2.3113993071655847</v>
      </c>
      <c r="D29" s="111">
        <f>IF(RES_hhdet_in_tes!D29=0,"",RES_hhdet_in_tes!D29/RES_hhdet_in_fec!D29)</f>
        <v>2.4092178683197929</v>
      </c>
      <c r="E29" s="111">
        <f>IF(RES_hhdet_in_tes!E29=0,"",RES_hhdet_in_tes!E29/RES_hhdet_in_fec!E29)</f>
        <v>2.5085029178010521</v>
      </c>
      <c r="F29" s="111">
        <f>IF(RES_hhdet_in_tes!F29=0,"",RES_hhdet_in_tes!F29/RES_hhdet_in_fec!F29)</f>
        <v>2.6085853810046205</v>
      </c>
      <c r="G29" s="111">
        <f>IF(RES_hhdet_in_tes!G29=0,"",RES_hhdet_in_tes!G29/RES_hhdet_in_fec!G29)</f>
        <v>2.7100450681308428</v>
      </c>
      <c r="H29" s="111">
        <f>IF(RES_hhdet_in_tes!H29=0,"",RES_hhdet_in_tes!H29/RES_hhdet_in_fec!H29)</f>
        <v>2.8127908552725782</v>
      </c>
      <c r="I29" s="111">
        <f>IF(RES_hhdet_in_tes!I29=0,"",RES_hhdet_in_tes!I29/RES_hhdet_in_fec!I29)</f>
        <v>2.9169442816684827</v>
      </c>
      <c r="J29" s="111">
        <f>IF(RES_hhdet_in_tes!J29=0,"",RES_hhdet_in_tes!J29/RES_hhdet_in_fec!J29)</f>
        <v>3.0230500770485413</v>
      </c>
      <c r="K29" s="111">
        <f>IF(RES_hhdet_in_tes!K29=0,"",RES_hhdet_in_tes!K29/RES_hhdet_in_fec!K29)</f>
        <v>3.1315397127783657</v>
      </c>
      <c r="L29" s="111">
        <f>IF(RES_hhdet_in_tes!L29=0,"",RES_hhdet_in_tes!L29/RES_hhdet_in_fec!L29)</f>
        <v>3.2424704066047978</v>
      </c>
      <c r="M29" s="111">
        <f>IF(RES_hhdet_in_tes!M29=0,"",RES_hhdet_in_tes!M29/RES_hhdet_in_fec!M29)</f>
        <v>3.3695888050455673</v>
      </c>
      <c r="N29" s="111">
        <f>IF(RES_hhdet_in_tes!N29=0,"",RES_hhdet_in_tes!N29/RES_hhdet_in_fec!N29)</f>
        <v>3.5169756563416774</v>
      </c>
      <c r="O29" s="111">
        <f>IF(RES_hhdet_in_tes!O29=0,"",RES_hhdet_in_tes!O29/RES_hhdet_in_fec!O29)</f>
        <v>3.684368036927927</v>
      </c>
      <c r="P29" s="111" t="str">
        <f>IF(RES_hhdet_in_tes!P29=0,"",RES_hhdet_in_tes!P29/RES_hhdet_in_fec!P29)</f>
        <v/>
      </c>
      <c r="Q29" s="111">
        <f>IF(RES_hhdet_in_tes!Q29=0,"",RES_hhdet_in_tes!Q29/RES_hhdet_in_fec!Q29)</f>
        <v>3.9867975359444658</v>
      </c>
      <c r="R29" s="111">
        <f>IF(RES_hhdet_in_tes!R29=0,"",RES_hhdet_in_tes!R29/RES_hhdet_in_fec!R29)</f>
        <v>4.0152521867138136</v>
      </c>
      <c r="S29" s="111">
        <f>IF(RES_hhdet_in_tes!S29=0,"",RES_hhdet_in_tes!S29/RES_hhdet_in_fec!S29)</f>
        <v>4.018413814577074</v>
      </c>
      <c r="T29" s="111">
        <f>IF(RES_hhdet_in_tes!T29=0,"",RES_hhdet_in_tes!T29/RES_hhdet_in_fec!T29)</f>
        <v>4.0219267344251417</v>
      </c>
      <c r="U29" s="111">
        <f>IF(RES_hhdet_in_tes!U29=0,"",RES_hhdet_in_tes!U29/RES_hhdet_in_fec!U29)</f>
        <v>4.0258299787007727</v>
      </c>
      <c r="V29" s="111">
        <f>IF(RES_hhdet_in_tes!V29=0,"",RES_hhdet_in_tes!V29/RES_hhdet_in_fec!V29)</f>
        <v>4.0369836416211138</v>
      </c>
      <c r="W29" s="111">
        <f>IF(RES_hhdet_in_tes!W29=0,"",RES_hhdet_in_tes!W29/RES_hhdet_in_fec!W29)</f>
        <v>4.0735921261693395</v>
      </c>
      <c r="X29" s="111">
        <f>IF(RES_hhdet_in_tes!X29=0,"",RES_hhdet_in_tes!X29/RES_hhdet_in_fec!X29)</f>
        <v>4.1178655595999425</v>
      </c>
      <c r="Y29" s="111">
        <f>IF(RES_hhdet_in_tes!Y29=0,"",RES_hhdet_in_tes!Y29/RES_hhdet_in_fec!Y29)</f>
        <v>4.1677695889539841</v>
      </c>
      <c r="DA29" s="63" t="s">
        <v>3613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0.70108032424338795</v>
      </c>
      <c r="D30" s="124">
        <f>IF(RES_hhdet_in_tes!D30=0,"",RES_hhdet_in_tes!D30/RES_hhdet_in_fec!D30)</f>
        <v>0.70367616461137672</v>
      </c>
      <c r="E30" s="124">
        <f>IF(RES_hhdet_in_tes!E30=0,"",RES_hhdet_in_tes!E30/RES_hhdet_in_fec!E30)</f>
        <v>0.70678016451416736</v>
      </c>
      <c r="F30" s="124">
        <f>IF(RES_hhdet_in_tes!F30=0,"",RES_hhdet_in_tes!F30/RES_hhdet_in_fec!F30)</f>
        <v>0.70720989237382825</v>
      </c>
      <c r="G30" s="124">
        <f>IF(RES_hhdet_in_tes!G30=0,"",RES_hhdet_in_tes!G30/RES_hhdet_in_fec!G30)</f>
        <v>0.70918423519643792</v>
      </c>
      <c r="H30" s="124">
        <f>IF(RES_hhdet_in_tes!H30=0,"",RES_hhdet_in_tes!H30/RES_hhdet_in_fec!H30)</f>
        <v>0.71528820090275747</v>
      </c>
      <c r="I30" s="124">
        <f>IF(RES_hhdet_in_tes!I30=0,"",RES_hhdet_in_tes!I30/RES_hhdet_in_fec!I30)</f>
        <v>0.72204765916269753</v>
      </c>
      <c r="J30" s="124">
        <f>IF(RES_hhdet_in_tes!J30=0,"",RES_hhdet_in_tes!J30/RES_hhdet_in_fec!J30)</f>
        <v>0.7234104892246056</v>
      </c>
      <c r="K30" s="124">
        <f>IF(RES_hhdet_in_tes!K30=0,"",RES_hhdet_in_tes!K30/RES_hhdet_in_fec!K30)</f>
        <v>0.72643962316703425</v>
      </c>
      <c r="L30" s="124">
        <f>IF(RES_hhdet_in_tes!L30=0,"",RES_hhdet_in_tes!L30/RES_hhdet_in_fec!L30)</f>
        <v>0.73556844342746008</v>
      </c>
      <c r="M30" s="124">
        <f>IF(RES_hhdet_in_tes!M30=0,"",RES_hhdet_in_tes!M30/RES_hhdet_in_fec!M30)</f>
        <v>0.74331139301539129</v>
      </c>
      <c r="N30" s="124">
        <f>IF(RES_hhdet_in_tes!N30=0,"",RES_hhdet_in_tes!N30/RES_hhdet_in_fec!N30)</f>
        <v>0.73967592248187741</v>
      </c>
      <c r="O30" s="124">
        <f>IF(RES_hhdet_in_tes!O30=0,"",RES_hhdet_in_tes!O30/RES_hhdet_in_fec!O30)</f>
        <v>0.74444335294689268</v>
      </c>
      <c r="P30" s="124">
        <f>IF(RES_hhdet_in_tes!P30=0,"",RES_hhdet_in_tes!P30/RES_hhdet_in_fec!P30)</f>
        <v>0.7474414128712219</v>
      </c>
      <c r="Q30" s="124">
        <f>IF(RES_hhdet_in_tes!Q30=0,"",RES_hhdet_in_tes!Q30/RES_hhdet_in_fec!Q30)</f>
        <v>0.77618103013075734</v>
      </c>
      <c r="R30" s="124">
        <f>IF(RES_hhdet_in_tes!R30=0,"",RES_hhdet_in_tes!R30/RES_hhdet_in_fec!R30)</f>
        <v>0.786339723524481</v>
      </c>
      <c r="S30" s="124">
        <f>IF(RES_hhdet_in_tes!S30=0,"",RES_hhdet_in_tes!S30/RES_hhdet_in_fec!S30)</f>
        <v>0.79149167632882567</v>
      </c>
      <c r="T30" s="124">
        <f>IF(RES_hhdet_in_tes!T30=0,"",RES_hhdet_in_tes!T30/RES_hhdet_in_fec!T30)</f>
        <v>0.80585199893767601</v>
      </c>
      <c r="U30" s="124">
        <f>IF(RES_hhdet_in_tes!U30=0,"",RES_hhdet_in_tes!U30/RES_hhdet_in_fec!U30)</f>
        <v>0.80816755106373028</v>
      </c>
      <c r="V30" s="124">
        <f>IF(RES_hhdet_in_tes!V30=0,"",RES_hhdet_in_tes!V30/RES_hhdet_in_fec!V30)</f>
        <v>0.80909218940510697</v>
      </c>
      <c r="W30" s="124">
        <f>IF(RES_hhdet_in_tes!W30=0,"",RES_hhdet_in_tes!W30/RES_hhdet_in_fec!W30)</f>
        <v>0.82194886301360648</v>
      </c>
      <c r="X30" s="124">
        <f>IF(RES_hhdet_in_tes!X30=0,"",RES_hhdet_in_tes!X30/RES_hhdet_in_fec!X30)</f>
        <v>0.85051031952856515</v>
      </c>
      <c r="Y30" s="124">
        <f>IF(RES_hhdet_in_tes!Y30=0,"",RES_hhdet_in_tes!Y30/RES_hhdet_in_fec!Y30)</f>
        <v>0.85226862714509144</v>
      </c>
      <c r="DA30" s="130" t="s">
        <v>3614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0.63009904545700057</v>
      </c>
      <c r="D31" s="111">
        <f>IF(RES_hhdet_in_tes!D31=0,"",RES_hhdet_in_tes!D31/RES_hhdet_in_fec!D31)</f>
        <v>0.6318204816317039</v>
      </c>
      <c r="E31" s="111">
        <f>IF(RES_hhdet_in_tes!E31=0,"",RES_hhdet_in_tes!E31/RES_hhdet_in_fec!E31)</f>
        <v>0.63378120505388347</v>
      </c>
      <c r="F31" s="111">
        <f>IF(RES_hhdet_in_tes!F31=0,"",RES_hhdet_in_tes!F31/RES_hhdet_in_fec!F31)</f>
        <v>0.63577455855526432</v>
      </c>
      <c r="G31" s="111">
        <f>IF(RES_hhdet_in_tes!G31=0,"",RES_hhdet_in_tes!G31/RES_hhdet_in_fec!G31)</f>
        <v>0.63798828153692355</v>
      </c>
      <c r="H31" s="111">
        <f>IF(RES_hhdet_in_tes!H31=0,"",RES_hhdet_in_tes!H31/RES_hhdet_in_fec!H31)</f>
        <v>0.64039939708622573</v>
      </c>
      <c r="I31" s="111">
        <f>IF(RES_hhdet_in_tes!I31=0,"",RES_hhdet_in_tes!I31/RES_hhdet_in_fec!I31)</f>
        <v>0.64305416419708195</v>
      </c>
      <c r="J31" s="111">
        <f>IF(RES_hhdet_in_tes!J31=0,"",RES_hhdet_in_tes!J31/RES_hhdet_in_fec!J31)</f>
        <v>0.64614208963959074</v>
      </c>
      <c r="K31" s="111">
        <f>IF(RES_hhdet_in_tes!K31=0,"",RES_hhdet_in_tes!K31/RES_hhdet_in_fec!K31)</f>
        <v>0.64982430401454472</v>
      </c>
      <c r="L31" s="111">
        <f>IF(RES_hhdet_in_tes!L31=0,"",RES_hhdet_in_tes!L31/RES_hhdet_in_fec!L31)</f>
        <v>0.6541439163636753</v>
      </c>
      <c r="M31" s="111">
        <f>IF(RES_hhdet_in_tes!M31=0,"",RES_hhdet_in_tes!M31/RES_hhdet_in_fec!M31)</f>
        <v>0.66294972003688868</v>
      </c>
      <c r="N31" s="111">
        <f>IF(RES_hhdet_in_tes!N31=0,"",RES_hhdet_in_tes!N31/RES_hhdet_in_fec!N31)</f>
        <v>0.67746509824240975</v>
      </c>
      <c r="O31" s="111">
        <f>IF(RES_hhdet_in_tes!O31=0,"",RES_hhdet_in_tes!O31/RES_hhdet_in_fec!O31)</f>
        <v>0.69868572415616759</v>
      </c>
      <c r="P31" s="111" t="str">
        <f>IF(RES_hhdet_in_tes!P31=0,"",RES_hhdet_in_tes!P31/RES_hhdet_in_fec!P31)</f>
        <v/>
      </c>
      <c r="Q31" s="111">
        <f>IF(RES_hhdet_in_tes!Q31=0,"",RES_hhdet_in_tes!Q31/RES_hhdet_in_fec!Q31)</f>
        <v>0.74758639495388846</v>
      </c>
      <c r="R31" s="111">
        <f>IF(RES_hhdet_in_tes!R31=0,"",RES_hhdet_in_tes!R31/RES_hhdet_in_fec!R31)</f>
        <v>0.76261752387670534</v>
      </c>
      <c r="S31" s="111">
        <f>IF(RES_hhdet_in_tes!S31=0,"",RES_hhdet_in_tes!S31/RES_hhdet_in_fec!S31)</f>
        <v>0.77661293744668314</v>
      </c>
      <c r="T31" s="111">
        <f>IF(RES_hhdet_in_tes!T31=0,"",RES_hhdet_in_tes!T31/RES_hhdet_in_fec!T31)</f>
        <v>0.78915997011130345</v>
      </c>
      <c r="U31" s="111">
        <f>IF(RES_hhdet_in_tes!U31=0,"",RES_hhdet_in_tes!U31/RES_hhdet_in_fec!U31)</f>
        <v>0.79984595631809119</v>
      </c>
      <c r="V31" s="111">
        <f>IF(RES_hhdet_in_tes!V31=0,"",RES_hhdet_in_tes!V31/RES_hhdet_in_fec!V31)</f>
        <v>0.80825823051455414</v>
      </c>
      <c r="W31" s="111">
        <f>IF(RES_hhdet_in_tes!W31=0,"",RES_hhdet_in_tes!W31/RES_hhdet_in_fec!W31)</f>
        <v>0.81342886006689696</v>
      </c>
      <c r="X31" s="111">
        <f>IF(RES_hhdet_in_tes!X31=0,"",RES_hhdet_in_tes!X31/RES_hhdet_in_fec!X31)</f>
        <v>0.81696744099283314</v>
      </c>
      <c r="Y31" s="111">
        <f>IF(RES_hhdet_in_tes!Y31=0,"",RES_hhdet_in_tes!Y31/RES_hhdet_in_fec!Y31)</f>
        <v>0.81875929176502071</v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>
        <f>IF(RES_hhdet_in_tes!G32=0,"",RES_hhdet_in_tes!G32/RES_hhdet_in_fec!G32)</f>
        <v>0.8918873037884032</v>
      </c>
      <c r="H32" s="111">
        <f>IF(RES_hhdet_in_tes!H32=0,"",RES_hhdet_in_tes!H32/RES_hhdet_in_fec!H32)</f>
        <v>0.89801941301265586</v>
      </c>
      <c r="I32" s="111">
        <f>IF(RES_hhdet_in_tes!I32=0,"",RES_hhdet_in_tes!I32/RES_hhdet_in_fec!I32)</f>
        <v>0.8806531716842253</v>
      </c>
      <c r="J32" s="111" t="str">
        <f>IF(RES_hhdet_in_tes!J32=0,"",RES_hhdet_in_tes!J32/RES_hhdet_in_fec!J32)</f>
        <v/>
      </c>
      <c r="K32" s="111">
        <f>IF(RES_hhdet_in_tes!K32=0,"",RES_hhdet_in_tes!K32/RES_hhdet_in_fec!K32)</f>
        <v>0.90071363911836</v>
      </c>
      <c r="L32" s="111">
        <f>IF(RES_hhdet_in_tes!L32=0,"",RES_hhdet_in_tes!L32/RES_hhdet_in_fec!L32)</f>
        <v>0.80881497838588434</v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>
        <f>IF(RES_hhdet_in_tes!R32=0,"",RES_hhdet_in_tes!R32/RES_hhdet_in_fec!R32)</f>
        <v>0.93920414660399421</v>
      </c>
      <c r="S32" s="111">
        <f>IF(RES_hhdet_in_tes!S32=0,"",RES_hhdet_in_tes!S32/RES_hhdet_in_fec!S32)</f>
        <v>0.93700542765624284</v>
      </c>
      <c r="T32" s="111">
        <f>IF(RES_hhdet_in_tes!T32=0,"",RES_hhdet_in_tes!T32/RES_hhdet_in_fec!T32)</f>
        <v>0.94167933603517417</v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>
        <f>IF(RES_hhdet_in_tes!W32=0,"",RES_hhdet_in_tes!W32/RES_hhdet_in_fec!W32)</f>
        <v>0.95187935204738605</v>
      </c>
      <c r="X32" s="111">
        <f>IF(RES_hhdet_in_tes!X32=0,"",RES_hhdet_in_tes!X32/RES_hhdet_in_fec!X32)</f>
        <v>0.98154969444781859</v>
      </c>
      <c r="Y32" s="111" t="str">
        <f>IF(RES_hhdet_in_tes!Y32=0,"",RES_hhdet_in_tes!Y32/RES_hhdet_in_fec!Y32)</f>
        <v/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>
        <f>IF(RES_hhdet_in_tes!G33=0,"",RES_hhdet_in_tes!G33/RES_hhdet_in_fec!G33)</f>
        <v>0.63798828153692355</v>
      </c>
      <c r="H33" s="112">
        <f>IF(RES_hhdet_in_tes!H33=0,"",RES_hhdet_in_tes!H33/RES_hhdet_in_fec!H33)</f>
        <v>0.64039939708622562</v>
      </c>
      <c r="I33" s="112">
        <f>IF(RES_hhdet_in_tes!I33=0,"",RES_hhdet_in_tes!I33/RES_hhdet_in_fec!I33)</f>
        <v>0.64305416419708195</v>
      </c>
      <c r="J33" s="112" t="str">
        <f>IF(RES_hhdet_in_tes!J33=0,"",RES_hhdet_in_tes!J33/RES_hhdet_in_fec!J33)</f>
        <v/>
      </c>
      <c r="K33" s="112">
        <f>IF(RES_hhdet_in_tes!K33=0,"",RES_hhdet_in_tes!K33/RES_hhdet_in_fec!K33)</f>
        <v>0.64982430401454472</v>
      </c>
      <c r="L33" s="112">
        <f>IF(RES_hhdet_in_tes!L33=0,"",RES_hhdet_in_tes!L33/RES_hhdet_in_fec!L33)</f>
        <v>0.6541439163636753</v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>
        <f>IF(RES_hhdet_in_tes!R33=0,"",RES_hhdet_in_tes!R33/RES_hhdet_in_fec!R33)</f>
        <v>0.76261752387670545</v>
      </c>
      <c r="S33" s="112">
        <f>IF(RES_hhdet_in_tes!S33=0,"",RES_hhdet_in_tes!S33/RES_hhdet_in_fec!S33)</f>
        <v>0.77661293744668325</v>
      </c>
      <c r="T33" s="112">
        <f>IF(RES_hhdet_in_tes!T33=0,"",RES_hhdet_in_tes!T33/RES_hhdet_in_fec!T33)</f>
        <v>0.78915997011130345</v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>
        <f>IF(RES_hhdet_in_tes!W33=0,"",RES_hhdet_in_tes!W33/RES_hhdet_in_fec!W33)</f>
        <v>0.81342886006689696</v>
      </c>
      <c r="X33" s="112">
        <f>IF(RES_hhdet_in_tes!X33=0,"",RES_hhdet_in_tes!X33/RES_hhdet_in_fec!X33)</f>
        <v>0.81696744099283314</v>
      </c>
      <c r="Y33" s="112" t="str">
        <f>IF(RES_hhdet_in_tes!Y33=0,"",RES_hhdet_in_tes!Y33/RES_hhdet_in_fec!Y33)</f>
        <v/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>
        <f>IF(RES_hhdet_in_tes!G34=0,"",RES_hhdet_in_tes!G34/RES_hhdet_in_fec!G34)</f>
        <v>1</v>
      </c>
      <c r="H34" s="113">
        <f>IF(RES_hhdet_in_tes!H34=0,"",RES_hhdet_in_tes!H34/RES_hhdet_in_fec!H34)</f>
        <v>1</v>
      </c>
      <c r="I34" s="113">
        <f>IF(RES_hhdet_in_tes!I34=0,"",RES_hhdet_in_tes!I34/RES_hhdet_in_fec!I34)</f>
        <v>1</v>
      </c>
      <c r="J34" s="113" t="str">
        <f>IF(RES_hhdet_in_tes!J34=0,"",RES_hhdet_in_tes!J34/RES_hhdet_in_fec!J34)</f>
        <v/>
      </c>
      <c r="K34" s="113">
        <f>IF(RES_hhdet_in_tes!K34=0,"",RES_hhdet_in_tes!K34/RES_hhdet_in_fec!K34)</f>
        <v>1</v>
      </c>
      <c r="L34" s="113">
        <f>IF(RES_hhdet_in_tes!L34=0,"",RES_hhdet_in_tes!L34/RES_hhdet_in_fec!L34)</f>
        <v>1</v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>
        <f>IF(RES_hhdet_in_tes!R34=0,"",RES_hhdet_in_tes!R34/RES_hhdet_in_fec!R34)</f>
        <v>1</v>
      </c>
      <c r="S34" s="113">
        <f>IF(RES_hhdet_in_tes!S34=0,"",RES_hhdet_in_tes!S34/RES_hhdet_in_fec!S34)</f>
        <v>1</v>
      </c>
      <c r="T34" s="113">
        <f>IF(RES_hhdet_in_tes!T34=0,"",RES_hhdet_in_tes!T34/RES_hhdet_in_fec!T34)</f>
        <v>1</v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>
        <f>IF(RES_hhdet_in_tes!W34=0,"",RES_hhdet_in_tes!W34/RES_hhdet_in_fec!W34)</f>
        <v>1</v>
      </c>
      <c r="X34" s="113">
        <f>IF(RES_hhdet_in_tes!X34=0,"",RES_hhdet_in_tes!X34/RES_hhdet_in_fec!X34)</f>
        <v>1</v>
      </c>
      <c r="Y34" s="113" t="str">
        <f>IF(RES_hhdet_in_tes!Y34=0,"",RES_hhdet_in_tes!Y34/RES_hhdet_in_fec!Y34)</f>
        <v/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0.70554984942608501</v>
      </c>
      <c r="D35" s="112">
        <f>IF(RES_hhdet_in_tes!D35=0,"",RES_hhdet_in_tes!D35/RES_hhdet_in_fec!D35)</f>
        <v>0.70646964616873853</v>
      </c>
      <c r="E35" s="112">
        <f>IF(RES_hhdet_in_tes!E35=0,"",RES_hhdet_in_tes!E35/RES_hhdet_in_fec!E35)</f>
        <v>0.70747659579702349</v>
      </c>
      <c r="F35" s="112">
        <f>IF(RES_hhdet_in_tes!F35=0,"",RES_hhdet_in_tes!F35/RES_hhdet_in_fec!F35)</f>
        <v>0.70849569475398999</v>
      </c>
      <c r="G35" s="112">
        <f>IF(RES_hhdet_in_tes!G35=0,"",RES_hhdet_in_tes!G35/RES_hhdet_in_fec!G35)</f>
        <v>0.70959573644613538</v>
      </c>
      <c r="H35" s="112">
        <f>IF(RES_hhdet_in_tes!H35=0,"",RES_hhdet_in_tes!H35/RES_hhdet_in_fec!H35)</f>
        <v>0.71076895557422648</v>
      </c>
      <c r="I35" s="112">
        <f>IF(RES_hhdet_in_tes!I35=0,"",RES_hhdet_in_tes!I35/RES_hhdet_in_fec!I35)</f>
        <v>0.71203319356193506</v>
      </c>
      <c r="J35" s="112">
        <f>IF(RES_hhdet_in_tes!J35=0,"",RES_hhdet_in_tes!J35/RES_hhdet_in_fec!J35)</f>
        <v>0.71345998911262765</v>
      </c>
      <c r="K35" s="112">
        <f>IF(RES_hhdet_in_tes!K35=0,"",RES_hhdet_in_tes!K35/RES_hhdet_in_fec!K35)</f>
        <v>0.71511254055951934</v>
      </c>
      <c r="L35" s="112">
        <f>IF(RES_hhdet_in_tes!L35=0,"",RES_hhdet_in_tes!L35/RES_hhdet_in_fec!L35)</f>
        <v>0.71701257664421292</v>
      </c>
      <c r="M35" s="112">
        <f>IF(RES_hhdet_in_tes!M35=0,"",RES_hhdet_in_tes!M35/RES_hhdet_in_fec!M35)</f>
        <v>0.72062477409005909</v>
      </c>
      <c r="N35" s="112">
        <f>IF(RES_hhdet_in_tes!N35=0,"",RES_hhdet_in_tes!N35/RES_hhdet_in_fec!N35)</f>
        <v>0.72658096235646963</v>
      </c>
      <c r="O35" s="112">
        <f>IF(RES_hhdet_in_tes!O35=0,"",RES_hhdet_in_tes!O35/RES_hhdet_in_fec!O35)</f>
        <v>0.73566337521068215</v>
      </c>
      <c r="P35" s="112">
        <f>IF(RES_hhdet_in_tes!P35=0,"",RES_hhdet_in_tes!P35/RES_hhdet_in_fec!P35)</f>
        <v>0.7474414128712219</v>
      </c>
      <c r="Q35" s="112">
        <f>IF(RES_hhdet_in_tes!Q35=0,"",RES_hhdet_in_tes!Q35/RES_hhdet_in_fec!Q35)</f>
        <v>0.75880471332455879</v>
      </c>
      <c r="R35" s="112">
        <f>IF(RES_hhdet_in_tes!R35=0,"",RES_hhdet_in_tes!R35/RES_hhdet_in_fec!R35)</f>
        <v>0.76649470594399738</v>
      </c>
      <c r="S35" s="112">
        <f>IF(RES_hhdet_in_tes!S35=0,"",RES_hhdet_in_tes!S35/RES_hhdet_in_fec!S35)</f>
        <v>0.77394498327859629</v>
      </c>
      <c r="T35" s="112">
        <f>IF(RES_hhdet_in_tes!T35=0,"",RES_hhdet_in_tes!T35/RES_hhdet_in_fec!T35)</f>
        <v>0.78133744247590953</v>
      </c>
      <c r="U35" s="112">
        <f>IF(RES_hhdet_in_tes!U35=0,"",RES_hhdet_in_tes!U35/RES_hhdet_in_fec!U35)</f>
        <v>0.78874639788455247</v>
      </c>
      <c r="V35" s="112">
        <f>IF(RES_hhdet_in_tes!V35=0,"",RES_hhdet_in_tes!V35/RES_hhdet_in_fec!V35)</f>
        <v>0.79602483772167731</v>
      </c>
      <c r="W35" s="112">
        <f>IF(RES_hhdet_in_tes!W35=0,"",RES_hhdet_in_tes!W35/RES_hhdet_in_fec!W35)</f>
        <v>0.8026724679051539</v>
      </c>
      <c r="X35" s="112">
        <f>IF(RES_hhdet_in_tes!X35=0,"",RES_hhdet_in_tes!X35/RES_hhdet_in_fec!X35)</f>
        <v>0.81491308615167979</v>
      </c>
      <c r="Y35" s="112">
        <f>IF(RES_hhdet_in_tes!Y35=0,"",RES_hhdet_in_tes!Y35/RES_hhdet_in_fec!Y35)</f>
        <v>0.8263328389893646</v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0.90912247713831029</v>
      </c>
      <c r="D36" s="113">
        <f>IF(RES_hhdet_in_tes!D36=0,"",RES_hhdet_in_tes!D36/RES_hhdet_in_fec!D36)</f>
        <v>0.91671129975588483</v>
      </c>
      <c r="E36" s="113">
        <f>IF(RES_hhdet_in_tes!E36=0,"",RES_hhdet_in_tes!E36/RES_hhdet_in_fec!E36)</f>
        <v>0.90888986268548311</v>
      </c>
      <c r="F36" s="113">
        <f>IF(RES_hhdet_in_tes!F36=0,"",RES_hhdet_in_tes!F36/RES_hhdet_in_fec!F36)</f>
        <v>0.91189428205862855</v>
      </c>
      <c r="G36" s="113">
        <f>IF(RES_hhdet_in_tes!G36=0,"",RES_hhdet_in_tes!G36/RES_hhdet_in_fec!G36)</f>
        <v>0.91964918588286459</v>
      </c>
      <c r="H36" s="113">
        <f>IF(RES_hhdet_in_tes!H36=0,"",RES_hhdet_in_tes!H36/RES_hhdet_in_fec!H36)</f>
        <v>0.92399359036402517</v>
      </c>
      <c r="I36" s="113">
        <f>IF(RES_hhdet_in_tes!I36=0,"",RES_hhdet_in_tes!I36/RES_hhdet_in_fec!I36)</f>
        <v>0.91013242312434384</v>
      </c>
      <c r="J36" s="113">
        <f>IF(RES_hhdet_in_tes!J36=0,"",RES_hhdet_in_tes!J36/RES_hhdet_in_fec!J36)</f>
        <v>0.91727142401029138</v>
      </c>
      <c r="K36" s="113">
        <f>IF(RES_hhdet_in_tes!K36=0,"",RES_hhdet_in_tes!K36/RES_hhdet_in_fec!K36)</f>
        <v>0.92477455266322761</v>
      </c>
      <c r="L36" s="113">
        <f>IF(RES_hhdet_in_tes!L36=0,"",RES_hhdet_in_tes!L36/RES_hhdet_in_fec!L36)</f>
        <v>0.8500142335323887</v>
      </c>
      <c r="M36" s="113">
        <f>IF(RES_hhdet_in_tes!M36=0,"",RES_hhdet_in_tes!M36/RES_hhdet_in_fec!M36)</f>
        <v>0.92906114271912288</v>
      </c>
      <c r="N36" s="113">
        <f>IF(RES_hhdet_in_tes!N36=0,"",RES_hhdet_in_tes!N36/RES_hhdet_in_fec!N36)</f>
        <v>0.91234995950185405</v>
      </c>
      <c r="O36" s="113">
        <f>IF(RES_hhdet_in_tes!O36=0,"",RES_hhdet_in_tes!O36/RES_hhdet_in_fec!O36)</f>
        <v>0.91246163228493438</v>
      </c>
      <c r="P36" s="113" t="str">
        <f>IF(RES_hhdet_in_tes!P36=0,"",RES_hhdet_in_tes!P36/RES_hhdet_in_fec!P36)</f>
        <v/>
      </c>
      <c r="Q36" s="113">
        <f>IF(RES_hhdet_in_tes!Q36=0,"",RES_hhdet_in_tes!Q36/RES_hhdet_in_fec!Q36)</f>
        <v>0.93439534698343285</v>
      </c>
      <c r="R36" s="113">
        <f>IF(RES_hhdet_in_tes!R36=0,"",RES_hhdet_in_tes!R36/RES_hhdet_in_fec!R36)</f>
        <v>0.940413229092803</v>
      </c>
      <c r="S36" s="113">
        <f>IF(RES_hhdet_in_tes!S36=0,"",RES_hhdet_in_tes!S36/RES_hhdet_in_fec!S36)</f>
        <v>0.93606459387668328</v>
      </c>
      <c r="T36" s="113">
        <f>IF(RES_hhdet_in_tes!T36=0,"",RES_hhdet_in_tes!T36/RES_hhdet_in_fec!T36)</f>
        <v>0.93901778423906956</v>
      </c>
      <c r="U36" s="113">
        <f>IF(RES_hhdet_in_tes!U36=0,"",RES_hhdet_in_tes!U36/RES_hhdet_in_fec!U36)</f>
        <v>0.94632743578919643</v>
      </c>
      <c r="V36" s="113">
        <f>IF(RES_hhdet_in_tes!V36=0,"",RES_hhdet_in_tes!V36/RES_hhdet_in_fec!V36)</f>
        <v>0.94761070362527478</v>
      </c>
      <c r="W36" s="113">
        <f>IF(RES_hhdet_in_tes!W36=0,"",RES_hhdet_in_tes!W36/RES_hhdet_in_fec!W36)</f>
        <v>0.94874764520495336</v>
      </c>
      <c r="X36" s="113">
        <f>IF(RES_hhdet_in_tes!X36=0,"",RES_hhdet_in_tes!X36/RES_hhdet_in_fec!X36)</f>
        <v>0.98124806540336007</v>
      </c>
      <c r="Y36" s="113">
        <f>IF(RES_hhdet_in_tes!Y36=0,"",RES_hhdet_in_tes!Y36/RES_hhdet_in_fec!Y36)</f>
        <v>0.98576060676727417</v>
      </c>
      <c r="DA36" s="132" t="s">
        <v>3620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0.70554984942608501</v>
      </c>
      <c r="D37" s="111">
        <f>IF(RES_hhdet_in_tes!D37=0,"",RES_hhdet_in_tes!D37/RES_hhdet_in_fec!D37)</f>
        <v>0.70646964616873853</v>
      </c>
      <c r="E37" s="111">
        <f>IF(RES_hhdet_in_tes!E37=0,"",RES_hhdet_in_tes!E37/RES_hhdet_in_fec!E37)</f>
        <v>0.70747659579702349</v>
      </c>
      <c r="F37" s="111">
        <f>IF(RES_hhdet_in_tes!F37=0,"",RES_hhdet_in_tes!F37/RES_hhdet_in_fec!F37)</f>
        <v>0.70849569475398999</v>
      </c>
      <c r="G37" s="111">
        <f>IF(RES_hhdet_in_tes!G37=0,"",RES_hhdet_in_tes!G37/RES_hhdet_in_fec!G37)</f>
        <v>0.70959573644613538</v>
      </c>
      <c r="H37" s="111">
        <f>IF(RES_hhdet_in_tes!H37=0,"",RES_hhdet_in_tes!H37/RES_hhdet_in_fec!H37)</f>
        <v>0.71076895557422648</v>
      </c>
      <c r="I37" s="111">
        <f>IF(RES_hhdet_in_tes!I37=0,"",RES_hhdet_in_tes!I37/RES_hhdet_in_fec!I37)</f>
        <v>0.71203319356193506</v>
      </c>
      <c r="J37" s="111">
        <f>IF(RES_hhdet_in_tes!J37=0,"",RES_hhdet_in_tes!J37/RES_hhdet_in_fec!J37)</f>
        <v>0.71345998911262765</v>
      </c>
      <c r="K37" s="111">
        <f>IF(RES_hhdet_in_tes!K37=0,"",RES_hhdet_in_tes!K37/RES_hhdet_in_fec!K37)</f>
        <v>0.71511254055951934</v>
      </c>
      <c r="L37" s="111">
        <f>IF(RES_hhdet_in_tes!L37=0,"",RES_hhdet_in_tes!L37/RES_hhdet_in_fec!L37)</f>
        <v>0.71701257664421292</v>
      </c>
      <c r="M37" s="111">
        <f>IF(RES_hhdet_in_tes!M37=0,"",RES_hhdet_in_tes!M37/RES_hhdet_in_fec!M37)</f>
        <v>0.72062477409005909</v>
      </c>
      <c r="N37" s="111">
        <f>IF(RES_hhdet_in_tes!N37=0,"",RES_hhdet_in_tes!N37/RES_hhdet_in_fec!N37)</f>
        <v>0.72658096235646963</v>
      </c>
      <c r="O37" s="111">
        <f>IF(RES_hhdet_in_tes!O37=0,"",RES_hhdet_in_tes!O37/RES_hhdet_in_fec!O37)</f>
        <v>0.73566337521068215</v>
      </c>
      <c r="P37" s="111" t="str">
        <f>IF(RES_hhdet_in_tes!P37=0,"",RES_hhdet_in_tes!P37/RES_hhdet_in_fec!P37)</f>
        <v/>
      </c>
      <c r="Q37" s="111">
        <f>IF(RES_hhdet_in_tes!Q37=0,"",RES_hhdet_in_tes!Q37/RES_hhdet_in_fec!Q37)</f>
        <v>0.75880471332455879</v>
      </c>
      <c r="R37" s="111">
        <f>IF(RES_hhdet_in_tes!R37=0,"",RES_hhdet_in_tes!R37/RES_hhdet_in_fec!R37)</f>
        <v>0.76649470594399738</v>
      </c>
      <c r="S37" s="111">
        <f>IF(RES_hhdet_in_tes!S37=0,"",RES_hhdet_in_tes!S37/RES_hhdet_in_fec!S37)</f>
        <v>0.77394498327859629</v>
      </c>
      <c r="T37" s="111">
        <f>IF(RES_hhdet_in_tes!T37=0,"",RES_hhdet_in_tes!T37/RES_hhdet_in_fec!T37)</f>
        <v>0.78133744247590953</v>
      </c>
      <c r="U37" s="111">
        <f>IF(RES_hhdet_in_tes!U37=0,"",RES_hhdet_in_tes!U37/RES_hhdet_in_fec!U37)</f>
        <v>0.78874639788455247</v>
      </c>
      <c r="V37" s="111">
        <f>IF(RES_hhdet_in_tes!V37=0,"",RES_hhdet_in_tes!V37/RES_hhdet_in_fec!V37)</f>
        <v>0.79602483772167731</v>
      </c>
      <c r="W37" s="111">
        <f>IF(RES_hhdet_in_tes!W37=0,"",RES_hhdet_in_tes!W37/RES_hhdet_in_fec!W37)</f>
        <v>0.8026724679051539</v>
      </c>
      <c r="X37" s="111">
        <f>IF(RES_hhdet_in_tes!X37=0,"",RES_hhdet_in_tes!X37/RES_hhdet_in_fec!X37)</f>
        <v>0.81491308615167979</v>
      </c>
      <c r="Y37" s="111">
        <f>IF(RES_hhdet_in_tes!Y37=0,"",RES_hhdet_in_tes!Y37/RES_hhdet_in_fec!Y37)</f>
        <v>0.8263328389893646</v>
      </c>
      <c r="DA37" s="63" t="s">
        <v>3621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 t="str">
        <f>IF(RES_hhdet_in_tes!P38=0,"",RES_hhdet_in_tes!P38/RES_hhdet_in_fec!P38)</f>
        <v/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X38" s="111">
        <f>IF(RES_hhdet_in_tes!X38=0,"",RES_hhdet_in_tes!X38/RES_hhdet_in_fec!X38)</f>
        <v>1</v>
      </c>
      <c r="Y38" s="111">
        <f>IF(RES_hhdet_in_tes!Y38=0,"",RES_hhdet_in_tes!Y38/RES_hhdet_in_fec!Y38)</f>
        <v>1</v>
      </c>
      <c r="DA38" s="63" t="s">
        <v>3622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0.70050692972271589</v>
      </c>
      <c r="D39" s="124">
        <f>IF(RES_hhdet_in_tes!D39=0,"",RES_hhdet_in_tes!D39/RES_hhdet_in_fec!D39)</f>
        <v>0.6946925985710487</v>
      </c>
      <c r="E39" s="124">
        <f>IF(RES_hhdet_in_tes!E39=0,"",RES_hhdet_in_tes!E39/RES_hhdet_in_fec!E39)</f>
        <v>0.69753088618624359</v>
      </c>
      <c r="F39" s="124">
        <f>IF(RES_hhdet_in_tes!F39=0,"",RES_hhdet_in_tes!F39/RES_hhdet_in_fec!F39)</f>
        <v>0.68486496227210836</v>
      </c>
      <c r="G39" s="124">
        <f>IF(RES_hhdet_in_tes!G39=0,"",RES_hhdet_in_tes!G39/RES_hhdet_in_fec!G39)</f>
        <v>0.70122382044955778</v>
      </c>
      <c r="H39" s="124">
        <f>IF(RES_hhdet_in_tes!H39=0,"",RES_hhdet_in_tes!H39/RES_hhdet_in_fec!H39)</f>
        <v>0.71291799103495523</v>
      </c>
      <c r="I39" s="124">
        <f>IF(RES_hhdet_in_tes!I39=0,"",RES_hhdet_in_tes!I39/RES_hhdet_in_fec!I39)</f>
        <v>0.71305810263316294</v>
      </c>
      <c r="J39" s="124">
        <f>IF(RES_hhdet_in_tes!J39=0,"",RES_hhdet_in_tes!J39/RES_hhdet_in_fec!J39)</f>
        <v>0.72479670163046295</v>
      </c>
      <c r="K39" s="124">
        <f>IF(RES_hhdet_in_tes!K39=0,"",RES_hhdet_in_tes!K39/RES_hhdet_in_fec!K39)</f>
        <v>0.70795630447678903</v>
      </c>
      <c r="L39" s="124">
        <f>IF(RES_hhdet_in_tes!L39=0,"",RES_hhdet_in_tes!L39/RES_hhdet_in_fec!L39)</f>
        <v>0.71929765432117232</v>
      </c>
      <c r="M39" s="124">
        <f>IF(RES_hhdet_in_tes!M39=0,"",RES_hhdet_in_tes!M39/RES_hhdet_in_fec!M39)</f>
        <v>0.71555896252664208</v>
      </c>
      <c r="N39" s="124">
        <f>IF(RES_hhdet_in_tes!N39=0,"",RES_hhdet_in_tes!N39/RES_hhdet_in_fec!N39)</f>
        <v>0.729345019387029</v>
      </c>
      <c r="O39" s="124">
        <f>IF(RES_hhdet_in_tes!O39=0,"",RES_hhdet_in_tes!O39/RES_hhdet_in_fec!O39)</f>
        <v>0.73324140000492211</v>
      </c>
      <c r="P39" s="124">
        <f>IF(RES_hhdet_in_tes!P39=0,"",RES_hhdet_in_tes!P39/RES_hhdet_in_fec!P39)</f>
        <v>0.80231082785815455</v>
      </c>
      <c r="Q39" s="124">
        <f>IF(RES_hhdet_in_tes!Q39=0,"",RES_hhdet_in_tes!Q39/RES_hhdet_in_fec!Q39)</f>
        <v>0.74696484997492685</v>
      </c>
      <c r="R39" s="124">
        <f>IF(RES_hhdet_in_tes!R39=0,"",RES_hhdet_in_tes!R39/RES_hhdet_in_fec!R39)</f>
        <v>0.77223071974762103</v>
      </c>
      <c r="S39" s="124">
        <f>IF(RES_hhdet_in_tes!S39=0,"",RES_hhdet_in_tes!S39/RES_hhdet_in_fec!S39)</f>
        <v>0.77421674180224231</v>
      </c>
      <c r="T39" s="124">
        <f>IF(RES_hhdet_in_tes!T39=0,"",RES_hhdet_in_tes!T39/RES_hhdet_in_fec!T39)</f>
        <v>0.78289093540199695</v>
      </c>
      <c r="U39" s="124">
        <f>IF(RES_hhdet_in_tes!U39=0,"",RES_hhdet_in_tes!U39/RES_hhdet_in_fec!U39)</f>
        <v>0.79044745975198982</v>
      </c>
      <c r="V39" s="124">
        <f>IF(RES_hhdet_in_tes!V39=0,"",RES_hhdet_in_tes!V39/RES_hhdet_in_fec!V39)</f>
        <v>0.81019215669824574</v>
      </c>
      <c r="W39" s="124">
        <f>IF(RES_hhdet_in_tes!W39=0,"",RES_hhdet_in_tes!W39/RES_hhdet_in_fec!W39)</f>
        <v>0.83953273715334753</v>
      </c>
      <c r="X39" s="124">
        <f>IF(RES_hhdet_in_tes!X39=0,"",RES_hhdet_in_tes!X39/RES_hhdet_in_fec!X39)</f>
        <v>0.88136358188138997</v>
      </c>
      <c r="Y39" s="124">
        <f>IF(RES_hhdet_in_tes!Y39=0,"",RES_hhdet_in_tes!Y39/RES_hhdet_in_fec!Y39)</f>
        <v>0.86793433621557226</v>
      </c>
      <c r="DA39" s="130" t="s">
        <v>3623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0.61814645805982116</v>
      </c>
      <c r="D40" s="111">
        <f>IF(RES_hhdet_in_tes!D40=0,"",RES_hhdet_in_tes!D40/RES_hhdet_in_fec!D40)</f>
        <v>0.61825582360858033</v>
      </c>
      <c r="E40" s="111">
        <f>IF(RES_hhdet_in_tes!E40=0,"",RES_hhdet_in_tes!E40/RES_hhdet_in_fec!E40)</f>
        <v>0.61836519900883513</v>
      </c>
      <c r="F40" s="111">
        <f>IF(RES_hhdet_in_tes!F40=0,"",RES_hhdet_in_tes!F40/RES_hhdet_in_fec!F40)</f>
        <v>0.61847457575247566</v>
      </c>
      <c r="G40" s="111">
        <f>IF(RES_hhdet_in_tes!G40=0,"",RES_hhdet_in_tes!G40/RES_hhdet_in_fec!G40)</f>
        <v>0.61858396156876427</v>
      </c>
      <c r="H40" s="111">
        <f>IF(RES_hhdet_in_tes!H40=0,"",RES_hhdet_in_tes!H40/RES_hhdet_in_fec!H40)</f>
        <v>0.61869335551173765</v>
      </c>
      <c r="I40" s="111">
        <f>IF(RES_hhdet_in_tes!I40=0,"",RES_hhdet_in_tes!I40/RES_hhdet_in_fec!I40)</f>
        <v>0.61880275948588603</v>
      </c>
      <c r="J40" s="111">
        <f>IF(RES_hhdet_in_tes!J40=0,"",RES_hhdet_in_tes!J40/RES_hhdet_in_fec!J40)</f>
        <v>0.61891218129323489</v>
      </c>
      <c r="K40" s="111">
        <f>IF(RES_hhdet_in_tes!K40=0,"",RES_hhdet_in_tes!K40/RES_hhdet_in_fec!K40)</f>
        <v>0.61902162756755752</v>
      </c>
      <c r="L40" s="111">
        <f>IF(RES_hhdet_in_tes!L40=0,"",RES_hhdet_in_tes!L40/RES_hhdet_in_fec!L40)</f>
        <v>0.61913110008366024</v>
      </c>
      <c r="M40" s="111">
        <f>IF(RES_hhdet_in_tes!M40=0,"",RES_hhdet_in_tes!M40/RES_hhdet_in_fec!M40)</f>
        <v>0.61921423821163291</v>
      </c>
      <c r="N40" s="111">
        <f>IF(RES_hhdet_in_tes!N40=0,"",RES_hhdet_in_tes!N40/RES_hhdet_in_fec!N40)</f>
        <v>0.61926070851448756</v>
      </c>
      <c r="O40" s="111">
        <f>IF(RES_hhdet_in_tes!O40=0,"",RES_hhdet_in_tes!O40/RES_hhdet_in_fec!O40)</f>
        <v>0.61928848259378744</v>
      </c>
      <c r="P40" s="111" t="str">
        <f>IF(RES_hhdet_in_tes!P40=0,"",RES_hhdet_in_tes!P40/RES_hhdet_in_fec!P40)</f>
        <v/>
      </c>
      <c r="Q40" s="111">
        <f>IF(RES_hhdet_in_tes!Q40=0,"",RES_hhdet_in_tes!Q40/RES_hhdet_in_fec!Q40)</f>
        <v>0.61968142051072073</v>
      </c>
      <c r="R40" s="111">
        <f>IF(RES_hhdet_in_tes!R40=0,"",RES_hhdet_in_tes!R40/RES_hhdet_in_fec!R40)</f>
        <v>0.62051000005957935</v>
      </c>
      <c r="S40" s="111">
        <f>IF(RES_hhdet_in_tes!S40=0,"",RES_hhdet_in_tes!S40/RES_hhdet_in_fec!S40)</f>
        <v>0.62167880619461924</v>
      </c>
      <c r="T40" s="111">
        <f>IF(RES_hhdet_in_tes!T40=0,"",RES_hhdet_in_tes!T40/RES_hhdet_in_fec!T40)</f>
        <v>0.6229612156945179</v>
      </c>
      <c r="U40" s="111">
        <f>IF(RES_hhdet_in_tes!U40=0,"",RES_hhdet_in_tes!U40/RES_hhdet_in_fec!U40)</f>
        <v>0.62413060533795595</v>
      </c>
      <c r="V40" s="111">
        <f>IF(RES_hhdet_in_tes!V40=0,"",RES_hhdet_in_tes!V40/RES_hhdet_in_fec!V40)</f>
        <v>0.62496035190361221</v>
      </c>
      <c r="W40" s="111">
        <f>IF(RES_hhdet_in_tes!W40=0,"",RES_hhdet_in_tes!W40/RES_hhdet_in_fec!W40)</f>
        <v>0.62535913440285307</v>
      </c>
      <c r="X40" s="111">
        <f>IF(RES_hhdet_in_tes!X40=0,"",RES_hhdet_in_tes!X40/RES_hhdet_in_fec!X40)</f>
        <v>0.62574487297077075</v>
      </c>
      <c r="Y40" s="111">
        <f>IF(RES_hhdet_in_tes!Y40=0,"",RES_hhdet_in_tes!Y40/RES_hhdet_in_fec!Y40)</f>
        <v>0.62578344682756271</v>
      </c>
      <c r="DA40" s="63" t="s">
        <v>3624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0.77128686116464129</v>
      </c>
      <c r="D41" s="45">
        <f>IF(RES_hhdet_in_tes!D41=0,"",RES_hhdet_in_tes!D41/RES_hhdet_in_fec!D41)</f>
        <v>0.77251012208791647</v>
      </c>
      <c r="E41" s="45">
        <f>IF(RES_hhdet_in_tes!E41=0,"",RES_hhdet_in_tes!E41/RES_hhdet_in_fec!E41)</f>
        <v>0.7737910600467014</v>
      </c>
      <c r="F41" s="45">
        <f>IF(RES_hhdet_in_tes!F41=0,"",RES_hhdet_in_tes!F41/RES_hhdet_in_fec!F41)</f>
        <v>0.77507986305578336</v>
      </c>
      <c r="G41" s="45">
        <f>IF(RES_hhdet_in_tes!G41=0,"",RES_hhdet_in_tes!G41/RES_hhdet_in_fec!G41)</f>
        <v>0.7764217832220619</v>
      </c>
      <c r="H41" s="45">
        <f>IF(RES_hhdet_in_tes!H41=0,"",RES_hhdet_in_tes!H41/RES_hhdet_in_fec!H41)</f>
        <v>0.7778112822637443</v>
      </c>
      <c r="I41" s="45">
        <f>IF(RES_hhdet_in_tes!I41=0,"",RES_hhdet_in_tes!I41/RES_hhdet_in_fec!I41)</f>
        <v>0.77925951030129292</v>
      </c>
      <c r="J41" s="45">
        <f>IF(RES_hhdet_in_tes!J41=0,"",RES_hhdet_in_tes!J41/RES_hhdet_in_fec!J41)</f>
        <v>0.78081214544260369</v>
      </c>
      <c r="K41" s="45">
        <f>IF(RES_hhdet_in_tes!K41=0,"",RES_hhdet_in_tes!K41/RES_hhdet_in_fec!K41)</f>
        <v>0.7825080260941597</v>
      </c>
      <c r="L41" s="45">
        <f>IF(RES_hhdet_in_tes!L41=0,"",RES_hhdet_in_tes!L41/RES_hhdet_in_fec!L41)</f>
        <v>0.78435754312198891</v>
      </c>
      <c r="M41" s="45">
        <f>IF(RES_hhdet_in_tes!M41=0,"",RES_hhdet_in_tes!M41/RES_hhdet_in_fec!M41)</f>
        <v>0.78700194376983501</v>
      </c>
      <c r="N41" s="45">
        <f>IF(RES_hhdet_in_tes!N41=0,"",RES_hhdet_in_tes!N41/RES_hhdet_in_fec!N41)</f>
        <v>0.79062378503330455</v>
      </c>
      <c r="O41" s="45">
        <f>IF(RES_hhdet_in_tes!O41=0,"",RES_hhdet_in_tes!O41/RES_hhdet_in_fec!O41)</f>
        <v>0.79565597101283014</v>
      </c>
      <c r="P41" s="45">
        <f>IF(RES_hhdet_in_tes!P41=0,"",RES_hhdet_in_tes!P41/RES_hhdet_in_fec!P41)</f>
        <v>0.80231082785815455</v>
      </c>
      <c r="Q41" s="45">
        <f>IF(RES_hhdet_in_tes!Q41=0,"",RES_hhdet_in_tes!Q41/RES_hhdet_in_fec!Q41)</f>
        <v>0.81092227752525448</v>
      </c>
      <c r="R41" s="45">
        <f>IF(RES_hhdet_in_tes!R41=0,"",RES_hhdet_in_tes!R41/RES_hhdet_in_fec!R41)</f>
        <v>0.82264040166509766</v>
      </c>
      <c r="S41" s="45">
        <f>IF(RES_hhdet_in_tes!S41=0,"",RES_hhdet_in_tes!S41/RES_hhdet_in_fec!S41)</f>
        <v>0.83730360023535233</v>
      </c>
      <c r="T41" s="45">
        <f>IF(RES_hhdet_in_tes!T41=0,"",RES_hhdet_in_tes!T41/RES_hhdet_in_fec!T41)</f>
        <v>0.85308933871199466</v>
      </c>
      <c r="U41" s="45">
        <f>IF(RES_hhdet_in_tes!U41=0,"",RES_hhdet_in_tes!U41/RES_hhdet_in_fec!U41)</f>
        <v>0.8681750825710437</v>
      </c>
      <c r="V41" s="45">
        <f>IF(RES_hhdet_in_tes!V41=0,"",RES_hhdet_in_tes!V41/RES_hhdet_in_fec!V41)</f>
        <v>0.88073829728849817</v>
      </c>
      <c r="W41" s="45">
        <f>IF(RES_hhdet_in_tes!W41=0,"",RES_hhdet_in_tes!W41/RES_hhdet_in_fec!W41)</f>
        <v>0.89014575119814587</v>
      </c>
      <c r="X41" s="45">
        <f>IF(RES_hhdet_in_tes!X41=0,"",RES_hhdet_in_tes!X41/RES_hhdet_in_fec!X41)</f>
        <v>0.89741729452509067</v>
      </c>
      <c r="Y41" s="45">
        <f>IF(RES_hhdet_in_tes!Y41=0,"",RES_hhdet_in_tes!Y41/RES_hhdet_in_fec!Y41)</f>
        <v>0.90386566878465679</v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0.54627802424220051</v>
      </c>
      <c r="D43" s="119">
        <f>IF(RES_hhdet_in_tes!D43=0,"",RES_hhdet_in_tes!D43/RES_hhdet_in_fec!D43)</f>
        <v>0.55302678111179771</v>
      </c>
      <c r="E43" s="119">
        <f>IF(RES_hhdet_in_tes!E43=0,"",RES_hhdet_in_tes!E43/RES_hhdet_in_fec!E43)</f>
        <v>0.55493828360944708</v>
      </c>
      <c r="F43" s="119">
        <f>IF(RES_hhdet_in_tes!F43=0,"",RES_hhdet_in_tes!F43/RES_hhdet_in_fec!F43)</f>
        <v>0.55920695354228578</v>
      </c>
      <c r="G43" s="119">
        <f>IF(RES_hhdet_in_tes!G43=0,"",RES_hhdet_in_tes!G43/RES_hhdet_in_fec!G43)</f>
        <v>0.56347709429361159</v>
      </c>
      <c r="H43" s="119">
        <f>IF(RES_hhdet_in_tes!H43=0,"",RES_hhdet_in_tes!H43/RES_hhdet_in_fec!H43)</f>
        <v>0.57109168439527569</v>
      </c>
      <c r="I43" s="119">
        <f>IF(RES_hhdet_in_tes!I43=0,"",RES_hhdet_in_tes!I43/RES_hhdet_in_fec!I43)</f>
        <v>0.57560616136701481</v>
      </c>
      <c r="J43" s="119">
        <f>IF(RES_hhdet_in_tes!J43=0,"",RES_hhdet_in_tes!J43/RES_hhdet_in_fec!J43)</f>
        <v>0.57961720775470005</v>
      </c>
      <c r="K43" s="119">
        <f>IF(RES_hhdet_in_tes!K43=0,"",RES_hhdet_in_tes!K43/RES_hhdet_in_fec!K43)</f>
        <v>0.58760906869072105</v>
      </c>
      <c r="L43" s="119">
        <f>IF(RES_hhdet_in_tes!L43=0,"",RES_hhdet_in_tes!L43/RES_hhdet_in_fec!L43)</f>
        <v>0.5970708648933144</v>
      </c>
      <c r="M43" s="119">
        <f>IF(RES_hhdet_in_tes!M43=0,"",RES_hhdet_in_tes!M43/RES_hhdet_in_fec!M43)</f>
        <v>0.61346450502367311</v>
      </c>
      <c r="N43" s="119">
        <f>IF(RES_hhdet_in_tes!N43=0,"",RES_hhdet_in_tes!N43/RES_hhdet_in_fec!N43)</f>
        <v>0.63034618724632852</v>
      </c>
      <c r="O43" s="119">
        <f>IF(RES_hhdet_in_tes!O43=0,"",RES_hhdet_in_tes!O43/RES_hhdet_in_fec!O43)</f>
        <v>0.65865013928088911</v>
      </c>
      <c r="P43" s="119">
        <f>IF(RES_hhdet_in_tes!P43=0,"",RES_hhdet_in_tes!P43/RES_hhdet_in_fec!P43)</f>
        <v>0.6884663841441323</v>
      </c>
      <c r="Q43" s="119">
        <f>IF(RES_hhdet_in_tes!Q43=0,"",RES_hhdet_in_tes!Q43/RES_hhdet_in_fec!Q43)</f>
        <v>0.71139420912072293</v>
      </c>
      <c r="R43" s="119">
        <f>IF(RES_hhdet_in_tes!R43=0,"",RES_hhdet_in_tes!R43/RES_hhdet_in_fec!R43)</f>
        <v>0.72797500942778881</v>
      </c>
      <c r="S43" s="119">
        <f>IF(RES_hhdet_in_tes!S43=0,"",RES_hhdet_in_tes!S43/RES_hhdet_in_fec!S43)</f>
        <v>0.73614399228312477</v>
      </c>
      <c r="T43" s="119">
        <f>IF(RES_hhdet_in_tes!T43=0,"",RES_hhdet_in_tes!T43/RES_hhdet_in_fec!T43)</f>
        <v>0.73890154756400983</v>
      </c>
      <c r="U43" s="119">
        <f>IF(RES_hhdet_in_tes!U43=0,"",RES_hhdet_in_tes!U43/RES_hhdet_in_fec!U43)</f>
        <v>0.75046864118025736</v>
      </c>
      <c r="V43" s="119">
        <f>IF(RES_hhdet_in_tes!V43=0,"",RES_hhdet_in_tes!V43/RES_hhdet_in_fec!V43)</f>
        <v>0.74983023861289544</v>
      </c>
      <c r="W43" s="119">
        <f>IF(RES_hhdet_in_tes!W43=0,"",RES_hhdet_in_tes!W43/RES_hhdet_in_fec!W43)</f>
        <v>0.76504501740533803</v>
      </c>
      <c r="X43" s="119">
        <f>IF(RES_hhdet_in_tes!X43=0,"",RES_hhdet_in_tes!X43/RES_hhdet_in_fec!X43)</f>
        <v>0.75689267002476313</v>
      </c>
      <c r="Y43" s="119">
        <f>IF(RES_hhdet_in_tes!Y43=0,"",RES_hhdet_in_tes!Y43/RES_hhdet_in_fec!Y43)</f>
        <v>0.75391564743211414</v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0.53220976490814931</v>
      </c>
      <c r="D44" s="124">
        <f>IF(RES_hhdet_in_tes!D44=0,"",RES_hhdet_in_tes!D44/RES_hhdet_in_fec!D44)</f>
        <v>0.53679395667764562</v>
      </c>
      <c r="E44" s="124">
        <f>IF(RES_hhdet_in_tes!E44=0,"",RES_hhdet_in_tes!E44/RES_hhdet_in_fec!E44)</f>
        <v>0.54143331947066187</v>
      </c>
      <c r="F44" s="124">
        <f>IF(RES_hhdet_in_tes!F44=0,"",RES_hhdet_in_tes!F44/RES_hhdet_in_fec!F44)</f>
        <v>0.54635841093997484</v>
      </c>
      <c r="G44" s="124">
        <f>IF(RES_hhdet_in_tes!G44=0,"",RES_hhdet_in_tes!G44/RES_hhdet_in_fec!G44)</f>
        <v>0.5513285731639469</v>
      </c>
      <c r="H44" s="124">
        <f>IF(RES_hhdet_in_tes!H44=0,"",RES_hhdet_in_tes!H44/RES_hhdet_in_fec!H44)</f>
        <v>0.55650851184686456</v>
      </c>
      <c r="I44" s="124">
        <f>IF(RES_hhdet_in_tes!I44=0,"",RES_hhdet_in_tes!I44/RES_hhdet_in_fec!I44)</f>
        <v>0.56203280309066894</v>
      </c>
      <c r="J44" s="124">
        <f>IF(RES_hhdet_in_tes!J44=0,"",RES_hhdet_in_tes!J44/RES_hhdet_in_fec!J44)</f>
        <v>0.56795508375641846</v>
      </c>
      <c r="K44" s="124">
        <f>IF(RES_hhdet_in_tes!K44=0,"",RES_hhdet_in_tes!K44/RES_hhdet_in_fec!K44)</f>
        <v>0.57449184839066014</v>
      </c>
      <c r="L44" s="124">
        <f>IF(RES_hhdet_in_tes!L44=0,"",RES_hhdet_in_tes!L44/RES_hhdet_in_fec!L44)</f>
        <v>0.58187247548274079</v>
      </c>
      <c r="M44" s="124">
        <f>IF(RES_hhdet_in_tes!M44=0,"",RES_hhdet_in_tes!M44/RES_hhdet_in_fec!M44)</f>
        <v>0.59516937731958119</v>
      </c>
      <c r="N44" s="124">
        <f>IF(RES_hhdet_in_tes!N44=0,"",RES_hhdet_in_tes!N44/RES_hhdet_in_fec!N44)</f>
        <v>0.61614551556416441</v>
      </c>
      <c r="O44" s="124">
        <f>IF(RES_hhdet_in_tes!O44=0,"",RES_hhdet_in_tes!O44/RES_hhdet_in_fec!O44)</f>
        <v>0.64541980061313431</v>
      </c>
      <c r="P44" s="124">
        <f>IF(RES_hhdet_in_tes!P44=0,"",RES_hhdet_in_tes!P44/RES_hhdet_in_fec!P44)</f>
        <v>0.67912134730316309</v>
      </c>
      <c r="Q44" s="124">
        <f>IF(RES_hhdet_in_tes!Q44=0,"",RES_hhdet_in_tes!Q44/RES_hhdet_in_fec!Q44)</f>
        <v>0.70601036773375359</v>
      </c>
      <c r="R44" s="124">
        <f>IF(RES_hhdet_in_tes!R44=0,"",RES_hhdet_in_tes!R44/RES_hhdet_in_fec!R44)</f>
        <v>0.71624026099244009</v>
      </c>
      <c r="S44" s="124">
        <f>IF(RES_hhdet_in_tes!S44=0,"",RES_hhdet_in_tes!S44/RES_hhdet_in_fec!S44)</f>
        <v>0.72103791964361341</v>
      </c>
      <c r="T44" s="124">
        <f>IF(RES_hhdet_in_tes!T44=0,"",RES_hhdet_in_tes!T44/RES_hhdet_in_fec!T44)</f>
        <v>0.72260585448691694</v>
      </c>
      <c r="U44" s="124">
        <f>IF(RES_hhdet_in_tes!U44=0,"",RES_hhdet_in_tes!U44/RES_hhdet_in_fec!U44)</f>
        <v>0.7230699809497495</v>
      </c>
      <c r="V44" s="124">
        <f>IF(RES_hhdet_in_tes!V44=0,"",RES_hhdet_in_tes!V44/RES_hhdet_in_fec!V44)</f>
        <v>0.72438603344002928</v>
      </c>
      <c r="W44" s="124">
        <f>IF(RES_hhdet_in_tes!W44=0,"",RES_hhdet_in_tes!W44/RES_hhdet_in_fec!W44)</f>
        <v>0.7262777243886136</v>
      </c>
      <c r="X44" s="124">
        <f>IF(RES_hhdet_in_tes!X44=0,"",RES_hhdet_in_tes!X44/RES_hhdet_in_fec!X44)</f>
        <v>0.72734672948462498</v>
      </c>
      <c r="Y44" s="124">
        <f>IF(RES_hhdet_in_tes!Y44=0,"",RES_hhdet_in_tes!Y44/RES_hhdet_in_fec!Y44)</f>
        <v>0.72807968976132276</v>
      </c>
      <c r="DA44" s="130" t="s">
        <v>3627</v>
      </c>
    </row>
    <row r="45" spans="1:105" ht="12" customHeight="1" x14ac:dyDescent="0.25">
      <c r="A45" s="97" t="s">
        <v>211</v>
      </c>
      <c r="B45" s="111"/>
      <c r="C45" s="111">
        <f>IF(RES_hhdet_in_tes!C45=0,"",RES_hhdet_in_tes!C45/RES_hhdet_in_fec!C45)</f>
        <v>0.52618990108670516</v>
      </c>
      <c r="D45" s="111">
        <f>IF(RES_hhdet_in_tes!D45=0,"",RES_hhdet_in_tes!D45/RES_hhdet_in_fec!D45)</f>
        <v>0.53085947734736749</v>
      </c>
      <c r="E45" s="111">
        <f>IF(RES_hhdet_in_tes!E45=0,"",RES_hhdet_in_tes!E45/RES_hhdet_in_fec!E45)</f>
        <v>0.53577764017415186</v>
      </c>
      <c r="F45" s="111">
        <f>IF(RES_hhdet_in_tes!F45=0,"",RES_hhdet_in_tes!F45/RES_hhdet_in_fec!F45)</f>
        <v>0.54066893256533521</v>
      </c>
      <c r="G45" s="111">
        <f>IF(RES_hhdet_in_tes!G45=0,"",RES_hhdet_in_tes!G45/RES_hhdet_in_fec!G45)</f>
        <v>0.54577898483234277</v>
      </c>
      <c r="H45" s="111">
        <f>IF(RES_hhdet_in_tes!H45=0,"",RES_hhdet_in_tes!H45/RES_hhdet_in_fec!H45)</f>
        <v>0.55107448839668949</v>
      </c>
      <c r="I45" s="111">
        <f>IF(RES_hhdet_in_tes!I45=0,"",RES_hhdet_in_tes!I45/RES_hhdet_in_fec!I45)</f>
        <v>0.55661261101412485</v>
      </c>
      <c r="J45" s="111">
        <f>IF(RES_hhdet_in_tes!J45=0,"",RES_hhdet_in_tes!J45/RES_hhdet_in_fec!J45)</f>
        <v>0.56263507610047525</v>
      </c>
      <c r="K45" s="111">
        <f>IF(RES_hhdet_in_tes!K45=0,"",RES_hhdet_in_tes!K45/RES_hhdet_in_fec!K45)</f>
        <v>0.56934283837014921</v>
      </c>
      <c r="L45" s="111">
        <f>IF(RES_hhdet_in_tes!L45=0,"",RES_hhdet_in_tes!L45/RES_hhdet_in_fec!L45)</f>
        <v>0.57678144221667782</v>
      </c>
      <c r="M45" s="111">
        <f>IF(RES_hhdet_in_tes!M45=0,"",RES_hhdet_in_tes!M45/RES_hhdet_in_fec!M45)</f>
        <v>0.59024072227693569</v>
      </c>
      <c r="N45" s="111">
        <f>IF(RES_hhdet_in_tes!N45=0,"",RES_hhdet_in_tes!N45/RES_hhdet_in_fec!N45)</f>
        <v>0.61130379239855415</v>
      </c>
      <c r="O45" s="111">
        <f>IF(RES_hhdet_in_tes!O45=0,"",RES_hhdet_in_tes!O45/RES_hhdet_in_fec!O45)</f>
        <v>0.6407764361250895</v>
      </c>
      <c r="P45" s="111">
        <f>IF(RES_hhdet_in_tes!P45=0,"",RES_hhdet_in_tes!P45/RES_hhdet_in_fec!P45)</f>
        <v>0.674742306309146</v>
      </c>
      <c r="Q45" s="111">
        <f>IF(RES_hhdet_in_tes!Q45=0,"",RES_hhdet_in_tes!Q45/RES_hhdet_in_fec!Q45)</f>
        <v>0.70186445635225159</v>
      </c>
      <c r="R45" s="111">
        <f>IF(RES_hhdet_in_tes!R45=0,"",RES_hhdet_in_tes!R45/RES_hhdet_in_fec!R45)</f>
        <v>0.71219735404734208</v>
      </c>
      <c r="S45" s="111">
        <f>IF(RES_hhdet_in_tes!S45=0,"",RES_hhdet_in_tes!S45/RES_hhdet_in_fec!S45)</f>
        <v>0.7170609637914791</v>
      </c>
      <c r="T45" s="111">
        <f>IF(RES_hhdet_in_tes!T45=0,"",RES_hhdet_in_tes!T45/RES_hhdet_in_fec!T45)</f>
        <v>0.71867542781306315</v>
      </c>
      <c r="U45" s="111">
        <f>IF(RES_hhdet_in_tes!U45=0,"",RES_hhdet_in_tes!U45/RES_hhdet_in_fec!U45)</f>
        <v>0.71914861094752647</v>
      </c>
      <c r="V45" s="111">
        <f>IF(RES_hhdet_in_tes!V45=0,"",RES_hhdet_in_tes!V45/RES_hhdet_in_fec!V45)</f>
        <v>0.72050748704120615</v>
      </c>
      <c r="W45" s="111">
        <f>IF(RES_hhdet_in_tes!W45=0,"",RES_hhdet_in_tes!W45/RES_hhdet_in_fec!W45)</f>
        <v>0.72238778501225354</v>
      </c>
      <c r="X45" s="111">
        <f>IF(RES_hhdet_in_tes!X45=0,"",RES_hhdet_in_tes!X45/RES_hhdet_in_fec!X45)</f>
        <v>0.72355018503862334</v>
      </c>
      <c r="Y45" s="111">
        <f>IF(RES_hhdet_in_tes!Y45=0,"",RES_hhdet_in_tes!Y45/RES_hhdet_in_fec!Y45)</f>
        <v>0.72429512443462984</v>
      </c>
      <c r="DA45" s="63" t="s">
        <v>3628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X46" s="111">
        <f>IF(RES_hhdet_in_tes!X46=0,"",RES_hhdet_in_tes!X46/RES_hhdet_in_fec!X46)</f>
        <v>1</v>
      </c>
      <c r="Y46" s="111">
        <f>IF(RES_hhdet_in_tes!Y46=0,"",RES_hhdet_in_tes!Y46/RES_hhdet_in_fec!Y46)</f>
        <v>1</v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2.3113993071655847</v>
      </c>
      <c r="D47" s="124">
        <f>IF(RES_hhdet_in_tes!D47=0,"",RES_hhdet_in_tes!D47/RES_hhdet_in_fec!D47)</f>
        <v>2.4092178683197929</v>
      </c>
      <c r="E47" s="124">
        <f>IF(RES_hhdet_in_tes!E47=0,"",RES_hhdet_in_tes!E47/RES_hhdet_in_fec!E47)</f>
        <v>2.5085029178010521</v>
      </c>
      <c r="F47" s="124">
        <f>IF(RES_hhdet_in_tes!F47=0,"",RES_hhdet_in_tes!F47/RES_hhdet_in_fec!F47)</f>
        <v>2.6085853810046205</v>
      </c>
      <c r="G47" s="124">
        <f>IF(RES_hhdet_in_tes!G47=0,"",RES_hhdet_in_tes!G47/RES_hhdet_in_fec!G47)</f>
        <v>2.7100450681308428</v>
      </c>
      <c r="H47" s="124">
        <f>IF(RES_hhdet_in_tes!H47=0,"",RES_hhdet_in_tes!H47/RES_hhdet_in_fec!H47)</f>
        <v>2.8127908552725782</v>
      </c>
      <c r="I47" s="124">
        <f>IF(RES_hhdet_in_tes!I47=0,"",RES_hhdet_in_tes!I47/RES_hhdet_in_fec!I47)</f>
        <v>2.9169442816684827</v>
      </c>
      <c r="J47" s="124">
        <f>IF(RES_hhdet_in_tes!J47=0,"",RES_hhdet_in_tes!J47/RES_hhdet_in_fec!J47)</f>
        <v>3.0230500770485413</v>
      </c>
      <c r="K47" s="124">
        <f>IF(RES_hhdet_in_tes!K47=0,"",RES_hhdet_in_tes!K47/RES_hhdet_in_fec!K47)</f>
        <v>3.1315397127783657</v>
      </c>
      <c r="L47" s="124">
        <f>IF(RES_hhdet_in_tes!L47=0,"",RES_hhdet_in_tes!L47/RES_hhdet_in_fec!L47)</f>
        <v>3.2424704066047978</v>
      </c>
      <c r="M47" s="124">
        <f>IF(RES_hhdet_in_tes!M47=0,"",RES_hhdet_in_tes!M47/RES_hhdet_in_fec!M47)</f>
        <v>3.3695888050455673</v>
      </c>
      <c r="N47" s="124">
        <f>IF(RES_hhdet_in_tes!N47=0,"",RES_hhdet_in_tes!N47/RES_hhdet_in_fec!N47)</f>
        <v>3.5169756563416774</v>
      </c>
      <c r="O47" s="124">
        <f>IF(RES_hhdet_in_tes!O47=0,"",RES_hhdet_in_tes!O47/RES_hhdet_in_fec!O47)</f>
        <v>3.684368036927927</v>
      </c>
      <c r="P47" s="124">
        <f>IF(RES_hhdet_in_tes!P47=0,"",RES_hhdet_in_tes!P47/RES_hhdet_in_fec!P47)</f>
        <v>3.8554753197948139</v>
      </c>
      <c r="Q47" s="124">
        <f>IF(RES_hhdet_in_tes!Q47=0,"",RES_hhdet_in_tes!Q47/RES_hhdet_in_fec!Q47)</f>
        <v>3.9867975359444658</v>
      </c>
      <c r="R47" s="124">
        <f>IF(RES_hhdet_in_tes!R47=0,"",RES_hhdet_in_tes!R47/RES_hhdet_in_fec!R47)</f>
        <v>4.0152521867138136</v>
      </c>
      <c r="S47" s="124">
        <f>IF(RES_hhdet_in_tes!S47=0,"",RES_hhdet_in_tes!S47/RES_hhdet_in_fec!S47)</f>
        <v>4.018413814577074</v>
      </c>
      <c r="T47" s="124">
        <f>IF(RES_hhdet_in_tes!T47=0,"",RES_hhdet_in_tes!T47/RES_hhdet_in_fec!T47)</f>
        <v>4.0219267344251417</v>
      </c>
      <c r="U47" s="124">
        <f>IF(RES_hhdet_in_tes!U47=0,"",RES_hhdet_in_tes!U47/RES_hhdet_in_fec!U47)</f>
        <v>4.0258299787007727</v>
      </c>
      <c r="V47" s="124">
        <f>IF(RES_hhdet_in_tes!V47=0,"",RES_hhdet_in_tes!V47/RES_hhdet_in_fec!V47)</f>
        <v>4.0369836416211138</v>
      </c>
      <c r="W47" s="124">
        <f>IF(RES_hhdet_in_tes!W47=0,"",RES_hhdet_in_tes!W47/RES_hhdet_in_fec!W47)</f>
        <v>4.0735921261693395</v>
      </c>
      <c r="X47" s="124">
        <f>IF(RES_hhdet_in_tes!X47=0,"",RES_hhdet_in_tes!X47/RES_hhdet_in_fec!X47)</f>
        <v>4.1178655595999425</v>
      </c>
      <c r="Y47" s="124">
        <f>IF(RES_hhdet_in_tes!Y47=0,"",RES_hhdet_in_tes!Y47/RES_hhdet_in_fec!Y47)</f>
        <v>4.1677695889539841</v>
      </c>
      <c r="DA47" s="130" t="s">
        <v>3630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2.3113993071655847</v>
      </c>
      <c r="D48" s="111">
        <f>IF(RES_hhdet_in_tes!D48=0,"",RES_hhdet_in_tes!D48/RES_hhdet_in_fec!D48)</f>
        <v>2.4092178683197929</v>
      </c>
      <c r="E48" s="111">
        <f>IF(RES_hhdet_in_tes!E48=0,"",RES_hhdet_in_tes!E48/RES_hhdet_in_fec!E48)</f>
        <v>2.5085029178010521</v>
      </c>
      <c r="F48" s="111">
        <f>IF(RES_hhdet_in_tes!F48=0,"",RES_hhdet_in_tes!F48/RES_hhdet_in_fec!F48)</f>
        <v>2.6085853810046205</v>
      </c>
      <c r="G48" s="111">
        <f>IF(RES_hhdet_in_tes!G48=0,"",RES_hhdet_in_tes!G48/RES_hhdet_in_fec!G48)</f>
        <v>2.7100450681308428</v>
      </c>
      <c r="H48" s="111">
        <f>IF(RES_hhdet_in_tes!H48=0,"",RES_hhdet_in_tes!H48/RES_hhdet_in_fec!H48)</f>
        <v>2.8127908552725782</v>
      </c>
      <c r="I48" s="111">
        <f>IF(RES_hhdet_in_tes!I48=0,"",RES_hhdet_in_tes!I48/RES_hhdet_in_fec!I48)</f>
        <v>2.9169442816684827</v>
      </c>
      <c r="J48" s="111">
        <f>IF(RES_hhdet_in_tes!J48=0,"",RES_hhdet_in_tes!J48/RES_hhdet_in_fec!J48)</f>
        <v>3.0230500770485413</v>
      </c>
      <c r="K48" s="111">
        <f>IF(RES_hhdet_in_tes!K48=0,"",RES_hhdet_in_tes!K48/RES_hhdet_in_fec!K48)</f>
        <v>3.1315397127783657</v>
      </c>
      <c r="L48" s="111">
        <f>IF(RES_hhdet_in_tes!L48=0,"",RES_hhdet_in_tes!L48/RES_hhdet_in_fec!L48)</f>
        <v>3.2424704066047978</v>
      </c>
      <c r="M48" s="111">
        <f>IF(RES_hhdet_in_tes!M48=0,"",RES_hhdet_in_tes!M48/RES_hhdet_in_fec!M48)</f>
        <v>3.3695888050455673</v>
      </c>
      <c r="N48" s="111">
        <f>IF(RES_hhdet_in_tes!N48=0,"",RES_hhdet_in_tes!N48/RES_hhdet_in_fec!N48)</f>
        <v>3.5169756563416774</v>
      </c>
      <c r="O48" s="111">
        <f>IF(RES_hhdet_in_tes!O48=0,"",RES_hhdet_in_tes!O48/RES_hhdet_in_fec!O48)</f>
        <v>3.684368036927927</v>
      </c>
      <c r="P48" s="111">
        <f>IF(RES_hhdet_in_tes!P48=0,"",RES_hhdet_in_tes!P48/RES_hhdet_in_fec!P48)</f>
        <v>3.8554753197948139</v>
      </c>
      <c r="Q48" s="111">
        <f>IF(RES_hhdet_in_tes!Q48=0,"",RES_hhdet_in_tes!Q48/RES_hhdet_in_fec!Q48)</f>
        <v>3.9867975359444658</v>
      </c>
      <c r="R48" s="111">
        <f>IF(RES_hhdet_in_tes!R48=0,"",RES_hhdet_in_tes!R48/RES_hhdet_in_fec!R48)</f>
        <v>4.0152521867138136</v>
      </c>
      <c r="S48" s="111">
        <f>IF(RES_hhdet_in_tes!S48=0,"",RES_hhdet_in_tes!S48/RES_hhdet_in_fec!S48)</f>
        <v>4.018413814577074</v>
      </c>
      <c r="T48" s="111">
        <f>IF(RES_hhdet_in_tes!T48=0,"",RES_hhdet_in_tes!T48/RES_hhdet_in_fec!T48)</f>
        <v>4.0219267344251417</v>
      </c>
      <c r="U48" s="111">
        <f>IF(RES_hhdet_in_tes!U48=0,"",RES_hhdet_in_tes!U48/RES_hhdet_in_fec!U48)</f>
        <v>4.0258299787007727</v>
      </c>
      <c r="V48" s="111">
        <f>IF(RES_hhdet_in_tes!V48=0,"",RES_hhdet_in_tes!V48/RES_hhdet_in_fec!V48)</f>
        <v>4.0369836416211138</v>
      </c>
      <c r="W48" s="111">
        <f>IF(RES_hhdet_in_tes!W48=0,"",RES_hhdet_in_tes!W48/RES_hhdet_in_fec!W48)</f>
        <v>4.0735921261693395</v>
      </c>
      <c r="X48" s="111">
        <f>IF(RES_hhdet_in_tes!X48=0,"",RES_hhdet_in_tes!X48/RES_hhdet_in_fec!X48)</f>
        <v>4.1178655595999425</v>
      </c>
      <c r="Y48" s="111">
        <f>IF(RES_hhdet_in_tes!Y48=0,"",RES_hhdet_in_tes!Y48/RES_hhdet_in_fec!Y48)</f>
        <v>4.1677695889539841</v>
      </c>
      <c r="DA48" s="63" t="s">
        <v>3631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0.63204387569486054</v>
      </c>
      <c r="D49" s="124">
        <f>IF(RES_hhdet_in_tes!D49=0,"",RES_hhdet_in_tes!D49/RES_hhdet_in_fec!D49)</f>
        <v>0.64203871303496918</v>
      </c>
      <c r="E49" s="124">
        <f>IF(RES_hhdet_in_tes!E49=0,"",RES_hhdet_in_tes!E49/RES_hhdet_in_fec!E49)</f>
        <v>0.62237624236836109</v>
      </c>
      <c r="F49" s="124">
        <f>IF(RES_hhdet_in_tes!F49=0,"",RES_hhdet_in_tes!F49/RES_hhdet_in_fec!F49)</f>
        <v>0.64321862631716542</v>
      </c>
      <c r="G49" s="124">
        <f>IF(RES_hhdet_in_tes!G49=0,"",RES_hhdet_in_tes!G49/RES_hhdet_in_fec!G49)</f>
        <v>0.63457035217203328</v>
      </c>
      <c r="H49" s="124">
        <f>IF(RES_hhdet_in_tes!H49=0,"",RES_hhdet_in_tes!H49/RES_hhdet_in_fec!H49)</f>
        <v>0.6532455101768716</v>
      </c>
      <c r="I49" s="124">
        <f>IF(RES_hhdet_in_tes!I49=0,"",RES_hhdet_in_tes!I49/RES_hhdet_in_fec!I49)</f>
        <v>0.62543441141548484</v>
      </c>
      <c r="J49" s="124">
        <f>IF(RES_hhdet_in_tes!J49=0,"",RES_hhdet_in_tes!J49/RES_hhdet_in_fec!J49)</f>
        <v>0.61475184428383955</v>
      </c>
      <c r="K49" s="124">
        <f>IF(RES_hhdet_in_tes!K49=0,"",RES_hhdet_in_tes!K49/RES_hhdet_in_fec!K49)</f>
        <v>0.6413727340021329</v>
      </c>
      <c r="L49" s="124">
        <f>IF(RES_hhdet_in_tes!L49=0,"",RES_hhdet_in_tes!L49/RES_hhdet_in_fec!L49)</f>
        <v>0.66530585163501454</v>
      </c>
      <c r="M49" s="124">
        <f>IF(RES_hhdet_in_tes!M49=0,"",RES_hhdet_in_tes!M49/RES_hhdet_in_fec!M49)</f>
        <v>0.69036008451120867</v>
      </c>
      <c r="N49" s="124">
        <f>IF(RES_hhdet_in_tes!N49=0,"",RES_hhdet_in_tes!N49/RES_hhdet_in_fec!N49)</f>
        <v>0.68579698156956481</v>
      </c>
      <c r="O49" s="124">
        <f>IF(RES_hhdet_in_tes!O49=0,"",RES_hhdet_in_tes!O49/RES_hhdet_in_fec!O49)</f>
        <v>0.70726767376896604</v>
      </c>
      <c r="P49" s="124">
        <f>IF(RES_hhdet_in_tes!P49=0,"",RES_hhdet_in_tes!P49/RES_hhdet_in_fec!P49)</f>
        <v>0.71360306323238964</v>
      </c>
      <c r="Q49" s="124">
        <f>IF(RES_hhdet_in_tes!Q49=0,"",RES_hhdet_in_tes!Q49/RES_hhdet_in_fec!Q49)</f>
        <v>0.70854335646588396</v>
      </c>
      <c r="R49" s="124">
        <f>IF(RES_hhdet_in_tes!R49=0,"",RES_hhdet_in_tes!R49/RES_hhdet_in_fec!R49)</f>
        <v>0.72694416885373281</v>
      </c>
      <c r="S49" s="124">
        <f>IF(RES_hhdet_in_tes!S49=0,"",RES_hhdet_in_tes!S49/RES_hhdet_in_fec!S49)</f>
        <v>0.7432673099207241</v>
      </c>
      <c r="T49" s="124">
        <f>IF(RES_hhdet_in_tes!T49=0,"",RES_hhdet_in_tes!T49/RES_hhdet_in_fec!T49)</f>
        <v>0.75841327776499778</v>
      </c>
      <c r="U49" s="124">
        <f>IF(RES_hhdet_in_tes!U49=0,"",RES_hhdet_in_tes!U49/RES_hhdet_in_fec!U49)</f>
        <v>0.7712780645845202</v>
      </c>
      <c r="V49" s="124">
        <f>IF(RES_hhdet_in_tes!V49=0,"",RES_hhdet_in_tes!V49/RES_hhdet_in_fec!V49)</f>
        <v>0.79012602638204832</v>
      </c>
      <c r="W49" s="124">
        <f>IF(RES_hhdet_in_tes!W49=0,"",RES_hhdet_in_tes!W49/RES_hhdet_in_fec!W49)</f>
        <v>0.80545565501471528</v>
      </c>
      <c r="X49" s="124">
        <f>IF(RES_hhdet_in_tes!X49=0,"",RES_hhdet_in_tes!X49/RES_hhdet_in_fec!X49)</f>
        <v>0.83682592732671457</v>
      </c>
      <c r="Y49" s="124">
        <f>IF(RES_hhdet_in_tes!Y49=0,"",RES_hhdet_in_tes!Y49/RES_hhdet_in_fec!Y49)</f>
        <v>0.81572892097642025</v>
      </c>
      <c r="DA49" s="130" t="s">
        <v>3632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0.56834387332894365</v>
      </c>
      <c r="D50" s="111">
        <f>IF(RES_hhdet_in_tes!D50=0,"",RES_hhdet_in_tes!D50/RES_hhdet_in_fec!D50)</f>
        <v>0.57039808991464536</v>
      </c>
      <c r="E50" s="111">
        <f>IF(RES_hhdet_in_tes!E50=0,"",RES_hhdet_in_tes!E50/RES_hhdet_in_fec!E50)</f>
        <v>0.5727378516978604</v>
      </c>
      <c r="F50" s="111">
        <f>IF(RES_hhdet_in_tes!F50=0,"",RES_hhdet_in_tes!F50/RES_hhdet_in_fec!F50)</f>
        <v>0.57511655146255469</v>
      </c>
      <c r="G50" s="111">
        <f>IF(RES_hhdet_in_tes!G50=0,"",RES_hhdet_in_tes!G50/RES_hhdet_in_fec!G50)</f>
        <v>0.57775822155866352</v>
      </c>
      <c r="H50" s="111">
        <f>IF(RES_hhdet_in_tes!H50=0,"",RES_hhdet_in_tes!H50/RES_hhdet_in_fec!H50)</f>
        <v>0.5806354432786458</v>
      </c>
      <c r="I50" s="111">
        <f>IF(RES_hhdet_in_tes!I50=0,"",RES_hhdet_in_tes!I50/RES_hhdet_in_fec!I50)</f>
        <v>0.58380341820007209</v>
      </c>
      <c r="J50" s="111">
        <f>IF(RES_hhdet_in_tes!J50=0,"",RES_hhdet_in_tes!J50/RES_hhdet_in_fec!J50)</f>
        <v>0.58748828770184436</v>
      </c>
      <c r="K50" s="111">
        <f>IF(RES_hhdet_in_tes!K50=0,"",RES_hhdet_in_tes!K50/RES_hhdet_in_fec!K50)</f>
        <v>0.59188233143828628</v>
      </c>
      <c r="L50" s="111">
        <f>IF(RES_hhdet_in_tes!L50=0,"",RES_hhdet_in_tes!L50/RES_hhdet_in_fec!L50)</f>
        <v>0.59703699209999506</v>
      </c>
      <c r="M50" s="111">
        <f>IF(RES_hhdet_in_tes!M50=0,"",RES_hhdet_in_tes!M50/RES_hhdet_in_fec!M50)</f>
        <v>0.607545094707439</v>
      </c>
      <c r="N50" s="111">
        <f>IF(RES_hhdet_in_tes!N50=0,"",RES_hhdet_in_tes!N50/RES_hhdet_in_fec!N50)</f>
        <v>0.62486652148798905</v>
      </c>
      <c r="O50" s="111">
        <f>IF(RES_hhdet_in_tes!O50=0,"",RES_hhdet_in_tes!O50/RES_hhdet_in_fec!O50)</f>
        <v>0.65018942474260732</v>
      </c>
      <c r="P50" s="111">
        <f>IF(RES_hhdet_in_tes!P50=0,"",RES_hhdet_in_tes!P50/RES_hhdet_in_fec!P50)</f>
        <v>0.68089617670559877</v>
      </c>
      <c r="Q50" s="111">
        <f>IF(RES_hhdet_in_tes!Q50=0,"",RES_hhdet_in_tes!Q50/RES_hhdet_in_fec!Q50)</f>
        <v>0.70854335646588396</v>
      </c>
      <c r="R50" s="111">
        <f>IF(RES_hhdet_in_tes!R50=0,"",RES_hhdet_in_tes!R50/RES_hhdet_in_fec!R50)</f>
        <v>0.7264802366063241</v>
      </c>
      <c r="S50" s="111">
        <f>IF(RES_hhdet_in_tes!S50=0,"",RES_hhdet_in_tes!S50/RES_hhdet_in_fec!S50)</f>
        <v>0.74318118149273982</v>
      </c>
      <c r="T50" s="111">
        <f>IF(RES_hhdet_in_tes!T50=0,"",RES_hhdet_in_tes!T50/RES_hhdet_in_fec!T50)</f>
        <v>0.75815375089714754</v>
      </c>
      <c r="U50" s="111">
        <f>IF(RES_hhdet_in_tes!U50=0,"",RES_hhdet_in_tes!U50/RES_hhdet_in_fec!U50)</f>
        <v>0.77090550459161489</v>
      </c>
      <c r="V50" s="111">
        <f>IF(RES_hhdet_in_tes!V50=0,"",RES_hhdet_in_tes!V50/RES_hhdet_in_fec!V50)</f>
        <v>0.78094400234818884</v>
      </c>
      <c r="W50" s="111">
        <f>IF(RES_hhdet_in_tes!W50=0,"",RES_hhdet_in_tes!W50/RES_hhdet_in_fec!W50)</f>
        <v>0.78711419508668656</v>
      </c>
      <c r="X50" s="111">
        <f>IF(RES_hhdet_in_tes!X50=0,"",RES_hhdet_in_tes!X50/RES_hhdet_in_fec!X50)</f>
        <v>0.79053830186971652</v>
      </c>
      <c r="Y50" s="111">
        <f>IF(RES_hhdet_in_tes!Y50=0,"",RES_hhdet_in_tes!Y50/RES_hhdet_in_fec!Y50)</f>
        <v>0.79227218573775382</v>
      </c>
      <c r="DA50" s="63" t="s">
        <v>3633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0.84607485974747443</v>
      </c>
      <c r="D51" s="111" t="str">
        <f>IF(RES_hhdet_in_tes!D51=0,"",RES_hhdet_in_tes!D51/RES_hhdet_in_fec!D51)</f>
        <v/>
      </c>
      <c r="E51" s="111">
        <f>IF(RES_hhdet_in_tes!E51=0,"",RES_hhdet_in_tes!E51/RES_hhdet_in_fec!E51)</f>
        <v>0.84685408770445747</v>
      </c>
      <c r="F51" s="111">
        <f>IF(RES_hhdet_in_tes!F51=0,"",RES_hhdet_in_tes!F51/RES_hhdet_in_fec!F51)</f>
        <v>0.85218015498511857</v>
      </c>
      <c r="G51" s="111">
        <f>IF(RES_hhdet_in_tes!G51=0,"",RES_hhdet_in_tes!G51/RES_hhdet_in_fec!G51)</f>
        <v>0.86495599808784362</v>
      </c>
      <c r="H51" s="111">
        <f>IF(RES_hhdet_in_tes!H51=0,"",RES_hhdet_in_tes!H51/RES_hhdet_in_fec!H51)</f>
        <v>0.87248476211113546</v>
      </c>
      <c r="I51" s="111">
        <f>IF(RES_hhdet_in_tes!I51=0,"",RES_hhdet_in_tes!I51/RES_hhdet_in_fec!I51)</f>
        <v>0.85188989246912683</v>
      </c>
      <c r="J51" s="111">
        <f>IF(RES_hhdet_in_tes!J51=0,"",RES_hhdet_in_tes!J51/RES_hhdet_in_fec!J51)</f>
        <v>0.86369353938131421</v>
      </c>
      <c r="K51" s="111">
        <f>IF(RES_hhdet_in_tes!K51=0,"",RES_hhdet_in_tes!K51/RES_hhdet_in_fec!K51)</f>
        <v>0.87627097221586681</v>
      </c>
      <c r="L51" s="111">
        <f>IF(RES_hhdet_in_tes!L51=0,"",RES_hhdet_in_tes!L51/RES_hhdet_in_fec!L51)</f>
        <v>0.76825123503941295</v>
      </c>
      <c r="M51" s="111">
        <f>IF(RES_hhdet_in_tes!M51=0,"",RES_hhdet_in_tes!M51/RES_hhdet_in_fec!M51)</f>
        <v>0.88702709364153032</v>
      </c>
      <c r="N51" s="111">
        <f>IF(RES_hhdet_in_tes!N51=0,"",RES_hhdet_in_tes!N51/RES_hhdet_in_fec!N51)</f>
        <v>0.86704502560691732</v>
      </c>
      <c r="O51" s="111" t="str">
        <f>IF(RES_hhdet_in_tes!O51=0,"",RES_hhdet_in_tes!O51/RES_hhdet_in_fec!O51)</f>
        <v/>
      </c>
      <c r="P51" s="111">
        <f>IF(RES_hhdet_in_tes!P51=0,"",RES_hhdet_in_tes!P51/RES_hhdet_in_fec!P51)</f>
        <v>0.91770254926093253</v>
      </c>
      <c r="Q51" s="111" t="str">
        <f>IF(RES_hhdet_in_tes!Q51=0,"",RES_hhdet_in_tes!Q51/RES_hhdet_in_fec!Q51)</f>
        <v/>
      </c>
      <c r="R51" s="111">
        <f>IF(RES_hhdet_in_tes!R51=0,"",RES_hhdet_in_tes!R51/RES_hhdet_in_fec!R51)</f>
        <v>0.9271857149122904</v>
      </c>
      <c r="S51" s="111">
        <f>IF(RES_hhdet_in_tes!S51=0,"",RES_hhdet_in_tes!S51/RES_hhdet_in_fec!S51)</f>
        <v>0.92521291532290029</v>
      </c>
      <c r="T51" s="111">
        <f>IF(RES_hhdet_in_tes!T51=0,"",RES_hhdet_in_tes!T51/RES_hhdet_in_fec!T51)</f>
        <v>0.93109708744816255</v>
      </c>
      <c r="U51" s="111">
        <f>IF(RES_hhdet_in_tes!U51=0,"",RES_hhdet_in_tes!U51/RES_hhdet_in_fec!U51)</f>
        <v>0.94074120982961806</v>
      </c>
      <c r="V51" s="111" t="str">
        <f>IF(RES_hhdet_in_tes!V51=0,"",RES_hhdet_in_tes!V51/RES_hhdet_in_fec!V51)</f>
        <v/>
      </c>
      <c r="W51" s="111">
        <f>IF(RES_hhdet_in_tes!W51=0,"",RES_hhdet_in_tes!W51/RES_hhdet_in_fec!W51)</f>
        <v>0.94369304110268437</v>
      </c>
      <c r="X51" s="111">
        <f>IF(RES_hhdet_in_tes!X51=0,"",RES_hhdet_in_tes!X51/RES_hhdet_in_fec!X51)</f>
        <v>0.97979708768339535</v>
      </c>
      <c r="Y51" s="111">
        <f>IF(RES_hhdet_in_tes!Y51=0,"",RES_hhdet_in_tes!Y51/RES_hhdet_in_fec!Y51)</f>
        <v>0.98241223145102774</v>
      </c>
      <c r="DA51" s="63" t="s">
        <v>3634</v>
      </c>
    </row>
    <row r="52" spans="1:105" ht="12" customHeight="1" x14ac:dyDescent="0.25">
      <c r="A52" s="100" t="s">
        <v>211</v>
      </c>
      <c r="B52" s="112"/>
      <c r="C52" s="112">
        <f>IF(RES_hhdet_in_tes!C52=0,"",RES_hhdet_in_tes!C52/RES_hhdet_in_fec!C52)</f>
        <v>0.56834387332894365</v>
      </c>
      <c r="D52" s="112" t="str">
        <f>IF(RES_hhdet_in_tes!D52=0,"",RES_hhdet_in_tes!D52/RES_hhdet_in_fec!D52)</f>
        <v/>
      </c>
      <c r="E52" s="112">
        <f>IF(RES_hhdet_in_tes!E52=0,"",RES_hhdet_in_tes!E52/RES_hhdet_in_fec!E52)</f>
        <v>0.5727378516978604</v>
      </c>
      <c r="F52" s="112">
        <f>IF(RES_hhdet_in_tes!F52=0,"",RES_hhdet_in_tes!F52/RES_hhdet_in_fec!F52)</f>
        <v>0.57511655146255469</v>
      </c>
      <c r="G52" s="112">
        <f>IF(RES_hhdet_in_tes!G52=0,"",RES_hhdet_in_tes!G52/RES_hhdet_in_fec!G52)</f>
        <v>0.57775822155866341</v>
      </c>
      <c r="H52" s="112">
        <f>IF(RES_hhdet_in_tes!H52=0,"",RES_hhdet_in_tes!H52/RES_hhdet_in_fec!H52)</f>
        <v>0.5806354432786458</v>
      </c>
      <c r="I52" s="112">
        <f>IF(RES_hhdet_in_tes!I52=0,"",RES_hhdet_in_tes!I52/RES_hhdet_in_fec!I52)</f>
        <v>0.58380341820007209</v>
      </c>
      <c r="J52" s="112">
        <f>IF(RES_hhdet_in_tes!J52=0,"",RES_hhdet_in_tes!J52/RES_hhdet_in_fec!J52)</f>
        <v>0.58748828770184436</v>
      </c>
      <c r="K52" s="112">
        <f>IF(RES_hhdet_in_tes!K52=0,"",RES_hhdet_in_tes!K52/RES_hhdet_in_fec!K52)</f>
        <v>0.59188233143828628</v>
      </c>
      <c r="L52" s="112">
        <f>IF(RES_hhdet_in_tes!L52=0,"",RES_hhdet_in_tes!L52/RES_hhdet_in_fec!L52)</f>
        <v>0.59703699209999506</v>
      </c>
      <c r="M52" s="112">
        <f>IF(RES_hhdet_in_tes!M52=0,"",RES_hhdet_in_tes!M52/RES_hhdet_in_fec!M52)</f>
        <v>0.607545094707439</v>
      </c>
      <c r="N52" s="112">
        <f>IF(RES_hhdet_in_tes!N52=0,"",RES_hhdet_in_tes!N52/RES_hhdet_in_fec!N52)</f>
        <v>0.62486652148798905</v>
      </c>
      <c r="O52" s="112" t="str">
        <f>IF(RES_hhdet_in_tes!O52=0,"",RES_hhdet_in_tes!O52/RES_hhdet_in_fec!O52)</f>
        <v/>
      </c>
      <c r="P52" s="112">
        <f>IF(RES_hhdet_in_tes!P52=0,"",RES_hhdet_in_tes!P52/RES_hhdet_in_fec!P52)</f>
        <v>0.68089617670559877</v>
      </c>
      <c r="Q52" s="112" t="str">
        <f>IF(RES_hhdet_in_tes!Q52=0,"",RES_hhdet_in_tes!Q52/RES_hhdet_in_fec!Q52)</f>
        <v/>
      </c>
      <c r="R52" s="112">
        <f>IF(RES_hhdet_in_tes!R52=0,"",RES_hhdet_in_tes!R52/RES_hhdet_in_fec!R52)</f>
        <v>0.7264802366063241</v>
      </c>
      <c r="S52" s="112">
        <f>IF(RES_hhdet_in_tes!S52=0,"",RES_hhdet_in_tes!S52/RES_hhdet_in_fec!S52)</f>
        <v>0.74318118149273982</v>
      </c>
      <c r="T52" s="112">
        <f>IF(RES_hhdet_in_tes!T52=0,"",RES_hhdet_in_tes!T52/RES_hhdet_in_fec!T52)</f>
        <v>0.75815375089714754</v>
      </c>
      <c r="U52" s="112">
        <f>IF(RES_hhdet_in_tes!U52=0,"",RES_hhdet_in_tes!U52/RES_hhdet_in_fec!U52)</f>
        <v>0.77090550459161489</v>
      </c>
      <c r="V52" s="112" t="str">
        <f>IF(RES_hhdet_in_tes!V52=0,"",RES_hhdet_in_tes!V52/RES_hhdet_in_fec!V52)</f>
        <v/>
      </c>
      <c r="W52" s="112">
        <f>IF(RES_hhdet_in_tes!W52=0,"",RES_hhdet_in_tes!W52/RES_hhdet_in_fec!W52)</f>
        <v>0.78711419508668656</v>
      </c>
      <c r="X52" s="112">
        <f>IF(RES_hhdet_in_tes!X52=0,"",RES_hhdet_in_tes!X52/RES_hhdet_in_fec!X52)</f>
        <v>0.79053830186971652</v>
      </c>
      <c r="Y52" s="112">
        <f>IF(RES_hhdet_in_tes!Y52=0,"",RES_hhdet_in_tes!Y52/RES_hhdet_in_fec!Y52)</f>
        <v>0.79227218573775382</v>
      </c>
      <c r="DA52" s="131" t="s">
        <v>3635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 t="str">
        <f>IF(RES_hhdet_in_tes!D53=0,"",RES_hhdet_in_tes!D53/RES_hhdet_in_fec!D53)</f>
        <v/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 t="str">
        <f>IF(RES_hhdet_in_tes!O53=0,"",RES_hhdet_in_tes!O53/RES_hhdet_in_fec!O53)</f>
        <v/>
      </c>
      <c r="P53" s="113">
        <f>IF(RES_hhdet_in_tes!P53=0,"",RES_hhdet_in_tes!P53/RES_hhdet_in_fec!P53)</f>
        <v>1</v>
      </c>
      <c r="Q53" s="113" t="str">
        <f>IF(RES_hhdet_in_tes!Q53=0,"",RES_hhdet_in_tes!Q53/RES_hhdet_in_fec!Q53)</f>
        <v/>
      </c>
      <c r="R53" s="113">
        <f>IF(RES_hhdet_in_tes!R53=0,"",RES_hhdet_in_tes!R53/RES_hhdet_in_fec!R53)</f>
        <v>1</v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 t="str">
        <f>IF(RES_hhdet_in_tes!V53=0,"",RES_hhdet_in_tes!V53/RES_hhdet_in_fec!V53)</f>
        <v/>
      </c>
      <c r="W53" s="113">
        <f>IF(RES_hhdet_in_tes!W53=0,"",RES_hhdet_in_tes!W53/RES_hhdet_in_fec!W53)</f>
        <v>1</v>
      </c>
      <c r="X53" s="113">
        <f>IF(RES_hhdet_in_tes!X53=0,"",RES_hhdet_in_tes!X53/RES_hhdet_in_fec!X53)</f>
        <v>1</v>
      </c>
      <c r="Y53" s="113">
        <f>IF(RES_hhdet_in_tes!Y53=0,"",RES_hhdet_in_tes!Y53/RES_hhdet_in_fec!Y53)</f>
        <v>1</v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0.70554984942608501</v>
      </c>
      <c r="D54" s="112">
        <f>IF(RES_hhdet_in_tes!D54=0,"",RES_hhdet_in_tes!D54/RES_hhdet_in_fec!D54)</f>
        <v>0.70646964616873853</v>
      </c>
      <c r="E54" s="112">
        <f>IF(RES_hhdet_in_tes!E54=0,"",RES_hhdet_in_tes!E54/RES_hhdet_in_fec!E54)</f>
        <v>0.70747659579702338</v>
      </c>
      <c r="F54" s="112">
        <f>IF(RES_hhdet_in_tes!F54=0,"",RES_hhdet_in_tes!F54/RES_hhdet_in_fec!F54)</f>
        <v>0.70849569475398999</v>
      </c>
      <c r="G54" s="112">
        <f>IF(RES_hhdet_in_tes!G54=0,"",RES_hhdet_in_tes!G54/RES_hhdet_in_fec!G54)</f>
        <v>0.70959573644613538</v>
      </c>
      <c r="H54" s="112">
        <f>IF(RES_hhdet_in_tes!H54=0,"",RES_hhdet_in_tes!H54/RES_hhdet_in_fec!H54)</f>
        <v>0.71076895557422648</v>
      </c>
      <c r="I54" s="112">
        <f>IF(RES_hhdet_in_tes!I54=0,"",RES_hhdet_in_tes!I54/RES_hhdet_in_fec!I54)</f>
        <v>0.71203319356193506</v>
      </c>
      <c r="J54" s="112">
        <f>IF(RES_hhdet_in_tes!J54=0,"",RES_hhdet_in_tes!J54/RES_hhdet_in_fec!J54)</f>
        <v>0.71345998911262765</v>
      </c>
      <c r="K54" s="112">
        <f>IF(RES_hhdet_in_tes!K54=0,"",RES_hhdet_in_tes!K54/RES_hhdet_in_fec!K54)</f>
        <v>0.71511254055951934</v>
      </c>
      <c r="L54" s="112">
        <f>IF(RES_hhdet_in_tes!L54=0,"",RES_hhdet_in_tes!L54/RES_hhdet_in_fec!L54)</f>
        <v>0.71701257664421292</v>
      </c>
      <c r="M54" s="112">
        <f>IF(RES_hhdet_in_tes!M54=0,"",RES_hhdet_in_tes!M54/RES_hhdet_in_fec!M54)</f>
        <v>0.72062477409005909</v>
      </c>
      <c r="N54" s="112">
        <f>IF(RES_hhdet_in_tes!N54=0,"",RES_hhdet_in_tes!N54/RES_hhdet_in_fec!N54)</f>
        <v>0.72658096235646963</v>
      </c>
      <c r="O54" s="112">
        <f>IF(RES_hhdet_in_tes!O54=0,"",RES_hhdet_in_tes!O54/RES_hhdet_in_fec!O54)</f>
        <v>0.73566337521068215</v>
      </c>
      <c r="P54" s="112">
        <f>IF(RES_hhdet_in_tes!P54=0,"",RES_hhdet_in_tes!P54/RES_hhdet_in_fec!P54)</f>
        <v>0.7474414128712219</v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>
        <f>IF(RES_hhdet_in_tes!V54=0,"",RES_hhdet_in_tes!V54/RES_hhdet_in_fec!V54)</f>
        <v>0.79602483772167731</v>
      </c>
      <c r="W54" s="112">
        <f>IF(RES_hhdet_in_tes!W54=0,"",RES_hhdet_in_tes!W54/RES_hhdet_in_fec!W54)</f>
        <v>0.8026724679051539</v>
      </c>
      <c r="X54" s="112">
        <f>IF(RES_hhdet_in_tes!X54=0,"",RES_hhdet_in_tes!X54/RES_hhdet_in_fec!X54)</f>
        <v>0.81491308615167979</v>
      </c>
      <c r="Y54" s="112">
        <f>IF(RES_hhdet_in_tes!Y54=0,"",RES_hhdet_in_tes!Y54/RES_hhdet_in_fec!Y54)</f>
        <v>0.8263328389893646</v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0.9091224771383104</v>
      </c>
      <c r="D55" s="113">
        <f>IF(RES_hhdet_in_tes!D55=0,"",RES_hhdet_in_tes!D55/RES_hhdet_in_fec!D55)</f>
        <v>0.91671129975588483</v>
      </c>
      <c r="E55" s="113">
        <f>IF(RES_hhdet_in_tes!E55=0,"",RES_hhdet_in_tes!E55/RES_hhdet_in_fec!E55)</f>
        <v>0.90888986268548322</v>
      </c>
      <c r="F55" s="113">
        <f>IF(RES_hhdet_in_tes!F55=0,"",RES_hhdet_in_tes!F55/RES_hhdet_in_fec!F55)</f>
        <v>0.91189428205862855</v>
      </c>
      <c r="G55" s="113">
        <f>IF(RES_hhdet_in_tes!G55=0,"",RES_hhdet_in_tes!G55/RES_hhdet_in_fec!G55)</f>
        <v>0.91964918588286459</v>
      </c>
      <c r="H55" s="113">
        <f>IF(RES_hhdet_in_tes!H55=0,"",RES_hhdet_in_tes!H55/RES_hhdet_in_fec!H55)</f>
        <v>0.92399359036402495</v>
      </c>
      <c r="I55" s="113">
        <f>IF(RES_hhdet_in_tes!I55=0,"",RES_hhdet_in_tes!I55/RES_hhdet_in_fec!I55)</f>
        <v>0.91013242312434384</v>
      </c>
      <c r="J55" s="113">
        <f>IF(RES_hhdet_in_tes!J55=0,"",RES_hhdet_in_tes!J55/RES_hhdet_in_fec!J55)</f>
        <v>0.91727142401029138</v>
      </c>
      <c r="K55" s="113">
        <f>IF(RES_hhdet_in_tes!K55=0,"",RES_hhdet_in_tes!K55/RES_hhdet_in_fec!K55)</f>
        <v>0.9247745526632275</v>
      </c>
      <c r="L55" s="113">
        <f>IF(RES_hhdet_in_tes!L55=0,"",RES_hhdet_in_tes!L55/RES_hhdet_in_fec!L55)</f>
        <v>0.85001423353238892</v>
      </c>
      <c r="M55" s="113">
        <f>IF(RES_hhdet_in_tes!M55=0,"",RES_hhdet_in_tes!M55/RES_hhdet_in_fec!M55)</f>
        <v>0.92906114271912299</v>
      </c>
      <c r="N55" s="113">
        <f>IF(RES_hhdet_in_tes!N55=0,"",RES_hhdet_in_tes!N55/RES_hhdet_in_fec!N55)</f>
        <v>0.91234995950185405</v>
      </c>
      <c r="O55" s="113">
        <f>IF(RES_hhdet_in_tes!O55=0,"",RES_hhdet_in_tes!O55/RES_hhdet_in_fec!O55)</f>
        <v>0.91246163228493427</v>
      </c>
      <c r="P55" s="113">
        <f>IF(RES_hhdet_in_tes!P55=0,"",RES_hhdet_in_tes!P55/RES_hhdet_in_fec!P55)</f>
        <v>0.93927392623292361</v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>
        <f>IF(RES_hhdet_in_tes!V55=0,"",RES_hhdet_in_tes!V55/RES_hhdet_in_fec!V55)</f>
        <v>0.94761070362527478</v>
      </c>
      <c r="W55" s="113">
        <f>IF(RES_hhdet_in_tes!W55=0,"",RES_hhdet_in_tes!W55/RES_hhdet_in_fec!W55)</f>
        <v>0.94874764520495336</v>
      </c>
      <c r="X55" s="113">
        <f>IF(RES_hhdet_in_tes!X55=0,"",RES_hhdet_in_tes!X55/RES_hhdet_in_fec!X55)</f>
        <v>0.98124806540336029</v>
      </c>
      <c r="Y55" s="113">
        <f>IF(RES_hhdet_in_tes!Y55=0,"",RES_hhdet_in_tes!Y55/RES_hhdet_in_fec!Y55)</f>
        <v>0.98576060676727428</v>
      </c>
      <c r="DA55" s="132" t="s">
        <v>3638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0.70554984942608501</v>
      </c>
      <c r="D56" s="111">
        <f>IF(RES_hhdet_in_tes!D56=0,"",RES_hhdet_in_tes!D56/RES_hhdet_in_fec!D56)</f>
        <v>0.70646964616873853</v>
      </c>
      <c r="E56" s="111">
        <f>IF(RES_hhdet_in_tes!E56=0,"",RES_hhdet_in_tes!E56/RES_hhdet_in_fec!E56)</f>
        <v>0.70747659579702349</v>
      </c>
      <c r="F56" s="111">
        <f>IF(RES_hhdet_in_tes!F56=0,"",RES_hhdet_in_tes!F56/RES_hhdet_in_fec!F56)</f>
        <v>0.70849569475398999</v>
      </c>
      <c r="G56" s="111">
        <f>IF(RES_hhdet_in_tes!G56=0,"",RES_hhdet_in_tes!G56/RES_hhdet_in_fec!G56)</f>
        <v>0.70959573644613538</v>
      </c>
      <c r="H56" s="111">
        <f>IF(RES_hhdet_in_tes!H56=0,"",RES_hhdet_in_tes!H56/RES_hhdet_in_fec!H56)</f>
        <v>0.71076895557422648</v>
      </c>
      <c r="I56" s="111">
        <f>IF(RES_hhdet_in_tes!I56=0,"",RES_hhdet_in_tes!I56/RES_hhdet_in_fec!I56)</f>
        <v>0.71203319356193506</v>
      </c>
      <c r="J56" s="111">
        <f>IF(RES_hhdet_in_tes!J56=0,"",RES_hhdet_in_tes!J56/RES_hhdet_in_fec!J56)</f>
        <v>0.71345998911262765</v>
      </c>
      <c r="K56" s="111">
        <f>IF(RES_hhdet_in_tes!K56=0,"",RES_hhdet_in_tes!K56/RES_hhdet_in_fec!K56)</f>
        <v>0.71511254055951934</v>
      </c>
      <c r="L56" s="111">
        <f>IF(RES_hhdet_in_tes!L56=0,"",RES_hhdet_in_tes!L56/RES_hhdet_in_fec!L56)</f>
        <v>0.71701257664421292</v>
      </c>
      <c r="M56" s="111">
        <f>IF(RES_hhdet_in_tes!M56=0,"",RES_hhdet_in_tes!M56/RES_hhdet_in_fec!M56)</f>
        <v>0.72062477409005909</v>
      </c>
      <c r="N56" s="111">
        <f>IF(RES_hhdet_in_tes!N56=0,"",RES_hhdet_in_tes!N56/RES_hhdet_in_fec!N56)</f>
        <v>0.72658096235646963</v>
      </c>
      <c r="O56" s="111">
        <f>IF(RES_hhdet_in_tes!O56=0,"",RES_hhdet_in_tes!O56/RES_hhdet_in_fec!O56)</f>
        <v>0.73566337521068215</v>
      </c>
      <c r="P56" s="111">
        <f>IF(RES_hhdet_in_tes!P56=0,"",RES_hhdet_in_tes!P56/RES_hhdet_in_fec!P56)</f>
        <v>0.7474414128712219</v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>
        <f>IF(RES_hhdet_in_tes!V56=0,"",RES_hhdet_in_tes!V56/RES_hhdet_in_fec!V56)</f>
        <v>0.7960248377216772</v>
      </c>
      <c r="W56" s="111">
        <f>IF(RES_hhdet_in_tes!W56=0,"",RES_hhdet_in_tes!W56/RES_hhdet_in_fec!W56)</f>
        <v>0.8026724679051539</v>
      </c>
      <c r="X56" s="111">
        <f>IF(RES_hhdet_in_tes!X56=0,"",RES_hhdet_in_tes!X56/RES_hhdet_in_fec!X56)</f>
        <v>0.81491308615167979</v>
      </c>
      <c r="Y56" s="111">
        <f>IF(RES_hhdet_in_tes!Y56=0,"",RES_hhdet_in_tes!Y56/RES_hhdet_in_fec!Y56)</f>
        <v>0.8263328389893646</v>
      </c>
      <c r="DA56" s="63" t="s">
        <v>3639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X57" s="111">
        <f>IF(RES_hhdet_in_tes!X57=0,"",RES_hhdet_in_tes!X57/RES_hhdet_in_fec!X57)</f>
        <v>1</v>
      </c>
      <c r="Y57" s="111">
        <f>IF(RES_hhdet_in_tes!Y57=0,"",RES_hhdet_in_tes!Y57/RES_hhdet_in_fec!Y57)</f>
        <v>1</v>
      </c>
      <c r="DA57" s="63" t="s">
        <v>3640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0.70050333161706901</v>
      </c>
      <c r="D58" s="124">
        <f>IF(RES_hhdet_in_tes!D58=0,"",RES_hhdet_in_tes!D58/RES_hhdet_in_fec!D58)</f>
        <v>0.69468528741110902</v>
      </c>
      <c r="E58" s="124">
        <f>IF(RES_hhdet_in_tes!E58=0,"",RES_hhdet_in_tes!E58/RES_hhdet_in_fec!E58)</f>
        <v>0.69753415373655259</v>
      </c>
      <c r="F58" s="124">
        <f>IF(RES_hhdet_in_tes!F58=0,"",RES_hhdet_in_tes!F58/RES_hhdet_in_fec!F58)</f>
        <v>0.68486124150984073</v>
      </c>
      <c r="G58" s="124">
        <f>IF(RES_hhdet_in_tes!G58=0,"",RES_hhdet_in_tes!G58/RES_hhdet_in_fec!G58)</f>
        <v>0.70122378737209701</v>
      </c>
      <c r="H58" s="124">
        <f>IF(RES_hhdet_in_tes!H58=0,"",RES_hhdet_in_tes!H58/RES_hhdet_in_fec!H58)</f>
        <v>0.71291264470790572</v>
      </c>
      <c r="I58" s="124">
        <f>IF(RES_hhdet_in_tes!I58=0,"",RES_hhdet_in_tes!I58/RES_hhdet_in_fec!I58)</f>
        <v>0.71306212248877587</v>
      </c>
      <c r="J58" s="124">
        <f>IF(RES_hhdet_in_tes!J58=0,"",RES_hhdet_in_tes!J58/RES_hhdet_in_fec!J58)</f>
        <v>0.72480289311818158</v>
      </c>
      <c r="K58" s="124">
        <f>IF(RES_hhdet_in_tes!K58=0,"",RES_hhdet_in_tes!K58/RES_hhdet_in_fec!K58)</f>
        <v>0.70795614846651866</v>
      </c>
      <c r="L58" s="124">
        <f>IF(RES_hhdet_in_tes!L58=0,"",RES_hhdet_in_tes!L58/RES_hhdet_in_fec!L58)</f>
        <v>0.71929282661626248</v>
      </c>
      <c r="M58" s="124">
        <f>IF(RES_hhdet_in_tes!M58=0,"",RES_hhdet_in_tes!M58/RES_hhdet_in_fec!M58)</f>
        <v>0.71555326818477671</v>
      </c>
      <c r="N58" s="124">
        <f>IF(RES_hhdet_in_tes!N58=0,"",RES_hhdet_in_tes!N58/RES_hhdet_in_fec!N58)</f>
        <v>0.7293515210488597</v>
      </c>
      <c r="O58" s="124">
        <f>IF(RES_hhdet_in_tes!O58=0,"",RES_hhdet_in_tes!O58/RES_hhdet_in_fec!O58)</f>
        <v>0.73324890575989199</v>
      </c>
      <c r="P58" s="124">
        <f>IF(RES_hhdet_in_tes!P58=0,"",RES_hhdet_in_tes!P58/RES_hhdet_in_fec!P58)</f>
        <v>0.73196719702358004</v>
      </c>
      <c r="Q58" s="124">
        <f>IF(RES_hhdet_in_tes!Q58=0,"",RES_hhdet_in_tes!Q58/RES_hhdet_in_fec!Q58)</f>
        <v>0.7469863484225715</v>
      </c>
      <c r="R58" s="124">
        <f>IF(RES_hhdet_in_tes!R58=0,"",RES_hhdet_in_tes!R58/RES_hhdet_in_fec!R58)</f>
        <v>0.77222286362210824</v>
      </c>
      <c r="S58" s="124">
        <f>IF(RES_hhdet_in_tes!S58=0,"",RES_hhdet_in_tes!S58/RES_hhdet_in_fec!S58)</f>
        <v>0.77422511942686967</v>
      </c>
      <c r="T58" s="124">
        <f>IF(RES_hhdet_in_tes!T58=0,"",RES_hhdet_in_tes!T58/RES_hhdet_in_fec!T58)</f>
        <v>0.78287694522371454</v>
      </c>
      <c r="U58" s="124">
        <f>IF(RES_hhdet_in_tes!U58=0,"",RES_hhdet_in_tes!U58/RES_hhdet_in_fec!U58)</f>
        <v>0.7904432909809892</v>
      </c>
      <c r="V58" s="124">
        <f>IF(RES_hhdet_in_tes!V58=0,"",RES_hhdet_in_tes!V58/RES_hhdet_in_fec!V58)</f>
        <v>0.81021013726992952</v>
      </c>
      <c r="W58" s="124">
        <f>IF(RES_hhdet_in_tes!W58=0,"",RES_hhdet_in_tes!W58/RES_hhdet_in_fec!W58)</f>
        <v>0.839520643498185</v>
      </c>
      <c r="X58" s="124">
        <f>IF(RES_hhdet_in_tes!X58=0,"",RES_hhdet_in_tes!X58/RES_hhdet_in_fec!X58)</f>
        <v>0.88135210823894317</v>
      </c>
      <c r="Y58" s="124">
        <f>IF(RES_hhdet_in_tes!Y58=0,"",RES_hhdet_in_tes!Y58/RES_hhdet_in_fec!Y58)</f>
        <v>0.86794370659555364</v>
      </c>
      <c r="DA58" s="130" t="s">
        <v>3641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0.61814645805982116</v>
      </c>
      <c r="D59" s="111">
        <f>IF(RES_hhdet_in_tes!D59=0,"",RES_hhdet_in_tes!D59/RES_hhdet_in_fec!D59)</f>
        <v>0.61825582360858033</v>
      </c>
      <c r="E59" s="111">
        <f>IF(RES_hhdet_in_tes!E59=0,"",RES_hhdet_in_tes!E59/RES_hhdet_in_fec!E59)</f>
        <v>0.61836519900883513</v>
      </c>
      <c r="F59" s="111">
        <f>IF(RES_hhdet_in_tes!F59=0,"",RES_hhdet_in_tes!F59/RES_hhdet_in_fec!F59)</f>
        <v>0.61847457575247577</v>
      </c>
      <c r="G59" s="111">
        <f>IF(RES_hhdet_in_tes!G59=0,"",RES_hhdet_in_tes!G59/RES_hhdet_in_fec!G59)</f>
        <v>0.61858396156876427</v>
      </c>
      <c r="H59" s="111">
        <f>IF(RES_hhdet_in_tes!H59=0,"",RES_hhdet_in_tes!H59/RES_hhdet_in_fec!H59)</f>
        <v>0.61869335551173765</v>
      </c>
      <c r="I59" s="111">
        <f>IF(RES_hhdet_in_tes!I59=0,"",RES_hhdet_in_tes!I59/RES_hhdet_in_fec!I59)</f>
        <v>0.61880275948588603</v>
      </c>
      <c r="J59" s="111">
        <f>IF(RES_hhdet_in_tes!J59=0,"",RES_hhdet_in_tes!J59/RES_hhdet_in_fec!J59)</f>
        <v>0.61891218129323489</v>
      </c>
      <c r="K59" s="111">
        <f>IF(RES_hhdet_in_tes!K59=0,"",RES_hhdet_in_tes!K59/RES_hhdet_in_fec!K59)</f>
        <v>0.61902162756755752</v>
      </c>
      <c r="L59" s="111">
        <f>IF(RES_hhdet_in_tes!L59=0,"",RES_hhdet_in_tes!L59/RES_hhdet_in_fec!L59)</f>
        <v>0.61913110008366024</v>
      </c>
      <c r="M59" s="111">
        <f>IF(RES_hhdet_in_tes!M59=0,"",RES_hhdet_in_tes!M59/RES_hhdet_in_fec!M59)</f>
        <v>0.61921423821163291</v>
      </c>
      <c r="N59" s="111">
        <f>IF(RES_hhdet_in_tes!N59=0,"",RES_hhdet_in_tes!N59/RES_hhdet_in_fec!N59)</f>
        <v>0.61926070851448756</v>
      </c>
      <c r="O59" s="111">
        <f>IF(RES_hhdet_in_tes!O59=0,"",RES_hhdet_in_tes!O59/RES_hhdet_in_fec!O59)</f>
        <v>0.61928848259378744</v>
      </c>
      <c r="P59" s="111">
        <f>IF(RES_hhdet_in_tes!P59=0,"",RES_hhdet_in_tes!P59/RES_hhdet_in_fec!P59)</f>
        <v>0.61936598157067579</v>
      </c>
      <c r="Q59" s="111">
        <f>IF(RES_hhdet_in_tes!Q59=0,"",RES_hhdet_in_tes!Q59/RES_hhdet_in_fec!Q59)</f>
        <v>0.61968142051072073</v>
      </c>
      <c r="R59" s="111">
        <f>IF(RES_hhdet_in_tes!R59=0,"",RES_hhdet_in_tes!R59/RES_hhdet_in_fec!R59)</f>
        <v>0.62051000005957935</v>
      </c>
      <c r="S59" s="111">
        <f>IF(RES_hhdet_in_tes!S59=0,"",RES_hhdet_in_tes!S59/RES_hhdet_in_fec!S59)</f>
        <v>0.62167880619461924</v>
      </c>
      <c r="T59" s="111">
        <f>IF(RES_hhdet_in_tes!T59=0,"",RES_hhdet_in_tes!T59/RES_hhdet_in_fec!T59)</f>
        <v>0.6229612156945179</v>
      </c>
      <c r="U59" s="111">
        <f>IF(RES_hhdet_in_tes!U59=0,"",RES_hhdet_in_tes!U59/RES_hhdet_in_fec!U59)</f>
        <v>0.62413060533795595</v>
      </c>
      <c r="V59" s="111">
        <f>IF(RES_hhdet_in_tes!V59=0,"",RES_hhdet_in_tes!V59/RES_hhdet_in_fec!V59)</f>
        <v>0.62496035190361221</v>
      </c>
      <c r="W59" s="111">
        <f>IF(RES_hhdet_in_tes!W59=0,"",RES_hhdet_in_tes!W59/RES_hhdet_in_fec!W59)</f>
        <v>0.62535913440285307</v>
      </c>
      <c r="X59" s="111">
        <f>IF(RES_hhdet_in_tes!X59=0,"",RES_hhdet_in_tes!X59/RES_hhdet_in_fec!X59)</f>
        <v>0.62574487297077086</v>
      </c>
      <c r="Y59" s="111">
        <f>IF(RES_hhdet_in_tes!Y59=0,"",RES_hhdet_in_tes!Y59/RES_hhdet_in_fec!Y59)</f>
        <v>0.62578344682756271</v>
      </c>
      <c r="DA59" s="63" t="s">
        <v>3642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0.77128686116464129</v>
      </c>
      <c r="D60" s="45">
        <f>IF(RES_hhdet_in_tes!D60=0,"",RES_hhdet_in_tes!D60/RES_hhdet_in_fec!D60)</f>
        <v>0.77251012208791636</v>
      </c>
      <c r="E60" s="45">
        <f>IF(RES_hhdet_in_tes!E60=0,"",RES_hhdet_in_tes!E60/RES_hhdet_in_fec!E60)</f>
        <v>0.7737910600467014</v>
      </c>
      <c r="F60" s="45">
        <f>IF(RES_hhdet_in_tes!F60=0,"",RES_hhdet_in_tes!F60/RES_hhdet_in_fec!F60)</f>
        <v>0.77507986305578336</v>
      </c>
      <c r="G60" s="45">
        <f>IF(RES_hhdet_in_tes!G60=0,"",RES_hhdet_in_tes!G60/RES_hhdet_in_fec!G60)</f>
        <v>0.77642178322206201</v>
      </c>
      <c r="H60" s="45">
        <f>IF(RES_hhdet_in_tes!H60=0,"",RES_hhdet_in_tes!H60/RES_hhdet_in_fec!H60)</f>
        <v>0.7778112822637443</v>
      </c>
      <c r="I60" s="45">
        <f>IF(RES_hhdet_in_tes!I60=0,"",RES_hhdet_in_tes!I60/RES_hhdet_in_fec!I60)</f>
        <v>0.77925951030129292</v>
      </c>
      <c r="J60" s="45">
        <f>IF(RES_hhdet_in_tes!J60=0,"",RES_hhdet_in_tes!J60/RES_hhdet_in_fec!J60)</f>
        <v>0.78081214544260369</v>
      </c>
      <c r="K60" s="45">
        <f>IF(RES_hhdet_in_tes!K60=0,"",RES_hhdet_in_tes!K60/RES_hhdet_in_fec!K60)</f>
        <v>0.7825080260941597</v>
      </c>
      <c r="L60" s="45">
        <f>IF(RES_hhdet_in_tes!L60=0,"",RES_hhdet_in_tes!L60/RES_hhdet_in_fec!L60)</f>
        <v>0.78435754312198891</v>
      </c>
      <c r="M60" s="45">
        <f>IF(RES_hhdet_in_tes!M60=0,"",RES_hhdet_in_tes!M60/RES_hhdet_in_fec!M60)</f>
        <v>0.78700194376983501</v>
      </c>
      <c r="N60" s="45">
        <f>IF(RES_hhdet_in_tes!N60=0,"",RES_hhdet_in_tes!N60/RES_hhdet_in_fec!N60)</f>
        <v>0.79062378503330444</v>
      </c>
      <c r="O60" s="45">
        <f>IF(RES_hhdet_in_tes!O60=0,"",RES_hhdet_in_tes!O60/RES_hhdet_in_fec!O60)</f>
        <v>0.79565597101283003</v>
      </c>
      <c r="P60" s="45">
        <f>IF(RES_hhdet_in_tes!P60=0,"",RES_hhdet_in_tes!P60/RES_hhdet_in_fec!P60)</f>
        <v>0.80231082785815455</v>
      </c>
      <c r="Q60" s="45">
        <f>IF(RES_hhdet_in_tes!Q60=0,"",RES_hhdet_in_tes!Q60/RES_hhdet_in_fec!Q60)</f>
        <v>0.81092227752525448</v>
      </c>
      <c r="R60" s="45">
        <f>IF(RES_hhdet_in_tes!R60=0,"",RES_hhdet_in_tes!R60/RES_hhdet_in_fec!R60)</f>
        <v>0.82264040166509778</v>
      </c>
      <c r="S60" s="45">
        <f>IF(RES_hhdet_in_tes!S60=0,"",RES_hhdet_in_tes!S60/RES_hhdet_in_fec!S60)</f>
        <v>0.83730360023535255</v>
      </c>
      <c r="T60" s="45">
        <f>IF(RES_hhdet_in_tes!T60=0,"",RES_hhdet_in_tes!T60/RES_hhdet_in_fec!T60)</f>
        <v>0.85308933871199466</v>
      </c>
      <c r="U60" s="45">
        <f>IF(RES_hhdet_in_tes!U60=0,"",RES_hhdet_in_tes!U60/RES_hhdet_in_fec!U60)</f>
        <v>0.8681750825710437</v>
      </c>
      <c r="V60" s="45">
        <f>IF(RES_hhdet_in_tes!V60=0,"",RES_hhdet_in_tes!V60/RES_hhdet_in_fec!V60)</f>
        <v>0.88073829728849817</v>
      </c>
      <c r="W60" s="45">
        <f>IF(RES_hhdet_in_tes!W60=0,"",RES_hhdet_in_tes!W60/RES_hhdet_in_fec!W60)</f>
        <v>0.89014575119814598</v>
      </c>
      <c r="X60" s="45">
        <f>IF(RES_hhdet_in_tes!X60=0,"",RES_hhdet_in_tes!X60/RES_hhdet_in_fec!X60)</f>
        <v>0.89741729452509067</v>
      </c>
      <c r="Y60" s="45">
        <f>IF(RES_hhdet_in_tes!Y60=0,"",RES_hhdet_in_tes!Y60/RES_hhdet_in_fec!Y60)</f>
        <v>0.90386566878465691</v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0.58737514203115093</v>
      </c>
      <c r="D62" s="119">
        <f>IF(RES_hhdet_in_tes!D62=0,"",RES_hhdet_in_tes!D62/RES_hhdet_in_fec!D62)</f>
        <v>0.59149669507842051</v>
      </c>
      <c r="E62" s="119">
        <f>IF(RES_hhdet_in_tes!E62=0,"",RES_hhdet_in_tes!E62/RES_hhdet_in_fec!E62)</f>
        <v>0.59649924391396059</v>
      </c>
      <c r="F62" s="119">
        <f>IF(RES_hhdet_in_tes!F62=0,"",RES_hhdet_in_tes!F62/RES_hhdet_in_fec!F62)</f>
        <v>0.60013337366379738</v>
      </c>
      <c r="G62" s="119">
        <f>IF(RES_hhdet_in_tes!G62=0,"",RES_hhdet_in_tes!G62/RES_hhdet_in_fec!G62)</f>
        <v>0.60451654038496427</v>
      </c>
      <c r="H62" s="119">
        <f>IF(RES_hhdet_in_tes!H62=0,"",RES_hhdet_in_tes!H62/RES_hhdet_in_fec!H62)</f>
        <v>0.61093851080109696</v>
      </c>
      <c r="I62" s="119">
        <f>IF(RES_hhdet_in_tes!I62=0,"",RES_hhdet_in_tes!I62/RES_hhdet_in_fec!I62)</f>
        <v>0.61627654068633209</v>
      </c>
      <c r="J62" s="119">
        <f>IF(RES_hhdet_in_tes!J62=0,"",RES_hhdet_in_tes!J62/RES_hhdet_in_fec!J62)</f>
        <v>0.6236271842338591</v>
      </c>
      <c r="K62" s="119">
        <f>IF(RES_hhdet_in_tes!K62=0,"",RES_hhdet_in_tes!K62/RES_hhdet_in_fec!K62)</f>
        <v>0.63066804725195547</v>
      </c>
      <c r="L62" s="119">
        <f>IF(RES_hhdet_in_tes!L62=0,"",RES_hhdet_in_tes!L62/RES_hhdet_in_fec!L62)</f>
        <v>0.63853579427092455</v>
      </c>
      <c r="M62" s="119">
        <f>IF(RES_hhdet_in_tes!M62=0,"",RES_hhdet_in_tes!M62/RES_hhdet_in_fec!M62)</f>
        <v>0.65214926837609044</v>
      </c>
      <c r="N62" s="119">
        <f>IF(RES_hhdet_in_tes!N62=0,"",RES_hhdet_in_tes!N62/RES_hhdet_in_fec!N62)</f>
        <v>0.67422306118996889</v>
      </c>
      <c r="O62" s="119">
        <f>IF(RES_hhdet_in_tes!O62=0,"",RES_hhdet_in_tes!O62/RES_hhdet_in_fec!O62)</f>
        <v>0.70556817716719999</v>
      </c>
      <c r="P62" s="119">
        <f>IF(RES_hhdet_in_tes!P62=0,"",RES_hhdet_in_tes!P62/RES_hhdet_in_fec!P62)</f>
        <v>0.73737356331300641</v>
      </c>
      <c r="Q62" s="119">
        <f>IF(RES_hhdet_in_tes!Q62=0,"",RES_hhdet_in_tes!Q62/RES_hhdet_in_fec!Q62)</f>
        <v>0.76956629676767985</v>
      </c>
      <c r="R62" s="119">
        <f>IF(RES_hhdet_in_tes!R62=0,"",RES_hhdet_in_tes!R62/RES_hhdet_in_fec!R62)</f>
        <v>0.78834244726506542</v>
      </c>
      <c r="S62" s="119">
        <f>IF(RES_hhdet_in_tes!S62=0,"",RES_hhdet_in_tes!S62/RES_hhdet_in_fec!S62)</f>
        <v>0.80280291406422144</v>
      </c>
      <c r="T62" s="119">
        <f>IF(RES_hhdet_in_tes!T62=0,"",RES_hhdet_in_tes!T62/RES_hhdet_in_fec!T62)</f>
        <v>0.81085085250106304</v>
      </c>
      <c r="U62" s="119">
        <f>IF(RES_hhdet_in_tes!U62=0,"",RES_hhdet_in_tes!U62/RES_hhdet_in_fec!U62)</f>
        <v>0.82872275964932252</v>
      </c>
      <c r="V62" s="119">
        <f>IF(RES_hhdet_in_tes!V62=0,"",RES_hhdet_in_tes!V62/RES_hhdet_in_fec!V62)</f>
        <v>0.82706763471142064</v>
      </c>
      <c r="W62" s="119">
        <f>IF(RES_hhdet_in_tes!W62=0,"",RES_hhdet_in_tes!W62/RES_hhdet_in_fec!W62)</f>
        <v>0.84487693577489431</v>
      </c>
      <c r="X62" s="119">
        <f>IF(RES_hhdet_in_tes!X62=0,"",RES_hhdet_in_tes!X62/RES_hhdet_in_fec!X62)</f>
        <v>0.82367633671355067</v>
      </c>
      <c r="Y62" s="119">
        <f>IF(RES_hhdet_in_tes!Y62=0,"",RES_hhdet_in_tes!Y62/RES_hhdet_in_fec!Y62)</f>
        <v>0.82300196288822181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0.57990019816040739</v>
      </c>
      <c r="D63" s="124">
        <f>IF(RES_hhdet_in_tes!D63=0,"",RES_hhdet_in_tes!D63/RES_hhdet_in_fec!D63)</f>
        <v>0.58446290420901192</v>
      </c>
      <c r="E63" s="124">
        <f>IF(RES_hhdet_in_tes!E63=0,"",RES_hhdet_in_tes!E63/RES_hhdet_in_fec!E63)</f>
        <v>0.58913024846071638</v>
      </c>
      <c r="F63" s="124">
        <f>IF(RES_hhdet_in_tes!F63=0,"",RES_hhdet_in_tes!F63/RES_hhdet_in_fec!F63)</f>
        <v>0.59408475249296011</v>
      </c>
      <c r="G63" s="124">
        <f>IF(RES_hhdet_in_tes!G63=0,"",RES_hhdet_in_tes!G63/RES_hhdet_in_fec!G63)</f>
        <v>0.59913274792414095</v>
      </c>
      <c r="H63" s="124">
        <f>IF(RES_hhdet_in_tes!H63=0,"",RES_hhdet_in_tes!H63/RES_hhdet_in_fec!H63)</f>
        <v>0.60443131050270527</v>
      </c>
      <c r="I63" s="124">
        <f>IF(RES_hhdet_in_tes!I63=0,"",RES_hhdet_in_tes!I63/RES_hhdet_in_fec!I63)</f>
        <v>0.61012257316676843</v>
      </c>
      <c r="J63" s="124">
        <f>IF(RES_hhdet_in_tes!J63=0,"",RES_hhdet_in_tes!J63/RES_hhdet_in_fec!J63)</f>
        <v>0.61630444876450086</v>
      </c>
      <c r="K63" s="124">
        <f>IF(RES_hhdet_in_tes!K63=0,"",RES_hhdet_in_tes!K63/RES_hhdet_in_fec!K63)</f>
        <v>0.62322829067785557</v>
      </c>
      <c r="L63" s="124">
        <f>IF(RES_hhdet_in_tes!L63=0,"",RES_hhdet_in_tes!L63/RES_hhdet_in_fec!L63)</f>
        <v>0.63112960363323334</v>
      </c>
      <c r="M63" s="124">
        <f>IF(RES_hhdet_in_tes!M63=0,"",RES_hhdet_in_tes!M63/RES_hhdet_in_fec!M63)</f>
        <v>0.64569581403446452</v>
      </c>
      <c r="N63" s="124">
        <f>IF(RES_hhdet_in_tes!N63=0,"",RES_hhdet_in_tes!N63/RES_hhdet_in_fec!N63)</f>
        <v>0.66892987760615874</v>
      </c>
      <c r="O63" s="124">
        <f>IF(RES_hhdet_in_tes!O63=0,"",RES_hhdet_in_tes!O63/RES_hhdet_in_fec!O63)</f>
        <v>0.70187127136059269</v>
      </c>
      <c r="P63" s="124">
        <f>IF(RES_hhdet_in_tes!P63=0,"",RES_hhdet_in_tes!P63/RES_hhdet_in_fec!P63)</f>
        <v>0.74063203749059714</v>
      </c>
      <c r="Q63" s="124">
        <f>IF(RES_hhdet_in_tes!Q63=0,"",RES_hhdet_in_tes!Q63/RES_hhdet_in_fec!Q63)</f>
        <v>0.77329795835356963</v>
      </c>
      <c r="R63" s="124">
        <f>IF(RES_hhdet_in_tes!R63=0,"",RES_hhdet_in_tes!R63/RES_hhdet_in_fec!R63)</f>
        <v>0.78988711796003874</v>
      </c>
      <c r="S63" s="124">
        <f>IF(RES_hhdet_in_tes!S63=0,"",RES_hhdet_in_tes!S63/RES_hhdet_in_fec!S63)</f>
        <v>0.8025828690075103</v>
      </c>
      <c r="T63" s="124">
        <f>IF(RES_hhdet_in_tes!T63=0,"",RES_hhdet_in_tes!T63/RES_hhdet_in_fec!T63)</f>
        <v>0.81290398245174744</v>
      </c>
      <c r="U63" s="124">
        <f>IF(RES_hhdet_in_tes!U63=0,"",RES_hhdet_in_tes!U63/RES_hhdet_in_fec!U63)</f>
        <v>0.82192667716224688</v>
      </c>
      <c r="V63" s="124">
        <f>IF(RES_hhdet_in_tes!V63=0,"",RES_hhdet_in_tes!V63/RES_hhdet_in_fec!V63)</f>
        <v>0.83013172244407407</v>
      </c>
      <c r="W63" s="124">
        <f>IF(RES_hhdet_in_tes!W63=0,"",RES_hhdet_in_tes!W63/RES_hhdet_in_fec!W63)</f>
        <v>0.83635454122860142</v>
      </c>
      <c r="X63" s="124">
        <f>IF(RES_hhdet_in_tes!X63=0,"",RES_hhdet_in_tes!X63/RES_hhdet_in_fec!X63)</f>
        <v>0.84038023126650796</v>
      </c>
      <c r="Y63" s="124">
        <f>IF(RES_hhdet_in_tes!Y63=0,"",RES_hhdet_in_tes!Y63/RES_hhdet_in_fec!Y63)</f>
        <v>0.84325929610613526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0.57400281284872501</v>
      </c>
      <c r="D64" s="111">
        <f>IF(RES_hhdet_in_tes!D64=0,"",RES_hhdet_in_tes!D64/RES_hhdet_in_fec!D64)</f>
        <v>0.57865977919273404</v>
      </c>
      <c r="E64" s="111">
        <f>IF(RES_hhdet_in_tes!E64=0,"",RES_hhdet_in_tes!E64/RES_hhdet_in_fec!E64)</f>
        <v>0.58361042856692513</v>
      </c>
      <c r="F64" s="111">
        <f>IF(RES_hhdet_in_tes!F64=0,"",RES_hhdet_in_tes!F64/RES_hhdet_in_fec!F64)</f>
        <v>0.58854306812092283</v>
      </c>
      <c r="G64" s="111">
        <f>IF(RES_hhdet_in_tes!G64=0,"",RES_hhdet_in_tes!G64/RES_hhdet_in_fec!G64)</f>
        <v>0.59373874084024214</v>
      </c>
      <c r="H64" s="111">
        <f>IF(RES_hhdet_in_tes!H64=0,"",RES_hhdet_in_tes!H64/RES_hhdet_in_fec!H64)</f>
        <v>0.59916153942418493</v>
      </c>
      <c r="I64" s="111">
        <f>IF(RES_hhdet_in_tes!I64=0,"",RES_hhdet_in_tes!I64/RES_hhdet_in_fec!I64)</f>
        <v>0.60487912787059661</v>
      </c>
      <c r="J64" s="111">
        <f>IF(RES_hhdet_in_tes!J64=0,"",RES_hhdet_in_tes!J64/RES_hhdet_in_fec!J64)</f>
        <v>0.61117220924856963</v>
      </c>
      <c r="K64" s="111">
        <f>IF(RES_hhdet_in_tes!K64=0,"",RES_hhdet_in_tes!K64/RES_hhdet_in_fec!K64)</f>
        <v>0.61827717028952933</v>
      </c>
      <c r="L64" s="111">
        <f>IF(RES_hhdet_in_tes!L64=0,"",RES_hhdet_in_tes!L64/RES_hhdet_in_fec!L64)</f>
        <v>0.62625308843595529</v>
      </c>
      <c r="M64" s="111">
        <f>IF(RES_hhdet_in_tes!M64=0,"",RES_hhdet_in_tes!M64/RES_hhdet_in_fec!M64)</f>
        <v>0.64101126443207812</v>
      </c>
      <c r="N64" s="111">
        <f>IF(RES_hhdet_in_tes!N64=0,"",RES_hhdet_in_tes!N64/RES_hhdet_in_fec!N64)</f>
        <v>0.66439129578819844</v>
      </c>
      <c r="O64" s="111">
        <f>IF(RES_hhdet_in_tes!O64=0,"",RES_hhdet_in_tes!O64/RES_hhdet_in_fec!O64)</f>
        <v>0.69762082025578509</v>
      </c>
      <c r="P64" s="111">
        <f>IF(RES_hhdet_in_tes!P64=0,"",RES_hhdet_in_tes!P64/RES_hhdet_in_fec!P64)</f>
        <v>0.73676706171416817</v>
      </c>
      <c r="Q64" s="111">
        <f>IF(RES_hhdet_in_tes!Q64=0,"",RES_hhdet_in_tes!Q64/RES_hhdet_in_fec!Q64)</f>
        <v>0.76979154333809452</v>
      </c>
      <c r="R64" s="111">
        <f>IF(RES_hhdet_in_tes!R64=0,"",RES_hhdet_in_tes!R64/RES_hhdet_in_fec!R64)</f>
        <v>0.78658084534706874</v>
      </c>
      <c r="S64" s="111">
        <f>IF(RES_hhdet_in_tes!S64=0,"",RES_hhdet_in_tes!S64/RES_hhdet_in_fec!S64)</f>
        <v>0.79944508540250103</v>
      </c>
      <c r="T64" s="111">
        <f>IF(RES_hhdet_in_tes!T64=0,"",RES_hhdet_in_tes!T64/RES_hhdet_in_fec!T64)</f>
        <v>0.80991643805248681</v>
      </c>
      <c r="U64" s="111">
        <f>IF(RES_hhdet_in_tes!U64=0,"",RES_hhdet_in_tes!U64/RES_hhdet_in_fec!U64)</f>
        <v>0.8190548322680592</v>
      </c>
      <c r="V64" s="111">
        <f>IF(RES_hhdet_in_tes!V64=0,"",RES_hhdet_in_tes!V64/RES_hhdet_in_fec!V64)</f>
        <v>0.82738667359986118</v>
      </c>
      <c r="W64" s="111">
        <f>IF(RES_hhdet_in_tes!W64=0,"",RES_hhdet_in_tes!W64/RES_hhdet_in_fec!W64)</f>
        <v>0.83367067552459317</v>
      </c>
      <c r="X64" s="111">
        <f>IF(RES_hhdet_in_tes!X64=0,"",RES_hhdet_in_tes!X64/RES_hhdet_in_fec!X64)</f>
        <v>0.83780663988624071</v>
      </c>
      <c r="Y64" s="111">
        <f>IF(RES_hhdet_in_tes!Y64=0,"",RES_hhdet_in_tes!Y64/RES_hhdet_in_fec!Y64)</f>
        <v>0.8407271098813669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2.3113993071655847</v>
      </c>
      <c r="D66" s="124">
        <f>IF(RES_hhdet_in_tes!D66=0,"",RES_hhdet_in_tes!D66/RES_hhdet_in_fec!D66)</f>
        <v>2.4092178683197929</v>
      </c>
      <c r="E66" s="124">
        <f>IF(RES_hhdet_in_tes!E66=0,"",RES_hhdet_in_tes!E66/RES_hhdet_in_fec!E66)</f>
        <v>2.5085029178010521</v>
      </c>
      <c r="F66" s="124">
        <f>IF(RES_hhdet_in_tes!F66=0,"",RES_hhdet_in_tes!F66/RES_hhdet_in_fec!F66)</f>
        <v>2.6085853810046205</v>
      </c>
      <c r="G66" s="124">
        <f>IF(RES_hhdet_in_tes!G66=0,"",RES_hhdet_in_tes!G66/RES_hhdet_in_fec!G66)</f>
        <v>2.7100450681308428</v>
      </c>
      <c r="H66" s="124">
        <f>IF(RES_hhdet_in_tes!H66=0,"",RES_hhdet_in_tes!H66/RES_hhdet_in_fec!H66)</f>
        <v>2.8127908552725782</v>
      </c>
      <c r="I66" s="124">
        <f>IF(RES_hhdet_in_tes!I66=0,"",RES_hhdet_in_tes!I66/RES_hhdet_in_fec!I66)</f>
        <v>2.9169442816684823</v>
      </c>
      <c r="J66" s="124">
        <f>IF(RES_hhdet_in_tes!J66=0,"",RES_hhdet_in_tes!J66/RES_hhdet_in_fec!J66)</f>
        <v>3.0230500770485413</v>
      </c>
      <c r="K66" s="124">
        <f>IF(RES_hhdet_in_tes!K66=0,"",RES_hhdet_in_tes!K66/RES_hhdet_in_fec!K66)</f>
        <v>3.1315397127783653</v>
      </c>
      <c r="L66" s="124">
        <f>IF(RES_hhdet_in_tes!L66=0,"",RES_hhdet_in_tes!L66/RES_hhdet_in_fec!L66)</f>
        <v>3.2424704066047978</v>
      </c>
      <c r="M66" s="124">
        <f>IF(RES_hhdet_in_tes!M66=0,"",RES_hhdet_in_tes!M66/RES_hhdet_in_fec!M66)</f>
        <v>3.3695888050455669</v>
      </c>
      <c r="N66" s="124">
        <f>IF(RES_hhdet_in_tes!N66=0,"",RES_hhdet_in_tes!N66/RES_hhdet_in_fec!N66)</f>
        <v>3.5169756563416774</v>
      </c>
      <c r="O66" s="124">
        <f>IF(RES_hhdet_in_tes!O66=0,"",RES_hhdet_in_tes!O66/RES_hhdet_in_fec!O66)</f>
        <v>3.684368036927927</v>
      </c>
      <c r="P66" s="124">
        <f>IF(RES_hhdet_in_tes!P66=0,"",RES_hhdet_in_tes!P66/RES_hhdet_in_fec!P66)</f>
        <v>3.8554753197948144</v>
      </c>
      <c r="Q66" s="124">
        <f>IF(RES_hhdet_in_tes!Q66=0,"",RES_hhdet_in_tes!Q66/RES_hhdet_in_fec!Q66)</f>
        <v>3.9867975359444658</v>
      </c>
      <c r="R66" s="124">
        <f>IF(RES_hhdet_in_tes!R66=0,"",RES_hhdet_in_tes!R66/RES_hhdet_in_fec!R66)</f>
        <v>4.0152521867138136</v>
      </c>
      <c r="S66" s="124">
        <f>IF(RES_hhdet_in_tes!S66=0,"",RES_hhdet_in_tes!S66/RES_hhdet_in_fec!S66)</f>
        <v>4.018413814577074</v>
      </c>
      <c r="T66" s="124">
        <f>IF(RES_hhdet_in_tes!T66=0,"",RES_hhdet_in_tes!T66/RES_hhdet_in_fec!T66)</f>
        <v>4.0219267344251417</v>
      </c>
      <c r="U66" s="124">
        <f>IF(RES_hhdet_in_tes!U66=0,"",RES_hhdet_in_tes!U66/RES_hhdet_in_fec!U66)</f>
        <v>4.0258299787007727</v>
      </c>
      <c r="V66" s="124">
        <f>IF(RES_hhdet_in_tes!V66=0,"",RES_hhdet_in_tes!V66/RES_hhdet_in_fec!V66)</f>
        <v>4.0369836416211138</v>
      </c>
      <c r="W66" s="124">
        <f>IF(RES_hhdet_in_tes!W66=0,"",RES_hhdet_in_tes!W66/RES_hhdet_in_fec!W66)</f>
        <v>4.0735921261693395</v>
      </c>
      <c r="X66" s="124">
        <f>IF(RES_hhdet_in_tes!X66=0,"",RES_hhdet_in_tes!X66/RES_hhdet_in_fec!X66)</f>
        <v>4.1178655595999425</v>
      </c>
      <c r="Y66" s="124">
        <f>IF(RES_hhdet_in_tes!Y66=0,"",RES_hhdet_in_tes!Y66/RES_hhdet_in_fec!Y66)</f>
        <v>4.1677695889539841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2.3113993071655847</v>
      </c>
      <c r="D67" s="111">
        <f>IF(RES_hhdet_in_tes!D67=0,"",RES_hhdet_in_tes!D67/RES_hhdet_in_fec!D67)</f>
        <v>2.4092178683197929</v>
      </c>
      <c r="E67" s="111">
        <f>IF(RES_hhdet_in_tes!E67=0,"",RES_hhdet_in_tes!E67/RES_hhdet_in_fec!E67)</f>
        <v>2.5085029178010521</v>
      </c>
      <c r="F67" s="111">
        <f>IF(RES_hhdet_in_tes!F67=0,"",RES_hhdet_in_tes!F67/RES_hhdet_in_fec!F67)</f>
        <v>2.6085853810046205</v>
      </c>
      <c r="G67" s="111">
        <f>IF(RES_hhdet_in_tes!G67=0,"",RES_hhdet_in_tes!G67/RES_hhdet_in_fec!G67)</f>
        <v>2.7100450681308428</v>
      </c>
      <c r="H67" s="111">
        <f>IF(RES_hhdet_in_tes!H67=0,"",RES_hhdet_in_tes!H67/RES_hhdet_in_fec!H67)</f>
        <v>2.8127908552725782</v>
      </c>
      <c r="I67" s="111">
        <f>IF(RES_hhdet_in_tes!I67=0,"",RES_hhdet_in_tes!I67/RES_hhdet_in_fec!I67)</f>
        <v>2.9169442816684823</v>
      </c>
      <c r="J67" s="111">
        <f>IF(RES_hhdet_in_tes!J67=0,"",RES_hhdet_in_tes!J67/RES_hhdet_in_fec!J67)</f>
        <v>3.0230500770485413</v>
      </c>
      <c r="K67" s="111">
        <f>IF(RES_hhdet_in_tes!K67=0,"",RES_hhdet_in_tes!K67/RES_hhdet_in_fec!K67)</f>
        <v>3.1315397127783653</v>
      </c>
      <c r="L67" s="111">
        <f>IF(RES_hhdet_in_tes!L67=0,"",RES_hhdet_in_tes!L67/RES_hhdet_in_fec!L67)</f>
        <v>3.2424704066047978</v>
      </c>
      <c r="M67" s="111">
        <f>IF(RES_hhdet_in_tes!M67=0,"",RES_hhdet_in_tes!M67/RES_hhdet_in_fec!M67)</f>
        <v>3.3695888050455669</v>
      </c>
      <c r="N67" s="111">
        <f>IF(RES_hhdet_in_tes!N67=0,"",RES_hhdet_in_tes!N67/RES_hhdet_in_fec!N67)</f>
        <v>3.5169756563416774</v>
      </c>
      <c r="O67" s="111">
        <f>IF(RES_hhdet_in_tes!O67=0,"",RES_hhdet_in_tes!O67/RES_hhdet_in_fec!O67)</f>
        <v>3.684368036927927</v>
      </c>
      <c r="P67" s="111">
        <f>IF(RES_hhdet_in_tes!P67=0,"",RES_hhdet_in_tes!P67/RES_hhdet_in_fec!P67)</f>
        <v>3.8554753197948144</v>
      </c>
      <c r="Q67" s="111">
        <f>IF(RES_hhdet_in_tes!Q67=0,"",RES_hhdet_in_tes!Q67/RES_hhdet_in_fec!Q67)</f>
        <v>3.9867975359444658</v>
      </c>
      <c r="R67" s="111">
        <f>IF(RES_hhdet_in_tes!R67=0,"",RES_hhdet_in_tes!R67/RES_hhdet_in_fec!R67)</f>
        <v>4.0152521867138136</v>
      </c>
      <c r="S67" s="111">
        <f>IF(RES_hhdet_in_tes!S67=0,"",RES_hhdet_in_tes!S67/RES_hhdet_in_fec!S67)</f>
        <v>4.018413814577074</v>
      </c>
      <c r="T67" s="111">
        <f>IF(RES_hhdet_in_tes!T67=0,"",RES_hhdet_in_tes!T67/RES_hhdet_in_fec!T67)</f>
        <v>4.0219267344251417</v>
      </c>
      <c r="U67" s="111">
        <f>IF(RES_hhdet_in_tes!U67=0,"",RES_hhdet_in_tes!U67/RES_hhdet_in_fec!U67)</f>
        <v>4.0258299787007727</v>
      </c>
      <c r="V67" s="111">
        <f>IF(RES_hhdet_in_tes!V67=0,"",RES_hhdet_in_tes!V67/RES_hhdet_in_fec!V67)</f>
        <v>4.0369836416211138</v>
      </c>
      <c r="W67" s="111">
        <f>IF(RES_hhdet_in_tes!W67=0,"",RES_hhdet_in_tes!W67/RES_hhdet_in_fec!W67)</f>
        <v>4.0735921261693395</v>
      </c>
      <c r="X67" s="111">
        <f>IF(RES_hhdet_in_tes!X67=0,"",RES_hhdet_in_tes!X67/RES_hhdet_in_fec!X67)</f>
        <v>4.1178655595999425</v>
      </c>
      <c r="Y67" s="111">
        <f>IF(RES_hhdet_in_tes!Y67=0,"",RES_hhdet_in_tes!Y67/RES_hhdet_in_fec!Y67)</f>
        <v>4.1677695889539841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0.63482137475873657</v>
      </c>
      <c r="D68" s="124">
        <f>IF(RES_hhdet_in_tes!D68=0,"",RES_hhdet_in_tes!D68/RES_hhdet_in_fec!D68)</f>
        <v>0.63277420887443714</v>
      </c>
      <c r="E68" s="124">
        <f>IF(RES_hhdet_in_tes!E68=0,"",RES_hhdet_in_tes!E68/RES_hhdet_in_fec!E68)</f>
        <v>0.63636763883434566</v>
      </c>
      <c r="F68" s="124">
        <f>IF(RES_hhdet_in_tes!F68=0,"",RES_hhdet_in_tes!F68/RES_hhdet_in_fec!F68)</f>
        <v>0.64445427298452462</v>
      </c>
      <c r="G68" s="124">
        <f>IF(RES_hhdet_in_tes!G68=0,"",RES_hhdet_in_tes!G68/RES_hhdet_in_fec!G68)</f>
        <v>0.64858850201358409</v>
      </c>
      <c r="H68" s="124">
        <f>IF(RES_hhdet_in_tes!H68=0,"",RES_hhdet_in_tes!H68/RES_hhdet_in_fec!H68)</f>
        <v>0.66076284017813447</v>
      </c>
      <c r="I68" s="124">
        <f>IF(RES_hhdet_in_tes!I68=0,"",RES_hhdet_in_tes!I68/RES_hhdet_in_fec!I68)</f>
        <v>0.66216864872856585</v>
      </c>
      <c r="J68" s="124">
        <f>IF(RES_hhdet_in_tes!J68=0,"",RES_hhdet_in_tes!J68/RES_hhdet_in_fec!J68)</f>
        <v>0.67846738423490516</v>
      </c>
      <c r="K68" s="124">
        <f>IF(RES_hhdet_in_tes!K68=0,"",RES_hhdet_in_tes!K68/RES_hhdet_in_fec!K68)</f>
        <v>0.6775671921113422</v>
      </c>
      <c r="L68" s="124">
        <f>IF(RES_hhdet_in_tes!L68=0,"",RES_hhdet_in_tes!L68/RES_hhdet_in_fec!L68)</f>
        <v>0.69473104960776333</v>
      </c>
      <c r="M68" s="124">
        <f>IF(RES_hhdet_in_tes!M68=0,"",RES_hhdet_in_tes!M68/RES_hhdet_in_fec!M68)</f>
        <v>0.7027801748559469</v>
      </c>
      <c r="N68" s="124">
        <f>IF(RES_hhdet_in_tes!N68=0,"",RES_hhdet_in_tes!N68/RES_hhdet_in_fec!N68)</f>
        <v>0.7242093444131682</v>
      </c>
      <c r="O68" s="124">
        <f>IF(RES_hhdet_in_tes!O68=0,"",RES_hhdet_in_tes!O68/RES_hhdet_in_fec!O68)</f>
        <v>0.7445607746427142</v>
      </c>
      <c r="P68" s="124">
        <f>IF(RES_hhdet_in_tes!P68=0,"",RES_hhdet_in_tes!P68/RES_hhdet_in_fec!P68)</f>
        <v>0.77251472290279266</v>
      </c>
      <c r="Q68" s="124">
        <f>IF(RES_hhdet_in_tes!Q68=0,"",RES_hhdet_in_tes!Q68/RES_hhdet_in_fec!Q68)</f>
        <v>0.79241696814271423</v>
      </c>
      <c r="R68" s="124">
        <f>IF(RES_hhdet_in_tes!R68=0,"",RES_hhdet_in_tes!R68/RES_hhdet_in_fec!R68)</f>
        <v>0.80765429887725937</v>
      </c>
      <c r="S68" s="124">
        <f>IF(RES_hhdet_in_tes!S68=0,"",RES_hhdet_in_tes!S68/RES_hhdet_in_fec!S68)</f>
        <v>0.82386159339739018</v>
      </c>
      <c r="T68" s="124">
        <f>IF(RES_hhdet_in_tes!T68=0,"",RES_hhdet_in_tes!T68/RES_hhdet_in_fec!T68)</f>
        <v>0.83671459038897578</v>
      </c>
      <c r="U68" s="124">
        <f>IF(RES_hhdet_in_tes!U68=0,"",RES_hhdet_in_tes!U68/RES_hhdet_in_fec!U68)</f>
        <v>0.84959242955531444</v>
      </c>
      <c r="V68" s="124">
        <f>IF(RES_hhdet_in_tes!V68=0,"",RES_hhdet_in_tes!V68/RES_hhdet_in_fec!V68)</f>
        <v>0.85519751369059394</v>
      </c>
      <c r="W68" s="124">
        <f>IF(RES_hhdet_in_tes!W68=0,"",RES_hhdet_in_tes!W68/RES_hhdet_in_fec!W68)</f>
        <v>0.86472251416802237</v>
      </c>
      <c r="X68" s="124">
        <f>IF(RES_hhdet_in_tes!X68=0,"",RES_hhdet_in_tes!X68/RES_hhdet_in_fec!X68)</f>
        <v>0.86732881173616194</v>
      </c>
      <c r="Y68" s="124">
        <f>IF(RES_hhdet_in_tes!Y68=0,"",RES_hhdet_in_tes!Y68/RES_hhdet_in_fec!Y68)</f>
        <v>0.8683298027554599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0.62401507795332312</v>
      </c>
      <c r="D69" s="111">
        <f>IF(RES_hhdet_in_tes!D69=0,"",RES_hhdet_in_tes!D69/RES_hhdet_in_fec!D69)</f>
        <v>0.62984603701803543</v>
      </c>
      <c r="E69" s="111">
        <f>IF(RES_hhdet_in_tes!E69=0,"",RES_hhdet_in_tes!E69/RES_hhdet_in_fec!E69)</f>
        <v>0.63594110420508976</v>
      </c>
      <c r="F69" s="111">
        <f>IF(RES_hhdet_in_tes!F69=0,"",RES_hhdet_in_tes!F69/RES_hhdet_in_fec!F69)</f>
        <v>0.64208312897996411</v>
      </c>
      <c r="G69" s="111">
        <f>IF(RES_hhdet_in_tes!G69=0,"",RES_hhdet_in_tes!G69/RES_hhdet_in_fec!G69)</f>
        <v>0.64846649360169317</v>
      </c>
      <c r="H69" s="111">
        <f>IF(RES_hhdet_in_tes!H69=0,"",RES_hhdet_in_tes!H69/RES_hhdet_in_fec!H69)</f>
        <v>0.65506539089646798</v>
      </c>
      <c r="I69" s="111">
        <f>IF(RES_hhdet_in_tes!I69=0,"",RES_hhdet_in_tes!I69/RES_hhdet_in_fec!I69)</f>
        <v>0.66192565126659264</v>
      </c>
      <c r="J69" s="111">
        <f>IF(RES_hhdet_in_tes!J69=0,"",RES_hhdet_in_tes!J69/RES_hhdet_in_fec!J69)</f>
        <v>0.66923969964525998</v>
      </c>
      <c r="K69" s="111">
        <f>IF(RES_hhdet_in_tes!K69=0,"",RES_hhdet_in_tes!K69/RES_hhdet_in_fec!K69)</f>
        <v>0.67716843832184359</v>
      </c>
      <c r="L69" s="111">
        <f>IF(RES_hhdet_in_tes!L69=0,"",RES_hhdet_in_tes!L69/RES_hhdet_in_fec!L69)</f>
        <v>0.68575009717200308</v>
      </c>
      <c r="M69" s="111">
        <f>IF(RES_hhdet_in_tes!M69=0,"",RES_hhdet_in_tes!M69/RES_hhdet_in_fec!M69)</f>
        <v>0.69899007669228885</v>
      </c>
      <c r="N69" s="111">
        <f>IF(RES_hhdet_in_tes!N69=0,"",RES_hhdet_in_tes!N69/RES_hhdet_in_fec!N69)</f>
        <v>0.71812510323561685</v>
      </c>
      <c r="O69" s="111">
        <f>IF(RES_hhdet_in_tes!O69=0,"",RES_hhdet_in_tes!O69/RES_hhdet_in_fec!O69)</f>
        <v>0.74403787739345506</v>
      </c>
      <c r="P69" s="111">
        <f>IF(RES_hhdet_in_tes!P69=0,"",RES_hhdet_in_tes!P69/RES_hhdet_in_fec!P69)</f>
        <v>0.77416754871067028</v>
      </c>
      <c r="Q69" s="111">
        <f>IF(RES_hhdet_in_tes!Q69=0,"",RES_hhdet_in_tes!Q69/RES_hhdet_in_fec!Q69)</f>
        <v>0.8005468171465544</v>
      </c>
      <c r="R69" s="111">
        <f>IF(RES_hhdet_in_tes!R69=0,"",RES_hhdet_in_tes!R69/RES_hhdet_in_fec!R69)</f>
        <v>0.81667175669598935</v>
      </c>
      <c r="S69" s="111">
        <f>IF(RES_hhdet_in_tes!S69=0,"",RES_hhdet_in_tes!S69/RES_hhdet_in_fec!S69)</f>
        <v>0.83040396574372743</v>
      </c>
      <c r="T69" s="111">
        <f>IF(RES_hhdet_in_tes!T69=0,"",RES_hhdet_in_tes!T69/RES_hhdet_in_fec!T69)</f>
        <v>0.84195898982035211</v>
      </c>
      <c r="U69" s="111">
        <f>IF(RES_hhdet_in_tes!U69=0,"",RES_hhdet_in_tes!U69/RES_hhdet_in_fec!U69)</f>
        <v>0.85154208727514169</v>
      </c>
      <c r="V69" s="111">
        <f>IF(RES_hhdet_in_tes!V69=0,"",RES_hhdet_in_tes!V69/RES_hhdet_in_fec!V69)</f>
        <v>0.8593332832045848</v>
      </c>
      <c r="W69" s="111">
        <f>IF(RES_hhdet_in_tes!W69=0,"",RES_hhdet_in_tes!W69/RES_hhdet_in_fec!W69)</f>
        <v>0.86448954194137528</v>
      </c>
      <c r="X69" s="111">
        <f>IF(RES_hhdet_in_tes!X69=0,"",RES_hhdet_in_tes!X69/RES_hhdet_in_fec!X69)</f>
        <v>0.86674071574524536</v>
      </c>
      <c r="Y69" s="111">
        <f>IF(RES_hhdet_in_tes!Y69=0,"",RES_hhdet_in_tes!Y69/RES_hhdet_in_fec!Y69)</f>
        <v>0.86806064231588531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0.87390623182568761</v>
      </c>
      <c r="D70" s="111">
        <f>IF(RES_hhdet_in_tes!D70=0,"",RES_hhdet_in_tes!D70/RES_hhdet_in_fec!D70)</f>
        <v>0.88607336117961755</v>
      </c>
      <c r="E70" s="111">
        <f>IF(RES_hhdet_in_tes!E70=0,"",RES_hhdet_in_tes!E70/RES_hhdet_in_fec!E70)</f>
        <v>0.8781491262017993</v>
      </c>
      <c r="F70" s="111">
        <f>IF(RES_hhdet_in_tes!F70=0,"",RES_hhdet_in_tes!F70/RES_hhdet_in_fec!F70)</f>
        <v>0.88424880533817385</v>
      </c>
      <c r="G70" s="111">
        <f>IF(RES_hhdet_in_tes!G70=0,"",RES_hhdet_in_tes!G70/RES_hhdet_in_fec!G70)</f>
        <v>0.89622929261607864</v>
      </c>
      <c r="H70" s="111">
        <f>IF(RES_hhdet_in_tes!H70=0,"",RES_hhdet_in_tes!H70/RES_hhdet_in_fec!H70)</f>
        <v>0.90365767580638057</v>
      </c>
      <c r="I70" s="111">
        <f>IF(RES_hhdet_in_tes!I70=0,"",RES_hhdet_in_tes!I70/RES_hhdet_in_fec!I70)</f>
        <v>0.88917824893266639</v>
      </c>
      <c r="J70" s="111">
        <f>IF(RES_hhdet_in_tes!J70=0,"",RES_hhdet_in_tes!J70/RES_hhdet_in_fec!J70)</f>
        <v>0.90011015986198062</v>
      </c>
      <c r="K70" s="111">
        <f>IF(RES_hhdet_in_tes!K70=0,"",RES_hhdet_in_tes!K70/RES_hhdet_in_fec!K70)</f>
        <v>0.91109342001828375</v>
      </c>
      <c r="L70" s="111">
        <f>IF(RES_hhdet_in_tes!L70=0,"",RES_hhdet_in_tes!L70/RES_hhdet_in_fec!L70)</f>
        <v>0.83005620714741568</v>
      </c>
      <c r="M70" s="111">
        <f>IF(RES_hhdet_in_tes!M70=0,"",RES_hhdet_in_tes!M70/RES_hhdet_in_fec!M70)</f>
        <v>0.92145298632428208</v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>
        <f>IF(RES_hhdet_in_tes!P70=0,"",RES_hhdet_in_tes!P70/RES_hhdet_in_fec!P70)</f>
        <v>0.94708645117948731</v>
      </c>
      <c r="Q70" s="111">
        <f>IF(RES_hhdet_in_tes!Q70=0,"",RES_hhdet_in_tes!Q70/RES_hhdet_in_fec!Q70)</f>
        <v>0.94786355885086071</v>
      </c>
      <c r="R70" s="111">
        <f>IF(RES_hhdet_in_tes!R70=0,"",RES_hhdet_in_tes!R70/RES_hhdet_in_fec!R70)</f>
        <v>0.95536320779063533</v>
      </c>
      <c r="S70" s="111">
        <f>IF(RES_hhdet_in_tes!S70=0,"",RES_hhdet_in_tes!S70/RES_hhdet_in_fec!S70)</f>
        <v>0.95441647942640839</v>
      </c>
      <c r="T70" s="111">
        <f>IF(RES_hhdet_in_tes!T70=0,"",RES_hhdet_in_tes!T70/RES_hhdet_in_fec!T70)</f>
        <v>0.95826717046284215</v>
      </c>
      <c r="U70" s="111">
        <f>IF(RES_hhdet_in_tes!U70=0,"",RES_hhdet_in_tes!U70/RES_hhdet_in_fec!U70)</f>
        <v>0.96438867422959762</v>
      </c>
      <c r="V70" s="111">
        <f>IF(RES_hhdet_in_tes!V70=0,"",RES_hhdet_in_tes!V70/RES_hhdet_in_fec!V70)</f>
        <v>0.96588711707645725</v>
      </c>
      <c r="W70" s="111">
        <f>IF(RES_hhdet_in_tes!W70=0,"",RES_hhdet_in_tes!W70/RES_hhdet_in_fec!W70)</f>
        <v>0.96668285474490756</v>
      </c>
      <c r="X70" s="111">
        <f>IF(RES_hhdet_in_tes!X70=0,"",RES_hhdet_in_tes!X70/RES_hhdet_in_fec!X70)</f>
        <v>0.98720757893743161</v>
      </c>
      <c r="Y70" s="111">
        <f>IF(RES_hhdet_in_tes!Y70=0,"",RES_hhdet_in_tes!Y70/RES_hhdet_in_fec!Y70)</f>
        <v>0.98973146898798126</v>
      </c>
      <c r="DA70" s="63" t="s">
        <v>3652</v>
      </c>
    </row>
    <row r="71" spans="1:105" ht="12" customHeight="1" x14ac:dyDescent="0.25">
      <c r="A71" s="100" t="s">
        <v>212</v>
      </c>
      <c r="B71" s="112"/>
      <c r="C71" s="112">
        <f>IF(RES_hhdet_in_tes!C71=0,"",RES_hhdet_in_tes!C71/RES_hhdet_in_fec!C71)</f>
        <v>0.62401507795332312</v>
      </c>
      <c r="D71" s="112">
        <f>IF(RES_hhdet_in_tes!D71=0,"",RES_hhdet_in_tes!D71/RES_hhdet_in_fec!D71)</f>
        <v>0.62984603701803543</v>
      </c>
      <c r="E71" s="112">
        <f>IF(RES_hhdet_in_tes!E71=0,"",RES_hhdet_in_tes!E71/RES_hhdet_in_fec!E71)</f>
        <v>0.63594110420508976</v>
      </c>
      <c r="F71" s="112">
        <f>IF(RES_hhdet_in_tes!F71=0,"",RES_hhdet_in_tes!F71/RES_hhdet_in_fec!F71)</f>
        <v>0.64208312897996411</v>
      </c>
      <c r="G71" s="112">
        <f>IF(RES_hhdet_in_tes!G71=0,"",RES_hhdet_in_tes!G71/RES_hhdet_in_fec!G71)</f>
        <v>0.64846649360169317</v>
      </c>
      <c r="H71" s="112">
        <f>IF(RES_hhdet_in_tes!H71=0,"",RES_hhdet_in_tes!H71/RES_hhdet_in_fec!H71)</f>
        <v>0.65506539089646798</v>
      </c>
      <c r="I71" s="112">
        <f>IF(RES_hhdet_in_tes!I71=0,"",RES_hhdet_in_tes!I71/RES_hhdet_in_fec!I71)</f>
        <v>0.66192565126659264</v>
      </c>
      <c r="J71" s="112">
        <f>IF(RES_hhdet_in_tes!J71=0,"",RES_hhdet_in_tes!J71/RES_hhdet_in_fec!J71)</f>
        <v>0.66923969964525998</v>
      </c>
      <c r="K71" s="112">
        <f>IF(RES_hhdet_in_tes!K71=0,"",RES_hhdet_in_tes!K71/RES_hhdet_in_fec!K71)</f>
        <v>0.67716843832184359</v>
      </c>
      <c r="L71" s="112">
        <f>IF(RES_hhdet_in_tes!L71=0,"",RES_hhdet_in_tes!L71/RES_hhdet_in_fec!L71)</f>
        <v>0.68575009717200308</v>
      </c>
      <c r="M71" s="112">
        <f>IF(RES_hhdet_in_tes!M71=0,"",RES_hhdet_in_tes!M71/RES_hhdet_in_fec!M71)</f>
        <v>0.69899007669228896</v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>
        <f>IF(RES_hhdet_in_tes!P71=0,"",RES_hhdet_in_tes!P71/RES_hhdet_in_fec!P71)</f>
        <v>0.77416754871067028</v>
      </c>
      <c r="Q71" s="112">
        <f>IF(RES_hhdet_in_tes!Q71=0,"",RES_hhdet_in_tes!Q71/RES_hhdet_in_fec!Q71)</f>
        <v>0.8005468171465544</v>
      </c>
      <c r="R71" s="112">
        <f>IF(RES_hhdet_in_tes!R71=0,"",RES_hhdet_in_tes!R71/RES_hhdet_in_fec!R71)</f>
        <v>0.81667175669598935</v>
      </c>
      <c r="S71" s="112">
        <f>IF(RES_hhdet_in_tes!S71=0,"",RES_hhdet_in_tes!S71/RES_hhdet_in_fec!S71)</f>
        <v>0.83040396574372743</v>
      </c>
      <c r="T71" s="112">
        <f>IF(RES_hhdet_in_tes!T71=0,"",RES_hhdet_in_tes!T71/RES_hhdet_in_fec!T71)</f>
        <v>0.84195898982035222</v>
      </c>
      <c r="U71" s="112">
        <f>IF(RES_hhdet_in_tes!U71=0,"",RES_hhdet_in_tes!U71/RES_hhdet_in_fec!U71)</f>
        <v>0.85154208727514169</v>
      </c>
      <c r="V71" s="112">
        <f>IF(RES_hhdet_in_tes!V71=0,"",RES_hhdet_in_tes!V71/RES_hhdet_in_fec!V71)</f>
        <v>0.8593332832045848</v>
      </c>
      <c r="W71" s="112">
        <f>IF(RES_hhdet_in_tes!W71=0,"",RES_hhdet_in_tes!W71/RES_hhdet_in_fec!W71)</f>
        <v>0.86448954194137517</v>
      </c>
      <c r="X71" s="112">
        <f>IF(RES_hhdet_in_tes!X71=0,"",RES_hhdet_in_tes!X71/RES_hhdet_in_fec!X71)</f>
        <v>0.86674071574524536</v>
      </c>
      <c r="Y71" s="112">
        <f>IF(RES_hhdet_in_tes!Y71=0,"",RES_hhdet_in_tes!Y71/RES_hhdet_in_fec!Y71)</f>
        <v>0.8680606423158852</v>
      </c>
      <c r="DA71" s="131" t="s">
        <v>3653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X72" s="113">
        <f>IF(RES_hhdet_in_tes!X72=0,"",RES_hhdet_in_tes!X72/RES_hhdet_in_fec!X72)</f>
        <v>1</v>
      </c>
      <c r="Y72" s="113">
        <f>IF(RES_hhdet_in_tes!Y72=0,"",RES_hhdet_in_tes!Y72/RES_hhdet_in_fec!Y72)</f>
        <v>1</v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0.70554984942608501</v>
      </c>
      <c r="D73" s="112">
        <f>IF(RES_hhdet_in_tes!D73=0,"",RES_hhdet_in_tes!D73/RES_hhdet_in_fec!D73)</f>
        <v>0.70646964616873853</v>
      </c>
      <c r="E73" s="112">
        <f>IF(RES_hhdet_in_tes!E73=0,"",RES_hhdet_in_tes!E73/RES_hhdet_in_fec!E73)</f>
        <v>0.70747659579702349</v>
      </c>
      <c r="F73" s="112">
        <f>IF(RES_hhdet_in_tes!F73=0,"",RES_hhdet_in_tes!F73/RES_hhdet_in_fec!F73)</f>
        <v>0.70849569475398999</v>
      </c>
      <c r="G73" s="112" t="str">
        <f>IF(RES_hhdet_in_tes!G73=0,"",RES_hhdet_in_tes!G73/RES_hhdet_in_fec!G73)</f>
        <v/>
      </c>
      <c r="H73" s="112">
        <f>IF(RES_hhdet_in_tes!H73=0,"",RES_hhdet_in_tes!H73/RES_hhdet_in_fec!H73)</f>
        <v>0.71076895557422648</v>
      </c>
      <c r="I73" s="112" t="str">
        <f>IF(RES_hhdet_in_tes!I73=0,"",RES_hhdet_in_tes!I73/RES_hhdet_in_fec!I73)</f>
        <v/>
      </c>
      <c r="J73" s="112">
        <f>IF(RES_hhdet_in_tes!J73=0,"",RES_hhdet_in_tes!J73/RES_hhdet_in_fec!J73)</f>
        <v>0.71345998911262776</v>
      </c>
      <c r="K73" s="112" t="str">
        <f>IF(RES_hhdet_in_tes!K73=0,"",RES_hhdet_in_tes!K73/RES_hhdet_in_fec!K73)</f>
        <v/>
      </c>
      <c r="L73" s="112">
        <f>IF(RES_hhdet_in_tes!L73=0,"",RES_hhdet_in_tes!L73/RES_hhdet_in_fec!L73)</f>
        <v>0.71701257664421292</v>
      </c>
      <c r="M73" s="112">
        <f>IF(RES_hhdet_in_tes!M73=0,"",RES_hhdet_in_tes!M73/RES_hhdet_in_fec!M73)</f>
        <v>0.72062477409005909</v>
      </c>
      <c r="N73" s="112">
        <f>IF(RES_hhdet_in_tes!N73=0,"",RES_hhdet_in_tes!N73/RES_hhdet_in_fec!N73)</f>
        <v>0.72658096235646963</v>
      </c>
      <c r="O73" s="112">
        <f>IF(RES_hhdet_in_tes!O73=0,"",RES_hhdet_in_tes!O73/RES_hhdet_in_fec!O73)</f>
        <v>0.73566337521068204</v>
      </c>
      <c r="P73" s="112">
        <f>IF(RES_hhdet_in_tes!P73=0,"",RES_hhdet_in_tes!P73/RES_hhdet_in_fec!P73)</f>
        <v>0.7474414128712219</v>
      </c>
      <c r="Q73" s="112">
        <f>IF(RES_hhdet_in_tes!Q73=0,"",RES_hhdet_in_tes!Q73/RES_hhdet_in_fec!Q73)</f>
        <v>0.75880471332455868</v>
      </c>
      <c r="R73" s="112">
        <f>IF(RES_hhdet_in_tes!R73=0,"",RES_hhdet_in_tes!R73/RES_hhdet_in_fec!R73)</f>
        <v>0.76649470594399738</v>
      </c>
      <c r="S73" s="112">
        <f>IF(RES_hhdet_in_tes!S73=0,"",RES_hhdet_in_tes!S73/RES_hhdet_in_fec!S73)</f>
        <v>0.77394498327859629</v>
      </c>
      <c r="T73" s="112">
        <f>IF(RES_hhdet_in_tes!T73=0,"",RES_hhdet_in_tes!T73/RES_hhdet_in_fec!T73)</f>
        <v>0.78133744247590953</v>
      </c>
      <c r="U73" s="112">
        <f>IF(RES_hhdet_in_tes!U73=0,"",RES_hhdet_in_tes!U73/RES_hhdet_in_fec!U73)</f>
        <v>0.78874639788455247</v>
      </c>
      <c r="V73" s="112">
        <f>IF(RES_hhdet_in_tes!V73=0,"",RES_hhdet_in_tes!V73/RES_hhdet_in_fec!V73)</f>
        <v>0.79602483772167731</v>
      </c>
      <c r="W73" s="112" t="str">
        <f>IF(RES_hhdet_in_tes!W73=0,"",RES_hhdet_in_tes!W73/RES_hhdet_in_fec!W73)</f>
        <v/>
      </c>
      <c r="X73" s="112" t="str">
        <f>IF(RES_hhdet_in_tes!X73=0,"",RES_hhdet_in_tes!X73/RES_hhdet_in_fec!X73)</f>
        <v/>
      </c>
      <c r="Y73" s="112">
        <f>IF(RES_hhdet_in_tes!Y73=0,"",RES_hhdet_in_tes!Y73/RES_hhdet_in_fec!Y73)</f>
        <v>0.82633283898936449</v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0.90912247713831029</v>
      </c>
      <c r="D74" s="113">
        <f>IF(RES_hhdet_in_tes!D74=0,"",RES_hhdet_in_tes!D74/RES_hhdet_in_fec!D74)</f>
        <v>0.91671129975588495</v>
      </c>
      <c r="E74" s="113">
        <f>IF(RES_hhdet_in_tes!E74=0,"",RES_hhdet_in_tes!E74/RES_hhdet_in_fec!E74)</f>
        <v>0.908889862685483</v>
      </c>
      <c r="F74" s="113">
        <f>IF(RES_hhdet_in_tes!F74=0,"",RES_hhdet_in_tes!F74/RES_hhdet_in_fec!F74)</f>
        <v>0.91189428205862855</v>
      </c>
      <c r="G74" s="113" t="str">
        <f>IF(RES_hhdet_in_tes!G74=0,"",RES_hhdet_in_tes!G74/RES_hhdet_in_fec!G74)</f>
        <v/>
      </c>
      <c r="H74" s="113">
        <f>IF(RES_hhdet_in_tes!H74=0,"",RES_hhdet_in_tes!H74/RES_hhdet_in_fec!H74)</f>
        <v>0.92399359036402517</v>
      </c>
      <c r="I74" s="113" t="str">
        <f>IF(RES_hhdet_in_tes!I74=0,"",RES_hhdet_in_tes!I74/RES_hhdet_in_fec!I74)</f>
        <v/>
      </c>
      <c r="J74" s="113">
        <f>IF(RES_hhdet_in_tes!J74=0,"",RES_hhdet_in_tes!J74/RES_hhdet_in_fec!J74)</f>
        <v>0.91727142401029127</v>
      </c>
      <c r="K74" s="113" t="str">
        <f>IF(RES_hhdet_in_tes!K74=0,"",RES_hhdet_in_tes!K74/RES_hhdet_in_fec!K74)</f>
        <v/>
      </c>
      <c r="L74" s="113">
        <f>IF(RES_hhdet_in_tes!L74=0,"",RES_hhdet_in_tes!L74/RES_hhdet_in_fec!L74)</f>
        <v>0.8500142335323887</v>
      </c>
      <c r="M74" s="113">
        <f>IF(RES_hhdet_in_tes!M74=0,"",RES_hhdet_in_tes!M74/RES_hhdet_in_fec!M74)</f>
        <v>0.92906114271912277</v>
      </c>
      <c r="N74" s="113">
        <f>IF(RES_hhdet_in_tes!N74=0,"",RES_hhdet_in_tes!N74/RES_hhdet_in_fec!N74)</f>
        <v>0.91234995950185394</v>
      </c>
      <c r="O74" s="113">
        <f>IF(RES_hhdet_in_tes!O74=0,"",RES_hhdet_in_tes!O74/RES_hhdet_in_fec!O74)</f>
        <v>0.91246163228493438</v>
      </c>
      <c r="P74" s="113">
        <f>IF(RES_hhdet_in_tes!P74=0,"",RES_hhdet_in_tes!P74/RES_hhdet_in_fec!P74)</f>
        <v>0.93927392623292361</v>
      </c>
      <c r="Q74" s="113">
        <f>IF(RES_hhdet_in_tes!Q74=0,"",RES_hhdet_in_tes!Q74/RES_hhdet_in_fec!Q74)</f>
        <v>0.93439534698343285</v>
      </c>
      <c r="R74" s="113">
        <f>IF(RES_hhdet_in_tes!R74=0,"",RES_hhdet_in_tes!R74/RES_hhdet_in_fec!R74)</f>
        <v>0.94041322909280312</v>
      </c>
      <c r="S74" s="113">
        <f>IF(RES_hhdet_in_tes!S74=0,"",RES_hhdet_in_tes!S74/RES_hhdet_in_fec!S74)</f>
        <v>0.93606459387668328</v>
      </c>
      <c r="T74" s="113">
        <f>IF(RES_hhdet_in_tes!T74=0,"",RES_hhdet_in_tes!T74/RES_hhdet_in_fec!T74)</f>
        <v>0.93901778423906979</v>
      </c>
      <c r="U74" s="113">
        <f>IF(RES_hhdet_in_tes!U74=0,"",RES_hhdet_in_tes!U74/RES_hhdet_in_fec!U74)</f>
        <v>0.94632743578919643</v>
      </c>
      <c r="V74" s="113">
        <f>IF(RES_hhdet_in_tes!V74=0,"",RES_hhdet_in_tes!V74/RES_hhdet_in_fec!V74)</f>
        <v>0.94761070362527478</v>
      </c>
      <c r="W74" s="113" t="str">
        <f>IF(RES_hhdet_in_tes!W74=0,"",RES_hhdet_in_tes!W74/RES_hhdet_in_fec!W74)</f>
        <v/>
      </c>
      <c r="X74" s="113" t="str">
        <f>IF(RES_hhdet_in_tes!X74=0,"",RES_hhdet_in_tes!X74/RES_hhdet_in_fec!X74)</f>
        <v/>
      </c>
      <c r="Y74" s="113" t="str">
        <f>IF(RES_hhdet_in_tes!Y74=0,"",RES_hhdet_in_tes!Y74/RES_hhdet_in_fec!Y74)</f>
        <v/>
      </c>
      <c r="DA74" s="132" t="s">
        <v>3656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0.70554984942608501</v>
      </c>
      <c r="D75" s="111">
        <f>IF(RES_hhdet_in_tes!D75=0,"",RES_hhdet_in_tes!D75/RES_hhdet_in_fec!D75)</f>
        <v>0.70646964616873853</v>
      </c>
      <c r="E75" s="111">
        <f>IF(RES_hhdet_in_tes!E75=0,"",RES_hhdet_in_tes!E75/RES_hhdet_in_fec!E75)</f>
        <v>0.70747659579702338</v>
      </c>
      <c r="F75" s="111">
        <f>IF(RES_hhdet_in_tes!F75=0,"",RES_hhdet_in_tes!F75/RES_hhdet_in_fec!F75)</f>
        <v>0.70849569475398999</v>
      </c>
      <c r="G75" s="111" t="str">
        <f>IF(RES_hhdet_in_tes!G75=0,"",RES_hhdet_in_tes!G75/RES_hhdet_in_fec!G75)</f>
        <v/>
      </c>
      <c r="H75" s="111">
        <f>IF(RES_hhdet_in_tes!H75=0,"",RES_hhdet_in_tes!H75/RES_hhdet_in_fec!H75)</f>
        <v>0.71076895557422648</v>
      </c>
      <c r="I75" s="111" t="str">
        <f>IF(RES_hhdet_in_tes!I75=0,"",RES_hhdet_in_tes!I75/RES_hhdet_in_fec!I75)</f>
        <v/>
      </c>
      <c r="J75" s="111">
        <f>IF(RES_hhdet_in_tes!J75=0,"",RES_hhdet_in_tes!J75/RES_hhdet_in_fec!J75)</f>
        <v>0.71345998911262765</v>
      </c>
      <c r="K75" s="111" t="str">
        <f>IF(RES_hhdet_in_tes!K75=0,"",RES_hhdet_in_tes!K75/RES_hhdet_in_fec!K75)</f>
        <v/>
      </c>
      <c r="L75" s="111">
        <f>IF(RES_hhdet_in_tes!L75=0,"",RES_hhdet_in_tes!L75/RES_hhdet_in_fec!L75)</f>
        <v>0.71701257664421292</v>
      </c>
      <c r="M75" s="111">
        <f>IF(RES_hhdet_in_tes!M75=0,"",RES_hhdet_in_tes!M75/RES_hhdet_in_fec!M75)</f>
        <v>0.72062477409005909</v>
      </c>
      <c r="N75" s="111">
        <f>IF(RES_hhdet_in_tes!N75=0,"",RES_hhdet_in_tes!N75/RES_hhdet_in_fec!N75)</f>
        <v>0.72658096235646963</v>
      </c>
      <c r="O75" s="111">
        <f>IF(RES_hhdet_in_tes!O75=0,"",RES_hhdet_in_tes!O75/RES_hhdet_in_fec!O75)</f>
        <v>0.73566337521068215</v>
      </c>
      <c r="P75" s="111">
        <f>IF(RES_hhdet_in_tes!P75=0,"",RES_hhdet_in_tes!P75/RES_hhdet_in_fec!P75)</f>
        <v>0.7474414128712219</v>
      </c>
      <c r="Q75" s="111">
        <f>IF(RES_hhdet_in_tes!Q75=0,"",RES_hhdet_in_tes!Q75/RES_hhdet_in_fec!Q75)</f>
        <v>0.75880471332455868</v>
      </c>
      <c r="R75" s="111">
        <f>IF(RES_hhdet_in_tes!R75=0,"",RES_hhdet_in_tes!R75/RES_hhdet_in_fec!R75)</f>
        <v>0.76649470594399738</v>
      </c>
      <c r="S75" s="111">
        <f>IF(RES_hhdet_in_tes!S75=0,"",RES_hhdet_in_tes!S75/RES_hhdet_in_fec!S75)</f>
        <v>0.77394498327859629</v>
      </c>
      <c r="T75" s="111">
        <f>IF(RES_hhdet_in_tes!T75=0,"",RES_hhdet_in_tes!T75/RES_hhdet_in_fec!T75)</f>
        <v>0.78133744247590953</v>
      </c>
      <c r="U75" s="111">
        <f>IF(RES_hhdet_in_tes!U75=0,"",RES_hhdet_in_tes!U75/RES_hhdet_in_fec!U75)</f>
        <v>0.78874639788455247</v>
      </c>
      <c r="V75" s="111">
        <f>IF(RES_hhdet_in_tes!V75=0,"",RES_hhdet_in_tes!V75/RES_hhdet_in_fec!V75)</f>
        <v>0.79602483772167731</v>
      </c>
      <c r="W75" s="111" t="str">
        <f>IF(RES_hhdet_in_tes!W75=0,"",RES_hhdet_in_tes!W75/RES_hhdet_in_fec!W75)</f>
        <v/>
      </c>
      <c r="X75" s="111" t="str">
        <f>IF(RES_hhdet_in_tes!X75=0,"",RES_hhdet_in_tes!X75/RES_hhdet_in_fec!X75)</f>
        <v/>
      </c>
      <c r="Y75" s="111" t="str">
        <f>IF(RES_hhdet_in_tes!Y75=0,"",RES_hhdet_in_tes!Y75/RES_hhdet_in_fec!Y75)</f>
        <v/>
      </c>
      <c r="DA75" s="63" t="s">
        <v>3657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 t="str">
        <f>IF(RES_hhdet_in_tes!G76=0,"",RES_hhdet_in_tes!G76/RES_hhdet_in_fec!G76)</f>
        <v/>
      </c>
      <c r="H76" s="111">
        <f>IF(RES_hhdet_in_tes!H76=0,"",RES_hhdet_in_tes!H76/RES_hhdet_in_fec!H76)</f>
        <v>1</v>
      </c>
      <c r="I76" s="111" t="str">
        <f>IF(RES_hhdet_in_tes!I76=0,"",RES_hhdet_in_tes!I76/RES_hhdet_in_fec!I76)</f>
        <v/>
      </c>
      <c r="J76" s="111">
        <f>IF(RES_hhdet_in_tes!J76=0,"",RES_hhdet_in_tes!J76/RES_hhdet_in_fec!J76)</f>
        <v>1</v>
      </c>
      <c r="K76" s="111" t="str">
        <f>IF(RES_hhdet_in_tes!K76=0,"",RES_hhdet_in_tes!K76/RES_hhdet_in_fec!K76)</f>
        <v/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 t="str">
        <f>IF(RES_hhdet_in_tes!W76=0,"",RES_hhdet_in_tes!W76/RES_hhdet_in_fec!W76)</f>
        <v/>
      </c>
      <c r="X76" s="111" t="str">
        <f>IF(RES_hhdet_in_tes!X76=0,"",RES_hhdet_in_tes!X76/RES_hhdet_in_fec!X76)</f>
        <v/>
      </c>
      <c r="Y76" s="111" t="str">
        <f>IF(RES_hhdet_in_tes!Y76=0,"",RES_hhdet_in_tes!Y76/RES_hhdet_in_fec!Y76)</f>
        <v/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0.6392241496741875</v>
      </c>
      <c r="D77" s="124">
        <f>IF(RES_hhdet_in_tes!D77=0,"",RES_hhdet_in_tes!D77/RES_hhdet_in_fec!D77)</f>
        <v>0.62278090794563978</v>
      </c>
      <c r="E77" s="124">
        <f>IF(RES_hhdet_in_tes!E77=0,"",RES_hhdet_in_tes!E77/RES_hhdet_in_fec!E77)</f>
        <v>0.64447439195052314</v>
      </c>
      <c r="F77" s="124">
        <f>IF(RES_hhdet_in_tes!F77=0,"",RES_hhdet_in_tes!F77/RES_hhdet_in_fec!F77)</f>
        <v>0.63364025412114544</v>
      </c>
      <c r="G77" s="124">
        <f>IF(RES_hhdet_in_tes!G77=0,"",RES_hhdet_in_tes!G77/RES_hhdet_in_fec!G77)</f>
        <v>0.62487578695437895</v>
      </c>
      <c r="H77" s="124">
        <f>IF(RES_hhdet_in_tes!H77=0,"",RES_hhdet_in_tes!H77/RES_hhdet_in_fec!H77)</f>
        <v>0.62852594701703834</v>
      </c>
      <c r="I77" s="124">
        <f>IF(RES_hhdet_in_tes!I77=0,"",RES_hhdet_in_tes!I77/RES_hhdet_in_fec!I77)</f>
        <v>0.63123201414301877</v>
      </c>
      <c r="J77" s="124">
        <f>IF(RES_hhdet_in_tes!J77=0,"",RES_hhdet_in_tes!J77/RES_hhdet_in_fec!J77)</f>
        <v>0.63753117506429835</v>
      </c>
      <c r="K77" s="124">
        <f>IF(RES_hhdet_in_tes!K77=0,"",RES_hhdet_in_tes!K77/RES_hhdet_in_fec!K77)</f>
        <v>0.62274905501894906</v>
      </c>
      <c r="L77" s="124">
        <f>IF(RES_hhdet_in_tes!L77=0,"",RES_hhdet_in_tes!L77/RES_hhdet_in_fec!L77)</f>
        <v>0.63501031661203344</v>
      </c>
      <c r="M77" s="124">
        <f>IF(RES_hhdet_in_tes!M77=0,"",RES_hhdet_in_tes!M77/RES_hhdet_in_fec!M77)</f>
        <v>0.62601306287010716</v>
      </c>
      <c r="N77" s="124">
        <f>IF(RES_hhdet_in_tes!N77=0,"",RES_hhdet_in_tes!N77/RES_hhdet_in_fec!N77)</f>
        <v>0.64464663834670022</v>
      </c>
      <c r="O77" s="124">
        <f>IF(RES_hhdet_in_tes!O77=0,"",RES_hhdet_in_tes!O77/RES_hhdet_in_fec!O77)</f>
        <v>0.65233221932755614</v>
      </c>
      <c r="P77" s="124">
        <f>IF(RES_hhdet_in_tes!P77=0,"",RES_hhdet_in_tes!P77/RES_hhdet_in_fec!P77)</f>
        <v>0.63477437576328866</v>
      </c>
      <c r="Q77" s="124">
        <f>IF(RES_hhdet_in_tes!Q77=0,"",RES_hhdet_in_tes!Q77/RES_hhdet_in_fec!Q77)</f>
        <v>0.66550421128929571</v>
      </c>
      <c r="R77" s="124">
        <f>IF(RES_hhdet_in_tes!R77=0,"",RES_hhdet_in_tes!R77/RES_hhdet_in_fec!R77)</f>
        <v>0.64938292107312912</v>
      </c>
      <c r="S77" s="124">
        <f>IF(RES_hhdet_in_tes!S77=0,"",RES_hhdet_in_tes!S77/RES_hhdet_in_fec!S77)</f>
        <v>0.66204741516739551</v>
      </c>
      <c r="T77" s="124">
        <f>IF(RES_hhdet_in_tes!T77=0,"",RES_hhdet_in_tes!T77/RES_hhdet_in_fec!T77)</f>
        <v>0.66661050316913206</v>
      </c>
      <c r="U77" s="124">
        <f>IF(RES_hhdet_in_tes!U77=0,"",RES_hhdet_in_tes!U77/RES_hhdet_in_fec!U77)</f>
        <v>0.66494104508054952</v>
      </c>
      <c r="V77" s="124">
        <f>IF(RES_hhdet_in_tes!V77=0,"",RES_hhdet_in_tes!V77/RES_hhdet_in_fec!V77)</f>
        <v>0.67445522680537728</v>
      </c>
      <c r="W77" s="124">
        <f>IF(RES_hhdet_in_tes!W77=0,"",RES_hhdet_in_tes!W77/RES_hhdet_in_fec!W77)</f>
        <v>0.64676063840008746</v>
      </c>
      <c r="X77" s="124">
        <f>IF(RES_hhdet_in_tes!X77=0,"",RES_hhdet_in_tes!X77/RES_hhdet_in_fec!X77)</f>
        <v>0.65301015869474821</v>
      </c>
      <c r="Y77" s="124">
        <f>IF(RES_hhdet_in_tes!Y77=0,"",RES_hhdet_in_tes!Y77/RES_hhdet_in_fec!Y77)</f>
        <v>0.64277076738510364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0.61731981965974447</v>
      </c>
      <c r="D78" s="111">
        <f>IF(RES_hhdet_in_tes!D78=0,"",RES_hhdet_in_tes!D78/RES_hhdet_in_fec!D78)</f>
        <v>0.61756448963393284</v>
      </c>
      <c r="E78" s="111">
        <f>IF(RES_hhdet_in_tes!E78=0,"",RES_hhdet_in_tes!E78/RES_hhdet_in_fec!E78)</f>
        <v>0.6178091816476502</v>
      </c>
      <c r="F78" s="111">
        <f>IF(RES_hhdet_in_tes!F78=0,"",RES_hhdet_in_tes!F78/RES_hhdet_in_fec!F78)</f>
        <v>0.61805387666675793</v>
      </c>
      <c r="G78" s="111">
        <f>IF(RES_hhdet_in_tes!G78=0,"",RES_hhdet_in_tes!G78/RES_hhdet_in_fec!G78)</f>
        <v>0.61829859198297543</v>
      </c>
      <c r="H78" s="111">
        <f>IF(RES_hhdet_in_tes!H78=0,"",RES_hhdet_in_tes!H78/RES_hhdet_in_fec!H78)</f>
        <v>0.61854332548001645</v>
      </c>
      <c r="I78" s="111">
        <f>IF(RES_hhdet_in_tes!I78=0,"",RES_hhdet_in_tes!I78/RES_hhdet_in_fec!I78)</f>
        <v>0.61878808141856123</v>
      </c>
      <c r="J78" s="111">
        <f>IF(RES_hhdet_in_tes!J78=0,"",RES_hhdet_in_tes!J78/RES_hhdet_in_fec!J78)</f>
        <v>0.61903287725311262</v>
      </c>
      <c r="K78" s="111">
        <f>IF(RES_hhdet_in_tes!K78=0,"",RES_hhdet_in_tes!K78/RES_hhdet_in_fec!K78)</f>
        <v>0.61927772782458923</v>
      </c>
      <c r="L78" s="111">
        <f>IF(RES_hhdet_in_tes!L78=0,"",RES_hhdet_in_tes!L78/RES_hhdet_in_fec!L78)</f>
        <v>0.61952263710354494</v>
      </c>
      <c r="M78" s="111">
        <f>IF(RES_hhdet_in_tes!M78=0,"",RES_hhdet_in_tes!M78/RES_hhdet_in_fec!M78)</f>
        <v>0.61970863172301982</v>
      </c>
      <c r="N78" s="111">
        <f>IF(RES_hhdet_in_tes!N78=0,"",RES_hhdet_in_tes!N78/RES_hhdet_in_fec!N78)</f>
        <v>0.61981259396642263</v>
      </c>
      <c r="O78" s="111">
        <f>IF(RES_hhdet_in_tes!O78=0,"",RES_hhdet_in_tes!O78/RES_hhdet_in_fec!O78)</f>
        <v>0.61987472946834721</v>
      </c>
      <c r="P78" s="111">
        <f>IF(RES_hhdet_in_tes!P78=0,"",RES_hhdet_in_tes!P78/RES_hhdet_in_fec!P78)</f>
        <v>0.62004810831470258</v>
      </c>
      <c r="Q78" s="111">
        <f>IF(RES_hhdet_in_tes!Q78=0,"",RES_hhdet_in_tes!Q78/RES_hhdet_in_fec!Q78)</f>
        <v>0.62075380072144748</v>
      </c>
      <c r="R78" s="111">
        <f>IF(RES_hhdet_in_tes!R78=0,"",RES_hhdet_in_tes!R78/RES_hhdet_in_fec!R78)</f>
        <v>0.62260747895131363</v>
      </c>
      <c r="S78" s="111">
        <f>IF(RES_hhdet_in_tes!S78=0,"",RES_hhdet_in_tes!S78/RES_hhdet_in_fec!S78)</f>
        <v>0.62522230391343359</v>
      </c>
      <c r="T78" s="111">
        <f>IF(RES_hhdet_in_tes!T78=0,"",RES_hhdet_in_tes!T78/RES_hhdet_in_fec!T78)</f>
        <v>0.62809127958995192</v>
      </c>
      <c r="U78" s="111">
        <f>IF(RES_hhdet_in_tes!U78=0,"",RES_hhdet_in_tes!U78/RES_hhdet_in_fec!U78)</f>
        <v>0.6307074099630201</v>
      </c>
      <c r="V78" s="111">
        <f>IF(RES_hhdet_in_tes!V78=0,"",RES_hhdet_in_tes!V78/RES_hhdet_in_fec!V78)</f>
        <v>0.63256369901478604</v>
      </c>
      <c r="W78" s="111">
        <f>IF(RES_hhdet_in_tes!W78=0,"",RES_hhdet_in_tes!W78/RES_hhdet_in_fec!W78)</f>
        <v>0.63345584562679524</v>
      </c>
      <c r="X78" s="111">
        <f>IF(RES_hhdet_in_tes!X78=0,"",RES_hhdet_in_tes!X78/RES_hhdet_in_fec!X78)</f>
        <v>0.63385998197443738</v>
      </c>
      <c r="Y78" s="111">
        <f>IF(RES_hhdet_in_tes!Y78=0,"",RES_hhdet_in_tes!Y78/RES_hhdet_in_fec!Y78)</f>
        <v>0.63390039560920164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0.77128686116464129</v>
      </c>
      <c r="D79" s="45">
        <f>IF(RES_hhdet_in_tes!D79=0,"",RES_hhdet_in_tes!D79/RES_hhdet_in_fec!D79)</f>
        <v>0.77251012208791636</v>
      </c>
      <c r="E79" s="45">
        <f>IF(RES_hhdet_in_tes!E79=0,"",RES_hhdet_in_tes!E79/RES_hhdet_in_fec!E79)</f>
        <v>0.7737910600467014</v>
      </c>
      <c r="F79" s="45">
        <f>IF(RES_hhdet_in_tes!F79=0,"",RES_hhdet_in_tes!F79/RES_hhdet_in_fec!F79)</f>
        <v>0.77507986305578336</v>
      </c>
      <c r="G79" s="45">
        <f>IF(RES_hhdet_in_tes!G79=0,"",RES_hhdet_in_tes!G79/RES_hhdet_in_fec!G79)</f>
        <v>0.7764217832220619</v>
      </c>
      <c r="H79" s="45">
        <f>IF(RES_hhdet_in_tes!H79=0,"",RES_hhdet_in_tes!H79/RES_hhdet_in_fec!H79)</f>
        <v>0.7778112822637443</v>
      </c>
      <c r="I79" s="45">
        <f>IF(RES_hhdet_in_tes!I79=0,"",RES_hhdet_in_tes!I79/RES_hhdet_in_fec!I79)</f>
        <v>0.77925951030129292</v>
      </c>
      <c r="J79" s="45">
        <f>IF(RES_hhdet_in_tes!J79=0,"",RES_hhdet_in_tes!J79/RES_hhdet_in_fec!J79)</f>
        <v>0.78081214544260369</v>
      </c>
      <c r="K79" s="45">
        <f>IF(RES_hhdet_in_tes!K79=0,"",RES_hhdet_in_tes!K79/RES_hhdet_in_fec!K79)</f>
        <v>0.7825080260941597</v>
      </c>
      <c r="L79" s="45">
        <f>IF(RES_hhdet_in_tes!L79=0,"",RES_hhdet_in_tes!L79/RES_hhdet_in_fec!L79)</f>
        <v>0.78435754312198891</v>
      </c>
      <c r="M79" s="45">
        <f>IF(RES_hhdet_in_tes!M79=0,"",RES_hhdet_in_tes!M79/RES_hhdet_in_fec!M79)</f>
        <v>0.78700194376983512</v>
      </c>
      <c r="N79" s="45">
        <f>IF(RES_hhdet_in_tes!N79=0,"",RES_hhdet_in_tes!N79/RES_hhdet_in_fec!N79)</f>
        <v>0.79062378503330444</v>
      </c>
      <c r="O79" s="45">
        <f>IF(RES_hhdet_in_tes!O79=0,"",RES_hhdet_in_tes!O79/RES_hhdet_in_fec!O79)</f>
        <v>0.79565597101283003</v>
      </c>
      <c r="P79" s="45">
        <f>IF(RES_hhdet_in_tes!P79=0,"",RES_hhdet_in_tes!P79/RES_hhdet_in_fec!P79)</f>
        <v>0.80231082785815455</v>
      </c>
      <c r="Q79" s="45">
        <f>IF(RES_hhdet_in_tes!Q79=0,"",RES_hhdet_in_tes!Q79/RES_hhdet_in_fec!Q79)</f>
        <v>0.81092227752525459</v>
      </c>
      <c r="R79" s="45">
        <f>IF(RES_hhdet_in_tes!R79=0,"",RES_hhdet_in_tes!R79/RES_hhdet_in_fec!R79)</f>
        <v>0.82264040166509755</v>
      </c>
      <c r="S79" s="45">
        <f>IF(RES_hhdet_in_tes!S79=0,"",RES_hhdet_in_tes!S79/RES_hhdet_in_fec!S79)</f>
        <v>0.83730360023535244</v>
      </c>
      <c r="T79" s="45">
        <f>IF(RES_hhdet_in_tes!T79=0,"",RES_hhdet_in_tes!T79/RES_hhdet_in_fec!T79)</f>
        <v>0.85308933871199466</v>
      </c>
      <c r="U79" s="45">
        <f>IF(RES_hhdet_in_tes!U79=0,"",RES_hhdet_in_tes!U79/RES_hhdet_in_fec!U79)</f>
        <v>0.8681750825710437</v>
      </c>
      <c r="V79" s="45">
        <f>IF(RES_hhdet_in_tes!V79=0,"",RES_hhdet_in_tes!V79/RES_hhdet_in_fec!V79)</f>
        <v>0.88073829728849817</v>
      </c>
      <c r="W79" s="45">
        <f>IF(RES_hhdet_in_tes!W79=0,"",RES_hhdet_in_tes!W79/RES_hhdet_in_fec!W79)</f>
        <v>0.89014575119814598</v>
      </c>
      <c r="X79" s="45">
        <f>IF(RES_hhdet_in_tes!X79=0,"",RES_hhdet_in_tes!X79/RES_hhdet_in_fec!X79)</f>
        <v>0.89741729452509078</v>
      </c>
      <c r="Y79" s="45">
        <f>IF(RES_hhdet_in_tes!Y79=0,"",RES_hhdet_in_tes!Y79/RES_hhdet_in_fec!Y79)</f>
        <v>0.90386566878465691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0.61300957140458079</v>
      </c>
      <c r="D81" s="119">
        <f>IF(RES_hhdet_in_tes!D81=0,"",RES_hhdet_in_tes!D81/RES_hhdet_in_fec!D81)</f>
        <v>0.62503656739540769</v>
      </c>
      <c r="E81" s="119">
        <f>IF(RES_hhdet_in_tes!E81=0,"",RES_hhdet_in_tes!E81/RES_hhdet_in_fec!E81)</f>
        <v>0.63511800602385815</v>
      </c>
      <c r="F81" s="119">
        <f>IF(RES_hhdet_in_tes!F81=0,"",RES_hhdet_in_tes!F81/RES_hhdet_in_fec!F81)</f>
        <v>0.64470699951084975</v>
      </c>
      <c r="G81" s="119">
        <f>IF(RES_hhdet_in_tes!G81=0,"",RES_hhdet_in_tes!G81/RES_hhdet_in_fec!G81)</f>
        <v>0.65640474029445872</v>
      </c>
      <c r="H81" s="119">
        <f>IF(RES_hhdet_in_tes!H81=0,"",RES_hhdet_in_tes!H81/RES_hhdet_in_fec!H81)</f>
        <v>0.66922282281593015</v>
      </c>
      <c r="I81" s="119">
        <f>IF(RES_hhdet_in_tes!I81=0,"",RES_hhdet_in_tes!I81/RES_hhdet_in_fec!I81)</f>
        <v>0.68062425412212391</v>
      </c>
      <c r="J81" s="119">
        <f>IF(RES_hhdet_in_tes!J81=0,"",RES_hhdet_in_tes!J81/RES_hhdet_in_fec!J81)</f>
        <v>0.69257293611688475</v>
      </c>
      <c r="K81" s="119">
        <f>IF(RES_hhdet_in_tes!K81=0,"",RES_hhdet_in_tes!K81/RES_hhdet_in_fec!K81)</f>
        <v>0.70483324925582758</v>
      </c>
      <c r="L81" s="119">
        <f>IF(RES_hhdet_in_tes!L81=0,"",RES_hhdet_in_tes!L81/RES_hhdet_in_fec!L81)</f>
        <v>0.7154002608361415</v>
      </c>
      <c r="M81" s="119">
        <f>IF(RES_hhdet_in_tes!M81=0,"",RES_hhdet_in_tes!M81/RES_hhdet_in_fec!M81)</f>
        <v>0.72583911853450012</v>
      </c>
      <c r="N81" s="119">
        <f>IF(RES_hhdet_in_tes!N81=0,"",RES_hhdet_in_tes!N81/RES_hhdet_in_fec!N81)</f>
        <v>0.73412660833354382</v>
      </c>
      <c r="O81" s="119">
        <f>IF(RES_hhdet_in_tes!O81=0,"",RES_hhdet_in_tes!O81/RES_hhdet_in_fec!O81)</f>
        <v>0.74284298114030001</v>
      </c>
      <c r="P81" s="119">
        <f>IF(RES_hhdet_in_tes!P81=0,"",RES_hhdet_in_tes!P81/RES_hhdet_in_fec!P81)</f>
        <v>0.74965562139685415</v>
      </c>
      <c r="Q81" s="119">
        <f>IF(RES_hhdet_in_tes!Q81=0,"",RES_hhdet_in_tes!Q81/RES_hhdet_in_fec!Q81)</f>
        <v>0.75959765143156377</v>
      </c>
      <c r="R81" s="119">
        <f>IF(RES_hhdet_in_tes!R81=0,"",RES_hhdet_in_tes!R81/RES_hhdet_in_fec!R81)</f>
        <v>0.77741729865774478</v>
      </c>
      <c r="S81" s="119">
        <f>IF(RES_hhdet_in_tes!S81=0,"",RES_hhdet_in_tes!S81/RES_hhdet_in_fec!S81)</f>
        <v>0.79146826366824952</v>
      </c>
      <c r="T81" s="119">
        <f>IF(RES_hhdet_in_tes!T81=0,"",RES_hhdet_in_tes!T81/RES_hhdet_in_fec!T81)</f>
        <v>0.80344327175180408</v>
      </c>
      <c r="U81" s="119">
        <f>IF(RES_hhdet_in_tes!U81=0,"",RES_hhdet_in_tes!U81/RES_hhdet_in_fec!U81)</f>
        <v>0.82389465870332979</v>
      </c>
      <c r="V81" s="119">
        <f>IF(RES_hhdet_in_tes!V81=0,"",RES_hhdet_in_tes!V81/RES_hhdet_in_fec!V81)</f>
        <v>0.82583365314128276</v>
      </c>
      <c r="W81" s="119">
        <f>IF(RES_hhdet_in_tes!W81=0,"",RES_hhdet_in_tes!W81/RES_hhdet_in_fec!W81)</f>
        <v>0.85146803195159926</v>
      </c>
      <c r="X81" s="119">
        <f>IF(RES_hhdet_in_tes!X81=0,"",RES_hhdet_in_tes!X81/RES_hhdet_in_fec!X81)</f>
        <v>0.84455053734384289</v>
      </c>
      <c r="Y81" s="119">
        <f>IF(RES_hhdet_in_tes!Y81=0,"",RES_hhdet_in_tes!Y81/RES_hhdet_in_fec!Y81)</f>
        <v>0.84739921833665921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0.60059542880439099</v>
      </c>
      <c r="D82" s="124">
        <f>IF(RES_hhdet_in_tes!D82=0,"",RES_hhdet_in_tes!D82/RES_hhdet_in_fec!D82)</f>
        <v>0.61256632059494265</v>
      </c>
      <c r="E82" s="124">
        <f>IF(RES_hhdet_in_tes!E82=0,"",RES_hhdet_in_tes!E82/RES_hhdet_in_fec!E82)</f>
        <v>0.62457576079766308</v>
      </c>
      <c r="F82" s="124">
        <f>IF(RES_hhdet_in_tes!F82=0,"",RES_hhdet_in_tes!F82/RES_hhdet_in_fec!F82)</f>
        <v>0.63680591511903772</v>
      </c>
      <c r="G82" s="124">
        <f>IF(RES_hhdet_in_tes!G82=0,"",RES_hhdet_in_tes!G82/RES_hhdet_in_fec!G82)</f>
        <v>0.6490589253118918</v>
      </c>
      <c r="H82" s="124">
        <f>IF(RES_hhdet_in_tes!H82=0,"",RES_hhdet_in_tes!H82/RES_hhdet_in_fec!H82)</f>
        <v>0.66139619150268525</v>
      </c>
      <c r="I82" s="124">
        <f>IF(RES_hhdet_in_tes!I82=0,"",RES_hhdet_in_tes!I82/RES_hhdet_in_fec!I82)</f>
        <v>0.67382677433746907</v>
      </c>
      <c r="J82" s="124">
        <f>IF(RES_hhdet_in_tes!J82=0,"",RES_hhdet_in_tes!J82/RES_hhdet_in_fec!J82)</f>
        <v>0.68624183256233129</v>
      </c>
      <c r="K82" s="124">
        <f>IF(RES_hhdet_in_tes!K82=0,"",RES_hhdet_in_tes!K82/RES_hhdet_in_fec!K82)</f>
        <v>0.69859537655285475</v>
      </c>
      <c r="L82" s="124">
        <f>IF(RES_hhdet_in_tes!L82=0,"",RES_hhdet_in_tes!L82/RES_hhdet_in_fec!L82)</f>
        <v>0.7109046119613146</v>
      </c>
      <c r="M82" s="124">
        <f>IF(RES_hhdet_in_tes!M82=0,"",RES_hhdet_in_tes!M82/RES_hhdet_in_fec!M82)</f>
        <v>0.72218199527900762</v>
      </c>
      <c r="N82" s="124">
        <f>IF(RES_hhdet_in_tes!N82=0,"",RES_hhdet_in_tes!N82/RES_hhdet_in_fec!N82)</f>
        <v>0.7319916221184759</v>
      </c>
      <c r="O82" s="124">
        <f>IF(RES_hhdet_in_tes!O82=0,"",RES_hhdet_in_tes!O82/RES_hhdet_in_fec!O82)</f>
        <v>0.73998828474150669</v>
      </c>
      <c r="P82" s="124">
        <f>IF(RES_hhdet_in_tes!P82=0,"",RES_hhdet_in_tes!P82/RES_hhdet_in_fec!P82)</f>
        <v>0.74688167895978985</v>
      </c>
      <c r="Q82" s="124">
        <f>IF(RES_hhdet_in_tes!Q82=0,"",RES_hhdet_in_tes!Q82/RES_hhdet_in_fec!Q82)</f>
        <v>0.75511525771113208</v>
      </c>
      <c r="R82" s="124">
        <f>IF(RES_hhdet_in_tes!R82=0,"",RES_hhdet_in_tes!R82/RES_hhdet_in_fec!R82)</f>
        <v>0.76745481433082341</v>
      </c>
      <c r="S82" s="124">
        <f>IF(RES_hhdet_in_tes!S82=0,"",RES_hhdet_in_tes!S82/RES_hhdet_in_fec!S82)</f>
        <v>0.78133875548650944</v>
      </c>
      <c r="T82" s="124">
        <f>IF(RES_hhdet_in_tes!T82=0,"",RES_hhdet_in_tes!T82/RES_hhdet_in_fec!T82)</f>
        <v>0.79533822752523842</v>
      </c>
      <c r="U82" s="124">
        <f>IF(RES_hhdet_in_tes!U82=0,"",RES_hhdet_in_tes!U82/RES_hhdet_in_fec!U82)</f>
        <v>0.80827630856293087</v>
      </c>
      <c r="V82" s="124">
        <f>IF(RES_hhdet_in_tes!V82=0,"",RES_hhdet_in_tes!V82/RES_hhdet_in_fec!V82)</f>
        <v>0.81911906157283232</v>
      </c>
      <c r="W82" s="124">
        <f>IF(RES_hhdet_in_tes!W82=0,"",RES_hhdet_in_tes!W82/RES_hhdet_in_fec!W82)</f>
        <v>0.82784384938197431</v>
      </c>
      <c r="X82" s="124">
        <f>IF(RES_hhdet_in_tes!X82=0,"",RES_hhdet_in_tes!X82/RES_hhdet_in_fec!X82)</f>
        <v>0.83436668785718926</v>
      </c>
      <c r="Y82" s="124">
        <f>IF(RES_hhdet_in_tes!Y82=0,"",RES_hhdet_in_tes!Y82/RES_hhdet_in_fec!Y82)</f>
        <v>0.84053451669890111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0.59825791340427958</v>
      </c>
      <c r="D83" s="111">
        <f>IF(RES_hhdet_in_tes!D83=0,"",RES_hhdet_in_tes!D83/RES_hhdet_in_fec!D83)</f>
        <v>0.61028378257003779</v>
      </c>
      <c r="E83" s="111">
        <f>IF(RES_hhdet_in_tes!E83=0,"",RES_hhdet_in_tes!E83/RES_hhdet_in_fec!E83)</f>
        <v>0.62242413659700924</v>
      </c>
      <c r="F83" s="111">
        <f>IF(RES_hhdet_in_tes!F83=0,"",RES_hhdet_in_tes!F83/RES_hhdet_in_fec!F83)</f>
        <v>0.63466710161331907</v>
      </c>
      <c r="G83" s="111">
        <f>IF(RES_hhdet_in_tes!G83=0,"",RES_hhdet_in_tes!G83/RES_hhdet_in_fec!G83)</f>
        <v>0.64700059807226729</v>
      </c>
      <c r="H83" s="111">
        <f>IF(RES_hhdet_in_tes!H83=0,"",RES_hhdet_in_tes!H83/RES_hhdet_in_fec!H83)</f>
        <v>0.65941040051267708</v>
      </c>
      <c r="I83" s="111">
        <f>IF(RES_hhdet_in_tes!I83=0,"",RES_hhdet_in_tes!I83/RES_hhdet_in_fec!I83)</f>
        <v>0.6718777439663165</v>
      </c>
      <c r="J83" s="111">
        <f>IF(RES_hhdet_in_tes!J83=0,"",RES_hhdet_in_tes!J83/RES_hhdet_in_fec!J83)</f>
        <v>0.68436209365068246</v>
      </c>
      <c r="K83" s="111">
        <f>IF(RES_hhdet_in_tes!K83=0,"",RES_hhdet_in_tes!K83/RES_hhdet_in_fec!K83)</f>
        <v>0.69680985057468159</v>
      </c>
      <c r="L83" s="111">
        <f>IF(RES_hhdet_in_tes!L83=0,"",RES_hhdet_in_tes!L83/RES_hhdet_in_fec!L83)</f>
        <v>0.70917344275888727</v>
      </c>
      <c r="M83" s="111">
        <f>IF(RES_hhdet_in_tes!M83=0,"",RES_hhdet_in_tes!M83/RES_hhdet_in_fec!M83)</f>
        <v>0.72053041915169536</v>
      </c>
      <c r="N83" s="111">
        <f>IF(RES_hhdet_in_tes!N83=0,"",RES_hhdet_in_tes!N83/RES_hhdet_in_fec!N83)</f>
        <v>0.7303760322533025</v>
      </c>
      <c r="O83" s="111">
        <f>IF(RES_hhdet_in_tes!O83=0,"",RES_hhdet_in_tes!O83/RES_hhdet_in_fec!O83)</f>
        <v>0.73841876279060459</v>
      </c>
      <c r="P83" s="111">
        <f>IF(RES_hhdet_in_tes!P83=0,"",RES_hhdet_in_tes!P83/RES_hhdet_in_fec!P83)</f>
        <v>0.74535535334863412</v>
      </c>
      <c r="Q83" s="111">
        <f>IF(RES_hhdet_in_tes!Q83=0,"",RES_hhdet_in_tes!Q83/RES_hhdet_in_fec!Q83)</f>
        <v>0.75363200277957354</v>
      </c>
      <c r="R83" s="111">
        <f>IF(RES_hhdet_in_tes!R83=0,"",RES_hhdet_in_tes!R83/RES_hhdet_in_fec!R83)</f>
        <v>0.76602935323395849</v>
      </c>
      <c r="S83" s="111">
        <f>IF(RES_hhdet_in_tes!S83=0,"",RES_hhdet_in_tes!S83/RES_hhdet_in_fec!S83)</f>
        <v>0.77998242307749588</v>
      </c>
      <c r="T83" s="111">
        <f>IF(RES_hhdet_in_tes!T83=0,"",RES_hhdet_in_tes!T83/RES_hhdet_in_fec!T83)</f>
        <v>0.79405661188093879</v>
      </c>
      <c r="U83" s="111">
        <f>IF(RES_hhdet_in_tes!U83=0,"",RES_hhdet_in_tes!U83/RES_hhdet_in_fec!U83)</f>
        <v>0.80705762918661061</v>
      </c>
      <c r="V83" s="111">
        <f>IF(RES_hhdet_in_tes!V83=0,"",RES_hhdet_in_tes!V83/RES_hhdet_in_fec!V83)</f>
        <v>0.81796317340856795</v>
      </c>
      <c r="W83" s="111">
        <f>IF(RES_hhdet_in_tes!W83=0,"",RES_hhdet_in_tes!W83/RES_hhdet_in_fec!W83)</f>
        <v>0.82672388215173487</v>
      </c>
      <c r="X83" s="111">
        <f>IF(RES_hhdet_in_tes!X83=0,"",RES_hhdet_in_tes!X83/RES_hhdet_in_fec!X83)</f>
        <v>0.83330420881727774</v>
      </c>
      <c r="Y83" s="111">
        <f>IF(RES_hhdet_in_tes!Y83=0,"",RES_hhdet_in_tes!Y83/RES_hhdet_in_fec!Y83)</f>
        <v>0.83950553169810127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2.3113993071655847</v>
      </c>
      <c r="D85" s="124">
        <f>IF(RES_hhdet_in_tes!D85=0,"",RES_hhdet_in_tes!D85/RES_hhdet_in_fec!D85)</f>
        <v>2.4092178683197929</v>
      </c>
      <c r="E85" s="124">
        <f>IF(RES_hhdet_in_tes!E85=0,"",RES_hhdet_in_tes!E85/RES_hhdet_in_fec!E85)</f>
        <v>2.5085029178010521</v>
      </c>
      <c r="F85" s="124">
        <f>IF(RES_hhdet_in_tes!F85=0,"",RES_hhdet_in_tes!F85/RES_hhdet_in_fec!F85)</f>
        <v>2.6085853810046205</v>
      </c>
      <c r="G85" s="124">
        <f>IF(RES_hhdet_in_tes!G85=0,"",RES_hhdet_in_tes!G85/RES_hhdet_in_fec!G85)</f>
        <v>2.7100450681308428</v>
      </c>
      <c r="H85" s="124">
        <f>IF(RES_hhdet_in_tes!H85=0,"",RES_hhdet_in_tes!H85/RES_hhdet_in_fec!H85)</f>
        <v>2.8127908552725782</v>
      </c>
      <c r="I85" s="124">
        <f>IF(RES_hhdet_in_tes!I85=0,"",RES_hhdet_in_tes!I85/RES_hhdet_in_fec!I85)</f>
        <v>2.9169442816684827</v>
      </c>
      <c r="J85" s="124">
        <f>IF(RES_hhdet_in_tes!J85=0,"",RES_hhdet_in_tes!J85/RES_hhdet_in_fec!J85)</f>
        <v>3.0230500770485413</v>
      </c>
      <c r="K85" s="124">
        <f>IF(RES_hhdet_in_tes!K85=0,"",RES_hhdet_in_tes!K85/RES_hhdet_in_fec!K85)</f>
        <v>3.1315397127783657</v>
      </c>
      <c r="L85" s="124">
        <f>IF(RES_hhdet_in_tes!L85=0,"",RES_hhdet_in_tes!L85/RES_hhdet_in_fec!L85)</f>
        <v>3.2424704066047978</v>
      </c>
      <c r="M85" s="124">
        <f>IF(RES_hhdet_in_tes!M85=0,"",RES_hhdet_in_tes!M85/RES_hhdet_in_fec!M85)</f>
        <v>3.3695888050455673</v>
      </c>
      <c r="N85" s="124">
        <f>IF(RES_hhdet_in_tes!N85=0,"",RES_hhdet_in_tes!N85/RES_hhdet_in_fec!N85)</f>
        <v>3.5169756563416774</v>
      </c>
      <c r="O85" s="124">
        <f>IF(RES_hhdet_in_tes!O85=0,"",RES_hhdet_in_tes!O85/RES_hhdet_in_fec!O85)</f>
        <v>3.684368036927927</v>
      </c>
      <c r="P85" s="124">
        <f>IF(RES_hhdet_in_tes!P85=0,"",RES_hhdet_in_tes!P85/RES_hhdet_in_fec!P85)</f>
        <v>3.8554753197948139</v>
      </c>
      <c r="Q85" s="124">
        <f>IF(RES_hhdet_in_tes!Q85=0,"",RES_hhdet_in_tes!Q85/RES_hhdet_in_fec!Q85)</f>
        <v>3.9867975359444658</v>
      </c>
      <c r="R85" s="124">
        <f>IF(RES_hhdet_in_tes!R85=0,"",RES_hhdet_in_tes!R85/RES_hhdet_in_fec!R85)</f>
        <v>4.0152521867138136</v>
      </c>
      <c r="S85" s="124">
        <f>IF(RES_hhdet_in_tes!S85=0,"",RES_hhdet_in_tes!S85/RES_hhdet_in_fec!S85)</f>
        <v>4.018413814577074</v>
      </c>
      <c r="T85" s="124">
        <f>IF(RES_hhdet_in_tes!T85=0,"",RES_hhdet_in_tes!T85/RES_hhdet_in_fec!T85)</f>
        <v>4.0219267344251417</v>
      </c>
      <c r="U85" s="124">
        <f>IF(RES_hhdet_in_tes!U85=0,"",RES_hhdet_in_tes!U85/RES_hhdet_in_fec!U85)</f>
        <v>4.0258299787007727</v>
      </c>
      <c r="V85" s="124">
        <f>IF(RES_hhdet_in_tes!V85=0,"",RES_hhdet_in_tes!V85/RES_hhdet_in_fec!V85)</f>
        <v>4.0369836416211138</v>
      </c>
      <c r="W85" s="124">
        <f>IF(RES_hhdet_in_tes!W85=0,"",RES_hhdet_in_tes!W85/RES_hhdet_in_fec!W85)</f>
        <v>4.0735921261693395</v>
      </c>
      <c r="X85" s="124">
        <f>IF(RES_hhdet_in_tes!X85=0,"",RES_hhdet_in_tes!X85/RES_hhdet_in_fec!X85)</f>
        <v>4.1178655595999425</v>
      </c>
      <c r="Y85" s="124">
        <f>IF(RES_hhdet_in_tes!Y85=0,"",RES_hhdet_in_tes!Y85/RES_hhdet_in_fec!Y85)</f>
        <v>4.1677695889539841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2.3113993071655847</v>
      </c>
      <c r="D86" s="111">
        <f>IF(RES_hhdet_in_tes!D86=0,"",RES_hhdet_in_tes!D86/RES_hhdet_in_fec!D86)</f>
        <v>2.4092178683197929</v>
      </c>
      <c r="E86" s="111">
        <f>IF(RES_hhdet_in_tes!E86=0,"",RES_hhdet_in_tes!E86/RES_hhdet_in_fec!E86)</f>
        <v>2.5085029178010521</v>
      </c>
      <c r="F86" s="111">
        <f>IF(RES_hhdet_in_tes!F86=0,"",RES_hhdet_in_tes!F86/RES_hhdet_in_fec!F86)</f>
        <v>2.6085853810046205</v>
      </c>
      <c r="G86" s="111">
        <f>IF(RES_hhdet_in_tes!G86=0,"",RES_hhdet_in_tes!G86/RES_hhdet_in_fec!G86)</f>
        <v>2.7100450681308428</v>
      </c>
      <c r="H86" s="111">
        <f>IF(RES_hhdet_in_tes!H86=0,"",RES_hhdet_in_tes!H86/RES_hhdet_in_fec!H86)</f>
        <v>2.8127908552725782</v>
      </c>
      <c r="I86" s="111">
        <f>IF(RES_hhdet_in_tes!I86=0,"",RES_hhdet_in_tes!I86/RES_hhdet_in_fec!I86)</f>
        <v>2.9169442816684827</v>
      </c>
      <c r="J86" s="111">
        <f>IF(RES_hhdet_in_tes!J86=0,"",RES_hhdet_in_tes!J86/RES_hhdet_in_fec!J86)</f>
        <v>3.0230500770485413</v>
      </c>
      <c r="K86" s="111">
        <f>IF(RES_hhdet_in_tes!K86=0,"",RES_hhdet_in_tes!K86/RES_hhdet_in_fec!K86)</f>
        <v>3.1315397127783657</v>
      </c>
      <c r="L86" s="111">
        <f>IF(RES_hhdet_in_tes!L86=0,"",RES_hhdet_in_tes!L86/RES_hhdet_in_fec!L86)</f>
        <v>3.2424704066047978</v>
      </c>
      <c r="M86" s="111">
        <f>IF(RES_hhdet_in_tes!M86=0,"",RES_hhdet_in_tes!M86/RES_hhdet_in_fec!M86)</f>
        <v>3.3695888050455673</v>
      </c>
      <c r="N86" s="111">
        <f>IF(RES_hhdet_in_tes!N86=0,"",RES_hhdet_in_tes!N86/RES_hhdet_in_fec!N86)</f>
        <v>3.5169756563416774</v>
      </c>
      <c r="O86" s="111">
        <f>IF(RES_hhdet_in_tes!O86=0,"",RES_hhdet_in_tes!O86/RES_hhdet_in_fec!O86)</f>
        <v>3.684368036927927</v>
      </c>
      <c r="P86" s="111">
        <f>IF(RES_hhdet_in_tes!P86=0,"",RES_hhdet_in_tes!P86/RES_hhdet_in_fec!P86)</f>
        <v>3.8554753197948139</v>
      </c>
      <c r="Q86" s="111">
        <f>IF(RES_hhdet_in_tes!Q86=0,"",RES_hhdet_in_tes!Q86/RES_hhdet_in_fec!Q86)</f>
        <v>3.9867975359444658</v>
      </c>
      <c r="R86" s="111">
        <f>IF(RES_hhdet_in_tes!R86=0,"",RES_hhdet_in_tes!R86/RES_hhdet_in_fec!R86)</f>
        <v>4.0152521867138136</v>
      </c>
      <c r="S86" s="111">
        <f>IF(RES_hhdet_in_tes!S86=0,"",RES_hhdet_in_tes!S86/RES_hhdet_in_fec!S86)</f>
        <v>4.018413814577074</v>
      </c>
      <c r="T86" s="111">
        <f>IF(RES_hhdet_in_tes!T86=0,"",RES_hhdet_in_tes!T86/RES_hhdet_in_fec!T86)</f>
        <v>4.0219267344251417</v>
      </c>
      <c r="U86" s="111">
        <f>IF(RES_hhdet_in_tes!U86=0,"",RES_hhdet_in_tes!U86/RES_hhdet_in_fec!U86)</f>
        <v>4.0258299787007727</v>
      </c>
      <c r="V86" s="111">
        <f>IF(RES_hhdet_in_tes!V86=0,"",RES_hhdet_in_tes!V86/RES_hhdet_in_fec!V86)</f>
        <v>4.0369836416211138</v>
      </c>
      <c r="W86" s="111">
        <f>IF(RES_hhdet_in_tes!W86=0,"",RES_hhdet_in_tes!W86/RES_hhdet_in_fec!W86)</f>
        <v>4.0735921261693395</v>
      </c>
      <c r="X86" s="111">
        <f>IF(RES_hhdet_in_tes!X86=0,"",RES_hhdet_in_tes!X86/RES_hhdet_in_fec!X86)</f>
        <v>4.1178655595999425</v>
      </c>
      <c r="Y86" s="111">
        <f>IF(RES_hhdet_in_tes!Y86=0,"",RES_hhdet_in_tes!Y86/RES_hhdet_in_fec!Y86)</f>
        <v>4.1677695889539841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0.70078985029930652</v>
      </c>
      <c r="D87" s="124">
        <f>IF(RES_hhdet_in_tes!D87=0,"",RES_hhdet_in_tes!D87/RES_hhdet_in_fec!D87)</f>
        <v>0.7032049850058405</v>
      </c>
      <c r="E87" s="124">
        <f>IF(RES_hhdet_in_tes!E87=0,"",RES_hhdet_in_tes!E87/RES_hhdet_in_fec!E87)</f>
        <v>0.70629835904715366</v>
      </c>
      <c r="F87" s="124">
        <f>IF(RES_hhdet_in_tes!F87=0,"",RES_hhdet_in_tes!F87/RES_hhdet_in_fec!F87)</f>
        <v>0.70690465826475435</v>
      </c>
      <c r="G87" s="124">
        <f>IF(RES_hhdet_in_tes!G87=0,"",RES_hhdet_in_tes!G87/RES_hhdet_in_fec!G87)</f>
        <v>0.70893248341277149</v>
      </c>
      <c r="H87" s="124">
        <f>IF(RES_hhdet_in_tes!H87=0,"",RES_hhdet_in_tes!H87/RES_hhdet_in_fec!H87)</f>
        <v>0.71508636210853682</v>
      </c>
      <c r="I87" s="124">
        <f>IF(RES_hhdet_in_tes!I87=0,"",RES_hhdet_in_tes!I87/RES_hhdet_in_fec!I87)</f>
        <v>0.72187722319283643</v>
      </c>
      <c r="J87" s="124">
        <f>IF(RES_hhdet_in_tes!J87=0,"",RES_hhdet_in_tes!J87/RES_hhdet_in_fec!J87)</f>
        <v>0.72334819234295389</v>
      </c>
      <c r="K87" s="124">
        <f>IF(RES_hhdet_in_tes!K87=0,"",RES_hhdet_in_tes!K87/RES_hhdet_in_fec!K87)</f>
        <v>0.72663405466767883</v>
      </c>
      <c r="L87" s="124">
        <f>IF(RES_hhdet_in_tes!L87=0,"",RES_hhdet_in_tes!L87/RES_hhdet_in_fec!L87)</f>
        <v>0.73581229646330226</v>
      </c>
      <c r="M87" s="124">
        <f>IF(RES_hhdet_in_tes!M87=0,"",RES_hhdet_in_tes!M87/RES_hhdet_in_fec!M87)</f>
        <v>0.74358227057232973</v>
      </c>
      <c r="N87" s="124">
        <f>IF(RES_hhdet_in_tes!N87=0,"",RES_hhdet_in_tes!N87/RES_hhdet_in_fec!N87)</f>
        <v>0.74013059930195257</v>
      </c>
      <c r="O87" s="124">
        <f>IF(RES_hhdet_in_tes!O87=0,"",RES_hhdet_in_tes!O87/RES_hhdet_in_fec!O87)</f>
        <v>0.74508856906093501</v>
      </c>
      <c r="P87" s="124">
        <f>IF(RES_hhdet_in_tes!P87=0,"",RES_hhdet_in_tes!P87/RES_hhdet_in_fec!P87)</f>
        <v>0.76532616024471367</v>
      </c>
      <c r="Q87" s="124">
        <f>IF(RES_hhdet_in_tes!Q87=0,"",RES_hhdet_in_tes!Q87/RES_hhdet_in_fec!Q87)</f>
        <v>0.77631915374757277</v>
      </c>
      <c r="R87" s="124">
        <f>IF(RES_hhdet_in_tes!R87=0,"",RES_hhdet_in_tes!R87/RES_hhdet_in_fec!R87)</f>
        <v>0.78647591357365698</v>
      </c>
      <c r="S87" s="124">
        <f>IF(RES_hhdet_in_tes!S87=0,"",RES_hhdet_in_tes!S87/RES_hhdet_in_fec!S87)</f>
        <v>0.79173822717358788</v>
      </c>
      <c r="T87" s="124">
        <f>IF(RES_hhdet_in_tes!T87=0,"",RES_hhdet_in_tes!T87/RES_hhdet_in_fec!T87)</f>
        <v>0.80608487619880076</v>
      </c>
      <c r="U87" s="124">
        <f>IF(RES_hhdet_in_tes!U87=0,"",RES_hhdet_in_tes!U87/RES_hhdet_in_fec!U87)</f>
        <v>0.80858499668416683</v>
      </c>
      <c r="V87" s="124">
        <f>IF(RES_hhdet_in_tes!V87=0,"",RES_hhdet_in_tes!V87/RES_hhdet_in_fec!V87)</f>
        <v>0.81036426378615556</v>
      </c>
      <c r="W87" s="124">
        <f>IF(RES_hhdet_in_tes!W87=0,"",RES_hhdet_in_tes!W87/RES_hhdet_in_fec!W87)</f>
        <v>0.82422757773844391</v>
      </c>
      <c r="X87" s="124">
        <f>IF(RES_hhdet_in_tes!X87=0,"",RES_hhdet_in_tes!X87/RES_hhdet_in_fec!X87)</f>
        <v>0.85430451444215783</v>
      </c>
      <c r="Y87" s="124">
        <f>IF(RES_hhdet_in_tes!Y87=0,"",RES_hhdet_in_tes!Y87/RES_hhdet_in_fec!Y87)</f>
        <v>0.85463298385249398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0.62757929401862289</v>
      </c>
      <c r="D88" s="111">
        <f>IF(RES_hhdet_in_tes!D88=0,"",RES_hhdet_in_tes!D88/RES_hhdet_in_fec!D88)</f>
        <v>0.64070531953474508</v>
      </c>
      <c r="E88" s="111">
        <f>IF(RES_hhdet_in_tes!E88=0,"",RES_hhdet_in_tes!E88/RES_hhdet_in_fec!E88)</f>
        <v>0.65395630327124898</v>
      </c>
      <c r="F88" s="111">
        <f>IF(RES_hhdet_in_tes!F88=0,"",RES_hhdet_in_tes!F88/RES_hhdet_in_fec!F88)</f>
        <v>0.66731928510499827</v>
      </c>
      <c r="G88" s="111">
        <f>IF(RES_hhdet_in_tes!G88=0,"",RES_hhdet_in_tes!G88/RES_hhdet_in_fec!G88)</f>
        <v>0.68078108042238905</v>
      </c>
      <c r="H88" s="111">
        <f>IF(RES_hhdet_in_tes!H88=0,"",RES_hhdet_in_tes!H88/RES_hhdet_in_fec!H88)</f>
        <v>0.69432616238175893</v>
      </c>
      <c r="I88" s="111">
        <f>IF(RES_hhdet_in_tes!I88=0,"",RES_hhdet_in_tes!I88/RES_hhdet_in_fec!I88)</f>
        <v>0.70793404934902215</v>
      </c>
      <c r="J88" s="111">
        <f>IF(RES_hhdet_in_tes!J88=0,"",RES_hhdet_in_tes!J88/RES_hhdet_in_fec!J88)</f>
        <v>0.72156049831919489</v>
      </c>
      <c r="K88" s="111">
        <f>IF(RES_hhdet_in_tes!K88=0,"",RES_hhdet_in_tes!K88/RES_hhdet_in_fec!K88)</f>
        <v>0.73514700693248725</v>
      </c>
      <c r="L88" s="111">
        <f>IF(RES_hhdet_in_tes!L88=0,"",RES_hhdet_in_tes!L88/RES_hhdet_in_fec!L88)</f>
        <v>0.74864165120675663</v>
      </c>
      <c r="M88" s="111">
        <f>IF(RES_hhdet_in_tes!M88=0,"",RES_hhdet_in_tes!M88/RES_hhdet_in_fec!M88)</f>
        <v>0.76103759197937515</v>
      </c>
      <c r="N88" s="111">
        <f>IF(RES_hhdet_in_tes!N88=0,"",RES_hhdet_in_tes!N88/RES_hhdet_in_fec!N88)</f>
        <v>0.77178390619685699</v>
      </c>
      <c r="O88" s="111">
        <f>IF(RES_hhdet_in_tes!O88=0,"",RES_hhdet_in_tes!O88/RES_hhdet_in_fec!O88)</f>
        <v>0.78056240567966462</v>
      </c>
      <c r="P88" s="111">
        <f>IF(RES_hhdet_in_tes!P88=0,"",RES_hhdet_in_tes!P88/RES_hhdet_in_fec!P88)</f>
        <v>0.7881335727532961</v>
      </c>
      <c r="Q88" s="111">
        <f>IF(RES_hhdet_in_tes!Q88=0,"",RES_hhdet_in_tes!Q88/RES_hhdet_in_fec!Q88)</f>
        <v>0.79716739061054021</v>
      </c>
      <c r="R88" s="111">
        <f>IF(RES_hhdet_in_tes!R88=0,"",RES_hhdet_in_tes!R88/RES_hhdet_in_fec!R88)</f>
        <v>0.81069888144530755</v>
      </c>
      <c r="S88" s="111">
        <f>IF(RES_hhdet_in_tes!S88=0,"",RES_hhdet_in_tes!S88/RES_hhdet_in_fec!S88)</f>
        <v>0.82592841273906159</v>
      </c>
      <c r="T88" s="111">
        <f>IF(RES_hhdet_in_tes!T88=0,"",RES_hhdet_in_tes!T88/RES_hhdet_in_fec!T88)</f>
        <v>0.84129014325569873</v>
      </c>
      <c r="U88" s="111">
        <f>IF(RES_hhdet_in_tes!U88=0,"",RES_hhdet_in_tes!U88/RES_hhdet_in_fec!U88)</f>
        <v>0.8554805258831516</v>
      </c>
      <c r="V88" s="111">
        <f>IF(RES_hhdet_in_tes!V88=0,"",RES_hhdet_in_tes!V88/RES_hhdet_in_fec!V88)</f>
        <v>0.8673837363498178</v>
      </c>
      <c r="W88" s="111">
        <f>IF(RES_hhdet_in_tes!W88=0,"",RES_hhdet_in_tes!W88/RES_hhdet_in_fec!W88)</f>
        <v>0.87694589646623988</v>
      </c>
      <c r="X88" s="111">
        <f>IF(RES_hhdet_in_tes!X88=0,"",RES_hhdet_in_tes!X88/RES_hhdet_in_fec!X88)</f>
        <v>0.88170222372750806</v>
      </c>
      <c r="Y88" s="111">
        <f>IF(RES_hhdet_in_tes!Y88=0,"",RES_hhdet_in_tes!Y88/RES_hhdet_in_fec!Y88)</f>
        <v>0.88618460318572523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>
        <f>IF(RES_hhdet_in_tes!E89=0,"",RES_hhdet_in_tes!E89/RES_hhdet_in_fec!E89)</f>
        <v>0.88630338918722851</v>
      </c>
      <c r="F89" s="111" t="str">
        <f>IF(RES_hhdet_in_tes!F89=0,"",RES_hhdet_in_tes!F89/RES_hhdet_in_fec!F89)</f>
        <v/>
      </c>
      <c r="G89" s="111">
        <f>IF(RES_hhdet_in_tes!G89=0,"",RES_hhdet_in_tes!G89/RES_hhdet_in_fec!G89)</f>
        <v>0.90896877078114724</v>
      </c>
      <c r="H89" s="111">
        <f>IF(RES_hhdet_in_tes!H89=0,"",RES_hhdet_in_tes!H89/RES_hhdet_in_fec!H89)</f>
        <v>0.91823911478779086</v>
      </c>
      <c r="I89" s="111">
        <f>IF(RES_hhdet_in_tes!I89=0,"",RES_hhdet_in_tes!I89/RES_hhdet_in_fec!I89)</f>
        <v>0.90850860994343929</v>
      </c>
      <c r="J89" s="111">
        <f>IF(RES_hhdet_in_tes!J89=0,"",RES_hhdet_in_tes!J89/RES_hhdet_in_fec!J89)</f>
        <v>0.92028971490177813</v>
      </c>
      <c r="K89" s="111">
        <f>IF(RES_hhdet_in_tes!K89=0,"",RES_hhdet_in_tes!K89/RES_hhdet_in_fec!K89)</f>
        <v>0.93135834999802836</v>
      </c>
      <c r="L89" s="111">
        <f>IF(RES_hhdet_in_tes!L89=0,"",RES_hhdet_in_tes!L89/RES_hhdet_in_fec!L89)</f>
        <v>0.86934611082190139</v>
      </c>
      <c r="M89" s="111">
        <f>IF(RES_hhdet_in_tes!M89=0,"",RES_hhdet_in_tes!M89/RES_hhdet_in_fec!M89)</f>
        <v>0.94155174344658166</v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>
        <f>IF(RES_hhdet_in_tes!P89=0,"",RES_hhdet_in_tes!P89/RES_hhdet_in_fec!P89)</f>
        <v>0.95104529610539612</v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>
        <f>IF(RES_hhdet_in_tes!T89=0,"",RES_hhdet_in_tes!T89/RES_hhdet_in_fec!T89)</f>
        <v>0.95805962941585765</v>
      </c>
      <c r="U89" s="111">
        <f>IF(RES_hhdet_in_tes!U89=0,"",RES_hhdet_in_tes!U89/RES_hhdet_in_fec!U89)</f>
        <v>0.96548422342555051</v>
      </c>
      <c r="V89" s="111">
        <f>IF(RES_hhdet_in_tes!V89=0,"",RES_hhdet_in_tes!V89/RES_hhdet_in_fec!V89)</f>
        <v>0.96810502814198252</v>
      </c>
      <c r="W89" s="111">
        <f>IF(RES_hhdet_in_tes!W89=0,"",RES_hhdet_in_tes!W89/RES_hhdet_in_fec!W89)</f>
        <v>0.9702361620156994</v>
      </c>
      <c r="X89" s="111">
        <f>IF(RES_hhdet_in_tes!X89=0,"",RES_hhdet_in_tes!X89/RES_hhdet_in_fec!X89)</f>
        <v>0.98863564722061348</v>
      </c>
      <c r="Y89" s="111">
        <f>IF(RES_hhdet_in_tes!Y89=0,"",RES_hhdet_in_tes!Y89/RES_hhdet_in_fec!Y89)</f>
        <v>0.99117290473637731</v>
      </c>
      <c r="DA89" s="63" t="s">
        <v>3670</v>
      </c>
    </row>
    <row r="90" spans="1:105" ht="12" customHeight="1" x14ac:dyDescent="0.25">
      <c r="A90" s="100" t="s">
        <v>199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>
        <f>IF(RES_hhdet_in_tes!E90=0,"",RES_hhdet_in_tes!E90/RES_hhdet_in_fec!E90)</f>
        <v>0.65395630327124898</v>
      </c>
      <c r="F90" s="112" t="str">
        <f>IF(RES_hhdet_in_tes!F90=0,"",RES_hhdet_in_tes!F90/RES_hhdet_in_fec!F90)</f>
        <v/>
      </c>
      <c r="G90" s="112">
        <f>IF(RES_hhdet_in_tes!G90=0,"",RES_hhdet_in_tes!G90/RES_hhdet_in_fec!G90)</f>
        <v>0.68078108042238905</v>
      </c>
      <c r="H90" s="112">
        <f>IF(RES_hhdet_in_tes!H90=0,"",RES_hhdet_in_tes!H90/RES_hhdet_in_fec!H90)</f>
        <v>0.69432616238175893</v>
      </c>
      <c r="I90" s="112">
        <f>IF(RES_hhdet_in_tes!I90=0,"",RES_hhdet_in_tes!I90/RES_hhdet_in_fec!I90)</f>
        <v>0.70793404934902215</v>
      </c>
      <c r="J90" s="112">
        <f>IF(RES_hhdet_in_tes!J90=0,"",RES_hhdet_in_tes!J90/RES_hhdet_in_fec!J90)</f>
        <v>0.72156049831919489</v>
      </c>
      <c r="K90" s="112">
        <f>IF(RES_hhdet_in_tes!K90=0,"",RES_hhdet_in_tes!K90/RES_hhdet_in_fec!K90)</f>
        <v>0.73514700693248725</v>
      </c>
      <c r="L90" s="112">
        <f>IF(RES_hhdet_in_tes!L90=0,"",RES_hhdet_in_tes!L90/RES_hhdet_in_fec!L90)</f>
        <v>0.74864165120675663</v>
      </c>
      <c r="M90" s="112">
        <f>IF(RES_hhdet_in_tes!M90=0,"",RES_hhdet_in_tes!M90/RES_hhdet_in_fec!M90)</f>
        <v>0.76103759197937504</v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>
        <f>IF(RES_hhdet_in_tes!P90=0,"",RES_hhdet_in_tes!P90/RES_hhdet_in_fec!P90)</f>
        <v>0.7881335727532961</v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>
        <f>IF(RES_hhdet_in_tes!T90=0,"",RES_hhdet_in_tes!T90/RES_hhdet_in_fec!T90)</f>
        <v>0.84129014325569873</v>
      </c>
      <c r="U90" s="112">
        <f>IF(RES_hhdet_in_tes!U90=0,"",RES_hhdet_in_tes!U90/RES_hhdet_in_fec!U90)</f>
        <v>0.85548052588315149</v>
      </c>
      <c r="V90" s="112">
        <f>IF(RES_hhdet_in_tes!V90=0,"",RES_hhdet_in_tes!V90/RES_hhdet_in_fec!V90)</f>
        <v>0.8673837363498178</v>
      </c>
      <c r="W90" s="112">
        <f>IF(RES_hhdet_in_tes!W90=0,"",RES_hhdet_in_tes!W90/RES_hhdet_in_fec!W90)</f>
        <v>0.87694589646623977</v>
      </c>
      <c r="X90" s="112">
        <f>IF(RES_hhdet_in_tes!X90=0,"",RES_hhdet_in_tes!X90/RES_hhdet_in_fec!X90)</f>
        <v>0.88170222372750806</v>
      </c>
      <c r="Y90" s="112">
        <f>IF(RES_hhdet_in_tes!Y90=0,"",RES_hhdet_in_tes!Y90/RES_hhdet_in_fec!Y90)</f>
        <v>0.88618460318572523</v>
      </c>
      <c r="DA90" s="131" t="s">
        <v>3671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>
        <f>IF(RES_hhdet_in_tes!E91=0,"",RES_hhdet_in_tes!E91/RES_hhdet_in_fec!E91)</f>
        <v>1</v>
      </c>
      <c r="F91" s="113" t="str">
        <f>IF(RES_hhdet_in_tes!F91=0,"",RES_hhdet_in_tes!F91/RES_hhdet_in_fec!F91)</f>
        <v/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>
        <f>IF(RES_hhdet_in_tes!P91=0,"",RES_hhdet_in_tes!P91/RES_hhdet_in_fec!P91)</f>
        <v>1</v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X91" s="113">
        <f>IF(RES_hhdet_in_tes!X91=0,"",RES_hhdet_in_tes!X91/RES_hhdet_in_fec!X91)</f>
        <v>1</v>
      </c>
      <c r="Y91" s="113">
        <f>IF(RES_hhdet_in_tes!Y91=0,"",RES_hhdet_in_tes!Y91/RES_hhdet_in_fec!Y91)</f>
        <v>1</v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0.63009904545700057</v>
      </c>
      <c r="D92" s="112">
        <f>IF(RES_hhdet_in_tes!D92=0,"",RES_hhdet_in_tes!D92/RES_hhdet_in_fec!D92)</f>
        <v>0.6318204816317039</v>
      </c>
      <c r="E92" s="112">
        <f>IF(RES_hhdet_in_tes!E92=0,"",RES_hhdet_in_tes!E92/RES_hhdet_in_fec!E92)</f>
        <v>0.63378120505388347</v>
      </c>
      <c r="F92" s="112">
        <f>IF(RES_hhdet_in_tes!F92=0,"",RES_hhdet_in_tes!F92/RES_hhdet_in_fec!F92)</f>
        <v>0.63577455855526432</v>
      </c>
      <c r="G92" s="112">
        <f>IF(RES_hhdet_in_tes!G92=0,"",RES_hhdet_in_tes!G92/RES_hhdet_in_fec!G92)</f>
        <v>0.63798828153692355</v>
      </c>
      <c r="H92" s="112">
        <f>IF(RES_hhdet_in_tes!H92=0,"",RES_hhdet_in_tes!H92/RES_hhdet_in_fec!H92)</f>
        <v>0.64039939708622573</v>
      </c>
      <c r="I92" s="112">
        <f>IF(RES_hhdet_in_tes!I92=0,"",RES_hhdet_in_tes!I92/RES_hhdet_in_fec!I92)</f>
        <v>0.64305416419708195</v>
      </c>
      <c r="J92" s="112">
        <f>IF(RES_hhdet_in_tes!J92=0,"",RES_hhdet_in_tes!J92/RES_hhdet_in_fec!J92)</f>
        <v>0.64614208963959074</v>
      </c>
      <c r="K92" s="112">
        <f>IF(RES_hhdet_in_tes!K92=0,"",RES_hhdet_in_tes!K92/RES_hhdet_in_fec!K92)</f>
        <v>0.64982430401454472</v>
      </c>
      <c r="L92" s="112">
        <f>IF(RES_hhdet_in_tes!L92=0,"",RES_hhdet_in_tes!L92/RES_hhdet_in_fec!L92)</f>
        <v>0.6541439163636753</v>
      </c>
      <c r="M92" s="112">
        <f>IF(RES_hhdet_in_tes!M92=0,"",RES_hhdet_in_tes!M92/RES_hhdet_in_fec!M92)</f>
        <v>0.66294972003688879</v>
      </c>
      <c r="N92" s="112">
        <f>IF(RES_hhdet_in_tes!N92=0,"",RES_hhdet_in_tes!N92/RES_hhdet_in_fec!N92)</f>
        <v>0.67746509824240975</v>
      </c>
      <c r="O92" s="112">
        <f>IF(RES_hhdet_in_tes!O92=0,"",RES_hhdet_in_tes!O92/RES_hhdet_in_fec!O92)</f>
        <v>0.69868572415616759</v>
      </c>
      <c r="P92" s="112">
        <f>IF(RES_hhdet_in_tes!P92=0,"",RES_hhdet_in_tes!P92/RES_hhdet_in_fec!P92)</f>
        <v>0.72441802230070818</v>
      </c>
      <c r="Q92" s="112">
        <f>IF(RES_hhdet_in_tes!Q92=0,"",RES_hhdet_in_tes!Q92/RES_hhdet_in_fec!Q92)</f>
        <v>0.74758639495388846</v>
      </c>
      <c r="R92" s="112">
        <f>IF(RES_hhdet_in_tes!R92=0,"",RES_hhdet_in_tes!R92/RES_hhdet_in_fec!R92)</f>
        <v>0.76261752387670545</v>
      </c>
      <c r="S92" s="112">
        <f>IF(RES_hhdet_in_tes!S92=0,"",RES_hhdet_in_tes!S92/RES_hhdet_in_fec!S92)</f>
        <v>0.77661293744668325</v>
      </c>
      <c r="T92" s="112">
        <f>IF(RES_hhdet_in_tes!T92=0,"",RES_hhdet_in_tes!T92/RES_hhdet_in_fec!T92)</f>
        <v>0.78915997011130345</v>
      </c>
      <c r="U92" s="112">
        <f>IF(RES_hhdet_in_tes!U92=0,"",RES_hhdet_in_tes!U92/RES_hhdet_in_fec!U92)</f>
        <v>0.79984595631809119</v>
      </c>
      <c r="V92" s="112">
        <f>IF(RES_hhdet_in_tes!V92=0,"",RES_hhdet_in_tes!V92/RES_hhdet_in_fec!V92)</f>
        <v>0.80825823051455414</v>
      </c>
      <c r="W92" s="112">
        <f>IF(RES_hhdet_in_tes!W92=0,"",RES_hhdet_in_tes!W92/RES_hhdet_in_fec!W92)</f>
        <v>0.81342886006689696</v>
      </c>
      <c r="X92" s="112">
        <f>IF(RES_hhdet_in_tes!X92=0,"",RES_hhdet_in_tes!X92/RES_hhdet_in_fec!X92)</f>
        <v>0.81696744099283314</v>
      </c>
      <c r="Y92" s="112">
        <f>IF(RES_hhdet_in_tes!Y92=0,"",RES_hhdet_in_tes!Y92/RES_hhdet_in_fec!Y92)</f>
        <v>0.81875929176502082</v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0.87673781102023762</v>
      </c>
      <c r="D93" s="113">
        <f>IF(RES_hhdet_in_tes!D93=0,"",RES_hhdet_in_tes!D93/RES_hhdet_in_fec!D93)</f>
        <v>0.88692669701179372</v>
      </c>
      <c r="E93" s="113">
        <f>IF(RES_hhdet_in_tes!E93=0,"",RES_hhdet_in_tes!E93/RES_hhdet_in_fec!E93)</f>
        <v>0.87715110005148045</v>
      </c>
      <c r="F93" s="113">
        <f>IF(RES_hhdet_in_tes!F93=0,"",RES_hhdet_in_tes!F93/RES_hhdet_in_fec!F93)</f>
        <v>0.88143549615277117</v>
      </c>
      <c r="G93" s="113">
        <f>IF(RES_hhdet_in_tes!G93=0,"",RES_hhdet_in_tes!G93/RES_hhdet_in_fec!G93)</f>
        <v>0.8918873037884032</v>
      </c>
      <c r="H93" s="113">
        <f>IF(RES_hhdet_in_tes!H93=0,"",RES_hhdet_in_tes!H93/RES_hhdet_in_fec!H93)</f>
        <v>0.89801941301265586</v>
      </c>
      <c r="I93" s="113">
        <f>IF(RES_hhdet_in_tes!I93=0,"",RES_hhdet_in_tes!I93/RES_hhdet_in_fec!I93)</f>
        <v>0.88065317168422541</v>
      </c>
      <c r="J93" s="113">
        <f>IF(RES_hhdet_in_tes!J93=0,"",RES_hhdet_in_tes!J93/RES_hhdet_in_fec!J93)</f>
        <v>0.89057368451256225</v>
      </c>
      <c r="K93" s="113">
        <f>IF(RES_hhdet_in_tes!K93=0,"",RES_hhdet_in_tes!K93/RES_hhdet_in_fec!K93)</f>
        <v>0.90071363911835989</v>
      </c>
      <c r="L93" s="113">
        <f>IF(RES_hhdet_in_tes!L93=0,"",RES_hhdet_in_tes!L93/RES_hhdet_in_fec!L93)</f>
        <v>0.80881497838588445</v>
      </c>
      <c r="M93" s="113">
        <f>IF(RES_hhdet_in_tes!M93=0,"",RES_hhdet_in_tes!M93/RES_hhdet_in_fec!M93)</f>
        <v>0.90883416230537795</v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>
        <f>IF(RES_hhdet_in_tes!P93=0,"",RES_hhdet_in_tes!P93/RES_hhdet_in_fec!P93)</f>
        <v>0.93207977624428517</v>
      </c>
      <c r="Q93" s="113">
        <f>IF(RES_hhdet_in_tes!Q93=0,"",RES_hhdet_in_tes!Q93/RES_hhdet_in_fec!Q93)</f>
        <v>0.93066735447186866</v>
      </c>
      <c r="R93" s="113">
        <f>IF(RES_hhdet_in_tes!R93=0,"",RES_hhdet_in_tes!R93/RES_hhdet_in_fec!R93)</f>
        <v>0.93920414660399409</v>
      </c>
      <c r="S93" s="113">
        <f>IF(RES_hhdet_in_tes!S93=0,"",RES_hhdet_in_tes!S93/RES_hhdet_in_fec!S93)</f>
        <v>0.93700542765624284</v>
      </c>
      <c r="T93" s="113">
        <f>IF(RES_hhdet_in_tes!T93=0,"",RES_hhdet_in_tes!T93/RES_hhdet_in_fec!T93)</f>
        <v>0.9416793360351744</v>
      </c>
      <c r="U93" s="113">
        <f>IF(RES_hhdet_in_tes!U93=0,"",RES_hhdet_in_tes!U93/RES_hhdet_in_fec!U93)</f>
        <v>0.94972790016844677</v>
      </c>
      <c r="V93" s="113">
        <f>IF(RES_hhdet_in_tes!V93=0,"",RES_hhdet_in_tes!V93/RES_hhdet_in_fec!V93)</f>
        <v>0.95133198531903274</v>
      </c>
      <c r="W93" s="113">
        <f>IF(RES_hhdet_in_tes!W93=0,"",RES_hhdet_in_tes!W93/RES_hhdet_in_fec!W93)</f>
        <v>0.95187935204738605</v>
      </c>
      <c r="X93" s="113">
        <f>IF(RES_hhdet_in_tes!X93=0,"",RES_hhdet_in_tes!X93/RES_hhdet_in_fec!X93)</f>
        <v>0.98154969444781859</v>
      </c>
      <c r="Y93" s="113">
        <f>IF(RES_hhdet_in_tes!Y93=0,"",RES_hhdet_in_tes!Y93/RES_hhdet_in_fec!Y93)</f>
        <v>0.98550446516318502</v>
      </c>
      <c r="DA93" s="132" t="s">
        <v>3674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0.63009904545700057</v>
      </c>
      <c r="D94" s="111">
        <f>IF(RES_hhdet_in_tes!D94=0,"",RES_hhdet_in_tes!D94/RES_hhdet_in_fec!D94)</f>
        <v>0.6318204816317039</v>
      </c>
      <c r="E94" s="111">
        <f>IF(RES_hhdet_in_tes!E94=0,"",RES_hhdet_in_tes!E94/RES_hhdet_in_fec!E94)</f>
        <v>0.63378120505388347</v>
      </c>
      <c r="F94" s="111">
        <f>IF(RES_hhdet_in_tes!F94=0,"",RES_hhdet_in_tes!F94/RES_hhdet_in_fec!F94)</f>
        <v>0.63577455855526432</v>
      </c>
      <c r="G94" s="111">
        <f>IF(RES_hhdet_in_tes!G94=0,"",RES_hhdet_in_tes!G94/RES_hhdet_in_fec!G94)</f>
        <v>0.63798828153692355</v>
      </c>
      <c r="H94" s="111">
        <f>IF(RES_hhdet_in_tes!H94=0,"",RES_hhdet_in_tes!H94/RES_hhdet_in_fec!H94)</f>
        <v>0.64039939708622562</v>
      </c>
      <c r="I94" s="111">
        <f>IF(RES_hhdet_in_tes!I94=0,"",RES_hhdet_in_tes!I94/RES_hhdet_in_fec!I94)</f>
        <v>0.64305416419708195</v>
      </c>
      <c r="J94" s="111">
        <f>IF(RES_hhdet_in_tes!J94=0,"",RES_hhdet_in_tes!J94/RES_hhdet_in_fec!J94)</f>
        <v>0.64614208963959074</v>
      </c>
      <c r="K94" s="111">
        <f>IF(RES_hhdet_in_tes!K94=0,"",RES_hhdet_in_tes!K94/RES_hhdet_in_fec!K94)</f>
        <v>0.64982430401454472</v>
      </c>
      <c r="L94" s="111">
        <f>IF(RES_hhdet_in_tes!L94=0,"",RES_hhdet_in_tes!L94/RES_hhdet_in_fec!L94)</f>
        <v>0.6541439163636753</v>
      </c>
      <c r="M94" s="111">
        <f>IF(RES_hhdet_in_tes!M94=0,"",RES_hhdet_in_tes!M94/RES_hhdet_in_fec!M94)</f>
        <v>0.66294972003688879</v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>
        <f>IF(RES_hhdet_in_tes!P94=0,"",RES_hhdet_in_tes!P94/RES_hhdet_in_fec!P94)</f>
        <v>0.72441802230070818</v>
      </c>
      <c r="Q94" s="111">
        <f>IF(RES_hhdet_in_tes!Q94=0,"",RES_hhdet_in_tes!Q94/RES_hhdet_in_fec!Q94)</f>
        <v>0.74758639495388846</v>
      </c>
      <c r="R94" s="111">
        <f>IF(RES_hhdet_in_tes!R94=0,"",RES_hhdet_in_tes!R94/RES_hhdet_in_fec!R94)</f>
        <v>0.76261752387670545</v>
      </c>
      <c r="S94" s="111">
        <f>IF(RES_hhdet_in_tes!S94=0,"",RES_hhdet_in_tes!S94/RES_hhdet_in_fec!S94)</f>
        <v>0.77661293744668325</v>
      </c>
      <c r="T94" s="111">
        <f>IF(RES_hhdet_in_tes!T94=0,"",RES_hhdet_in_tes!T94/RES_hhdet_in_fec!T94)</f>
        <v>0.78915997011130345</v>
      </c>
      <c r="U94" s="111">
        <f>IF(RES_hhdet_in_tes!U94=0,"",RES_hhdet_in_tes!U94/RES_hhdet_in_fec!U94)</f>
        <v>0.79984595631809119</v>
      </c>
      <c r="V94" s="111">
        <f>IF(RES_hhdet_in_tes!V94=0,"",RES_hhdet_in_tes!V94/RES_hhdet_in_fec!V94)</f>
        <v>0.80825823051455414</v>
      </c>
      <c r="W94" s="111">
        <f>IF(RES_hhdet_in_tes!W94=0,"",RES_hhdet_in_tes!W94/RES_hhdet_in_fec!W94)</f>
        <v>0.81342886006689696</v>
      </c>
      <c r="X94" s="111">
        <f>IF(RES_hhdet_in_tes!X94=0,"",RES_hhdet_in_tes!X94/RES_hhdet_in_fec!X94)</f>
        <v>0.81696744099283314</v>
      </c>
      <c r="Y94" s="111">
        <f>IF(RES_hhdet_in_tes!Y94=0,"",RES_hhdet_in_tes!Y94/RES_hhdet_in_fec!Y94)</f>
        <v>0.81875929176502082</v>
      </c>
      <c r="DA94" s="63" t="s">
        <v>3675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>
        <f>IF(RES_hhdet_in_tes!D95=0,"",RES_hhdet_in_tes!D95/RES_hhdet_in_fec!D95)</f>
        <v>1</v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X95" s="111">
        <f>IF(RES_hhdet_in_tes!X95=0,"",RES_hhdet_in_tes!X95/RES_hhdet_in_fec!X95)</f>
        <v>1</v>
      </c>
      <c r="Y95" s="111">
        <f>IF(RES_hhdet_in_tes!Y95=0,"",RES_hhdet_in_tes!Y95/RES_hhdet_in_fec!Y95)</f>
        <v>1</v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0.70554984942608501</v>
      </c>
      <c r="D96" s="112">
        <f>IF(RES_hhdet_in_tes!D96=0,"",RES_hhdet_in_tes!D96/RES_hhdet_in_fec!D96)</f>
        <v>0.70646964616873853</v>
      </c>
      <c r="E96" s="112">
        <f>IF(RES_hhdet_in_tes!E96=0,"",RES_hhdet_in_tes!E96/RES_hhdet_in_fec!E96)</f>
        <v>0.70747659579702349</v>
      </c>
      <c r="F96" s="112">
        <f>IF(RES_hhdet_in_tes!F96=0,"",RES_hhdet_in_tes!F96/RES_hhdet_in_fec!F96)</f>
        <v>0.70849569475398999</v>
      </c>
      <c r="G96" s="112">
        <f>IF(RES_hhdet_in_tes!G96=0,"",RES_hhdet_in_tes!G96/RES_hhdet_in_fec!G96)</f>
        <v>0.70959573644613538</v>
      </c>
      <c r="H96" s="112">
        <f>IF(RES_hhdet_in_tes!H96=0,"",RES_hhdet_in_tes!H96/RES_hhdet_in_fec!H96)</f>
        <v>0.71076895557422648</v>
      </c>
      <c r="I96" s="112">
        <f>IF(RES_hhdet_in_tes!I96=0,"",RES_hhdet_in_tes!I96/RES_hhdet_in_fec!I96)</f>
        <v>0.71203319356193506</v>
      </c>
      <c r="J96" s="112">
        <f>IF(RES_hhdet_in_tes!J96=0,"",RES_hhdet_in_tes!J96/RES_hhdet_in_fec!J96)</f>
        <v>0.71345998911262765</v>
      </c>
      <c r="K96" s="112">
        <f>IF(RES_hhdet_in_tes!K96=0,"",RES_hhdet_in_tes!K96/RES_hhdet_in_fec!K96)</f>
        <v>0.71511254055951934</v>
      </c>
      <c r="L96" s="112">
        <f>IF(RES_hhdet_in_tes!L96=0,"",RES_hhdet_in_tes!L96/RES_hhdet_in_fec!L96)</f>
        <v>0.71701257664421292</v>
      </c>
      <c r="M96" s="112">
        <f>IF(RES_hhdet_in_tes!M96=0,"",RES_hhdet_in_tes!M96/RES_hhdet_in_fec!M96)</f>
        <v>0.72062477409005909</v>
      </c>
      <c r="N96" s="112">
        <f>IF(RES_hhdet_in_tes!N96=0,"",RES_hhdet_in_tes!N96/RES_hhdet_in_fec!N96)</f>
        <v>0.72658096235646974</v>
      </c>
      <c r="O96" s="112">
        <f>IF(RES_hhdet_in_tes!O96=0,"",RES_hhdet_in_tes!O96/RES_hhdet_in_fec!O96)</f>
        <v>0.73566337521068215</v>
      </c>
      <c r="P96" s="112">
        <f>IF(RES_hhdet_in_tes!P96=0,"",RES_hhdet_in_tes!P96/RES_hhdet_in_fec!P96)</f>
        <v>0.7474414128712219</v>
      </c>
      <c r="Q96" s="112">
        <f>IF(RES_hhdet_in_tes!Q96=0,"",RES_hhdet_in_tes!Q96/RES_hhdet_in_fec!Q96)</f>
        <v>0.75880471332455879</v>
      </c>
      <c r="R96" s="112">
        <f>IF(RES_hhdet_in_tes!R96=0,"",RES_hhdet_in_tes!R96/RES_hhdet_in_fec!R96)</f>
        <v>0.76649470594399727</v>
      </c>
      <c r="S96" s="112">
        <f>IF(RES_hhdet_in_tes!S96=0,"",RES_hhdet_in_tes!S96/RES_hhdet_in_fec!S96)</f>
        <v>0.77394498327859629</v>
      </c>
      <c r="T96" s="112">
        <f>IF(RES_hhdet_in_tes!T96=0,"",RES_hhdet_in_tes!T96/RES_hhdet_in_fec!T96)</f>
        <v>0.78133744247590953</v>
      </c>
      <c r="U96" s="112">
        <f>IF(RES_hhdet_in_tes!U96=0,"",RES_hhdet_in_tes!U96/RES_hhdet_in_fec!U96)</f>
        <v>0.78874639788455247</v>
      </c>
      <c r="V96" s="112">
        <f>IF(RES_hhdet_in_tes!V96=0,"",RES_hhdet_in_tes!V96/RES_hhdet_in_fec!V96)</f>
        <v>0.79602483772167731</v>
      </c>
      <c r="W96" s="112">
        <f>IF(RES_hhdet_in_tes!W96=0,"",RES_hhdet_in_tes!W96/RES_hhdet_in_fec!W96)</f>
        <v>0.8026724679051539</v>
      </c>
      <c r="X96" s="112">
        <f>IF(RES_hhdet_in_tes!X96=0,"",RES_hhdet_in_tes!X96/RES_hhdet_in_fec!X96)</f>
        <v>0.81491308615167979</v>
      </c>
      <c r="Y96" s="112">
        <f>IF(RES_hhdet_in_tes!Y96=0,"",RES_hhdet_in_tes!Y96/RES_hhdet_in_fec!Y96)</f>
        <v>0.8263328389893646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0.90912247713831029</v>
      </c>
      <c r="D97" s="113">
        <f>IF(RES_hhdet_in_tes!D97=0,"",RES_hhdet_in_tes!D97/RES_hhdet_in_fec!D97)</f>
        <v>0.91671129975588483</v>
      </c>
      <c r="E97" s="113">
        <f>IF(RES_hhdet_in_tes!E97=0,"",RES_hhdet_in_tes!E97/RES_hhdet_in_fec!E97)</f>
        <v>0.908889862685483</v>
      </c>
      <c r="F97" s="113">
        <f>IF(RES_hhdet_in_tes!F97=0,"",RES_hhdet_in_tes!F97/RES_hhdet_in_fec!F97)</f>
        <v>0.91189428205862855</v>
      </c>
      <c r="G97" s="113">
        <f>IF(RES_hhdet_in_tes!G97=0,"",RES_hhdet_in_tes!G97/RES_hhdet_in_fec!G97)</f>
        <v>0.91964918588286471</v>
      </c>
      <c r="H97" s="113">
        <f>IF(RES_hhdet_in_tes!H97=0,"",RES_hhdet_in_tes!H97/RES_hhdet_in_fec!H97)</f>
        <v>0.92399359036402506</v>
      </c>
      <c r="I97" s="113">
        <f>IF(RES_hhdet_in_tes!I97=0,"",RES_hhdet_in_tes!I97/RES_hhdet_in_fec!I97)</f>
        <v>0.91013242312434395</v>
      </c>
      <c r="J97" s="113">
        <f>IF(RES_hhdet_in_tes!J97=0,"",RES_hhdet_in_tes!J97/RES_hhdet_in_fec!J97)</f>
        <v>0.91727142401029127</v>
      </c>
      <c r="K97" s="113">
        <f>IF(RES_hhdet_in_tes!K97=0,"",RES_hhdet_in_tes!K97/RES_hhdet_in_fec!K97)</f>
        <v>0.92477455266322728</v>
      </c>
      <c r="L97" s="113">
        <f>IF(RES_hhdet_in_tes!L97=0,"",RES_hhdet_in_tes!L97/RES_hhdet_in_fec!L97)</f>
        <v>0.85001423353238881</v>
      </c>
      <c r="M97" s="113">
        <f>IF(RES_hhdet_in_tes!M97=0,"",RES_hhdet_in_tes!M97/RES_hhdet_in_fec!M97)</f>
        <v>0.92906114271912277</v>
      </c>
      <c r="N97" s="113">
        <f>IF(RES_hhdet_in_tes!N97=0,"",RES_hhdet_in_tes!N97/RES_hhdet_in_fec!N97)</f>
        <v>0.91234995950185394</v>
      </c>
      <c r="O97" s="113">
        <f>IF(RES_hhdet_in_tes!O97=0,"",RES_hhdet_in_tes!O97/RES_hhdet_in_fec!O97)</f>
        <v>0.91246163228493449</v>
      </c>
      <c r="P97" s="113">
        <f>IF(RES_hhdet_in_tes!P97=0,"",RES_hhdet_in_tes!P97/RES_hhdet_in_fec!P97)</f>
        <v>0.9392739262329235</v>
      </c>
      <c r="Q97" s="113">
        <f>IF(RES_hhdet_in_tes!Q97=0,"",RES_hhdet_in_tes!Q97/RES_hhdet_in_fec!Q97)</f>
        <v>0.93439534698343274</v>
      </c>
      <c r="R97" s="113">
        <f>IF(RES_hhdet_in_tes!R97=0,"",RES_hhdet_in_tes!R97/RES_hhdet_in_fec!R97)</f>
        <v>0.940413229092803</v>
      </c>
      <c r="S97" s="113">
        <f>IF(RES_hhdet_in_tes!S97=0,"",RES_hhdet_in_tes!S97/RES_hhdet_in_fec!S97)</f>
        <v>0.93606459387668317</v>
      </c>
      <c r="T97" s="113">
        <f>IF(RES_hhdet_in_tes!T97=0,"",RES_hhdet_in_tes!T97/RES_hhdet_in_fec!T97)</f>
        <v>0.93901778423906967</v>
      </c>
      <c r="U97" s="113">
        <f>IF(RES_hhdet_in_tes!U97=0,"",RES_hhdet_in_tes!U97/RES_hhdet_in_fec!U97)</f>
        <v>0.94632743578919654</v>
      </c>
      <c r="V97" s="113">
        <f>IF(RES_hhdet_in_tes!V97=0,"",RES_hhdet_in_tes!V97/RES_hhdet_in_fec!V97)</f>
        <v>0.94761070362527489</v>
      </c>
      <c r="W97" s="113">
        <f>IF(RES_hhdet_in_tes!W97=0,"",RES_hhdet_in_tes!W97/RES_hhdet_in_fec!W97)</f>
        <v>0.94874764520495325</v>
      </c>
      <c r="X97" s="113">
        <f>IF(RES_hhdet_in_tes!X97=0,"",RES_hhdet_in_tes!X97/RES_hhdet_in_fec!X97)</f>
        <v>0.98124806540336018</v>
      </c>
      <c r="Y97" s="113">
        <f>IF(RES_hhdet_in_tes!Y97=0,"",RES_hhdet_in_tes!Y97/RES_hhdet_in_fec!Y97)</f>
        <v>0.98576060676727417</v>
      </c>
      <c r="DA97" s="132" t="s">
        <v>3678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0.70554984942608501</v>
      </c>
      <c r="D98" s="111">
        <f>IF(RES_hhdet_in_tes!D98=0,"",RES_hhdet_in_tes!D98/RES_hhdet_in_fec!D98)</f>
        <v>0.70646964616873853</v>
      </c>
      <c r="E98" s="111">
        <f>IF(RES_hhdet_in_tes!E98=0,"",RES_hhdet_in_tes!E98/RES_hhdet_in_fec!E98)</f>
        <v>0.70747659579702349</v>
      </c>
      <c r="F98" s="111">
        <f>IF(RES_hhdet_in_tes!F98=0,"",RES_hhdet_in_tes!F98/RES_hhdet_in_fec!F98)</f>
        <v>0.70849569475398999</v>
      </c>
      <c r="G98" s="111">
        <f>IF(RES_hhdet_in_tes!G98=0,"",RES_hhdet_in_tes!G98/RES_hhdet_in_fec!G98)</f>
        <v>0.70959573644613538</v>
      </c>
      <c r="H98" s="111">
        <f>IF(RES_hhdet_in_tes!H98=0,"",RES_hhdet_in_tes!H98/RES_hhdet_in_fec!H98)</f>
        <v>0.71076895557422648</v>
      </c>
      <c r="I98" s="111">
        <f>IF(RES_hhdet_in_tes!I98=0,"",RES_hhdet_in_tes!I98/RES_hhdet_in_fec!I98)</f>
        <v>0.71203319356193506</v>
      </c>
      <c r="J98" s="111">
        <f>IF(RES_hhdet_in_tes!J98=0,"",RES_hhdet_in_tes!J98/RES_hhdet_in_fec!J98)</f>
        <v>0.71345998911262765</v>
      </c>
      <c r="K98" s="111">
        <f>IF(RES_hhdet_in_tes!K98=0,"",RES_hhdet_in_tes!K98/RES_hhdet_in_fec!K98)</f>
        <v>0.71511254055951945</v>
      </c>
      <c r="L98" s="111">
        <f>IF(RES_hhdet_in_tes!L98=0,"",RES_hhdet_in_tes!L98/RES_hhdet_in_fec!L98)</f>
        <v>0.71701257664421292</v>
      </c>
      <c r="M98" s="111">
        <f>IF(RES_hhdet_in_tes!M98=0,"",RES_hhdet_in_tes!M98/RES_hhdet_in_fec!M98)</f>
        <v>0.72062477409005909</v>
      </c>
      <c r="N98" s="111">
        <f>IF(RES_hhdet_in_tes!N98=0,"",RES_hhdet_in_tes!N98/RES_hhdet_in_fec!N98)</f>
        <v>0.72658096235646963</v>
      </c>
      <c r="O98" s="111">
        <f>IF(RES_hhdet_in_tes!O98=0,"",RES_hhdet_in_tes!O98/RES_hhdet_in_fec!O98)</f>
        <v>0.73566337521068215</v>
      </c>
      <c r="P98" s="111">
        <f>IF(RES_hhdet_in_tes!P98=0,"",RES_hhdet_in_tes!P98/RES_hhdet_in_fec!P98)</f>
        <v>0.7474414128712219</v>
      </c>
      <c r="Q98" s="111">
        <f>IF(RES_hhdet_in_tes!Q98=0,"",RES_hhdet_in_tes!Q98/RES_hhdet_in_fec!Q98)</f>
        <v>0.75880471332455879</v>
      </c>
      <c r="R98" s="111">
        <f>IF(RES_hhdet_in_tes!R98=0,"",RES_hhdet_in_tes!R98/RES_hhdet_in_fec!R98)</f>
        <v>0.76649470594399738</v>
      </c>
      <c r="S98" s="111">
        <f>IF(RES_hhdet_in_tes!S98=0,"",RES_hhdet_in_tes!S98/RES_hhdet_in_fec!S98)</f>
        <v>0.77394498327859629</v>
      </c>
      <c r="T98" s="111">
        <f>IF(RES_hhdet_in_tes!T98=0,"",RES_hhdet_in_tes!T98/RES_hhdet_in_fec!T98)</f>
        <v>0.78133744247590964</v>
      </c>
      <c r="U98" s="111">
        <f>IF(RES_hhdet_in_tes!U98=0,"",RES_hhdet_in_tes!U98/RES_hhdet_in_fec!U98)</f>
        <v>0.78874639788455247</v>
      </c>
      <c r="V98" s="111">
        <f>IF(RES_hhdet_in_tes!V98=0,"",RES_hhdet_in_tes!V98/RES_hhdet_in_fec!V98)</f>
        <v>0.79602483772167731</v>
      </c>
      <c r="W98" s="111">
        <f>IF(RES_hhdet_in_tes!W98=0,"",RES_hhdet_in_tes!W98/RES_hhdet_in_fec!W98)</f>
        <v>0.80267246790515401</v>
      </c>
      <c r="X98" s="111">
        <f>IF(RES_hhdet_in_tes!X98=0,"",RES_hhdet_in_tes!X98/RES_hhdet_in_fec!X98)</f>
        <v>0.81491308615167979</v>
      </c>
      <c r="Y98" s="111">
        <f>IF(RES_hhdet_in_tes!Y98=0,"",RES_hhdet_in_tes!Y98/RES_hhdet_in_fec!Y98)</f>
        <v>0.8263328389893646</v>
      </c>
      <c r="DA98" s="63" t="s">
        <v>3679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X99" s="111">
        <f>IF(RES_hhdet_in_tes!X99=0,"",RES_hhdet_in_tes!X99/RES_hhdet_in_fec!X99)</f>
        <v>1</v>
      </c>
      <c r="Y99" s="111">
        <f>IF(RES_hhdet_in_tes!Y99=0,"",RES_hhdet_in_tes!Y99/RES_hhdet_in_fec!Y99)</f>
        <v>1</v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0.70050318558715796</v>
      </c>
      <c r="D100" s="124">
        <f>IF(RES_hhdet_in_tes!D100=0,"",RES_hhdet_in_tes!D100/RES_hhdet_in_fec!D100)</f>
        <v>0.69468595868742011</v>
      </c>
      <c r="E100" s="124">
        <f>IF(RES_hhdet_in_tes!E100=0,"",RES_hhdet_in_tes!E100/RES_hhdet_in_fec!E100)</f>
        <v>0.69753473156686052</v>
      </c>
      <c r="F100" s="124">
        <f>IF(RES_hhdet_in_tes!F100=0,"",RES_hhdet_in_tes!F100/RES_hhdet_in_fec!F100)</f>
        <v>0.68486159008444569</v>
      </c>
      <c r="G100" s="124">
        <f>IF(RES_hhdet_in_tes!G100=0,"",RES_hhdet_in_tes!G100/RES_hhdet_in_fec!G100)</f>
        <v>0.70122265835831332</v>
      </c>
      <c r="H100" s="124">
        <f>IF(RES_hhdet_in_tes!H100=0,"",RES_hhdet_in_tes!H100/RES_hhdet_in_fec!H100)</f>
        <v>0.71291273290627166</v>
      </c>
      <c r="I100" s="124">
        <f>IF(RES_hhdet_in_tes!I100=0,"",RES_hhdet_in_tes!I100/RES_hhdet_in_fec!I100)</f>
        <v>0.71306282253104381</v>
      </c>
      <c r="J100" s="124">
        <f>IF(RES_hhdet_in_tes!J100=0,"",RES_hhdet_in_tes!J100/RES_hhdet_in_fec!J100)</f>
        <v>0.72480243253741727</v>
      </c>
      <c r="K100" s="124">
        <f>IF(RES_hhdet_in_tes!K100=0,"",RES_hhdet_in_tes!K100/RES_hhdet_in_fec!K100)</f>
        <v>0.70795513585125025</v>
      </c>
      <c r="L100" s="124">
        <f>IF(RES_hhdet_in_tes!L100=0,"",RES_hhdet_in_tes!L100/RES_hhdet_in_fec!L100)</f>
        <v>0.71929287940860742</v>
      </c>
      <c r="M100" s="124">
        <f>IF(RES_hhdet_in_tes!M100=0,"",RES_hhdet_in_tes!M100/RES_hhdet_in_fec!M100)</f>
        <v>0.71555258073894712</v>
      </c>
      <c r="N100" s="124">
        <f>IF(RES_hhdet_in_tes!N100=0,"",RES_hhdet_in_tes!N100/RES_hhdet_in_fec!N100)</f>
        <v>0.72935085896764296</v>
      </c>
      <c r="O100" s="124">
        <f>IF(RES_hhdet_in_tes!O100=0,"",RES_hhdet_in_tes!O100/RES_hhdet_in_fec!O100)</f>
        <v>0.73324855494741881</v>
      </c>
      <c r="P100" s="124">
        <f>IF(RES_hhdet_in_tes!P100=0,"",RES_hhdet_in_tes!P100/RES_hhdet_in_fec!P100)</f>
        <v>0.73197607734890036</v>
      </c>
      <c r="Q100" s="124">
        <f>IF(RES_hhdet_in_tes!Q100=0,"",RES_hhdet_in_tes!Q100/RES_hhdet_in_fec!Q100)</f>
        <v>0.74698418989698967</v>
      </c>
      <c r="R100" s="124">
        <f>IF(RES_hhdet_in_tes!R100=0,"",RES_hhdet_in_tes!R100/RES_hhdet_in_fec!R100)</f>
        <v>0.77222468382850562</v>
      </c>
      <c r="S100" s="124">
        <f>IF(RES_hhdet_in_tes!S100=0,"",RES_hhdet_in_tes!S100/RES_hhdet_in_fec!S100)</f>
        <v>0.77422418467751741</v>
      </c>
      <c r="T100" s="124">
        <f>IF(RES_hhdet_in_tes!T100=0,"",RES_hhdet_in_tes!T100/RES_hhdet_in_fec!T100)</f>
        <v>0.78287653314352768</v>
      </c>
      <c r="U100" s="124">
        <f>IF(RES_hhdet_in_tes!U100=0,"",RES_hhdet_in_tes!U100/RES_hhdet_in_fec!U100)</f>
        <v>0.79044233783610474</v>
      </c>
      <c r="V100" s="124">
        <f>IF(RES_hhdet_in_tes!V100=0,"",RES_hhdet_in_tes!V100/RES_hhdet_in_fec!V100)</f>
        <v>0.81021114414321549</v>
      </c>
      <c r="W100" s="124">
        <f>IF(RES_hhdet_in_tes!W100=0,"",RES_hhdet_in_tes!W100/RES_hhdet_in_fec!W100)</f>
        <v>0.83952241054584331</v>
      </c>
      <c r="X100" s="124">
        <f>IF(RES_hhdet_in_tes!X100=0,"",RES_hhdet_in_tes!X100/RES_hhdet_in_fec!X100)</f>
        <v>0.88135537646174544</v>
      </c>
      <c r="Y100" s="124">
        <f>IF(RES_hhdet_in_tes!Y100=0,"",RES_hhdet_in_tes!Y100/RES_hhdet_in_fec!Y100)</f>
        <v>0.86794385660943452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X101" s="111" t="str">
        <f>IF(RES_hhdet_in_tes!X101=0,"",RES_hhdet_in_tes!X101/RES_hhdet_in_fec!X101)</f>
        <v/>
      </c>
      <c r="Y101" s="111" t="str">
        <f>IF(RES_hhdet_in_tes!Y101=0,"",RES_hhdet_in_tes!Y101/RES_hhdet_in_fec!Y101)</f>
        <v/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0.61814645805982116</v>
      </c>
      <c r="D102" s="111">
        <f>IF(RES_hhdet_in_tes!D102=0,"",RES_hhdet_in_tes!D102/RES_hhdet_in_fec!D102)</f>
        <v>0.61825582360858033</v>
      </c>
      <c r="E102" s="111">
        <f>IF(RES_hhdet_in_tes!E102=0,"",RES_hhdet_in_tes!E102/RES_hhdet_in_fec!E102)</f>
        <v>0.61836519900883513</v>
      </c>
      <c r="F102" s="111">
        <f>IF(RES_hhdet_in_tes!F102=0,"",RES_hhdet_in_tes!F102/RES_hhdet_in_fec!F102)</f>
        <v>0.61847457575247566</v>
      </c>
      <c r="G102" s="111">
        <f>IF(RES_hhdet_in_tes!G102=0,"",RES_hhdet_in_tes!G102/RES_hhdet_in_fec!G102)</f>
        <v>0.61858396156876427</v>
      </c>
      <c r="H102" s="111">
        <f>IF(RES_hhdet_in_tes!H102=0,"",RES_hhdet_in_tes!H102/RES_hhdet_in_fec!H102)</f>
        <v>0.61869335551173765</v>
      </c>
      <c r="I102" s="111">
        <f>IF(RES_hhdet_in_tes!I102=0,"",RES_hhdet_in_tes!I102/RES_hhdet_in_fec!I102)</f>
        <v>0.61880275948588603</v>
      </c>
      <c r="J102" s="111">
        <f>IF(RES_hhdet_in_tes!J102=0,"",RES_hhdet_in_tes!J102/RES_hhdet_in_fec!J102)</f>
        <v>0.61891218129323489</v>
      </c>
      <c r="K102" s="111">
        <f>IF(RES_hhdet_in_tes!K102=0,"",RES_hhdet_in_tes!K102/RES_hhdet_in_fec!K102)</f>
        <v>0.61902162756755752</v>
      </c>
      <c r="L102" s="111">
        <f>IF(RES_hhdet_in_tes!L102=0,"",RES_hhdet_in_tes!L102/RES_hhdet_in_fec!L102)</f>
        <v>0.61913110008366024</v>
      </c>
      <c r="M102" s="111">
        <f>IF(RES_hhdet_in_tes!M102=0,"",RES_hhdet_in_tes!M102/RES_hhdet_in_fec!M102)</f>
        <v>0.61921423821163291</v>
      </c>
      <c r="N102" s="111">
        <f>IF(RES_hhdet_in_tes!N102=0,"",RES_hhdet_in_tes!N102/RES_hhdet_in_fec!N102)</f>
        <v>0.61926070851448756</v>
      </c>
      <c r="O102" s="111">
        <f>IF(RES_hhdet_in_tes!O102=0,"",RES_hhdet_in_tes!O102/RES_hhdet_in_fec!O102)</f>
        <v>0.61928848259378744</v>
      </c>
      <c r="P102" s="111">
        <f>IF(RES_hhdet_in_tes!P102=0,"",RES_hhdet_in_tes!P102/RES_hhdet_in_fec!P102)</f>
        <v>0.61936598157067579</v>
      </c>
      <c r="Q102" s="111">
        <f>IF(RES_hhdet_in_tes!Q102=0,"",RES_hhdet_in_tes!Q102/RES_hhdet_in_fec!Q102)</f>
        <v>0.61968142051072073</v>
      </c>
      <c r="R102" s="111">
        <f>IF(RES_hhdet_in_tes!R102=0,"",RES_hhdet_in_tes!R102/RES_hhdet_in_fec!R102)</f>
        <v>0.62051000005957935</v>
      </c>
      <c r="S102" s="111">
        <f>IF(RES_hhdet_in_tes!S102=0,"",RES_hhdet_in_tes!S102/RES_hhdet_in_fec!S102)</f>
        <v>0.62167880619461924</v>
      </c>
      <c r="T102" s="111">
        <f>IF(RES_hhdet_in_tes!T102=0,"",RES_hhdet_in_tes!T102/RES_hhdet_in_fec!T102)</f>
        <v>0.6229612156945179</v>
      </c>
      <c r="U102" s="111">
        <f>IF(RES_hhdet_in_tes!U102=0,"",RES_hhdet_in_tes!U102/RES_hhdet_in_fec!U102)</f>
        <v>0.62413060533795595</v>
      </c>
      <c r="V102" s="111">
        <f>IF(RES_hhdet_in_tes!V102=0,"",RES_hhdet_in_tes!V102/RES_hhdet_in_fec!V102)</f>
        <v>0.62496035190361221</v>
      </c>
      <c r="W102" s="111">
        <f>IF(RES_hhdet_in_tes!W102=0,"",RES_hhdet_in_tes!W102/RES_hhdet_in_fec!W102)</f>
        <v>0.62535913440285307</v>
      </c>
      <c r="X102" s="111">
        <f>IF(RES_hhdet_in_tes!X102=0,"",RES_hhdet_in_tes!X102/RES_hhdet_in_fec!X102)</f>
        <v>0.62574487297077086</v>
      </c>
      <c r="Y102" s="111">
        <f>IF(RES_hhdet_in_tes!Y102=0,"",RES_hhdet_in_tes!Y102/RES_hhdet_in_fec!Y102)</f>
        <v>0.62578344682756271</v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0.77128686116464129</v>
      </c>
      <c r="D103" s="45">
        <f>IF(RES_hhdet_in_tes!D103=0,"",RES_hhdet_in_tes!D103/RES_hhdet_in_fec!D103)</f>
        <v>0.77251012208791636</v>
      </c>
      <c r="E103" s="45">
        <f>IF(RES_hhdet_in_tes!E103=0,"",RES_hhdet_in_tes!E103/RES_hhdet_in_fec!E103)</f>
        <v>0.77379106004670128</v>
      </c>
      <c r="F103" s="45">
        <f>IF(RES_hhdet_in_tes!F103=0,"",RES_hhdet_in_tes!F103/RES_hhdet_in_fec!F103)</f>
        <v>0.77507986305578336</v>
      </c>
      <c r="G103" s="45">
        <f>IF(RES_hhdet_in_tes!G103=0,"",RES_hhdet_in_tes!G103/RES_hhdet_in_fec!G103)</f>
        <v>0.7764217832220619</v>
      </c>
      <c r="H103" s="45">
        <f>IF(RES_hhdet_in_tes!H103=0,"",RES_hhdet_in_tes!H103/RES_hhdet_in_fec!H103)</f>
        <v>0.7778112822637443</v>
      </c>
      <c r="I103" s="45">
        <f>IF(RES_hhdet_in_tes!I103=0,"",RES_hhdet_in_tes!I103/RES_hhdet_in_fec!I103)</f>
        <v>0.77925951030129292</v>
      </c>
      <c r="J103" s="45">
        <f>IF(RES_hhdet_in_tes!J103=0,"",RES_hhdet_in_tes!J103/RES_hhdet_in_fec!J103)</f>
        <v>0.78081214544260369</v>
      </c>
      <c r="K103" s="45">
        <f>IF(RES_hhdet_in_tes!K103=0,"",RES_hhdet_in_tes!K103/RES_hhdet_in_fec!K103)</f>
        <v>0.7825080260941597</v>
      </c>
      <c r="L103" s="45">
        <f>IF(RES_hhdet_in_tes!L103=0,"",RES_hhdet_in_tes!L103/RES_hhdet_in_fec!L103)</f>
        <v>0.78435754312198891</v>
      </c>
      <c r="M103" s="45">
        <f>IF(RES_hhdet_in_tes!M103=0,"",RES_hhdet_in_tes!M103/RES_hhdet_in_fec!M103)</f>
        <v>0.78700194376983501</v>
      </c>
      <c r="N103" s="45">
        <f>IF(RES_hhdet_in_tes!N103=0,"",RES_hhdet_in_tes!N103/RES_hhdet_in_fec!N103)</f>
        <v>0.79062378503330444</v>
      </c>
      <c r="O103" s="45">
        <f>IF(RES_hhdet_in_tes!O103=0,"",RES_hhdet_in_tes!O103/RES_hhdet_in_fec!O103)</f>
        <v>0.79565597101282992</v>
      </c>
      <c r="P103" s="45">
        <f>IF(RES_hhdet_in_tes!P103=0,"",RES_hhdet_in_tes!P103/RES_hhdet_in_fec!P103)</f>
        <v>0.80231082785815455</v>
      </c>
      <c r="Q103" s="45">
        <f>IF(RES_hhdet_in_tes!Q103=0,"",RES_hhdet_in_tes!Q103/RES_hhdet_in_fec!Q103)</f>
        <v>0.81092227752525448</v>
      </c>
      <c r="R103" s="45">
        <f>IF(RES_hhdet_in_tes!R103=0,"",RES_hhdet_in_tes!R103/RES_hhdet_in_fec!R103)</f>
        <v>0.82264040166509766</v>
      </c>
      <c r="S103" s="45">
        <f>IF(RES_hhdet_in_tes!S103=0,"",RES_hhdet_in_tes!S103/RES_hhdet_in_fec!S103)</f>
        <v>0.83730360023535244</v>
      </c>
      <c r="T103" s="45">
        <f>IF(RES_hhdet_in_tes!T103=0,"",RES_hhdet_in_tes!T103/RES_hhdet_in_fec!T103)</f>
        <v>0.85308933871199466</v>
      </c>
      <c r="U103" s="45">
        <f>IF(RES_hhdet_in_tes!U103=0,"",RES_hhdet_in_tes!U103/RES_hhdet_in_fec!U103)</f>
        <v>0.86817508257104381</v>
      </c>
      <c r="V103" s="45">
        <f>IF(RES_hhdet_in_tes!V103=0,"",RES_hhdet_in_tes!V103/RES_hhdet_in_fec!V103)</f>
        <v>0.88073829728849828</v>
      </c>
      <c r="W103" s="45">
        <f>IF(RES_hhdet_in_tes!W103=0,"",RES_hhdet_in_tes!W103/RES_hhdet_in_fec!W103)</f>
        <v>0.89014575119814598</v>
      </c>
      <c r="X103" s="45">
        <f>IF(RES_hhdet_in_tes!X103=0,"",RES_hhdet_in_tes!X103/RES_hhdet_in_fec!X103)</f>
        <v>0.89741729452509067</v>
      </c>
      <c r="Y103" s="45">
        <f>IF(RES_hhdet_in_tes!Y103=0,"",RES_hhdet_in_tes!Y103/RES_hhdet_in_fec!Y103)</f>
        <v>0.90386566878465691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>
        <f>IF(RES_hhdet_in_tes!C124=0,"",RES_hhdet_in_tes!C124/RES_hhdet_in_fec!C124)</f>
        <v>0.82176743514755246</v>
      </c>
      <c r="D124" s="119">
        <f>IF(RES_hhdet_in_tes!D124=0,"",RES_hhdet_in_tes!D124/RES_hhdet_in_fec!D124)</f>
        <v>0.82617548346509562</v>
      </c>
      <c r="E124" s="119">
        <f>IF(RES_hhdet_in_tes!E124=0,"",RES_hhdet_in_tes!E124/RES_hhdet_in_fec!E124)</f>
        <v>0.82618393502411247</v>
      </c>
      <c r="F124" s="119">
        <f>IF(RES_hhdet_in_tes!F124=0,"",RES_hhdet_in_tes!F124/RES_hhdet_in_fec!F124)</f>
        <v>0.82666955126711006</v>
      </c>
      <c r="G124" s="119">
        <f>IF(RES_hhdet_in_tes!G124=0,"",RES_hhdet_in_tes!G124/RES_hhdet_in_fec!G124)</f>
        <v>0.82907575259645439</v>
      </c>
      <c r="H124" s="119" t="str">
        <f>IF(RES_hhdet_in_tes!H124=0,"",RES_hhdet_in_tes!H124/RES_hhdet_in_fec!H124)</f>
        <v/>
      </c>
      <c r="I124" s="119" t="str">
        <f>IF(RES_hhdet_in_tes!I124=0,"",RES_hhdet_in_tes!I124/RES_hhdet_in_fec!I124)</f>
        <v/>
      </c>
      <c r="J124" s="119" t="str">
        <f>IF(RES_hhdet_in_tes!J124=0,"",RES_hhdet_in_tes!J124/RES_hhdet_in_fec!J124)</f>
        <v/>
      </c>
      <c r="K124" s="119" t="str">
        <f>IF(RES_hhdet_in_tes!K124=0,"",RES_hhdet_in_tes!K124/RES_hhdet_in_fec!K124)</f>
        <v/>
      </c>
      <c r="L124" s="119">
        <f>IF(RES_hhdet_in_tes!L124=0,"",RES_hhdet_in_tes!L124/RES_hhdet_in_fec!L124)</f>
        <v>0.8401946492238076</v>
      </c>
      <c r="M124" s="119">
        <f>IF(RES_hhdet_in_tes!M124=0,"",RES_hhdet_in_tes!M124/RES_hhdet_in_fec!M124)</f>
        <v>0.84112244237658551</v>
      </c>
      <c r="N124" s="119">
        <f>IF(RES_hhdet_in_tes!N124=0,"",RES_hhdet_in_tes!N124/RES_hhdet_in_fec!N124)</f>
        <v>0.84641504417952029</v>
      </c>
      <c r="O124" s="119">
        <f>IF(RES_hhdet_in_tes!O124=0,"",RES_hhdet_in_tes!O124/RES_hhdet_in_fec!O124)</f>
        <v>0.85364709347595347</v>
      </c>
      <c r="P124" s="119">
        <f>IF(RES_hhdet_in_tes!P124=0,"",RES_hhdet_in_tes!P124/RES_hhdet_in_fec!P124)</f>
        <v>0.85497803244932713</v>
      </c>
      <c r="Q124" s="119">
        <f>IF(RES_hhdet_in_tes!Q124=0,"",RES_hhdet_in_tes!Q124/RES_hhdet_in_fec!Q124)</f>
        <v>0.86620464923925822</v>
      </c>
      <c r="R124" s="119">
        <f>IF(RES_hhdet_in_tes!R124=0,"",RES_hhdet_in_tes!R124/RES_hhdet_in_fec!R124)</f>
        <v>0.87875656518364764</v>
      </c>
      <c r="S124" s="119">
        <f>IF(RES_hhdet_in_tes!S124=0,"",RES_hhdet_in_tes!S124/RES_hhdet_in_fec!S124)</f>
        <v>0.88358239425236673</v>
      </c>
      <c r="T124" s="119">
        <f>IF(RES_hhdet_in_tes!T124=0,"",RES_hhdet_in_tes!T124/RES_hhdet_in_fec!T124)</f>
        <v>0.88492420190018517</v>
      </c>
      <c r="U124" s="119">
        <f>IF(RES_hhdet_in_tes!U124=0,"",RES_hhdet_in_tes!U124/RES_hhdet_in_fec!U124)</f>
        <v>0.89898110670430886</v>
      </c>
      <c r="V124" s="119">
        <f>IF(RES_hhdet_in_tes!V124=0,"",RES_hhdet_in_tes!V124/RES_hhdet_in_fec!V124)</f>
        <v>0.8973712193322122</v>
      </c>
      <c r="W124" s="119">
        <f>IF(RES_hhdet_in_tes!W124=0,"",RES_hhdet_in_tes!W124/RES_hhdet_in_fec!W124)</f>
        <v>0.9206023868443366</v>
      </c>
      <c r="X124" s="119">
        <f>IF(RES_hhdet_in_tes!X124=0,"",RES_hhdet_in_tes!X124/RES_hhdet_in_fec!X124)</f>
        <v>0.90653345743523805</v>
      </c>
      <c r="Y124" s="119">
        <f>IF(RES_hhdet_in_tes!Y124=0,"",RES_hhdet_in_tes!Y124/RES_hhdet_in_fec!Y124)</f>
        <v>0.90831996697774076</v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0.83154355111631795</v>
      </c>
      <c r="D125" s="124">
        <f>IF(RES_hhdet_in_tes!D125=0,"",RES_hhdet_in_tes!D125/RES_hhdet_in_fec!D125)</f>
        <v>0.83318133067254552</v>
      </c>
      <c r="E125" s="124">
        <f>IF(RES_hhdet_in_tes!E125=0,"",RES_hhdet_in_tes!E125/RES_hhdet_in_fec!E125)</f>
        <v>0.83484194801119915</v>
      </c>
      <c r="F125" s="124">
        <f>IF(RES_hhdet_in_tes!F125=0,"",RES_hhdet_in_tes!F125/RES_hhdet_in_fec!F125)</f>
        <v>0.83654426062183918</v>
      </c>
      <c r="G125" s="124">
        <f>IF(RES_hhdet_in_tes!G125=0,"",RES_hhdet_in_tes!G125/RES_hhdet_in_fec!G125)</f>
        <v>0.83826821868487023</v>
      </c>
      <c r="H125" s="124" t="str">
        <f>IF(RES_hhdet_in_tes!H125=0,"",RES_hhdet_in_tes!H125/RES_hhdet_in_fec!H125)</f>
        <v/>
      </c>
      <c r="I125" s="124" t="str">
        <f>IF(RES_hhdet_in_tes!I125=0,"",RES_hhdet_in_tes!I125/RES_hhdet_in_fec!I125)</f>
        <v/>
      </c>
      <c r="J125" s="124" t="str">
        <f>IF(RES_hhdet_in_tes!J125=0,"",RES_hhdet_in_tes!J125/RES_hhdet_in_fec!J125)</f>
        <v/>
      </c>
      <c r="K125" s="124" t="str">
        <f>IF(RES_hhdet_in_tes!K125=0,"",RES_hhdet_in_tes!K125/RES_hhdet_in_fec!K125)</f>
        <v/>
      </c>
      <c r="L125" s="124">
        <f>IF(RES_hhdet_in_tes!L125=0,"",RES_hhdet_in_tes!L125/RES_hhdet_in_fec!L125)</f>
        <v>0.84786558650418131</v>
      </c>
      <c r="M125" s="124">
        <f>IF(RES_hhdet_in_tes!M125=0,"",RES_hhdet_in_tes!M125/RES_hhdet_in_fec!M125)</f>
        <v>0.85080267932927434</v>
      </c>
      <c r="N125" s="124">
        <f>IF(RES_hhdet_in_tes!N125=0,"",RES_hhdet_in_tes!N125/RES_hhdet_in_fec!N125)</f>
        <v>0.85479317043687653</v>
      </c>
      <c r="O125" s="124">
        <f>IF(RES_hhdet_in_tes!O125=0,"",RES_hhdet_in_tes!O125/RES_hhdet_in_fec!O125)</f>
        <v>0.86001369554726559</v>
      </c>
      <c r="P125" s="124">
        <f>IF(RES_hhdet_in_tes!P125=0,"",RES_hhdet_in_tes!P125/RES_hhdet_in_fec!P125)</f>
        <v>0.86609948313055574</v>
      </c>
      <c r="Q125" s="124">
        <f>IF(RES_hhdet_in_tes!Q125=0,"",RES_hhdet_in_tes!Q125/RES_hhdet_in_fec!Q125)</f>
        <v>0.8718428272432337</v>
      </c>
      <c r="R125" s="124">
        <f>IF(RES_hhdet_in_tes!R125=0,"",RES_hhdet_in_tes!R125/RES_hhdet_in_fec!R125)</f>
        <v>0.87624404830869229</v>
      </c>
      <c r="S125" s="124">
        <f>IF(RES_hhdet_in_tes!S125=0,"",RES_hhdet_in_tes!S125/RES_hhdet_in_fec!S125)</f>
        <v>0.88052485153293447</v>
      </c>
      <c r="T125" s="124">
        <f>IF(RES_hhdet_in_tes!T125=0,"",RES_hhdet_in_tes!T125/RES_hhdet_in_fec!T125)</f>
        <v>0.88465657501807027</v>
      </c>
      <c r="U125" s="124">
        <f>IF(RES_hhdet_in_tes!U125=0,"",RES_hhdet_in_tes!U125/RES_hhdet_in_fec!U125)</f>
        <v>0.88861428958235722</v>
      </c>
      <c r="V125" s="124">
        <f>IF(RES_hhdet_in_tes!V125=0,"",RES_hhdet_in_tes!V125/RES_hhdet_in_fec!V125)</f>
        <v>0.89236389263335358</v>
      </c>
      <c r="W125" s="124">
        <f>IF(RES_hhdet_in_tes!W125=0,"",RES_hhdet_in_tes!W125/RES_hhdet_in_fec!W125)</f>
        <v>0.89582341862505077</v>
      </c>
      <c r="X125" s="124">
        <f>IF(RES_hhdet_in_tes!X125=0,"",RES_hhdet_in_tes!X125/RES_hhdet_in_fec!X125)</f>
        <v>0.90056720176258853</v>
      </c>
      <c r="Y125" s="124">
        <f>IF(RES_hhdet_in_tes!Y125=0,"",RES_hhdet_in_tes!Y125/RES_hhdet_in_fec!Y125)</f>
        <v>0.90513270968535176</v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>
        <f>IF(RES_hhdet_in_tes!C126=0,"",RES_hhdet_in_tes!C126/RES_hhdet_in_fec!C126)</f>
        <v>0.83085894945976668</v>
      </c>
      <c r="D126" s="111">
        <f>IF(RES_hhdet_in_tes!D126=0,"",RES_hhdet_in_tes!D126/RES_hhdet_in_fec!D126)</f>
        <v>0.832510993265968</v>
      </c>
      <c r="E126" s="111">
        <f>IF(RES_hhdet_in_tes!E126=0,"",RES_hhdet_in_tes!E126/RES_hhdet_in_fec!E126)</f>
        <v>0.83420763794489605</v>
      </c>
      <c r="F126" s="111">
        <f>IF(RES_hhdet_in_tes!F126=0,"",RES_hhdet_in_tes!F126/RES_hhdet_in_fec!F126)</f>
        <v>0.83591036456101397</v>
      </c>
      <c r="G126" s="111">
        <f>IF(RES_hhdet_in_tes!G126=0,"",RES_hhdet_in_tes!G126/RES_hhdet_in_fec!G126)</f>
        <v>0.83765416595753273</v>
      </c>
      <c r="H126" s="111" t="str">
        <f>IF(RES_hhdet_in_tes!H126=0,"",RES_hhdet_in_tes!H126/RES_hhdet_in_fec!H126)</f>
        <v/>
      </c>
      <c r="I126" s="111" t="str">
        <f>IF(RES_hhdet_in_tes!I126=0,"",RES_hhdet_in_tes!I126/RES_hhdet_in_fec!I126)</f>
        <v/>
      </c>
      <c r="J126" s="111" t="str">
        <f>IF(RES_hhdet_in_tes!J126=0,"",RES_hhdet_in_tes!J126/RES_hhdet_in_fec!J126)</f>
        <v/>
      </c>
      <c r="K126" s="111" t="str">
        <f>IF(RES_hhdet_in_tes!K126=0,"",RES_hhdet_in_tes!K126/RES_hhdet_in_fec!K126)</f>
        <v/>
      </c>
      <c r="L126" s="111">
        <f>IF(RES_hhdet_in_tes!L126=0,"",RES_hhdet_in_tes!L126/RES_hhdet_in_fec!L126)</f>
        <v>0.84732134519057156</v>
      </c>
      <c r="M126" s="111">
        <f>IF(RES_hhdet_in_tes!M126=0,"",RES_hhdet_in_tes!M126/RES_hhdet_in_fec!M126)</f>
        <v>0.85027934581665732</v>
      </c>
      <c r="N126" s="111">
        <f>IF(RES_hhdet_in_tes!N126=0,"",RES_hhdet_in_tes!N126/RES_hhdet_in_fec!N126)</f>
        <v>0.85428125978822234</v>
      </c>
      <c r="O126" s="111">
        <f>IF(RES_hhdet_in_tes!O126=0,"",RES_hhdet_in_tes!O126/RES_hhdet_in_fec!O126)</f>
        <v>0.8595219003828618</v>
      </c>
      <c r="P126" s="111">
        <f>IF(RES_hhdet_in_tes!P126=0,"",RES_hhdet_in_tes!P126/RES_hhdet_in_fec!P126)</f>
        <v>0.86563062105679434</v>
      </c>
      <c r="Q126" s="111">
        <f>IF(RES_hhdet_in_tes!Q126=0,"",RES_hhdet_in_tes!Q126/RES_hhdet_in_fec!Q126)</f>
        <v>0.87139405885351473</v>
      </c>
      <c r="R126" s="111">
        <f>IF(RES_hhdet_in_tes!R126=0,"",RES_hhdet_in_tes!R126/RES_hhdet_in_fec!R126)</f>
        <v>0.8758103888774057</v>
      </c>
      <c r="S126" s="111">
        <f>IF(RES_hhdet_in_tes!S126=0,"",RES_hhdet_in_tes!S126/RES_hhdet_in_fec!S126)</f>
        <v>0.88010673972024878</v>
      </c>
      <c r="T126" s="111">
        <f>IF(RES_hhdet_in_tes!T126=0,"",RES_hhdet_in_tes!T126/RES_hhdet_in_fec!T126)</f>
        <v>0.88425440500788222</v>
      </c>
      <c r="U126" s="111">
        <f>IF(RES_hhdet_in_tes!U126=0,"",RES_hhdet_in_tes!U126/RES_hhdet_in_fec!U126)</f>
        <v>0.8882246783661577</v>
      </c>
      <c r="V126" s="111">
        <f>IF(RES_hhdet_in_tes!V126=0,"",RES_hhdet_in_tes!V126/RES_hhdet_in_fec!V126)</f>
        <v>0.89198885342092149</v>
      </c>
      <c r="W126" s="111">
        <f>IF(RES_hhdet_in_tes!W126=0,"",RES_hhdet_in_tes!W126/RES_hhdet_in_fec!W126)</f>
        <v>0.89545638417288842</v>
      </c>
      <c r="X126" s="111">
        <f>IF(RES_hhdet_in_tes!X126=0,"",RES_hhdet_in_tes!X126/RES_hhdet_in_fec!X126)</f>
        <v>0.90022267836239134</v>
      </c>
      <c r="Y126" s="111">
        <f>IF(RES_hhdet_in_tes!Y126=0,"",RES_hhdet_in_tes!Y126/RES_hhdet_in_fec!Y126)</f>
        <v>0.9048028272151456</v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 t="str">
        <f>IF(RES_hhdet_in_tes!H127=0,"",RES_hhdet_in_tes!H127/RES_hhdet_in_fec!H127)</f>
        <v/>
      </c>
      <c r="I127" s="111" t="str">
        <f>IF(RES_hhdet_in_tes!I127=0,"",RES_hhdet_in_tes!I127/RES_hhdet_in_fec!I127)</f>
        <v/>
      </c>
      <c r="J127" s="111" t="str">
        <f>IF(RES_hhdet_in_tes!J127=0,"",RES_hhdet_in_tes!J127/RES_hhdet_in_fec!J127)</f>
        <v/>
      </c>
      <c r="K127" s="111" t="str">
        <f>IF(RES_hhdet_in_tes!K127=0,"",RES_hhdet_in_tes!K127/RES_hhdet_in_fec!K127)</f>
        <v/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X127" s="111">
        <f>IF(RES_hhdet_in_tes!X127=0,"",RES_hhdet_in_tes!X127/RES_hhdet_in_fec!X127)</f>
        <v>1</v>
      </c>
      <c r="Y127" s="111">
        <f>IF(RES_hhdet_in_tes!Y127=0,"",RES_hhdet_in_tes!Y127/RES_hhdet_in_fec!Y127)</f>
        <v>1</v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2.3113993071655847</v>
      </c>
      <c r="D128" s="124">
        <f>IF(RES_hhdet_in_tes!D128=0,"",RES_hhdet_in_tes!D128/RES_hhdet_in_fec!D128)</f>
        <v>2.4092178683197929</v>
      </c>
      <c r="E128" s="124">
        <f>IF(RES_hhdet_in_tes!E128=0,"",RES_hhdet_in_tes!E128/RES_hhdet_in_fec!E128)</f>
        <v>2.5085029178010521</v>
      </c>
      <c r="F128" s="124">
        <f>IF(RES_hhdet_in_tes!F128=0,"",RES_hhdet_in_tes!F128/RES_hhdet_in_fec!F128)</f>
        <v>2.6085853810046205</v>
      </c>
      <c r="G128" s="124">
        <f>IF(RES_hhdet_in_tes!G128=0,"",RES_hhdet_in_tes!G128/RES_hhdet_in_fec!G128)</f>
        <v>2.7100450681308428</v>
      </c>
      <c r="H128" s="124" t="str">
        <f>IF(RES_hhdet_in_tes!H128=0,"",RES_hhdet_in_tes!H128/RES_hhdet_in_fec!H128)</f>
        <v/>
      </c>
      <c r="I128" s="124" t="str">
        <f>IF(RES_hhdet_in_tes!I128=0,"",RES_hhdet_in_tes!I128/RES_hhdet_in_fec!I128)</f>
        <v/>
      </c>
      <c r="J128" s="124" t="str">
        <f>IF(RES_hhdet_in_tes!J128=0,"",RES_hhdet_in_tes!J128/RES_hhdet_in_fec!J128)</f>
        <v/>
      </c>
      <c r="K128" s="124" t="str">
        <f>IF(RES_hhdet_in_tes!K128=0,"",RES_hhdet_in_tes!K128/RES_hhdet_in_fec!K128)</f>
        <v/>
      </c>
      <c r="L128" s="124">
        <f>IF(RES_hhdet_in_tes!L128=0,"",RES_hhdet_in_tes!L128/RES_hhdet_in_fec!L128)</f>
        <v>3.2424704066047982</v>
      </c>
      <c r="M128" s="124">
        <f>IF(RES_hhdet_in_tes!M128=0,"",RES_hhdet_in_tes!M128/RES_hhdet_in_fec!M128)</f>
        <v>3.3695888050455673</v>
      </c>
      <c r="N128" s="124">
        <f>IF(RES_hhdet_in_tes!N128=0,"",RES_hhdet_in_tes!N128/RES_hhdet_in_fec!N128)</f>
        <v>3.5169756563416774</v>
      </c>
      <c r="O128" s="124">
        <f>IF(RES_hhdet_in_tes!O128=0,"",RES_hhdet_in_tes!O128/RES_hhdet_in_fec!O128)</f>
        <v>3.684368036927927</v>
      </c>
      <c r="P128" s="124">
        <f>IF(RES_hhdet_in_tes!P128=0,"",RES_hhdet_in_tes!P128/RES_hhdet_in_fec!P128)</f>
        <v>3.8554753197948144</v>
      </c>
      <c r="Q128" s="124">
        <f>IF(RES_hhdet_in_tes!Q128=0,"",RES_hhdet_in_tes!Q128/RES_hhdet_in_fec!Q128)</f>
        <v>3.9867975359444658</v>
      </c>
      <c r="R128" s="124">
        <f>IF(RES_hhdet_in_tes!R128=0,"",RES_hhdet_in_tes!R128/RES_hhdet_in_fec!R128)</f>
        <v>4.0152521867138136</v>
      </c>
      <c r="S128" s="124">
        <f>IF(RES_hhdet_in_tes!S128=0,"",RES_hhdet_in_tes!S128/RES_hhdet_in_fec!S128)</f>
        <v>4.018413814577074</v>
      </c>
      <c r="T128" s="124">
        <f>IF(RES_hhdet_in_tes!T128=0,"",RES_hhdet_in_tes!T128/RES_hhdet_in_fec!T128)</f>
        <v>4.0219267344251417</v>
      </c>
      <c r="U128" s="124">
        <f>IF(RES_hhdet_in_tes!U128=0,"",RES_hhdet_in_tes!U128/RES_hhdet_in_fec!U128)</f>
        <v>4.0258299787007727</v>
      </c>
      <c r="V128" s="124">
        <f>IF(RES_hhdet_in_tes!V128=0,"",RES_hhdet_in_tes!V128/RES_hhdet_in_fec!V128)</f>
        <v>4.0369836416211138</v>
      </c>
      <c r="W128" s="124">
        <f>IF(RES_hhdet_in_tes!W128=0,"",RES_hhdet_in_tes!W128/RES_hhdet_in_fec!W128)</f>
        <v>4.0735921261693395</v>
      </c>
      <c r="X128" s="124">
        <f>IF(RES_hhdet_in_tes!X128=0,"",RES_hhdet_in_tes!X128/RES_hhdet_in_fec!X128)</f>
        <v>4.1178655595999425</v>
      </c>
      <c r="Y128" s="124">
        <f>IF(RES_hhdet_in_tes!Y128=0,"",RES_hhdet_in_tes!Y128/RES_hhdet_in_fec!Y128)</f>
        <v>4.1677695889539841</v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2.3113993071655847</v>
      </c>
      <c r="D129" s="111">
        <f>IF(RES_hhdet_in_tes!D129=0,"",RES_hhdet_in_tes!D129/RES_hhdet_in_fec!D129)</f>
        <v>2.4092178683197929</v>
      </c>
      <c r="E129" s="111">
        <f>IF(RES_hhdet_in_tes!E129=0,"",RES_hhdet_in_tes!E129/RES_hhdet_in_fec!E129)</f>
        <v>2.5085029178010521</v>
      </c>
      <c r="F129" s="111">
        <f>IF(RES_hhdet_in_tes!F129=0,"",RES_hhdet_in_tes!F129/RES_hhdet_in_fec!F129)</f>
        <v>2.6085853810046205</v>
      </c>
      <c r="G129" s="111">
        <f>IF(RES_hhdet_in_tes!G129=0,"",RES_hhdet_in_tes!G129/RES_hhdet_in_fec!G129)</f>
        <v>2.7100450681308428</v>
      </c>
      <c r="H129" s="111" t="str">
        <f>IF(RES_hhdet_in_tes!H129=0,"",RES_hhdet_in_tes!H129/RES_hhdet_in_fec!H129)</f>
        <v/>
      </c>
      <c r="I129" s="111" t="str">
        <f>IF(RES_hhdet_in_tes!I129=0,"",RES_hhdet_in_tes!I129/RES_hhdet_in_fec!I129)</f>
        <v/>
      </c>
      <c r="J129" s="111" t="str">
        <f>IF(RES_hhdet_in_tes!J129=0,"",RES_hhdet_in_tes!J129/RES_hhdet_in_fec!J129)</f>
        <v/>
      </c>
      <c r="K129" s="111" t="str">
        <f>IF(RES_hhdet_in_tes!K129=0,"",RES_hhdet_in_tes!K129/RES_hhdet_in_fec!K129)</f>
        <v/>
      </c>
      <c r="L129" s="111">
        <f>IF(RES_hhdet_in_tes!L129=0,"",RES_hhdet_in_tes!L129/RES_hhdet_in_fec!L129)</f>
        <v>3.2424704066047982</v>
      </c>
      <c r="M129" s="111">
        <f>IF(RES_hhdet_in_tes!M129=0,"",RES_hhdet_in_tes!M129/RES_hhdet_in_fec!M129)</f>
        <v>3.3695888050455673</v>
      </c>
      <c r="N129" s="111">
        <f>IF(RES_hhdet_in_tes!N129=0,"",RES_hhdet_in_tes!N129/RES_hhdet_in_fec!N129)</f>
        <v>3.5169756563416774</v>
      </c>
      <c r="O129" s="111">
        <f>IF(RES_hhdet_in_tes!O129=0,"",RES_hhdet_in_tes!O129/RES_hhdet_in_fec!O129)</f>
        <v>3.684368036927927</v>
      </c>
      <c r="P129" s="111">
        <f>IF(RES_hhdet_in_tes!P129=0,"",RES_hhdet_in_tes!P129/RES_hhdet_in_fec!P129)</f>
        <v>3.8554753197948144</v>
      </c>
      <c r="Q129" s="111">
        <f>IF(RES_hhdet_in_tes!Q129=0,"",RES_hhdet_in_tes!Q129/RES_hhdet_in_fec!Q129)</f>
        <v>3.9867975359444658</v>
      </c>
      <c r="R129" s="111">
        <f>IF(RES_hhdet_in_tes!R129=0,"",RES_hhdet_in_tes!R129/RES_hhdet_in_fec!R129)</f>
        <v>4.0152521867138136</v>
      </c>
      <c r="S129" s="111">
        <f>IF(RES_hhdet_in_tes!S129=0,"",RES_hhdet_in_tes!S129/RES_hhdet_in_fec!S129)</f>
        <v>4.018413814577074</v>
      </c>
      <c r="T129" s="111">
        <f>IF(RES_hhdet_in_tes!T129=0,"",RES_hhdet_in_tes!T129/RES_hhdet_in_fec!T129)</f>
        <v>4.0219267344251417</v>
      </c>
      <c r="U129" s="111">
        <f>IF(RES_hhdet_in_tes!U129=0,"",RES_hhdet_in_tes!U129/RES_hhdet_in_fec!U129)</f>
        <v>4.0258299787007727</v>
      </c>
      <c r="V129" s="111">
        <f>IF(RES_hhdet_in_tes!V129=0,"",RES_hhdet_in_tes!V129/RES_hhdet_in_fec!V129)</f>
        <v>4.0369836416211138</v>
      </c>
      <c r="W129" s="111">
        <f>IF(RES_hhdet_in_tes!W129=0,"",RES_hhdet_in_tes!W129/RES_hhdet_in_fec!W129)</f>
        <v>4.0735921261693395</v>
      </c>
      <c r="X129" s="111">
        <f>IF(RES_hhdet_in_tes!X129=0,"",RES_hhdet_in_tes!X129/RES_hhdet_in_fec!X129)</f>
        <v>4.1178655595999425</v>
      </c>
      <c r="Y129" s="111">
        <f>IF(RES_hhdet_in_tes!Y129=0,"",RES_hhdet_in_tes!Y129/RES_hhdet_in_fec!Y129)</f>
        <v>4.1677695889539841</v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0.81100507641071085</v>
      </c>
      <c r="D130" s="124">
        <f>IF(RES_hhdet_in_tes!D130=0,"",RES_hhdet_in_tes!D130/RES_hhdet_in_fec!D130)</f>
        <v>0.84101288515899442</v>
      </c>
      <c r="E130" s="124">
        <f>IF(RES_hhdet_in_tes!E130=0,"",RES_hhdet_in_tes!E130/RES_hhdet_in_fec!E130)</f>
        <v>0.82629587872624266</v>
      </c>
      <c r="F130" s="124">
        <f>IF(RES_hhdet_in_tes!F130=0,"",RES_hhdet_in_tes!F130/RES_hhdet_in_fec!F130)</f>
        <v>0.81928276706930625</v>
      </c>
      <c r="G130" s="124">
        <f>IF(RES_hhdet_in_tes!G130=0,"",RES_hhdet_in_tes!G130/RES_hhdet_in_fec!G130)</f>
        <v>0.81252815480105633</v>
      </c>
      <c r="H130" s="124" t="str">
        <f>IF(RES_hhdet_in_tes!H130=0,"",RES_hhdet_in_tes!H130/RES_hhdet_in_fec!H130)</f>
        <v/>
      </c>
      <c r="I130" s="124" t="str">
        <f>IF(RES_hhdet_in_tes!I130=0,"",RES_hhdet_in_tes!I130/RES_hhdet_in_fec!I130)</f>
        <v/>
      </c>
      <c r="J130" s="124" t="str">
        <f>IF(RES_hhdet_in_tes!J130=0,"",RES_hhdet_in_tes!J130/RES_hhdet_in_fec!J130)</f>
        <v/>
      </c>
      <c r="K130" s="124" t="str">
        <f>IF(RES_hhdet_in_tes!K130=0,"",RES_hhdet_in_tes!K130/RES_hhdet_in_fec!K130)</f>
        <v/>
      </c>
      <c r="L130" s="124">
        <f>IF(RES_hhdet_in_tes!L130=0,"",RES_hhdet_in_tes!L130/RES_hhdet_in_fec!L130)</f>
        <v>0.83144965393178905</v>
      </c>
      <c r="M130" s="124">
        <f>IF(RES_hhdet_in_tes!M130=0,"",RES_hhdet_in_tes!M130/RES_hhdet_in_fec!M130)</f>
        <v>0.84005652708914125</v>
      </c>
      <c r="N130" s="124">
        <f>IF(RES_hhdet_in_tes!N130=0,"",RES_hhdet_in_tes!N130/RES_hhdet_in_fec!N130)</f>
        <v>0.84766779517015878</v>
      </c>
      <c r="O130" s="124">
        <f>IF(RES_hhdet_in_tes!O130=0,"",RES_hhdet_in_tes!O130/RES_hhdet_in_fec!O130)</f>
        <v>0.85712072270376083</v>
      </c>
      <c r="P130" s="124">
        <f>IF(RES_hhdet_in_tes!P130=0,"",RES_hhdet_in_tes!P130/RES_hhdet_in_fec!P130)</f>
        <v>0.85103832014028213</v>
      </c>
      <c r="Q130" s="124">
        <f>IF(RES_hhdet_in_tes!Q130=0,"",RES_hhdet_in_tes!Q130/RES_hhdet_in_fec!Q130)</f>
        <v>0.8843709294217903</v>
      </c>
      <c r="R130" s="124">
        <f>IF(RES_hhdet_in_tes!R130=0,"",RES_hhdet_in_tes!R130/RES_hhdet_in_fec!R130)</f>
        <v>0.89290900620663671</v>
      </c>
      <c r="S130" s="124">
        <f>IF(RES_hhdet_in_tes!S130=0,"",RES_hhdet_in_tes!S130/RES_hhdet_in_fec!S130)</f>
        <v>0.89217129282529706</v>
      </c>
      <c r="T130" s="124">
        <f>IF(RES_hhdet_in_tes!T130=0,"",RES_hhdet_in_tes!T130/RES_hhdet_in_fec!T130)</f>
        <v>0.88884999029828859</v>
      </c>
      <c r="U130" s="124">
        <f>IF(RES_hhdet_in_tes!U130=0,"",RES_hhdet_in_tes!U130/RES_hhdet_in_fec!U130)</f>
        <v>0.890753568522334</v>
      </c>
      <c r="V130" s="124">
        <f>IF(RES_hhdet_in_tes!V130=0,"",RES_hhdet_in_tes!V130/RES_hhdet_in_fec!V130)</f>
        <v>0.91309491138944388</v>
      </c>
      <c r="W130" s="124">
        <f>IF(RES_hhdet_in_tes!W130=0,"",RES_hhdet_in_tes!W130/RES_hhdet_in_fec!W130)</f>
        <v>0.93257739812171303</v>
      </c>
      <c r="X130" s="124">
        <f>IF(RES_hhdet_in_tes!X130=0,"",RES_hhdet_in_tes!X130/RES_hhdet_in_fec!X130)</f>
        <v>0.93628762832801871</v>
      </c>
      <c r="Y130" s="124">
        <f>IF(RES_hhdet_in_tes!Y130=0,"",RES_hhdet_in_tes!Y130/RES_hhdet_in_fec!Y130)</f>
        <v>0.93963821759261223</v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0.8490394066612883</v>
      </c>
      <c r="D131" s="111">
        <f>IF(RES_hhdet_in_tes!D131=0,"",RES_hhdet_in_tes!D131/RES_hhdet_in_fec!D131)</f>
        <v>0.85117215093206255</v>
      </c>
      <c r="E131" s="111">
        <f>IF(RES_hhdet_in_tes!E131=0,"",RES_hhdet_in_tes!E131/RES_hhdet_in_fec!E131)</f>
        <v>0.85336247373400043</v>
      </c>
      <c r="F131" s="111">
        <f>IF(RES_hhdet_in_tes!F131=0,"",RES_hhdet_in_tes!F131/RES_hhdet_in_fec!F131)</f>
        <v>0.85556064815382438</v>
      </c>
      <c r="G131" s="111">
        <f>IF(RES_hhdet_in_tes!G131=0,"",RES_hhdet_in_tes!G131/RES_hhdet_in_fec!G131)</f>
        <v>0.85781184901413632</v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>
        <f>IF(RES_hhdet_in_tes!L131=0,"",RES_hhdet_in_tes!L131/RES_hhdet_in_fec!L131)</f>
        <v>0.87029191827526464</v>
      </c>
      <c r="M131" s="111">
        <f>IF(RES_hhdet_in_tes!M131=0,"",RES_hhdet_in_tes!M131/RES_hhdet_in_fec!M131)</f>
        <v>0.87411061779433918</v>
      </c>
      <c r="N131" s="111">
        <f>IF(RES_hhdet_in_tes!N131=0,"",RES_hhdet_in_tes!N131/RES_hhdet_in_fec!N131)</f>
        <v>0.87927698146033162</v>
      </c>
      <c r="O131" s="111">
        <f>IF(RES_hhdet_in_tes!O131=0,"",RES_hhdet_in_tes!O131/RES_hhdet_in_fec!O131)</f>
        <v>0.88604250799264783</v>
      </c>
      <c r="P131" s="111">
        <f>IF(RES_hhdet_in_tes!P131=0,"",RES_hhdet_in_tes!P131/RES_hhdet_in_fec!P131)</f>
        <v>0.89392870263844637</v>
      </c>
      <c r="Q131" s="111">
        <f>IF(RES_hhdet_in_tes!Q131=0,"",RES_hhdet_in_tes!Q131/RES_hhdet_in_fec!Q131)</f>
        <v>0.90136914634507104</v>
      </c>
      <c r="R131" s="111">
        <f>IF(RES_hhdet_in_tes!R131=0,"",RES_hhdet_in_tes!R131/RES_hhdet_in_fec!R131)</f>
        <v>0.90707051002619454</v>
      </c>
      <c r="S131" s="111">
        <f>IF(RES_hhdet_in_tes!S131=0,"",RES_hhdet_in_tes!S131/RES_hhdet_in_fec!S131)</f>
        <v>0.91261698380062728</v>
      </c>
      <c r="T131" s="111">
        <f>IF(RES_hhdet_in_tes!T131=0,"",RES_hhdet_in_tes!T131/RES_hhdet_in_fec!T131)</f>
        <v>0.91797150850880016</v>
      </c>
      <c r="U131" s="111">
        <f>IF(RES_hhdet_in_tes!U131=0,"",RES_hhdet_in_tes!U131/RES_hhdet_in_fec!U131)</f>
        <v>0.92309702499116253</v>
      </c>
      <c r="V131" s="111">
        <f>IF(RES_hhdet_in_tes!V131=0,"",RES_hhdet_in_tes!V131/RES_hhdet_in_fec!V131)</f>
        <v>0.92795647408815607</v>
      </c>
      <c r="W131" s="111">
        <f>IF(RES_hhdet_in_tes!W131=0,"",RES_hhdet_in_tes!W131/RES_hhdet_in_fec!W131)</f>
        <v>0.93243296334178871</v>
      </c>
      <c r="X131" s="111">
        <f>IF(RES_hhdet_in_tes!X131=0,"",RES_hhdet_in_tes!X131/RES_hhdet_in_fec!X131)</f>
        <v>0.93602077551042162</v>
      </c>
      <c r="Y131" s="111">
        <f>IF(RES_hhdet_in_tes!Y131=0,"",RES_hhdet_in_tes!Y131/RES_hhdet_in_fec!Y131)</f>
        <v>0.93946846739319567</v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0.95916109414420048</v>
      </c>
      <c r="D132" s="111">
        <f>IF(RES_hhdet_in_tes!D132=0,"",RES_hhdet_in_tes!D132/RES_hhdet_in_fec!D132)</f>
        <v>0.96314396917532896</v>
      </c>
      <c r="E132" s="111" t="str">
        <f>IF(RES_hhdet_in_tes!E132=0,"",RES_hhdet_in_tes!E132/RES_hhdet_in_fec!E132)</f>
        <v/>
      </c>
      <c r="F132" s="111">
        <f>IF(RES_hhdet_in_tes!F132=0,"",RES_hhdet_in_tes!F132/RES_hhdet_in_fec!F132)</f>
        <v>0.96187339102403113</v>
      </c>
      <c r="G132" s="111">
        <f>IF(RES_hhdet_in_tes!G132=0,"",RES_hhdet_in_tes!G132/RES_hhdet_in_fec!G132)</f>
        <v>0.96578323425611723</v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>
        <f>IF(RES_hhdet_in_tes!L132=0,"",RES_hhdet_in_tes!L132/RES_hhdet_in_fec!L132)</f>
        <v>0.93753268886943453</v>
      </c>
      <c r="M132" s="111">
        <f>IF(RES_hhdet_in_tes!M132=0,"",RES_hhdet_in_tes!M132/RES_hhdet_in_fec!M132)</f>
        <v>0.97235693066333417</v>
      </c>
      <c r="N132" s="111">
        <f>IF(RES_hhdet_in_tes!N132=0,"",RES_hhdet_in_tes!N132/RES_hhdet_in_fec!N132)</f>
        <v>0.96614304183003052</v>
      </c>
      <c r="O132" s="111">
        <f>IF(RES_hhdet_in_tes!O132=0,"",RES_hhdet_in_tes!O132/RES_hhdet_in_fec!O132)</f>
        <v>0.96679729813946702</v>
      </c>
      <c r="P132" s="111">
        <f>IF(RES_hhdet_in_tes!P132=0,"",RES_hhdet_in_tes!P132/RES_hhdet_in_fec!P132)</f>
        <v>0.97780436193787934</v>
      </c>
      <c r="Q132" s="111">
        <f>IF(RES_hhdet_in_tes!Q132=0,"",RES_hhdet_in_tes!Q132/RES_hhdet_in_fec!Q132)</f>
        <v>0.97640503992539873</v>
      </c>
      <c r="R132" s="111">
        <f>IF(RES_hhdet_in_tes!R132=0,"",RES_hhdet_in_tes!R132/RES_hhdet_in_fec!R132)</f>
        <v>0.9791123624150837</v>
      </c>
      <c r="S132" s="111">
        <f>IF(RES_hhdet_in_tes!S132=0,"",RES_hhdet_in_tes!S132/RES_hhdet_in_fec!S132)</f>
        <v>0.9781103553786763</v>
      </c>
      <c r="T132" s="111">
        <f>IF(RES_hhdet_in_tes!T132=0,"",RES_hhdet_in_tes!T132/RES_hhdet_in_fec!T132)</f>
        <v>0.97968929968855356</v>
      </c>
      <c r="U132" s="111">
        <f>IF(RES_hhdet_in_tes!U132=0,"",RES_hhdet_in_tes!U132/RES_hhdet_in_fec!U132)</f>
        <v>0.98266736782803377</v>
      </c>
      <c r="V132" s="111">
        <f>IF(RES_hhdet_in_tes!V132=0,"",RES_hhdet_in_tes!V132/RES_hhdet_in_fec!V132)</f>
        <v>0.98353726597932523</v>
      </c>
      <c r="W132" s="111">
        <f>IF(RES_hhdet_in_tes!W132=0,"",RES_hhdet_in_tes!W132/RES_hhdet_in_fec!W132)</f>
        <v>0.98431498550044283</v>
      </c>
      <c r="X132" s="111">
        <f>IF(RES_hhdet_in_tes!X132=0,"",RES_hhdet_in_tes!X132/RES_hhdet_in_fec!X132)</f>
        <v>0.99428071722881717</v>
      </c>
      <c r="Y132" s="111">
        <f>IF(RES_hhdet_in_tes!Y132=0,"",RES_hhdet_in_tes!Y132/RES_hhdet_in_fec!Y132)</f>
        <v>0.99558901495157492</v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>
        <f>IF(RES_hhdet_in_tes!C133=0,"",RES_hhdet_in_tes!C133/RES_hhdet_in_fec!C133)</f>
        <v>0.8490394066612883</v>
      </c>
      <c r="D133" s="112">
        <f>IF(RES_hhdet_in_tes!D133=0,"",RES_hhdet_in_tes!D133/RES_hhdet_in_fec!D133)</f>
        <v>0.85117215093206255</v>
      </c>
      <c r="E133" s="112" t="str">
        <f>IF(RES_hhdet_in_tes!E133=0,"",RES_hhdet_in_tes!E133/RES_hhdet_in_fec!E133)</f>
        <v/>
      </c>
      <c r="F133" s="112">
        <f>IF(RES_hhdet_in_tes!F133=0,"",RES_hhdet_in_tes!F133/RES_hhdet_in_fec!F133)</f>
        <v>0.85556064815382438</v>
      </c>
      <c r="G133" s="112">
        <f>IF(RES_hhdet_in_tes!G133=0,"",RES_hhdet_in_tes!G133/RES_hhdet_in_fec!G133)</f>
        <v>0.85781184901413632</v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>
        <f>IF(RES_hhdet_in_tes!L133=0,"",RES_hhdet_in_tes!L133/RES_hhdet_in_fec!L133)</f>
        <v>0.87029191827526475</v>
      </c>
      <c r="M133" s="112">
        <f>IF(RES_hhdet_in_tes!M133=0,"",RES_hhdet_in_tes!M133/RES_hhdet_in_fec!M133)</f>
        <v>0.87411061779433907</v>
      </c>
      <c r="N133" s="112">
        <f>IF(RES_hhdet_in_tes!N133=0,"",RES_hhdet_in_tes!N133/RES_hhdet_in_fec!N133)</f>
        <v>0.87927698146033173</v>
      </c>
      <c r="O133" s="112">
        <f>IF(RES_hhdet_in_tes!O133=0,"",RES_hhdet_in_tes!O133/RES_hhdet_in_fec!O133)</f>
        <v>0.88604250799264794</v>
      </c>
      <c r="P133" s="112">
        <f>IF(RES_hhdet_in_tes!P133=0,"",RES_hhdet_in_tes!P133/RES_hhdet_in_fec!P133)</f>
        <v>0.89392870263844626</v>
      </c>
      <c r="Q133" s="112">
        <f>IF(RES_hhdet_in_tes!Q133=0,"",RES_hhdet_in_tes!Q133/RES_hhdet_in_fec!Q133)</f>
        <v>0.90136914634507104</v>
      </c>
      <c r="R133" s="112">
        <f>IF(RES_hhdet_in_tes!R133=0,"",RES_hhdet_in_tes!R133/RES_hhdet_in_fec!R133)</f>
        <v>0.90707051002619465</v>
      </c>
      <c r="S133" s="112">
        <f>IF(RES_hhdet_in_tes!S133=0,"",RES_hhdet_in_tes!S133/RES_hhdet_in_fec!S133)</f>
        <v>0.91261698380062728</v>
      </c>
      <c r="T133" s="112">
        <f>IF(RES_hhdet_in_tes!T133=0,"",RES_hhdet_in_tes!T133/RES_hhdet_in_fec!T133)</f>
        <v>0.91797150850880016</v>
      </c>
      <c r="U133" s="112">
        <f>IF(RES_hhdet_in_tes!U133=0,"",RES_hhdet_in_tes!U133/RES_hhdet_in_fec!U133)</f>
        <v>0.92309702499116253</v>
      </c>
      <c r="V133" s="112">
        <f>IF(RES_hhdet_in_tes!V133=0,"",RES_hhdet_in_tes!V133/RES_hhdet_in_fec!V133)</f>
        <v>0.92795647408815607</v>
      </c>
      <c r="W133" s="112">
        <f>IF(RES_hhdet_in_tes!W133=0,"",RES_hhdet_in_tes!W133/RES_hhdet_in_fec!W133)</f>
        <v>0.93243296334178871</v>
      </c>
      <c r="X133" s="112">
        <f>IF(RES_hhdet_in_tes!X133=0,"",RES_hhdet_in_tes!X133/RES_hhdet_in_fec!X133)</f>
        <v>0.93602077551042162</v>
      </c>
      <c r="Y133" s="112">
        <f>IF(RES_hhdet_in_tes!Y133=0,"",RES_hhdet_in_tes!Y133/RES_hhdet_in_fec!Y133)</f>
        <v>0.93946846739319556</v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 t="str">
        <f>IF(RES_hhdet_in_tes!E134=0,"",RES_hhdet_in_tes!E134/RES_hhdet_in_fec!E134)</f>
        <v/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X134" s="113">
        <f>IF(RES_hhdet_in_tes!X134=0,"",RES_hhdet_in_tes!X134/RES_hhdet_in_fec!X134)</f>
        <v>1</v>
      </c>
      <c r="Y134" s="113">
        <f>IF(RES_hhdet_in_tes!Y134=0,"",RES_hhdet_in_tes!Y134/RES_hhdet_in_fec!Y134)</f>
        <v>1</v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0.70554984942608501</v>
      </c>
      <c r="D135" s="112">
        <f>IF(RES_hhdet_in_tes!D135=0,"",RES_hhdet_in_tes!D135/RES_hhdet_in_fec!D135)</f>
        <v>0.70646964616873853</v>
      </c>
      <c r="E135" s="112">
        <f>IF(RES_hhdet_in_tes!E135=0,"",RES_hhdet_in_tes!E135/RES_hhdet_in_fec!E135)</f>
        <v>0.70747659579702349</v>
      </c>
      <c r="F135" s="112">
        <f>IF(RES_hhdet_in_tes!F135=0,"",RES_hhdet_in_tes!F135/RES_hhdet_in_fec!F135)</f>
        <v>0.70849569475398999</v>
      </c>
      <c r="G135" s="112">
        <f>IF(RES_hhdet_in_tes!G135=0,"",RES_hhdet_in_tes!G135/RES_hhdet_in_fec!G135)</f>
        <v>0.70959573644613538</v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>
        <f>IF(RES_hhdet_in_tes!L135=0,"",RES_hhdet_in_tes!L135/RES_hhdet_in_fec!L135)</f>
        <v>0.71701257664421292</v>
      </c>
      <c r="M135" s="112">
        <f>IF(RES_hhdet_in_tes!M135=0,"",RES_hhdet_in_tes!M135/RES_hhdet_in_fec!M135)</f>
        <v>0.72062477409005909</v>
      </c>
      <c r="N135" s="112">
        <f>IF(RES_hhdet_in_tes!N135=0,"",RES_hhdet_in_tes!N135/RES_hhdet_in_fec!N135)</f>
        <v>0.72658096235646963</v>
      </c>
      <c r="O135" s="112">
        <f>IF(RES_hhdet_in_tes!O135=0,"",RES_hhdet_in_tes!O135/RES_hhdet_in_fec!O135)</f>
        <v>0.73566337521068215</v>
      </c>
      <c r="P135" s="112">
        <f>IF(RES_hhdet_in_tes!P135=0,"",RES_hhdet_in_tes!P135/RES_hhdet_in_fec!P135)</f>
        <v>0.74744141287122179</v>
      </c>
      <c r="Q135" s="112">
        <f>IF(RES_hhdet_in_tes!Q135=0,"",RES_hhdet_in_tes!Q135/RES_hhdet_in_fec!Q135)</f>
        <v>0.75880471332455879</v>
      </c>
      <c r="R135" s="112">
        <f>IF(RES_hhdet_in_tes!R135=0,"",RES_hhdet_in_tes!R135/RES_hhdet_in_fec!R135)</f>
        <v>0.76649470594399738</v>
      </c>
      <c r="S135" s="112">
        <f>IF(RES_hhdet_in_tes!S135=0,"",RES_hhdet_in_tes!S135/RES_hhdet_in_fec!S135)</f>
        <v>0.77394498327859618</v>
      </c>
      <c r="T135" s="112">
        <f>IF(RES_hhdet_in_tes!T135=0,"",RES_hhdet_in_tes!T135/RES_hhdet_in_fec!T135)</f>
        <v>0.78133744247590953</v>
      </c>
      <c r="U135" s="112">
        <f>IF(RES_hhdet_in_tes!U135=0,"",RES_hhdet_in_tes!U135/RES_hhdet_in_fec!U135)</f>
        <v>0.78874639788455247</v>
      </c>
      <c r="V135" s="112">
        <f>IF(RES_hhdet_in_tes!V135=0,"",RES_hhdet_in_tes!V135/RES_hhdet_in_fec!V135)</f>
        <v>0.79602483772167731</v>
      </c>
      <c r="W135" s="112" t="str">
        <f>IF(RES_hhdet_in_tes!W135=0,"",RES_hhdet_in_tes!W135/RES_hhdet_in_fec!W135)</f>
        <v/>
      </c>
      <c r="X135" s="112" t="str">
        <f>IF(RES_hhdet_in_tes!X135=0,"",RES_hhdet_in_tes!X135/RES_hhdet_in_fec!X135)</f>
        <v/>
      </c>
      <c r="Y135" s="112" t="str">
        <f>IF(RES_hhdet_in_tes!Y135=0,"",RES_hhdet_in_tes!Y135/RES_hhdet_in_fec!Y135)</f>
        <v/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0.9091224771383104</v>
      </c>
      <c r="D136" s="113">
        <f>IF(RES_hhdet_in_tes!D136=0,"",RES_hhdet_in_tes!D136/RES_hhdet_in_fec!D136)</f>
        <v>0.91671129975588483</v>
      </c>
      <c r="E136" s="113">
        <f>IF(RES_hhdet_in_tes!E136=0,"",RES_hhdet_in_tes!E136/RES_hhdet_in_fec!E136)</f>
        <v>0.90888986268548311</v>
      </c>
      <c r="F136" s="113">
        <f>IF(RES_hhdet_in_tes!F136=0,"",RES_hhdet_in_tes!F136/RES_hhdet_in_fec!F136)</f>
        <v>0.91189428205862855</v>
      </c>
      <c r="G136" s="113">
        <f>IF(RES_hhdet_in_tes!G136=0,"",RES_hhdet_in_tes!G136/RES_hhdet_in_fec!G136)</f>
        <v>0.91964918588286471</v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>
        <f>IF(RES_hhdet_in_tes!L136=0,"",RES_hhdet_in_tes!L136/RES_hhdet_in_fec!L136)</f>
        <v>0.85001423353238881</v>
      </c>
      <c r="M136" s="113">
        <f>IF(RES_hhdet_in_tes!M136=0,"",RES_hhdet_in_tes!M136/RES_hhdet_in_fec!M136)</f>
        <v>0.92906114271912288</v>
      </c>
      <c r="N136" s="113">
        <f>IF(RES_hhdet_in_tes!N136=0,"",RES_hhdet_in_tes!N136/RES_hhdet_in_fec!N136)</f>
        <v>0.91234995950185405</v>
      </c>
      <c r="O136" s="113">
        <f>IF(RES_hhdet_in_tes!O136=0,"",RES_hhdet_in_tes!O136/RES_hhdet_in_fec!O136)</f>
        <v>0.9124616322849346</v>
      </c>
      <c r="P136" s="113">
        <f>IF(RES_hhdet_in_tes!P136=0,"",RES_hhdet_in_tes!P136/RES_hhdet_in_fec!P136)</f>
        <v>0.9392739262329235</v>
      </c>
      <c r="Q136" s="113">
        <f>IF(RES_hhdet_in_tes!Q136=0,"",RES_hhdet_in_tes!Q136/RES_hhdet_in_fec!Q136)</f>
        <v>0.93439534698343285</v>
      </c>
      <c r="R136" s="113">
        <f>IF(RES_hhdet_in_tes!R136=0,"",RES_hhdet_in_tes!R136/RES_hhdet_in_fec!R136)</f>
        <v>0.94041322909280312</v>
      </c>
      <c r="S136" s="113">
        <f>IF(RES_hhdet_in_tes!S136=0,"",RES_hhdet_in_tes!S136/RES_hhdet_in_fec!S136)</f>
        <v>0.93606459387668317</v>
      </c>
      <c r="T136" s="113">
        <f>IF(RES_hhdet_in_tes!T136=0,"",RES_hhdet_in_tes!T136/RES_hhdet_in_fec!T136)</f>
        <v>0.93901778423906979</v>
      </c>
      <c r="U136" s="113">
        <f>IF(RES_hhdet_in_tes!U136=0,"",RES_hhdet_in_tes!U136/RES_hhdet_in_fec!U136)</f>
        <v>0.94632743578919643</v>
      </c>
      <c r="V136" s="113">
        <f>IF(RES_hhdet_in_tes!V136=0,"",RES_hhdet_in_tes!V136/RES_hhdet_in_fec!V136)</f>
        <v>0.94761070362527466</v>
      </c>
      <c r="W136" s="113" t="str">
        <f>IF(RES_hhdet_in_tes!W136=0,"",RES_hhdet_in_tes!W136/RES_hhdet_in_fec!W136)</f>
        <v/>
      </c>
      <c r="X136" s="113" t="str">
        <f>IF(RES_hhdet_in_tes!X136=0,"",RES_hhdet_in_tes!X136/RES_hhdet_in_fec!X136)</f>
        <v/>
      </c>
      <c r="Y136" s="113" t="str">
        <f>IF(RES_hhdet_in_tes!Y136=0,"",RES_hhdet_in_tes!Y136/RES_hhdet_in_fec!Y136)</f>
        <v/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0.70554984942608512</v>
      </c>
      <c r="D137" s="111">
        <f>IF(RES_hhdet_in_tes!D137=0,"",RES_hhdet_in_tes!D137/RES_hhdet_in_fec!D137)</f>
        <v>0.70646964616873842</v>
      </c>
      <c r="E137" s="111">
        <f>IF(RES_hhdet_in_tes!E137=0,"",RES_hhdet_in_tes!E137/RES_hhdet_in_fec!E137)</f>
        <v>0.70747659579702349</v>
      </c>
      <c r="F137" s="111">
        <f>IF(RES_hhdet_in_tes!F137=0,"",RES_hhdet_in_tes!F137/RES_hhdet_in_fec!F137)</f>
        <v>0.70849569475398999</v>
      </c>
      <c r="G137" s="111">
        <f>IF(RES_hhdet_in_tes!G137=0,"",RES_hhdet_in_tes!G137/RES_hhdet_in_fec!G137)</f>
        <v>0.70959573644613538</v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>
        <f>IF(RES_hhdet_in_tes!L137=0,"",RES_hhdet_in_tes!L137/RES_hhdet_in_fec!L137)</f>
        <v>0.71701257664421292</v>
      </c>
      <c r="M137" s="111">
        <f>IF(RES_hhdet_in_tes!M137=0,"",RES_hhdet_in_tes!M137/RES_hhdet_in_fec!M137)</f>
        <v>0.72062477409005909</v>
      </c>
      <c r="N137" s="111">
        <f>IF(RES_hhdet_in_tes!N137=0,"",RES_hhdet_in_tes!N137/RES_hhdet_in_fec!N137)</f>
        <v>0.72658096235646963</v>
      </c>
      <c r="O137" s="111">
        <f>IF(RES_hhdet_in_tes!O137=0,"",RES_hhdet_in_tes!O137/RES_hhdet_in_fec!O137)</f>
        <v>0.73566337521068215</v>
      </c>
      <c r="P137" s="111">
        <f>IF(RES_hhdet_in_tes!P137=0,"",RES_hhdet_in_tes!P137/RES_hhdet_in_fec!P137)</f>
        <v>0.74744141287122201</v>
      </c>
      <c r="Q137" s="111">
        <f>IF(RES_hhdet_in_tes!Q137=0,"",RES_hhdet_in_tes!Q137/RES_hhdet_in_fec!Q137)</f>
        <v>0.75880471332455879</v>
      </c>
      <c r="R137" s="111">
        <f>IF(RES_hhdet_in_tes!R137=0,"",RES_hhdet_in_tes!R137/RES_hhdet_in_fec!R137)</f>
        <v>0.76649470594399738</v>
      </c>
      <c r="S137" s="111">
        <f>IF(RES_hhdet_in_tes!S137=0,"",RES_hhdet_in_tes!S137/RES_hhdet_in_fec!S137)</f>
        <v>0.77394498327859629</v>
      </c>
      <c r="T137" s="111">
        <f>IF(RES_hhdet_in_tes!T137=0,"",RES_hhdet_in_tes!T137/RES_hhdet_in_fec!T137)</f>
        <v>0.78133744247590953</v>
      </c>
      <c r="U137" s="111">
        <f>IF(RES_hhdet_in_tes!U137=0,"",RES_hhdet_in_tes!U137/RES_hhdet_in_fec!U137)</f>
        <v>0.78874639788455247</v>
      </c>
      <c r="V137" s="111">
        <f>IF(RES_hhdet_in_tes!V137=0,"",RES_hhdet_in_tes!V137/RES_hhdet_in_fec!V137)</f>
        <v>0.79602483772167743</v>
      </c>
      <c r="W137" s="111" t="str">
        <f>IF(RES_hhdet_in_tes!W137=0,"",RES_hhdet_in_tes!W137/RES_hhdet_in_fec!W137)</f>
        <v/>
      </c>
      <c r="X137" s="111" t="str">
        <f>IF(RES_hhdet_in_tes!X137=0,"",RES_hhdet_in_tes!X137/RES_hhdet_in_fec!X137)</f>
        <v/>
      </c>
      <c r="Y137" s="111" t="str">
        <f>IF(RES_hhdet_in_tes!Y137=0,"",RES_hhdet_in_tes!Y137/RES_hhdet_in_fec!Y137)</f>
        <v/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 t="str">
        <f>IF(RES_hhdet_in_tes!W138=0,"",RES_hhdet_in_tes!W138/RES_hhdet_in_fec!W138)</f>
        <v/>
      </c>
      <c r="X138" s="111" t="str">
        <f>IF(RES_hhdet_in_tes!X138=0,"",RES_hhdet_in_tes!X138/RES_hhdet_in_fec!X138)</f>
        <v/>
      </c>
      <c r="Y138" s="111" t="str">
        <f>IF(RES_hhdet_in_tes!Y138=0,"",RES_hhdet_in_tes!Y138/RES_hhdet_in_fec!Y138)</f>
        <v/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0.7005033462518776</v>
      </c>
      <c r="D139" s="124">
        <f>IF(RES_hhdet_in_tes!D139=0,"",RES_hhdet_in_tes!D139/RES_hhdet_in_fec!D139)</f>
        <v>0.6946858706766561</v>
      </c>
      <c r="E139" s="124">
        <f>IF(RES_hhdet_in_tes!E139=0,"",RES_hhdet_in_tes!E139/RES_hhdet_in_fec!E139)</f>
        <v>0.69753551785630663</v>
      </c>
      <c r="F139" s="124">
        <f>IF(RES_hhdet_in_tes!F139=0,"",RES_hhdet_in_tes!F139/RES_hhdet_in_fec!F139)</f>
        <v>0.68486054369824967</v>
      </c>
      <c r="G139" s="124">
        <f>IF(RES_hhdet_in_tes!G139=0,"",RES_hhdet_in_tes!G139/RES_hhdet_in_fec!G139)</f>
        <v>0.70122565239672108</v>
      </c>
      <c r="H139" s="124" t="str">
        <f>IF(RES_hhdet_in_tes!H139=0,"",RES_hhdet_in_tes!H139/RES_hhdet_in_fec!H139)</f>
        <v/>
      </c>
      <c r="I139" s="124" t="str">
        <f>IF(RES_hhdet_in_tes!I139=0,"",RES_hhdet_in_tes!I139/RES_hhdet_in_fec!I139)</f>
        <v/>
      </c>
      <c r="J139" s="124" t="str">
        <f>IF(RES_hhdet_in_tes!J139=0,"",RES_hhdet_in_tes!J139/RES_hhdet_in_fec!J139)</f>
        <v/>
      </c>
      <c r="K139" s="124" t="str">
        <f>IF(RES_hhdet_in_tes!K139=0,"",RES_hhdet_in_tes!K139/RES_hhdet_in_fec!K139)</f>
        <v/>
      </c>
      <c r="L139" s="124">
        <f>IF(RES_hhdet_in_tes!L139=0,"",RES_hhdet_in_tes!L139/RES_hhdet_in_fec!L139)</f>
        <v>0.71929387695793812</v>
      </c>
      <c r="M139" s="124">
        <f>IF(RES_hhdet_in_tes!M139=0,"",RES_hhdet_in_tes!M139/RES_hhdet_in_fec!M139)</f>
        <v>0.71555168425810789</v>
      </c>
      <c r="N139" s="124">
        <f>IF(RES_hhdet_in_tes!N139=0,"",RES_hhdet_in_tes!N139/RES_hhdet_in_fec!N139)</f>
        <v>0.72935227014065129</v>
      </c>
      <c r="O139" s="124">
        <f>IF(RES_hhdet_in_tes!O139=0,"",RES_hhdet_in_tes!O139/RES_hhdet_in_fec!O139)</f>
        <v>0.73324857210294492</v>
      </c>
      <c r="P139" s="124">
        <f>IF(RES_hhdet_in_tes!P139=0,"",RES_hhdet_in_tes!P139/RES_hhdet_in_fec!P139)</f>
        <v>0.73197562527891147</v>
      </c>
      <c r="Q139" s="124">
        <f>IF(RES_hhdet_in_tes!Q139=0,"",RES_hhdet_in_tes!Q139/RES_hhdet_in_fec!Q139)</f>
        <v>0.74698569947405358</v>
      </c>
      <c r="R139" s="124">
        <f>IF(RES_hhdet_in_tes!R139=0,"",RES_hhdet_in_tes!R139/RES_hhdet_in_fec!R139)</f>
        <v>0.77222397007398946</v>
      </c>
      <c r="S139" s="124">
        <f>IF(RES_hhdet_in_tes!S139=0,"",RES_hhdet_in_tes!S139/RES_hhdet_in_fec!S139)</f>
        <v>0.77422571051627986</v>
      </c>
      <c r="T139" s="124">
        <f>IF(RES_hhdet_in_tes!T139=0,"",RES_hhdet_in_tes!T139/RES_hhdet_in_fec!T139)</f>
        <v>0.78287782405596873</v>
      </c>
      <c r="U139" s="124">
        <f>IF(RES_hhdet_in_tes!U139=0,"",RES_hhdet_in_tes!U139/RES_hhdet_in_fec!U139)</f>
        <v>0.79043868558542818</v>
      </c>
      <c r="V139" s="124">
        <f>IF(RES_hhdet_in_tes!V139=0,"",RES_hhdet_in_tes!V139/RES_hhdet_in_fec!V139)</f>
        <v>0.81021642016037165</v>
      </c>
      <c r="W139" s="124">
        <f>IF(RES_hhdet_in_tes!W139=0,"",RES_hhdet_in_tes!W139/RES_hhdet_in_fec!W139)</f>
        <v>0.83951814426856419</v>
      </c>
      <c r="X139" s="124">
        <f>IF(RES_hhdet_in_tes!X139=0,"",RES_hhdet_in_tes!X139/RES_hhdet_in_fec!X139)</f>
        <v>0.88136180775922635</v>
      </c>
      <c r="Y139" s="124">
        <f>IF(RES_hhdet_in_tes!Y139=0,"",RES_hhdet_in_tes!Y139/RES_hhdet_in_fec!Y139)</f>
        <v>0.86793946453143733</v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0.61814645805982116</v>
      </c>
      <c r="D140" s="111">
        <f>IF(RES_hhdet_in_tes!D140=0,"",RES_hhdet_in_tes!D140/RES_hhdet_in_fec!D140)</f>
        <v>0.61825582360858033</v>
      </c>
      <c r="E140" s="111">
        <f>IF(RES_hhdet_in_tes!E140=0,"",RES_hhdet_in_tes!E140/RES_hhdet_in_fec!E140)</f>
        <v>0.61836519900883513</v>
      </c>
      <c r="F140" s="111">
        <f>IF(RES_hhdet_in_tes!F140=0,"",RES_hhdet_in_tes!F140/RES_hhdet_in_fec!F140)</f>
        <v>0.61847457575247566</v>
      </c>
      <c r="G140" s="111">
        <f>IF(RES_hhdet_in_tes!G140=0,"",RES_hhdet_in_tes!G140/RES_hhdet_in_fec!G140)</f>
        <v>0.61858396156876427</v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>
        <f>IF(RES_hhdet_in_tes!L140=0,"",RES_hhdet_in_tes!L140/RES_hhdet_in_fec!L140)</f>
        <v>0.61913110008366024</v>
      </c>
      <c r="M140" s="111">
        <f>IF(RES_hhdet_in_tes!M140=0,"",RES_hhdet_in_tes!M140/RES_hhdet_in_fec!M140)</f>
        <v>0.61921423821163291</v>
      </c>
      <c r="N140" s="111">
        <f>IF(RES_hhdet_in_tes!N140=0,"",RES_hhdet_in_tes!N140/RES_hhdet_in_fec!N140)</f>
        <v>0.61926070851448756</v>
      </c>
      <c r="O140" s="111">
        <f>IF(RES_hhdet_in_tes!O140=0,"",RES_hhdet_in_tes!O140/RES_hhdet_in_fec!O140)</f>
        <v>0.61928848259378744</v>
      </c>
      <c r="P140" s="111">
        <f>IF(RES_hhdet_in_tes!P140=0,"",RES_hhdet_in_tes!P140/RES_hhdet_in_fec!P140)</f>
        <v>0.61936598157067579</v>
      </c>
      <c r="Q140" s="111">
        <f>IF(RES_hhdet_in_tes!Q140=0,"",RES_hhdet_in_tes!Q140/RES_hhdet_in_fec!Q140)</f>
        <v>0.61968142051072073</v>
      </c>
      <c r="R140" s="111">
        <f>IF(RES_hhdet_in_tes!R140=0,"",RES_hhdet_in_tes!R140/RES_hhdet_in_fec!R140)</f>
        <v>0.62051000005957935</v>
      </c>
      <c r="S140" s="111">
        <f>IF(RES_hhdet_in_tes!S140=0,"",RES_hhdet_in_tes!S140/RES_hhdet_in_fec!S140)</f>
        <v>0.62167880619461935</v>
      </c>
      <c r="T140" s="111">
        <f>IF(RES_hhdet_in_tes!T140=0,"",RES_hhdet_in_tes!T140/RES_hhdet_in_fec!T140)</f>
        <v>0.6229612156945179</v>
      </c>
      <c r="U140" s="111">
        <f>IF(RES_hhdet_in_tes!U140=0,"",RES_hhdet_in_tes!U140/RES_hhdet_in_fec!U140)</f>
        <v>0.62413060533795595</v>
      </c>
      <c r="V140" s="111">
        <f>IF(RES_hhdet_in_tes!V140=0,"",RES_hhdet_in_tes!V140/RES_hhdet_in_fec!V140)</f>
        <v>0.62496035190361221</v>
      </c>
      <c r="W140" s="111">
        <f>IF(RES_hhdet_in_tes!W140=0,"",RES_hhdet_in_tes!W140/RES_hhdet_in_fec!W140)</f>
        <v>0.62535913440285307</v>
      </c>
      <c r="X140" s="111">
        <f>IF(RES_hhdet_in_tes!X140=0,"",RES_hhdet_in_tes!X140/RES_hhdet_in_fec!X140)</f>
        <v>0.62574487297077086</v>
      </c>
      <c r="Y140" s="111">
        <f>IF(RES_hhdet_in_tes!Y140=0,"",RES_hhdet_in_tes!Y140/RES_hhdet_in_fec!Y140)</f>
        <v>0.62578344682756271</v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0.77128686116464129</v>
      </c>
      <c r="D141" s="45">
        <f>IF(RES_hhdet_in_tes!D141=0,"",RES_hhdet_in_tes!D141/RES_hhdet_in_fec!D141)</f>
        <v>0.77251012208791636</v>
      </c>
      <c r="E141" s="45">
        <f>IF(RES_hhdet_in_tes!E141=0,"",RES_hhdet_in_tes!E141/RES_hhdet_in_fec!E141)</f>
        <v>0.7737910600467014</v>
      </c>
      <c r="F141" s="45">
        <f>IF(RES_hhdet_in_tes!F141=0,"",RES_hhdet_in_tes!F141/RES_hhdet_in_fec!F141)</f>
        <v>0.77507986305578336</v>
      </c>
      <c r="G141" s="45">
        <f>IF(RES_hhdet_in_tes!G141=0,"",RES_hhdet_in_tes!G141/RES_hhdet_in_fec!G141)</f>
        <v>0.7764217832220619</v>
      </c>
      <c r="H141" s="45" t="str">
        <f>IF(RES_hhdet_in_tes!H141=0,"",RES_hhdet_in_tes!H141/RES_hhdet_in_fec!H141)</f>
        <v/>
      </c>
      <c r="I141" s="45" t="str">
        <f>IF(RES_hhdet_in_tes!I141=0,"",RES_hhdet_in_tes!I141/RES_hhdet_in_fec!I141)</f>
        <v/>
      </c>
      <c r="J141" s="45" t="str">
        <f>IF(RES_hhdet_in_tes!J141=0,"",RES_hhdet_in_tes!J141/RES_hhdet_in_fec!J141)</f>
        <v/>
      </c>
      <c r="K141" s="45" t="str">
        <f>IF(RES_hhdet_in_tes!K141=0,"",RES_hhdet_in_tes!K141/RES_hhdet_in_fec!K141)</f>
        <v/>
      </c>
      <c r="L141" s="45">
        <f>IF(RES_hhdet_in_tes!L141=0,"",RES_hhdet_in_tes!L141/RES_hhdet_in_fec!L141)</f>
        <v>0.78435754312198891</v>
      </c>
      <c r="M141" s="45">
        <f>IF(RES_hhdet_in_tes!M141=0,"",RES_hhdet_in_tes!M141/RES_hhdet_in_fec!M141)</f>
        <v>0.78700194376983501</v>
      </c>
      <c r="N141" s="45">
        <f>IF(RES_hhdet_in_tes!N141=0,"",RES_hhdet_in_tes!N141/RES_hhdet_in_fec!N141)</f>
        <v>0.79062378503330444</v>
      </c>
      <c r="O141" s="45">
        <f>IF(RES_hhdet_in_tes!O141=0,"",RES_hhdet_in_tes!O141/RES_hhdet_in_fec!O141)</f>
        <v>0.79565597101283003</v>
      </c>
      <c r="P141" s="45">
        <f>IF(RES_hhdet_in_tes!P141=0,"",RES_hhdet_in_tes!P141/RES_hhdet_in_fec!P141)</f>
        <v>0.80231082785815455</v>
      </c>
      <c r="Q141" s="45">
        <f>IF(RES_hhdet_in_tes!Q141=0,"",RES_hhdet_in_tes!Q141/RES_hhdet_in_fec!Q141)</f>
        <v>0.81092227752525448</v>
      </c>
      <c r="R141" s="45">
        <f>IF(RES_hhdet_in_tes!R141=0,"",RES_hhdet_in_tes!R141/RES_hhdet_in_fec!R141)</f>
        <v>0.82264040166509766</v>
      </c>
      <c r="S141" s="45">
        <f>IF(RES_hhdet_in_tes!S141=0,"",RES_hhdet_in_tes!S141/RES_hhdet_in_fec!S141)</f>
        <v>0.83730360023535244</v>
      </c>
      <c r="T141" s="45">
        <f>IF(RES_hhdet_in_tes!T141=0,"",RES_hhdet_in_tes!T141/RES_hhdet_in_fec!T141)</f>
        <v>0.85308933871199466</v>
      </c>
      <c r="U141" s="45">
        <f>IF(RES_hhdet_in_tes!U141=0,"",RES_hhdet_in_tes!U141/RES_hhdet_in_fec!U141)</f>
        <v>0.8681750825710437</v>
      </c>
      <c r="V141" s="45">
        <f>IF(RES_hhdet_in_tes!V141=0,"",RES_hhdet_in_tes!V141/RES_hhdet_in_fec!V141)</f>
        <v>0.88073829728849817</v>
      </c>
      <c r="W141" s="45">
        <f>IF(RES_hhdet_in_tes!W141=0,"",RES_hhdet_in_tes!W141/RES_hhdet_in_fec!W141)</f>
        <v>0.89014575119814598</v>
      </c>
      <c r="X141" s="45">
        <f>IF(RES_hhdet_in_tes!X141=0,"",RES_hhdet_in_tes!X141/RES_hhdet_in_fec!X141)</f>
        <v>0.89741729452509067</v>
      </c>
      <c r="Y141" s="45">
        <f>IF(RES_hhdet_in_tes!Y141=0,"",RES_hhdet_in_tes!Y141/RES_hhdet_in_fec!Y141)</f>
        <v>0.90386566878465691</v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1.4485347780440254</v>
      </c>
      <c r="D143" s="119">
        <f>IF(RES_hhdet_in_tes!D143=0,"",RES_hhdet_in_tes!D143/RES_hhdet_in_fec!D143)</f>
        <v>1.4904119764928863</v>
      </c>
      <c r="E143" s="119">
        <f>IF(RES_hhdet_in_tes!E143=0,"",RES_hhdet_in_tes!E143/RES_hhdet_in_fec!E143)</f>
        <v>1.5223843532922938</v>
      </c>
      <c r="F143" s="119">
        <f>IF(RES_hhdet_in_tes!F143=0,"",RES_hhdet_in_tes!F143/RES_hhdet_in_fec!F143)</f>
        <v>1.4858741962921034</v>
      </c>
      <c r="G143" s="119">
        <f>IF(RES_hhdet_in_tes!G143=0,"",RES_hhdet_in_tes!G143/RES_hhdet_in_fec!G143)</f>
        <v>1.6066662429961798</v>
      </c>
      <c r="H143" s="119">
        <f>IF(RES_hhdet_in_tes!H143=0,"",RES_hhdet_in_tes!H143/RES_hhdet_in_fec!H143)</f>
        <v>1.6801180162668619</v>
      </c>
      <c r="I143" s="119">
        <f>IF(RES_hhdet_in_tes!I143=0,"",RES_hhdet_in_tes!I143/RES_hhdet_in_fec!I143)</f>
        <v>1.7088120695641491</v>
      </c>
      <c r="J143" s="119">
        <f>IF(RES_hhdet_in_tes!J143=0,"",RES_hhdet_in_tes!J143/RES_hhdet_in_fec!J143)</f>
        <v>1.7979677251815793</v>
      </c>
      <c r="K143" s="119">
        <f>IF(RES_hhdet_in_tes!K143=0,"",RES_hhdet_in_tes!K143/RES_hhdet_in_fec!K143)</f>
        <v>1.9297776366408865</v>
      </c>
      <c r="L143" s="119">
        <f>IF(RES_hhdet_in_tes!L143=0,"",RES_hhdet_in_tes!L143/RES_hhdet_in_fec!L143)</f>
        <v>1.950076109923462</v>
      </c>
      <c r="M143" s="119">
        <f>IF(RES_hhdet_in_tes!M143=0,"",RES_hhdet_in_tes!M143/RES_hhdet_in_fec!M143)</f>
        <v>1.8611608003733286</v>
      </c>
      <c r="N143" s="119">
        <f>IF(RES_hhdet_in_tes!N143=0,"",RES_hhdet_in_tes!N143/RES_hhdet_in_fec!N143)</f>
        <v>1.9460329559397629</v>
      </c>
      <c r="O143" s="119">
        <f>IF(RES_hhdet_in_tes!O143=0,"",RES_hhdet_in_tes!O143/RES_hhdet_in_fec!O143)</f>
        <v>2.0393811726521474</v>
      </c>
      <c r="P143" s="119">
        <f>IF(RES_hhdet_in_tes!P143=0,"",RES_hhdet_in_tes!P143/RES_hhdet_in_fec!P143)</f>
        <v>2.0170032699260583</v>
      </c>
      <c r="Q143" s="119">
        <f>IF(RES_hhdet_in_tes!Q143=0,"",RES_hhdet_in_tes!Q143/RES_hhdet_in_fec!Q143)</f>
        <v>2.0885360533944271</v>
      </c>
      <c r="R143" s="119">
        <f>IF(RES_hhdet_in_tes!R143=0,"",RES_hhdet_in_tes!R143/RES_hhdet_in_fec!R143)</f>
        <v>2.2125727221583902</v>
      </c>
      <c r="S143" s="119">
        <f>IF(RES_hhdet_in_tes!S143=0,"",RES_hhdet_in_tes!S143/RES_hhdet_in_fec!S143)</f>
        <v>2.1395377342497066</v>
      </c>
      <c r="T143" s="119">
        <f>IF(RES_hhdet_in_tes!T143=0,"",RES_hhdet_in_tes!T143/RES_hhdet_in_fec!T143)</f>
        <v>2.1113694892083541</v>
      </c>
      <c r="U143" s="119">
        <f>IF(RES_hhdet_in_tes!U143=0,"",RES_hhdet_in_tes!U143/RES_hhdet_in_fec!U143)</f>
        <v>2.135768426656345</v>
      </c>
      <c r="V143" s="119">
        <f>IF(RES_hhdet_in_tes!V143=0,"",RES_hhdet_in_tes!V143/RES_hhdet_in_fec!V143)</f>
        <v>2.0362786264720709</v>
      </c>
      <c r="W143" s="119">
        <f>IF(RES_hhdet_in_tes!W143=0,"",RES_hhdet_in_tes!W143/RES_hhdet_in_fec!W143)</f>
        <v>2.1850159431976222</v>
      </c>
      <c r="X143" s="119">
        <f>IF(RES_hhdet_in_tes!X143=0,"",RES_hhdet_in_tes!X143/RES_hhdet_in_fec!X143)</f>
        <v>2.1391047305342012</v>
      </c>
      <c r="Y143" s="119">
        <f>IF(RES_hhdet_in_tes!Y143=0,"",RES_hhdet_in_tes!Y143/RES_hhdet_in_fec!Y143)</f>
        <v>2.1599523910529825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1.7378229690782816</v>
      </c>
      <c r="D144" s="124">
        <f>IF(RES_hhdet_in_tes!D144=0,"",RES_hhdet_in_tes!D144/RES_hhdet_in_fec!D144)</f>
        <v>1.8304267869718893</v>
      </c>
      <c r="E144" s="124">
        <f>IF(RES_hhdet_in_tes!E144=0,"",RES_hhdet_in_tes!E144/RES_hhdet_in_fec!E144)</f>
        <v>1.9245897121668354</v>
      </c>
      <c r="F144" s="124">
        <f>IF(RES_hhdet_in_tes!F144=0,"",RES_hhdet_in_tes!F144/RES_hhdet_in_fec!F144)</f>
        <v>2.0194039442824874</v>
      </c>
      <c r="G144" s="124">
        <f>IF(RES_hhdet_in_tes!G144=0,"",RES_hhdet_in_tes!G144/RES_hhdet_in_fec!G144)</f>
        <v>2.1156966056811934</v>
      </c>
      <c r="H144" s="124">
        <f>IF(RES_hhdet_in_tes!H144=0,"",RES_hhdet_in_tes!H144/RES_hhdet_in_fec!H144)</f>
        <v>2.2133681946847652</v>
      </c>
      <c r="I144" s="124">
        <f>IF(RES_hhdet_in_tes!I144=0,"",RES_hhdet_in_tes!I144/RES_hhdet_in_fec!I144)</f>
        <v>2.3126243233249699</v>
      </c>
      <c r="J144" s="124">
        <f>IF(RES_hhdet_in_tes!J144=0,"",RES_hhdet_in_tes!J144/RES_hhdet_in_fec!J144)</f>
        <v>2.4143033022745692</v>
      </c>
      <c r="K144" s="124">
        <f>IF(RES_hhdet_in_tes!K144=0,"",RES_hhdet_in_tes!K144/RES_hhdet_in_fec!K144)</f>
        <v>2.519120508585265</v>
      </c>
      <c r="L144" s="124">
        <f>IF(RES_hhdet_in_tes!L144=0,"",RES_hhdet_in_tes!L144/RES_hhdet_in_fec!L144)</f>
        <v>2.6272720548592683</v>
      </c>
      <c r="M144" s="124">
        <f>IF(RES_hhdet_in_tes!M144=0,"",RES_hhdet_in_tes!M144/RES_hhdet_in_fec!M144)</f>
        <v>2.7595190113749437</v>
      </c>
      <c r="N144" s="124">
        <f>IF(RES_hhdet_in_tes!N144=0,"",RES_hhdet_in_tes!N144/RES_hhdet_in_fec!N144)</f>
        <v>2.9230206113283037</v>
      </c>
      <c r="O144" s="124">
        <f>IF(RES_hhdet_in_tes!O144=0,"",RES_hhdet_in_tes!O144/RES_hhdet_in_fec!O144)</f>
        <v>3.1202364364804218</v>
      </c>
      <c r="P144" s="124">
        <f>IF(RES_hhdet_in_tes!P144=0,"",RES_hhdet_in_tes!P144/RES_hhdet_in_fec!P144)</f>
        <v>3.3312809089632052</v>
      </c>
      <c r="Q144" s="124">
        <f>IF(RES_hhdet_in_tes!Q144=0,"",RES_hhdet_in_tes!Q144/RES_hhdet_in_fec!Q144)</f>
        <v>3.4954034467174995</v>
      </c>
      <c r="R144" s="124">
        <f>IF(RES_hhdet_in_tes!R144=0,"",RES_hhdet_in_tes!R144/RES_hhdet_in_fec!R144)</f>
        <v>3.4962363183141161</v>
      </c>
      <c r="S144" s="124">
        <f>IF(RES_hhdet_in_tes!S144=0,"",RES_hhdet_in_tes!S144/RES_hhdet_in_fec!S144)</f>
        <v>3.4963288596026296</v>
      </c>
      <c r="T144" s="124">
        <f>IF(RES_hhdet_in_tes!T144=0,"",RES_hhdet_in_tes!T144/RES_hhdet_in_fec!T144)</f>
        <v>3.4964316832565321</v>
      </c>
      <c r="U144" s="124">
        <f>IF(RES_hhdet_in_tes!U144=0,"",RES_hhdet_in_tes!U144/RES_hhdet_in_fec!U144)</f>
        <v>3.4965459317608687</v>
      </c>
      <c r="V144" s="124">
        <f>IF(RES_hhdet_in_tes!V144=0,"",RES_hhdet_in_tes!V144/RES_hhdet_in_fec!V144)</f>
        <v>3.5068282971511917</v>
      </c>
      <c r="W144" s="124">
        <f>IF(RES_hhdet_in_tes!W144=0,"",RES_hhdet_in_tes!W144/RES_hhdet_in_fec!W144)</f>
        <v>3.5615962495926472</v>
      </c>
      <c r="X144" s="124">
        <f>IF(RES_hhdet_in_tes!X144=0,"",RES_hhdet_in_tes!X144/RES_hhdet_in_fec!X144)</f>
        <v>3.6349465065918034</v>
      </c>
      <c r="Y144" s="124">
        <f>IF(RES_hhdet_in_tes!Y144=0,"",RES_hhdet_in_tes!Y144/RES_hhdet_in_fec!Y144)</f>
        <v>3.7191190875976488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1.7378229690782816</v>
      </c>
      <c r="D145" s="111">
        <f>IF(RES_hhdet_in_tes!D145=0,"",RES_hhdet_in_tes!D145/RES_hhdet_in_fec!D145)</f>
        <v>1.8304267869718893</v>
      </c>
      <c r="E145" s="111">
        <f>IF(RES_hhdet_in_tes!E145=0,"",RES_hhdet_in_tes!E145/RES_hhdet_in_fec!E145)</f>
        <v>1.9245897121668354</v>
      </c>
      <c r="F145" s="111">
        <f>IF(RES_hhdet_in_tes!F145=0,"",RES_hhdet_in_tes!F145/RES_hhdet_in_fec!F145)</f>
        <v>2.0194039442824874</v>
      </c>
      <c r="G145" s="111">
        <f>IF(RES_hhdet_in_tes!G145=0,"",RES_hhdet_in_tes!G145/RES_hhdet_in_fec!G145)</f>
        <v>2.1156966056811934</v>
      </c>
      <c r="H145" s="111">
        <f>IF(RES_hhdet_in_tes!H145=0,"",RES_hhdet_in_tes!H145/RES_hhdet_in_fec!H145)</f>
        <v>2.2133681946847652</v>
      </c>
      <c r="I145" s="111">
        <f>IF(RES_hhdet_in_tes!I145=0,"",RES_hhdet_in_tes!I145/RES_hhdet_in_fec!I145)</f>
        <v>2.3126243233249699</v>
      </c>
      <c r="J145" s="111">
        <f>IF(RES_hhdet_in_tes!J145=0,"",RES_hhdet_in_tes!J145/RES_hhdet_in_fec!J145)</f>
        <v>2.4143033022745692</v>
      </c>
      <c r="K145" s="111">
        <f>IF(RES_hhdet_in_tes!K145=0,"",RES_hhdet_in_tes!K145/RES_hhdet_in_fec!K145)</f>
        <v>2.519120508585265</v>
      </c>
      <c r="L145" s="111">
        <f>IF(RES_hhdet_in_tes!L145=0,"",RES_hhdet_in_tes!L145/RES_hhdet_in_fec!L145)</f>
        <v>2.6272720548592683</v>
      </c>
      <c r="M145" s="111">
        <f>IF(RES_hhdet_in_tes!M145=0,"",RES_hhdet_in_tes!M145/RES_hhdet_in_fec!M145)</f>
        <v>2.7595190113749437</v>
      </c>
      <c r="N145" s="111">
        <f>IF(RES_hhdet_in_tes!N145=0,"",RES_hhdet_in_tes!N145/RES_hhdet_in_fec!N145)</f>
        <v>2.9230206113283037</v>
      </c>
      <c r="O145" s="111">
        <f>IF(RES_hhdet_in_tes!O145=0,"",RES_hhdet_in_tes!O145/RES_hhdet_in_fec!O145)</f>
        <v>3.1202364364804218</v>
      </c>
      <c r="P145" s="111">
        <f>IF(RES_hhdet_in_tes!P145=0,"",RES_hhdet_in_tes!P145/RES_hhdet_in_fec!P145)</f>
        <v>3.3312809089632052</v>
      </c>
      <c r="Q145" s="111">
        <f>IF(RES_hhdet_in_tes!Q145=0,"",RES_hhdet_in_tes!Q145/RES_hhdet_in_fec!Q145)</f>
        <v>3.4954034467174995</v>
      </c>
      <c r="R145" s="111">
        <f>IF(RES_hhdet_in_tes!R145=0,"",RES_hhdet_in_tes!R145/RES_hhdet_in_fec!R145)</f>
        <v>3.4962363183141161</v>
      </c>
      <c r="S145" s="111">
        <f>IF(RES_hhdet_in_tes!S145=0,"",RES_hhdet_in_tes!S145/RES_hhdet_in_fec!S145)</f>
        <v>3.4963288596026296</v>
      </c>
      <c r="T145" s="111">
        <f>IF(RES_hhdet_in_tes!T145=0,"",RES_hhdet_in_tes!T145/RES_hhdet_in_fec!T145)</f>
        <v>3.4964316832565321</v>
      </c>
      <c r="U145" s="111">
        <f>IF(RES_hhdet_in_tes!U145=0,"",RES_hhdet_in_tes!U145/RES_hhdet_in_fec!U145)</f>
        <v>3.4965459317608687</v>
      </c>
      <c r="V145" s="111">
        <f>IF(RES_hhdet_in_tes!V145=0,"",RES_hhdet_in_tes!V145/RES_hhdet_in_fec!V145)</f>
        <v>3.5068282971511917</v>
      </c>
      <c r="W145" s="111">
        <f>IF(RES_hhdet_in_tes!W145=0,"",RES_hhdet_in_tes!W145/RES_hhdet_in_fec!W145)</f>
        <v>3.5615962495926472</v>
      </c>
      <c r="X145" s="111">
        <f>IF(RES_hhdet_in_tes!X145=0,"",RES_hhdet_in_tes!X145/RES_hhdet_in_fec!X145)</f>
        <v>3.6349465065918034</v>
      </c>
      <c r="Y145" s="111">
        <f>IF(RES_hhdet_in_tes!Y145=0,"",RES_hhdet_in_tes!Y145/RES_hhdet_in_fec!Y145)</f>
        <v>3.7191190875976488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2.3113993071655847</v>
      </c>
      <c r="D146" s="124">
        <f>IF(RES_hhdet_in_tes!D146=0,"",RES_hhdet_in_tes!D146/RES_hhdet_in_fec!D146)</f>
        <v>2.4092178683197929</v>
      </c>
      <c r="E146" s="124">
        <f>IF(RES_hhdet_in_tes!E146=0,"",RES_hhdet_in_tes!E146/RES_hhdet_in_fec!E146)</f>
        <v>2.5085029178010521</v>
      </c>
      <c r="F146" s="124">
        <f>IF(RES_hhdet_in_tes!F146=0,"",RES_hhdet_in_tes!F146/RES_hhdet_in_fec!F146)</f>
        <v>2.6085853810046205</v>
      </c>
      <c r="G146" s="124">
        <f>IF(RES_hhdet_in_tes!G146=0,"",RES_hhdet_in_tes!G146/RES_hhdet_in_fec!G146)</f>
        <v>2.7100450681308428</v>
      </c>
      <c r="H146" s="124">
        <f>IF(RES_hhdet_in_tes!H146=0,"",RES_hhdet_in_tes!H146/RES_hhdet_in_fec!H146)</f>
        <v>2.8127908552725782</v>
      </c>
      <c r="I146" s="124">
        <f>IF(RES_hhdet_in_tes!I146=0,"",RES_hhdet_in_tes!I146/RES_hhdet_in_fec!I146)</f>
        <v>2.9169442816684827</v>
      </c>
      <c r="J146" s="124">
        <f>IF(RES_hhdet_in_tes!J146=0,"",RES_hhdet_in_tes!J146/RES_hhdet_in_fec!J146)</f>
        <v>3.0230500770485413</v>
      </c>
      <c r="K146" s="124">
        <f>IF(RES_hhdet_in_tes!K146=0,"",RES_hhdet_in_tes!K146/RES_hhdet_in_fec!K146)</f>
        <v>3.1315397127783657</v>
      </c>
      <c r="L146" s="124">
        <f>IF(RES_hhdet_in_tes!L146=0,"",RES_hhdet_in_tes!L146/RES_hhdet_in_fec!L146)</f>
        <v>3.2424704066047982</v>
      </c>
      <c r="M146" s="124">
        <f>IF(RES_hhdet_in_tes!M146=0,"",RES_hhdet_in_tes!M146/RES_hhdet_in_fec!M146)</f>
        <v>3.3695888050455673</v>
      </c>
      <c r="N146" s="124">
        <f>IF(RES_hhdet_in_tes!N146=0,"",RES_hhdet_in_tes!N146/RES_hhdet_in_fec!N146)</f>
        <v>3.5169756563416774</v>
      </c>
      <c r="O146" s="124">
        <f>IF(RES_hhdet_in_tes!O146=0,"",RES_hhdet_in_tes!O146/RES_hhdet_in_fec!O146)</f>
        <v>3.684368036927927</v>
      </c>
      <c r="P146" s="124">
        <f>IF(RES_hhdet_in_tes!P146=0,"",RES_hhdet_in_tes!P146/RES_hhdet_in_fec!P146)</f>
        <v>3.8554753197948144</v>
      </c>
      <c r="Q146" s="124">
        <f>IF(RES_hhdet_in_tes!Q146=0,"",RES_hhdet_in_tes!Q146/RES_hhdet_in_fec!Q146)</f>
        <v>3.9867975359444663</v>
      </c>
      <c r="R146" s="124">
        <f>IF(RES_hhdet_in_tes!R146=0,"",RES_hhdet_in_tes!R146/RES_hhdet_in_fec!R146)</f>
        <v>4.0152521867138136</v>
      </c>
      <c r="S146" s="124">
        <f>IF(RES_hhdet_in_tes!S146=0,"",RES_hhdet_in_tes!S146/RES_hhdet_in_fec!S146)</f>
        <v>4.018413814577074</v>
      </c>
      <c r="T146" s="124">
        <f>IF(RES_hhdet_in_tes!T146=0,"",RES_hhdet_in_tes!T146/RES_hhdet_in_fec!T146)</f>
        <v>4.0219267344251417</v>
      </c>
      <c r="U146" s="124">
        <f>IF(RES_hhdet_in_tes!U146=0,"",RES_hhdet_in_tes!U146/RES_hhdet_in_fec!U146)</f>
        <v>4.0258299787007727</v>
      </c>
      <c r="V146" s="124">
        <f>IF(RES_hhdet_in_tes!V146=0,"",RES_hhdet_in_tes!V146/RES_hhdet_in_fec!V146)</f>
        <v>4.0369836416211138</v>
      </c>
      <c r="W146" s="124">
        <f>IF(RES_hhdet_in_tes!W146=0,"",RES_hhdet_in_tes!W146/RES_hhdet_in_fec!W146)</f>
        <v>4.0735921261693395</v>
      </c>
      <c r="X146" s="124">
        <f>IF(RES_hhdet_in_tes!X146=0,"",RES_hhdet_in_tes!X146/RES_hhdet_in_fec!X146)</f>
        <v>4.1178655595999425</v>
      </c>
      <c r="Y146" s="124">
        <f>IF(RES_hhdet_in_tes!Y146=0,"",RES_hhdet_in_tes!Y146/RES_hhdet_in_fec!Y146)</f>
        <v>4.1677695889539841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2.3113993071655847</v>
      </c>
      <c r="D147" s="111">
        <f>IF(RES_hhdet_in_tes!D147=0,"",RES_hhdet_in_tes!D147/RES_hhdet_in_fec!D147)</f>
        <v>2.4092178683197929</v>
      </c>
      <c r="E147" s="111">
        <f>IF(RES_hhdet_in_tes!E147=0,"",RES_hhdet_in_tes!E147/RES_hhdet_in_fec!E147)</f>
        <v>2.5085029178010521</v>
      </c>
      <c r="F147" s="111">
        <f>IF(RES_hhdet_in_tes!F147=0,"",RES_hhdet_in_tes!F147/RES_hhdet_in_fec!F147)</f>
        <v>2.6085853810046205</v>
      </c>
      <c r="G147" s="111">
        <f>IF(RES_hhdet_in_tes!G147=0,"",RES_hhdet_in_tes!G147/RES_hhdet_in_fec!G147)</f>
        <v>2.7100450681308428</v>
      </c>
      <c r="H147" s="111">
        <f>IF(RES_hhdet_in_tes!H147=0,"",RES_hhdet_in_tes!H147/RES_hhdet_in_fec!H147)</f>
        <v>2.8127908552725782</v>
      </c>
      <c r="I147" s="111">
        <f>IF(RES_hhdet_in_tes!I147=0,"",RES_hhdet_in_tes!I147/RES_hhdet_in_fec!I147)</f>
        <v>2.9169442816684827</v>
      </c>
      <c r="J147" s="111">
        <f>IF(RES_hhdet_in_tes!J147=0,"",RES_hhdet_in_tes!J147/RES_hhdet_in_fec!J147)</f>
        <v>3.0230500770485413</v>
      </c>
      <c r="K147" s="111">
        <f>IF(RES_hhdet_in_tes!K147=0,"",RES_hhdet_in_tes!K147/RES_hhdet_in_fec!K147)</f>
        <v>3.1315397127783657</v>
      </c>
      <c r="L147" s="111">
        <f>IF(RES_hhdet_in_tes!L147=0,"",RES_hhdet_in_tes!L147/RES_hhdet_in_fec!L147)</f>
        <v>3.2424704066047982</v>
      </c>
      <c r="M147" s="111">
        <f>IF(RES_hhdet_in_tes!M147=0,"",RES_hhdet_in_tes!M147/RES_hhdet_in_fec!M147)</f>
        <v>3.3695888050455673</v>
      </c>
      <c r="N147" s="111">
        <f>IF(RES_hhdet_in_tes!N147=0,"",RES_hhdet_in_tes!N147/RES_hhdet_in_fec!N147)</f>
        <v>3.5169756563416774</v>
      </c>
      <c r="O147" s="111">
        <f>IF(RES_hhdet_in_tes!O147=0,"",RES_hhdet_in_tes!O147/RES_hhdet_in_fec!O147)</f>
        <v>3.684368036927927</v>
      </c>
      <c r="P147" s="111">
        <f>IF(RES_hhdet_in_tes!P147=0,"",RES_hhdet_in_tes!P147/RES_hhdet_in_fec!P147)</f>
        <v>3.8554753197948144</v>
      </c>
      <c r="Q147" s="111">
        <f>IF(RES_hhdet_in_tes!Q147=0,"",RES_hhdet_in_tes!Q147/RES_hhdet_in_fec!Q147)</f>
        <v>3.9867975359444663</v>
      </c>
      <c r="R147" s="111">
        <f>IF(RES_hhdet_in_tes!R147=0,"",RES_hhdet_in_tes!R147/RES_hhdet_in_fec!R147)</f>
        <v>4.0152521867138136</v>
      </c>
      <c r="S147" s="111">
        <f>IF(RES_hhdet_in_tes!S147=0,"",RES_hhdet_in_tes!S147/RES_hhdet_in_fec!S147)</f>
        <v>4.018413814577074</v>
      </c>
      <c r="T147" s="111">
        <f>IF(RES_hhdet_in_tes!T147=0,"",RES_hhdet_in_tes!T147/RES_hhdet_in_fec!T147)</f>
        <v>4.0219267344251417</v>
      </c>
      <c r="U147" s="111">
        <f>IF(RES_hhdet_in_tes!U147=0,"",RES_hhdet_in_tes!U147/RES_hhdet_in_fec!U147)</f>
        <v>4.0258299787007727</v>
      </c>
      <c r="V147" s="111">
        <f>IF(RES_hhdet_in_tes!V147=0,"",RES_hhdet_in_tes!V147/RES_hhdet_in_fec!V147)</f>
        <v>4.0369836416211138</v>
      </c>
      <c r="W147" s="111">
        <f>IF(RES_hhdet_in_tes!W147=0,"",RES_hhdet_in_tes!W147/RES_hhdet_in_fec!W147)</f>
        <v>4.0735921261693395</v>
      </c>
      <c r="X147" s="111">
        <f>IF(RES_hhdet_in_tes!X147=0,"",RES_hhdet_in_tes!X147/RES_hhdet_in_fec!X147)</f>
        <v>4.1178655595999425</v>
      </c>
      <c r="Y147" s="111">
        <f>IF(RES_hhdet_in_tes!Y147=0,"",RES_hhdet_in_tes!Y147/RES_hhdet_in_fec!Y147)</f>
        <v>4.1677695889539841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0.70108065066287573</v>
      </c>
      <c r="D148" s="124">
        <f>IF(RES_hhdet_in_tes!D148=0,"",RES_hhdet_in_tes!D148/RES_hhdet_in_fec!D148)</f>
        <v>0.70368359061545205</v>
      </c>
      <c r="E148" s="124">
        <f>IF(RES_hhdet_in_tes!E148=0,"",RES_hhdet_in_tes!E148/RES_hhdet_in_fec!E148)</f>
        <v>0.70677181685341428</v>
      </c>
      <c r="F148" s="124">
        <f>IF(RES_hhdet_in_tes!F148=0,"",RES_hhdet_in_tes!F148/RES_hhdet_in_fec!F148)</f>
        <v>0.70722035388314619</v>
      </c>
      <c r="G148" s="124">
        <f>IF(RES_hhdet_in_tes!G148=0,"",RES_hhdet_in_tes!G148/RES_hhdet_in_fec!G148)</f>
        <v>0.70918042780051771</v>
      </c>
      <c r="H148" s="124">
        <f>IF(RES_hhdet_in_tes!H148=0,"",RES_hhdet_in_tes!H148/RES_hhdet_in_fec!H148)</f>
        <v>0.71527653270442637</v>
      </c>
      <c r="I148" s="124">
        <f>IF(RES_hhdet_in_tes!I148=0,"",RES_hhdet_in_tes!I148/RES_hhdet_in_fec!I148)</f>
        <v>0.7220521667730182</v>
      </c>
      <c r="J148" s="124">
        <f>IF(RES_hhdet_in_tes!J148=0,"",RES_hhdet_in_tes!J148/RES_hhdet_in_fec!J148)</f>
        <v>0.72341972733127524</v>
      </c>
      <c r="K148" s="124">
        <f>IF(RES_hhdet_in_tes!K148=0,"",RES_hhdet_in_tes!K148/RES_hhdet_in_fec!K148)</f>
        <v>0.72643973307963761</v>
      </c>
      <c r="L148" s="124">
        <f>IF(RES_hhdet_in_tes!L148=0,"",RES_hhdet_in_tes!L148/RES_hhdet_in_fec!L148)</f>
        <v>0.73556429562213532</v>
      </c>
      <c r="M148" s="124">
        <f>IF(RES_hhdet_in_tes!M148=0,"",RES_hhdet_in_tes!M148/RES_hhdet_in_fec!M148)</f>
        <v>0.74331825194075118</v>
      </c>
      <c r="N148" s="124">
        <f>IF(RES_hhdet_in_tes!N148=0,"",RES_hhdet_in_tes!N148/RES_hhdet_in_fec!N148)</f>
        <v>0.73967976404054681</v>
      </c>
      <c r="O148" s="124">
        <f>IF(RES_hhdet_in_tes!O148=0,"",RES_hhdet_in_tes!O148/RES_hhdet_in_fec!O148)</f>
        <v>0.74444890833306732</v>
      </c>
      <c r="P148" s="124">
        <f>IF(RES_hhdet_in_tes!P148=0,"",RES_hhdet_in_tes!P148/RES_hhdet_in_fec!P148)</f>
        <v>0.76523671350648725</v>
      </c>
      <c r="Q148" s="124">
        <f>IF(RES_hhdet_in_tes!Q148=0,"",RES_hhdet_in_tes!Q148/RES_hhdet_in_fec!Q148)</f>
        <v>0.77620078892546185</v>
      </c>
      <c r="R148" s="124">
        <f>IF(RES_hhdet_in_tes!R148=0,"",RES_hhdet_in_tes!R148/RES_hhdet_in_fec!R148)</f>
        <v>0.78633714263114918</v>
      </c>
      <c r="S148" s="124">
        <f>IF(RES_hhdet_in_tes!S148=0,"",RES_hhdet_in_tes!S148/RES_hhdet_in_fec!S148)</f>
        <v>0.79148771055188583</v>
      </c>
      <c r="T148" s="124">
        <f>IF(RES_hhdet_in_tes!T148=0,"",RES_hhdet_in_tes!T148/RES_hhdet_in_fec!T148)</f>
        <v>0.80585154958348215</v>
      </c>
      <c r="U148" s="124">
        <f>IF(RES_hhdet_in_tes!U148=0,"",RES_hhdet_in_tes!U148/RES_hhdet_in_fec!U148)</f>
        <v>0.80816902350945696</v>
      </c>
      <c r="V148" s="124">
        <f>IF(RES_hhdet_in_tes!V148=0,"",RES_hhdet_in_tes!V148/RES_hhdet_in_fec!V148)</f>
        <v>0.80908931838135867</v>
      </c>
      <c r="W148" s="124">
        <f>IF(RES_hhdet_in_tes!W148=0,"",RES_hhdet_in_tes!W148/RES_hhdet_in_fec!W148)</f>
        <v>0.82195328367545706</v>
      </c>
      <c r="X148" s="124">
        <f>IF(RES_hhdet_in_tes!X148=0,"",RES_hhdet_in_tes!X148/RES_hhdet_in_fec!X148)</f>
        <v>0.85051026659936935</v>
      </c>
      <c r="Y148" s="124">
        <f>IF(RES_hhdet_in_tes!Y148=0,"",RES_hhdet_in_tes!Y148/RES_hhdet_in_fec!Y148)</f>
        <v>0.85226937533004632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0.63009904545700057</v>
      </c>
      <c r="D149" s="111">
        <f>IF(RES_hhdet_in_tes!D149=0,"",RES_hhdet_in_tes!D149/RES_hhdet_in_fec!D149)</f>
        <v>0.6318204816317039</v>
      </c>
      <c r="E149" s="111">
        <f>IF(RES_hhdet_in_tes!E149=0,"",RES_hhdet_in_tes!E149/RES_hhdet_in_fec!E149)</f>
        <v>0.63378120505388347</v>
      </c>
      <c r="F149" s="111">
        <f>IF(RES_hhdet_in_tes!F149=0,"",RES_hhdet_in_tes!F149/RES_hhdet_in_fec!F149)</f>
        <v>0.63577455855526432</v>
      </c>
      <c r="G149" s="111">
        <f>IF(RES_hhdet_in_tes!G149=0,"",RES_hhdet_in_tes!G149/RES_hhdet_in_fec!G149)</f>
        <v>0.63798828153692355</v>
      </c>
      <c r="H149" s="111">
        <f>IF(RES_hhdet_in_tes!H149=0,"",RES_hhdet_in_tes!H149/RES_hhdet_in_fec!H149)</f>
        <v>0.64039939708622573</v>
      </c>
      <c r="I149" s="111">
        <f>IF(RES_hhdet_in_tes!I149=0,"",RES_hhdet_in_tes!I149/RES_hhdet_in_fec!I149)</f>
        <v>0.64305416419708195</v>
      </c>
      <c r="J149" s="111">
        <f>IF(RES_hhdet_in_tes!J149=0,"",RES_hhdet_in_tes!J149/RES_hhdet_in_fec!J149)</f>
        <v>0.64614208963959063</v>
      </c>
      <c r="K149" s="111">
        <f>IF(RES_hhdet_in_tes!K149=0,"",RES_hhdet_in_tes!K149/RES_hhdet_in_fec!K149)</f>
        <v>0.64982430401454472</v>
      </c>
      <c r="L149" s="111">
        <f>IF(RES_hhdet_in_tes!L149=0,"",RES_hhdet_in_tes!L149/RES_hhdet_in_fec!L149)</f>
        <v>0.6541439163636753</v>
      </c>
      <c r="M149" s="111">
        <f>IF(RES_hhdet_in_tes!M149=0,"",RES_hhdet_in_tes!M149/RES_hhdet_in_fec!M149)</f>
        <v>0.66294972003688879</v>
      </c>
      <c r="N149" s="111">
        <f>IF(RES_hhdet_in_tes!N149=0,"",RES_hhdet_in_tes!N149/RES_hhdet_in_fec!N149)</f>
        <v>0.67746509824240975</v>
      </c>
      <c r="O149" s="111">
        <f>IF(RES_hhdet_in_tes!O149=0,"",RES_hhdet_in_tes!O149/RES_hhdet_in_fec!O149)</f>
        <v>0.69868572415616759</v>
      </c>
      <c r="P149" s="111">
        <f>IF(RES_hhdet_in_tes!P149=0,"",RES_hhdet_in_tes!P149/RES_hhdet_in_fec!P149)</f>
        <v>0.72441802230070818</v>
      </c>
      <c r="Q149" s="111">
        <f>IF(RES_hhdet_in_tes!Q149=0,"",RES_hhdet_in_tes!Q149/RES_hhdet_in_fec!Q149)</f>
        <v>0.74758639495388846</v>
      </c>
      <c r="R149" s="111">
        <f>IF(RES_hhdet_in_tes!R149=0,"",RES_hhdet_in_tes!R149/RES_hhdet_in_fec!R149)</f>
        <v>0.76261752387670545</v>
      </c>
      <c r="S149" s="111">
        <f>IF(RES_hhdet_in_tes!S149=0,"",RES_hhdet_in_tes!S149/RES_hhdet_in_fec!S149)</f>
        <v>0.77661293744668325</v>
      </c>
      <c r="T149" s="111">
        <f>IF(RES_hhdet_in_tes!T149=0,"",RES_hhdet_in_tes!T149/RES_hhdet_in_fec!T149)</f>
        <v>0.78915997011130345</v>
      </c>
      <c r="U149" s="111">
        <f>IF(RES_hhdet_in_tes!U149=0,"",RES_hhdet_in_tes!U149/RES_hhdet_in_fec!U149)</f>
        <v>0.79984595631809119</v>
      </c>
      <c r="V149" s="111">
        <f>IF(RES_hhdet_in_tes!V149=0,"",RES_hhdet_in_tes!V149/RES_hhdet_in_fec!V149)</f>
        <v>0.80825823051455414</v>
      </c>
      <c r="W149" s="111">
        <f>IF(RES_hhdet_in_tes!W149=0,"",RES_hhdet_in_tes!W149/RES_hhdet_in_fec!W149)</f>
        <v>0.81342886006689696</v>
      </c>
      <c r="X149" s="111">
        <f>IF(RES_hhdet_in_tes!X149=0,"",RES_hhdet_in_tes!X149/RES_hhdet_in_fec!X149)</f>
        <v>0.81696744099283314</v>
      </c>
      <c r="Y149" s="111">
        <f>IF(RES_hhdet_in_tes!Y149=0,"",RES_hhdet_in_tes!Y149/RES_hhdet_in_fec!Y149)</f>
        <v>0.81875929176502094</v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>
        <f>IF(RES_hhdet_in_tes!F150=0,"",RES_hhdet_in_tes!F150/RES_hhdet_in_fec!F150)</f>
        <v>0.88143549615277117</v>
      </c>
      <c r="G150" s="111">
        <f>IF(RES_hhdet_in_tes!G150=0,"",RES_hhdet_in_tes!G150/RES_hhdet_in_fec!G150)</f>
        <v>0.8918873037884032</v>
      </c>
      <c r="H150" s="111">
        <f>IF(RES_hhdet_in_tes!H150=0,"",RES_hhdet_in_tes!H150/RES_hhdet_in_fec!H150)</f>
        <v>0.89801941301265586</v>
      </c>
      <c r="I150" s="111">
        <f>IF(RES_hhdet_in_tes!I150=0,"",RES_hhdet_in_tes!I150/RES_hhdet_in_fec!I150)</f>
        <v>0.8806531716842253</v>
      </c>
      <c r="J150" s="111">
        <f>IF(RES_hhdet_in_tes!J150=0,"",RES_hhdet_in_tes!J150/RES_hhdet_in_fec!J150)</f>
        <v>0.89057368451256225</v>
      </c>
      <c r="K150" s="111">
        <f>IF(RES_hhdet_in_tes!K150=0,"",RES_hhdet_in_tes!K150/RES_hhdet_in_fec!K150)</f>
        <v>0.90071363911835978</v>
      </c>
      <c r="L150" s="111">
        <f>IF(RES_hhdet_in_tes!L150=0,"",RES_hhdet_in_tes!L150/RES_hhdet_in_fec!L150)</f>
        <v>0.80881497838588445</v>
      </c>
      <c r="M150" s="111">
        <f>IF(RES_hhdet_in_tes!M150=0,"",RES_hhdet_in_tes!M150/RES_hhdet_in_fec!M150)</f>
        <v>0.90883416230537806</v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>
        <f>IF(RES_hhdet_in_tes!P150=0,"",RES_hhdet_in_tes!P150/RES_hhdet_in_fec!P150)</f>
        <v>0.93207977624428517</v>
      </c>
      <c r="Q150" s="111">
        <f>IF(RES_hhdet_in_tes!Q150=0,"",RES_hhdet_in_tes!Q150/RES_hhdet_in_fec!Q150)</f>
        <v>0.93066735447186855</v>
      </c>
      <c r="R150" s="111">
        <f>IF(RES_hhdet_in_tes!R150=0,"",RES_hhdet_in_tes!R150/RES_hhdet_in_fec!R150)</f>
        <v>0.93920414660399409</v>
      </c>
      <c r="S150" s="111">
        <f>IF(RES_hhdet_in_tes!S150=0,"",RES_hhdet_in_tes!S150/RES_hhdet_in_fec!S150)</f>
        <v>0.93700542765624295</v>
      </c>
      <c r="T150" s="111">
        <f>IF(RES_hhdet_in_tes!T150=0,"",RES_hhdet_in_tes!T150/RES_hhdet_in_fec!T150)</f>
        <v>0.94167933603517429</v>
      </c>
      <c r="U150" s="111">
        <f>IF(RES_hhdet_in_tes!U150=0,"",RES_hhdet_in_tes!U150/RES_hhdet_in_fec!U150)</f>
        <v>0.94972790016844655</v>
      </c>
      <c r="V150" s="111">
        <f>IF(RES_hhdet_in_tes!V150=0,"",RES_hhdet_in_tes!V150/RES_hhdet_in_fec!V150)</f>
        <v>0.95133198531903274</v>
      </c>
      <c r="W150" s="111">
        <f>IF(RES_hhdet_in_tes!W150=0,"",RES_hhdet_in_tes!W150/RES_hhdet_in_fec!W150)</f>
        <v>0.95187935204738605</v>
      </c>
      <c r="X150" s="111">
        <f>IF(RES_hhdet_in_tes!X150=0,"",RES_hhdet_in_tes!X150/RES_hhdet_in_fec!X150)</f>
        <v>0.9815496944478187</v>
      </c>
      <c r="Y150" s="111">
        <f>IF(RES_hhdet_in_tes!Y150=0,"",RES_hhdet_in_tes!Y150/RES_hhdet_in_fec!Y150)</f>
        <v>0.98550446516318502</v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>
        <f>IF(RES_hhdet_in_tes!F151=0,"",RES_hhdet_in_tes!F151/RES_hhdet_in_fec!F151)</f>
        <v>0.63577455855526432</v>
      </c>
      <c r="G151" s="112">
        <f>IF(RES_hhdet_in_tes!G151=0,"",RES_hhdet_in_tes!G151/RES_hhdet_in_fec!G151)</f>
        <v>0.63798828153692355</v>
      </c>
      <c r="H151" s="112">
        <f>IF(RES_hhdet_in_tes!H151=0,"",RES_hhdet_in_tes!H151/RES_hhdet_in_fec!H151)</f>
        <v>0.64039939708622573</v>
      </c>
      <c r="I151" s="112">
        <f>IF(RES_hhdet_in_tes!I151=0,"",RES_hhdet_in_tes!I151/RES_hhdet_in_fec!I151)</f>
        <v>0.64305416419708195</v>
      </c>
      <c r="J151" s="112">
        <f>IF(RES_hhdet_in_tes!J151=0,"",RES_hhdet_in_tes!J151/RES_hhdet_in_fec!J151)</f>
        <v>0.64614208963959074</v>
      </c>
      <c r="K151" s="112">
        <f>IF(RES_hhdet_in_tes!K151=0,"",RES_hhdet_in_tes!K151/RES_hhdet_in_fec!K151)</f>
        <v>0.64982430401454472</v>
      </c>
      <c r="L151" s="112">
        <f>IF(RES_hhdet_in_tes!L151=0,"",RES_hhdet_in_tes!L151/RES_hhdet_in_fec!L151)</f>
        <v>0.6541439163636753</v>
      </c>
      <c r="M151" s="112">
        <f>IF(RES_hhdet_in_tes!M151=0,"",RES_hhdet_in_tes!M151/RES_hhdet_in_fec!M151)</f>
        <v>0.66294972003688879</v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>
        <f>IF(RES_hhdet_in_tes!P151=0,"",RES_hhdet_in_tes!P151/RES_hhdet_in_fec!P151)</f>
        <v>0.72441802230070818</v>
      </c>
      <c r="Q151" s="112">
        <f>IF(RES_hhdet_in_tes!Q151=0,"",RES_hhdet_in_tes!Q151/RES_hhdet_in_fec!Q151)</f>
        <v>0.74758639495388846</v>
      </c>
      <c r="R151" s="112">
        <f>IF(RES_hhdet_in_tes!R151=0,"",RES_hhdet_in_tes!R151/RES_hhdet_in_fec!R151)</f>
        <v>0.76261752387670545</v>
      </c>
      <c r="S151" s="112">
        <f>IF(RES_hhdet_in_tes!S151=0,"",RES_hhdet_in_tes!S151/RES_hhdet_in_fec!S151)</f>
        <v>0.77661293744668325</v>
      </c>
      <c r="T151" s="112">
        <f>IF(RES_hhdet_in_tes!T151=0,"",RES_hhdet_in_tes!T151/RES_hhdet_in_fec!T151)</f>
        <v>0.78915997011130345</v>
      </c>
      <c r="U151" s="112">
        <f>IF(RES_hhdet_in_tes!U151=0,"",RES_hhdet_in_tes!U151/RES_hhdet_in_fec!U151)</f>
        <v>0.79984595631809119</v>
      </c>
      <c r="V151" s="112">
        <f>IF(RES_hhdet_in_tes!V151=0,"",RES_hhdet_in_tes!V151/RES_hhdet_in_fec!V151)</f>
        <v>0.80825823051455414</v>
      </c>
      <c r="W151" s="112">
        <f>IF(RES_hhdet_in_tes!W151=0,"",RES_hhdet_in_tes!W151/RES_hhdet_in_fec!W151)</f>
        <v>0.81342886006689696</v>
      </c>
      <c r="X151" s="112">
        <f>IF(RES_hhdet_in_tes!X151=0,"",RES_hhdet_in_tes!X151/RES_hhdet_in_fec!X151)</f>
        <v>0.81696744099283314</v>
      </c>
      <c r="Y151" s="112">
        <f>IF(RES_hhdet_in_tes!Y151=0,"",RES_hhdet_in_tes!Y151/RES_hhdet_in_fec!Y151)</f>
        <v>0.81875929176502082</v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>
        <f>IF(RES_hhdet_in_tes!F152=0,"",RES_hhdet_in_tes!F152/RES_hhdet_in_fec!F152)</f>
        <v>1</v>
      </c>
      <c r="G152" s="113">
        <f>IF(RES_hhdet_in_tes!G152=0,"",RES_hhdet_in_tes!G152/RES_hhdet_in_fec!G152)</f>
        <v>1</v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>
        <f>IF(RES_hhdet_in_tes!M152=0,"",RES_hhdet_in_tes!M152/RES_hhdet_in_fec!M152)</f>
        <v>1</v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X152" s="113">
        <f>IF(RES_hhdet_in_tes!X152=0,"",RES_hhdet_in_tes!X152/RES_hhdet_in_fec!X152)</f>
        <v>1</v>
      </c>
      <c r="Y152" s="113">
        <f>IF(RES_hhdet_in_tes!Y152=0,"",RES_hhdet_in_tes!Y152/RES_hhdet_in_fec!Y152)</f>
        <v>1</v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0.70554984942608501</v>
      </c>
      <c r="D153" s="112">
        <f>IF(RES_hhdet_in_tes!D153=0,"",RES_hhdet_in_tes!D153/RES_hhdet_in_fec!D153)</f>
        <v>0.70646964616873853</v>
      </c>
      <c r="E153" s="112">
        <f>IF(RES_hhdet_in_tes!E153=0,"",RES_hhdet_in_tes!E153/RES_hhdet_in_fec!E153)</f>
        <v>0.70747659579702349</v>
      </c>
      <c r="F153" s="112">
        <f>IF(RES_hhdet_in_tes!F153=0,"",RES_hhdet_in_tes!F153/RES_hhdet_in_fec!F153)</f>
        <v>0.70849569475398999</v>
      </c>
      <c r="G153" s="112">
        <f>IF(RES_hhdet_in_tes!G153=0,"",RES_hhdet_in_tes!G153/RES_hhdet_in_fec!G153)</f>
        <v>0.70959573644613538</v>
      </c>
      <c r="H153" s="112">
        <f>IF(RES_hhdet_in_tes!H153=0,"",RES_hhdet_in_tes!H153/RES_hhdet_in_fec!H153)</f>
        <v>0.71076895557422659</v>
      </c>
      <c r="I153" s="112">
        <f>IF(RES_hhdet_in_tes!I153=0,"",RES_hhdet_in_tes!I153/RES_hhdet_in_fec!I153)</f>
        <v>0.71203319356193506</v>
      </c>
      <c r="J153" s="112">
        <f>IF(RES_hhdet_in_tes!J153=0,"",RES_hhdet_in_tes!J153/RES_hhdet_in_fec!J153)</f>
        <v>0.71345998911262765</v>
      </c>
      <c r="K153" s="112">
        <f>IF(RES_hhdet_in_tes!K153=0,"",RES_hhdet_in_tes!K153/RES_hhdet_in_fec!K153)</f>
        <v>0.71511254055951945</v>
      </c>
      <c r="L153" s="112">
        <f>IF(RES_hhdet_in_tes!L153=0,"",RES_hhdet_in_tes!L153/RES_hhdet_in_fec!L153)</f>
        <v>0.71701257664421292</v>
      </c>
      <c r="M153" s="112">
        <f>IF(RES_hhdet_in_tes!M153=0,"",RES_hhdet_in_tes!M153/RES_hhdet_in_fec!M153)</f>
        <v>0.72062477409005898</v>
      </c>
      <c r="N153" s="112">
        <f>IF(RES_hhdet_in_tes!N153=0,"",RES_hhdet_in_tes!N153/RES_hhdet_in_fec!N153)</f>
        <v>0.72658096235646963</v>
      </c>
      <c r="O153" s="112">
        <f>IF(RES_hhdet_in_tes!O153=0,"",RES_hhdet_in_tes!O153/RES_hhdet_in_fec!O153)</f>
        <v>0.73566337521068215</v>
      </c>
      <c r="P153" s="112">
        <f>IF(RES_hhdet_in_tes!P153=0,"",RES_hhdet_in_tes!P153/RES_hhdet_in_fec!P153)</f>
        <v>0.7474414128712219</v>
      </c>
      <c r="Q153" s="112">
        <f>IF(RES_hhdet_in_tes!Q153=0,"",RES_hhdet_in_tes!Q153/RES_hhdet_in_fec!Q153)</f>
        <v>0.75880471332455879</v>
      </c>
      <c r="R153" s="112">
        <f>IF(RES_hhdet_in_tes!R153=0,"",RES_hhdet_in_tes!R153/RES_hhdet_in_fec!R153)</f>
        <v>0.76649470594399738</v>
      </c>
      <c r="S153" s="112">
        <f>IF(RES_hhdet_in_tes!S153=0,"",RES_hhdet_in_tes!S153/RES_hhdet_in_fec!S153)</f>
        <v>0.77394498327859629</v>
      </c>
      <c r="T153" s="112">
        <f>IF(RES_hhdet_in_tes!T153=0,"",RES_hhdet_in_tes!T153/RES_hhdet_in_fec!T153)</f>
        <v>0.78133744247590953</v>
      </c>
      <c r="U153" s="112">
        <f>IF(RES_hhdet_in_tes!U153=0,"",RES_hhdet_in_tes!U153/RES_hhdet_in_fec!U153)</f>
        <v>0.78874639788455247</v>
      </c>
      <c r="V153" s="112">
        <f>IF(RES_hhdet_in_tes!V153=0,"",RES_hhdet_in_tes!V153/RES_hhdet_in_fec!V153)</f>
        <v>0.79602483772167731</v>
      </c>
      <c r="W153" s="112">
        <f>IF(RES_hhdet_in_tes!W153=0,"",RES_hhdet_in_tes!W153/RES_hhdet_in_fec!W153)</f>
        <v>0.8026724679051539</v>
      </c>
      <c r="X153" s="112">
        <f>IF(RES_hhdet_in_tes!X153=0,"",RES_hhdet_in_tes!X153/RES_hhdet_in_fec!X153)</f>
        <v>0.81491308615167979</v>
      </c>
      <c r="Y153" s="112">
        <f>IF(RES_hhdet_in_tes!Y153=0,"",RES_hhdet_in_tes!Y153/RES_hhdet_in_fec!Y153)</f>
        <v>0.8263328389893646</v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0.90912247713831029</v>
      </c>
      <c r="D154" s="113">
        <f>IF(RES_hhdet_in_tes!D154=0,"",RES_hhdet_in_tes!D154/RES_hhdet_in_fec!D154)</f>
        <v>0.91671129975588495</v>
      </c>
      <c r="E154" s="113">
        <f>IF(RES_hhdet_in_tes!E154=0,"",RES_hhdet_in_tes!E154/RES_hhdet_in_fec!E154)</f>
        <v>0.90888986268548322</v>
      </c>
      <c r="F154" s="113">
        <f>IF(RES_hhdet_in_tes!F154=0,"",RES_hhdet_in_tes!F154/RES_hhdet_in_fec!F154)</f>
        <v>0.91189428205862855</v>
      </c>
      <c r="G154" s="113">
        <f>IF(RES_hhdet_in_tes!G154=0,"",RES_hhdet_in_tes!G154/RES_hhdet_in_fec!G154)</f>
        <v>0.91964918588286459</v>
      </c>
      <c r="H154" s="113">
        <f>IF(RES_hhdet_in_tes!H154=0,"",RES_hhdet_in_tes!H154/RES_hhdet_in_fec!H154)</f>
        <v>0.92399359036402506</v>
      </c>
      <c r="I154" s="113">
        <f>IF(RES_hhdet_in_tes!I154=0,"",RES_hhdet_in_tes!I154/RES_hhdet_in_fec!I154)</f>
        <v>0.91013242312434384</v>
      </c>
      <c r="J154" s="113">
        <f>IF(RES_hhdet_in_tes!J154=0,"",RES_hhdet_in_tes!J154/RES_hhdet_in_fec!J154)</f>
        <v>0.91727142401029127</v>
      </c>
      <c r="K154" s="113">
        <f>IF(RES_hhdet_in_tes!K154=0,"",RES_hhdet_in_tes!K154/RES_hhdet_in_fec!K154)</f>
        <v>0.92477455266322728</v>
      </c>
      <c r="L154" s="113">
        <f>IF(RES_hhdet_in_tes!L154=0,"",RES_hhdet_in_tes!L154/RES_hhdet_in_fec!L154)</f>
        <v>0.85001423353238892</v>
      </c>
      <c r="M154" s="113">
        <f>IF(RES_hhdet_in_tes!M154=0,"",RES_hhdet_in_tes!M154/RES_hhdet_in_fec!M154)</f>
        <v>0.92906114271912288</v>
      </c>
      <c r="N154" s="113">
        <f>IF(RES_hhdet_in_tes!N154=0,"",RES_hhdet_in_tes!N154/RES_hhdet_in_fec!N154)</f>
        <v>0.91234995950185394</v>
      </c>
      <c r="O154" s="113">
        <f>IF(RES_hhdet_in_tes!O154=0,"",RES_hhdet_in_tes!O154/RES_hhdet_in_fec!O154)</f>
        <v>0.91246163228493438</v>
      </c>
      <c r="P154" s="113">
        <f>IF(RES_hhdet_in_tes!P154=0,"",RES_hhdet_in_tes!P154/RES_hhdet_in_fec!P154)</f>
        <v>0.93927392623292338</v>
      </c>
      <c r="Q154" s="113">
        <f>IF(RES_hhdet_in_tes!Q154=0,"",RES_hhdet_in_tes!Q154/RES_hhdet_in_fec!Q154)</f>
        <v>0.93439534698343274</v>
      </c>
      <c r="R154" s="113">
        <f>IF(RES_hhdet_in_tes!R154=0,"",RES_hhdet_in_tes!R154/RES_hhdet_in_fec!R154)</f>
        <v>0.940413229092803</v>
      </c>
      <c r="S154" s="113">
        <f>IF(RES_hhdet_in_tes!S154=0,"",RES_hhdet_in_tes!S154/RES_hhdet_in_fec!S154)</f>
        <v>0.93606459387668317</v>
      </c>
      <c r="T154" s="113">
        <f>IF(RES_hhdet_in_tes!T154=0,"",RES_hhdet_in_tes!T154/RES_hhdet_in_fec!T154)</f>
        <v>0.93901778423906979</v>
      </c>
      <c r="U154" s="113">
        <f>IF(RES_hhdet_in_tes!U154=0,"",RES_hhdet_in_tes!U154/RES_hhdet_in_fec!U154)</f>
        <v>0.94632743578919654</v>
      </c>
      <c r="V154" s="113">
        <f>IF(RES_hhdet_in_tes!V154=0,"",RES_hhdet_in_tes!V154/RES_hhdet_in_fec!V154)</f>
        <v>0.94761070362527466</v>
      </c>
      <c r="W154" s="113">
        <f>IF(RES_hhdet_in_tes!W154=0,"",RES_hhdet_in_tes!W154/RES_hhdet_in_fec!W154)</f>
        <v>0.94874764520495336</v>
      </c>
      <c r="X154" s="113">
        <f>IF(RES_hhdet_in_tes!X154=0,"",RES_hhdet_in_tes!X154/RES_hhdet_in_fec!X154)</f>
        <v>0.98124806540336029</v>
      </c>
      <c r="Y154" s="113">
        <f>IF(RES_hhdet_in_tes!Y154=0,"",RES_hhdet_in_tes!Y154/RES_hhdet_in_fec!Y154)</f>
        <v>0.98576060676727406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0.70554984942608501</v>
      </c>
      <c r="D155" s="111">
        <f>IF(RES_hhdet_in_tes!D155=0,"",RES_hhdet_in_tes!D155/RES_hhdet_in_fec!D155)</f>
        <v>0.70646964616873853</v>
      </c>
      <c r="E155" s="111">
        <f>IF(RES_hhdet_in_tes!E155=0,"",RES_hhdet_in_tes!E155/RES_hhdet_in_fec!E155)</f>
        <v>0.70747659579702349</v>
      </c>
      <c r="F155" s="111">
        <f>IF(RES_hhdet_in_tes!F155=0,"",RES_hhdet_in_tes!F155/RES_hhdet_in_fec!F155)</f>
        <v>0.70849569475398999</v>
      </c>
      <c r="G155" s="111">
        <f>IF(RES_hhdet_in_tes!G155=0,"",RES_hhdet_in_tes!G155/RES_hhdet_in_fec!G155)</f>
        <v>0.70959573644613538</v>
      </c>
      <c r="H155" s="111">
        <f>IF(RES_hhdet_in_tes!H155=0,"",RES_hhdet_in_tes!H155/RES_hhdet_in_fec!H155)</f>
        <v>0.71076895557422648</v>
      </c>
      <c r="I155" s="111">
        <f>IF(RES_hhdet_in_tes!I155=0,"",RES_hhdet_in_tes!I155/RES_hhdet_in_fec!I155)</f>
        <v>0.71203319356193506</v>
      </c>
      <c r="J155" s="111">
        <f>IF(RES_hhdet_in_tes!J155=0,"",RES_hhdet_in_tes!J155/RES_hhdet_in_fec!J155)</f>
        <v>0.71345998911262776</v>
      </c>
      <c r="K155" s="111">
        <f>IF(RES_hhdet_in_tes!K155=0,"",RES_hhdet_in_tes!K155/RES_hhdet_in_fec!K155)</f>
        <v>0.71511254055951934</v>
      </c>
      <c r="L155" s="111">
        <f>IF(RES_hhdet_in_tes!L155=0,"",RES_hhdet_in_tes!L155/RES_hhdet_in_fec!L155)</f>
        <v>0.71701257664421292</v>
      </c>
      <c r="M155" s="111">
        <f>IF(RES_hhdet_in_tes!M155=0,"",RES_hhdet_in_tes!M155/RES_hhdet_in_fec!M155)</f>
        <v>0.72062477409005909</v>
      </c>
      <c r="N155" s="111">
        <f>IF(RES_hhdet_in_tes!N155=0,"",RES_hhdet_in_tes!N155/RES_hhdet_in_fec!N155)</f>
        <v>0.72658096235646963</v>
      </c>
      <c r="O155" s="111">
        <f>IF(RES_hhdet_in_tes!O155=0,"",RES_hhdet_in_tes!O155/RES_hhdet_in_fec!O155)</f>
        <v>0.73566337521068215</v>
      </c>
      <c r="P155" s="111">
        <f>IF(RES_hhdet_in_tes!P155=0,"",RES_hhdet_in_tes!P155/RES_hhdet_in_fec!P155)</f>
        <v>0.7474414128712219</v>
      </c>
      <c r="Q155" s="111">
        <f>IF(RES_hhdet_in_tes!Q155=0,"",RES_hhdet_in_tes!Q155/RES_hhdet_in_fec!Q155)</f>
        <v>0.75880471332455879</v>
      </c>
      <c r="R155" s="111">
        <f>IF(RES_hhdet_in_tes!R155=0,"",RES_hhdet_in_tes!R155/RES_hhdet_in_fec!R155)</f>
        <v>0.76649470594399738</v>
      </c>
      <c r="S155" s="111">
        <f>IF(RES_hhdet_in_tes!S155=0,"",RES_hhdet_in_tes!S155/RES_hhdet_in_fec!S155)</f>
        <v>0.77394498327859629</v>
      </c>
      <c r="T155" s="111">
        <f>IF(RES_hhdet_in_tes!T155=0,"",RES_hhdet_in_tes!T155/RES_hhdet_in_fec!T155)</f>
        <v>0.78133744247590953</v>
      </c>
      <c r="U155" s="111">
        <f>IF(RES_hhdet_in_tes!U155=0,"",RES_hhdet_in_tes!U155/RES_hhdet_in_fec!U155)</f>
        <v>0.78874639788455247</v>
      </c>
      <c r="V155" s="111">
        <f>IF(RES_hhdet_in_tes!V155=0,"",RES_hhdet_in_tes!V155/RES_hhdet_in_fec!V155)</f>
        <v>0.79602483772167731</v>
      </c>
      <c r="W155" s="111">
        <f>IF(RES_hhdet_in_tes!W155=0,"",RES_hhdet_in_tes!W155/RES_hhdet_in_fec!W155)</f>
        <v>0.8026724679051539</v>
      </c>
      <c r="X155" s="111">
        <f>IF(RES_hhdet_in_tes!X155=0,"",RES_hhdet_in_tes!X155/RES_hhdet_in_fec!X155)</f>
        <v>0.81491308615167979</v>
      </c>
      <c r="Y155" s="111">
        <f>IF(RES_hhdet_in_tes!Y155=0,"",RES_hhdet_in_tes!Y155/RES_hhdet_in_fec!Y155)</f>
        <v>0.82633283898936449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0.7005136170340438</v>
      </c>
      <c r="D157" s="124">
        <f>IF(RES_hhdet_in_tes!D157=0,"",RES_hhdet_in_tes!D157/RES_hhdet_in_fec!D157)</f>
        <v>0.69468138152059589</v>
      </c>
      <c r="E157" s="124">
        <f>IF(RES_hhdet_in_tes!E157=0,"",RES_hhdet_in_tes!E157/RES_hhdet_in_fec!E157)</f>
        <v>0.69753548938572429</v>
      </c>
      <c r="F157" s="124">
        <f>IF(RES_hhdet_in_tes!F157=0,"",RES_hhdet_in_tes!F157/RES_hhdet_in_fec!F157)</f>
        <v>0.68486066263614387</v>
      </c>
      <c r="G157" s="124">
        <f>IF(RES_hhdet_in_tes!G157=0,"",RES_hhdet_in_tes!G157/RES_hhdet_in_fec!G157)</f>
        <v>0.70122234502720449</v>
      </c>
      <c r="H157" s="124">
        <f>IF(RES_hhdet_in_tes!H157=0,"",RES_hhdet_in_tes!H157/RES_hhdet_in_fec!H157)</f>
        <v>0.7129120964904081</v>
      </c>
      <c r="I157" s="124">
        <f>IF(RES_hhdet_in_tes!I157=0,"",RES_hhdet_in_tes!I157/RES_hhdet_in_fec!I157)</f>
        <v>0.71306301628955893</v>
      </c>
      <c r="J157" s="124">
        <f>IF(RES_hhdet_in_tes!J157=0,"",RES_hhdet_in_tes!J157/RES_hhdet_in_fec!J157)</f>
        <v>0.72480267834958145</v>
      </c>
      <c r="K157" s="124">
        <f>IF(RES_hhdet_in_tes!K157=0,"",RES_hhdet_in_tes!K157/RES_hhdet_in_fec!K157)</f>
        <v>0.7079552371794291</v>
      </c>
      <c r="L157" s="124">
        <f>IF(RES_hhdet_in_tes!L157=0,"",RES_hhdet_in_tes!L157/RES_hhdet_in_fec!L157)</f>
        <v>0.71929203866545122</v>
      </c>
      <c r="M157" s="124">
        <f>IF(RES_hhdet_in_tes!M157=0,"",RES_hhdet_in_tes!M157/RES_hhdet_in_fec!M157)</f>
        <v>0.7155522095100092</v>
      </c>
      <c r="N157" s="124">
        <f>IF(RES_hhdet_in_tes!N157=0,"",RES_hhdet_in_tes!N157/RES_hhdet_in_fec!N157)</f>
        <v>0.7293514657155038</v>
      </c>
      <c r="O157" s="124">
        <f>IF(RES_hhdet_in_tes!O157=0,"",RES_hhdet_in_tes!O157/RES_hhdet_in_fec!O157)</f>
        <v>0.7332486025024495</v>
      </c>
      <c r="P157" s="124">
        <f>IF(RES_hhdet_in_tes!P157=0,"",RES_hhdet_in_tes!P157/RES_hhdet_in_fec!P157)</f>
        <v>0.73197561023257229</v>
      </c>
      <c r="Q157" s="124">
        <f>IF(RES_hhdet_in_tes!Q157=0,"",RES_hhdet_in_tes!Q157/RES_hhdet_in_fec!Q157)</f>
        <v>0.74698363188726158</v>
      </c>
      <c r="R157" s="124">
        <f>IF(RES_hhdet_in_tes!R157=0,"",RES_hhdet_in_tes!R157/RES_hhdet_in_fec!R157)</f>
        <v>0.77222347530634583</v>
      </c>
      <c r="S157" s="124">
        <f>IF(RES_hhdet_in_tes!S157=0,"",RES_hhdet_in_tes!S157/RES_hhdet_in_fec!S157)</f>
        <v>0.77422396628157852</v>
      </c>
      <c r="T157" s="124">
        <f>IF(RES_hhdet_in_tes!T157=0,"",RES_hhdet_in_tes!T157/RES_hhdet_in_fec!T157)</f>
        <v>0.7828754589021788</v>
      </c>
      <c r="U157" s="124">
        <f>IF(RES_hhdet_in_tes!U157=0,"",RES_hhdet_in_tes!U157/RES_hhdet_in_fec!U157)</f>
        <v>0.79044210200780651</v>
      </c>
      <c r="V157" s="124">
        <f>IF(RES_hhdet_in_tes!V157=0,"",RES_hhdet_in_tes!V157/RES_hhdet_in_fec!V157)</f>
        <v>0.81021252895458007</v>
      </c>
      <c r="W157" s="124">
        <f>IF(RES_hhdet_in_tes!W157=0,"",RES_hhdet_in_tes!W157/RES_hhdet_in_fec!W157)</f>
        <v>0.83952228894539094</v>
      </c>
      <c r="X157" s="124">
        <f>IF(RES_hhdet_in_tes!X157=0,"",RES_hhdet_in_tes!X157/RES_hhdet_in_fec!X157)</f>
        <v>0.88135462423967714</v>
      </c>
      <c r="Y157" s="124">
        <f>IF(RES_hhdet_in_tes!Y157=0,"",RES_hhdet_in_tes!Y157/RES_hhdet_in_fec!Y157)</f>
        <v>0.86794296810748039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0.61814645805982116</v>
      </c>
      <c r="D158" s="111">
        <f>IF(RES_hhdet_in_tes!D158=0,"",RES_hhdet_in_tes!D158/RES_hhdet_in_fec!D158)</f>
        <v>0.61825582360858033</v>
      </c>
      <c r="E158" s="111">
        <f>IF(RES_hhdet_in_tes!E158=0,"",RES_hhdet_in_tes!E158/RES_hhdet_in_fec!E158)</f>
        <v>0.61836519900883513</v>
      </c>
      <c r="F158" s="111">
        <f>IF(RES_hhdet_in_tes!F158=0,"",RES_hhdet_in_tes!F158/RES_hhdet_in_fec!F158)</f>
        <v>0.61847457575247566</v>
      </c>
      <c r="G158" s="111">
        <f>IF(RES_hhdet_in_tes!G158=0,"",RES_hhdet_in_tes!G158/RES_hhdet_in_fec!G158)</f>
        <v>0.61858396156876427</v>
      </c>
      <c r="H158" s="111">
        <f>IF(RES_hhdet_in_tes!H158=0,"",RES_hhdet_in_tes!H158/RES_hhdet_in_fec!H158)</f>
        <v>0.61869335551173765</v>
      </c>
      <c r="I158" s="111">
        <f>IF(RES_hhdet_in_tes!I158=0,"",RES_hhdet_in_tes!I158/RES_hhdet_in_fec!I158)</f>
        <v>0.61880275948588603</v>
      </c>
      <c r="J158" s="111">
        <f>IF(RES_hhdet_in_tes!J158=0,"",RES_hhdet_in_tes!J158/RES_hhdet_in_fec!J158)</f>
        <v>0.61891218129323489</v>
      </c>
      <c r="K158" s="111">
        <f>IF(RES_hhdet_in_tes!K158=0,"",RES_hhdet_in_tes!K158/RES_hhdet_in_fec!K158)</f>
        <v>0.61902162756755752</v>
      </c>
      <c r="L158" s="111">
        <f>IF(RES_hhdet_in_tes!L158=0,"",RES_hhdet_in_tes!L158/RES_hhdet_in_fec!L158)</f>
        <v>0.61913110008366024</v>
      </c>
      <c r="M158" s="111">
        <f>IF(RES_hhdet_in_tes!M158=0,"",RES_hhdet_in_tes!M158/RES_hhdet_in_fec!M158)</f>
        <v>0.61921423821163291</v>
      </c>
      <c r="N158" s="111">
        <f>IF(RES_hhdet_in_tes!N158=0,"",RES_hhdet_in_tes!N158/RES_hhdet_in_fec!N158)</f>
        <v>0.61926070851448756</v>
      </c>
      <c r="O158" s="111">
        <f>IF(RES_hhdet_in_tes!O158=0,"",RES_hhdet_in_tes!O158/RES_hhdet_in_fec!O158)</f>
        <v>0.61928848259378744</v>
      </c>
      <c r="P158" s="111">
        <f>IF(RES_hhdet_in_tes!P158=0,"",RES_hhdet_in_tes!P158/RES_hhdet_in_fec!P158)</f>
        <v>0.61936598157067579</v>
      </c>
      <c r="Q158" s="111">
        <f>IF(RES_hhdet_in_tes!Q158=0,"",RES_hhdet_in_tes!Q158/RES_hhdet_in_fec!Q158)</f>
        <v>0.61968142051072073</v>
      </c>
      <c r="R158" s="111">
        <f>IF(RES_hhdet_in_tes!R158=0,"",RES_hhdet_in_tes!R158/RES_hhdet_in_fec!R158)</f>
        <v>0.62051000005957935</v>
      </c>
      <c r="S158" s="111">
        <f>IF(RES_hhdet_in_tes!S158=0,"",RES_hhdet_in_tes!S158/RES_hhdet_in_fec!S158)</f>
        <v>0.62167880619461924</v>
      </c>
      <c r="T158" s="111">
        <f>IF(RES_hhdet_in_tes!T158=0,"",RES_hhdet_in_tes!T158/RES_hhdet_in_fec!T158)</f>
        <v>0.6229612156945179</v>
      </c>
      <c r="U158" s="111">
        <f>IF(RES_hhdet_in_tes!U158=0,"",RES_hhdet_in_tes!U158/RES_hhdet_in_fec!U158)</f>
        <v>0.62413060533795595</v>
      </c>
      <c r="V158" s="111">
        <f>IF(RES_hhdet_in_tes!V158=0,"",RES_hhdet_in_tes!V158/RES_hhdet_in_fec!V158)</f>
        <v>0.62496035190361221</v>
      </c>
      <c r="W158" s="111">
        <f>IF(RES_hhdet_in_tes!W158=0,"",RES_hhdet_in_tes!W158/RES_hhdet_in_fec!W158)</f>
        <v>0.62535913440285307</v>
      </c>
      <c r="X158" s="111">
        <f>IF(RES_hhdet_in_tes!X158=0,"",RES_hhdet_in_tes!X158/RES_hhdet_in_fec!X158)</f>
        <v>0.62574487297077086</v>
      </c>
      <c r="Y158" s="111">
        <f>IF(RES_hhdet_in_tes!Y158=0,"",RES_hhdet_in_tes!Y158/RES_hhdet_in_fec!Y158)</f>
        <v>0.62578344682756271</v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0.7712868611646414</v>
      </c>
      <c r="D159" s="45">
        <f>IF(RES_hhdet_in_tes!D159=0,"",RES_hhdet_in_tes!D159/RES_hhdet_in_fec!D159)</f>
        <v>0.77251012208791636</v>
      </c>
      <c r="E159" s="45">
        <f>IF(RES_hhdet_in_tes!E159=0,"",RES_hhdet_in_tes!E159/RES_hhdet_in_fec!E159)</f>
        <v>0.7737910600467014</v>
      </c>
      <c r="F159" s="45">
        <f>IF(RES_hhdet_in_tes!F159=0,"",RES_hhdet_in_tes!F159/RES_hhdet_in_fec!F159)</f>
        <v>0.77507986305578336</v>
      </c>
      <c r="G159" s="45">
        <f>IF(RES_hhdet_in_tes!G159=0,"",RES_hhdet_in_tes!G159/RES_hhdet_in_fec!G159)</f>
        <v>0.7764217832220619</v>
      </c>
      <c r="H159" s="45">
        <f>IF(RES_hhdet_in_tes!H159=0,"",RES_hhdet_in_tes!H159/RES_hhdet_in_fec!H159)</f>
        <v>0.7778112822637443</v>
      </c>
      <c r="I159" s="45">
        <f>IF(RES_hhdet_in_tes!I159=0,"",RES_hhdet_in_tes!I159/RES_hhdet_in_fec!I159)</f>
        <v>0.77925951030129281</v>
      </c>
      <c r="J159" s="45">
        <f>IF(RES_hhdet_in_tes!J159=0,"",RES_hhdet_in_tes!J159/RES_hhdet_in_fec!J159)</f>
        <v>0.78081214544260369</v>
      </c>
      <c r="K159" s="45">
        <f>IF(RES_hhdet_in_tes!K159=0,"",RES_hhdet_in_tes!K159/RES_hhdet_in_fec!K159)</f>
        <v>0.7825080260941597</v>
      </c>
      <c r="L159" s="45">
        <f>IF(RES_hhdet_in_tes!L159=0,"",RES_hhdet_in_tes!L159/RES_hhdet_in_fec!L159)</f>
        <v>0.78435754312198891</v>
      </c>
      <c r="M159" s="45">
        <f>IF(RES_hhdet_in_tes!M159=0,"",RES_hhdet_in_tes!M159/RES_hhdet_in_fec!M159)</f>
        <v>0.78700194376983501</v>
      </c>
      <c r="N159" s="45">
        <f>IF(RES_hhdet_in_tes!N159=0,"",RES_hhdet_in_tes!N159/RES_hhdet_in_fec!N159)</f>
        <v>0.79062378503330444</v>
      </c>
      <c r="O159" s="45">
        <f>IF(RES_hhdet_in_tes!O159=0,"",RES_hhdet_in_tes!O159/RES_hhdet_in_fec!O159)</f>
        <v>0.79565597101283003</v>
      </c>
      <c r="P159" s="45">
        <f>IF(RES_hhdet_in_tes!P159=0,"",RES_hhdet_in_tes!P159/RES_hhdet_in_fec!P159)</f>
        <v>0.80231082785815466</v>
      </c>
      <c r="Q159" s="45">
        <f>IF(RES_hhdet_in_tes!Q159=0,"",RES_hhdet_in_tes!Q159/RES_hhdet_in_fec!Q159)</f>
        <v>0.81092227752525448</v>
      </c>
      <c r="R159" s="45">
        <f>IF(RES_hhdet_in_tes!R159=0,"",RES_hhdet_in_tes!R159/RES_hhdet_in_fec!R159)</f>
        <v>0.82264040166509766</v>
      </c>
      <c r="S159" s="45">
        <f>IF(RES_hhdet_in_tes!S159=0,"",RES_hhdet_in_tes!S159/RES_hhdet_in_fec!S159)</f>
        <v>0.83730360023535244</v>
      </c>
      <c r="T159" s="45">
        <f>IF(RES_hhdet_in_tes!T159=0,"",RES_hhdet_in_tes!T159/RES_hhdet_in_fec!T159)</f>
        <v>0.85308933871199466</v>
      </c>
      <c r="U159" s="45">
        <f>IF(RES_hhdet_in_tes!U159=0,"",RES_hhdet_in_tes!U159/RES_hhdet_in_fec!U159)</f>
        <v>0.8681750825710437</v>
      </c>
      <c r="V159" s="45">
        <f>IF(RES_hhdet_in_tes!V159=0,"",RES_hhdet_in_tes!V159/RES_hhdet_in_fec!V159)</f>
        <v>0.88073829728849817</v>
      </c>
      <c r="W159" s="45">
        <f>IF(RES_hhdet_in_tes!W159=0,"",RES_hhdet_in_tes!W159/RES_hhdet_in_fec!W159)</f>
        <v>0.89014575119814598</v>
      </c>
      <c r="X159" s="45">
        <f>IF(RES_hhdet_in_tes!X159=0,"",RES_hhdet_in_tes!X159/RES_hhdet_in_fec!X159)</f>
        <v>0.89741729452509067</v>
      </c>
      <c r="Y159" s="45">
        <f>IF(RES_hhdet_in_tes!Y159=0,"",RES_hhdet_in_tes!Y159/RES_hhdet_in_fec!Y159)</f>
        <v>0.90386566878465691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0.75410334606639517</v>
      </c>
      <c r="D161" s="119">
        <f>IF(RES_hhdet_in_tes!D161=0,"",RES_hhdet_in_tes!D161/RES_hhdet_in_fec!D161)</f>
        <v>0.76064406953773211</v>
      </c>
      <c r="E161" s="119">
        <f>IF(RES_hhdet_in_tes!E161=0,"",RES_hhdet_in_tes!E161/RES_hhdet_in_fec!E161)</f>
        <v>0.76303243911000918</v>
      </c>
      <c r="F161" s="119">
        <f>IF(RES_hhdet_in_tes!F161=0,"",RES_hhdet_in_tes!F161/RES_hhdet_in_fec!F161)</f>
        <v>0.76452034783079315</v>
      </c>
      <c r="G161" s="119">
        <f>IF(RES_hhdet_in_tes!G161=0,"",RES_hhdet_in_tes!G161/RES_hhdet_in_fec!G161)</f>
        <v>0.76889302754591637</v>
      </c>
      <c r="H161" s="119">
        <f>IF(RES_hhdet_in_tes!H161=0,"",RES_hhdet_in_tes!H161/RES_hhdet_in_fec!H161)</f>
        <v>0.77498633690909724</v>
      </c>
      <c r="I161" s="119">
        <f>IF(RES_hhdet_in_tes!I161=0,"",RES_hhdet_in_tes!I161/RES_hhdet_in_fec!I161)</f>
        <v>0.77514423429131685</v>
      </c>
      <c r="J161" s="119">
        <f>IF(RES_hhdet_in_tes!J161=0,"",RES_hhdet_in_tes!J161/RES_hhdet_in_fec!J161)</f>
        <v>0.78399071620084759</v>
      </c>
      <c r="K161" s="119">
        <f>IF(RES_hhdet_in_tes!K161=0,"",RES_hhdet_in_tes!K161/RES_hhdet_in_fec!K161)</f>
        <v>0.80091670004735294</v>
      </c>
      <c r="L161" s="119">
        <f>IF(RES_hhdet_in_tes!L161=0,"",RES_hhdet_in_tes!L161/RES_hhdet_in_fec!L161)</f>
        <v>0.79730301794481628</v>
      </c>
      <c r="M161" s="119">
        <f>IF(RES_hhdet_in_tes!M161=0,"",RES_hhdet_in_tes!M161/RES_hhdet_in_fec!M161)</f>
        <v>0.79667867865914799</v>
      </c>
      <c r="N161" s="119">
        <f>IF(RES_hhdet_in_tes!N161=0,"",RES_hhdet_in_tes!N161/RES_hhdet_in_fec!N161)</f>
        <v>0.79826540360103193</v>
      </c>
      <c r="O161" s="119">
        <f>IF(RES_hhdet_in_tes!O161=0,"",RES_hhdet_in_tes!O161/RES_hhdet_in_fec!O161)</f>
        <v>0.80712756358467519</v>
      </c>
      <c r="P161" s="119">
        <f>IF(RES_hhdet_in_tes!P161=0,"",RES_hhdet_in_tes!P161/RES_hhdet_in_fec!P161)</f>
        <v>0.80414814998520556</v>
      </c>
      <c r="Q161" s="119">
        <f>IF(RES_hhdet_in_tes!Q161=0,"",RES_hhdet_in_tes!Q161/RES_hhdet_in_fec!Q161)</f>
        <v>0.81726667932298103</v>
      </c>
      <c r="R161" s="119">
        <f>IF(RES_hhdet_in_tes!R161=0,"",RES_hhdet_in_tes!R161/RES_hhdet_in_fec!R161)</f>
        <v>0.85996203902783197</v>
      </c>
      <c r="S161" s="119">
        <f>IF(RES_hhdet_in_tes!S161=0,"",RES_hhdet_in_tes!S161/RES_hhdet_in_fec!S161)</f>
        <v>0.88769613898948097</v>
      </c>
      <c r="T161" s="119">
        <f>IF(RES_hhdet_in_tes!T161=0,"",RES_hhdet_in_tes!T161/RES_hhdet_in_fec!T161)</f>
        <v>0.90207272446324593</v>
      </c>
      <c r="U161" s="119">
        <f>IF(RES_hhdet_in_tes!U161=0,"",RES_hhdet_in_tes!U161/RES_hhdet_in_fec!U161)</f>
        <v>0.97076512914620783</v>
      </c>
      <c r="V161" s="119">
        <f>IF(RES_hhdet_in_tes!V161=0,"",RES_hhdet_in_tes!V161/RES_hhdet_in_fec!V161)</f>
        <v>0.94507708240847133</v>
      </c>
      <c r="W161" s="119">
        <f>IF(RES_hhdet_in_tes!W161=0,"",RES_hhdet_in_tes!W161/RES_hhdet_in_fec!W161)</f>
        <v>1.026748288558968</v>
      </c>
      <c r="X161" s="119">
        <f>IF(RES_hhdet_in_tes!X161=0,"",RES_hhdet_in_tes!X161/RES_hhdet_in_fec!X161)</f>
        <v>0.95011181058459382</v>
      </c>
      <c r="Y161" s="119">
        <f>IF(RES_hhdet_in_tes!Y161=0,"",RES_hhdet_in_tes!Y161/RES_hhdet_in_fec!Y161)</f>
        <v>0.9500850738680594</v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0.76076005965213978</v>
      </c>
      <c r="D162" s="124">
        <f>IF(RES_hhdet_in_tes!D162=0,"",RES_hhdet_in_tes!D162/RES_hhdet_in_fec!D162)</f>
        <v>0.76493759521745874</v>
      </c>
      <c r="E162" s="124">
        <f>IF(RES_hhdet_in_tes!E162=0,"",RES_hhdet_in_tes!E162/RES_hhdet_in_fec!E162)</f>
        <v>0.76910349498738206</v>
      </c>
      <c r="F162" s="124">
        <f>IF(RES_hhdet_in_tes!F162=0,"",RES_hhdet_in_tes!F162/RES_hhdet_in_fec!F162)</f>
        <v>0.77326740244893566</v>
      </c>
      <c r="G162" s="124">
        <f>IF(RES_hhdet_in_tes!G162=0,"",RES_hhdet_in_tes!G162/RES_hhdet_in_fec!G162)</f>
        <v>0.77742060171357918</v>
      </c>
      <c r="H162" s="124">
        <f>IF(RES_hhdet_in_tes!H162=0,"",RES_hhdet_in_tes!H162/RES_hhdet_in_fec!H162)</f>
        <v>0.78156419249884557</v>
      </c>
      <c r="I162" s="124">
        <f>IF(RES_hhdet_in_tes!I162=0,"",RES_hhdet_in_tes!I162/RES_hhdet_in_fec!I162)</f>
        <v>0.78569606293691296</v>
      </c>
      <c r="J162" s="124">
        <f>IF(RES_hhdet_in_tes!J162=0,"",RES_hhdet_in_tes!J162/RES_hhdet_in_fec!J162)</f>
        <v>0.78980748466905404</v>
      </c>
      <c r="K162" s="124">
        <f>IF(RES_hhdet_in_tes!K162=0,"",RES_hhdet_in_tes!K162/RES_hhdet_in_fec!K162)</f>
        <v>0.79389109370526312</v>
      </c>
      <c r="L162" s="124">
        <f>IF(RES_hhdet_in_tes!L162=0,"",RES_hhdet_in_tes!L162/RES_hhdet_in_fec!L162)</f>
        <v>0.79794502725101712</v>
      </c>
      <c r="M162" s="124">
        <f>IF(RES_hhdet_in_tes!M162=0,"",RES_hhdet_in_tes!M162/RES_hhdet_in_fec!M162)</f>
        <v>0.80122344910048937</v>
      </c>
      <c r="N162" s="124">
        <f>IF(RES_hhdet_in_tes!N162=0,"",RES_hhdet_in_tes!N162/RES_hhdet_in_fec!N162)</f>
        <v>0.80345688527627335</v>
      </c>
      <c r="O162" s="124">
        <f>IF(RES_hhdet_in_tes!O162=0,"",RES_hhdet_in_tes!O162/RES_hhdet_in_fec!O162)</f>
        <v>0.80500169926511889</v>
      </c>
      <c r="P162" s="124">
        <f>IF(RES_hhdet_in_tes!P162=0,"",RES_hhdet_in_tes!P162/RES_hhdet_in_fec!P162)</f>
        <v>0.80742102407129501</v>
      </c>
      <c r="Q162" s="124">
        <f>IF(RES_hhdet_in_tes!Q162=0,"",RES_hhdet_in_tes!Q162/RES_hhdet_in_fec!Q162)</f>
        <v>0.81496081417275013</v>
      </c>
      <c r="R162" s="124">
        <f>IF(RES_hhdet_in_tes!R162=0,"",RES_hhdet_in_tes!R162/RES_hhdet_in_fec!R162)</f>
        <v>0.83261983382821902</v>
      </c>
      <c r="S162" s="124">
        <f>IF(RES_hhdet_in_tes!S162=0,"",RES_hhdet_in_tes!S162/RES_hhdet_in_fec!S162)</f>
        <v>0.85640993872636251</v>
      </c>
      <c r="T162" s="124">
        <f>IF(RES_hhdet_in_tes!T162=0,"",RES_hhdet_in_tes!T162/RES_hhdet_in_fec!T162)</f>
        <v>0.88306209677439207</v>
      </c>
      <c r="U162" s="124">
        <f>IF(RES_hhdet_in_tes!U162=0,"",RES_hhdet_in_tes!U162/RES_hhdet_in_fec!U162)</f>
        <v>0.90933727257616559</v>
      </c>
      <c r="V162" s="124">
        <f>IF(RES_hhdet_in_tes!V162=0,"",RES_hhdet_in_tes!V162/RES_hhdet_in_fec!V162)</f>
        <v>0.9319932414905211</v>
      </c>
      <c r="W162" s="124">
        <f>IF(RES_hhdet_in_tes!W162=0,"",RES_hhdet_in_tes!W162/RES_hhdet_in_fec!W162)</f>
        <v>0.95038874666320361</v>
      </c>
      <c r="X162" s="124">
        <f>IF(RES_hhdet_in_tes!X162=0,"",RES_hhdet_in_tes!X162/RES_hhdet_in_fec!X162)</f>
        <v>0.9578516524254248</v>
      </c>
      <c r="Y162" s="124">
        <f>IF(RES_hhdet_in_tes!Y162=0,"",RES_hhdet_in_tes!Y162/RES_hhdet_in_fec!Y162)</f>
        <v>0.96489087225139047</v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0.76076005965213978</v>
      </c>
      <c r="D163" s="45">
        <f>IF(RES_hhdet_in_tes!D163=0,"",RES_hhdet_in_tes!D163/RES_hhdet_in_fec!D163)</f>
        <v>0.76493759521745874</v>
      </c>
      <c r="E163" s="45">
        <f>IF(RES_hhdet_in_tes!E163=0,"",RES_hhdet_in_tes!E163/RES_hhdet_in_fec!E163)</f>
        <v>0.76910349498738206</v>
      </c>
      <c r="F163" s="45">
        <f>IF(RES_hhdet_in_tes!F163=0,"",RES_hhdet_in_tes!F163/RES_hhdet_in_fec!F163)</f>
        <v>0.77326740244893566</v>
      </c>
      <c r="G163" s="45">
        <f>IF(RES_hhdet_in_tes!G163=0,"",RES_hhdet_in_tes!G163/RES_hhdet_in_fec!G163)</f>
        <v>0.77742060171357918</v>
      </c>
      <c r="H163" s="45">
        <f>IF(RES_hhdet_in_tes!H163=0,"",RES_hhdet_in_tes!H163/RES_hhdet_in_fec!H163)</f>
        <v>0.78156419249884557</v>
      </c>
      <c r="I163" s="45">
        <f>IF(RES_hhdet_in_tes!I163=0,"",RES_hhdet_in_tes!I163/RES_hhdet_in_fec!I163)</f>
        <v>0.78569606293691296</v>
      </c>
      <c r="J163" s="45">
        <f>IF(RES_hhdet_in_tes!J163=0,"",RES_hhdet_in_tes!J163/RES_hhdet_in_fec!J163)</f>
        <v>0.78980748466905404</v>
      </c>
      <c r="K163" s="45">
        <f>IF(RES_hhdet_in_tes!K163=0,"",RES_hhdet_in_tes!K163/RES_hhdet_in_fec!K163)</f>
        <v>0.79389109370526312</v>
      </c>
      <c r="L163" s="45">
        <f>IF(RES_hhdet_in_tes!L163=0,"",RES_hhdet_in_tes!L163/RES_hhdet_in_fec!L163)</f>
        <v>0.79794502725101712</v>
      </c>
      <c r="M163" s="45">
        <f>IF(RES_hhdet_in_tes!M163=0,"",RES_hhdet_in_tes!M163/RES_hhdet_in_fec!M163)</f>
        <v>0.80122344910048937</v>
      </c>
      <c r="N163" s="45">
        <f>IF(RES_hhdet_in_tes!N163=0,"",RES_hhdet_in_tes!N163/RES_hhdet_in_fec!N163)</f>
        <v>0.80345688527627335</v>
      </c>
      <c r="O163" s="45">
        <f>IF(RES_hhdet_in_tes!O163=0,"",RES_hhdet_in_tes!O163/RES_hhdet_in_fec!O163)</f>
        <v>0.80500169926511889</v>
      </c>
      <c r="P163" s="45">
        <f>IF(RES_hhdet_in_tes!P163=0,"",RES_hhdet_in_tes!P163/RES_hhdet_in_fec!P163)</f>
        <v>0.80742102407129501</v>
      </c>
      <c r="Q163" s="45">
        <f>IF(RES_hhdet_in_tes!Q163=0,"",RES_hhdet_in_tes!Q163/RES_hhdet_in_fec!Q163)</f>
        <v>0.81496081417275013</v>
      </c>
      <c r="R163" s="45">
        <f>IF(RES_hhdet_in_tes!R163=0,"",RES_hhdet_in_tes!R163/RES_hhdet_in_fec!R163)</f>
        <v>0.83261983382821902</v>
      </c>
      <c r="S163" s="45">
        <f>IF(RES_hhdet_in_tes!S163=0,"",RES_hhdet_in_tes!S163/RES_hhdet_in_fec!S163)</f>
        <v>0.85640993872636251</v>
      </c>
      <c r="T163" s="45">
        <f>IF(RES_hhdet_in_tes!T163=0,"",RES_hhdet_in_tes!T163/RES_hhdet_in_fec!T163)</f>
        <v>0.88306209677439207</v>
      </c>
      <c r="U163" s="45">
        <f>IF(RES_hhdet_in_tes!U163=0,"",RES_hhdet_in_tes!U163/RES_hhdet_in_fec!U163)</f>
        <v>0.90933727257616559</v>
      </c>
      <c r="V163" s="45">
        <f>IF(RES_hhdet_in_tes!V163=0,"",RES_hhdet_in_tes!V163/RES_hhdet_in_fec!V163)</f>
        <v>0.9319932414905211</v>
      </c>
      <c r="W163" s="45">
        <f>IF(RES_hhdet_in_tes!W163=0,"",RES_hhdet_in_tes!W163/RES_hhdet_in_fec!W163)</f>
        <v>0.95038874666320361</v>
      </c>
      <c r="X163" s="45">
        <f>IF(RES_hhdet_in_tes!X163=0,"",RES_hhdet_in_tes!X163/RES_hhdet_in_fec!X163)</f>
        <v>0.9578516524254248</v>
      </c>
      <c r="Y163" s="45">
        <f>IF(RES_hhdet_in_tes!Y163=0,"",RES_hhdet_in_tes!Y163/RES_hhdet_in_fec!Y163)</f>
        <v>0.96489087225139047</v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2.3113993071655847</v>
      </c>
      <c r="D164" s="124">
        <f>IF(RES_hhdet_in_tes!D164=0,"",RES_hhdet_in_tes!D164/RES_hhdet_in_fec!D164)</f>
        <v>2.4092178683197929</v>
      </c>
      <c r="E164" s="124">
        <f>IF(RES_hhdet_in_tes!E164=0,"",RES_hhdet_in_tes!E164/RES_hhdet_in_fec!E164)</f>
        <v>2.5085029178010521</v>
      </c>
      <c r="F164" s="124">
        <f>IF(RES_hhdet_in_tes!F164=0,"",RES_hhdet_in_tes!F164/RES_hhdet_in_fec!F164)</f>
        <v>2.6085853810046205</v>
      </c>
      <c r="G164" s="124">
        <f>IF(RES_hhdet_in_tes!G164=0,"",RES_hhdet_in_tes!G164/RES_hhdet_in_fec!G164)</f>
        <v>2.7100450681308428</v>
      </c>
      <c r="H164" s="124">
        <f>IF(RES_hhdet_in_tes!H164=0,"",RES_hhdet_in_tes!H164/RES_hhdet_in_fec!H164)</f>
        <v>2.8127908552725782</v>
      </c>
      <c r="I164" s="124">
        <f>IF(RES_hhdet_in_tes!I164=0,"",RES_hhdet_in_tes!I164/RES_hhdet_in_fec!I164)</f>
        <v>2.9169442816684827</v>
      </c>
      <c r="J164" s="124">
        <f>IF(RES_hhdet_in_tes!J164=0,"",RES_hhdet_in_tes!J164/RES_hhdet_in_fec!J164)</f>
        <v>3.0230500770485413</v>
      </c>
      <c r="K164" s="124">
        <f>IF(RES_hhdet_in_tes!K164=0,"",RES_hhdet_in_tes!K164/RES_hhdet_in_fec!K164)</f>
        <v>3.1315397127783657</v>
      </c>
      <c r="L164" s="124">
        <f>IF(RES_hhdet_in_tes!L164=0,"",RES_hhdet_in_tes!L164/RES_hhdet_in_fec!L164)</f>
        <v>3.2424704066047978</v>
      </c>
      <c r="M164" s="124">
        <f>IF(RES_hhdet_in_tes!M164=0,"",RES_hhdet_in_tes!M164/RES_hhdet_in_fec!M164)</f>
        <v>3.3695888050455673</v>
      </c>
      <c r="N164" s="124">
        <f>IF(RES_hhdet_in_tes!N164=0,"",RES_hhdet_in_tes!N164/RES_hhdet_in_fec!N164)</f>
        <v>3.5169756563416774</v>
      </c>
      <c r="O164" s="124">
        <f>IF(RES_hhdet_in_tes!O164=0,"",RES_hhdet_in_tes!O164/RES_hhdet_in_fec!O164)</f>
        <v>3.684368036927927</v>
      </c>
      <c r="P164" s="124">
        <f>IF(RES_hhdet_in_tes!P164=0,"",RES_hhdet_in_tes!P164/RES_hhdet_in_fec!P164)</f>
        <v>3.8554753197948144</v>
      </c>
      <c r="Q164" s="124">
        <f>IF(RES_hhdet_in_tes!Q164=0,"",RES_hhdet_in_tes!Q164/RES_hhdet_in_fec!Q164)</f>
        <v>3.9867975359444658</v>
      </c>
      <c r="R164" s="124">
        <f>IF(RES_hhdet_in_tes!R164=0,"",RES_hhdet_in_tes!R164/RES_hhdet_in_fec!R164)</f>
        <v>4.0152521867138136</v>
      </c>
      <c r="S164" s="124">
        <f>IF(RES_hhdet_in_tes!S164=0,"",RES_hhdet_in_tes!S164/RES_hhdet_in_fec!S164)</f>
        <v>4.018413814577074</v>
      </c>
      <c r="T164" s="124">
        <f>IF(RES_hhdet_in_tes!T164=0,"",RES_hhdet_in_tes!T164/RES_hhdet_in_fec!T164)</f>
        <v>4.0219267344251417</v>
      </c>
      <c r="U164" s="124">
        <f>IF(RES_hhdet_in_tes!U164=0,"",RES_hhdet_in_tes!U164/RES_hhdet_in_fec!U164)</f>
        <v>4.0258299787007727</v>
      </c>
      <c r="V164" s="124">
        <f>IF(RES_hhdet_in_tes!V164=0,"",RES_hhdet_in_tes!V164/RES_hhdet_in_fec!V164)</f>
        <v>4.0369836416211138</v>
      </c>
      <c r="W164" s="124">
        <f>IF(RES_hhdet_in_tes!W164=0,"",RES_hhdet_in_tes!W164/RES_hhdet_in_fec!W164)</f>
        <v>4.0735921261693395</v>
      </c>
      <c r="X164" s="124">
        <f>IF(RES_hhdet_in_tes!X164=0,"",RES_hhdet_in_tes!X164/RES_hhdet_in_fec!X164)</f>
        <v>4.1178655595999425</v>
      </c>
      <c r="Y164" s="124">
        <f>IF(RES_hhdet_in_tes!Y164=0,"",RES_hhdet_in_tes!Y164/RES_hhdet_in_fec!Y164)</f>
        <v>4.1677695889539841</v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2.3113993071655847</v>
      </c>
      <c r="D165" s="111">
        <f>IF(RES_hhdet_in_tes!D165=0,"",RES_hhdet_in_tes!D165/RES_hhdet_in_fec!D165)</f>
        <v>2.4092178683197929</v>
      </c>
      <c r="E165" s="111">
        <f>IF(RES_hhdet_in_tes!E165=0,"",RES_hhdet_in_tes!E165/RES_hhdet_in_fec!E165)</f>
        <v>2.5085029178010521</v>
      </c>
      <c r="F165" s="111">
        <f>IF(RES_hhdet_in_tes!F165=0,"",RES_hhdet_in_tes!F165/RES_hhdet_in_fec!F165)</f>
        <v>2.6085853810046205</v>
      </c>
      <c r="G165" s="111">
        <f>IF(RES_hhdet_in_tes!G165=0,"",RES_hhdet_in_tes!G165/RES_hhdet_in_fec!G165)</f>
        <v>2.7100450681308428</v>
      </c>
      <c r="H165" s="111">
        <f>IF(RES_hhdet_in_tes!H165=0,"",RES_hhdet_in_tes!H165/RES_hhdet_in_fec!H165)</f>
        <v>2.8127908552725782</v>
      </c>
      <c r="I165" s="111">
        <f>IF(RES_hhdet_in_tes!I165=0,"",RES_hhdet_in_tes!I165/RES_hhdet_in_fec!I165)</f>
        <v>2.9169442816684827</v>
      </c>
      <c r="J165" s="111">
        <f>IF(RES_hhdet_in_tes!J165=0,"",RES_hhdet_in_tes!J165/RES_hhdet_in_fec!J165)</f>
        <v>3.0230500770485413</v>
      </c>
      <c r="K165" s="111">
        <f>IF(RES_hhdet_in_tes!K165=0,"",RES_hhdet_in_tes!K165/RES_hhdet_in_fec!K165)</f>
        <v>3.1315397127783657</v>
      </c>
      <c r="L165" s="111">
        <f>IF(RES_hhdet_in_tes!L165=0,"",RES_hhdet_in_tes!L165/RES_hhdet_in_fec!L165)</f>
        <v>3.2424704066047978</v>
      </c>
      <c r="M165" s="111">
        <f>IF(RES_hhdet_in_tes!M165=0,"",RES_hhdet_in_tes!M165/RES_hhdet_in_fec!M165)</f>
        <v>3.3695888050455673</v>
      </c>
      <c r="N165" s="111">
        <f>IF(RES_hhdet_in_tes!N165=0,"",RES_hhdet_in_tes!N165/RES_hhdet_in_fec!N165)</f>
        <v>3.5169756563416774</v>
      </c>
      <c r="O165" s="111">
        <f>IF(RES_hhdet_in_tes!O165=0,"",RES_hhdet_in_tes!O165/RES_hhdet_in_fec!O165)</f>
        <v>3.684368036927927</v>
      </c>
      <c r="P165" s="111">
        <f>IF(RES_hhdet_in_tes!P165=0,"",RES_hhdet_in_tes!P165/RES_hhdet_in_fec!P165)</f>
        <v>3.8554753197948144</v>
      </c>
      <c r="Q165" s="111">
        <f>IF(RES_hhdet_in_tes!Q165=0,"",RES_hhdet_in_tes!Q165/RES_hhdet_in_fec!Q165)</f>
        <v>3.9867975359444658</v>
      </c>
      <c r="R165" s="111">
        <f>IF(RES_hhdet_in_tes!R165=0,"",RES_hhdet_in_tes!R165/RES_hhdet_in_fec!R165)</f>
        <v>4.0152521867138136</v>
      </c>
      <c r="S165" s="111">
        <f>IF(RES_hhdet_in_tes!S165=0,"",RES_hhdet_in_tes!S165/RES_hhdet_in_fec!S165)</f>
        <v>4.018413814577074</v>
      </c>
      <c r="T165" s="111">
        <f>IF(RES_hhdet_in_tes!T165=0,"",RES_hhdet_in_tes!T165/RES_hhdet_in_fec!T165)</f>
        <v>4.0219267344251417</v>
      </c>
      <c r="U165" s="111">
        <f>IF(RES_hhdet_in_tes!U165=0,"",RES_hhdet_in_tes!U165/RES_hhdet_in_fec!U165)</f>
        <v>4.0258299787007727</v>
      </c>
      <c r="V165" s="111">
        <f>IF(RES_hhdet_in_tes!V165=0,"",RES_hhdet_in_tes!V165/RES_hhdet_in_fec!V165)</f>
        <v>4.0369836416211138</v>
      </c>
      <c r="W165" s="111">
        <f>IF(RES_hhdet_in_tes!W165=0,"",RES_hhdet_in_tes!W165/RES_hhdet_in_fec!W165)</f>
        <v>4.0735921261693395</v>
      </c>
      <c r="X165" s="111">
        <f>IF(RES_hhdet_in_tes!X165=0,"",RES_hhdet_in_tes!X165/RES_hhdet_in_fec!X165)</f>
        <v>4.1178655595999425</v>
      </c>
      <c r="Y165" s="111">
        <f>IF(RES_hhdet_in_tes!Y165=0,"",RES_hhdet_in_tes!Y165/RES_hhdet_in_fec!Y165)</f>
        <v>4.1677695889539841</v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0.70109233675992966</v>
      </c>
      <c r="D166" s="124">
        <f>IF(RES_hhdet_in_tes!D166=0,"",RES_hhdet_in_tes!D166/RES_hhdet_in_fec!D166)</f>
        <v>0.70368715107490865</v>
      </c>
      <c r="E166" s="124">
        <f>IF(RES_hhdet_in_tes!E166=0,"",RES_hhdet_in_tes!E166/RES_hhdet_in_fec!E166)</f>
        <v>0.70677113241345957</v>
      </c>
      <c r="F166" s="124">
        <f>IF(RES_hhdet_in_tes!F166=0,"",RES_hhdet_in_tes!F166/RES_hhdet_in_fec!F166)</f>
        <v>0.70722189887005305</v>
      </c>
      <c r="G166" s="124">
        <f>IF(RES_hhdet_in_tes!G166=0,"",RES_hhdet_in_tes!G166/RES_hhdet_in_fec!G166)</f>
        <v>0.70918045182352341</v>
      </c>
      <c r="H166" s="124">
        <f>IF(RES_hhdet_in_tes!H166=0,"",RES_hhdet_in_tes!H166/RES_hhdet_in_fec!H166)</f>
        <v>0.71527521274037542</v>
      </c>
      <c r="I166" s="124">
        <f>IF(RES_hhdet_in_tes!I166=0,"",RES_hhdet_in_tes!I166/RES_hhdet_in_fec!I166)</f>
        <v>0.72205279050179616</v>
      </c>
      <c r="J166" s="124">
        <f>IF(RES_hhdet_in_tes!J166=0,"",RES_hhdet_in_tes!J166/RES_hhdet_in_fec!J166)</f>
        <v>0.72341874855657162</v>
      </c>
      <c r="K166" s="124">
        <f>IF(RES_hhdet_in_tes!K166=0,"",RES_hhdet_in_tes!K166/RES_hhdet_in_fec!K166)</f>
        <v>0.7264382512621741</v>
      </c>
      <c r="L166" s="124">
        <f>IF(RES_hhdet_in_tes!L166=0,"",RES_hhdet_in_tes!L166/RES_hhdet_in_fec!L166)</f>
        <v>0.73556512130897156</v>
      </c>
      <c r="M166" s="124">
        <f>IF(RES_hhdet_in_tes!M166=0,"",RES_hhdet_in_tes!M166/RES_hhdet_in_fec!M166)</f>
        <v>0.74331970830150174</v>
      </c>
      <c r="N166" s="124">
        <f>IF(RES_hhdet_in_tes!N166=0,"",RES_hhdet_in_tes!N166/RES_hhdet_in_fec!N166)</f>
        <v>0.73967858025629507</v>
      </c>
      <c r="O166" s="124">
        <f>IF(RES_hhdet_in_tes!O166=0,"",RES_hhdet_in_tes!O166/RES_hhdet_in_fec!O166)</f>
        <v>0.74444866284799394</v>
      </c>
      <c r="P166" s="124">
        <f>IF(RES_hhdet_in_tes!P166=0,"",RES_hhdet_in_tes!P166/RES_hhdet_in_fec!P166)</f>
        <v>0.76523764596823474</v>
      </c>
      <c r="Q166" s="124">
        <f>IF(RES_hhdet_in_tes!Q166=0,"",RES_hhdet_in_tes!Q166/RES_hhdet_in_fec!Q166)</f>
        <v>0.77619979380194493</v>
      </c>
      <c r="R166" s="124">
        <f>IF(RES_hhdet_in_tes!R166=0,"",RES_hhdet_in_tes!R166/RES_hhdet_in_fec!R166)</f>
        <v>0.78633637555497449</v>
      </c>
      <c r="S166" s="124">
        <f>IF(RES_hhdet_in_tes!S166=0,"",RES_hhdet_in_tes!S166/RES_hhdet_in_fec!S166)</f>
        <v>0.79148753172152031</v>
      </c>
      <c r="T166" s="124">
        <f>IF(RES_hhdet_in_tes!T166=0,"",RES_hhdet_in_tes!T166/RES_hhdet_in_fec!T166)</f>
        <v>0.80585216691141903</v>
      </c>
      <c r="U166" s="124">
        <f>IF(RES_hhdet_in_tes!U166=0,"",RES_hhdet_in_tes!U166/RES_hhdet_in_fec!U166)</f>
        <v>0.80817078086295313</v>
      </c>
      <c r="V166" s="124">
        <f>IF(RES_hhdet_in_tes!V166=0,"",RES_hhdet_in_tes!V166/RES_hhdet_in_fec!V166)</f>
        <v>0.80908937988937835</v>
      </c>
      <c r="W166" s="124">
        <f>IF(RES_hhdet_in_tes!W166=0,"",RES_hhdet_in_tes!W166/RES_hhdet_in_fec!W166)</f>
        <v>0.82195414143861234</v>
      </c>
      <c r="X166" s="124">
        <f>IF(RES_hhdet_in_tes!X166=0,"",RES_hhdet_in_tes!X166/RES_hhdet_in_fec!X166)</f>
        <v>0.85051038717510608</v>
      </c>
      <c r="Y166" s="124">
        <f>IF(RES_hhdet_in_tes!Y166=0,"",RES_hhdet_in_tes!Y166/RES_hhdet_in_fec!Y166)</f>
        <v>0.8522689000288477</v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0.63009904545700057</v>
      </c>
      <c r="D167" s="111">
        <f>IF(RES_hhdet_in_tes!D167=0,"",RES_hhdet_in_tes!D167/RES_hhdet_in_fec!D167)</f>
        <v>0.6318204816317039</v>
      </c>
      <c r="E167" s="111">
        <f>IF(RES_hhdet_in_tes!E167=0,"",RES_hhdet_in_tes!E167/RES_hhdet_in_fec!E167)</f>
        <v>0.63378120505388347</v>
      </c>
      <c r="F167" s="111">
        <f>IF(RES_hhdet_in_tes!F167=0,"",RES_hhdet_in_tes!F167/RES_hhdet_in_fec!F167)</f>
        <v>0.63577455855526432</v>
      </c>
      <c r="G167" s="111">
        <f>IF(RES_hhdet_in_tes!G167=0,"",RES_hhdet_in_tes!G167/RES_hhdet_in_fec!G167)</f>
        <v>0.63798828153692355</v>
      </c>
      <c r="H167" s="111">
        <f>IF(RES_hhdet_in_tes!H167=0,"",RES_hhdet_in_tes!H167/RES_hhdet_in_fec!H167)</f>
        <v>0.64039939708622573</v>
      </c>
      <c r="I167" s="111">
        <f>IF(RES_hhdet_in_tes!I167=0,"",RES_hhdet_in_tes!I167/RES_hhdet_in_fec!I167)</f>
        <v>0.64305416419708195</v>
      </c>
      <c r="J167" s="111">
        <f>IF(RES_hhdet_in_tes!J167=0,"",RES_hhdet_in_tes!J167/RES_hhdet_in_fec!J167)</f>
        <v>0.64614208963959074</v>
      </c>
      <c r="K167" s="111">
        <f>IF(RES_hhdet_in_tes!K167=0,"",RES_hhdet_in_tes!K167/RES_hhdet_in_fec!K167)</f>
        <v>0.64982430401454472</v>
      </c>
      <c r="L167" s="111">
        <f>IF(RES_hhdet_in_tes!L167=0,"",RES_hhdet_in_tes!L167/RES_hhdet_in_fec!L167)</f>
        <v>0.65414391636367542</v>
      </c>
      <c r="M167" s="111">
        <f>IF(RES_hhdet_in_tes!M167=0,"",RES_hhdet_in_tes!M167/RES_hhdet_in_fec!M167)</f>
        <v>0.66294972003688879</v>
      </c>
      <c r="N167" s="111">
        <f>IF(RES_hhdet_in_tes!N167=0,"",RES_hhdet_in_tes!N167/RES_hhdet_in_fec!N167)</f>
        <v>0.67746509824240975</v>
      </c>
      <c r="O167" s="111">
        <f>IF(RES_hhdet_in_tes!O167=0,"",RES_hhdet_in_tes!O167/RES_hhdet_in_fec!O167)</f>
        <v>0.69868572415616759</v>
      </c>
      <c r="P167" s="111">
        <f>IF(RES_hhdet_in_tes!P167=0,"",RES_hhdet_in_tes!P167/RES_hhdet_in_fec!P167)</f>
        <v>0.72441802230070818</v>
      </c>
      <c r="Q167" s="111">
        <f>IF(RES_hhdet_in_tes!Q167=0,"",RES_hhdet_in_tes!Q167/RES_hhdet_in_fec!Q167)</f>
        <v>0.74758639495388846</v>
      </c>
      <c r="R167" s="111">
        <f>IF(RES_hhdet_in_tes!R167=0,"",RES_hhdet_in_tes!R167/RES_hhdet_in_fec!R167)</f>
        <v>0.76261752387670545</v>
      </c>
      <c r="S167" s="111">
        <f>IF(RES_hhdet_in_tes!S167=0,"",RES_hhdet_in_tes!S167/RES_hhdet_in_fec!S167)</f>
        <v>0.77661293744668325</v>
      </c>
      <c r="T167" s="111">
        <f>IF(RES_hhdet_in_tes!T167=0,"",RES_hhdet_in_tes!T167/RES_hhdet_in_fec!T167)</f>
        <v>0.78915997011130345</v>
      </c>
      <c r="U167" s="111">
        <f>IF(RES_hhdet_in_tes!U167=0,"",RES_hhdet_in_tes!U167/RES_hhdet_in_fec!U167)</f>
        <v>0.79984595631809119</v>
      </c>
      <c r="V167" s="111">
        <f>IF(RES_hhdet_in_tes!V167=0,"",RES_hhdet_in_tes!V167/RES_hhdet_in_fec!V167)</f>
        <v>0.80825823051455414</v>
      </c>
      <c r="W167" s="111">
        <f>IF(RES_hhdet_in_tes!W167=0,"",RES_hhdet_in_tes!W167/RES_hhdet_in_fec!W167)</f>
        <v>0.81342886006689685</v>
      </c>
      <c r="X167" s="111">
        <f>IF(RES_hhdet_in_tes!X167=0,"",RES_hhdet_in_tes!X167/RES_hhdet_in_fec!X167)</f>
        <v>0.81696744099283325</v>
      </c>
      <c r="Y167" s="111">
        <f>IF(RES_hhdet_in_tes!Y167=0,"",RES_hhdet_in_tes!Y167/RES_hhdet_in_fec!Y167)</f>
        <v>0.81875929176502071</v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>
        <f>IF(RES_hhdet_in_tes!C168=0,"",RES_hhdet_in_tes!C168/RES_hhdet_in_fec!C168)</f>
        <v>0.87673781102023751</v>
      </c>
      <c r="D168" s="111">
        <f>IF(RES_hhdet_in_tes!D168=0,"",RES_hhdet_in_tes!D168/RES_hhdet_in_fec!D168)</f>
        <v>0.88692669701179372</v>
      </c>
      <c r="E168" s="111">
        <f>IF(RES_hhdet_in_tes!E168=0,"",RES_hhdet_in_tes!E168/RES_hhdet_in_fec!E168)</f>
        <v>0.87715110005148045</v>
      </c>
      <c r="F168" s="111">
        <f>IF(RES_hhdet_in_tes!F168=0,"",RES_hhdet_in_tes!F168/RES_hhdet_in_fec!F168)</f>
        <v>0.88143549615277117</v>
      </c>
      <c r="G168" s="111">
        <f>IF(RES_hhdet_in_tes!G168=0,"",RES_hhdet_in_tes!G168/RES_hhdet_in_fec!G168)</f>
        <v>0.89188730378840331</v>
      </c>
      <c r="H168" s="111">
        <f>IF(RES_hhdet_in_tes!H168=0,"",RES_hhdet_in_tes!H168/RES_hhdet_in_fec!H168)</f>
        <v>0.89801941301265586</v>
      </c>
      <c r="I168" s="111">
        <f>IF(RES_hhdet_in_tes!I168=0,"",RES_hhdet_in_tes!I168/RES_hhdet_in_fec!I168)</f>
        <v>0.8806531716842253</v>
      </c>
      <c r="J168" s="111">
        <f>IF(RES_hhdet_in_tes!J168=0,"",RES_hhdet_in_tes!J168/RES_hhdet_in_fec!J168)</f>
        <v>0.89057368451256225</v>
      </c>
      <c r="K168" s="111">
        <f>IF(RES_hhdet_in_tes!K168=0,"",RES_hhdet_in_tes!K168/RES_hhdet_in_fec!K168)</f>
        <v>0.90071363911835978</v>
      </c>
      <c r="L168" s="111">
        <f>IF(RES_hhdet_in_tes!L168=0,"",RES_hhdet_in_tes!L168/RES_hhdet_in_fec!L168)</f>
        <v>0.80881497838588423</v>
      </c>
      <c r="M168" s="111">
        <f>IF(RES_hhdet_in_tes!M168=0,"",RES_hhdet_in_tes!M168/RES_hhdet_in_fec!M168)</f>
        <v>0.90883416230537795</v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>
        <f>IF(RES_hhdet_in_tes!P168=0,"",RES_hhdet_in_tes!P168/RES_hhdet_in_fec!P168)</f>
        <v>0.93207977624428529</v>
      </c>
      <c r="Q168" s="111">
        <f>IF(RES_hhdet_in_tes!Q168=0,"",RES_hhdet_in_tes!Q168/RES_hhdet_in_fec!Q168)</f>
        <v>0.93066735447186855</v>
      </c>
      <c r="R168" s="111">
        <f>IF(RES_hhdet_in_tes!R168=0,"",RES_hhdet_in_tes!R168/RES_hhdet_in_fec!R168)</f>
        <v>0.93920414660399409</v>
      </c>
      <c r="S168" s="111">
        <f>IF(RES_hhdet_in_tes!S168=0,"",RES_hhdet_in_tes!S168/RES_hhdet_in_fec!S168)</f>
        <v>0.93700542765624306</v>
      </c>
      <c r="T168" s="111">
        <f>IF(RES_hhdet_in_tes!T168=0,"",RES_hhdet_in_tes!T168/RES_hhdet_in_fec!T168)</f>
        <v>0.94167933603517429</v>
      </c>
      <c r="U168" s="111">
        <f>IF(RES_hhdet_in_tes!U168=0,"",RES_hhdet_in_tes!U168/RES_hhdet_in_fec!U168)</f>
        <v>0.94972790016844677</v>
      </c>
      <c r="V168" s="111">
        <f>IF(RES_hhdet_in_tes!V168=0,"",RES_hhdet_in_tes!V168/RES_hhdet_in_fec!V168)</f>
        <v>0.95133198531903274</v>
      </c>
      <c r="W168" s="111">
        <f>IF(RES_hhdet_in_tes!W168=0,"",RES_hhdet_in_tes!W168/RES_hhdet_in_fec!W168)</f>
        <v>0.95187935204738616</v>
      </c>
      <c r="X168" s="111">
        <f>IF(RES_hhdet_in_tes!X168=0,"",RES_hhdet_in_tes!X168/RES_hhdet_in_fec!X168)</f>
        <v>0.98154969444781859</v>
      </c>
      <c r="Y168" s="111">
        <f>IF(RES_hhdet_in_tes!Y168=0,"",RES_hhdet_in_tes!Y168/RES_hhdet_in_fec!Y168)</f>
        <v>0.98550446516318502</v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>
        <f>IF(RES_hhdet_in_tes!C169=0,"",RES_hhdet_in_tes!C169/RES_hhdet_in_fec!C169)</f>
        <v>0.63009904545700057</v>
      </c>
      <c r="D169" s="112">
        <f>IF(RES_hhdet_in_tes!D169=0,"",RES_hhdet_in_tes!D169/RES_hhdet_in_fec!D169)</f>
        <v>0.6318204816317039</v>
      </c>
      <c r="E169" s="112">
        <f>IF(RES_hhdet_in_tes!E169=0,"",RES_hhdet_in_tes!E169/RES_hhdet_in_fec!E169)</f>
        <v>0.63378120505388347</v>
      </c>
      <c r="F169" s="112">
        <f>IF(RES_hhdet_in_tes!F169=0,"",RES_hhdet_in_tes!F169/RES_hhdet_in_fec!F169)</f>
        <v>0.63577455855526432</v>
      </c>
      <c r="G169" s="112">
        <f>IF(RES_hhdet_in_tes!G169=0,"",RES_hhdet_in_tes!G169/RES_hhdet_in_fec!G169)</f>
        <v>0.63798828153692355</v>
      </c>
      <c r="H169" s="112">
        <f>IF(RES_hhdet_in_tes!H169=0,"",RES_hhdet_in_tes!H169/RES_hhdet_in_fec!H169)</f>
        <v>0.64039939708622573</v>
      </c>
      <c r="I169" s="112">
        <f>IF(RES_hhdet_in_tes!I169=0,"",RES_hhdet_in_tes!I169/RES_hhdet_in_fec!I169)</f>
        <v>0.64305416419708195</v>
      </c>
      <c r="J169" s="112">
        <f>IF(RES_hhdet_in_tes!J169=0,"",RES_hhdet_in_tes!J169/RES_hhdet_in_fec!J169)</f>
        <v>0.64614208963959074</v>
      </c>
      <c r="K169" s="112">
        <f>IF(RES_hhdet_in_tes!K169=0,"",RES_hhdet_in_tes!K169/RES_hhdet_in_fec!K169)</f>
        <v>0.64982430401454472</v>
      </c>
      <c r="L169" s="112">
        <f>IF(RES_hhdet_in_tes!L169=0,"",RES_hhdet_in_tes!L169/RES_hhdet_in_fec!L169)</f>
        <v>0.6541439163636753</v>
      </c>
      <c r="M169" s="112">
        <f>IF(RES_hhdet_in_tes!M169=0,"",RES_hhdet_in_tes!M169/RES_hhdet_in_fec!M169)</f>
        <v>0.66294972003688879</v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>
        <f>IF(RES_hhdet_in_tes!P169=0,"",RES_hhdet_in_tes!P169/RES_hhdet_in_fec!P169)</f>
        <v>0.72441802230070818</v>
      </c>
      <c r="Q169" s="112">
        <f>IF(RES_hhdet_in_tes!Q169=0,"",RES_hhdet_in_tes!Q169/RES_hhdet_in_fec!Q169)</f>
        <v>0.74758639495388846</v>
      </c>
      <c r="R169" s="112">
        <f>IF(RES_hhdet_in_tes!R169=0,"",RES_hhdet_in_tes!R169/RES_hhdet_in_fec!R169)</f>
        <v>0.76261752387670545</v>
      </c>
      <c r="S169" s="112">
        <f>IF(RES_hhdet_in_tes!S169=0,"",RES_hhdet_in_tes!S169/RES_hhdet_in_fec!S169)</f>
        <v>0.77661293744668325</v>
      </c>
      <c r="T169" s="112">
        <f>IF(RES_hhdet_in_tes!T169=0,"",RES_hhdet_in_tes!T169/RES_hhdet_in_fec!T169)</f>
        <v>0.78915997011130345</v>
      </c>
      <c r="U169" s="112">
        <f>IF(RES_hhdet_in_tes!U169=0,"",RES_hhdet_in_tes!U169/RES_hhdet_in_fec!U169)</f>
        <v>0.79984595631809119</v>
      </c>
      <c r="V169" s="112">
        <f>IF(RES_hhdet_in_tes!V169=0,"",RES_hhdet_in_tes!V169/RES_hhdet_in_fec!V169)</f>
        <v>0.80825823051455414</v>
      </c>
      <c r="W169" s="112">
        <f>IF(RES_hhdet_in_tes!W169=0,"",RES_hhdet_in_tes!W169/RES_hhdet_in_fec!W169)</f>
        <v>0.81342886006689696</v>
      </c>
      <c r="X169" s="112">
        <f>IF(RES_hhdet_in_tes!X169=0,"",RES_hhdet_in_tes!X169/RES_hhdet_in_fec!X169)</f>
        <v>0.81696744099283314</v>
      </c>
      <c r="Y169" s="112">
        <f>IF(RES_hhdet_in_tes!Y169=0,"",RES_hhdet_in_tes!Y169/RES_hhdet_in_fec!Y169)</f>
        <v>0.81875929176502082</v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>
        <f>IF(RES_hhdet_in_tes!C170=0,"",RES_hhdet_in_tes!C170/RES_hhdet_in_fec!C170)</f>
        <v>1</v>
      </c>
      <c r="D170" s="113">
        <f>IF(RES_hhdet_in_tes!D170=0,"",RES_hhdet_in_tes!D170/RES_hhdet_in_fec!D170)</f>
        <v>1</v>
      </c>
      <c r="E170" s="113">
        <f>IF(RES_hhdet_in_tes!E170=0,"",RES_hhdet_in_tes!E170/RES_hhdet_in_fec!E170)</f>
        <v>1</v>
      </c>
      <c r="F170" s="113">
        <f>IF(RES_hhdet_in_tes!F170=0,"",RES_hhdet_in_tes!F170/RES_hhdet_in_fec!F170)</f>
        <v>1</v>
      </c>
      <c r="G170" s="113">
        <f>IF(RES_hhdet_in_tes!G170=0,"",RES_hhdet_in_tes!G170/RES_hhdet_in_fec!G170)</f>
        <v>1</v>
      </c>
      <c r="H170" s="113">
        <f>IF(RES_hhdet_in_tes!H170=0,"",RES_hhdet_in_tes!H170/RES_hhdet_in_fec!H170)</f>
        <v>1</v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>
        <f>IF(RES_hhdet_in_tes!L170=0,"",RES_hhdet_in_tes!L170/RES_hhdet_in_fec!L170)</f>
        <v>1</v>
      </c>
      <c r="M170" s="113">
        <f>IF(RES_hhdet_in_tes!M170=0,"",RES_hhdet_in_tes!M170/RES_hhdet_in_fec!M170)</f>
        <v>1</v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>
        <f>IF(RES_hhdet_in_tes!P170=0,"",RES_hhdet_in_tes!P170/RES_hhdet_in_fec!P170)</f>
        <v>1</v>
      </c>
      <c r="Q170" s="113">
        <f>IF(RES_hhdet_in_tes!Q170=0,"",RES_hhdet_in_tes!Q170/RES_hhdet_in_fec!Q170)</f>
        <v>1</v>
      </c>
      <c r="R170" s="113">
        <f>IF(RES_hhdet_in_tes!R170=0,"",RES_hhdet_in_tes!R170/RES_hhdet_in_fec!R170)</f>
        <v>1</v>
      </c>
      <c r="S170" s="113">
        <f>IF(RES_hhdet_in_tes!S170=0,"",RES_hhdet_in_tes!S170/RES_hhdet_in_fec!S170)</f>
        <v>1</v>
      </c>
      <c r="T170" s="113">
        <f>IF(RES_hhdet_in_tes!T170=0,"",RES_hhdet_in_tes!T170/RES_hhdet_in_fec!T170)</f>
        <v>1</v>
      </c>
      <c r="U170" s="113">
        <f>IF(RES_hhdet_in_tes!U170=0,"",RES_hhdet_in_tes!U170/RES_hhdet_in_fec!U170)</f>
        <v>1</v>
      </c>
      <c r="V170" s="113">
        <f>IF(RES_hhdet_in_tes!V170=0,"",RES_hhdet_in_tes!V170/RES_hhdet_in_fec!V170)</f>
        <v>1</v>
      </c>
      <c r="W170" s="113">
        <f>IF(RES_hhdet_in_tes!W170=0,"",RES_hhdet_in_tes!W170/RES_hhdet_in_fec!W170)</f>
        <v>1</v>
      </c>
      <c r="X170" s="113">
        <f>IF(RES_hhdet_in_tes!X170=0,"",RES_hhdet_in_tes!X170/RES_hhdet_in_fec!X170)</f>
        <v>1</v>
      </c>
      <c r="Y170" s="113">
        <f>IF(RES_hhdet_in_tes!Y170=0,"",RES_hhdet_in_tes!Y170/RES_hhdet_in_fec!Y170)</f>
        <v>1</v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0.70554984942608501</v>
      </c>
      <c r="D171" s="112">
        <f>IF(RES_hhdet_in_tes!D171=0,"",RES_hhdet_in_tes!D171/RES_hhdet_in_fec!D171)</f>
        <v>0.70646964616873853</v>
      </c>
      <c r="E171" s="112">
        <f>IF(RES_hhdet_in_tes!E171=0,"",RES_hhdet_in_tes!E171/RES_hhdet_in_fec!E171)</f>
        <v>0.70747659579702349</v>
      </c>
      <c r="F171" s="112">
        <f>IF(RES_hhdet_in_tes!F171=0,"",RES_hhdet_in_tes!F171/RES_hhdet_in_fec!F171)</f>
        <v>0.70849569475398999</v>
      </c>
      <c r="G171" s="112">
        <f>IF(RES_hhdet_in_tes!G171=0,"",RES_hhdet_in_tes!G171/RES_hhdet_in_fec!G171)</f>
        <v>0.70959573644613538</v>
      </c>
      <c r="H171" s="112">
        <f>IF(RES_hhdet_in_tes!H171=0,"",RES_hhdet_in_tes!H171/RES_hhdet_in_fec!H171)</f>
        <v>0.71076895557422648</v>
      </c>
      <c r="I171" s="112">
        <f>IF(RES_hhdet_in_tes!I171=0,"",RES_hhdet_in_tes!I171/RES_hhdet_in_fec!I171)</f>
        <v>0.71203319356193506</v>
      </c>
      <c r="J171" s="112">
        <f>IF(RES_hhdet_in_tes!J171=0,"",RES_hhdet_in_tes!J171/RES_hhdet_in_fec!J171)</f>
        <v>0.71345998911262765</v>
      </c>
      <c r="K171" s="112">
        <f>IF(RES_hhdet_in_tes!K171=0,"",RES_hhdet_in_tes!K171/RES_hhdet_in_fec!K171)</f>
        <v>0.71511254055951945</v>
      </c>
      <c r="L171" s="112">
        <f>IF(RES_hhdet_in_tes!L171=0,"",RES_hhdet_in_tes!L171/RES_hhdet_in_fec!L171)</f>
        <v>0.71701257664421292</v>
      </c>
      <c r="M171" s="112">
        <f>IF(RES_hhdet_in_tes!M171=0,"",RES_hhdet_in_tes!M171/RES_hhdet_in_fec!M171)</f>
        <v>0.72062477409005909</v>
      </c>
      <c r="N171" s="112">
        <f>IF(RES_hhdet_in_tes!N171=0,"",RES_hhdet_in_tes!N171/RES_hhdet_in_fec!N171)</f>
        <v>0.72658096235646963</v>
      </c>
      <c r="O171" s="112">
        <f>IF(RES_hhdet_in_tes!O171=0,"",RES_hhdet_in_tes!O171/RES_hhdet_in_fec!O171)</f>
        <v>0.73566337521068215</v>
      </c>
      <c r="P171" s="112">
        <f>IF(RES_hhdet_in_tes!P171=0,"",RES_hhdet_in_tes!P171/RES_hhdet_in_fec!P171)</f>
        <v>0.7474414128712219</v>
      </c>
      <c r="Q171" s="112">
        <f>IF(RES_hhdet_in_tes!Q171=0,"",RES_hhdet_in_tes!Q171/RES_hhdet_in_fec!Q171)</f>
        <v>0.75880471332455879</v>
      </c>
      <c r="R171" s="112">
        <f>IF(RES_hhdet_in_tes!R171=0,"",RES_hhdet_in_tes!R171/RES_hhdet_in_fec!R171)</f>
        <v>0.76649470594399738</v>
      </c>
      <c r="S171" s="112">
        <f>IF(RES_hhdet_in_tes!S171=0,"",RES_hhdet_in_tes!S171/RES_hhdet_in_fec!S171)</f>
        <v>0.77394498327859629</v>
      </c>
      <c r="T171" s="112">
        <f>IF(RES_hhdet_in_tes!T171=0,"",RES_hhdet_in_tes!T171/RES_hhdet_in_fec!T171)</f>
        <v>0.78133744247590942</v>
      </c>
      <c r="U171" s="112">
        <f>IF(RES_hhdet_in_tes!U171=0,"",RES_hhdet_in_tes!U171/RES_hhdet_in_fec!U171)</f>
        <v>0.78874639788455247</v>
      </c>
      <c r="V171" s="112">
        <f>IF(RES_hhdet_in_tes!V171=0,"",RES_hhdet_in_tes!V171/RES_hhdet_in_fec!V171)</f>
        <v>0.79602483772167731</v>
      </c>
      <c r="W171" s="112">
        <f>IF(RES_hhdet_in_tes!W171=0,"",RES_hhdet_in_tes!W171/RES_hhdet_in_fec!W171)</f>
        <v>0.80267246790515379</v>
      </c>
      <c r="X171" s="112">
        <f>IF(RES_hhdet_in_tes!X171=0,"",RES_hhdet_in_tes!X171/RES_hhdet_in_fec!X171)</f>
        <v>0.81491308615167979</v>
      </c>
      <c r="Y171" s="112">
        <f>IF(RES_hhdet_in_tes!Y171=0,"",RES_hhdet_in_tes!Y171/RES_hhdet_in_fec!Y171)</f>
        <v>0.8263328389893646</v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0.90912247713831018</v>
      </c>
      <c r="D172" s="113">
        <f>IF(RES_hhdet_in_tes!D172=0,"",RES_hhdet_in_tes!D172/RES_hhdet_in_fec!D172)</f>
        <v>0.91671129975588472</v>
      </c>
      <c r="E172" s="113">
        <f>IF(RES_hhdet_in_tes!E172=0,"",RES_hhdet_in_tes!E172/RES_hhdet_in_fec!E172)</f>
        <v>0.90888986268548322</v>
      </c>
      <c r="F172" s="113">
        <f>IF(RES_hhdet_in_tes!F172=0,"",RES_hhdet_in_tes!F172/RES_hhdet_in_fec!F172)</f>
        <v>0.91189428205862866</v>
      </c>
      <c r="G172" s="113">
        <f>IF(RES_hhdet_in_tes!G172=0,"",RES_hhdet_in_tes!G172/RES_hhdet_in_fec!G172)</f>
        <v>0.91964918588286471</v>
      </c>
      <c r="H172" s="113">
        <f>IF(RES_hhdet_in_tes!H172=0,"",RES_hhdet_in_tes!H172/RES_hhdet_in_fec!H172)</f>
        <v>0.92399359036402506</v>
      </c>
      <c r="I172" s="113">
        <f>IF(RES_hhdet_in_tes!I172=0,"",RES_hhdet_in_tes!I172/RES_hhdet_in_fec!I172)</f>
        <v>0.91013242312434373</v>
      </c>
      <c r="J172" s="113">
        <f>IF(RES_hhdet_in_tes!J172=0,"",RES_hhdet_in_tes!J172/RES_hhdet_in_fec!J172)</f>
        <v>0.91727142401029138</v>
      </c>
      <c r="K172" s="113">
        <f>IF(RES_hhdet_in_tes!K172=0,"",RES_hhdet_in_tes!K172/RES_hhdet_in_fec!K172)</f>
        <v>0.92477455266322739</v>
      </c>
      <c r="L172" s="113">
        <f>IF(RES_hhdet_in_tes!L172=0,"",RES_hhdet_in_tes!L172/RES_hhdet_in_fec!L172)</f>
        <v>0.85001423353238881</v>
      </c>
      <c r="M172" s="113">
        <f>IF(RES_hhdet_in_tes!M172=0,"",RES_hhdet_in_tes!M172/RES_hhdet_in_fec!M172)</f>
        <v>0.92906114271912299</v>
      </c>
      <c r="N172" s="113">
        <f>IF(RES_hhdet_in_tes!N172=0,"",RES_hhdet_in_tes!N172/RES_hhdet_in_fec!N172)</f>
        <v>0.91234995950185416</v>
      </c>
      <c r="O172" s="113">
        <f>IF(RES_hhdet_in_tes!O172=0,"",RES_hhdet_in_tes!O172/RES_hhdet_in_fec!O172)</f>
        <v>0.91246163228493438</v>
      </c>
      <c r="P172" s="113">
        <f>IF(RES_hhdet_in_tes!P172=0,"",RES_hhdet_in_tes!P172/RES_hhdet_in_fec!P172)</f>
        <v>0.9392739262329235</v>
      </c>
      <c r="Q172" s="113">
        <f>IF(RES_hhdet_in_tes!Q172=0,"",RES_hhdet_in_tes!Q172/RES_hhdet_in_fec!Q172)</f>
        <v>0.93439534698343274</v>
      </c>
      <c r="R172" s="113">
        <f>IF(RES_hhdet_in_tes!R172=0,"",RES_hhdet_in_tes!R172/RES_hhdet_in_fec!R172)</f>
        <v>0.94041322909280289</v>
      </c>
      <c r="S172" s="113">
        <f>IF(RES_hhdet_in_tes!S172=0,"",RES_hhdet_in_tes!S172/RES_hhdet_in_fec!S172)</f>
        <v>0.93606459387668328</v>
      </c>
      <c r="T172" s="113">
        <f>IF(RES_hhdet_in_tes!T172=0,"",RES_hhdet_in_tes!T172/RES_hhdet_in_fec!T172)</f>
        <v>0.93901778423906956</v>
      </c>
      <c r="U172" s="113">
        <f>IF(RES_hhdet_in_tes!U172=0,"",RES_hhdet_in_tes!U172/RES_hhdet_in_fec!U172)</f>
        <v>0.94632743578919654</v>
      </c>
      <c r="V172" s="113">
        <f>IF(RES_hhdet_in_tes!V172=0,"",RES_hhdet_in_tes!V172/RES_hhdet_in_fec!V172)</f>
        <v>0.94761070362527478</v>
      </c>
      <c r="W172" s="113">
        <f>IF(RES_hhdet_in_tes!W172=0,"",RES_hhdet_in_tes!W172/RES_hhdet_in_fec!W172)</f>
        <v>0.94874764520495347</v>
      </c>
      <c r="X172" s="113">
        <f>IF(RES_hhdet_in_tes!X172=0,"",RES_hhdet_in_tes!X172/RES_hhdet_in_fec!X172)</f>
        <v>0.98124806540336018</v>
      </c>
      <c r="Y172" s="113">
        <f>IF(RES_hhdet_in_tes!Y172=0,"",RES_hhdet_in_tes!Y172/RES_hhdet_in_fec!Y172)</f>
        <v>0.98576060676727406</v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0.70554984942608501</v>
      </c>
      <c r="D173" s="111">
        <f>IF(RES_hhdet_in_tes!D173=0,"",RES_hhdet_in_tes!D173/RES_hhdet_in_fec!D173)</f>
        <v>0.70646964616873853</v>
      </c>
      <c r="E173" s="111">
        <f>IF(RES_hhdet_in_tes!E173=0,"",RES_hhdet_in_tes!E173/RES_hhdet_in_fec!E173)</f>
        <v>0.70747659579702349</v>
      </c>
      <c r="F173" s="111">
        <f>IF(RES_hhdet_in_tes!F173=0,"",RES_hhdet_in_tes!F173/RES_hhdet_in_fec!F173)</f>
        <v>0.70849569475398988</v>
      </c>
      <c r="G173" s="111">
        <f>IF(RES_hhdet_in_tes!G173=0,"",RES_hhdet_in_tes!G173/RES_hhdet_in_fec!G173)</f>
        <v>0.70959573644613538</v>
      </c>
      <c r="H173" s="111">
        <f>IF(RES_hhdet_in_tes!H173=0,"",RES_hhdet_in_tes!H173/RES_hhdet_in_fec!H173)</f>
        <v>0.71076895557422648</v>
      </c>
      <c r="I173" s="111">
        <f>IF(RES_hhdet_in_tes!I173=0,"",RES_hhdet_in_tes!I173/RES_hhdet_in_fec!I173)</f>
        <v>0.71203319356193506</v>
      </c>
      <c r="J173" s="111">
        <f>IF(RES_hhdet_in_tes!J173=0,"",RES_hhdet_in_tes!J173/RES_hhdet_in_fec!J173)</f>
        <v>0.71345998911262765</v>
      </c>
      <c r="K173" s="111">
        <f>IF(RES_hhdet_in_tes!K173=0,"",RES_hhdet_in_tes!K173/RES_hhdet_in_fec!K173)</f>
        <v>0.71511254055951934</v>
      </c>
      <c r="L173" s="111">
        <f>IF(RES_hhdet_in_tes!L173=0,"",RES_hhdet_in_tes!L173/RES_hhdet_in_fec!L173)</f>
        <v>0.71701257664421292</v>
      </c>
      <c r="M173" s="111">
        <f>IF(RES_hhdet_in_tes!M173=0,"",RES_hhdet_in_tes!M173/RES_hhdet_in_fec!M173)</f>
        <v>0.72062477409005909</v>
      </c>
      <c r="N173" s="111">
        <f>IF(RES_hhdet_in_tes!N173=0,"",RES_hhdet_in_tes!N173/RES_hhdet_in_fec!N173)</f>
        <v>0.72658096235646963</v>
      </c>
      <c r="O173" s="111">
        <f>IF(RES_hhdet_in_tes!O173=0,"",RES_hhdet_in_tes!O173/RES_hhdet_in_fec!O173)</f>
        <v>0.73566337521068215</v>
      </c>
      <c r="P173" s="111">
        <f>IF(RES_hhdet_in_tes!P173=0,"",RES_hhdet_in_tes!P173/RES_hhdet_in_fec!P173)</f>
        <v>0.7474414128712219</v>
      </c>
      <c r="Q173" s="111">
        <f>IF(RES_hhdet_in_tes!Q173=0,"",RES_hhdet_in_tes!Q173/RES_hhdet_in_fec!Q173)</f>
        <v>0.7588047133245589</v>
      </c>
      <c r="R173" s="111">
        <f>IF(RES_hhdet_in_tes!R173=0,"",RES_hhdet_in_tes!R173/RES_hhdet_in_fec!R173)</f>
        <v>0.76649470594399727</v>
      </c>
      <c r="S173" s="111">
        <f>IF(RES_hhdet_in_tes!S173=0,"",RES_hhdet_in_tes!S173/RES_hhdet_in_fec!S173)</f>
        <v>0.77394498327859629</v>
      </c>
      <c r="T173" s="111">
        <f>IF(RES_hhdet_in_tes!T173=0,"",RES_hhdet_in_tes!T173/RES_hhdet_in_fec!T173)</f>
        <v>0.78133744247590942</v>
      </c>
      <c r="U173" s="111">
        <f>IF(RES_hhdet_in_tes!U173=0,"",RES_hhdet_in_tes!U173/RES_hhdet_in_fec!U173)</f>
        <v>0.78874639788455247</v>
      </c>
      <c r="V173" s="111">
        <f>IF(RES_hhdet_in_tes!V173=0,"",RES_hhdet_in_tes!V173/RES_hhdet_in_fec!V173)</f>
        <v>0.79602483772167743</v>
      </c>
      <c r="W173" s="111">
        <f>IF(RES_hhdet_in_tes!W173=0,"",RES_hhdet_in_tes!W173/RES_hhdet_in_fec!W173)</f>
        <v>0.8026724679051539</v>
      </c>
      <c r="X173" s="111">
        <f>IF(RES_hhdet_in_tes!X173=0,"",RES_hhdet_in_tes!X173/RES_hhdet_in_fec!X173)</f>
        <v>0.81491308615167979</v>
      </c>
      <c r="Y173" s="111">
        <f>IF(RES_hhdet_in_tes!Y173=0,"",RES_hhdet_in_tes!Y173/RES_hhdet_in_fec!Y173)</f>
        <v>0.8263328389893646</v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X174" s="45">
        <f>IF(RES_hhdet_in_tes!X174=0,"",RES_hhdet_in_tes!X174/RES_hhdet_in_fec!X174)</f>
        <v>1</v>
      </c>
      <c r="Y174" s="45">
        <f>IF(RES_hhdet_in_tes!Y174=0,"",RES_hhdet_in_tes!Y174/RES_hhdet_in_fec!Y174)</f>
        <v>1</v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0.70050405297296336</v>
      </c>
      <c r="D175" s="124">
        <f>IF(RES_hhdet_in_tes!D175=0,"",RES_hhdet_in_tes!D175/RES_hhdet_in_fec!D175)</f>
        <v>0.69468551664801004</v>
      </c>
      <c r="E175" s="124">
        <f>IF(RES_hhdet_in_tes!E175=0,"",RES_hhdet_in_tes!E175/RES_hhdet_in_fec!E175)</f>
        <v>0.69753465178464236</v>
      </c>
      <c r="F175" s="124">
        <f>IF(RES_hhdet_in_tes!F175=0,"",RES_hhdet_in_tes!F175/RES_hhdet_in_fec!F175)</f>
        <v>0.68486056887189051</v>
      </c>
      <c r="G175" s="124">
        <f>IF(RES_hhdet_in_tes!G175=0,"",RES_hhdet_in_tes!G175/RES_hhdet_in_fec!G175)</f>
        <v>0.7012227981361322</v>
      </c>
      <c r="H175" s="124">
        <f>IF(RES_hhdet_in_tes!H175=0,"",RES_hhdet_in_tes!H175/RES_hhdet_in_fec!H175)</f>
        <v>0.71291281332698675</v>
      </c>
      <c r="I175" s="124">
        <f>IF(RES_hhdet_in_tes!I175=0,"",RES_hhdet_in_tes!I175/RES_hhdet_in_fec!I175)</f>
        <v>0.71306248885763179</v>
      </c>
      <c r="J175" s="124">
        <f>IF(RES_hhdet_in_tes!J175=0,"",RES_hhdet_in_tes!J175/RES_hhdet_in_fec!J175)</f>
        <v>0.72480224703725271</v>
      </c>
      <c r="K175" s="124">
        <f>IF(RES_hhdet_in_tes!K175=0,"",RES_hhdet_in_tes!K175/RES_hhdet_in_fec!K175)</f>
        <v>0.70795436904843767</v>
      </c>
      <c r="L175" s="124">
        <f>IF(RES_hhdet_in_tes!L175=0,"",RES_hhdet_in_tes!L175/RES_hhdet_in_fec!L175)</f>
        <v>0.7192926337525164</v>
      </c>
      <c r="M175" s="124">
        <f>IF(RES_hhdet_in_tes!M175=0,"",RES_hhdet_in_tes!M175/RES_hhdet_in_fec!M175)</f>
        <v>0.7155521475814014</v>
      </c>
      <c r="N175" s="124">
        <f>IF(RES_hhdet_in_tes!N175=0,"",RES_hhdet_in_tes!N175/RES_hhdet_in_fec!N175)</f>
        <v>0.72935062387063776</v>
      </c>
      <c r="O175" s="124">
        <f>IF(RES_hhdet_in_tes!O175=0,"",RES_hhdet_in_tes!O175/RES_hhdet_in_fec!O175)</f>
        <v>0.7332489462949664</v>
      </c>
      <c r="P175" s="124">
        <f>IF(RES_hhdet_in_tes!P175=0,"",RES_hhdet_in_tes!P175/RES_hhdet_in_fec!P175)</f>
        <v>0.73197648951813887</v>
      </c>
      <c r="Q175" s="124">
        <f>IF(RES_hhdet_in_tes!Q175=0,"",RES_hhdet_in_tes!Q175/RES_hhdet_in_fec!Q175)</f>
        <v>0.74698403435462868</v>
      </c>
      <c r="R175" s="124">
        <f>IF(RES_hhdet_in_tes!R175=0,"",RES_hhdet_in_tes!R175/RES_hhdet_in_fec!R175)</f>
        <v>0.77222417406098132</v>
      </c>
      <c r="S175" s="124">
        <f>IF(RES_hhdet_in_tes!S175=0,"",RES_hhdet_in_tes!S175/RES_hhdet_in_fec!S175)</f>
        <v>0.77422454962816456</v>
      </c>
      <c r="T175" s="124">
        <f>IF(RES_hhdet_in_tes!T175=0,"",RES_hhdet_in_tes!T175/RES_hhdet_in_fec!T175)</f>
        <v>0.78287511737556448</v>
      </c>
      <c r="U175" s="124">
        <f>IF(RES_hhdet_in_tes!U175=0,"",RES_hhdet_in_tes!U175/RES_hhdet_in_fec!U175)</f>
        <v>0.79044376669782612</v>
      </c>
      <c r="V175" s="124">
        <f>IF(RES_hhdet_in_tes!V175=0,"",RES_hhdet_in_tes!V175/RES_hhdet_in_fec!V175)</f>
        <v>0.81021130731558788</v>
      </c>
      <c r="W175" s="124">
        <f>IF(RES_hhdet_in_tes!W175=0,"",RES_hhdet_in_tes!W175/RES_hhdet_in_fec!W175)</f>
        <v>0.83952502106896809</v>
      </c>
      <c r="X175" s="124">
        <f>IF(RES_hhdet_in_tes!X175=0,"",RES_hhdet_in_tes!X175/RES_hhdet_in_fec!X175)</f>
        <v>0.8813535394305535</v>
      </c>
      <c r="Y175" s="124">
        <f>IF(RES_hhdet_in_tes!Y175=0,"",RES_hhdet_in_tes!Y175/RES_hhdet_in_fec!Y175)</f>
        <v>0.86794310737556346</v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0.61814645805982116</v>
      </c>
      <c r="D176" s="111">
        <f>IF(RES_hhdet_in_tes!D176=0,"",RES_hhdet_in_tes!D176/RES_hhdet_in_fec!D176)</f>
        <v>0.61825582360858033</v>
      </c>
      <c r="E176" s="111">
        <f>IF(RES_hhdet_in_tes!E176=0,"",RES_hhdet_in_tes!E176/RES_hhdet_in_fec!E176)</f>
        <v>0.61836519900883513</v>
      </c>
      <c r="F176" s="111">
        <f>IF(RES_hhdet_in_tes!F176=0,"",RES_hhdet_in_tes!F176/RES_hhdet_in_fec!F176)</f>
        <v>0.61847457575247566</v>
      </c>
      <c r="G176" s="111">
        <f>IF(RES_hhdet_in_tes!G176=0,"",RES_hhdet_in_tes!G176/RES_hhdet_in_fec!G176)</f>
        <v>0.61858396156876427</v>
      </c>
      <c r="H176" s="111">
        <f>IF(RES_hhdet_in_tes!H176=0,"",RES_hhdet_in_tes!H176/RES_hhdet_in_fec!H176)</f>
        <v>0.61869335551173765</v>
      </c>
      <c r="I176" s="111">
        <f>IF(RES_hhdet_in_tes!I176=0,"",RES_hhdet_in_tes!I176/RES_hhdet_in_fec!I176)</f>
        <v>0.61880275948588603</v>
      </c>
      <c r="J176" s="111">
        <f>IF(RES_hhdet_in_tes!J176=0,"",RES_hhdet_in_tes!J176/RES_hhdet_in_fec!J176)</f>
        <v>0.61891218129323489</v>
      </c>
      <c r="K176" s="111">
        <f>IF(RES_hhdet_in_tes!K176=0,"",RES_hhdet_in_tes!K176/RES_hhdet_in_fec!K176)</f>
        <v>0.61902162756755752</v>
      </c>
      <c r="L176" s="111">
        <f>IF(RES_hhdet_in_tes!L176=0,"",RES_hhdet_in_tes!L176/RES_hhdet_in_fec!L176)</f>
        <v>0.61913110008366024</v>
      </c>
      <c r="M176" s="111">
        <f>IF(RES_hhdet_in_tes!M176=0,"",RES_hhdet_in_tes!M176/RES_hhdet_in_fec!M176)</f>
        <v>0.61921423821163291</v>
      </c>
      <c r="N176" s="111">
        <f>IF(RES_hhdet_in_tes!N176=0,"",RES_hhdet_in_tes!N176/RES_hhdet_in_fec!N176)</f>
        <v>0.61926070851448756</v>
      </c>
      <c r="O176" s="111">
        <f>IF(RES_hhdet_in_tes!O176=0,"",RES_hhdet_in_tes!O176/RES_hhdet_in_fec!O176)</f>
        <v>0.61928848259378744</v>
      </c>
      <c r="P176" s="111">
        <f>IF(RES_hhdet_in_tes!P176=0,"",RES_hhdet_in_tes!P176/RES_hhdet_in_fec!P176)</f>
        <v>0.61936598157067579</v>
      </c>
      <c r="Q176" s="111">
        <f>IF(RES_hhdet_in_tes!Q176=0,"",RES_hhdet_in_tes!Q176/RES_hhdet_in_fec!Q176)</f>
        <v>0.61968142051072073</v>
      </c>
      <c r="R176" s="111">
        <f>IF(RES_hhdet_in_tes!R176=0,"",RES_hhdet_in_tes!R176/RES_hhdet_in_fec!R176)</f>
        <v>0.62051000005957935</v>
      </c>
      <c r="S176" s="111">
        <f>IF(RES_hhdet_in_tes!S176=0,"",RES_hhdet_in_tes!S176/RES_hhdet_in_fec!S176)</f>
        <v>0.62167880619461924</v>
      </c>
      <c r="T176" s="111">
        <f>IF(RES_hhdet_in_tes!T176=0,"",RES_hhdet_in_tes!T176/RES_hhdet_in_fec!T176)</f>
        <v>0.6229612156945179</v>
      </c>
      <c r="U176" s="111">
        <f>IF(RES_hhdet_in_tes!U176=0,"",RES_hhdet_in_tes!U176/RES_hhdet_in_fec!U176)</f>
        <v>0.62413060533795595</v>
      </c>
      <c r="V176" s="111">
        <f>IF(RES_hhdet_in_tes!V176=0,"",RES_hhdet_in_tes!V176/RES_hhdet_in_fec!V176)</f>
        <v>0.62496035190361221</v>
      </c>
      <c r="W176" s="111">
        <f>IF(RES_hhdet_in_tes!W176=0,"",RES_hhdet_in_tes!W176/RES_hhdet_in_fec!W176)</f>
        <v>0.62535913440285307</v>
      </c>
      <c r="X176" s="111">
        <f>IF(RES_hhdet_in_tes!X176=0,"",RES_hhdet_in_tes!X176/RES_hhdet_in_fec!X176)</f>
        <v>0.62574487297077086</v>
      </c>
      <c r="Y176" s="111">
        <f>IF(RES_hhdet_in_tes!Y176=0,"",RES_hhdet_in_tes!Y176/RES_hhdet_in_fec!Y176)</f>
        <v>0.62578344682756271</v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0.77128686116464129</v>
      </c>
      <c r="D177" s="45">
        <f>IF(RES_hhdet_in_tes!D177=0,"",RES_hhdet_in_tes!D177/RES_hhdet_in_fec!D177)</f>
        <v>0.77251012208791636</v>
      </c>
      <c r="E177" s="45">
        <f>IF(RES_hhdet_in_tes!E177=0,"",RES_hhdet_in_tes!E177/RES_hhdet_in_fec!E177)</f>
        <v>0.7737910600467014</v>
      </c>
      <c r="F177" s="45">
        <f>IF(RES_hhdet_in_tes!F177=0,"",RES_hhdet_in_tes!F177/RES_hhdet_in_fec!F177)</f>
        <v>0.77507986305578347</v>
      </c>
      <c r="G177" s="45">
        <f>IF(RES_hhdet_in_tes!G177=0,"",RES_hhdet_in_tes!G177/RES_hhdet_in_fec!G177)</f>
        <v>0.7764217832220619</v>
      </c>
      <c r="H177" s="45">
        <f>IF(RES_hhdet_in_tes!H177=0,"",RES_hhdet_in_tes!H177/RES_hhdet_in_fec!H177)</f>
        <v>0.7778112822637443</v>
      </c>
      <c r="I177" s="45">
        <f>IF(RES_hhdet_in_tes!I177=0,"",RES_hhdet_in_tes!I177/RES_hhdet_in_fec!I177)</f>
        <v>0.77925951030129292</v>
      </c>
      <c r="J177" s="45">
        <f>IF(RES_hhdet_in_tes!J177=0,"",RES_hhdet_in_tes!J177/RES_hhdet_in_fec!J177)</f>
        <v>0.78081214544260369</v>
      </c>
      <c r="K177" s="45">
        <f>IF(RES_hhdet_in_tes!K177=0,"",RES_hhdet_in_tes!K177/RES_hhdet_in_fec!K177)</f>
        <v>0.7825080260941597</v>
      </c>
      <c r="L177" s="45">
        <f>IF(RES_hhdet_in_tes!L177=0,"",RES_hhdet_in_tes!L177/RES_hhdet_in_fec!L177)</f>
        <v>0.78435754312198891</v>
      </c>
      <c r="M177" s="45">
        <f>IF(RES_hhdet_in_tes!M177=0,"",RES_hhdet_in_tes!M177/RES_hhdet_in_fec!M177)</f>
        <v>0.78700194376983501</v>
      </c>
      <c r="N177" s="45">
        <f>IF(RES_hhdet_in_tes!N177=0,"",RES_hhdet_in_tes!N177/RES_hhdet_in_fec!N177)</f>
        <v>0.79062378503330444</v>
      </c>
      <c r="O177" s="45">
        <f>IF(RES_hhdet_in_tes!O177=0,"",RES_hhdet_in_tes!O177/RES_hhdet_in_fec!O177)</f>
        <v>0.79565597101283003</v>
      </c>
      <c r="P177" s="45">
        <f>IF(RES_hhdet_in_tes!P177=0,"",RES_hhdet_in_tes!P177/RES_hhdet_in_fec!P177)</f>
        <v>0.80231082785815455</v>
      </c>
      <c r="Q177" s="45">
        <f>IF(RES_hhdet_in_tes!Q177=0,"",RES_hhdet_in_tes!Q177/RES_hhdet_in_fec!Q177)</f>
        <v>0.81092227752525448</v>
      </c>
      <c r="R177" s="45">
        <f>IF(RES_hhdet_in_tes!R177=0,"",RES_hhdet_in_tes!R177/RES_hhdet_in_fec!R177)</f>
        <v>0.82264040166509766</v>
      </c>
      <c r="S177" s="45">
        <f>IF(RES_hhdet_in_tes!S177=0,"",RES_hhdet_in_tes!S177/RES_hhdet_in_fec!S177)</f>
        <v>0.83730360023535244</v>
      </c>
      <c r="T177" s="45">
        <f>IF(RES_hhdet_in_tes!T177=0,"",RES_hhdet_in_tes!T177/RES_hhdet_in_fec!T177)</f>
        <v>0.85308933871199466</v>
      </c>
      <c r="U177" s="45">
        <f>IF(RES_hhdet_in_tes!U177=0,"",RES_hhdet_in_tes!U177/RES_hhdet_in_fec!U177)</f>
        <v>0.86817508257104359</v>
      </c>
      <c r="V177" s="45">
        <f>IF(RES_hhdet_in_tes!V177=0,"",RES_hhdet_in_tes!V177/RES_hhdet_in_fec!V177)</f>
        <v>0.88073829728849817</v>
      </c>
      <c r="W177" s="45">
        <f>IF(RES_hhdet_in_tes!W177=0,"",RES_hhdet_in_tes!W177/RES_hhdet_in_fec!W177)</f>
        <v>0.89014575119814598</v>
      </c>
      <c r="X177" s="45">
        <f>IF(RES_hhdet_in_tes!X177=0,"",RES_hhdet_in_tes!X177/RES_hhdet_in_fec!X177)</f>
        <v>0.89741729452509067</v>
      </c>
      <c r="Y177" s="45">
        <f>IF(RES_hhdet_in_tes!Y177=0,"",RES_hhdet_in_tes!Y177/RES_hhdet_in_fec!Y177)</f>
        <v>0.90386566878465702</v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18.52316036323619</v>
      </c>
      <c r="I3" s="117">
        <f t="shared" si="0"/>
        <v>36.779106889954249</v>
      </c>
      <c r="J3" s="117">
        <f t="shared" si="0"/>
        <v>44.237181754939442</v>
      </c>
      <c r="K3" s="117">
        <f t="shared" si="0"/>
        <v>23.830000454320118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0.18760749180630693</v>
      </c>
      <c r="P3" s="117">
        <f t="shared" si="0"/>
        <v>0</v>
      </c>
      <c r="Q3" s="117">
        <f t="shared" si="0"/>
        <v>0</v>
      </c>
      <c r="R3" s="117">
        <f t="shared" ref="R3:V3" si="1">R4+R7+R9+R19</f>
        <v>3.2343501692147264E-3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1.5217224419586914</v>
      </c>
      <c r="X3" s="117">
        <f t="shared" si="2"/>
        <v>5.7400187085365859</v>
      </c>
      <c r="Y3" s="117">
        <f t="shared" si="2"/>
        <v>4.0074447907691244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18.067263644475481</v>
      </c>
      <c r="I4" s="122">
        <f t="shared" si="3"/>
        <v>35.017878239008688</v>
      </c>
      <c r="J4" s="122">
        <f t="shared" si="3"/>
        <v>41.409471147980092</v>
      </c>
      <c r="K4" s="122">
        <f t="shared" si="3"/>
        <v>22.276475800036977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0.16331847241719685</v>
      </c>
      <c r="P4" s="122">
        <f t="shared" si="3"/>
        <v>0</v>
      </c>
      <c r="Q4" s="122">
        <f t="shared" si="3"/>
        <v>0</v>
      </c>
      <c r="R4" s="122">
        <f t="shared" ref="R4:V4" si="4">SUM(R5:R6)</f>
        <v>3.2343501692147264E-3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1.4673513121962327</v>
      </c>
      <c r="X4" s="122">
        <f t="shared" si="5"/>
        <v>5.5394208432918637</v>
      </c>
      <c r="Y4" s="122">
        <f t="shared" si="5"/>
        <v>3.7202980650524293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18.067263644475481</v>
      </c>
      <c r="I5" s="98">
        <v>35.017878239008688</v>
      </c>
      <c r="J5" s="98">
        <v>41.409471147980092</v>
      </c>
      <c r="K5" s="98">
        <v>22.276475800036977</v>
      </c>
      <c r="L5" s="98">
        <v>0</v>
      </c>
      <c r="M5" s="98">
        <v>0</v>
      </c>
      <c r="N5" s="98">
        <v>0</v>
      </c>
      <c r="O5" s="98">
        <v>0.16331847241719685</v>
      </c>
      <c r="P5" s="98">
        <v>0</v>
      </c>
      <c r="Q5" s="98">
        <v>0</v>
      </c>
      <c r="R5" s="98">
        <v>3.2343501692147264E-3</v>
      </c>
      <c r="S5" s="98">
        <v>0</v>
      </c>
      <c r="T5" s="98">
        <v>0</v>
      </c>
      <c r="U5" s="98">
        <v>0</v>
      </c>
      <c r="V5" s="98">
        <v>0</v>
      </c>
      <c r="W5" s="98">
        <v>1.4673513121962327</v>
      </c>
      <c r="X5" s="98">
        <v>5.5394208432918637</v>
      </c>
      <c r="Y5" s="98">
        <v>3.7202980650524293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0.15898334622873872</v>
      </c>
      <c r="I9" s="122">
        <v>1.1247584014693668</v>
      </c>
      <c r="J9" s="122">
        <v>2.270129121267813</v>
      </c>
      <c r="K9" s="122">
        <v>1.1964699758084067</v>
      </c>
      <c r="L9" s="122">
        <v>0</v>
      </c>
      <c r="M9" s="122">
        <v>0</v>
      </c>
      <c r="N9" s="122">
        <v>0</v>
      </c>
      <c r="O9" s="122">
        <v>2.14959080824331E-2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3.5008076692622854E-2</v>
      </c>
      <c r="X9" s="122">
        <v>0.17612724549161946</v>
      </c>
      <c r="Y9" s="122">
        <v>0.24269825160214151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5.8679693496117728E-2</v>
      </c>
      <c r="I10" s="98">
        <v>0.97959997633257989</v>
      </c>
      <c r="J10" s="98">
        <v>2.1945693549756919</v>
      </c>
      <c r="K10" s="98">
        <v>1.1306110523705963</v>
      </c>
      <c r="L10" s="98">
        <v>0</v>
      </c>
      <c r="M10" s="98">
        <v>0</v>
      </c>
      <c r="N10" s="98">
        <v>0</v>
      </c>
      <c r="O10" s="98">
        <v>2.14959080824331E-2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2.9949416117015178E-2</v>
      </c>
      <c r="X10" s="98">
        <v>0.17023830783636731</v>
      </c>
      <c r="Y10" s="98">
        <v>0.2356956038649817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0.10030365273262098</v>
      </c>
      <c r="I11" s="98">
        <v>0.14507896423247799</v>
      </c>
      <c r="J11" s="98">
        <v>7.5559766292120814E-2</v>
      </c>
      <c r="K11" s="98">
        <v>6.5858923437810454E-2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5.0586605756076774E-3</v>
      </c>
      <c r="X11" s="98">
        <v>5.8889376552521524E-3</v>
      </c>
      <c r="Y11" s="98">
        <v>7.0026477371598088E-3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7.9460904308948526E-5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7.9460904308948526E-5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0.29691337253197175</v>
      </c>
      <c r="I19" s="122">
        <v>0.63647024947619468</v>
      </c>
      <c r="J19" s="122">
        <v>0.5575814856915362</v>
      </c>
      <c r="K19" s="122">
        <v>0.3570546784747351</v>
      </c>
      <c r="L19" s="122">
        <v>0</v>
      </c>
      <c r="M19" s="122">
        <v>0</v>
      </c>
      <c r="N19" s="122">
        <v>0</v>
      </c>
      <c r="O19" s="122">
        <v>2.7931113066769759E-3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1.9363053069835771E-2</v>
      </c>
      <c r="X19" s="122">
        <v>2.4470619753103291E-2</v>
      </c>
      <c r="Y19" s="122">
        <v>4.4448474114553022E-2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0.29691337253197175</v>
      </c>
      <c r="I21" s="98">
        <v>0.63647024947619468</v>
      </c>
      <c r="J21" s="98">
        <v>0.5575814856915362</v>
      </c>
      <c r="K21" s="98">
        <v>0.3570546784747351</v>
      </c>
      <c r="L21" s="98">
        <v>0</v>
      </c>
      <c r="M21" s="98">
        <v>0</v>
      </c>
      <c r="N21" s="98">
        <v>0</v>
      </c>
      <c r="O21" s="98">
        <v>2.7931113066769759E-3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1.9363053069835771E-2</v>
      </c>
      <c r="X21" s="98">
        <v>2.4470619753103291E-2</v>
      </c>
      <c r="Y21" s="98">
        <v>4.4448474114553022E-2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48.144430556873701</v>
      </c>
      <c r="D24" s="117">
        <f t="shared" si="7"/>
        <v>38.500579793843194</v>
      </c>
      <c r="E24" s="117">
        <f t="shared" si="7"/>
        <v>31.728176152706901</v>
      </c>
      <c r="F24" s="117">
        <f t="shared" si="7"/>
        <v>40.41868898225583</v>
      </c>
      <c r="G24" s="117">
        <f t="shared" si="7"/>
        <v>38.406000385246145</v>
      </c>
      <c r="H24" s="117">
        <f t="shared" si="7"/>
        <v>48.060834292749512</v>
      </c>
      <c r="I24" s="117">
        <f t="shared" si="7"/>
        <v>47.424021894869341</v>
      </c>
      <c r="J24" s="117">
        <f t="shared" si="7"/>
        <v>37.561773788641005</v>
      </c>
      <c r="K24" s="117">
        <f t="shared" si="7"/>
        <v>33.096045622646443</v>
      </c>
      <c r="L24" s="117">
        <f t="shared" si="7"/>
        <v>32.492448592513313</v>
      </c>
      <c r="M24" s="117">
        <f t="shared" si="7"/>
        <v>13.658201478676395</v>
      </c>
      <c r="N24" s="117">
        <f t="shared" si="7"/>
        <v>20.73847766602713</v>
      </c>
      <c r="O24" s="117">
        <f t="shared" si="7"/>
        <v>20.441460615576659</v>
      </c>
      <c r="P24" s="117">
        <f t="shared" si="7"/>
        <v>1.8788652350874358E-3</v>
      </c>
      <c r="Q24" s="117">
        <f t="shared" si="7"/>
        <v>10.063946230040479</v>
      </c>
      <c r="R24" s="117">
        <f t="shared" ref="R24:V24" si="8">R25+R28+R30+R39</f>
        <v>29.334013383600947</v>
      </c>
      <c r="S24" s="117">
        <f t="shared" si="8"/>
        <v>20.261755753587931</v>
      </c>
      <c r="T24" s="117">
        <f t="shared" si="8"/>
        <v>14.199374009180206</v>
      </c>
      <c r="U24" s="117">
        <f t="shared" si="8"/>
        <v>12.36463772864446</v>
      </c>
      <c r="V24" s="117">
        <f t="shared" si="8"/>
        <v>11.503085564054626</v>
      </c>
      <c r="W24" s="117">
        <f t="shared" ref="W24:Y24" si="9">W25+W28+W30+W39</f>
        <v>27.209267577779816</v>
      </c>
      <c r="X24" s="117">
        <f t="shared" si="9"/>
        <v>22.399255221320708</v>
      </c>
      <c r="Y24" s="117">
        <f t="shared" si="9"/>
        <v>15.072902579695594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46.612338976289507</v>
      </c>
      <c r="D25" s="122">
        <f t="shared" si="10"/>
        <v>37.222131945462834</v>
      </c>
      <c r="E25" s="122">
        <f t="shared" si="10"/>
        <v>30.729468530920496</v>
      </c>
      <c r="F25" s="122">
        <f t="shared" si="10"/>
        <v>39.097275896063422</v>
      </c>
      <c r="G25" s="122">
        <f t="shared" si="10"/>
        <v>37.264994985010063</v>
      </c>
      <c r="H25" s="122">
        <f t="shared" si="10"/>
        <v>46.752763552849061</v>
      </c>
      <c r="I25" s="122">
        <f t="shared" si="10"/>
        <v>46.025901763744741</v>
      </c>
      <c r="J25" s="122">
        <f t="shared" si="10"/>
        <v>36.707801234290642</v>
      </c>
      <c r="K25" s="122">
        <f t="shared" si="10"/>
        <v>32.233088456341811</v>
      </c>
      <c r="L25" s="122">
        <f t="shared" si="10"/>
        <v>31.697701431820068</v>
      </c>
      <c r="M25" s="122">
        <f t="shared" si="10"/>
        <v>13.184488154633387</v>
      </c>
      <c r="N25" s="122">
        <f t="shared" si="10"/>
        <v>20.163240106616669</v>
      </c>
      <c r="O25" s="122">
        <f t="shared" si="10"/>
        <v>19.878614771106026</v>
      </c>
      <c r="P25" s="122">
        <f t="shared" si="10"/>
        <v>1.8788652350874358E-3</v>
      </c>
      <c r="Q25" s="122">
        <f t="shared" si="10"/>
        <v>9.7148165289393358</v>
      </c>
      <c r="R25" s="122">
        <f t="shared" ref="R25:V25" si="11">SUM(R26:R27)</f>
        <v>28.665651235290735</v>
      </c>
      <c r="S25" s="122">
        <f t="shared" si="11"/>
        <v>19.659208282823776</v>
      </c>
      <c r="T25" s="122">
        <f t="shared" si="11"/>
        <v>13.757085887945527</v>
      </c>
      <c r="U25" s="122">
        <f t="shared" si="11"/>
        <v>11.925553666195611</v>
      </c>
      <c r="V25" s="122">
        <f t="shared" si="11"/>
        <v>11.073203780466322</v>
      </c>
      <c r="W25" s="122">
        <f t="shared" ref="W25:Y25" si="12">SUM(W26:W27)</f>
        <v>26.754051741864298</v>
      </c>
      <c r="X25" s="122">
        <f t="shared" si="12"/>
        <v>22.227902399904607</v>
      </c>
      <c r="Y25" s="122">
        <f t="shared" si="12"/>
        <v>14.798221586770596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46.612338976289507</v>
      </c>
      <c r="D26" s="98">
        <v>37.222131945462834</v>
      </c>
      <c r="E26" s="98">
        <v>30.729468530920496</v>
      </c>
      <c r="F26" s="98">
        <v>39.097275896063422</v>
      </c>
      <c r="G26" s="98">
        <v>37.264994985010063</v>
      </c>
      <c r="H26" s="98">
        <v>46.752763552849061</v>
      </c>
      <c r="I26" s="98">
        <v>46.025901763744741</v>
      </c>
      <c r="J26" s="98">
        <v>36.707801234290642</v>
      </c>
      <c r="K26" s="98">
        <v>32.233088456341811</v>
      </c>
      <c r="L26" s="98">
        <v>31.697701431820068</v>
      </c>
      <c r="M26" s="98">
        <v>13.184488154633387</v>
      </c>
      <c r="N26" s="98">
        <v>20.163240106616669</v>
      </c>
      <c r="O26" s="98">
        <v>19.878614771106026</v>
      </c>
      <c r="P26" s="98">
        <v>1.8788652350874358E-3</v>
      </c>
      <c r="Q26" s="98">
        <v>9.7148165289393358</v>
      </c>
      <c r="R26" s="98">
        <v>28.665651235290735</v>
      </c>
      <c r="S26" s="98">
        <v>19.659208282823776</v>
      </c>
      <c r="T26" s="98">
        <v>13.757085887945527</v>
      </c>
      <c r="U26" s="98">
        <v>11.925553666195611</v>
      </c>
      <c r="V26" s="98">
        <v>11.073203780466322</v>
      </c>
      <c r="W26" s="98">
        <v>26.754051741864298</v>
      </c>
      <c r="X26" s="98">
        <v>22.227902399904607</v>
      </c>
      <c r="Y26" s="98">
        <v>14.798221586770596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0.43254269012390062</v>
      </c>
      <c r="D30" s="122">
        <v>0.2728043370355332</v>
      </c>
      <c r="E30" s="122">
        <v>0.21668317483430904</v>
      </c>
      <c r="F30" s="122">
        <v>0.30497259035113161</v>
      </c>
      <c r="G30" s="122">
        <v>0.30927300189387019</v>
      </c>
      <c r="H30" s="122">
        <v>0.33659602004855999</v>
      </c>
      <c r="I30" s="122">
        <v>0.30422482314055765</v>
      </c>
      <c r="J30" s="122">
        <v>0.1428263875033991</v>
      </c>
      <c r="K30" s="122">
        <v>0.18024366038434173</v>
      </c>
      <c r="L30" s="122">
        <v>0.11923489797371821</v>
      </c>
      <c r="M30" s="122">
        <v>7.1305255406971454E-2</v>
      </c>
      <c r="N30" s="122">
        <v>8.9461890559727822E-2</v>
      </c>
      <c r="O30" s="122">
        <v>9.1669452505815749E-2</v>
      </c>
      <c r="P30" s="122">
        <v>0</v>
      </c>
      <c r="Q30" s="122">
        <v>5.7061522507756084E-2</v>
      </c>
      <c r="R30" s="122">
        <v>0.13811670498554426</v>
      </c>
      <c r="S30" s="122">
        <v>0.11524749413038481</v>
      </c>
      <c r="T30" s="122">
        <v>7.3312690391249352E-2</v>
      </c>
      <c r="U30" s="122">
        <v>6.982610437769364E-2</v>
      </c>
      <c r="V30" s="122">
        <v>7.1827609588263661E-2</v>
      </c>
      <c r="W30" s="122">
        <v>9.8000891351304228E-2</v>
      </c>
      <c r="X30" s="122">
        <v>3.854409421061978E-2</v>
      </c>
      <c r="Y30" s="122">
        <v>5.0769196094408615E-2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0.43254269012390062</v>
      </c>
      <c r="D31" s="98">
        <v>0.2728043370355332</v>
      </c>
      <c r="E31" s="98">
        <v>0.21668317483430904</v>
      </c>
      <c r="F31" s="98">
        <v>0.30497259035113161</v>
      </c>
      <c r="G31" s="98">
        <v>0.30920489910949378</v>
      </c>
      <c r="H31" s="98">
        <v>0.33653281617767222</v>
      </c>
      <c r="I31" s="98">
        <v>0.30414536223624872</v>
      </c>
      <c r="J31" s="98">
        <v>0.1428263875033991</v>
      </c>
      <c r="K31" s="98">
        <v>0.18018007355627388</v>
      </c>
      <c r="L31" s="98">
        <v>0.11908814225056416</v>
      </c>
      <c r="M31" s="98">
        <v>7.1305255406971454E-2</v>
      </c>
      <c r="N31" s="98">
        <v>8.9461890559727822E-2</v>
      </c>
      <c r="O31" s="98">
        <v>9.1669452505815749E-2</v>
      </c>
      <c r="P31" s="98">
        <v>0</v>
      </c>
      <c r="Q31" s="98">
        <v>5.7061522507756084E-2</v>
      </c>
      <c r="R31" s="98">
        <v>0.13804990022357036</v>
      </c>
      <c r="S31" s="98">
        <v>0.1151687096993312</v>
      </c>
      <c r="T31" s="98">
        <v>7.3234705278618167E-2</v>
      </c>
      <c r="U31" s="98">
        <v>6.982610437769364E-2</v>
      </c>
      <c r="V31" s="98">
        <v>7.1827609588263661E-2</v>
      </c>
      <c r="W31" s="98">
        <v>9.7921215427834316E-2</v>
      </c>
      <c r="X31" s="98">
        <v>3.8523467161441165E-2</v>
      </c>
      <c r="Y31" s="98">
        <v>5.0769196094408615E-2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6.8102784376384542E-5</v>
      </c>
      <c r="H32" s="98">
        <v>6.3203870887747996E-5</v>
      </c>
      <c r="I32" s="98">
        <v>7.9460904308948526E-5</v>
      </c>
      <c r="J32" s="98">
        <v>0</v>
      </c>
      <c r="K32" s="98">
        <v>6.3586828067827277E-5</v>
      </c>
      <c r="L32" s="98">
        <v>1.4675572315405079E-4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6.6804761973895797E-5</v>
      </c>
      <c r="S32" s="98">
        <v>7.8784431053600959E-5</v>
      </c>
      <c r="T32" s="98">
        <v>7.7985112631178492E-5</v>
      </c>
      <c r="U32" s="98">
        <v>0</v>
      </c>
      <c r="V32" s="98">
        <v>0</v>
      </c>
      <c r="W32" s="98">
        <v>7.9675923469908058E-5</v>
      </c>
      <c r="X32" s="98">
        <v>2.0627049178616706E-5</v>
      </c>
      <c r="Y32" s="98">
        <v>0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6.8102784376384542E-5</v>
      </c>
      <c r="H33" s="101">
        <v>6.3203870887747996E-5</v>
      </c>
      <c r="I33" s="101">
        <v>7.9460904308948526E-5</v>
      </c>
      <c r="J33" s="101">
        <v>0</v>
      </c>
      <c r="K33" s="101">
        <v>6.3586828067827277E-5</v>
      </c>
      <c r="L33" s="101">
        <v>1.4675572315405079E-4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6.6804761973895797E-5</v>
      </c>
      <c r="S33" s="101">
        <v>7.8784431053600959E-5</v>
      </c>
      <c r="T33" s="101">
        <v>7.7985112631178492E-5</v>
      </c>
      <c r="U33" s="101">
        <v>0</v>
      </c>
      <c r="V33" s="101">
        <v>0</v>
      </c>
      <c r="W33" s="101">
        <v>7.9675923469908058E-5</v>
      </c>
      <c r="X33" s="101">
        <v>2.0627049178616706E-5</v>
      </c>
      <c r="Y33" s="101">
        <v>0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1.0995488904602908</v>
      </c>
      <c r="D39" s="122">
        <v>1.0056435113448297</v>
      </c>
      <c r="E39" s="122">
        <v>0.78202444695209661</v>
      </c>
      <c r="F39" s="122">
        <v>1.0164404958412729</v>
      </c>
      <c r="G39" s="122">
        <v>0.83173239834220991</v>
      </c>
      <c r="H39" s="122">
        <v>0.97147471985188949</v>
      </c>
      <c r="I39" s="122">
        <v>1.0938953079840383</v>
      </c>
      <c r="J39" s="122">
        <v>0.71114616684696619</v>
      </c>
      <c r="K39" s="122">
        <v>0.68271350592028812</v>
      </c>
      <c r="L39" s="122">
        <v>0.67551226271952391</v>
      </c>
      <c r="M39" s="122">
        <v>0.40240806863603712</v>
      </c>
      <c r="N39" s="122">
        <v>0.48577566885073314</v>
      </c>
      <c r="O39" s="122">
        <v>0.47117639196481603</v>
      </c>
      <c r="P39" s="122">
        <v>0</v>
      </c>
      <c r="Q39" s="122">
        <v>0.29206817859338752</v>
      </c>
      <c r="R39" s="122">
        <v>0.53024544332466494</v>
      </c>
      <c r="S39" s="122">
        <v>0.48729997663376912</v>
      </c>
      <c r="T39" s="122">
        <v>0.36897543084342876</v>
      </c>
      <c r="U39" s="122">
        <v>0.36925795807115608</v>
      </c>
      <c r="V39" s="122">
        <v>0.35805417400003953</v>
      </c>
      <c r="W39" s="122">
        <v>0.35721494456421166</v>
      </c>
      <c r="X39" s="122">
        <v>0.13280872720547876</v>
      </c>
      <c r="Y39" s="122">
        <v>0.22391179683058871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1.0995488904602908</v>
      </c>
      <c r="D40" s="98">
        <v>1.0056435113448297</v>
      </c>
      <c r="E40" s="98">
        <v>0.78202444695209661</v>
      </c>
      <c r="F40" s="98">
        <v>1.0164404958412729</v>
      </c>
      <c r="G40" s="98">
        <v>0.83173239834220991</v>
      </c>
      <c r="H40" s="98">
        <v>0.97147471985188949</v>
      </c>
      <c r="I40" s="98">
        <v>1.0938953079840383</v>
      </c>
      <c r="J40" s="98">
        <v>0.71114616684696619</v>
      </c>
      <c r="K40" s="98">
        <v>0.68271350592028812</v>
      </c>
      <c r="L40" s="98">
        <v>0.67551226271952391</v>
      </c>
      <c r="M40" s="98">
        <v>0.40240806863603712</v>
      </c>
      <c r="N40" s="98">
        <v>0.48577566885073314</v>
      </c>
      <c r="O40" s="98">
        <v>0.47117639196481603</v>
      </c>
      <c r="P40" s="98">
        <v>0</v>
      </c>
      <c r="Q40" s="98">
        <v>0.29206817859338752</v>
      </c>
      <c r="R40" s="98">
        <v>0.53024544332466494</v>
      </c>
      <c r="S40" s="98">
        <v>0.48729997663376912</v>
      </c>
      <c r="T40" s="98">
        <v>0.36897543084342876</v>
      </c>
      <c r="U40" s="98">
        <v>0.36925795807115608</v>
      </c>
      <c r="V40" s="98">
        <v>0.35805417400003953</v>
      </c>
      <c r="W40" s="98">
        <v>0.35721494456421166</v>
      </c>
      <c r="X40" s="98">
        <v>0.13280872720547876</v>
      </c>
      <c r="Y40" s="98">
        <v>0.22391179683058871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659.39843218446094</v>
      </c>
      <c r="D43" s="117">
        <f t="shared" si="14"/>
        <v>492.53201918183464</v>
      </c>
      <c r="E43" s="117">
        <f t="shared" si="14"/>
        <v>622.70592045736157</v>
      </c>
      <c r="F43" s="117">
        <f t="shared" si="14"/>
        <v>460.96089829392247</v>
      </c>
      <c r="G43" s="117">
        <f t="shared" si="14"/>
        <v>509.02055891593534</v>
      </c>
      <c r="H43" s="117">
        <f t="shared" si="14"/>
        <v>543.47717128114869</v>
      </c>
      <c r="I43" s="117">
        <f t="shared" si="14"/>
        <v>457.87732535556398</v>
      </c>
      <c r="J43" s="117">
        <f t="shared" si="14"/>
        <v>730.02867852823374</v>
      </c>
      <c r="K43" s="117">
        <f t="shared" si="14"/>
        <v>455.83370564790687</v>
      </c>
      <c r="L43" s="117">
        <f t="shared" si="14"/>
        <v>352.09544114934818</v>
      </c>
      <c r="M43" s="117">
        <f t="shared" si="14"/>
        <v>280.8098094741286</v>
      </c>
      <c r="N43" s="117">
        <f t="shared" si="14"/>
        <v>430.49458734358916</v>
      </c>
      <c r="O43" s="117">
        <f t="shared" si="14"/>
        <v>410.8234814804523</v>
      </c>
      <c r="P43" s="117">
        <f t="shared" si="14"/>
        <v>26.844836638559173</v>
      </c>
      <c r="Q43" s="117">
        <f t="shared" si="14"/>
        <v>121.40455459037744</v>
      </c>
      <c r="R43" s="117">
        <f t="shared" ref="R43:V43" si="15">R44+R47+R49+R58</f>
        <v>159.36063763343375</v>
      </c>
      <c r="S43" s="117">
        <f t="shared" si="15"/>
        <v>203.33650533864446</v>
      </c>
      <c r="T43" s="117">
        <f t="shared" si="15"/>
        <v>162.09854245473076</v>
      </c>
      <c r="U43" s="117">
        <f t="shared" si="15"/>
        <v>174.97060402122241</v>
      </c>
      <c r="V43" s="117">
        <f t="shared" si="15"/>
        <v>102.13354798876662</v>
      </c>
      <c r="W43" s="117">
        <f t="shared" ref="W43:Y43" si="16">W44+W47+W49+W58</f>
        <v>136.78658185718953</v>
      </c>
      <c r="X43" s="117">
        <f t="shared" si="16"/>
        <v>53.143777274232342</v>
      </c>
      <c r="Y43" s="117">
        <f t="shared" si="16"/>
        <v>69.563075659995832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620.98408570666743</v>
      </c>
      <c r="D44" s="122">
        <f t="shared" si="17"/>
        <v>462.19523934910336</v>
      </c>
      <c r="E44" s="122">
        <f t="shared" si="17"/>
        <v>577.41232755072258</v>
      </c>
      <c r="F44" s="122">
        <f t="shared" si="17"/>
        <v>432.66617649332767</v>
      </c>
      <c r="G44" s="122">
        <f t="shared" si="17"/>
        <v>477.03466925912056</v>
      </c>
      <c r="H44" s="122">
        <f t="shared" si="17"/>
        <v>512.726461659763</v>
      </c>
      <c r="I44" s="122">
        <f t="shared" si="17"/>
        <v>417.26707067116604</v>
      </c>
      <c r="J44" s="122">
        <f t="shared" si="17"/>
        <v>665.99334832252987</v>
      </c>
      <c r="K44" s="122">
        <f t="shared" si="17"/>
        <v>423.74141774807663</v>
      </c>
      <c r="L44" s="122">
        <f t="shared" si="17"/>
        <v>329.41525999592994</v>
      </c>
      <c r="M44" s="122">
        <f t="shared" si="17"/>
        <v>260.93879412995886</v>
      </c>
      <c r="N44" s="122">
        <f t="shared" si="17"/>
        <v>399.76842214958191</v>
      </c>
      <c r="O44" s="122">
        <f t="shared" si="17"/>
        <v>384.97657999177335</v>
      </c>
      <c r="P44" s="122">
        <f t="shared" si="17"/>
        <v>23.854947426332448</v>
      </c>
      <c r="Q44" s="122">
        <f t="shared" si="17"/>
        <v>104.13168668120153</v>
      </c>
      <c r="R44" s="122">
        <f t="shared" ref="R44:V44" si="18">SUM(R45:R46)</f>
        <v>134.42438099492747</v>
      </c>
      <c r="S44" s="122">
        <f t="shared" si="18"/>
        <v>170.50471787198032</v>
      </c>
      <c r="T44" s="122">
        <f t="shared" si="18"/>
        <v>134.82314196049734</v>
      </c>
      <c r="U44" s="122">
        <f t="shared" si="18"/>
        <v>144.9321879605906</v>
      </c>
      <c r="V44" s="122">
        <f t="shared" si="18"/>
        <v>87.704649044879631</v>
      </c>
      <c r="W44" s="122">
        <f t="shared" ref="W44:Y44" si="19">SUM(W45:W46)</f>
        <v>124.4281860195639</v>
      </c>
      <c r="X44" s="122">
        <f t="shared" si="19"/>
        <v>51.004679651806946</v>
      </c>
      <c r="Y44" s="122">
        <f t="shared" si="19"/>
        <v>62.442532911539011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620.98408570666743</v>
      </c>
      <c r="D45" s="98">
        <v>462.19523934910336</v>
      </c>
      <c r="E45" s="98">
        <v>577.41232755072258</v>
      </c>
      <c r="F45" s="98">
        <v>432.66617649332767</v>
      </c>
      <c r="G45" s="98">
        <v>477.03466925912056</v>
      </c>
      <c r="H45" s="98">
        <v>512.726461659763</v>
      </c>
      <c r="I45" s="98">
        <v>417.26707067116604</v>
      </c>
      <c r="J45" s="98">
        <v>665.99334832252987</v>
      </c>
      <c r="K45" s="98">
        <v>423.74141774807663</v>
      </c>
      <c r="L45" s="98">
        <v>329.41525999592994</v>
      </c>
      <c r="M45" s="98">
        <v>260.93879412995886</v>
      </c>
      <c r="N45" s="98">
        <v>399.76842214958191</v>
      </c>
      <c r="O45" s="98">
        <v>384.97657999177335</v>
      </c>
      <c r="P45" s="98">
        <v>23.854947426332448</v>
      </c>
      <c r="Q45" s="98">
        <v>104.13168668120153</v>
      </c>
      <c r="R45" s="98">
        <v>134.42438099492747</v>
      </c>
      <c r="S45" s="98">
        <v>170.50471787198032</v>
      </c>
      <c r="T45" s="98">
        <v>134.82314196049734</v>
      </c>
      <c r="U45" s="98">
        <v>144.9321879605906</v>
      </c>
      <c r="V45" s="98">
        <v>87.704649044879631</v>
      </c>
      <c r="W45" s="98">
        <v>124.4281860195639</v>
      </c>
      <c r="X45" s="98">
        <v>51.004679651806946</v>
      </c>
      <c r="Y45" s="98">
        <v>62.442532911539011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27.262826737678804</v>
      </c>
      <c r="D49" s="122">
        <v>19.797251697640487</v>
      </c>
      <c r="E49" s="122">
        <v>33.703316749543987</v>
      </c>
      <c r="F49" s="122">
        <v>18.98663447969432</v>
      </c>
      <c r="G49" s="122">
        <v>23.496607322515903</v>
      </c>
      <c r="H49" s="122">
        <v>22.278135514988659</v>
      </c>
      <c r="I49" s="122">
        <v>31.852011337267008</v>
      </c>
      <c r="J49" s="122">
        <v>54.015713453208441</v>
      </c>
      <c r="K49" s="122">
        <v>25.018081143397708</v>
      </c>
      <c r="L49" s="122">
        <v>16.524527754291825</v>
      </c>
      <c r="M49" s="122">
        <v>13.356504131767537</v>
      </c>
      <c r="N49" s="122">
        <v>23.010299808346424</v>
      </c>
      <c r="O49" s="122">
        <v>18.414002592179727</v>
      </c>
      <c r="P49" s="122">
        <v>2.3376876760910661</v>
      </c>
      <c r="Q49" s="122">
        <v>14.80464355290335</v>
      </c>
      <c r="R49" s="122">
        <v>22.779487771169947</v>
      </c>
      <c r="S49" s="122">
        <v>29.286095896006518</v>
      </c>
      <c r="T49" s="122">
        <v>24.151748386834107</v>
      </c>
      <c r="U49" s="122">
        <v>26.529186274343587</v>
      </c>
      <c r="V49" s="122">
        <v>12.263855417054071</v>
      </c>
      <c r="W49" s="122">
        <v>10.705191720352753</v>
      </c>
      <c r="X49" s="122">
        <v>1.8523464509549366</v>
      </c>
      <c r="Y49" s="122">
        <v>6.3304867719418096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27.257437539172045</v>
      </c>
      <c r="D50" s="98">
        <v>19.797251697640487</v>
      </c>
      <c r="E50" s="98">
        <v>33.700907444940611</v>
      </c>
      <c r="F50" s="98">
        <v>18.98535801590242</v>
      </c>
      <c r="G50" s="98">
        <v>23.491315394965046</v>
      </c>
      <c r="H50" s="98">
        <v>22.271687828431883</v>
      </c>
      <c r="I50" s="98">
        <v>31.842437903977288</v>
      </c>
      <c r="J50" s="98">
        <v>53.997303696755999</v>
      </c>
      <c r="K50" s="98">
        <v>25.008211961400924</v>
      </c>
      <c r="L50" s="98">
        <v>16.500459017005586</v>
      </c>
      <c r="M50" s="98">
        <v>13.34882090647954</v>
      </c>
      <c r="N50" s="98">
        <v>23.007594206627246</v>
      </c>
      <c r="O50" s="98">
        <v>18.414002592179727</v>
      </c>
      <c r="P50" s="98">
        <v>2.3374618913229166</v>
      </c>
      <c r="Q50" s="98">
        <v>14.80464355290335</v>
      </c>
      <c r="R50" s="98">
        <v>22.765446564792772</v>
      </c>
      <c r="S50" s="98">
        <v>29.282059383266166</v>
      </c>
      <c r="T50" s="98">
        <v>24.141411456577437</v>
      </c>
      <c r="U50" s="98">
        <v>26.514108539200777</v>
      </c>
      <c r="V50" s="98">
        <v>12.263855417054071</v>
      </c>
      <c r="W50" s="98">
        <v>10.695727220236025</v>
      </c>
      <c r="X50" s="98">
        <v>1.8523044153049588</v>
      </c>
      <c r="Y50" s="98">
        <v>6.3295072002891812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5.3891985067576215E-3</v>
      </c>
      <c r="D51" s="98">
        <v>0</v>
      </c>
      <c r="E51" s="98">
        <v>2.4093046033785599E-3</v>
      </c>
      <c r="F51" s="98">
        <v>1.2764637918995273E-3</v>
      </c>
      <c r="G51" s="98">
        <v>5.2919275508579071E-3</v>
      </c>
      <c r="H51" s="98">
        <v>6.4476865567767187E-3</v>
      </c>
      <c r="I51" s="98">
        <v>9.5734332897202921E-3</v>
      </c>
      <c r="J51" s="98">
        <v>1.8409756452441119E-2</v>
      </c>
      <c r="K51" s="98">
        <v>9.8691819967830063E-3</v>
      </c>
      <c r="L51" s="98">
        <v>2.4068737286239927E-2</v>
      </c>
      <c r="M51" s="98">
        <v>7.6832252879957949E-3</v>
      </c>
      <c r="N51" s="98">
        <v>2.7056017191778854E-3</v>
      </c>
      <c r="O51" s="98">
        <v>0</v>
      </c>
      <c r="P51" s="98">
        <v>2.2578476814962047E-4</v>
      </c>
      <c r="Q51" s="98">
        <v>0</v>
      </c>
      <c r="R51" s="98">
        <v>1.4041206377175659E-2</v>
      </c>
      <c r="S51" s="98">
        <v>4.0365127403524164E-3</v>
      </c>
      <c r="T51" s="98">
        <v>1.0336930256670611E-2</v>
      </c>
      <c r="U51" s="98">
        <v>1.5077735142811832E-2</v>
      </c>
      <c r="V51" s="98">
        <v>0</v>
      </c>
      <c r="W51" s="98">
        <v>9.4645001167276612E-3</v>
      </c>
      <c r="X51" s="98">
        <v>4.2035649977736896E-5</v>
      </c>
      <c r="Y51" s="98">
        <v>9.7957165262810807E-4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5.3891985067576215E-3</v>
      </c>
      <c r="D52" s="101">
        <v>0</v>
      </c>
      <c r="E52" s="101">
        <v>2.4093046033785599E-3</v>
      </c>
      <c r="F52" s="101">
        <v>1.2764637918995273E-3</v>
      </c>
      <c r="G52" s="101">
        <v>5.2919275508579071E-3</v>
      </c>
      <c r="H52" s="101">
        <v>6.4476865567767187E-3</v>
      </c>
      <c r="I52" s="101">
        <v>9.5734332897202921E-3</v>
      </c>
      <c r="J52" s="101">
        <v>1.8409756452441119E-2</v>
      </c>
      <c r="K52" s="101">
        <v>9.8691819967830063E-3</v>
      </c>
      <c r="L52" s="101">
        <v>2.4068737286239927E-2</v>
      </c>
      <c r="M52" s="101">
        <v>7.6832252879957949E-3</v>
      </c>
      <c r="N52" s="101">
        <v>2.7056017191778854E-3</v>
      </c>
      <c r="O52" s="101">
        <v>0</v>
      </c>
      <c r="P52" s="101">
        <v>2.2578476814962047E-4</v>
      </c>
      <c r="Q52" s="101">
        <v>0</v>
      </c>
      <c r="R52" s="101">
        <v>1.4041206377175659E-2</v>
      </c>
      <c r="S52" s="101">
        <v>4.0365127403524164E-3</v>
      </c>
      <c r="T52" s="101">
        <v>1.0336930256670611E-2</v>
      </c>
      <c r="U52" s="101">
        <v>1.5077735142811832E-2</v>
      </c>
      <c r="V52" s="101">
        <v>0</v>
      </c>
      <c r="W52" s="101">
        <v>9.4645001167276612E-3</v>
      </c>
      <c r="X52" s="101">
        <v>4.2035649977736896E-5</v>
      </c>
      <c r="Y52" s="101">
        <v>9.7957165262810807E-4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11.151519740114688</v>
      </c>
      <c r="D58" s="122">
        <v>10.5395281350908</v>
      </c>
      <c r="E58" s="122">
        <v>11.590276157095019</v>
      </c>
      <c r="F58" s="122">
        <v>9.3080873209004693</v>
      </c>
      <c r="G58" s="122">
        <v>8.489282334298867</v>
      </c>
      <c r="H58" s="122">
        <v>8.4725741063969764</v>
      </c>
      <c r="I58" s="122">
        <v>8.7582433471309429</v>
      </c>
      <c r="J58" s="122">
        <v>10.019616752495434</v>
      </c>
      <c r="K58" s="122">
        <v>7.0742067564325311</v>
      </c>
      <c r="L58" s="122">
        <v>6.1556533991264359</v>
      </c>
      <c r="M58" s="122">
        <v>6.5145112124021747</v>
      </c>
      <c r="N58" s="122">
        <v>7.7158653856608508</v>
      </c>
      <c r="O58" s="122">
        <v>7.4328988964992293</v>
      </c>
      <c r="P58" s="122">
        <v>0.65220153613565923</v>
      </c>
      <c r="Q58" s="122">
        <v>2.4682243562725739</v>
      </c>
      <c r="R58" s="122">
        <v>2.1567688673363197</v>
      </c>
      <c r="S58" s="122">
        <v>3.545691570657612</v>
      </c>
      <c r="T58" s="122">
        <v>3.1236521073993204</v>
      </c>
      <c r="U58" s="122">
        <v>3.5092297862882385</v>
      </c>
      <c r="V58" s="122">
        <v>2.1650435268329238</v>
      </c>
      <c r="W58" s="122">
        <v>1.6532041172728749</v>
      </c>
      <c r="X58" s="122">
        <v>0.28675117147045581</v>
      </c>
      <c r="Y58" s="122">
        <v>0.79005597651501303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11.151519740114688</v>
      </c>
      <c r="D59" s="98">
        <v>10.5395281350908</v>
      </c>
      <c r="E59" s="98">
        <v>11.590276157095019</v>
      </c>
      <c r="F59" s="98">
        <v>9.3080873209004693</v>
      </c>
      <c r="G59" s="98">
        <v>8.489282334298867</v>
      </c>
      <c r="H59" s="98">
        <v>8.4725741063969764</v>
      </c>
      <c r="I59" s="98">
        <v>8.7582433471309429</v>
      </c>
      <c r="J59" s="98">
        <v>10.019616752495434</v>
      </c>
      <c r="K59" s="98">
        <v>7.0742067564325311</v>
      </c>
      <c r="L59" s="98">
        <v>6.1556533991264359</v>
      </c>
      <c r="M59" s="98">
        <v>6.5145112124021747</v>
      </c>
      <c r="N59" s="98">
        <v>7.7158653856608508</v>
      </c>
      <c r="O59" s="98">
        <v>7.4328988964992293</v>
      </c>
      <c r="P59" s="98">
        <v>0.65220153613565923</v>
      </c>
      <c r="Q59" s="98">
        <v>2.4682243562725739</v>
      </c>
      <c r="R59" s="98">
        <v>2.1567688673363197</v>
      </c>
      <c r="S59" s="98">
        <v>3.545691570657612</v>
      </c>
      <c r="T59" s="98">
        <v>3.1236521073993204</v>
      </c>
      <c r="U59" s="98">
        <v>3.5092297862882385</v>
      </c>
      <c r="V59" s="98">
        <v>2.1650435268329238</v>
      </c>
      <c r="W59" s="98">
        <v>1.6532041172728749</v>
      </c>
      <c r="X59" s="98">
        <v>0.28675117147045581</v>
      </c>
      <c r="Y59" s="98">
        <v>0.79005597651501303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1210.0663428854157</v>
      </c>
      <c r="D62" s="117">
        <f t="shared" si="21"/>
        <v>1109.2196799916787</v>
      </c>
      <c r="E62" s="117">
        <f t="shared" si="21"/>
        <v>944.49967563255268</v>
      </c>
      <c r="F62" s="117">
        <f t="shared" si="21"/>
        <v>1286.1962461607302</v>
      </c>
      <c r="G62" s="117">
        <f t="shared" si="21"/>
        <v>782.05020520220387</v>
      </c>
      <c r="H62" s="117">
        <f t="shared" si="21"/>
        <v>1330.5422361288975</v>
      </c>
      <c r="I62" s="117">
        <f t="shared" si="21"/>
        <v>727.48392369876046</v>
      </c>
      <c r="J62" s="117">
        <f t="shared" si="21"/>
        <v>1029.4470447947056</v>
      </c>
      <c r="K62" s="117">
        <f t="shared" si="21"/>
        <v>714.36058706644985</v>
      </c>
      <c r="L62" s="117">
        <f t="shared" si="21"/>
        <v>842.92389642362321</v>
      </c>
      <c r="M62" s="117">
        <f t="shared" si="21"/>
        <v>644.61345131385963</v>
      </c>
      <c r="N62" s="117">
        <f t="shared" si="21"/>
        <v>701.69009865980388</v>
      </c>
      <c r="O62" s="117">
        <f t="shared" si="21"/>
        <v>667.76997319647944</v>
      </c>
      <c r="P62" s="117">
        <f t="shared" si="21"/>
        <v>538.33172830352896</v>
      </c>
      <c r="Q62" s="117">
        <f t="shared" si="21"/>
        <v>643.75295381939964</v>
      </c>
      <c r="R62" s="117">
        <f t="shared" ref="R62:V62" si="22">R63+R66+R68+R77</f>
        <v>653.38071388043284</v>
      </c>
      <c r="S62" s="117">
        <f t="shared" si="22"/>
        <v>527.30813515717261</v>
      </c>
      <c r="T62" s="117">
        <f t="shared" si="22"/>
        <v>475.74955248097604</v>
      </c>
      <c r="U62" s="117">
        <f t="shared" si="22"/>
        <v>457.97188839826811</v>
      </c>
      <c r="V62" s="117">
        <f t="shared" si="22"/>
        <v>413.02655422555614</v>
      </c>
      <c r="W62" s="117">
        <f t="shared" ref="W62:Y62" si="23">W63+W66+W68+W77</f>
        <v>320.54133334549857</v>
      </c>
      <c r="X62" s="117">
        <f t="shared" si="23"/>
        <v>200.45980784769623</v>
      </c>
      <c r="Y62" s="117">
        <f t="shared" si="23"/>
        <v>258.64449515406551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1074.4947841334163</v>
      </c>
      <c r="D63" s="122">
        <f t="shared" si="24"/>
        <v>960.79017707176854</v>
      </c>
      <c r="E63" s="122">
        <f t="shared" si="24"/>
        <v>825.17764226339307</v>
      </c>
      <c r="F63" s="122">
        <f t="shared" si="24"/>
        <v>1132.5690214548113</v>
      </c>
      <c r="G63" s="122">
        <f t="shared" si="24"/>
        <v>684.89841039583757</v>
      </c>
      <c r="H63" s="122">
        <f t="shared" si="24"/>
        <v>1162.7447435972474</v>
      </c>
      <c r="I63" s="122">
        <f t="shared" si="24"/>
        <v>619.44014421137058</v>
      </c>
      <c r="J63" s="122">
        <f t="shared" si="24"/>
        <v>900.02101368747481</v>
      </c>
      <c r="K63" s="122">
        <f t="shared" si="24"/>
        <v>620.90661556932127</v>
      </c>
      <c r="L63" s="122">
        <f t="shared" si="24"/>
        <v>737.33224400042616</v>
      </c>
      <c r="M63" s="122">
        <f t="shared" si="24"/>
        <v>532.36770077669519</v>
      </c>
      <c r="N63" s="122">
        <f t="shared" si="24"/>
        <v>605.33357780505287</v>
      </c>
      <c r="O63" s="122">
        <f t="shared" si="24"/>
        <v>579.47017386503182</v>
      </c>
      <c r="P63" s="122">
        <f t="shared" si="24"/>
        <v>439.37354337525665</v>
      </c>
      <c r="Q63" s="122">
        <f t="shared" si="24"/>
        <v>544.66360886404777</v>
      </c>
      <c r="R63" s="122">
        <f t="shared" ref="R63:V63" si="25">SUM(R64:R65)</f>
        <v>548.38436018863263</v>
      </c>
      <c r="S63" s="122">
        <f t="shared" si="25"/>
        <v>429.69734726831865</v>
      </c>
      <c r="T63" s="122">
        <f t="shared" si="25"/>
        <v>380.43316720218616</v>
      </c>
      <c r="U63" s="122">
        <f t="shared" si="25"/>
        <v>355.60059152244543</v>
      </c>
      <c r="V63" s="122">
        <f t="shared" si="25"/>
        <v>317.20920647327426</v>
      </c>
      <c r="W63" s="122">
        <f t="shared" ref="W63:Y63" si="26">SUM(W64:W65)</f>
        <v>244.45607476029753</v>
      </c>
      <c r="X63" s="122">
        <f t="shared" si="26"/>
        <v>150.51790182193835</v>
      </c>
      <c r="Y63" s="122">
        <f t="shared" si="26"/>
        <v>192.00031329239766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1074.4947841334163</v>
      </c>
      <c r="D64" s="98">
        <v>960.79017707176854</v>
      </c>
      <c r="E64" s="98">
        <v>825.17764226339307</v>
      </c>
      <c r="F64" s="98">
        <v>1132.5690214548113</v>
      </c>
      <c r="G64" s="98">
        <v>684.89841039583757</v>
      </c>
      <c r="H64" s="98">
        <v>1162.7447435972474</v>
      </c>
      <c r="I64" s="98">
        <v>619.44014421137058</v>
      </c>
      <c r="J64" s="98">
        <v>900.02101368747481</v>
      </c>
      <c r="K64" s="98">
        <v>620.90661556932127</v>
      </c>
      <c r="L64" s="98">
        <v>737.33224400042616</v>
      </c>
      <c r="M64" s="98">
        <v>532.36770077669519</v>
      </c>
      <c r="N64" s="98">
        <v>605.33357780505287</v>
      </c>
      <c r="O64" s="98">
        <v>579.47017386503182</v>
      </c>
      <c r="P64" s="98">
        <v>439.37354337525665</v>
      </c>
      <c r="Q64" s="98">
        <v>544.66360886404777</v>
      </c>
      <c r="R64" s="98">
        <v>548.38436018863263</v>
      </c>
      <c r="S64" s="98">
        <v>429.69734726831865</v>
      </c>
      <c r="T64" s="98">
        <v>380.43316720218616</v>
      </c>
      <c r="U64" s="98">
        <v>355.60059152244543</v>
      </c>
      <c r="V64" s="98">
        <v>317.20920647327426</v>
      </c>
      <c r="W64" s="98">
        <v>244.45607476029753</v>
      </c>
      <c r="X64" s="98">
        <v>150.51790182193835</v>
      </c>
      <c r="Y64" s="98">
        <v>192.00031329239766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83.180163398379932</v>
      </c>
      <c r="D68" s="122">
        <v>89.520303900492024</v>
      </c>
      <c r="E68" s="122">
        <v>79.461858036580196</v>
      </c>
      <c r="F68" s="122">
        <v>101.8264009884968</v>
      </c>
      <c r="G68" s="122">
        <v>61.353998876819269</v>
      </c>
      <c r="H68" s="122">
        <v>103.70353493930145</v>
      </c>
      <c r="I68" s="122">
        <v>67.114891576955628</v>
      </c>
      <c r="J68" s="122">
        <v>76.885934325951482</v>
      </c>
      <c r="K68" s="122">
        <v>59.497547780345307</v>
      </c>
      <c r="L68" s="122">
        <v>61.027377236427824</v>
      </c>
      <c r="M68" s="122">
        <v>67.84756556519352</v>
      </c>
      <c r="N68" s="122">
        <v>55.447744582079345</v>
      </c>
      <c r="O68" s="122">
        <v>52.800669532299068</v>
      </c>
      <c r="P68" s="122">
        <v>55.067240732886361</v>
      </c>
      <c r="Q68" s="122">
        <v>56.654126600880872</v>
      </c>
      <c r="R68" s="122">
        <v>57.696365036084337</v>
      </c>
      <c r="S68" s="122">
        <v>59.45380875865002</v>
      </c>
      <c r="T68" s="122">
        <v>58.539923037135466</v>
      </c>
      <c r="U68" s="122">
        <v>64.589830960229847</v>
      </c>
      <c r="V68" s="122">
        <v>60.342546128241381</v>
      </c>
      <c r="W68" s="122">
        <v>46.430172862880788</v>
      </c>
      <c r="X68" s="122">
        <v>26.415019103031021</v>
      </c>
      <c r="Y68" s="122">
        <v>33.811953870644778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83.176691320458403</v>
      </c>
      <c r="D69" s="98">
        <v>89.511354873098767</v>
      </c>
      <c r="E69" s="98">
        <v>79.459399641398406</v>
      </c>
      <c r="F69" s="98">
        <v>101.81249428205012</v>
      </c>
      <c r="G69" s="98">
        <v>61.345077017733963</v>
      </c>
      <c r="H69" s="98">
        <v>103.67567461218258</v>
      </c>
      <c r="I69" s="98">
        <v>67.091349930567347</v>
      </c>
      <c r="J69" s="98">
        <v>76.86076730109049</v>
      </c>
      <c r="K69" s="98">
        <v>59.469582320522491</v>
      </c>
      <c r="L69" s="98">
        <v>60.939480950325851</v>
      </c>
      <c r="M69" s="98">
        <v>67.788911032053306</v>
      </c>
      <c r="N69" s="98">
        <v>55.447744582079345</v>
      </c>
      <c r="O69" s="98">
        <v>52.800669532299068</v>
      </c>
      <c r="P69" s="98">
        <v>55.059059993510481</v>
      </c>
      <c r="Q69" s="98">
        <v>56.653423228098269</v>
      </c>
      <c r="R69" s="98">
        <v>57.676037521062177</v>
      </c>
      <c r="S69" s="98">
        <v>59.446730700363247</v>
      </c>
      <c r="T69" s="98">
        <v>58.5163286876559</v>
      </c>
      <c r="U69" s="98">
        <v>64.560697715840675</v>
      </c>
      <c r="V69" s="98">
        <v>60.326920087996832</v>
      </c>
      <c r="W69" s="98">
        <v>46.40410387127438</v>
      </c>
      <c r="X69" s="98">
        <v>26.402585194368577</v>
      </c>
      <c r="Y69" s="98">
        <v>33.806115297696152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3.4720779215300602E-3</v>
      </c>
      <c r="D70" s="98">
        <v>8.9490273932539607E-3</v>
      </c>
      <c r="E70" s="98">
        <v>2.4583951817916099E-3</v>
      </c>
      <c r="F70" s="98">
        <v>1.3906706446680128E-2</v>
      </c>
      <c r="G70" s="98">
        <v>8.9218590853078726E-3</v>
      </c>
      <c r="H70" s="98">
        <v>2.7860327118873464E-2</v>
      </c>
      <c r="I70" s="98">
        <v>2.3541646388284761E-2</v>
      </c>
      <c r="J70" s="98">
        <v>2.5167024860986095E-2</v>
      </c>
      <c r="K70" s="98">
        <v>2.7965459822819772E-2</v>
      </c>
      <c r="L70" s="98">
        <v>8.7896286101972476E-2</v>
      </c>
      <c r="M70" s="98">
        <v>5.865453314021845E-2</v>
      </c>
      <c r="N70" s="98">
        <v>0</v>
      </c>
      <c r="O70" s="98">
        <v>0</v>
      </c>
      <c r="P70" s="98">
        <v>8.1807393758818753E-3</v>
      </c>
      <c r="Q70" s="98">
        <v>7.0337278260605013E-4</v>
      </c>
      <c r="R70" s="98">
        <v>2.0327515022160784E-2</v>
      </c>
      <c r="S70" s="98">
        <v>7.0780582867724503E-3</v>
      </c>
      <c r="T70" s="98">
        <v>2.3594349479569315E-2</v>
      </c>
      <c r="U70" s="98">
        <v>2.9133244389173675E-2</v>
      </c>
      <c r="V70" s="98">
        <v>1.5626040244549392E-2</v>
      </c>
      <c r="W70" s="98">
        <v>2.6068991606404787E-2</v>
      </c>
      <c r="X70" s="98">
        <v>1.2433908662443148E-2</v>
      </c>
      <c r="Y70" s="98">
        <v>5.8385729486253955E-3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3.4720779215300602E-3</v>
      </c>
      <c r="D71" s="101">
        <v>8.9490273932539607E-3</v>
      </c>
      <c r="E71" s="101">
        <v>2.4583951817916099E-3</v>
      </c>
      <c r="F71" s="101">
        <v>1.3906706446680128E-2</v>
      </c>
      <c r="G71" s="101">
        <v>8.9218590853078726E-3</v>
      </c>
      <c r="H71" s="101">
        <v>2.7860327118873464E-2</v>
      </c>
      <c r="I71" s="101">
        <v>2.3541646388284761E-2</v>
      </c>
      <c r="J71" s="101">
        <v>2.5167024860986095E-2</v>
      </c>
      <c r="K71" s="101">
        <v>2.7965459822819772E-2</v>
      </c>
      <c r="L71" s="101">
        <v>8.7896286101972476E-2</v>
      </c>
      <c r="M71" s="101">
        <v>5.865453314021845E-2</v>
      </c>
      <c r="N71" s="101">
        <v>0</v>
      </c>
      <c r="O71" s="101">
        <v>0</v>
      </c>
      <c r="P71" s="101">
        <v>8.1807393758818753E-3</v>
      </c>
      <c r="Q71" s="101">
        <v>7.0337278260605013E-4</v>
      </c>
      <c r="R71" s="101">
        <v>2.0327515022160784E-2</v>
      </c>
      <c r="S71" s="101">
        <v>7.0780582867724503E-3</v>
      </c>
      <c r="T71" s="101">
        <v>2.3594349479569315E-2</v>
      </c>
      <c r="U71" s="101">
        <v>2.9133244389173675E-2</v>
      </c>
      <c r="V71" s="101">
        <v>1.5626040244549392E-2</v>
      </c>
      <c r="W71" s="101">
        <v>2.6068991606404787E-2</v>
      </c>
      <c r="X71" s="101">
        <v>1.2433908662443148E-2</v>
      </c>
      <c r="Y71" s="101">
        <v>5.8385729486253955E-3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52.391395353619679</v>
      </c>
      <c r="D77" s="122">
        <v>58.909199019418224</v>
      </c>
      <c r="E77" s="122">
        <v>39.860175332579388</v>
      </c>
      <c r="F77" s="122">
        <v>51.800823717422155</v>
      </c>
      <c r="G77" s="122">
        <v>35.797795929547028</v>
      </c>
      <c r="H77" s="122">
        <v>64.093957592348545</v>
      </c>
      <c r="I77" s="122">
        <v>40.928887910434248</v>
      </c>
      <c r="J77" s="122">
        <v>52.54009678127936</v>
      </c>
      <c r="K77" s="122">
        <v>33.956423716783355</v>
      </c>
      <c r="L77" s="122">
        <v>44.564275186769208</v>
      </c>
      <c r="M77" s="122">
        <v>44.398184971970849</v>
      </c>
      <c r="N77" s="122">
        <v>40.908776272671659</v>
      </c>
      <c r="O77" s="122">
        <v>35.499129799148569</v>
      </c>
      <c r="P77" s="122">
        <v>43.890944195385948</v>
      </c>
      <c r="Q77" s="122">
        <v>42.435218354470983</v>
      </c>
      <c r="R77" s="122">
        <v>47.299988655715836</v>
      </c>
      <c r="S77" s="122">
        <v>38.15697913020395</v>
      </c>
      <c r="T77" s="122">
        <v>36.776462241654436</v>
      </c>
      <c r="U77" s="122">
        <v>37.781465915592833</v>
      </c>
      <c r="V77" s="122">
        <v>35.474801624040495</v>
      </c>
      <c r="W77" s="122">
        <v>29.655085722320269</v>
      </c>
      <c r="X77" s="122">
        <v>23.526886922726835</v>
      </c>
      <c r="Y77" s="122">
        <v>32.832227991023096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52.391395353619679</v>
      </c>
      <c r="D78" s="98">
        <v>58.909199019418224</v>
      </c>
      <c r="E78" s="98">
        <v>39.860175332579388</v>
      </c>
      <c r="F78" s="98">
        <v>51.800823717422155</v>
      </c>
      <c r="G78" s="98">
        <v>35.797795929547028</v>
      </c>
      <c r="H78" s="98">
        <v>64.093957592348545</v>
      </c>
      <c r="I78" s="98">
        <v>40.928887910434248</v>
      </c>
      <c r="J78" s="98">
        <v>52.54009678127936</v>
      </c>
      <c r="K78" s="98">
        <v>33.956423716783355</v>
      </c>
      <c r="L78" s="98">
        <v>44.564275186769208</v>
      </c>
      <c r="M78" s="98">
        <v>44.398184971970849</v>
      </c>
      <c r="N78" s="98">
        <v>40.908776272671659</v>
      </c>
      <c r="O78" s="98">
        <v>35.499129799148569</v>
      </c>
      <c r="P78" s="98">
        <v>43.890944195385948</v>
      </c>
      <c r="Q78" s="98">
        <v>42.435218354470983</v>
      </c>
      <c r="R78" s="98">
        <v>47.299988655715836</v>
      </c>
      <c r="S78" s="98">
        <v>38.15697913020395</v>
      </c>
      <c r="T78" s="98">
        <v>36.776462241654436</v>
      </c>
      <c r="U78" s="98">
        <v>37.781465915592833</v>
      </c>
      <c r="V78" s="98">
        <v>35.474801624040495</v>
      </c>
      <c r="W78" s="98">
        <v>29.655085722320269</v>
      </c>
      <c r="X78" s="98">
        <v>23.526886922726835</v>
      </c>
      <c r="Y78" s="98">
        <v>32.832227991023096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11.294005335468977</v>
      </c>
      <c r="D81" s="117">
        <f t="shared" si="28"/>
        <v>15.964682523731376</v>
      </c>
      <c r="E81" s="117">
        <f t="shared" si="28"/>
        <v>16.965975585884273</v>
      </c>
      <c r="F81" s="117">
        <f t="shared" si="28"/>
        <v>15.904411548484877</v>
      </c>
      <c r="G81" s="117">
        <f t="shared" si="28"/>
        <v>13.971966158711133</v>
      </c>
      <c r="H81" s="117">
        <f t="shared" si="28"/>
        <v>16.235812223706002</v>
      </c>
      <c r="I81" s="117">
        <f t="shared" si="28"/>
        <v>18.677944948635066</v>
      </c>
      <c r="J81" s="117">
        <f t="shared" si="28"/>
        <v>17.122781956549066</v>
      </c>
      <c r="K81" s="117">
        <f t="shared" si="28"/>
        <v>19.458007403327159</v>
      </c>
      <c r="L81" s="117">
        <f t="shared" si="28"/>
        <v>23.326629741848528</v>
      </c>
      <c r="M81" s="117">
        <f t="shared" si="28"/>
        <v>17.469760863615686</v>
      </c>
      <c r="N81" s="117">
        <f t="shared" si="28"/>
        <v>17.318228936404996</v>
      </c>
      <c r="O81" s="117">
        <f t="shared" si="28"/>
        <v>18.038113768381518</v>
      </c>
      <c r="P81" s="117">
        <f t="shared" si="28"/>
        <v>25.384378712626969</v>
      </c>
      <c r="Q81" s="117">
        <f t="shared" si="28"/>
        <v>12.83925699651499</v>
      </c>
      <c r="R81" s="117">
        <f t="shared" ref="R81:V81" si="29">R82+R85+R87+R100</f>
        <v>7.1910828441489718</v>
      </c>
      <c r="S81" s="117">
        <f t="shared" si="29"/>
        <v>7.832600113447767</v>
      </c>
      <c r="T81" s="117">
        <f t="shared" si="29"/>
        <v>9.5338489861089819</v>
      </c>
      <c r="U81" s="117">
        <f t="shared" si="29"/>
        <v>9.6207968723174826</v>
      </c>
      <c r="V81" s="117">
        <f t="shared" si="29"/>
        <v>7.4062257833848983</v>
      </c>
      <c r="W81" s="117">
        <f t="shared" ref="W81:Y81" si="30">W82+W85+W87+W100</f>
        <v>6.4321290296787712</v>
      </c>
      <c r="X81" s="117">
        <f t="shared" si="30"/>
        <v>2.6664234602565728</v>
      </c>
      <c r="Y81" s="117">
        <f t="shared" si="30"/>
        <v>6.2238933937231984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3.1787723239947292</v>
      </c>
      <c r="D87" s="122">
        <v>3.3871448478998194</v>
      </c>
      <c r="E87" s="122">
        <v>3.658949868120668</v>
      </c>
      <c r="F87" s="122">
        <v>3.6473463979467668</v>
      </c>
      <c r="G87" s="122">
        <v>3.7642378571057256</v>
      </c>
      <c r="H87" s="122">
        <v>4.1510770304917264</v>
      </c>
      <c r="I87" s="122">
        <v>4.0235512675135894</v>
      </c>
      <c r="J87" s="122">
        <v>2.7629524512479793</v>
      </c>
      <c r="K87" s="122">
        <v>3.9991583692440607</v>
      </c>
      <c r="L87" s="122">
        <v>3.4509571996399733</v>
      </c>
      <c r="M87" s="122">
        <v>2.5923355539214401</v>
      </c>
      <c r="N87" s="122">
        <v>2.6586415893367765</v>
      </c>
      <c r="O87" s="122">
        <v>2.8874186221020053</v>
      </c>
      <c r="P87" s="122">
        <v>3.9544663116671783</v>
      </c>
      <c r="Q87" s="122">
        <v>2.0825996873438894</v>
      </c>
      <c r="R87" s="122">
        <v>1.4796614529275061</v>
      </c>
      <c r="S87" s="122">
        <v>1.4914252398897714</v>
      </c>
      <c r="T87" s="122">
        <v>1.575068060714194</v>
      </c>
      <c r="U87" s="122">
        <v>1.514177589582125</v>
      </c>
      <c r="V87" s="122">
        <v>1.2092414800690383</v>
      </c>
      <c r="W87" s="122">
        <v>1.3278501894073509</v>
      </c>
      <c r="X87" s="122">
        <v>0.54393088694422298</v>
      </c>
      <c r="Y87" s="122">
        <v>1.0824778761910043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3.1785476209177168</v>
      </c>
      <c r="D92" s="101">
        <v>3.3868609785826416</v>
      </c>
      <c r="E92" s="101">
        <v>3.6587956349775617</v>
      </c>
      <c r="F92" s="101">
        <v>3.6469638929489485</v>
      </c>
      <c r="G92" s="101">
        <v>3.7636930348307143</v>
      </c>
      <c r="H92" s="101">
        <v>4.1505713995246243</v>
      </c>
      <c r="I92" s="101">
        <v>4.0222004321403375</v>
      </c>
      <c r="J92" s="101">
        <v>2.7625387724851</v>
      </c>
      <c r="K92" s="101">
        <v>3.9978230458546364</v>
      </c>
      <c r="L92" s="101">
        <v>3.4469947951148141</v>
      </c>
      <c r="M92" s="101">
        <v>2.5912259563410269</v>
      </c>
      <c r="N92" s="101">
        <v>2.6586415893367765</v>
      </c>
      <c r="O92" s="101">
        <v>2.8874186221020053</v>
      </c>
      <c r="P92" s="101">
        <v>3.9526348249116556</v>
      </c>
      <c r="Q92" s="101">
        <v>2.0821044308307632</v>
      </c>
      <c r="R92" s="101">
        <v>1.479060210069741</v>
      </c>
      <c r="S92" s="101">
        <v>1.4907949644413425</v>
      </c>
      <c r="T92" s="101">
        <v>1.5742102244752512</v>
      </c>
      <c r="U92" s="101">
        <v>1.5137649883926978</v>
      </c>
      <c r="V92" s="101">
        <v>1.2090980947357717</v>
      </c>
      <c r="W92" s="101">
        <v>1.3268144024022421</v>
      </c>
      <c r="X92" s="101">
        <v>0.54374524350161546</v>
      </c>
      <c r="Y92" s="101">
        <v>1.0823467408747627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2.2470307701245629E-4</v>
      </c>
      <c r="D93" s="104">
        <v>2.8386931717768588E-4</v>
      </c>
      <c r="E93" s="104">
        <v>1.542331431062966E-4</v>
      </c>
      <c r="F93" s="104">
        <v>3.825049978184439E-4</v>
      </c>
      <c r="G93" s="104">
        <v>5.4482227501107634E-4</v>
      </c>
      <c r="H93" s="104">
        <v>5.0563096710198397E-4</v>
      </c>
      <c r="I93" s="104">
        <v>1.3508353732521251E-3</v>
      </c>
      <c r="J93" s="104">
        <v>4.1367876287921163E-4</v>
      </c>
      <c r="K93" s="104">
        <v>1.3353233894243728E-3</v>
      </c>
      <c r="L93" s="104">
        <v>3.962404525159371E-3</v>
      </c>
      <c r="M93" s="104">
        <v>1.1095975804131285E-3</v>
      </c>
      <c r="N93" s="104">
        <v>0</v>
      </c>
      <c r="O93" s="104">
        <v>0</v>
      </c>
      <c r="P93" s="104">
        <v>1.831486755522535E-3</v>
      </c>
      <c r="Q93" s="104">
        <v>4.952565131260974E-4</v>
      </c>
      <c r="R93" s="104">
        <v>6.012428577650622E-4</v>
      </c>
      <c r="S93" s="104">
        <v>6.3027544842880767E-4</v>
      </c>
      <c r="T93" s="104">
        <v>8.5783623894296346E-4</v>
      </c>
      <c r="U93" s="104">
        <v>4.1260118942731678E-4</v>
      </c>
      <c r="V93" s="104">
        <v>1.4338533326672129E-4</v>
      </c>
      <c r="W93" s="104">
        <v>1.0357870051088047E-3</v>
      </c>
      <c r="X93" s="104">
        <v>1.8564344260755037E-4</v>
      </c>
      <c r="Y93" s="104">
        <v>1.3113531624172852E-4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2.2470307701245629E-4</v>
      </c>
      <c r="D94" s="98">
        <v>2.8386931717768588E-4</v>
      </c>
      <c r="E94" s="98">
        <v>1.542331431062966E-4</v>
      </c>
      <c r="F94" s="98">
        <v>3.825049978184439E-4</v>
      </c>
      <c r="G94" s="98">
        <v>5.4482227501107634E-4</v>
      </c>
      <c r="H94" s="98">
        <v>5.0563096710198397E-4</v>
      </c>
      <c r="I94" s="98">
        <v>1.3508353732521251E-3</v>
      </c>
      <c r="J94" s="98">
        <v>4.1367876287921163E-4</v>
      </c>
      <c r="K94" s="98">
        <v>1.3353233894243728E-3</v>
      </c>
      <c r="L94" s="98">
        <v>3.962404525159371E-3</v>
      </c>
      <c r="M94" s="98">
        <v>1.1095975804131285E-3</v>
      </c>
      <c r="N94" s="98">
        <v>0</v>
      </c>
      <c r="O94" s="98">
        <v>0</v>
      </c>
      <c r="P94" s="98">
        <v>1.831486755522535E-3</v>
      </c>
      <c r="Q94" s="98">
        <v>4.952565131260974E-4</v>
      </c>
      <c r="R94" s="98">
        <v>6.012428577650622E-4</v>
      </c>
      <c r="S94" s="98">
        <v>6.3027544842880767E-4</v>
      </c>
      <c r="T94" s="98">
        <v>8.5783623894296346E-4</v>
      </c>
      <c r="U94" s="98">
        <v>4.1260118942731678E-4</v>
      </c>
      <c r="V94" s="98">
        <v>1.4338533326672129E-4</v>
      </c>
      <c r="W94" s="98">
        <v>1.0357870051088047E-3</v>
      </c>
      <c r="X94" s="98">
        <v>1.8564344260755037E-4</v>
      </c>
      <c r="Y94" s="98">
        <v>1.3113531624172852E-4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8.1152330114742472</v>
      </c>
      <c r="D100" s="122">
        <v>12.577537675831557</v>
      </c>
      <c r="E100" s="122">
        <v>13.307025717763606</v>
      </c>
      <c r="F100" s="122">
        <v>12.257065150538109</v>
      </c>
      <c r="G100" s="122">
        <v>10.207728301605407</v>
      </c>
      <c r="H100" s="122">
        <v>12.084735193214277</v>
      </c>
      <c r="I100" s="122">
        <v>14.654393681121476</v>
      </c>
      <c r="J100" s="122">
        <v>14.359829505301088</v>
      </c>
      <c r="K100" s="122">
        <v>15.458849034083096</v>
      </c>
      <c r="L100" s="122">
        <v>19.875672542208555</v>
      </c>
      <c r="M100" s="122">
        <v>14.877425309694248</v>
      </c>
      <c r="N100" s="122">
        <v>14.65958734706822</v>
      </c>
      <c r="O100" s="122">
        <v>15.150695146279512</v>
      </c>
      <c r="P100" s="122">
        <v>21.42991240095979</v>
      </c>
      <c r="Q100" s="122">
        <v>10.7566573091711</v>
      </c>
      <c r="R100" s="122">
        <v>5.7114213912214655</v>
      </c>
      <c r="S100" s="122">
        <v>6.3411748735579954</v>
      </c>
      <c r="T100" s="122">
        <v>7.9587809253947883</v>
      </c>
      <c r="U100" s="122">
        <v>8.1066192827353571</v>
      </c>
      <c r="V100" s="122">
        <v>6.19698430331586</v>
      </c>
      <c r="W100" s="122">
        <v>5.1042788402714203</v>
      </c>
      <c r="X100" s="122">
        <v>2.1224925733123499</v>
      </c>
      <c r="Y100" s="122">
        <v>5.1414155175321943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8.1152330114742472</v>
      </c>
      <c r="D102" s="98">
        <v>12.577537675831557</v>
      </c>
      <c r="E102" s="98">
        <v>13.307025717763606</v>
      </c>
      <c r="F102" s="98">
        <v>12.257065150538109</v>
      </c>
      <c r="G102" s="98">
        <v>10.207728301605407</v>
      </c>
      <c r="H102" s="98">
        <v>12.084735193214277</v>
      </c>
      <c r="I102" s="98">
        <v>14.654393681121476</v>
      </c>
      <c r="J102" s="98">
        <v>14.359829505301088</v>
      </c>
      <c r="K102" s="98">
        <v>15.458849034083096</v>
      </c>
      <c r="L102" s="98">
        <v>19.875672542208555</v>
      </c>
      <c r="M102" s="98">
        <v>14.877425309694248</v>
      </c>
      <c r="N102" s="98">
        <v>14.65958734706822</v>
      </c>
      <c r="O102" s="98">
        <v>15.150695146279512</v>
      </c>
      <c r="P102" s="98">
        <v>21.42991240095979</v>
      </c>
      <c r="Q102" s="98">
        <v>10.7566573091711</v>
      </c>
      <c r="R102" s="98">
        <v>5.7114213912214655</v>
      </c>
      <c r="S102" s="98">
        <v>6.3411748735579954</v>
      </c>
      <c r="T102" s="98">
        <v>7.9587809253947883</v>
      </c>
      <c r="U102" s="98">
        <v>8.1066192827353571</v>
      </c>
      <c r="V102" s="98">
        <v>6.19698430331586</v>
      </c>
      <c r="W102" s="98">
        <v>5.1042788402714203</v>
      </c>
      <c r="X102" s="98">
        <v>2.1224925733123499</v>
      </c>
      <c r="Y102" s="98">
        <v>5.1414155175321943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6.3673210016484321</v>
      </c>
      <c r="D124" s="117">
        <f t="shared" si="42"/>
        <v>6.4693546044329633</v>
      </c>
      <c r="E124" s="117">
        <f t="shared" si="42"/>
        <v>6.5679019689345397</v>
      </c>
      <c r="F124" s="117">
        <f t="shared" si="42"/>
        <v>6.0192608549790716</v>
      </c>
      <c r="G124" s="117">
        <f t="shared" si="42"/>
        <v>2.3638111562641151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3.0366787444737038</v>
      </c>
      <c r="M124" s="117">
        <f t="shared" si="42"/>
        <v>3.5081239274710221</v>
      </c>
      <c r="N124" s="117">
        <f t="shared" si="42"/>
        <v>3.6394621539293017</v>
      </c>
      <c r="O124" s="117">
        <f t="shared" si="42"/>
        <v>3.9058438803139031</v>
      </c>
      <c r="P124" s="117">
        <f t="shared" si="42"/>
        <v>3.4063987872387704</v>
      </c>
      <c r="Q124" s="117">
        <f t="shared" si="42"/>
        <v>3.4141539635129465</v>
      </c>
      <c r="R124" s="117">
        <f t="shared" ref="R124:V124" si="43">R125+R128+R130+R139</f>
        <v>2.0997083340651614</v>
      </c>
      <c r="S124" s="117">
        <f t="shared" si="43"/>
        <v>2.4265461536283688</v>
      </c>
      <c r="T124" s="117">
        <f t="shared" si="43"/>
        <v>2.4581368369143113</v>
      </c>
      <c r="U124" s="117">
        <f t="shared" si="43"/>
        <v>2.2748166354614519</v>
      </c>
      <c r="V124" s="117">
        <f t="shared" si="43"/>
        <v>1.6409655302582875</v>
      </c>
      <c r="W124" s="117">
        <f t="shared" ref="W124:Y124" si="44">W125+W128+W130+W139</f>
        <v>0.85753843078249692</v>
      </c>
      <c r="X124" s="117">
        <f t="shared" si="44"/>
        <v>0.23580779034808622</v>
      </c>
      <c r="Y124" s="117">
        <f t="shared" si="44"/>
        <v>0.6550411279135302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6.3673210016484321</v>
      </c>
      <c r="D139" s="122">
        <v>6.4693546044329633</v>
      </c>
      <c r="E139" s="122">
        <v>6.5679019689345397</v>
      </c>
      <c r="F139" s="122">
        <v>6.0192608549790716</v>
      </c>
      <c r="G139" s="122">
        <v>2.3638111562641151</v>
      </c>
      <c r="H139" s="122">
        <v>0</v>
      </c>
      <c r="I139" s="122">
        <v>0</v>
      </c>
      <c r="J139" s="122">
        <v>0</v>
      </c>
      <c r="K139" s="122">
        <v>0</v>
      </c>
      <c r="L139" s="122">
        <v>3.0366787444737038</v>
      </c>
      <c r="M139" s="122">
        <v>3.5081239274710221</v>
      </c>
      <c r="N139" s="122">
        <v>3.6394621539293017</v>
      </c>
      <c r="O139" s="122">
        <v>3.9058438803139031</v>
      </c>
      <c r="P139" s="122">
        <v>3.4063987872387704</v>
      </c>
      <c r="Q139" s="122">
        <v>3.4141539635129465</v>
      </c>
      <c r="R139" s="122">
        <v>2.0997083340651614</v>
      </c>
      <c r="S139" s="122">
        <v>2.4265461536283688</v>
      </c>
      <c r="T139" s="122">
        <v>2.4581368369143113</v>
      </c>
      <c r="U139" s="122">
        <v>2.2748166354614519</v>
      </c>
      <c r="V139" s="122">
        <v>1.6409655302582875</v>
      </c>
      <c r="W139" s="122">
        <v>0.85753843078249692</v>
      </c>
      <c r="X139" s="122">
        <v>0.23580779034808622</v>
      </c>
      <c r="Y139" s="122">
        <v>0.6550411279135302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6.3673210016484321</v>
      </c>
      <c r="D140" s="98">
        <v>6.4693546044329633</v>
      </c>
      <c r="E140" s="98">
        <v>6.5679019689345397</v>
      </c>
      <c r="F140" s="98">
        <v>6.0192608549790716</v>
      </c>
      <c r="G140" s="98">
        <v>2.3638111562641151</v>
      </c>
      <c r="H140" s="98">
        <v>0</v>
      </c>
      <c r="I140" s="98">
        <v>0</v>
      </c>
      <c r="J140" s="98">
        <v>0</v>
      </c>
      <c r="K140" s="98">
        <v>0</v>
      </c>
      <c r="L140" s="98">
        <v>3.0366787444737038</v>
      </c>
      <c r="M140" s="98">
        <v>3.5081239274710221</v>
      </c>
      <c r="N140" s="98">
        <v>3.6394621539293017</v>
      </c>
      <c r="O140" s="98">
        <v>3.9058438803139031</v>
      </c>
      <c r="P140" s="98">
        <v>3.4063987872387704</v>
      </c>
      <c r="Q140" s="98">
        <v>3.4141539635129465</v>
      </c>
      <c r="R140" s="98">
        <v>2.0997083340651614</v>
      </c>
      <c r="S140" s="98">
        <v>2.4265461536283688</v>
      </c>
      <c r="T140" s="98">
        <v>2.4581368369143113</v>
      </c>
      <c r="U140" s="98">
        <v>2.2748166354614519</v>
      </c>
      <c r="V140" s="98">
        <v>1.6409655302582875</v>
      </c>
      <c r="W140" s="98">
        <v>0.85753843078249692</v>
      </c>
      <c r="X140" s="98">
        <v>0.23580779034808622</v>
      </c>
      <c r="Y140" s="98">
        <v>0.6550411279135302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0.71330245802963876</v>
      </c>
      <c r="D143" s="117">
        <f t="shared" si="49"/>
        <v>1.0913663787072283</v>
      </c>
      <c r="E143" s="117">
        <f t="shared" si="49"/>
        <v>1.8744597592966952</v>
      </c>
      <c r="F143" s="117">
        <f t="shared" si="49"/>
        <v>4.3175581034229493</v>
      </c>
      <c r="G143" s="117">
        <f t="shared" si="49"/>
        <v>7.1974734057737582</v>
      </c>
      <c r="H143" s="117">
        <f t="shared" si="49"/>
        <v>12.667093340681701</v>
      </c>
      <c r="I143" s="117">
        <f t="shared" si="49"/>
        <v>13.736011889420944</v>
      </c>
      <c r="J143" s="117">
        <f t="shared" si="49"/>
        <v>14.019592872992368</v>
      </c>
      <c r="K143" s="117">
        <f t="shared" si="49"/>
        <v>12.714816949426904</v>
      </c>
      <c r="L143" s="117">
        <f t="shared" si="49"/>
        <v>12.103200123376682</v>
      </c>
      <c r="M143" s="117">
        <f t="shared" si="49"/>
        <v>6.4400501539088308</v>
      </c>
      <c r="N143" s="117">
        <f t="shared" si="49"/>
        <v>6.2322261693364931</v>
      </c>
      <c r="O143" s="117">
        <f t="shared" si="49"/>
        <v>7.6590554465802043</v>
      </c>
      <c r="P143" s="117">
        <f t="shared" si="49"/>
        <v>20.395984919377952</v>
      </c>
      <c r="Q143" s="117">
        <f t="shared" si="49"/>
        <v>13.970777139883511</v>
      </c>
      <c r="R143" s="117">
        <f t="shared" ref="R143:V143" si="50">R144+R146+R148+R157</f>
        <v>8.7823625940892249</v>
      </c>
      <c r="S143" s="117">
        <f t="shared" si="50"/>
        <v>9.3509563999798075</v>
      </c>
      <c r="T143" s="117">
        <f t="shared" si="50"/>
        <v>12.014348077800609</v>
      </c>
      <c r="U143" s="117">
        <f t="shared" si="50"/>
        <v>15.244678850098023</v>
      </c>
      <c r="V143" s="117">
        <f t="shared" si="50"/>
        <v>16.040724209491053</v>
      </c>
      <c r="W143" s="117">
        <f t="shared" ref="W143:Y143" si="51">W144+W146+W148+W157</f>
        <v>13.372189202038939</v>
      </c>
      <c r="X143" s="117">
        <f t="shared" si="51"/>
        <v>5.4834624836878794</v>
      </c>
      <c r="Y143" s="117">
        <f t="shared" si="51"/>
        <v>8.9188599136142752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0.2014153958349906</v>
      </c>
      <c r="D148" s="122">
        <v>0.23290548631571081</v>
      </c>
      <c r="E148" s="122">
        <v>0.40695709341127928</v>
      </c>
      <c r="F148" s="122">
        <v>0.99612480089636857</v>
      </c>
      <c r="G148" s="122">
        <v>1.951132186962353</v>
      </c>
      <c r="H148" s="122">
        <v>3.2604673771256052</v>
      </c>
      <c r="I148" s="122">
        <v>2.9878380356632208</v>
      </c>
      <c r="J148" s="122">
        <v>2.344847562008733</v>
      </c>
      <c r="K148" s="122">
        <v>2.6576143346502858</v>
      </c>
      <c r="L148" s="122">
        <v>1.815606234011536</v>
      </c>
      <c r="M148" s="122">
        <v>0.96742776478424297</v>
      </c>
      <c r="N148" s="122">
        <v>0.96922804984786204</v>
      </c>
      <c r="O148" s="122">
        <v>1.2465015958816645</v>
      </c>
      <c r="P148" s="122">
        <v>3.1876148867009029</v>
      </c>
      <c r="Q148" s="122">
        <v>2.2772566414328068</v>
      </c>
      <c r="R148" s="122">
        <v>1.8156094709022783</v>
      </c>
      <c r="S148" s="122">
        <v>1.7919643556869764</v>
      </c>
      <c r="T148" s="122">
        <v>1.9965695409116617</v>
      </c>
      <c r="U148" s="122">
        <v>2.4182947430097501</v>
      </c>
      <c r="V148" s="122">
        <v>2.6835852307762194</v>
      </c>
      <c r="W148" s="122">
        <v>2.8751887999040604</v>
      </c>
      <c r="X148" s="122">
        <v>1.2326933723942639</v>
      </c>
      <c r="Y148" s="122">
        <v>1.6451697082769052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0.2014153958349906</v>
      </c>
      <c r="D149" s="98">
        <v>0.23290548631571081</v>
      </c>
      <c r="E149" s="98">
        <v>0.40695709341127928</v>
      </c>
      <c r="F149" s="98">
        <v>0.99604829989680488</v>
      </c>
      <c r="G149" s="98">
        <v>1.9508597758248474</v>
      </c>
      <c r="H149" s="98">
        <v>3.2600249500293907</v>
      </c>
      <c r="I149" s="98">
        <v>2.9868050439072045</v>
      </c>
      <c r="J149" s="98">
        <v>2.3445028297063337</v>
      </c>
      <c r="K149" s="98">
        <v>2.6567241190573361</v>
      </c>
      <c r="L149" s="98">
        <v>1.8135516538873793</v>
      </c>
      <c r="M149" s="98">
        <v>0.96701166569158803</v>
      </c>
      <c r="N149" s="98">
        <v>0.96922804984786204</v>
      </c>
      <c r="O149" s="98">
        <v>1.2465015958816645</v>
      </c>
      <c r="P149" s="98">
        <v>3.1860991735239188</v>
      </c>
      <c r="Q149" s="98">
        <v>2.2766906339892343</v>
      </c>
      <c r="R149" s="98">
        <v>1.8148746185205655</v>
      </c>
      <c r="S149" s="98">
        <v>1.7911765113764404</v>
      </c>
      <c r="T149" s="98">
        <v>1.9954777493348252</v>
      </c>
      <c r="U149" s="98">
        <v>2.4176070743607045</v>
      </c>
      <c r="V149" s="98">
        <v>2.6832267674430526</v>
      </c>
      <c r="W149" s="98">
        <v>2.8729578740469028</v>
      </c>
      <c r="X149" s="98">
        <v>1.232260204361513</v>
      </c>
      <c r="Y149" s="98">
        <v>1.6449657200071959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7.650099956368878E-5</v>
      </c>
      <c r="G150" s="98">
        <v>2.7241113750553817E-4</v>
      </c>
      <c r="H150" s="98">
        <v>4.4242709621423586E-4</v>
      </c>
      <c r="I150" s="98">
        <v>1.0329917560163309E-3</v>
      </c>
      <c r="J150" s="98">
        <v>3.4473230239934303E-4</v>
      </c>
      <c r="K150" s="98">
        <v>8.9021559294958166E-4</v>
      </c>
      <c r="L150" s="98">
        <v>2.0545801241567112E-3</v>
      </c>
      <c r="M150" s="98">
        <v>4.1609909265492303E-4</v>
      </c>
      <c r="N150" s="98">
        <v>0</v>
      </c>
      <c r="O150" s="98">
        <v>0</v>
      </c>
      <c r="P150" s="98">
        <v>1.515713176984167E-3</v>
      </c>
      <c r="Q150" s="98">
        <v>5.6600744357268281E-4</v>
      </c>
      <c r="R150" s="98">
        <v>7.3485238171285363E-4</v>
      </c>
      <c r="S150" s="98">
        <v>7.8784431053600956E-4</v>
      </c>
      <c r="T150" s="98">
        <v>1.0917915768364991E-3</v>
      </c>
      <c r="U150" s="98">
        <v>6.8766864904552815E-4</v>
      </c>
      <c r="V150" s="98">
        <v>3.5846333316680323E-4</v>
      </c>
      <c r="W150" s="98">
        <v>2.2309258571574253E-3</v>
      </c>
      <c r="X150" s="98">
        <v>4.3316803275095077E-4</v>
      </c>
      <c r="Y150" s="98">
        <v>2.0398826970935549E-4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7.650099956368878E-5</v>
      </c>
      <c r="G151" s="101">
        <v>2.7241113750553817E-4</v>
      </c>
      <c r="H151" s="101">
        <v>4.4242709621423586E-4</v>
      </c>
      <c r="I151" s="101">
        <v>1.0329917560163309E-3</v>
      </c>
      <c r="J151" s="101">
        <v>3.4473230239934303E-4</v>
      </c>
      <c r="K151" s="101">
        <v>8.9021559294958166E-4</v>
      </c>
      <c r="L151" s="101">
        <v>2.0545801241567112E-3</v>
      </c>
      <c r="M151" s="101">
        <v>4.1609909265492303E-4</v>
      </c>
      <c r="N151" s="101">
        <v>0</v>
      </c>
      <c r="O151" s="101">
        <v>0</v>
      </c>
      <c r="P151" s="101">
        <v>1.515713176984167E-3</v>
      </c>
      <c r="Q151" s="101">
        <v>5.6600744357268281E-4</v>
      </c>
      <c r="R151" s="101">
        <v>7.3485238171285363E-4</v>
      </c>
      <c r="S151" s="101">
        <v>7.8784431053600956E-4</v>
      </c>
      <c r="T151" s="101">
        <v>1.0917915768364991E-3</v>
      </c>
      <c r="U151" s="101">
        <v>6.8766864904552815E-4</v>
      </c>
      <c r="V151" s="101">
        <v>3.5846333316680323E-4</v>
      </c>
      <c r="W151" s="101">
        <v>2.2309258571574253E-3</v>
      </c>
      <c r="X151" s="101">
        <v>4.3316803275095077E-4</v>
      </c>
      <c r="Y151" s="101">
        <v>2.0398826970935549E-4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0.51188706219464819</v>
      </c>
      <c r="D157" s="122">
        <v>0.85846089239151757</v>
      </c>
      <c r="E157" s="122">
        <v>1.4675026658854158</v>
      </c>
      <c r="F157" s="122">
        <v>3.321433302526581</v>
      </c>
      <c r="G157" s="122">
        <v>5.2463412188114047</v>
      </c>
      <c r="H157" s="122">
        <v>9.4066259635560954</v>
      </c>
      <c r="I157" s="122">
        <v>10.748173853757724</v>
      </c>
      <c r="J157" s="122">
        <v>11.674745310983635</v>
      </c>
      <c r="K157" s="122">
        <v>10.057202614776617</v>
      </c>
      <c r="L157" s="122">
        <v>10.287593889365146</v>
      </c>
      <c r="M157" s="122">
        <v>5.472622389124588</v>
      </c>
      <c r="N157" s="122">
        <v>5.2629981194886311</v>
      </c>
      <c r="O157" s="122">
        <v>6.41255385069854</v>
      </c>
      <c r="P157" s="122">
        <v>17.208370032677049</v>
      </c>
      <c r="Q157" s="122">
        <v>11.693520498450704</v>
      </c>
      <c r="R157" s="122">
        <v>6.9667531231869457</v>
      </c>
      <c r="S157" s="122">
        <v>7.5589920442928316</v>
      </c>
      <c r="T157" s="122">
        <v>10.017778536888947</v>
      </c>
      <c r="U157" s="122">
        <v>12.826384107088273</v>
      </c>
      <c r="V157" s="122">
        <v>13.357138978714834</v>
      </c>
      <c r="W157" s="122">
        <v>10.497000402134878</v>
      </c>
      <c r="X157" s="122">
        <v>4.2507691112936152</v>
      </c>
      <c r="Y157" s="122">
        <v>7.2736902053373704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0.51188706219464819</v>
      </c>
      <c r="D158" s="98">
        <v>0.85846089239151757</v>
      </c>
      <c r="E158" s="98">
        <v>1.4675026658854158</v>
      </c>
      <c r="F158" s="98">
        <v>3.321433302526581</v>
      </c>
      <c r="G158" s="98">
        <v>5.2463412188114047</v>
      </c>
      <c r="H158" s="98">
        <v>9.4066259635560954</v>
      </c>
      <c r="I158" s="98">
        <v>10.748173853757724</v>
      </c>
      <c r="J158" s="98">
        <v>11.674745310983635</v>
      </c>
      <c r="K158" s="98">
        <v>10.057202614776617</v>
      </c>
      <c r="L158" s="98">
        <v>10.287593889365146</v>
      </c>
      <c r="M158" s="98">
        <v>5.472622389124588</v>
      </c>
      <c r="N158" s="98">
        <v>5.2629981194886311</v>
      </c>
      <c r="O158" s="98">
        <v>6.41255385069854</v>
      </c>
      <c r="P158" s="98">
        <v>17.208370032677049</v>
      </c>
      <c r="Q158" s="98">
        <v>11.693520498450704</v>
      </c>
      <c r="R158" s="98">
        <v>6.9667531231869457</v>
      </c>
      <c r="S158" s="98">
        <v>7.5589920442928316</v>
      </c>
      <c r="T158" s="98">
        <v>10.017778536888947</v>
      </c>
      <c r="U158" s="98">
        <v>12.826384107088273</v>
      </c>
      <c r="V158" s="98">
        <v>13.357138978714834</v>
      </c>
      <c r="W158" s="98">
        <v>10.497000402134878</v>
      </c>
      <c r="X158" s="98">
        <v>4.2507691112936152</v>
      </c>
      <c r="Y158" s="98">
        <v>7.2736902053373704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12.890236139094515</v>
      </c>
      <c r="D161" s="117">
        <f t="shared" si="54"/>
        <v>16.41458868638852</v>
      </c>
      <c r="E161" s="117">
        <f t="shared" si="54"/>
        <v>14.654155119076066</v>
      </c>
      <c r="F161" s="117">
        <f t="shared" si="54"/>
        <v>12.74297778713062</v>
      </c>
      <c r="G161" s="117">
        <f t="shared" si="54"/>
        <v>5.8768792431101149</v>
      </c>
      <c r="H161" s="117">
        <f t="shared" si="54"/>
        <v>10.577387829175338</v>
      </c>
      <c r="I161" s="117">
        <f t="shared" si="54"/>
        <v>9.2869172596365726</v>
      </c>
      <c r="J161" s="117">
        <f t="shared" si="54"/>
        <v>9.447235090142442</v>
      </c>
      <c r="K161" s="117">
        <f t="shared" si="54"/>
        <v>5.538366258261938</v>
      </c>
      <c r="L161" s="117">
        <f t="shared" si="54"/>
        <v>8.3692947494472936</v>
      </c>
      <c r="M161" s="117">
        <f t="shared" si="54"/>
        <v>4.9232901669677638</v>
      </c>
      <c r="N161" s="117">
        <f t="shared" si="54"/>
        <v>7.8311569219685193</v>
      </c>
      <c r="O161" s="117">
        <f t="shared" si="54"/>
        <v>7.8471110918945675</v>
      </c>
      <c r="P161" s="117">
        <f t="shared" si="54"/>
        <v>7.4370211826443287</v>
      </c>
      <c r="Q161" s="117">
        <f t="shared" si="54"/>
        <v>7.5709368386597777</v>
      </c>
      <c r="R161" s="117">
        <f t="shared" ref="R161:V161" si="55">R162+R164+R166+R175</f>
        <v>5.7351054185219841</v>
      </c>
      <c r="S161" s="117">
        <f t="shared" si="55"/>
        <v>5.7384974446390045</v>
      </c>
      <c r="T161" s="117">
        <f t="shared" si="55"/>
        <v>4.4005426851323257</v>
      </c>
      <c r="U161" s="117">
        <f t="shared" si="55"/>
        <v>3.8956211163733769</v>
      </c>
      <c r="V161" s="117">
        <f t="shared" si="55"/>
        <v>3.5912492680555652</v>
      </c>
      <c r="W161" s="117">
        <f t="shared" ref="W161:Y161" si="56">W162+W164+W166+W175</f>
        <v>2.2342740000366179</v>
      </c>
      <c r="X161" s="117">
        <f t="shared" si="56"/>
        <v>0.94126290798281287</v>
      </c>
      <c r="Y161" s="117">
        <f t="shared" si="56"/>
        <v>1.4653880996068591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3.6379742453399126</v>
      </c>
      <c r="D166" s="122">
        <v>3.5019756865568694</v>
      </c>
      <c r="E166" s="122">
        <v>3.1807196011956069</v>
      </c>
      <c r="F166" s="122">
        <v>2.9395770911323984</v>
      </c>
      <c r="G166" s="122">
        <v>1.5930876906728619</v>
      </c>
      <c r="H166" s="122">
        <v>2.7225759028640772</v>
      </c>
      <c r="I166" s="122">
        <v>2.0201102377244831</v>
      </c>
      <c r="J166" s="122">
        <v>1.5802045540426974</v>
      </c>
      <c r="K166" s="122">
        <v>1.1575725106186145</v>
      </c>
      <c r="L166" s="122">
        <v>1.2553377491920259</v>
      </c>
      <c r="M166" s="122">
        <v>0.73939235208263732</v>
      </c>
      <c r="N166" s="122">
        <v>1.2179251973498082</v>
      </c>
      <c r="O166" s="122">
        <v>1.277283589158525</v>
      </c>
      <c r="P166" s="122">
        <v>1.162235705915905</v>
      </c>
      <c r="Q166" s="122">
        <v>1.2341582853642199</v>
      </c>
      <c r="R166" s="122">
        <v>1.1857704975789838</v>
      </c>
      <c r="S166" s="122">
        <v>1.099626707927307</v>
      </c>
      <c r="T166" s="122">
        <v>0.73139322228917936</v>
      </c>
      <c r="U166" s="122">
        <v>0.6179237449034265</v>
      </c>
      <c r="V166" s="122">
        <v>0.6009628525091909</v>
      </c>
      <c r="W166" s="122">
        <v>0.48024846850356356</v>
      </c>
      <c r="X166" s="122">
        <v>0.21159351898118764</v>
      </c>
      <c r="Y166" s="122">
        <v>0.27028757728739838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3.6376746412372292</v>
      </c>
      <c r="D167" s="98">
        <v>3.5016918172396916</v>
      </c>
      <c r="E167" s="98">
        <v>3.1805653680525006</v>
      </c>
      <c r="F167" s="98">
        <v>2.9392710871341436</v>
      </c>
      <c r="G167" s="98">
        <v>1.5928833823197328</v>
      </c>
      <c r="H167" s="98">
        <v>2.7222598835096385</v>
      </c>
      <c r="I167" s="98">
        <v>2.0193950895857027</v>
      </c>
      <c r="J167" s="98">
        <v>1.5799977146612578</v>
      </c>
      <c r="K167" s="98">
        <v>1.1571909896502075</v>
      </c>
      <c r="L167" s="98">
        <v>1.2538701919604853</v>
      </c>
      <c r="M167" s="98">
        <v>0.7390456028387582</v>
      </c>
      <c r="N167" s="98">
        <v>1.2179251973498082</v>
      </c>
      <c r="O167" s="98">
        <v>1.277283589158525</v>
      </c>
      <c r="P167" s="98">
        <v>1.1616673134745359</v>
      </c>
      <c r="Q167" s="98">
        <v>1.2338752816424337</v>
      </c>
      <c r="R167" s="98">
        <v>1.1853028642451666</v>
      </c>
      <c r="S167" s="98">
        <v>1.0991540013409853</v>
      </c>
      <c r="T167" s="98">
        <v>0.73100329672602349</v>
      </c>
      <c r="U167" s="98">
        <v>0.61771744430871289</v>
      </c>
      <c r="V167" s="98">
        <v>0.60089115984255759</v>
      </c>
      <c r="W167" s="98">
        <v>0.479850088886214</v>
      </c>
      <c r="X167" s="98">
        <v>0.21151101078447318</v>
      </c>
      <c r="Y167" s="98">
        <v>0.27025843610601136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2.996041026832751E-4</v>
      </c>
      <c r="D168" s="98">
        <v>2.8386931717768588E-4</v>
      </c>
      <c r="E168" s="98">
        <v>1.542331431062966E-4</v>
      </c>
      <c r="F168" s="98">
        <v>3.0600399825475512E-4</v>
      </c>
      <c r="G168" s="98">
        <v>2.0430835312915363E-4</v>
      </c>
      <c r="H168" s="98">
        <v>3.1601935443873993E-4</v>
      </c>
      <c r="I168" s="98">
        <v>7.1514813878053684E-4</v>
      </c>
      <c r="J168" s="98">
        <v>2.0683938143960582E-4</v>
      </c>
      <c r="K168" s="98">
        <v>3.8152096840696366E-4</v>
      </c>
      <c r="L168" s="98">
        <v>1.4675572315405081E-3</v>
      </c>
      <c r="M168" s="98">
        <v>3.4674924387910255E-4</v>
      </c>
      <c r="N168" s="98">
        <v>0</v>
      </c>
      <c r="O168" s="98">
        <v>0</v>
      </c>
      <c r="P168" s="98">
        <v>5.6839244136906264E-4</v>
      </c>
      <c r="Q168" s="98">
        <v>2.830037217863414E-4</v>
      </c>
      <c r="R168" s="98">
        <v>4.6763333381727061E-4</v>
      </c>
      <c r="S168" s="98">
        <v>4.7270658632160572E-4</v>
      </c>
      <c r="T168" s="98">
        <v>3.8992556315589258E-4</v>
      </c>
      <c r="U168" s="98">
        <v>2.0630059471365839E-4</v>
      </c>
      <c r="V168" s="98">
        <v>7.1692666633360646E-5</v>
      </c>
      <c r="W168" s="98">
        <v>3.9837961734954033E-4</v>
      </c>
      <c r="X168" s="98">
        <v>8.2508196714466822E-5</v>
      </c>
      <c r="Y168" s="98">
        <v>2.914118138705079E-5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2.996041026832751E-4</v>
      </c>
      <c r="D169" s="101">
        <v>2.8386931717768588E-4</v>
      </c>
      <c r="E169" s="101">
        <v>1.542331431062966E-4</v>
      </c>
      <c r="F169" s="101">
        <v>3.0600399825475512E-4</v>
      </c>
      <c r="G169" s="101">
        <v>2.0430835312915363E-4</v>
      </c>
      <c r="H169" s="101">
        <v>3.1601935443873993E-4</v>
      </c>
      <c r="I169" s="101">
        <v>7.1514813878053684E-4</v>
      </c>
      <c r="J169" s="101">
        <v>2.0683938143960582E-4</v>
      </c>
      <c r="K169" s="101">
        <v>3.8152096840696366E-4</v>
      </c>
      <c r="L169" s="101">
        <v>1.4675572315405081E-3</v>
      </c>
      <c r="M169" s="101">
        <v>3.4674924387910255E-4</v>
      </c>
      <c r="N169" s="101">
        <v>0</v>
      </c>
      <c r="O169" s="101">
        <v>0</v>
      </c>
      <c r="P169" s="101">
        <v>5.6839244136906264E-4</v>
      </c>
      <c r="Q169" s="101">
        <v>2.830037217863414E-4</v>
      </c>
      <c r="R169" s="101">
        <v>4.6763333381727061E-4</v>
      </c>
      <c r="S169" s="101">
        <v>4.7270658632160572E-4</v>
      </c>
      <c r="T169" s="101">
        <v>3.8992556315589258E-4</v>
      </c>
      <c r="U169" s="101">
        <v>2.0630059471365839E-4</v>
      </c>
      <c r="V169" s="101">
        <v>7.1692666633360646E-5</v>
      </c>
      <c r="W169" s="101">
        <v>3.9837961734954033E-4</v>
      </c>
      <c r="X169" s="101">
        <v>8.2508196714466822E-5</v>
      </c>
      <c r="Y169" s="101">
        <v>2.914118138705079E-5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9.2522618937546017</v>
      </c>
      <c r="D175" s="122">
        <v>12.91261299983165</v>
      </c>
      <c r="E175" s="122">
        <v>11.473435517880459</v>
      </c>
      <c r="F175" s="122">
        <v>9.8034006959982225</v>
      </c>
      <c r="G175" s="122">
        <v>4.2837915524372532</v>
      </c>
      <c r="H175" s="122">
        <v>7.8548119263112604</v>
      </c>
      <c r="I175" s="122">
        <v>7.2668070219120899</v>
      </c>
      <c r="J175" s="122">
        <v>7.8670305360997448</v>
      </c>
      <c r="K175" s="122">
        <v>4.380793747643323</v>
      </c>
      <c r="L175" s="122">
        <v>7.113957000255267</v>
      </c>
      <c r="M175" s="122">
        <v>4.1838978148851265</v>
      </c>
      <c r="N175" s="122">
        <v>6.6132317246187107</v>
      </c>
      <c r="O175" s="122">
        <v>6.5698275027360422</v>
      </c>
      <c r="P175" s="122">
        <v>6.2747854767284235</v>
      </c>
      <c r="Q175" s="122">
        <v>6.3367785532955576</v>
      </c>
      <c r="R175" s="122">
        <v>4.5493349209430001</v>
      </c>
      <c r="S175" s="122">
        <v>4.6388707367116977</v>
      </c>
      <c r="T175" s="122">
        <v>3.6691494628431465</v>
      </c>
      <c r="U175" s="122">
        <v>3.2776973714699502</v>
      </c>
      <c r="V175" s="122">
        <v>2.9902864155463744</v>
      </c>
      <c r="W175" s="122">
        <v>1.7540255315330542</v>
      </c>
      <c r="X175" s="122">
        <v>0.72966938900162526</v>
      </c>
      <c r="Y175" s="122">
        <v>1.1951005223194608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9.2522618937546017</v>
      </c>
      <c r="D176" s="98">
        <v>12.91261299983165</v>
      </c>
      <c r="E176" s="98">
        <v>11.473435517880459</v>
      </c>
      <c r="F176" s="98">
        <v>9.8034006959982225</v>
      </c>
      <c r="G176" s="98">
        <v>4.2837915524372532</v>
      </c>
      <c r="H176" s="98">
        <v>7.8548119263112604</v>
      </c>
      <c r="I176" s="98">
        <v>7.2668070219120899</v>
      </c>
      <c r="J176" s="98">
        <v>7.8670305360997448</v>
      </c>
      <c r="K176" s="98">
        <v>4.380793747643323</v>
      </c>
      <c r="L176" s="98">
        <v>7.113957000255267</v>
      </c>
      <c r="M176" s="98">
        <v>4.1838978148851265</v>
      </c>
      <c r="N176" s="98">
        <v>6.6132317246187107</v>
      </c>
      <c r="O176" s="98">
        <v>6.5698275027360422</v>
      </c>
      <c r="P176" s="98">
        <v>6.2747854767284235</v>
      </c>
      <c r="Q176" s="98">
        <v>6.3367785532955576</v>
      </c>
      <c r="R176" s="98">
        <v>4.5493349209430001</v>
      </c>
      <c r="S176" s="98">
        <v>4.6388707367116977</v>
      </c>
      <c r="T176" s="98">
        <v>3.6691494628431465</v>
      </c>
      <c r="U176" s="98">
        <v>3.2776973714699502</v>
      </c>
      <c r="V176" s="98">
        <v>2.9902864155463744</v>
      </c>
      <c r="W176" s="98">
        <v>1.7540255315330542</v>
      </c>
      <c r="X176" s="98">
        <v>0.72966938900162526</v>
      </c>
      <c r="Y176" s="98">
        <v>1.1951005223194608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13982.195598212938</v>
      </c>
      <c r="I3" s="117">
        <f t="shared" si="0"/>
        <v>13653.706557795473</v>
      </c>
      <c r="J3" s="117">
        <f t="shared" si="0"/>
        <v>15247.998333860796</v>
      </c>
      <c r="K3" s="117">
        <f t="shared" si="0"/>
        <v>14041.306343514174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13844.271950968656</v>
      </c>
      <c r="P3" s="117">
        <f t="shared" si="0"/>
        <v>0</v>
      </c>
      <c r="Q3" s="117">
        <f t="shared" si="0"/>
        <v>0</v>
      </c>
      <c r="R3" s="117">
        <f t="shared" ref="R3:V3" si="1">R4+R7+R9+R19</f>
        <v>11171.202470276494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8706.5536821620317</v>
      </c>
      <c r="X3" s="117">
        <f t="shared" si="2"/>
        <v>8114.3568550635728</v>
      </c>
      <c r="Y3" s="117">
        <f t="shared" si="2"/>
        <v>6555.0959704804809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11992.271849297162</v>
      </c>
      <c r="I4" s="122">
        <f t="shared" si="3"/>
        <v>11538.521358402611</v>
      </c>
      <c r="J4" s="122">
        <f t="shared" si="3"/>
        <v>12940.50792895113</v>
      </c>
      <c r="K4" s="122">
        <f t="shared" si="3"/>
        <v>11964.207573328211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11480.112944323802</v>
      </c>
      <c r="P4" s="122">
        <f t="shared" si="3"/>
        <v>0</v>
      </c>
      <c r="Q4" s="122">
        <f t="shared" si="3"/>
        <v>0</v>
      </c>
      <c r="R4" s="122">
        <f t="shared" ref="R4:V4" si="4">SUM(R5:R6)</f>
        <v>9074.8405970229796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6499.8264306430056</v>
      </c>
      <c r="X4" s="122">
        <f t="shared" si="5"/>
        <v>6320.2268532883818</v>
      </c>
      <c r="Y4" s="122">
        <f t="shared" si="5"/>
        <v>4892.8214338913185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11917.601681748785</v>
      </c>
      <c r="I5" s="98">
        <v>11466.085563361772</v>
      </c>
      <c r="J5" s="98">
        <v>12859.863233272972</v>
      </c>
      <c r="K5" s="98">
        <v>11891.163885388487</v>
      </c>
      <c r="L5" s="98">
        <v>0</v>
      </c>
      <c r="M5" s="98">
        <v>0</v>
      </c>
      <c r="N5" s="98">
        <v>0</v>
      </c>
      <c r="O5" s="98">
        <v>11410.500952461345</v>
      </c>
      <c r="P5" s="98">
        <v>0</v>
      </c>
      <c r="Q5" s="98">
        <v>0</v>
      </c>
      <c r="R5" s="98">
        <v>9018.787738363475</v>
      </c>
      <c r="S5" s="98">
        <v>0</v>
      </c>
      <c r="T5" s="98">
        <v>0</v>
      </c>
      <c r="U5" s="98">
        <v>0</v>
      </c>
      <c r="V5" s="98">
        <v>0</v>
      </c>
      <c r="W5" s="98">
        <v>6455.5980457905625</v>
      </c>
      <c r="X5" s="98">
        <v>6277.916716343334</v>
      </c>
      <c r="Y5" s="98">
        <v>4859.9650795021435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74.670167548375716</v>
      </c>
      <c r="I6" s="98">
        <v>72.435795040839452</v>
      </c>
      <c r="J6" s="98">
        <v>80.644695678159053</v>
      </c>
      <c r="K6" s="98">
        <v>73.043687939723071</v>
      </c>
      <c r="L6" s="98">
        <v>0</v>
      </c>
      <c r="M6" s="98">
        <v>0</v>
      </c>
      <c r="N6" s="98">
        <v>0</v>
      </c>
      <c r="O6" s="98">
        <v>69.611991862458041</v>
      </c>
      <c r="P6" s="98">
        <v>0</v>
      </c>
      <c r="Q6" s="98">
        <v>0</v>
      </c>
      <c r="R6" s="98">
        <v>56.052858659504665</v>
      </c>
      <c r="S6" s="98">
        <v>0</v>
      </c>
      <c r="T6" s="98">
        <v>0</v>
      </c>
      <c r="U6" s="98">
        <v>0</v>
      </c>
      <c r="V6" s="98">
        <v>0</v>
      </c>
      <c r="W6" s="98">
        <v>44.228384852443035</v>
      </c>
      <c r="X6" s="98">
        <v>42.310136945048107</v>
      </c>
      <c r="Y6" s="98">
        <v>32.856354389175465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4.7398889961974362</v>
      </c>
      <c r="I7" s="122">
        <f t="shared" si="6"/>
        <v>1.0314712862632411</v>
      </c>
      <c r="J7" s="122">
        <f t="shared" si="6"/>
        <v>5.1989731330606261</v>
      </c>
      <c r="K7" s="122">
        <f t="shared" si="6"/>
        <v>18.824708423308476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14.26748169485974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66.955402015846516</v>
      </c>
      <c r="X7" s="122">
        <f t="shared" si="6"/>
        <v>7.1846035707667983</v>
      </c>
      <c r="Y7" s="122">
        <f t="shared" si="6"/>
        <v>5.2068253398463202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4.7398889961974362</v>
      </c>
      <c r="I8" s="98">
        <f>IF(RES_hhdet_in_fec!I8=0,0,RES_hhdet_in_fec!I8*1000*11630/RES_hhdet_in_new!I5)</f>
        <v>1.0314712862632411</v>
      </c>
      <c r="J8" s="98">
        <f>IF(RES_hhdet_in_fec!J8=0,0,RES_hhdet_in_fec!J8*1000*11630/RES_hhdet_in_new!J5)</f>
        <v>5.1989731330606261</v>
      </c>
      <c r="K8" s="98">
        <f>IF(RES_hhdet_in_fec!K8=0,0,RES_hhdet_in_fec!K8*1000*11630/RES_hhdet_in_new!K5)</f>
        <v>18.824708423308476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14.26748169485974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66.955402015846516</v>
      </c>
      <c r="X8" s="98">
        <f>IF(RES_hhdet_in_fec!X8=0,0,RES_hhdet_in_fec!X8*1000*11630/RES_hhdet_in_new!X5)</f>
        <v>7.1846035707667983</v>
      </c>
      <c r="Y8" s="98">
        <f>IF(RES_hhdet_in_fec!Y8=0,0,RES_hhdet_in_fec!Y8*1000*11630/RES_hhdet_in_new!Y5)</f>
        <v>5.2068253398463202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1250.0717558019226</v>
      </c>
      <c r="I9" s="122">
        <v>1342.8317636289983</v>
      </c>
      <c r="J9" s="122">
        <v>1529.7340421653666</v>
      </c>
      <c r="K9" s="122">
        <v>1414.8923985817196</v>
      </c>
      <c r="L9" s="122">
        <v>0</v>
      </c>
      <c r="M9" s="122">
        <v>0</v>
      </c>
      <c r="N9" s="122">
        <v>0</v>
      </c>
      <c r="O9" s="122">
        <v>1501.845296605881</v>
      </c>
      <c r="P9" s="122">
        <v>0</v>
      </c>
      <c r="Q9" s="122">
        <v>0</v>
      </c>
      <c r="R9" s="122">
        <v>1411.817361020949</v>
      </c>
      <c r="S9" s="122">
        <v>0</v>
      </c>
      <c r="T9" s="122">
        <v>0</v>
      </c>
      <c r="U9" s="122">
        <v>0</v>
      </c>
      <c r="V9" s="122">
        <v>0</v>
      </c>
      <c r="W9" s="122">
        <v>1450.3279597111168</v>
      </c>
      <c r="X9" s="122">
        <v>1052.6375613569289</v>
      </c>
      <c r="Y9" s="122">
        <v>971.60893932122906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1533.8345093232842</v>
      </c>
      <c r="I10" s="98">
        <v>1792.0382001266994</v>
      </c>
      <c r="J10" s="98">
        <v>2087.3182537750617</v>
      </c>
      <c r="K10" s="98">
        <v>1989.5707478099712</v>
      </c>
      <c r="L10" s="98">
        <v>0</v>
      </c>
      <c r="M10" s="98">
        <v>0</v>
      </c>
      <c r="N10" s="98">
        <v>0</v>
      </c>
      <c r="O10" s="98">
        <v>1501.845296605881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1897.3752392683336</v>
      </c>
      <c r="X10" s="98">
        <v>1175.1426821597113</v>
      </c>
      <c r="Y10" s="98">
        <v>998.40460560313159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1375.5610073048949</v>
      </c>
      <c r="I11" s="98">
        <v>1431.9825562243516</v>
      </c>
      <c r="J11" s="98">
        <v>1352.146159150758</v>
      </c>
      <c r="K11" s="98">
        <v>1367.5616272008936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1590.6537165772636</v>
      </c>
      <c r="X11" s="98">
        <v>1080.1743366005151</v>
      </c>
      <c r="Y11" s="98">
        <v>963.3418814326642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1046.1960621991489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349.80148049369836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696.39458170545038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1251.4813761932576</v>
      </c>
      <c r="I15" s="101">
        <v>1260.3207399267008</v>
      </c>
      <c r="J15" s="101">
        <v>1279.0616930673027</v>
      </c>
      <c r="K15" s="101">
        <v>1179.4326612044342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1411.817361020949</v>
      </c>
      <c r="S15" s="101">
        <v>0</v>
      </c>
      <c r="T15" s="101">
        <v>0</v>
      </c>
      <c r="U15" s="101">
        <v>0</v>
      </c>
      <c r="V15" s="101">
        <v>0</v>
      </c>
      <c r="W15" s="101">
        <v>1447.2674403424687</v>
      </c>
      <c r="X15" s="101">
        <v>1072.8290579199231</v>
      </c>
      <c r="Y15" s="101">
        <v>990.14805141146257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962.96848661659965</v>
      </c>
      <c r="I16" s="104">
        <v>986.52453151927705</v>
      </c>
      <c r="J16" s="104">
        <v>995.4952748693745</v>
      </c>
      <c r="K16" s="104">
        <v>912.57895784733478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1224.4208220120613</v>
      </c>
      <c r="X16" s="104">
        <v>892.68660354033398</v>
      </c>
      <c r="Y16" s="104">
        <v>831.69179596014965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253.05643592176571</v>
      </c>
      <c r="I17" s="98">
        <v>307.87079341763399</v>
      </c>
      <c r="J17" s="98">
        <v>287.41503233486594</v>
      </c>
      <c r="K17" s="98">
        <v>240.96940058020996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318.02176676512511</v>
      </c>
      <c r="X17" s="98">
        <v>90.441838684516853</v>
      </c>
      <c r="Y17" s="98">
        <v>68.192434667503463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709.91205069483397</v>
      </c>
      <c r="I18" s="98">
        <v>678.65373810164306</v>
      </c>
      <c r="J18" s="98">
        <v>708.08024253450844</v>
      </c>
      <c r="K18" s="98">
        <v>671.60955726712473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906.3990552469362</v>
      </c>
      <c r="X18" s="98">
        <v>802.24476485581715</v>
      </c>
      <c r="Y18" s="98">
        <v>763.49936129264609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735.11210411765705</v>
      </c>
      <c r="I19" s="122">
        <v>771.32196447759941</v>
      </c>
      <c r="J19" s="122">
        <v>772.55738961123848</v>
      </c>
      <c r="K19" s="122">
        <v>643.3816631809342</v>
      </c>
      <c r="L19" s="122">
        <v>0</v>
      </c>
      <c r="M19" s="122">
        <v>0</v>
      </c>
      <c r="N19" s="122">
        <v>0</v>
      </c>
      <c r="O19" s="122">
        <v>848.04622834411202</v>
      </c>
      <c r="P19" s="122">
        <v>0</v>
      </c>
      <c r="Q19" s="122">
        <v>0</v>
      </c>
      <c r="R19" s="122">
        <v>684.54451223256592</v>
      </c>
      <c r="S19" s="122">
        <v>0</v>
      </c>
      <c r="T19" s="122">
        <v>0</v>
      </c>
      <c r="U19" s="122">
        <v>0</v>
      </c>
      <c r="V19" s="122">
        <v>0</v>
      </c>
      <c r="W19" s="122">
        <v>689.44388979206258</v>
      </c>
      <c r="X19" s="122">
        <v>734.30783684749554</v>
      </c>
      <c r="Y19" s="122">
        <v>685.45877192808746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836.25537072573252</v>
      </c>
      <c r="I21" s="98">
        <v>890.60992360769626</v>
      </c>
      <c r="J21" s="98">
        <v>842.91758473286518</v>
      </c>
      <c r="K21" s="98">
        <v>858.44904866851869</v>
      </c>
      <c r="L21" s="98">
        <v>0</v>
      </c>
      <c r="M21" s="98">
        <v>0</v>
      </c>
      <c r="N21" s="98">
        <v>0</v>
      </c>
      <c r="O21" s="98">
        <v>945.82988157346745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979.76680924862171</v>
      </c>
      <c r="X21" s="98">
        <v>979.31052814609188</v>
      </c>
      <c r="Y21" s="98">
        <v>918.64008728626698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678.57171580992406</v>
      </c>
      <c r="I22" s="33">
        <v>705.00637525277432</v>
      </c>
      <c r="J22" s="33">
        <v>739.89536375531986</v>
      </c>
      <c r="K22" s="33">
        <v>531.70032942376838</v>
      </c>
      <c r="L22" s="33">
        <v>0</v>
      </c>
      <c r="M22" s="33">
        <v>0</v>
      </c>
      <c r="N22" s="33">
        <v>0</v>
      </c>
      <c r="O22" s="33">
        <v>800.96521012257051</v>
      </c>
      <c r="P22" s="33">
        <v>0</v>
      </c>
      <c r="Q22" s="33">
        <v>0</v>
      </c>
      <c r="R22" s="33">
        <v>684.54451223256592</v>
      </c>
      <c r="S22" s="33">
        <v>0</v>
      </c>
      <c r="T22" s="33">
        <v>0</v>
      </c>
      <c r="U22" s="33">
        <v>0</v>
      </c>
      <c r="V22" s="33">
        <v>0</v>
      </c>
      <c r="W22" s="33">
        <v>644.42054934158023</v>
      </c>
      <c r="X22" s="33">
        <v>722.93160381970085</v>
      </c>
      <c r="Y22" s="33">
        <v>660.52522766539039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18122.991926999119</v>
      </c>
      <c r="D24" s="117">
        <f t="shared" si="7"/>
        <v>17671.614823484721</v>
      </c>
      <c r="E24" s="117">
        <f t="shared" si="7"/>
        <v>17575.054146376697</v>
      </c>
      <c r="F24" s="117">
        <f t="shared" si="7"/>
        <v>18401.512106963615</v>
      </c>
      <c r="G24" s="117">
        <f t="shared" si="7"/>
        <v>17773.080378415951</v>
      </c>
      <c r="H24" s="117">
        <f t="shared" si="7"/>
        <v>16595.540260577651</v>
      </c>
      <c r="I24" s="117">
        <f t="shared" si="7"/>
        <v>15580.476230321874</v>
      </c>
      <c r="J24" s="117">
        <f t="shared" si="7"/>
        <v>16012.164711173382</v>
      </c>
      <c r="K24" s="117">
        <f t="shared" si="7"/>
        <v>15853.588216574974</v>
      </c>
      <c r="L24" s="117">
        <f t="shared" si="7"/>
        <v>16978.60738180569</v>
      </c>
      <c r="M24" s="117">
        <f t="shared" si="7"/>
        <v>13311.986374258684</v>
      </c>
      <c r="N24" s="117">
        <f t="shared" si="7"/>
        <v>14724.648782301208</v>
      </c>
      <c r="O24" s="117">
        <f t="shared" si="7"/>
        <v>15191.954751149055</v>
      </c>
      <c r="P24" s="117">
        <f t="shared" si="7"/>
        <v>10405.895533720693</v>
      </c>
      <c r="Q24" s="117">
        <f t="shared" si="7"/>
        <v>10839.76911667222</v>
      </c>
      <c r="R24" s="117">
        <f t="shared" ref="R24:V24" si="8">R25+R28+R30+R39</f>
        <v>12027.977767078499</v>
      </c>
      <c r="S24" s="117">
        <f t="shared" si="8"/>
        <v>11435.211577050786</v>
      </c>
      <c r="T24" s="117">
        <f t="shared" si="8"/>
        <v>10934.580726621083</v>
      </c>
      <c r="U24" s="117">
        <f t="shared" si="8"/>
        <v>9949.983723669915</v>
      </c>
      <c r="V24" s="117">
        <f t="shared" si="8"/>
        <v>8835.9089815129537</v>
      </c>
      <c r="W24" s="117">
        <f t="shared" ref="W24:Y24" si="9">W25+W28+W30+W39</f>
        <v>12188.873617436024</v>
      </c>
      <c r="X24" s="117">
        <f t="shared" si="9"/>
        <v>9136.3806239216192</v>
      </c>
      <c r="Y24" s="117">
        <f t="shared" si="9"/>
        <v>7587.2581140358188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16063.341485580058</v>
      </c>
      <c r="D25" s="122">
        <f t="shared" si="10"/>
        <v>15594.329157638336</v>
      </c>
      <c r="E25" s="122">
        <f t="shared" si="10"/>
        <v>15476.410110652059</v>
      </c>
      <c r="F25" s="122">
        <f t="shared" si="10"/>
        <v>16362.733818317705</v>
      </c>
      <c r="G25" s="122">
        <f t="shared" si="10"/>
        <v>15824.602576108264</v>
      </c>
      <c r="H25" s="122">
        <f t="shared" si="10"/>
        <v>14613.071253677033</v>
      </c>
      <c r="I25" s="122">
        <f t="shared" si="10"/>
        <v>13563.219956416156</v>
      </c>
      <c r="J25" s="122">
        <f t="shared" si="10"/>
        <v>13974.991971786601</v>
      </c>
      <c r="K25" s="122">
        <f t="shared" si="10"/>
        <v>14026.724419389884</v>
      </c>
      <c r="L25" s="122">
        <f t="shared" si="10"/>
        <v>14911.075532491232</v>
      </c>
      <c r="M25" s="122">
        <f t="shared" si="10"/>
        <v>11170.035216773469</v>
      </c>
      <c r="N25" s="122">
        <f t="shared" si="10"/>
        <v>12446.469201773363</v>
      </c>
      <c r="O25" s="122">
        <f t="shared" si="10"/>
        <v>12815.521990303407</v>
      </c>
      <c r="P25" s="122">
        <f t="shared" si="10"/>
        <v>8387.6135490234374</v>
      </c>
      <c r="Q25" s="122">
        <f t="shared" si="10"/>
        <v>8684.4098237973503</v>
      </c>
      <c r="R25" s="122">
        <f t="shared" ref="R25:V25" si="11">SUM(R26:R27)</f>
        <v>9902.5979521222798</v>
      </c>
      <c r="S25" s="122">
        <f t="shared" si="11"/>
        <v>9183.3909958420027</v>
      </c>
      <c r="T25" s="122">
        <f t="shared" si="11"/>
        <v>8711.6050560132298</v>
      </c>
      <c r="U25" s="122">
        <f t="shared" si="11"/>
        <v>7734.8730846452208</v>
      </c>
      <c r="V25" s="122">
        <f t="shared" si="11"/>
        <v>6573.3544996175033</v>
      </c>
      <c r="W25" s="122">
        <f t="shared" ref="W25:Y25" si="12">SUM(W26:W27)</f>
        <v>10015.744013406504</v>
      </c>
      <c r="X25" s="122">
        <f t="shared" si="12"/>
        <v>7366.377457411465</v>
      </c>
      <c r="Y25" s="122">
        <f t="shared" si="12"/>
        <v>5937.0737707659782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15848.927840099768</v>
      </c>
      <c r="D26" s="98">
        <v>15387.233961183676</v>
      </c>
      <c r="E26" s="98">
        <v>15278.603886200486</v>
      </c>
      <c r="F26" s="98">
        <v>16150.265757740492</v>
      </c>
      <c r="G26" s="98">
        <v>15622.068890331515</v>
      </c>
      <c r="H26" s="98">
        <v>14427.917525223307</v>
      </c>
      <c r="I26" s="98">
        <v>13389.800722633237</v>
      </c>
      <c r="J26" s="98">
        <v>13797.342579501297</v>
      </c>
      <c r="K26" s="98">
        <v>13851.617494028691</v>
      </c>
      <c r="L26" s="98">
        <v>14723.973587893186</v>
      </c>
      <c r="M26" s="98">
        <v>11030.128465647294</v>
      </c>
      <c r="N26" s="98">
        <v>12285.437032700862</v>
      </c>
      <c r="O26" s="98">
        <v>12644.026818441449</v>
      </c>
      <c r="P26" s="98">
        <v>8271.1095046990467</v>
      </c>
      <c r="Q26" s="98">
        <v>8560.1290760900083</v>
      </c>
      <c r="R26" s="98">
        <v>9759.5867283567259</v>
      </c>
      <c r="S26" s="98">
        <v>9050.7678301247088</v>
      </c>
      <c r="T26" s="98">
        <v>8586.5895746817441</v>
      </c>
      <c r="U26" s="98">
        <v>7623.9435630332136</v>
      </c>
      <c r="V26" s="98">
        <v>6479.6324320544782</v>
      </c>
      <c r="W26" s="98">
        <v>9871.4478821192661</v>
      </c>
      <c r="X26" s="98">
        <v>7262.231320080482</v>
      </c>
      <c r="Y26" s="98">
        <v>5853.0536071129927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214.41364548029043</v>
      </c>
      <c r="D27" s="98">
        <v>207.09519645466088</v>
      </c>
      <c r="E27" s="98">
        <v>197.80622445157294</v>
      </c>
      <c r="F27" s="98">
        <v>212.46806057721338</v>
      </c>
      <c r="G27" s="98">
        <v>202.53368577674792</v>
      </c>
      <c r="H27" s="98">
        <v>185.15372845372622</v>
      </c>
      <c r="I27" s="98">
        <v>173.41923378291924</v>
      </c>
      <c r="J27" s="98">
        <v>177.64939228530366</v>
      </c>
      <c r="K27" s="98">
        <v>175.10692536119396</v>
      </c>
      <c r="L27" s="98">
        <v>187.10194459804472</v>
      </c>
      <c r="M27" s="98">
        <v>139.90675112617424</v>
      </c>
      <c r="N27" s="98">
        <v>161.03216907250115</v>
      </c>
      <c r="O27" s="98">
        <v>171.49517186195703</v>
      </c>
      <c r="P27" s="98">
        <v>116.50404432439142</v>
      </c>
      <c r="Q27" s="98">
        <v>124.28074770734274</v>
      </c>
      <c r="R27" s="98">
        <v>143.01122376555367</v>
      </c>
      <c r="S27" s="98">
        <v>132.62316571729335</v>
      </c>
      <c r="T27" s="98">
        <v>125.01548133148532</v>
      </c>
      <c r="U27" s="98">
        <v>110.92952161200738</v>
      </c>
      <c r="V27" s="98">
        <v>93.722067563025192</v>
      </c>
      <c r="W27" s="98">
        <v>144.29613128723838</v>
      </c>
      <c r="X27" s="98">
        <v>104.14613733098315</v>
      </c>
      <c r="Y27" s="98">
        <v>84.020163652985119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3.8361418331960664</v>
      </c>
      <c r="D28" s="122">
        <f t="shared" si="13"/>
        <v>9.4293668441740088</v>
      </c>
      <c r="E28" s="122">
        <f t="shared" si="13"/>
        <v>6.1042480454664032</v>
      </c>
      <c r="F28" s="122">
        <f t="shared" si="13"/>
        <v>2.4758198570232786</v>
      </c>
      <c r="G28" s="122">
        <f t="shared" si="13"/>
        <v>2.7876505905186146</v>
      </c>
      <c r="H28" s="122">
        <f t="shared" si="13"/>
        <v>4.6793895637295924</v>
      </c>
      <c r="I28" s="122">
        <f t="shared" si="13"/>
        <v>1.0169919251483577</v>
      </c>
      <c r="J28" s="122">
        <f t="shared" si="13"/>
        <v>5.2097993948501191</v>
      </c>
      <c r="K28" s="122">
        <f t="shared" si="13"/>
        <v>18.85256762707272</v>
      </c>
      <c r="L28" s="122">
        <f t="shared" si="13"/>
        <v>10.874644489041128</v>
      </c>
      <c r="M28" s="122">
        <f t="shared" si="13"/>
        <v>7.6700044114625232</v>
      </c>
      <c r="N28" s="122">
        <f t="shared" si="13"/>
        <v>6.6367556230754543</v>
      </c>
      <c r="O28" s="122">
        <f t="shared" si="13"/>
        <v>12.657468228065133</v>
      </c>
      <c r="P28" s="122">
        <f t="shared" si="13"/>
        <v>0</v>
      </c>
      <c r="Q28" s="122">
        <f t="shared" si="13"/>
        <v>8.2091734606256015</v>
      </c>
      <c r="R28" s="122">
        <f t="shared" si="13"/>
        <v>25.499296531952719</v>
      </c>
      <c r="S28" s="122">
        <f t="shared" si="13"/>
        <v>30.603726226321175</v>
      </c>
      <c r="T28" s="122">
        <f t="shared" si="13"/>
        <v>23.526271823220984</v>
      </c>
      <c r="U28" s="122">
        <f t="shared" si="13"/>
        <v>51.809029052581771</v>
      </c>
      <c r="V28" s="122">
        <f t="shared" si="13"/>
        <v>24.486677175621015</v>
      </c>
      <c r="W28" s="122">
        <f t="shared" si="13"/>
        <v>66.607033451558337</v>
      </c>
      <c r="X28" s="122">
        <f t="shared" si="13"/>
        <v>7.1839776170897949</v>
      </c>
      <c r="Y28" s="122">
        <f t="shared" si="13"/>
        <v>5.1118580852201907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3.8361418331960664</v>
      </c>
      <c r="D29" s="98">
        <f>IF(RES_hhdet_in_fec!D29=0,0,RES_hhdet_in_fec!D29*1000*11630/RES_hhdet_in_new!D26)</f>
        <v>9.4293668441740088</v>
      </c>
      <c r="E29" s="98">
        <f>IF(RES_hhdet_in_fec!E29=0,0,RES_hhdet_in_fec!E29*1000*11630/RES_hhdet_in_new!E26)</f>
        <v>6.1042480454664032</v>
      </c>
      <c r="F29" s="98">
        <f>IF(RES_hhdet_in_fec!F29=0,0,RES_hhdet_in_fec!F29*1000*11630/RES_hhdet_in_new!F26)</f>
        <v>2.4758198570232786</v>
      </c>
      <c r="G29" s="98">
        <f>IF(RES_hhdet_in_fec!G29=0,0,RES_hhdet_in_fec!G29*1000*11630/RES_hhdet_in_new!G26)</f>
        <v>2.7876505905186146</v>
      </c>
      <c r="H29" s="98">
        <f>IF(RES_hhdet_in_fec!H29=0,0,RES_hhdet_in_fec!H29*1000*11630/RES_hhdet_in_new!H26)</f>
        <v>4.6793895637295924</v>
      </c>
      <c r="I29" s="98">
        <f>IF(RES_hhdet_in_fec!I29=0,0,RES_hhdet_in_fec!I29*1000*11630/RES_hhdet_in_new!I26)</f>
        <v>1.0169919251483577</v>
      </c>
      <c r="J29" s="98">
        <f>IF(RES_hhdet_in_fec!J29=0,0,RES_hhdet_in_fec!J29*1000*11630/RES_hhdet_in_new!J26)</f>
        <v>5.2097993948501191</v>
      </c>
      <c r="K29" s="98">
        <f>IF(RES_hhdet_in_fec!K29=0,0,RES_hhdet_in_fec!K29*1000*11630/RES_hhdet_in_new!K26)</f>
        <v>18.85256762707272</v>
      </c>
      <c r="L29" s="98">
        <f>IF(RES_hhdet_in_fec!L29=0,0,RES_hhdet_in_fec!L29*1000*11630/RES_hhdet_in_new!L26)</f>
        <v>10.874644489041128</v>
      </c>
      <c r="M29" s="98">
        <f>IF(RES_hhdet_in_fec!M29=0,0,RES_hhdet_in_fec!M29*1000*11630/RES_hhdet_in_new!M26)</f>
        <v>7.6700044114625232</v>
      </c>
      <c r="N29" s="98">
        <f>IF(RES_hhdet_in_fec!N29=0,0,RES_hhdet_in_fec!N29*1000*11630/RES_hhdet_in_new!N26)</f>
        <v>6.6367556230754543</v>
      </c>
      <c r="O29" s="98">
        <f>IF(RES_hhdet_in_fec!O29=0,0,RES_hhdet_in_fec!O29*1000*11630/RES_hhdet_in_new!O26)</f>
        <v>12.657468228065133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8.2091734606256015</v>
      </c>
      <c r="R29" s="98">
        <f>IF(RES_hhdet_in_fec!R29=0,0,RES_hhdet_in_fec!R29*1000*11630/RES_hhdet_in_new!R26)</f>
        <v>25.499296531952719</v>
      </c>
      <c r="S29" s="98">
        <f>IF(RES_hhdet_in_fec!S29=0,0,RES_hhdet_in_fec!S29*1000*11630/RES_hhdet_in_new!S26)</f>
        <v>30.603726226321175</v>
      </c>
      <c r="T29" s="98">
        <f>IF(RES_hhdet_in_fec!T29=0,0,RES_hhdet_in_fec!T29*1000*11630/RES_hhdet_in_new!T26)</f>
        <v>23.526271823220984</v>
      </c>
      <c r="U29" s="98">
        <f>IF(RES_hhdet_in_fec!U29=0,0,RES_hhdet_in_fec!U29*1000*11630/RES_hhdet_in_new!U26)</f>
        <v>51.809029052581771</v>
      </c>
      <c r="V29" s="98">
        <f>IF(RES_hhdet_in_fec!V29=0,0,RES_hhdet_in_fec!V29*1000*11630/RES_hhdet_in_new!V26)</f>
        <v>24.486677175621015</v>
      </c>
      <c r="W29" s="98">
        <f>IF(RES_hhdet_in_fec!W29=0,0,RES_hhdet_in_fec!W29*1000*11630/RES_hhdet_in_new!W26)</f>
        <v>66.607033451558337</v>
      </c>
      <c r="X29" s="98">
        <f>IF(RES_hhdet_in_fec!X29=0,0,RES_hhdet_in_fec!X29*1000*11630/RES_hhdet_in_new!X26)</f>
        <v>7.1839776170897949</v>
      </c>
      <c r="Y29" s="98">
        <f>IF(RES_hhdet_in_fec!Y29=0,0,RES_hhdet_in_fec!Y29*1000*11630/RES_hhdet_in_new!Y26)</f>
        <v>5.1118580852201907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1246.9173737238618</v>
      </c>
      <c r="D30" s="122">
        <v>1243.7879421184753</v>
      </c>
      <c r="E30" s="122">
        <v>1300.0850921641895</v>
      </c>
      <c r="F30" s="122">
        <v>1307.4438757373021</v>
      </c>
      <c r="G30" s="122">
        <v>1213.8333662377518</v>
      </c>
      <c r="H30" s="122">
        <v>1242.6883388743572</v>
      </c>
      <c r="I30" s="122">
        <v>1244.9126327418676</v>
      </c>
      <c r="J30" s="122">
        <v>1259.3981321868671</v>
      </c>
      <c r="K30" s="122">
        <v>1164.6409210171194</v>
      </c>
      <c r="L30" s="122">
        <v>1259.770220413365</v>
      </c>
      <c r="M30" s="122">
        <v>1343.6306662305449</v>
      </c>
      <c r="N30" s="122">
        <v>1443.8421889075469</v>
      </c>
      <c r="O30" s="122">
        <v>1516.9080127808354</v>
      </c>
      <c r="P30" s="122">
        <v>1360.2242105550454</v>
      </c>
      <c r="Q30" s="122">
        <v>1377.630589726811</v>
      </c>
      <c r="R30" s="122">
        <v>1376.0044115730145</v>
      </c>
      <c r="S30" s="122">
        <v>1454.428360752529</v>
      </c>
      <c r="T30" s="122">
        <v>1444.4716258366113</v>
      </c>
      <c r="U30" s="122">
        <v>1422.1200878561783</v>
      </c>
      <c r="V30" s="122">
        <v>1478.414110905147</v>
      </c>
      <c r="W30" s="122">
        <v>1416.990065226759</v>
      </c>
      <c r="X30" s="122">
        <v>1028.5280617081523</v>
      </c>
      <c r="Y30" s="122">
        <v>959.66340806970663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1376.8129328699185</v>
      </c>
      <c r="D31" s="98">
        <v>1427.9842408925745</v>
      </c>
      <c r="E31" s="98">
        <v>1400.7035143924184</v>
      </c>
      <c r="F31" s="98">
        <v>1434.3432692454976</v>
      </c>
      <c r="G31" s="98">
        <v>1403.2749481699341</v>
      </c>
      <c r="H31" s="98">
        <v>1375.5610073048949</v>
      </c>
      <c r="I31" s="98">
        <v>1431.9825562243516</v>
      </c>
      <c r="J31" s="98">
        <v>1352.1461591507582</v>
      </c>
      <c r="K31" s="98">
        <v>1367.5616272008933</v>
      </c>
      <c r="L31" s="98">
        <v>1444.2089609848199</v>
      </c>
      <c r="M31" s="98">
        <v>1546.2995941093893</v>
      </c>
      <c r="N31" s="98">
        <v>1520.5701041724508</v>
      </c>
      <c r="O31" s="98">
        <v>1489.0987074444615</v>
      </c>
      <c r="P31" s="98">
        <v>0</v>
      </c>
      <c r="Q31" s="98">
        <v>1411.2095050500482</v>
      </c>
      <c r="R31" s="98">
        <v>1413.3046292908016</v>
      </c>
      <c r="S31" s="98">
        <v>1482.4379871277479</v>
      </c>
      <c r="T31" s="98">
        <v>1478.8651833048636</v>
      </c>
      <c r="U31" s="98">
        <v>1429.7084808104444</v>
      </c>
      <c r="V31" s="98">
        <v>1463.8810951544933</v>
      </c>
      <c r="W31" s="98">
        <v>1590.6537165772634</v>
      </c>
      <c r="X31" s="98">
        <v>1080.1743366005151</v>
      </c>
      <c r="Y31" s="98">
        <v>963.3418814326642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1003.8733823575152</v>
      </c>
      <c r="H32" s="98">
        <v>981.10326511325525</v>
      </c>
      <c r="I32" s="98">
        <v>1046.1960621991489</v>
      </c>
      <c r="J32" s="98">
        <v>0</v>
      </c>
      <c r="K32" s="98">
        <v>987.26038093411478</v>
      </c>
      <c r="L32" s="98">
        <v>1168.7045683392962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1148.2864959919953</v>
      </c>
      <c r="S32" s="98">
        <v>1229.8819520618847</v>
      </c>
      <c r="T32" s="98">
        <v>1241.1105095086023</v>
      </c>
      <c r="U32" s="98">
        <v>0</v>
      </c>
      <c r="V32" s="98">
        <v>0</v>
      </c>
      <c r="W32" s="98">
        <v>1359.9039782611997</v>
      </c>
      <c r="X32" s="98">
        <v>900.80343352488956</v>
      </c>
      <c r="Y32" s="98">
        <v>0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299.80095252854608</v>
      </c>
      <c r="H33" s="101">
        <v>278.23503648418728</v>
      </c>
      <c r="I33" s="101">
        <v>349.80148049369836</v>
      </c>
      <c r="J33" s="101">
        <v>0</v>
      </c>
      <c r="K33" s="101">
        <v>279.9208842570315</v>
      </c>
      <c r="L33" s="101">
        <v>646.04562050559412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294.08681974773634</v>
      </c>
      <c r="S33" s="101">
        <v>346.82352110231096</v>
      </c>
      <c r="T33" s="101">
        <v>343.30477474545904</v>
      </c>
      <c r="U33" s="101">
        <v>0</v>
      </c>
      <c r="V33" s="101">
        <v>0</v>
      </c>
      <c r="W33" s="101">
        <v>350.74803429260453</v>
      </c>
      <c r="X33" s="101">
        <v>90.804055197291348</v>
      </c>
      <c r="Y33" s="101">
        <v>0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704.07242982896901</v>
      </c>
      <c r="H34" s="104">
        <v>702.86822862906808</v>
      </c>
      <c r="I34" s="104">
        <v>696.39458170545038</v>
      </c>
      <c r="J34" s="104">
        <v>0</v>
      </c>
      <c r="K34" s="104">
        <v>707.33949667708339</v>
      </c>
      <c r="L34" s="104">
        <v>522.65894783370209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854.19967624425874</v>
      </c>
      <c r="S34" s="104">
        <v>883.05843095957368</v>
      </c>
      <c r="T34" s="104">
        <v>897.80573476314328</v>
      </c>
      <c r="U34" s="104">
        <v>0</v>
      </c>
      <c r="V34" s="104">
        <v>0</v>
      </c>
      <c r="W34" s="104">
        <v>1009.1559439685954</v>
      </c>
      <c r="X34" s="104">
        <v>809.99937832759815</v>
      </c>
      <c r="Y34" s="104">
        <v>0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1240.1479608095196</v>
      </c>
      <c r="D35" s="101">
        <v>1235.5937620051152</v>
      </c>
      <c r="E35" s="101">
        <v>1302.4732846442575</v>
      </c>
      <c r="F35" s="101">
        <v>1306.7986100334442</v>
      </c>
      <c r="G35" s="101">
        <v>1208.1786830537822</v>
      </c>
      <c r="H35" s="101">
        <v>1251.4813761932571</v>
      </c>
      <c r="I35" s="101">
        <v>1260.3207399267005</v>
      </c>
      <c r="J35" s="101">
        <v>1279.0616930673027</v>
      </c>
      <c r="K35" s="101">
        <v>1179.4326612044342</v>
      </c>
      <c r="L35" s="101">
        <v>1291.2157033448525</v>
      </c>
      <c r="M35" s="101">
        <v>1384.302267425626</v>
      </c>
      <c r="N35" s="101">
        <v>1471.7546648942953</v>
      </c>
      <c r="O35" s="101">
        <v>1539.9554283131317</v>
      </c>
      <c r="P35" s="101">
        <v>1360.2242105550454</v>
      </c>
      <c r="Q35" s="101">
        <v>1409.9067231376723</v>
      </c>
      <c r="R35" s="101">
        <v>1411.817361020949</v>
      </c>
      <c r="S35" s="101">
        <v>1487.364479930055</v>
      </c>
      <c r="T35" s="101">
        <v>1489.4228485118856</v>
      </c>
      <c r="U35" s="101">
        <v>1457.1760157754293</v>
      </c>
      <c r="V35" s="101">
        <v>1503.144882012685</v>
      </c>
      <c r="W35" s="101">
        <v>1447.2674403424685</v>
      </c>
      <c r="X35" s="101">
        <v>1072.8290579199231</v>
      </c>
      <c r="Y35" s="101">
        <v>990.14805141146257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962.43818722720187</v>
      </c>
      <c r="D36" s="104">
        <v>952.16954635043066</v>
      </c>
      <c r="E36" s="104">
        <v>1013.8180627523952</v>
      </c>
      <c r="F36" s="104">
        <v>1015.3343498871518</v>
      </c>
      <c r="G36" s="104">
        <v>932.30795167696249</v>
      </c>
      <c r="H36" s="104">
        <v>962.96848661659965</v>
      </c>
      <c r="I36" s="104">
        <v>986.52453151927705</v>
      </c>
      <c r="J36" s="104">
        <v>995.4952748693745</v>
      </c>
      <c r="K36" s="104">
        <v>912.57895784733489</v>
      </c>
      <c r="L36" s="104">
        <v>1089.8351431568124</v>
      </c>
      <c r="M36" s="104">
        <v>1074.5162915092883</v>
      </c>
      <c r="N36" s="104">
        <v>1172.4378523561688</v>
      </c>
      <c r="O36" s="104">
        <v>1241.3304456417916</v>
      </c>
      <c r="P36" s="104">
        <v>0</v>
      </c>
      <c r="Q36" s="104">
        <v>1144.7450520357577</v>
      </c>
      <c r="R36" s="104">
        <v>1150.7258506813421</v>
      </c>
      <c r="S36" s="104">
        <v>1229.9690617481083</v>
      </c>
      <c r="T36" s="104">
        <v>1240.4196100522045</v>
      </c>
      <c r="U36" s="104">
        <v>1215.6482212785165</v>
      </c>
      <c r="V36" s="104">
        <v>1262.8625909698701</v>
      </c>
      <c r="W36" s="104">
        <v>1224.4208220120613</v>
      </c>
      <c r="X36" s="104">
        <v>892.6866035403342</v>
      </c>
      <c r="Y36" s="104">
        <v>831.69179596014919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297.04178514504582</v>
      </c>
      <c r="D37" s="98">
        <v>270.17636470109426</v>
      </c>
      <c r="E37" s="98">
        <v>315.76653895773404</v>
      </c>
      <c r="F37" s="98">
        <v>306.87972780315437</v>
      </c>
      <c r="G37" s="98">
        <v>257.9566222905267</v>
      </c>
      <c r="H37" s="98">
        <v>253.05643592176571</v>
      </c>
      <c r="I37" s="98">
        <v>307.87079341763399</v>
      </c>
      <c r="J37" s="98">
        <v>287.41503233486605</v>
      </c>
      <c r="K37" s="98">
        <v>240.96940058020999</v>
      </c>
      <c r="L37" s="98">
        <v>577.62199228268457</v>
      </c>
      <c r="M37" s="98">
        <v>272.84079180996014</v>
      </c>
      <c r="N37" s="98">
        <v>375.8488294240733</v>
      </c>
      <c r="O37" s="98">
        <v>411.08204772269107</v>
      </c>
      <c r="P37" s="98">
        <v>0</v>
      </c>
      <c r="Q37" s="98">
        <v>311.36844739547251</v>
      </c>
      <c r="R37" s="98">
        <v>293.64660839378467</v>
      </c>
      <c r="S37" s="98">
        <v>347.87359565170158</v>
      </c>
      <c r="T37" s="98">
        <v>345.93730701223831</v>
      </c>
      <c r="U37" s="98">
        <v>308.85606948686996</v>
      </c>
      <c r="V37" s="98">
        <v>324.35558241448297</v>
      </c>
      <c r="W37" s="98">
        <v>318.02176676512505</v>
      </c>
      <c r="X37" s="98">
        <v>90.441838684516853</v>
      </c>
      <c r="Y37" s="98">
        <v>68.192434667503463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665.39640208215621</v>
      </c>
      <c r="D38" s="98">
        <v>681.99318164933629</v>
      </c>
      <c r="E38" s="98">
        <v>698.05152379466097</v>
      </c>
      <c r="F38" s="98">
        <v>708.45462208399738</v>
      </c>
      <c r="G38" s="98">
        <v>674.35132938643585</v>
      </c>
      <c r="H38" s="98">
        <v>709.91205069483397</v>
      </c>
      <c r="I38" s="98">
        <v>678.65373810164294</v>
      </c>
      <c r="J38" s="98">
        <v>708.08024253450844</v>
      </c>
      <c r="K38" s="98">
        <v>671.60955726712507</v>
      </c>
      <c r="L38" s="98">
        <v>512.21315087412768</v>
      </c>
      <c r="M38" s="98">
        <v>801.67549969932793</v>
      </c>
      <c r="N38" s="98">
        <v>796.58902293209599</v>
      </c>
      <c r="O38" s="98">
        <v>830.24839791910051</v>
      </c>
      <c r="P38" s="98">
        <v>0</v>
      </c>
      <c r="Q38" s="98">
        <v>833.37660464028522</v>
      </c>
      <c r="R38" s="98">
        <v>857.07924228755758</v>
      </c>
      <c r="S38" s="98">
        <v>882.09546609640665</v>
      </c>
      <c r="T38" s="98">
        <v>894.48230303996593</v>
      </c>
      <c r="U38" s="98">
        <v>906.79215179164657</v>
      </c>
      <c r="V38" s="98">
        <v>938.5070085553873</v>
      </c>
      <c r="W38" s="98">
        <v>906.3990552469362</v>
      </c>
      <c r="X38" s="98">
        <v>802.24476485581715</v>
      </c>
      <c r="Y38" s="98">
        <v>763.49936129264574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808.89692586200226</v>
      </c>
      <c r="D39" s="122">
        <v>824.06835688373235</v>
      </c>
      <c r="E39" s="122">
        <v>792.45469551498218</v>
      </c>
      <c r="F39" s="122">
        <v>728.8585930515826</v>
      </c>
      <c r="G39" s="122">
        <v>731.85678547941495</v>
      </c>
      <c r="H39" s="122">
        <v>735.10127846253135</v>
      </c>
      <c r="I39" s="122">
        <v>771.32664923870232</v>
      </c>
      <c r="J39" s="122">
        <v>772.56480780506399</v>
      </c>
      <c r="K39" s="122">
        <v>643.37030854089744</v>
      </c>
      <c r="L39" s="122">
        <v>796.88698441205304</v>
      </c>
      <c r="M39" s="122">
        <v>790.65048684320755</v>
      </c>
      <c r="N39" s="122">
        <v>827.70063599722175</v>
      </c>
      <c r="O39" s="122">
        <v>846.86727983674734</v>
      </c>
      <c r="P39" s="122">
        <v>658.05777414221166</v>
      </c>
      <c r="Q39" s="122">
        <v>769.51952968743387</v>
      </c>
      <c r="R39" s="122">
        <v>723.8761068512523</v>
      </c>
      <c r="S39" s="122">
        <v>766.78849422993289</v>
      </c>
      <c r="T39" s="122">
        <v>754.97777294802154</v>
      </c>
      <c r="U39" s="122">
        <v>741.18152211593451</v>
      </c>
      <c r="V39" s="122">
        <v>759.65369381468213</v>
      </c>
      <c r="W39" s="122">
        <v>689.53250535120242</v>
      </c>
      <c r="X39" s="122">
        <v>734.29112718491206</v>
      </c>
      <c r="Y39" s="122">
        <v>685.40907711491423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896.70543985616769</v>
      </c>
      <c r="D40" s="98">
        <v>919.0424030383947</v>
      </c>
      <c r="E40" s="98">
        <v>867.37593945090703</v>
      </c>
      <c r="F40" s="98">
        <v>854.41236628842421</v>
      </c>
      <c r="G40" s="98">
        <v>834.61103858316619</v>
      </c>
      <c r="H40" s="98">
        <v>836.2553707257324</v>
      </c>
      <c r="I40" s="98">
        <v>890.60992360769626</v>
      </c>
      <c r="J40" s="98">
        <v>842.91758473286507</v>
      </c>
      <c r="K40" s="98">
        <v>858.44904866851869</v>
      </c>
      <c r="L40" s="98">
        <v>887.94533458135538</v>
      </c>
      <c r="M40" s="98">
        <v>934.32181074817493</v>
      </c>
      <c r="N40" s="98">
        <v>942.88960575910608</v>
      </c>
      <c r="O40" s="98">
        <v>945.82988157346756</v>
      </c>
      <c r="P40" s="98">
        <v>0</v>
      </c>
      <c r="Q40" s="98">
        <v>950.28655707015207</v>
      </c>
      <c r="R40" s="98">
        <v>875.22974598570192</v>
      </c>
      <c r="S40" s="98">
        <v>952.56834298719116</v>
      </c>
      <c r="T40" s="98">
        <v>935.11660753859792</v>
      </c>
      <c r="U40" s="98">
        <v>938.53422863160824</v>
      </c>
      <c r="V40" s="98">
        <v>1022.1920692638735</v>
      </c>
      <c r="W40" s="98">
        <v>979.7668092486216</v>
      </c>
      <c r="X40" s="98">
        <v>979.31052814609188</v>
      </c>
      <c r="Y40" s="98">
        <v>918.64008728626709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746.1084295657372</v>
      </c>
      <c r="D41" s="33">
        <v>745.62357287704378</v>
      </c>
      <c r="E41" s="33">
        <v>731.58214337952984</v>
      </c>
      <c r="F41" s="33">
        <v>607.54399702919511</v>
      </c>
      <c r="G41" s="33">
        <v>658.12716356803821</v>
      </c>
      <c r="H41" s="33">
        <v>678.57171580992394</v>
      </c>
      <c r="I41" s="33">
        <v>705.00637525277432</v>
      </c>
      <c r="J41" s="33">
        <v>739.89536375531986</v>
      </c>
      <c r="K41" s="33">
        <v>531.70032942376838</v>
      </c>
      <c r="L41" s="33">
        <v>747.12288279374468</v>
      </c>
      <c r="M41" s="33">
        <v>709.72332400190703</v>
      </c>
      <c r="N41" s="33">
        <v>774.99767383866742</v>
      </c>
      <c r="O41" s="33">
        <v>800.9652101225704</v>
      </c>
      <c r="P41" s="33">
        <v>658.05777414221166</v>
      </c>
      <c r="Q41" s="33">
        <v>702.38316184532084</v>
      </c>
      <c r="R41" s="33">
        <v>684.54451223256592</v>
      </c>
      <c r="S41" s="33">
        <v>709.55508528310042</v>
      </c>
      <c r="T41" s="33">
        <v>696.11751040403522</v>
      </c>
      <c r="U41" s="33">
        <v>674.86121018633662</v>
      </c>
      <c r="V41" s="33">
        <v>691.96699009579675</v>
      </c>
      <c r="W41" s="33">
        <v>644.42054934158023</v>
      </c>
      <c r="X41" s="33">
        <v>722.93160381970085</v>
      </c>
      <c r="Y41" s="33">
        <v>660.52522766539039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20135.965833194005</v>
      </c>
      <c r="D43" s="117">
        <f t="shared" si="14"/>
        <v>17892.485179766278</v>
      </c>
      <c r="E43" s="117">
        <f t="shared" si="14"/>
        <v>18953.897927616239</v>
      </c>
      <c r="F43" s="117">
        <f t="shared" si="14"/>
        <v>18965.502305743725</v>
      </c>
      <c r="G43" s="117">
        <f t="shared" si="14"/>
        <v>18995.69748731648</v>
      </c>
      <c r="H43" s="117">
        <f t="shared" si="14"/>
        <v>17736.43605202152</v>
      </c>
      <c r="I43" s="117">
        <f t="shared" si="14"/>
        <v>15219.38999875431</v>
      </c>
      <c r="J43" s="117">
        <f t="shared" si="14"/>
        <v>17592.491353496789</v>
      </c>
      <c r="K43" s="117">
        <f t="shared" si="14"/>
        <v>17172.223356542574</v>
      </c>
      <c r="L43" s="117">
        <f t="shared" si="14"/>
        <v>16671.313866474167</v>
      </c>
      <c r="M43" s="117">
        <f t="shared" si="14"/>
        <v>13881.110962356108</v>
      </c>
      <c r="N43" s="117">
        <f t="shared" si="14"/>
        <v>15635.782136908863</v>
      </c>
      <c r="O43" s="117">
        <f t="shared" si="14"/>
        <v>15820.404852023563</v>
      </c>
      <c r="P43" s="117">
        <f t="shared" si="14"/>
        <v>11246.389391178058</v>
      </c>
      <c r="Q43" s="117">
        <f t="shared" si="14"/>
        <v>11475.997409529262</v>
      </c>
      <c r="R43" s="117">
        <f t="shared" ref="R43:V43" si="15">R44+R47+R49+R58</f>
        <v>12108.470652219958</v>
      </c>
      <c r="S43" s="117">
        <f t="shared" si="15"/>
        <v>11705.546214279029</v>
      </c>
      <c r="T43" s="117">
        <f t="shared" si="15"/>
        <v>10895.712506895172</v>
      </c>
      <c r="U43" s="117">
        <f t="shared" si="15"/>
        <v>10748.918666070296</v>
      </c>
      <c r="V43" s="117">
        <f t="shared" si="15"/>
        <v>9622.9281980339183</v>
      </c>
      <c r="W43" s="117">
        <f t="shared" ref="W43:Y43" si="16">W44+W47+W49+W58</f>
        <v>10845.594602295274</v>
      </c>
      <c r="X43" s="117">
        <f t="shared" si="16"/>
        <v>8447.3550403080117</v>
      </c>
      <c r="Y43" s="117">
        <f t="shared" si="16"/>
        <v>7723.3171724344047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17917.649337788342</v>
      </c>
      <c r="D44" s="122">
        <f t="shared" si="17"/>
        <v>15703.397781897824</v>
      </c>
      <c r="E44" s="122">
        <f t="shared" si="17"/>
        <v>16670.173803957852</v>
      </c>
      <c r="F44" s="122">
        <f t="shared" si="17"/>
        <v>16812.910252509064</v>
      </c>
      <c r="G44" s="122">
        <f t="shared" si="17"/>
        <v>16879.737035846909</v>
      </c>
      <c r="H44" s="122">
        <f t="shared" si="17"/>
        <v>15620.834269043226</v>
      </c>
      <c r="I44" s="122">
        <f t="shared" si="17"/>
        <v>13063.91435846427</v>
      </c>
      <c r="J44" s="122">
        <f t="shared" si="17"/>
        <v>15293.485138750118</v>
      </c>
      <c r="K44" s="122">
        <f t="shared" si="17"/>
        <v>15145.780085269853</v>
      </c>
      <c r="L44" s="122">
        <f t="shared" si="17"/>
        <v>14485.966798449806</v>
      </c>
      <c r="M44" s="122">
        <f t="shared" si="17"/>
        <v>11637.93325828321</v>
      </c>
      <c r="N44" s="122">
        <f t="shared" si="17"/>
        <v>13235.90614342865</v>
      </c>
      <c r="O44" s="122">
        <f t="shared" si="17"/>
        <v>13402.23101073567</v>
      </c>
      <c r="P44" s="122">
        <f t="shared" si="17"/>
        <v>9079.0427431460066</v>
      </c>
      <c r="Q44" s="122">
        <f t="shared" si="17"/>
        <v>9382.8636423101962</v>
      </c>
      <c r="R44" s="122">
        <f t="shared" ref="R44:V44" si="18">SUM(R45:R46)</f>
        <v>9730.5521671311308</v>
      </c>
      <c r="S44" s="122">
        <f t="shared" si="18"/>
        <v>9327.9682929249448</v>
      </c>
      <c r="T44" s="122">
        <f t="shared" si="18"/>
        <v>8597.0384658316252</v>
      </c>
      <c r="U44" s="122">
        <f t="shared" si="18"/>
        <v>8431.6305255632742</v>
      </c>
      <c r="V44" s="122">
        <f t="shared" si="18"/>
        <v>7337.6285535436955</v>
      </c>
      <c r="W44" s="122">
        <f t="shared" ref="W44:Y44" si="19">SUM(W45:W46)</f>
        <v>8581.455269611808</v>
      </c>
      <c r="X44" s="122">
        <f t="shared" si="19"/>
        <v>6681.2640365290063</v>
      </c>
      <c r="Y44" s="122">
        <f t="shared" si="19"/>
        <v>6050.7941361207277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17690.001574979437</v>
      </c>
      <c r="D45" s="98">
        <v>15504.754763330846</v>
      </c>
      <c r="E45" s="98">
        <v>16467.078983433399</v>
      </c>
      <c r="F45" s="98">
        <v>16604.658087397213</v>
      </c>
      <c r="G45" s="98">
        <v>16673.503531524995</v>
      </c>
      <c r="H45" s="98">
        <v>15431.751720746694</v>
      </c>
      <c r="I45" s="98">
        <v>12904.214450768761</v>
      </c>
      <c r="J45" s="98">
        <v>15107.458657022251</v>
      </c>
      <c r="K45" s="98">
        <v>14964.694571372054</v>
      </c>
      <c r="L45" s="98">
        <v>14311.710406555601</v>
      </c>
      <c r="M45" s="98">
        <v>11497.950196134763</v>
      </c>
      <c r="N45" s="98">
        <v>13071.035501165552</v>
      </c>
      <c r="O45" s="98">
        <v>13228.992254167091</v>
      </c>
      <c r="P45" s="98">
        <v>8956.8088924797139</v>
      </c>
      <c r="Q45" s="98">
        <v>9252.3843284726718</v>
      </c>
      <c r="R45" s="98">
        <v>9593.8622600390172</v>
      </c>
      <c r="S45" s="98">
        <v>9196.8555324229583</v>
      </c>
      <c r="T45" s="98">
        <v>8476.9279861832329</v>
      </c>
      <c r="U45" s="98">
        <v>8313.9044102525368</v>
      </c>
      <c r="V45" s="98">
        <v>7235.8035261003151</v>
      </c>
      <c r="W45" s="98">
        <v>8461.2107740257306</v>
      </c>
      <c r="X45" s="98">
        <v>6589.5088082837001</v>
      </c>
      <c r="Y45" s="98">
        <v>5967.7356641239585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227.64776280890334</v>
      </c>
      <c r="D46" s="98">
        <v>198.64301856697693</v>
      </c>
      <c r="E46" s="98">
        <v>203.0948205244519</v>
      </c>
      <c r="F46" s="98">
        <v>208.2521651118515</v>
      </c>
      <c r="G46" s="98">
        <v>206.23350432191356</v>
      </c>
      <c r="H46" s="98">
        <v>189.08254829653126</v>
      </c>
      <c r="I46" s="98">
        <v>159.69990769550895</v>
      </c>
      <c r="J46" s="98">
        <v>186.02648172786684</v>
      </c>
      <c r="K46" s="98">
        <v>181.08551389779836</v>
      </c>
      <c r="L46" s="98">
        <v>174.25639189420585</v>
      </c>
      <c r="M46" s="98">
        <v>139.98306214844663</v>
      </c>
      <c r="N46" s="98">
        <v>164.87064226309838</v>
      </c>
      <c r="O46" s="98">
        <v>173.23875656857905</v>
      </c>
      <c r="P46" s="98">
        <v>122.23385066629264</v>
      </c>
      <c r="Q46" s="98">
        <v>130.47931383752513</v>
      </c>
      <c r="R46" s="98">
        <v>136.68990709211386</v>
      </c>
      <c r="S46" s="98">
        <v>131.11276050198705</v>
      </c>
      <c r="T46" s="98">
        <v>120.11047964839257</v>
      </c>
      <c r="U46" s="98">
        <v>117.72611531073764</v>
      </c>
      <c r="V46" s="98">
        <v>101.82502744337992</v>
      </c>
      <c r="W46" s="98">
        <v>120.24449558607779</v>
      </c>
      <c r="X46" s="98">
        <v>91.75522824530573</v>
      </c>
      <c r="Y46" s="98">
        <v>83.058471996768986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3.8332886865047486</v>
      </c>
      <c r="D47" s="122">
        <f t="shared" si="20"/>
        <v>9.4335630051811883</v>
      </c>
      <c r="E47" s="122">
        <f t="shared" si="20"/>
        <v>6.1296936536033009</v>
      </c>
      <c r="F47" s="122">
        <f t="shared" si="20"/>
        <v>2.4558808478386642</v>
      </c>
      <c r="G47" s="122">
        <f t="shared" si="20"/>
        <v>2.8198603099204074</v>
      </c>
      <c r="H47" s="122">
        <f t="shared" si="20"/>
        <v>4.6930495360433344</v>
      </c>
      <c r="I47" s="122">
        <f t="shared" si="20"/>
        <v>1.0161021978075599</v>
      </c>
      <c r="J47" s="122">
        <f t="shared" si="20"/>
        <v>5.2147278516653479</v>
      </c>
      <c r="K47" s="122">
        <f t="shared" si="20"/>
        <v>18.827534799850881</v>
      </c>
      <c r="L47" s="122">
        <f t="shared" si="20"/>
        <v>10.874162380190031</v>
      </c>
      <c r="M47" s="122">
        <f t="shared" si="20"/>
        <v>7.654382619788545</v>
      </c>
      <c r="N47" s="122">
        <f t="shared" si="20"/>
        <v>6.6523062251747183</v>
      </c>
      <c r="O47" s="122">
        <f t="shared" si="20"/>
        <v>12.679418499818571</v>
      </c>
      <c r="P47" s="122">
        <f t="shared" si="20"/>
        <v>5.2972827600858068</v>
      </c>
      <c r="Q47" s="122">
        <f t="shared" si="20"/>
        <v>8.2060088802060935</v>
      </c>
      <c r="R47" s="122">
        <f t="shared" si="20"/>
        <v>25.502592042709914</v>
      </c>
      <c r="S47" s="122">
        <f t="shared" si="20"/>
        <v>30.604702982506243</v>
      </c>
      <c r="T47" s="122">
        <f t="shared" si="20"/>
        <v>23.524878050294106</v>
      </c>
      <c r="U47" s="122">
        <f t="shared" si="20"/>
        <v>51.800975311078041</v>
      </c>
      <c r="V47" s="122">
        <f t="shared" si="20"/>
        <v>24.44073553130599</v>
      </c>
      <c r="W47" s="122">
        <f t="shared" si="20"/>
        <v>66.611406542868551</v>
      </c>
      <c r="X47" s="122">
        <f t="shared" si="20"/>
        <v>7.1743347294954329</v>
      </c>
      <c r="Y47" s="122">
        <f t="shared" si="20"/>
        <v>5.1180169039800951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3.8332886865047486</v>
      </c>
      <c r="D48" s="98">
        <f>IF(RES_hhdet_in_fec!D48=0,0,RES_hhdet_in_fec!D48*1000*11630/RES_hhdet_in_new!D45)</f>
        <v>9.4335630051811883</v>
      </c>
      <c r="E48" s="98">
        <f>IF(RES_hhdet_in_fec!E48=0,0,RES_hhdet_in_fec!E48*1000*11630/RES_hhdet_in_new!E45)</f>
        <v>6.1296936536033009</v>
      </c>
      <c r="F48" s="98">
        <f>IF(RES_hhdet_in_fec!F48=0,0,RES_hhdet_in_fec!F48*1000*11630/RES_hhdet_in_new!F45)</f>
        <v>2.4558808478386642</v>
      </c>
      <c r="G48" s="98">
        <f>IF(RES_hhdet_in_fec!G48=0,0,RES_hhdet_in_fec!G48*1000*11630/RES_hhdet_in_new!G45)</f>
        <v>2.8198603099204074</v>
      </c>
      <c r="H48" s="98">
        <f>IF(RES_hhdet_in_fec!H48=0,0,RES_hhdet_in_fec!H48*1000*11630/RES_hhdet_in_new!H45)</f>
        <v>4.6930495360433344</v>
      </c>
      <c r="I48" s="98">
        <f>IF(RES_hhdet_in_fec!I48=0,0,RES_hhdet_in_fec!I48*1000*11630/RES_hhdet_in_new!I45)</f>
        <v>1.0161021978075599</v>
      </c>
      <c r="J48" s="98">
        <f>IF(RES_hhdet_in_fec!J48=0,0,RES_hhdet_in_fec!J48*1000*11630/RES_hhdet_in_new!J45)</f>
        <v>5.2147278516653479</v>
      </c>
      <c r="K48" s="98">
        <f>IF(RES_hhdet_in_fec!K48=0,0,RES_hhdet_in_fec!K48*1000*11630/RES_hhdet_in_new!K45)</f>
        <v>18.827534799850881</v>
      </c>
      <c r="L48" s="98">
        <f>IF(RES_hhdet_in_fec!L48=0,0,RES_hhdet_in_fec!L48*1000*11630/RES_hhdet_in_new!L45)</f>
        <v>10.874162380190031</v>
      </c>
      <c r="M48" s="98">
        <f>IF(RES_hhdet_in_fec!M48=0,0,RES_hhdet_in_fec!M48*1000*11630/RES_hhdet_in_new!M45)</f>
        <v>7.654382619788545</v>
      </c>
      <c r="N48" s="98">
        <f>IF(RES_hhdet_in_fec!N48=0,0,RES_hhdet_in_fec!N48*1000*11630/RES_hhdet_in_new!N45)</f>
        <v>6.6523062251747183</v>
      </c>
      <c r="O48" s="98">
        <f>IF(RES_hhdet_in_fec!O48=0,0,RES_hhdet_in_fec!O48*1000*11630/RES_hhdet_in_new!O45)</f>
        <v>12.679418499818571</v>
      </c>
      <c r="P48" s="98">
        <f>IF(RES_hhdet_in_fec!P48=0,0,RES_hhdet_in_fec!P48*1000*11630/RES_hhdet_in_new!P45)</f>
        <v>5.2972827600858068</v>
      </c>
      <c r="Q48" s="98">
        <f>IF(RES_hhdet_in_fec!Q48=0,0,RES_hhdet_in_fec!Q48*1000*11630/RES_hhdet_in_new!Q45)</f>
        <v>8.2060088802060935</v>
      </c>
      <c r="R48" s="98">
        <f>IF(RES_hhdet_in_fec!R48=0,0,RES_hhdet_in_fec!R48*1000*11630/RES_hhdet_in_new!R45)</f>
        <v>25.502592042709914</v>
      </c>
      <c r="S48" s="98">
        <f>IF(RES_hhdet_in_fec!S48=0,0,RES_hhdet_in_fec!S48*1000*11630/RES_hhdet_in_new!S45)</f>
        <v>30.604702982506243</v>
      </c>
      <c r="T48" s="98">
        <f>IF(RES_hhdet_in_fec!T48=0,0,RES_hhdet_in_fec!T48*1000*11630/RES_hhdet_in_new!T45)</f>
        <v>23.524878050294106</v>
      </c>
      <c r="U48" s="98">
        <f>IF(RES_hhdet_in_fec!U48=0,0,RES_hhdet_in_fec!U48*1000*11630/RES_hhdet_in_new!U45)</f>
        <v>51.800975311078041</v>
      </c>
      <c r="V48" s="98">
        <f>IF(RES_hhdet_in_fec!V48=0,0,RES_hhdet_in_fec!V48*1000*11630/RES_hhdet_in_new!V45)</f>
        <v>24.44073553130599</v>
      </c>
      <c r="W48" s="98">
        <f>IF(RES_hhdet_in_fec!W48=0,0,RES_hhdet_in_fec!W48*1000*11630/RES_hhdet_in_new!W45)</f>
        <v>66.611406542868551</v>
      </c>
      <c r="X48" s="98">
        <f>IF(RES_hhdet_in_fec!X48=0,0,RES_hhdet_in_fec!X48*1000*11630/RES_hhdet_in_new!X45)</f>
        <v>7.1743347294954329</v>
      </c>
      <c r="Y48" s="98">
        <f>IF(RES_hhdet_in_fec!Y48=0,0,RES_hhdet_in_fec!Y48*1000*11630/RES_hhdet_in_new!Y45)</f>
        <v>5.1180169039800951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1405.5828203723072</v>
      </c>
      <c r="D49" s="122">
        <v>1355.5773324213267</v>
      </c>
      <c r="E49" s="122">
        <v>1485.1425597327554</v>
      </c>
      <c r="F49" s="122">
        <v>1421.2715767847221</v>
      </c>
      <c r="G49" s="122">
        <v>1381.2837696153649</v>
      </c>
      <c r="H49" s="122">
        <v>1375.802409694159</v>
      </c>
      <c r="I49" s="122">
        <v>1383.1372947303737</v>
      </c>
      <c r="J49" s="122">
        <v>1521.2304495250776</v>
      </c>
      <c r="K49" s="122">
        <v>1364.2451451666007</v>
      </c>
      <c r="L49" s="122">
        <v>1377.5819825547301</v>
      </c>
      <c r="M49" s="122">
        <v>1444.8656487673861</v>
      </c>
      <c r="N49" s="122">
        <v>1565.5290232488915</v>
      </c>
      <c r="O49" s="122">
        <v>1558.6329792749902</v>
      </c>
      <c r="P49" s="122">
        <v>1414.9024446618218</v>
      </c>
      <c r="Q49" s="122">
        <v>1315.4329519012304</v>
      </c>
      <c r="R49" s="122">
        <v>1628.5333042930495</v>
      </c>
      <c r="S49" s="122">
        <v>1580.192937417871</v>
      </c>
      <c r="T49" s="122">
        <v>1520.1586674282398</v>
      </c>
      <c r="U49" s="122">
        <v>1524.3017365459066</v>
      </c>
      <c r="V49" s="122">
        <v>1501.2241539700785</v>
      </c>
      <c r="W49" s="122">
        <v>1507.9838867968513</v>
      </c>
      <c r="X49" s="122">
        <v>1024.6172955123334</v>
      </c>
      <c r="Y49" s="122">
        <v>982.00267605455952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1587.721012339696</v>
      </c>
      <c r="D50" s="98">
        <v>1520.0161671743454</v>
      </c>
      <c r="E50" s="98">
        <v>1617.2511094295803</v>
      </c>
      <c r="F50" s="98">
        <v>1566.2482400939186</v>
      </c>
      <c r="G50" s="98">
        <v>1546.3973926868582</v>
      </c>
      <c r="H50" s="98">
        <v>1569.0511592292673</v>
      </c>
      <c r="I50" s="98">
        <v>1455.3642211509116</v>
      </c>
      <c r="J50" s="98">
        <v>1603.6275216778713</v>
      </c>
      <c r="K50" s="98">
        <v>1516.3035733671902</v>
      </c>
      <c r="L50" s="98">
        <v>1517.5986431868466</v>
      </c>
      <c r="M50" s="98">
        <v>1641.2244958409422</v>
      </c>
      <c r="N50" s="98">
        <v>1726.9938098024732</v>
      </c>
      <c r="O50" s="98">
        <v>1622.1118795400205</v>
      </c>
      <c r="P50" s="98">
        <v>1475.8866288178347</v>
      </c>
      <c r="Q50" s="98">
        <v>1315.4329519012304</v>
      </c>
      <c r="R50" s="98">
        <v>1629.5723700439119</v>
      </c>
      <c r="S50" s="98">
        <v>1580.3764377091611</v>
      </c>
      <c r="T50" s="98">
        <v>1520.6795560358</v>
      </c>
      <c r="U50" s="98">
        <v>1525.0364004716764</v>
      </c>
      <c r="V50" s="98">
        <v>1512.2869731197536</v>
      </c>
      <c r="W50" s="98">
        <v>1625.5763497483265</v>
      </c>
      <c r="X50" s="98">
        <v>1013.9765992594023</v>
      </c>
      <c r="Y50" s="98">
        <v>996.8755855424555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1066.5685902543253</v>
      </c>
      <c r="D51" s="98">
        <v>0</v>
      </c>
      <c r="E51" s="98">
        <v>1093.7461332258047</v>
      </c>
      <c r="F51" s="98">
        <v>1056.9907273175641</v>
      </c>
      <c r="G51" s="98">
        <v>1033.1021597208903</v>
      </c>
      <c r="H51" s="98">
        <v>1044.6392668690216</v>
      </c>
      <c r="I51" s="98">
        <v>998.0310334984373</v>
      </c>
      <c r="J51" s="98">
        <v>1092.017171731811</v>
      </c>
      <c r="K51" s="98">
        <v>1025.4692910390856</v>
      </c>
      <c r="L51" s="98">
        <v>1180.5235983879959</v>
      </c>
      <c r="M51" s="98">
        <v>1125.5848313733748</v>
      </c>
      <c r="N51" s="98">
        <v>1245.5315170920458</v>
      </c>
      <c r="O51" s="98">
        <v>0</v>
      </c>
      <c r="P51" s="98">
        <v>1095.0481098612001</v>
      </c>
      <c r="Q51" s="98">
        <v>0</v>
      </c>
      <c r="R51" s="98">
        <v>1277.0676381514047</v>
      </c>
      <c r="S51" s="98">
        <v>1268.9406384547647</v>
      </c>
      <c r="T51" s="98">
        <v>1237.998044063708</v>
      </c>
      <c r="U51" s="98">
        <v>1250.3266672683199</v>
      </c>
      <c r="V51" s="98">
        <v>0</v>
      </c>
      <c r="W51" s="98">
        <v>1356.8240790189061</v>
      </c>
      <c r="X51" s="98">
        <v>818.42974001869629</v>
      </c>
      <c r="Y51" s="98">
        <v>804.35731676618116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380.32987301705219</v>
      </c>
      <c r="D52" s="101">
        <v>0</v>
      </c>
      <c r="E52" s="101">
        <v>392.03741791359869</v>
      </c>
      <c r="F52" s="101">
        <v>367.73427167398586</v>
      </c>
      <c r="G52" s="101">
        <v>330.41318305309238</v>
      </c>
      <c r="H52" s="101">
        <v>317.6411131743821</v>
      </c>
      <c r="I52" s="101">
        <v>355.16505938451138</v>
      </c>
      <c r="J52" s="101">
        <v>360.83580459893813</v>
      </c>
      <c r="K52" s="101">
        <v>310.89151040654872</v>
      </c>
      <c r="L52" s="101">
        <v>678.93300518824822</v>
      </c>
      <c r="M52" s="101">
        <v>324.01325104718626</v>
      </c>
      <c r="N52" s="101">
        <v>441.44183456408967</v>
      </c>
      <c r="O52" s="101">
        <v>0</v>
      </c>
      <c r="P52" s="101">
        <v>282.41487973357107</v>
      </c>
      <c r="Q52" s="101">
        <v>0</v>
      </c>
      <c r="R52" s="101">
        <v>339.97092541647851</v>
      </c>
      <c r="S52" s="101">
        <v>369.52265231158094</v>
      </c>
      <c r="T52" s="101">
        <v>352.71033264274564</v>
      </c>
      <c r="U52" s="101">
        <v>323.41608857955288</v>
      </c>
      <c r="V52" s="101">
        <v>0</v>
      </c>
      <c r="W52" s="101">
        <v>358.87145072596513</v>
      </c>
      <c r="X52" s="101">
        <v>78.938843819622306</v>
      </c>
      <c r="Y52" s="101">
        <v>68.10282180168808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686.23871723727314</v>
      </c>
      <c r="D53" s="104">
        <v>0</v>
      </c>
      <c r="E53" s="104">
        <v>701.70871531220598</v>
      </c>
      <c r="F53" s="104">
        <v>689.25645564357785</v>
      </c>
      <c r="G53" s="104">
        <v>702.68897666779776</v>
      </c>
      <c r="H53" s="104">
        <v>726.99815369463954</v>
      </c>
      <c r="I53" s="104">
        <v>642.86597411392609</v>
      </c>
      <c r="J53" s="104">
        <v>731.18136713287265</v>
      </c>
      <c r="K53" s="104">
        <v>714.57778063253704</v>
      </c>
      <c r="L53" s="104">
        <v>501.5905931997475</v>
      </c>
      <c r="M53" s="104">
        <v>801.57158032618861</v>
      </c>
      <c r="N53" s="104">
        <v>804.08968252795614</v>
      </c>
      <c r="O53" s="104">
        <v>0</v>
      </c>
      <c r="P53" s="104">
        <v>812.63323012762896</v>
      </c>
      <c r="Q53" s="104">
        <v>0</v>
      </c>
      <c r="R53" s="104">
        <v>937.0967127349262</v>
      </c>
      <c r="S53" s="104">
        <v>899.41798614318395</v>
      </c>
      <c r="T53" s="104">
        <v>885.28771142096218</v>
      </c>
      <c r="U53" s="104">
        <v>926.9105786887668</v>
      </c>
      <c r="V53" s="104">
        <v>0</v>
      </c>
      <c r="W53" s="104">
        <v>997.95262829294086</v>
      </c>
      <c r="X53" s="104">
        <v>739.49089619907397</v>
      </c>
      <c r="Y53" s="104">
        <v>736.25449496449301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1240.1479608095196</v>
      </c>
      <c r="D54" s="101">
        <v>1235.5937620051152</v>
      </c>
      <c r="E54" s="101">
        <v>1302.4732846442573</v>
      </c>
      <c r="F54" s="101">
        <v>1306.7986100334442</v>
      </c>
      <c r="G54" s="101">
        <v>1208.1786830537826</v>
      </c>
      <c r="H54" s="101">
        <v>1251.4813761932576</v>
      </c>
      <c r="I54" s="101">
        <v>1260.3207399267005</v>
      </c>
      <c r="J54" s="101">
        <v>1279.0616930673029</v>
      </c>
      <c r="K54" s="101">
        <v>1179.432661204434</v>
      </c>
      <c r="L54" s="101">
        <v>1291.2157033448523</v>
      </c>
      <c r="M54" s="101">
        <v>1384.3022674256258</v>
      </c>
      <c r="N54" s="101">
        <v>1471.7546648942953</v>
      </c>
      <c r="O54" s="101">
        <v>1539.9554283131317</v>
      </c>
      <c r="P54" s="101">
        <v>1360.2242105550454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1503.144882012685</v>
      </c>
      <c r="W54" s="101">
        <v>1447.2674403424687</v>
      </c>
      <c r="X54" s="101">
        <v>1072.8290579199231</v>
      </c>
      <c r="Y54" s="101">
        <v>990.14805141146257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962.43818722720209</v>
      </c>
      <c r="D55" s="104">
        <v>952.16954635043066</v>
      </c>
      <c r="E55" s="104">
        <v>1013.8180627523951</v>
      </c>
      <c r="F55" s="104">
        <v>1015.3343498871518</v>
      </c>
      <c r="G55" s="104">
        <v>932.3079516769626</v>
      </c>
      <c r="H55" s="104">
        <v>962.96848661659988</v>
      </c>
      <c r="I55" s="104">
        <v>986.52453151927728</v>
      </c>
      <c r="J55" s="104">
        <v>995.49527486937427</v>
      </c>
      <c r="K55" s="104">
        <v>912.57895784733489</v>
      </c>
      <c r="L55" s="104">
        <v>1089.8351431568121</v>
      </c>
      <c r="M55" s="104">
        <v>1074.5162915092881</v>
      </c>
      <c r="N55" s="104">
        <v>1172.4378523561688</v>
      </c>
      <c r="O55" s="104">
        <v>1241.3304456417916</v>
      </c>
      <c r="P55" s="104">
        <v>1082.1846237087154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1262.8625909698703</v>
      </c>
      <c r="W55" s="104">
        <v>1224.4208220120615</v>
      </c>
      <c r="X55" s="104">
        <v>892.68660354033375</v>
      </c>
      <c r="Y55" s="104">
        <v>831.69179596014953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297.04178514504588</v>
      </c>
      <c r="D56" s="98">
        <v>270.17636470109426</v>
      </c>
      <c r="E56" s="98">
        <v>315.76653895773404</v>
      </c>
      <c r="F56" s="98">
        <v>306.87972780315442</v>
      </c>
      <c r="G56" s="98">
        <v>257.9566222905267</v>
      </c>
      <c r="H56" s="98">
        <v>253.05643592176571</v>
      </c>
      <c r="I56" s="98">
        <v>307.87079341763393</v>
      </c>
      <c r="J56" s="98">
        <v>287.415032334866</v>
      </c>
      <c r="K56" s="98">
        <v>240.96940058020996</v>
      </c>
      <c r="L56" s="98">
        <v>577.62199228268446</v>
      </c>
      <c r="M56" s="98">
        <v>272.84079180996008</v>
      </c>
      <c r="N56" s="98">
        <v>375.84882942407324</v>
      </c>
      <c r="O56" s="98">
        <v>411.08204772269096</v>
      </c>
      <c r="P56" s="98">
        <v>260.20427195145317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324.35558241448291</v>
      </c>
      <c r="W56" s="98">
        <v>318.02176676512505</v>
      </c>
      <c r="X56" s="98">
        <v>90.441838684516824</v>
      </c>
      <c r="Y56" s="98">
        <v>68.192434667503449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665.39640208215633</v>
      </c>
      <c r="D57" s="98">
        <v>681.99318164933629</v>
      </c>
      <c r="E57" s="98">
        <v>698.05152379466097</v>
      </c>
      <c r="F57" s="98">
        <v>708.45462208399761</v>
      </c>
      <c r="G57" s="98">
        <v>674.35132938643585</v>
      </c>
      <c r="H57" s="98">
        <v>709.91205069483419</v>
      </c>
      <c r="I57" s="98">
        <v>678.65373810164328</v>
      </c>
      <c r="J57" s="98">
        <v>708.08024253450833</v>
      </c>
      <c r="K57" s="98">
        <v>671.60955726712496</v>
      </c>
      <c r="L57" s="98">
        <v>512.21315087412779</v>
      </c>
      <c r="M57" s="98">
        <v>801.67549969932804</v>
      </c>
      <c r="N57" s="98">
        <v>796.58902293209565</v>
      </c>
      <c r="O57" s="98">
        <v>830.24839791910063</v>
      </c>
      <c r="P57" s="98">
        <v>821.98035175726238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938.50700855538742</v>
      </c>
      <c r="W57" s="98">
        <v>906.39905524693643</v>
      </c>
      <c r="X57" s="98">
        <v>802.24476485581692</v>
      </c>
      <c r="Y57" s="98">
        <v>763.49936129264609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808.90038634684845</v>
      </c>
      <c r="D58" s="122">
        <v>824.07650244194531</v>
      </c>
      <c r="E58" s="122">
        <v>792.45187027202905</v>
      </c>
      <c r="F58" s="122">
        <v>728.86459560210039</v>
      </c>
      <c r="G58" s="122">
        <v>731.85682154428741</v>
      </c>
      <c r="H58" s="122">
        <v>735.10632374809052</v>
      </c>
      <c r="I58" s="122">
        <v>771.32224336185925</v>
      </c>
      <c r="J58" s="122">
        <v>772.56103736992645</v>
      </c>
      <c r="K58" s="122">
        <v>643.37059130626915</v>
      </c>
      <c r="L58" s="122">
        <v>796.89092308944146</v>
      </c>
      <c r="M58" s="122">
        <v>790.65767268572142</v>
      </c>
      <c r="N58" s="122">
        <v>827.69466400614635</v>
      </c>
      <c r="O58" s="122">
        <v>846.86144351308451</v>
      </c>
      <c r="P58" s="122">
        <v>747.14692061014318</v>
      </c>
      <c r="Q58" s="122">
        <v>769.49480643762877</v>
      </c>
      <c r="R58" s="122">
        <v>723.88258875306678</v>
      </c>
      <c r="S58" s="122">
        <v>766.78028095370803</v>
      </c>
      <c r="T58" s="122">
        <v>754.99049558501474</v>
      </c>
      <c r="U58" s="122">
        <v>741.18542865003712</v>
      </c>
      <c r="V58" s="122">
        <v>759.6347549888377</v>
      </c>
      <c r="W58" s="122">
        <v>689.54403934374488</v>
      </c>
      <c r="X58" s="122">
        <v>734.29937353717605</v>
      </c>
      <c r="Y58" s="122">
        <v>685.40234335513742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896.70543985616791</v>
      </c>
      <c r="D59" s="98">
        <v>919.04240303839458</v>
      </c>
      <c r="E59" s="98">
        <v>867.37593945090703</v>
      </c>
      <c r="F59" s="98">
        <v>854.41236628842421</v>
      </c>
      <c r="G59" s="98">
        <v>834.61103858316596</v>
      </c>
      <c r="H59" s="98">
        <v>836.25537072573252</v>
      </c>
      <c r="I59" s="98">
        <v>890.60992360769637</v>
      </c>
      <c r="J59" s="98">
        <v>842.91758473286495</v>
      </c>
      <c r="K59" s="98">
        <v>858.44904866851869</v>
      </c>
      <c r="L59" s="98">
        <v>887.94533458135561</v>
      </c>
      <c r="M59" s="98">
        <v>934.32181074817493</v>
      </c>
      <c r="N59" s="98">
        <v>942.88960575910608</v>
      </c>
      <c r="O59" s="98">
        <v>945.82988157346745</v>
      </c>
      <c r="P59" s="98">
        <v>953.85741859420739</v>
      </c>
      <c r="Q59" s="98">
        <v>950.28655707015207</v>
      </c>
      <c r="R59" s="98">
        <v>875.22974598570181</v>
      </c>
      <c r="S59" s="98">
        <v>952.56834298719116</v>
      </c>
      <c r="T59" s="98">
        <v>935.1166075385978</v>
      </c>
      <c r="U59" s="98">
        <v>938.53422863160824</v>
      </c>
      <c r="V59" s="98">
        <v>1022.1920692638735</v>
      </c>
      <c r="W59" s="98">
        <v>979.7668092486216</v>
      </c>
      <c r="X59" s="98">
        <v>979.31052814609177</v>
      </c>
      <c r="Y59" s="98">
        <v>918.6400872862672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746.1084295657372</v>
      </c>
      <c r="D60" s="33">
        <v>745.62357287704356</v>
      </c>
      <c r="E60" s="33">
        <v>731.58214337952973</v>
      </c>
      <c r="F60" s="33">
        <v>607.54399702919522</v>
      </c>
      <c r="G60" s="33">
        <v>658.12716356803821</v>
      </c>
      <c r="H60" s="33">
        <v>678.57171580992394</v>
      </c>
      <c r="I60" s="33">
        <v>705.00637525277443</v>
      </c>
      <c r="J60" s="33">
        <v>739.89536375531998</v>
      </c>
      <c r="K60" s="33">
        <v>531.70032942376838</v>
      </c>
      <c r="L60" s="33">
        <v>747.12288279374457</v>
      </c>
      <c r="M60" s="33">
        <v>709.7233240019068</v>
      </c>
      <c r="N60" s="33">
        <v>774.99767383866742</v>
      </c>
      <c r="O60" s="33">
        <v>800.96521012257062</v>
      </c>
      <c r="P60" s="33">
        <v>658.05777414221177</v>
      </c>
      <c r="Q60" s="33">
        <v>702.38316184532073</v>
      </c>
      <c r="R60" s="33">
        <v>684.54451223256592</v>
      </c>
      <c r="S60" s="33">
        <v>709.55508528310031</v>
      </c>
      <c r="T60" s="33">
        <v>696.11751040403533</v>
      </c>
      <c r="U60" s="33">
        <v>674.86121018633651</v>
      </c>
      <c r="V60" s="33">
        <v>691.96699009579675</v>
      </c>
      <c r="W60" s="33">
        <v>644.42054934158011</v>
      </c>
      <c r="X60" s="33">
        <v>722.93160381970097</v>
      </c>
      <c r="Y60" s="33">
        <v>660.5252276653905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17542.810482390647</v>
      </c>
      <c r="D62" s="117">
        <f t="shared" si="21"/>
        <v>17362.534243796716</v>
      </c>
      <c r="E62" s="117">
        <f t="shared" si="21"/>
        <v>16838.235392278759</v>
      </c>
      <c r="F62" s="117">
        <f t="shared" si="21"/>
        <v>18112.930695287694</v>
      </c>
      <c r="G62" s="117">
        <f t="shared" si="21"/>
        <v>17345.695820089884</v>
      </c>
      <c r="H62" s="117">
        <f t="shared" si="21"/>
        <v>16854.611831118516</v>
      </c>
      <c r="I62" s="117">
        <f t="shared" si="21"/>
        <v>14709.782117627381</v>
      </c>
      <c r="J62" s="117">
        <f t="shared" si="21"/>
        <v>15624.502227598718</v>
      </c>
      <c r="K62" s="117">
        <f t="shared" si="21"/>
        <v>15780.851912847334</v>
      </c>
      <c r="L62" s="117">
        <f t="shared" si="21"/>
        <v>15296.13714150639</v>
      </c>
      <c r="M62" s="117">
        <f t="shared" si="21"/>
        <v>13622.483561373148</v>
      </c>
      <c r="N62" s="117">
        <f t="shared" si="21"/>
        <v>14642.47628168928</v>
      </c>
      <c r="O62" s="117">
        <f t="shared" si="21"/>
        <v>14670.799283795421</v>
      </c>
      <c r="P62" s="117">
        <f t="shared" si="21"/>
        <v>10433.647224017559</v>
      </c>
      <c r="Q62" s="117">
        <f t="shared" si="21"/>
        <v>10679.100275532202</v>
      </c>
      <c r="R62" s="117">
        <f t="shared" ref="R62:V62" si="22">R63+R66+R68+R77</f>
        <v>11220.240328035015</v>
      </c>
      <c r="S62" s="117">
        <f t="shared" si="22"/>
        <v>10765.40117826226</v>
      </c>
      <c r="T62" s="117">
        <f t="shared" si="22"/>
        <v>9911.7648797036709</v>
      </c>
      <c r="U62" s="117">
        <f t="shared" si="22"/>
        <v>9540.999573576797</v>
      </c>
      <c r="V62" s="117">
        <f t="shared" si="22"/>
        <v>9237.9125808642693</v>
      </c>
      <c r="W62" s="117">
        <f t="shared" ref="W62:Y62" si="23">W63+W66+W68+W77</f>
        <v>9560.8173999374558</v>
      </c>
      <c r="X62" s="117">
        <f t="shared" si="23"/>
        <v>7856.112188758746</v>
      </c>
      <c r="Y62" s="117">
        <f t="shared" si="23"/>
        <v>7141.9914288805176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15341.105199290818</v>
      </c>
      <c r="D63" s="122">
        <f t="shared" si="24"/>
        <v>14987.531139042292</v>
      </c>
      <c r="E63" s="122">
        <f t="shared" si="24"/>
        <v>14598.311708750654</v>
      </c>
      <c r="F63" s="122">
        <f t="shared" si="24"/>
        <v>15863.060678957638</v>
      </c>
      <c r="G63" s="122">
        <f t="shared" si="24"/>
        <v>15183.291924964202</v>
      </c>
      <c r="H63" s="122">
        <f t="shared" si="24"/>
        <v>14601.940773577373</v>
      </c>
      <c r="I63" s="122">
        <f t="shared" si="24"/>
        <v>12489.774373762732</v>
      </c>
      <c r="J63" s="122">
        <f t="shared" si="24"/>
        <v>13406.442014060549</v>
      </c>
      <c r="K63" s="122">
        <f t="shared" si="24"/>
        <v>13707.897223184706</v>
      </c>
      <c r="L63" s="122">
        <f t="shared" si="24"/>
        <v>13138.417482343088</v>
      </c>
      <c r="M63" s="122">
        <f t="shared" si="24"/>
        <v>11156.701126811382</v>
      </c>
      <c r="N63" s="122">
        <f t="shared" si="24"/>
        <v>12206.063112926107</v>
      </c>
      <c r="O63" s="122">
        <f t="shared" si="24"/>
        <v>12304.281856228021</v>
      </c>
      <c r="P63" s="122">
        <f t="shared" si="24"/>
        <v>8213.9917175494702</v>
      </c>
      <c r="Q63" s="122">
        <f t="shared" si="24"/>
        <v>8483.6606532432234</v>
      </c>
      <c r="R63" s="122">
        <f t="shared" ref="R63:V63" si="25">SUM(R64:R65)</f>
        <v>8967.3165258015233</v>
      </c>
      <c r="S63" s="122">
        <f t="shared" si="25"/>
        <v>8450.8120779492838</v>
      </c>
      <c r="T63" s="122">
        <f t="shared" si="25"/>
        <v>7644.299192091411</v>
      </c>
      <c r="U63" s="122">
        <f t="shared" si="25"/>
        <v>7240.4419093795404</v>
      </c>
      <c r="V63" s="122">
        <f t="shared" si="25"/>
        <v>6890.9557276760434</v>
      </c>
      <c r="W63" s="122">
        <f t="shared" ref="W63:Y63" si="26">SUM(W64:W65)</f>
        <v>7230.5535690365596</v>
      </c>
      <c r="X63" s="122">
        <f t="shared" si="26"/>
        <v>5860.240683027042</v>
      </c>
      <c r="Y63" s="122">
        <f t="shared" si="26"/>
        <v>5295.758068548741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15128.727251276003</v>
      </c>
      <c r="D64" s="98">
        <v>14781.107653720661</v>
      </c>
      <c r="E64" s="98">
        <v>14404.790888552405</v>
      </c>
      <c r="F64" s="98">
        <v>15649.409945074527</v>
      </c>
      <c r="G64" s="98">
        <v>14981.700504779206</v>
      </c>
      <c r="H64" s="98">
        <v>14409.970958434571</v>
      </c>
      <c r="I64" s="98">
        <v>12324.029020100663</v>
      </c>
      <c r="J64" s="98">
        <v>13229.48688608569</v>
      </c>
      <c r="K64" s="98">
        <v>13530.099501538691</v>
      </c>
      <c r="L64" s="98">
        <v>12966.992139314265</v>
      </c>
      <c r="M64" s="98">
        <v>11011.114052206198</v>
      </c>
      <c r="N64" s="98">
        <v>12040.995236503448</v>
      </c>
      <c r="O64" s="98">
        <v>12131.324351501975</v>
      </c>
      <c r="P64" s="98">
        <v>8093.3879693147255</v>
      </c>
      <c r="Q64" s="98">
        <v>8354.4419636604362</v>
      </c>
      <c r="R64" s="98">
        <v>8828.3955695766399</v>
      </c>
      <c r="S64" s="98">
        <v>8318.5948264278195</v>
      </c>
      <c r="T64" s="98">
        <v>7524.1536992164865</v>
      </c>
      <c r="U64" s="98">
        <v>7125.5262894171547</v>
      </c>
      <c r="V64" s="98">
        <v>6781.3696925171471</v>
      </c>
      <c r="W64" s="98">
        <v>7113.8824119442297</v>
      </c>
      <c r="X64" s="98">
        <v>5767.2537389403542</v>
      </c>
      <c r="Y64" s="98">
        <v>5211.563918364759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212.37794801481476</v>
      </c>
      <c r="D65" s="98">
        <v>206.42348532163129</v>
      </c>
      <c r="E65" s="98">
        <v>193.52082019824937</v>
      </c>
      <c r="F65" s="98">
        <v>213.65073388311066</v>
      </c>
      <c r="G65" s="98">
        <v>201.59142018499509</v>
      </c>
      <c r="H65" s="98">
        <v>191.96981514280284</v>
      </c>
      <c r="I65" s="98">
        <v>165.74535366206939</v>
      </c>
      <c r="J65" s="98">
        <v>176.95512797485873</v>
      </c>
      <c r="K65" s="98">
        <v>177.79772164601533</v>
      </c>
      <c r="L65" s="98">
        <v>171.42534302882262</v>
      </c>
      <c r="M65" s="98">
        <v>145.5870746051848</v>
      </c>
      <c r="N65" s="98">
        <v>165.06787642265979</v>
      </c>
      <c r="O65" s="98">
        <v>172.95750472604615</v>
      </c>
      <c r="P65" s="98">
        <v>120.60374823474471</v>
      </c>
      <c r="Q65" s="98">
        <v>129.21868958278753</v>
      </c>
      <c r="R65" s="98">
        <v>138.92095622488347</v>
      </c>
      <c r="S65" s="98">
        <v>132.21725152146453</v>
      </c>
      <c r="T65" s="98">
        <v>120.14549287492466</v>
      </c>
      <c r="U65" s="98">
        <v>114.91561996238606</v>
      </c>
      <c r="V65" s="98">
        <v>109.58603515889644</v>
      </c>
      <c r="W65" s="98">
        <v>116.67115709232968</v>
      </c>
      <c r="X65" s="98">
        <v>92.98694408668814</v>
      </c>
      <c r="Y65" s="98">
        <v>84.194150183981819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3.8321095168003465</v>
      </c>
      <c r="D66" s="122">
        <f t="shared" si="27"/>
        <v>9.4329893584875748</v>
      </c>
      <c r="E66" s="122">
        <f t="shared" si="27"/>
        <v>6.1260076576533677</v>
      </c>
      <c r="F66" s="122">
        <f t="shared" si="27"/>
        <v>2.4573891298020478</v>
      </c>
      <c r="G66" s="122">
        <f t="shared" si="27"/>
        <v>2.8215507575417411</v>
      </c>
      <c r="H66" s="122">
        <f t="shared" si="27"/>
        <v>4.6926166622338803</v>
      </c>
      <c r="I66" s="122">
        <f t="shared" si="27"/>
        <v>1.0157116898151608</v>
      </c>
      <c r="J66" s="122">
        <f t="shared" si="27"/>
        <v>5.2159653344866941</v>
      </c>
      <c r="K66" s="122">
        <f t="shared" si="27"/>
        <v>18.829517102951737</v>
      </c>
      <c r="L66" s="122">
        <f t="shared" si="27"/>
        <v>10.876429217042608</v>
      </c>
      <c r="M66" s="122">
        <f t="shared" si="27"/>
        <v>7.6534825926931287</v>
      </c>
      <c r="N66" s="122">
        <f t="shared" si="27"/>
        <v>6.6525801478931008</v>
      </c>
      <c r="O66" s="122">
        <f t="shared" si="27"/>
        <v>12.679739440724152</v>
      </c>
      <c r="P66" s="122">
        <f t="shared" si="27"/>
        <v>5.314048111459182</v>
      </c>
      <c r="Q66" s="122">
        <f t="shared" si="27"/>
        <v>8.2030716484095354</v>
      </c>
      <c r="R66" s="122">
        <f t="shared" si="27"/>
        <v>25.49757486327557</v>
      </c>
      <c r="S66" s="122">
        <f t="shared" si="27"/>
        <v>30.603198966987954</v>
      </c>
      <c r="T66" s="122">
        <f t="shared" si="27"/>
        <v>23.528763377405003</v>
      </c>
      <c r="U66" s="122">
        <f t="shared" si="27"/>
        <v>51.801940012229558</v>
      </c>
      <c r="V66" s="122">
        <f t="shared" si="27"/>
        <v>24.443876309287553</v>
      </c>
      <c r="W66" s="122">
        <f t="shared" si="27"/>
        <v>66.614524018329533</v>
      </c>
      <c r="X66" s="122">
        <f t="shared" si="27"/>
        <v>7.1752719924708481</v>
      </c>
      <c r="Y66" s="122">
        <f t="shared" si="27"/>
        <v>5.1159255569497439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3.8321095168003465</v>
      </c>
      <c r="D67" s="98">
        <f>IF(RES_hhdet_in_fec!D67=0,0,RES_hhdet_in_fec!D67*1000*11630/RES_hhdet_in_new!D64)</f>
        <v>9.4329893584875748</v>
      </c>
      <c r="E67" s="98">
        <f>IF(RES_hhdet_in_fec!E67=0,0,RES_hhdet_in_fec!E67*1000*11630/RES_hhdet_in_new!E64)</f>
        <v>6.1260076576533677</v>
      </c>
      <c r="F67" s="98">
        <f>IF(RES_hhdet_in_fec!F67=0,0,RES_hhdet_in_fec!F67*1000*11630/RES_hhdet_in_new!F64)</f>
        <v>2.4573891298020478</v>
      </c>
      <c r="G67" s="98">
        <f>IF(RES_hhdet_in_fec!G67=0,0,RES_hhdet_in_fec!G67*1000*11630/RES_hhdet_in_new!G64)</f>
        <v>2.8215507575417411</v>
      </c>
      <c r="H67" s="98">
        <f>IF(RES_hhdet_in_fec!H67=0,0,RES_hhdet_in_fec!H67*1000*11630/RES_hhdet_in_new!H64)</f>
        <v>4.6926166622338803</v>
      </c>
      <c r="I67" s="98">
        <f>IF(RES_hhdet_in_fec!I67=0,0,RES_hhdet_in_fec!I67*1000*11630/RES_hhdet_in_new!I64)</f>
        <v>1.0157116898151608</v>
      </c>
      <c r="J67" s="98">
        <f>IF(RES_hhdet_in_fec!J67=0,0,RES_hhdet_in_fec!J67*1000*11630/RES_hhdet_in_new!J64)</f>
        <v>5.2159653344866941</v>
      </c>
      <c r="K67" s="98">
        <f>IF(RES_hhdet_in_fec!K67=0,0,RES_hhdet_in_fec!K67*1000*11630/RES_hhdet_in_new!K64)</f>
        <v>18.829517102951737</v>
      </c>
      <c r="L67" s="98">
        <f>IF(RES_hhdet_in_fec!L67=0,0,RES_hhdet_in_fec!L67*1000*11630/RES_hhdet_in_new!L64)</f>
        <v>10.876429217042608</v>
      </c>
      <c r="M67" s="98">
        <f>IF(RES_hhdet_in_fec!M67=0,0,RES_hhdet_in_fec!M67*1000*11630/RES_hhdet_in_new!M64)</f>
        <v>7.6534825926931287</v>
      </c>
      <c r="N67" s="98">
        <f>IF(RES_hhdet_in_fec!N67=0,0,RES_hhdet_in_fec!N67*1000*11630/RES_hhdet_in_new!N64)</f>
        <v>6.6525801478931008</v>
      </c>
      <c r="O67" s="98">
        <f>IF(RES_hhdet_in_fec!O67=0,0,RES_hhdet_in_fec!O67*1000*11630/RES_hhdet_in_new!O64)</f>
        <v>12.679739440724152</v>
      </c>
      <c r="P67" s="98">
        <f>IF(RES_hhdet_in_fec!P67=0,0,RES_hhdet_in_fec!P67*1000*11630/RES_hhdet_in_new!P64)</f>
        <v>5.314048111459182</v>
      </c>
      <c r="Q67" s="98">
        <f>IF(RES_hhdet_in_fec!Q67=0,0,RES_hhdet_in_fec!Q67*1000*11630/RES_hhdet_in_new!Q64)</f>
        <v>8.2030716484095354</v>
      </c>
      <c r="R67" s="98">
        <f>IF(RES_hhdet_in_fec!R67=0,0,RES_hhdet_in_fec!R67*1000*11630/RES_hhdet_in_new!R64)</f>
        <v>25.49757486327557</v>
      </c>
      <c r="S67" s="98">
        <f>IF(RES_hhdet_in_fec!S67=0,0,RES_hhdet_in_fec!S67*1000*11630/RES_hhdet_in_new!S64)</f>
        <v>30.603198966987954</v>
      </c>
      <c r="T67" s="98">
        <f>IF(RES_hhdet_in_fec!T67=0,0,RES_hhdet_in_fec!T67*1000*11630/RES_hhdet_in_new!T64)</f>
        <v>23.528763377405003</v>
      </c>
      <c r="U67" s="98">
        <f>IF(RES_hhdet_in_fec!U67=0,0,RES_hhdet_in_fec!U67*1000*11630/RES_hhdet_in_new!U64)</f>
        <v>51.801940012229558</v>
      </c>
      <c r="V67" s="98">
        <f>IF(RES_hhdet_in_fec!V67=0,0,RES_hhdet_in_fec!V67*1000*11630/RES_hhdet_in_new!V64)</f>
        <v>24.443876309287553</v>
      </c>
      <c r="W67" s="98">
        <f>IF(RES_hhdet_in_fec!W67=0,0,RES_hhdet_in_fec!W67*1000*11630/RES_hhdet_in_new!W64)</f>
        <v>66.614524018329533</v>
      </c>
      <c r="X67" s="98">
        <f>IF(RES_hhdet_in_fec!X67=0,0,RES_hhdet_in_fec!X67*1000*11630/RES_hhdet_in_new!X64)</f>
        <v>7.1752719924708481</v>
      </c>
      <c r="Y67" s="98">
        <f>IF(RES_hhdet_in_fec!Y67=0,0,RES_hhdet_in_fec!Y67*1000*11630/RES_hhdet_in_new!Y64)</f>
        <v>5.1159255569497439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1337.8590137307947</v>
      </c>
      <c r="D68" s="122">
        <v>1427.7180539411452</v>
      </c>
      <c r="E68" s="122">
        <v>1394.495498071047</v>
      </c>
      <c r="F68" s="122">
        <v>1452.772598882633</v>
      </c>
      <c r="G68" s="122">
        <v>1342.5441780151662</v>
      </c>
      <c r="H68" s="122">
        <v>1400.542126999768</v>
      </c>
      <c r="I68" s="122">
        <v>1336.2401831981783</v>
      </c>
      <c r="J68" s="122">
        <v>1340.846082195495</v>
      </c>
      <c r="K68" s="122">
        <v>1298.1071183091688</v>
      </c>
      <c r="L68" s="122">
        <v>1281.8456515719736</v>
      </c>
      <c r="M68" s="122">
        <v>1503.867288958508</v>
      </c>
      <c r="N68" s="122">
        <v>1477.5882546151201</v>
      </c>
      <c r="O68" s="122">
        <v>1442.3533844208878</v>
      </c>
      <c r="P68" s="122">
        <v>1334.7927150342646</v>
      </c>
      <c r="Q68" s="122">
        <v>1336.028561400977</v>
      </c>
      <c r="R68" s="122">
        <v>1348.2675922513306</v>
      </c>
      <c r="S68" s="122">
        <v>1390.0830984766774</v>
      </c>
      <c r="T68" s="122">
        <v>1366.3331986498042</v>
      </c>
      <c r="U68" s="122">
        <v>1364.1671464036328</v>
      </c>
      <c r="V68" s="122">
        <v>1410.1128155407887</v>
      </c>
      <c r="W68" s="122">
        <v>1353.4849748369732</v>
      </c>
      <c r="X68" s="122">
        <v>1016.606050232362</v>
      </c>
      <c r="Y68" s="122">
        <v>919.65847421809792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1354.587248830999</v>
      </c>
      <c r="D69" s="98">
        <v>1436.4204780379598</v>
      </c>
      <c r="E69" s="98">
        <v>1395.1274018548638</v>
      </c>
      <c r="F69" s="98">
        <v>1458.7245474405302</v>
      </c>
      <c r="G69" s="98">
        <v>1342.7966028088863</v>
      </c>
      <c r="H69" s="98">
        <v>1418.3340385349977</v>
      </c>
      <c r="I69" s="98">
        <v>1336.7288409989792</v>
      </c>
      <c r="J69" s="98">
        <v>1358.465854916137</v>
      </c>
      <c r="K69" s="98">
        <v>1298.8667408456154</v>
      </c>
      <c r="L69" s="98">
        <v>1288.3929877079438</v>
      </c>
      <c r="M69" s="98">
        <v>1518.6503372462732</v>
      </c>
      <c r="N69" s="98">
        <v>1490.4498939521729</v>
      </c>
      <c r="O69" s="98">
        <v>1420.7616866534097</v>
      </c>
      <c r="P69" s="98">
        <v>1337.8954432543553</v>
      </c>
      <c r="Q69" s="98">
        <v>1315.3229953450057</v>
      </c>
      <c r="R69" s="98">
        <v>1337.0148385147381</v>
      </c>
      <c r="S69" s="98">
        <v>1377.7291779196607</v>
      </c>
      <c r="T69" s="98">
        <v>1353.7032943066404</v>
      </c>
      <c r="U69" s="98">
        <v>1361.6069368949534</v>
      </c>
      <c r="V69" s="98">
        <v>1404.2829552113262</v>
      </c>
      <c r="W69" s="98">
        <v>1353.8520856382302</v>
      </c>
      <c r="X69" s="98">
        <v>1017.2879786342723</v>
      </c>
      <c r="Y69" s="98">
        <v>919.93931232275247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967.21948551640082</v>
      </c>
      <c r="D70" s="98">
        <v>1021.0534607484653</v>
      </c>
      <c r="E70" s="98">
        <v>1010.2452867249124</v>
      </c>
      <c r="F70" s="98">
        <v>1059.3014235824899</v>
      </c>
      <c r="G70" s="98">
        <v>971.76493848117468</v>
      </c>
      <c r="H70" s="98">
        <v>1028.9618293995904</v>
      </c>
      <c r="I70" s="98">
        <v>996.07138953031108</v>
      </c>
      <c r="J70" s="98">
        <v>1011.3428595991898</v>
      </c>
      <c r="K70" s="98">
        <v>966.93068298185108</v>
      </c>
      <c r="L70" s="98">
        <v>1065.9284573290568</v>
      </c>
      <c r="M70" s="98">
        <v>1154.5435557574176</v>
      </c>
      <c r="N70" s="98">
        <v>0</v>
      </c>
      <c r="O70" s="98">
        <v>0</v>
      </c>
      <c r="P70" s="98">
        <v>1094.2653706350927</v>
      </c>
      <c r="Q70" s="98">
        <v>1110.5019796362651</v>
      </c>
      <c r="R70" s="98">
        <v>1142.4551591755855</v>
      </c>
      <c r="S70" s="98">
        <v>1197.2749299470547</v>
      </c>
      <c r="T70" s="98">
        <v>1187.9482247576877</v>
      </c>
      <c r="U70" s="98">
        <v>1201.0849822027799</v>
      </c>
      <c r="V70" s="98">
        <v>1247.7095707842398</v>
      </c>
      <c r="W70" s="98">
        <v>1209.9019057672876</v>
      </c>
      <c r="X70" s="98">
        <v>894.3930683651821</v>
      </c>
      <c r="Y70" s="98">
        <v>808.31063933797395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324.37563963068163</v>
      </c>
      <c r="D71" s="101">
        <v>314.2616329212708</v>
      </c>
      <c r="E71" s="101">
        <v>338.13010026622567</v>
      </c>
      <c r="F71" s="101">
        <v>342.58068064017721</v>
      </c>
      <c r="G71" s="101">
        <v>286.85952616655061</v>
      </c>
      <c r="H71" s="101">
        <v>287.39526720300904</v>
      </c>
      <c r="I71" s="101">
        <v>326.51508755213973</v>
      </c>
      <c r="J71" s="101">
        <v>305.42624511388993</v>
      </c>
      <c r="K71" s="101">
        <v>266.28901974895803</v>
      </c>
      <c r="L71" s="101">
        <v>576.44544458985695</v>
      </c>
      <c r="M71" s="101">
        <v>301.27228852380716</v>
      </c>
      <c r="N71" s="101">
        <v>0</v>
      </c>
      <c r="O71" s="101">
        <v>0</v>
      </c>
      <c r="P71" s="101">
        <v>256.39124838402819</v>
      </c>
      <c r="Q71" s="101">
        <v>290.281760757114</v>
      </c>
      <c r="R71" s="101">
        <v>278.16517864119936</v>
      </c>
      <c r="S71" s="101">
        <v>321.80001519975713</v>
      </c>
      <c r="T71" s="101">
        <v>313.69351984290228</v>
      </c>
      <c r="U71" s="101">
        <v>288.1101302995711</v>
      </c>
      <c r="V71" s="101">
        <v>302.58025125197122</v>
      </c>
      <c r="W71" s="101">
        <v>297.47133997158267</v>
      </c>
      <c r="X71" s="101">
        <v>85.858578559502732</v>
      </c>
      <c r="Y71" s="101">
        <v>62.908922804207485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642.84384588571925</v>
      </c>
      <c r="D72" s="104">
        <v>706.79182782719442</v>
      </c>
      <c r="E72" s="104">
        <v>672.11518645868671</v>
      </c>
      <c r="F72" s="104">
        <v>716.72074294231254</v>
      </c>
      <c r="G72" s="104">
        <v>684.90541231462407</v>
      </c>
      <c r="H72" s="104">
        <v>741.56656219658134</v>
      </c>
      <c r="I72" s="104">
        <v>669.5563019781714</v>
      </c>
      <c r="J72" s="104">
        <v>705.91661448529999</v>
      </c>
      <c r="K72" s="104">
        <v>700.64166323289317</v>
      </c>
      <c r="L72" s="104">
        <v>489.48301273919975</v>
      </c>
      <c r="M72" s="104">
        <v>853.27126723361039</v>
      </c>
      <c r="N72" s="104">
        <v>0</v>
      </c>
      <c r="O72" s="104">
        <v>0</v>
      </c>
      <c r="P72" s="104">
        <v>837.87412225106459</v>
      </c>
      <c r="Q72" s="104">
        <v>820.22021887915105</v>
      </c>
      <c r="R72" s="104">
        <v>864.28998053438625</v>
      </c>
      <c r="S72" s="104">
        <v>875.4749147472977</v>
      </c>
      <c r="T72" s="104">
        <v>874.25470491478529</v>
      </c>
      <c r="U72" s="104">
        <v>912.97485190320879</v>
      </c>
      <c r="V72" s="104">
        <v>945.12931953226837</v>
      </c>
      <c r="W72" s="104">
        <v>912.43056579570498</v>
      </c>
      <c r="X72" s="104">
        <v>808.53448980567953</v>
      </c>
      <c r="Y72" s="104">
        <v>745.40171653376638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1240.1479608095192</v>
      </c>
      <c r="D73" s="101">
        <v>1235.5937620051154</v>
      </c>
      <c r="E73" s="101">
        <v>1302.4732846442575</v>
      </c>
      <c r="F73" s="101">
        <v>1306.7986100334444</v>
      </c>
      <c r="G73" s="101">
        <v>0</v>
      </c>
      <c r="H73" s="101">
        <v>1251.4813761932573</v>
      </c>
      <c r="I73" s="101">
        <v>0</v>
      </c>
      <c r="J73" s="101">
        <v>1279.0616930673027</v>
      </c>
      <c r="K73" s="101">
        <v>0</v>
      </c>
      <c r="L73" s="101">
        <v>1291.2157033448525</v>
      </c>
      <c r="M73" s="101">
        <v>1384.3022674256258</v>
      </c>
      <c r="N73" s="101">
        <v>1471.7546648942955</v>
      </c>
      <c r="O73" s="101">
        <v>1539.9554283131317</v>
      </c>
      <c r="P73" s="101">
        <v>1360.2242105550449</v>
      </c>
      <c r="Q73" s="101">
        <v>1409.9067231376725</v>
      </c>
      <c r="R73" s="101">
        <v>1411.817361020949</v>
      </c>
      <c r="S73" s="101">
        <v>1487.3644799300553</v>
      </c>
      <c r="T73" s="101">
        <v>1489.4228485118858</v>
      </c>
      <c r="U73" s="101">
        <v>1457.1760157754291</v>
      </c>
      <c r="V73" s="101">
        <v>1503.1448820126852</v>
      </c>
      <c r="W73" s="101">
        <v>0</v>
      </c>
      <c r="X73" s="101">
        <v>0</v>
      </c>
      <c r="Y73" s="101">
        <v>990.14805141146257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962.43818722720198</v>
      </c>
      <c r="D74" s="104">
        <v>952.16954635043078</v>
      </c>
      <c r="E74" s="104">
        <v>1013.8180627523951</v>
      </c>
      <c r="F74" s="104">
        <v>1015.334349887152</v>
      </c>
      <c r="G74" s="104">
        <v>0</v>
      </c>
      <c r="H74" s="104">
        <v>962.96848661659953</v>
      </c>
      <c r="I74" s="104">
        <v>0</v>
      </c>
      <c r="J74" s="104">
        <v>995.49527486937427</v>
      </c>
      <c r="K74" s="104">
        <v>0</v>
      </c>
      <c r="L74" s="104">
        <v>1089.8351431568124</v>
      </c>
      <c r="M74" s="104">
        <v>1074.5162915092881</v>
      </c>
      <c r="N74" s="104">
        <v>1172.4378523561688</v>
      </c>
      <c r="O74" s="104">
        <v>1241.3304456417914</v>
      </c>
      <c r="P74" s="104">
        <v>1082.1846237087154</v>
      </c>
      <c r="Q74" s="104">
        <v>1144.7450520357575</v>
      </c>
      <c r="R74" s="104">
        <v>1150.7258506813421</v>
      </c>
      <c r="S74" s="104">
        <v>1229.9690617481081</v>
      </c>
      <c r="T74" s="104">
        <v>1240.4196100522045</v>
      </c>
      <c r="U74" s="104">
        <v>1215.648221278517</v>
      </c>
      <c r="V74" s="104">
        <v>1262.8625909698701</v>
      </c>
      <c r="W74" s="104">
        <v>0</v>
      </c>
      <c r="X74" s="104">
        <v>0</v>
      </c>
      <c r="Y74" s="104">
        <v>0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297.04178514504571</v>
      </c>
      <c r="D75" s="98">
        <v>270.1763647010942</v>
      </c>
      <c r="E75" s="98">
        <v>315.76653895773416</v>
      </c>
      <c r="F75" s="98">
        <v>306.87972780315448</v>
      </c>
      <c r="G75" s="98">
        <v>0</v>
      </c>
      <c r="H75" s="98">
        <v>253.05643592176571</v>
      </c>
      <c r="I75" s="98">
        <v>0</v>
      </c>
      <c r="J75" s="98">
        <v>287.41503233486594</v>
      </c>
      <c r="K75" s="98">
        <v>0</v>
      </c>
      <c r="L75" s="98">
        <v>577.62199228268469</v>
      </c>
      <c r="M75" s="98">
        <v>272.84079180996014</v>
      </c>
      <c r="N75" s="98">
        <v>375.84882942407324</v>
      </c>
      <c r="O75" s="98">
        <v>411.0820477226909</v>
      </c>
      <c r="P75" s="98">
        <v>260.20427195145317</v>
      </c>
      <c r="Q75" s="98">
        <v>311.36844739547246</v>
      </c>
      <c r="R75" s="98">
        <v>293.64660839378462</v>
      </c>
      <c r="S75" s="98">
        <v>347.87359565170146</v>
      </c>
      <c r="T75" s="98">
        <v>345.93730701223836</v>
      </c>
      <c r="U75" s="98">
        <v>308.85606948687007</v>
      </c>
      <c r="V75" s="98">
        <v>324.3555824144828</v>
      </c>
      <c r="W75" s="98">
        <v>0</v>
      </c>
      <c r="X75" s="98">
        <v>0</v>
      </c>
      <c r="Y75" s="98">
        <v>0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665.39640208215621</v>
      </c>
      <c r="D76" s="98">
        <v>681.99318164933675</v>
      </c>
      <c r="E76" s="98">
        <v>698.05152379466097</v>
      </c>
      <c r="F76" s="98">
        <v>708.45462208399761</v>
      </c>
      <c r="G76" s="98">
        <v>0</v>
      </c>
      <c r="H76" s="98">
        <v>709.91205069483397</v>
      </c>
      <c r="I76" s="98">
        <v>0</v>
      </c>
      <c r="J76" s="98">
        <v>708.08024253450833</v>
      </c>
      <c r="K76" s="98">
        <v>0</v>
      </c>
      <c r="L76" s="98">
        <v>512.21315087412768</v>
      </c>
      <c r="M76" s="98">
        <v>801.67549969932804</v>
      </c>
      <c r="N76" s="98">
        <v>796.58902293209565</v>
      </c>
      <c r="O76" s="98">
        <v>830.24839791910063</v>
      </c>
      <c r="P76" s="98">
        <v>821.98035175726238</v>
      </c>
      <c r="Q76" s="98">
        <v>833.376604640285</v>
      </c>
      <c r="R76" s="98">
        <v>857.07924228755746</v>
      </c>
      <c r="S76" s="98">
        <v>882.09546609640665</v>
      </c>
      <c r="T76" s="98">
        <v>894.48230303996581</v>
      </c>
      <c r="U76" s="98">
        <v>906.79215179164669</v>
      </c>
      <c r="V76" s="98">
        <v>938.50700855538742</v>
      </c>
      <c r="W76" s="98">
        <v>0</v>
      </c>
      <c r="X76" s="98">
        <v>0</v>
      </c>
      <c r="Y76" s="98">
        <v>0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860.01415985223161</v>
      </c>
      <c r="D77" s="122">
        <v>937.85206145479265</v>
      </c>
      <c r="E77" s="122">
        <v>839.30217779940358</v>
      </c>
      <c r="F77" s="122">
        <v>794.64002831762093</v>
      </c>
      <c r="G77" s="122">
        <v>817.03816635297289</v>
      </c>
      <c r="H77" s="122">
        <v>847.43631387914195</v>
      </c>
      <c r="I77" s="122">
        <v>882.75184897665463</v>
      </c>
      <c r="J77" s="122">
        <v>871.99816600818633</v>
      </c>
      <c r="K77" s="122">
        <v>756.01805425050861</v>
      </c>
      <c r="L77" s="122">
        <v>864.99757837428604</v>
      </c>
      <c r="M77" s="122">
        <v>954.26166301056378</v>
      </c>
      <c r="N77" s="122">
        <v>952.17233400015834</v>
      </c>
      <c r="O77" s="122">
        <v>911.48430370578853</v>
      </c>
      <c r="P77" s="122">
        <v>879.54874332236602</v>
      </c>
      <c r="Q77" s="122">
        <v>851.20798923959308</v>
      </c>
      <c r="R77" s="122">
        <v>879.15863511888665</v>
      </c>
      <c r="S77" s="122">
        <v>893.90280286930943</v>
      </c>
      <c r="T77" s="122">
        <v>877.60372558504912</v>
      </c>
      <c r="U77" s="122">
        <v>884.58857778139486</v>
      </c>
      <c r="V77" s="122">
        <v>912.40016133814891</v>
      </c>
      <c r="W77" s="122">
        <v>910.16433204559337</v>
      </c>
      <c r="X77" s="122">
        <v>972.09018350687199</v>
      </c>
      <c r="Y77" s="122">
        <v>921.45896055672893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882.35696554706306</v>
      </c>
      <c r="D78" s="98">
        <v>946.3520178851245</v>
      </c>
      <c r="E78" s="98">
        <v>865.58260458850236</v>
      </c>
      <c r="F78" s="98">
        <v>822.55425073820504</v>
      </c>
      <c r="G78" s="98">
        <v>825.69099189323276</v>
      </c>
      <c r="H78" s="98">
        <v>861.77684165560754</v>
      </c>
      <c r="I78" s="98">
        <v>901.8663493217108</v>
      </c>
      <c r="J78" s="98">
        <v>892.57263062266998</v>
      </c>
      <c r="K78" s="98">
        <v>763.01258622279215</v>
      </c>
      <c r="L78" s="98">
        <v>879.38546544862254</v>
      </c>
      <c r="M78" s="98">
        <v>967.31360700622952</v>
      </c>
      <c r="N78" s="98">
        <v>990.70306960912592</v>
      </c>
      <c r="O78" s="98">
        <v>940.88495476397418</v>
      </c>
      <c r="P78" s="98">
        <v>906.36374916597856</v>
      </c>
      <c r="Q78" s="98">
        <v>910.58238450788554</v>
      </c>
      <c r="R78" s="98">
        <v>919.56013139375455</v>
      </c>
      <c r="S78" s="98">
        <v>945.51983194598631</v>
      </c>
      <c r="T78" s="98">
        <v>927.55526249390118</v>
      </c>
      <c r="U78" s="98">
        <v>933.45263189452623</v>
      </c>
      <c r="V78" s="98">
        <v>975.50826605673956</v>
      </c>
      <c r="W78" s="98">
        <v>931.15517590160971</v>
      </c>
      <c r="X78" s="98">
        <v>999.06964672551624</v>
      </c>
      <c r="Y78" s="98">
        <v>933.99407696065714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746.10842956573708</v>
      </c>
      <c r="D79" s="33">
        <v>745.62357287704378</v>
      </c>
      <c r="E79" s="33">
        <v>731.58214337952995</v>
      </c>
      <c r="F79" s="33">
        <v>607.54399702919522</v>
      </c>
      <c r="G79" s="33">
        <v>658.1271635680381</v>
      </c>
      <c r="H79" s="33">
        <v>678.57171580992394</v>
      </c>
      <c r="I79" s="33">
        <v>705.00637525277432</v>
      </c>
      <c r="J79" s="33">
        <v>739.89536375531986</v>
      </c>
      <c r="K79" s="33">
        <v>531.70032942376838</v>
      </c>
      <c r="L79" s="33">
        <v>747.12288279374457</v>
      </c>
      <c r="M79" s="33">
        <v>709.7233240019068</v>
      </c>
      <c r="N79" s="33">
        <v>774.99767383866742</v>
      </c>
      <c r="O79" s="33">
        <v>800.96521012257051</v>
      </c>
      <c r="P79" s="33">
        <v>658.05777414221154</v>
      </c>
      <c r="Q79" s="33">
        <v>702.38316184532073</v>
      </c>
      <c r="R79" s="33">
        <v>684.54451223256615</v>
      </c>
      <c r="S79" s="33">
        <v>709.55508528310031</v>
      </c>
      <c r="T79" s="33">
        <v>696.11751040403533</v>
      </c>
      <c r="U79" s="33">
        <v>674.86121018633662</v>
      </c>
      <c r="V79" s="33">
        <v>691.96699009579663</v>
      </c>
      <c r="W79" s="33">
        <v>644.42054934158023</v>
      </c>
      <c r="X79" s="33">
        <v>722.93160381970097</v>
      </c>
      <c r="Y79" s="33">
        <v>660.52522766539028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17105.628382624272</v>
      </c>
      <c r="D81" s="117">
        <f t="shared" si="28"/>
        <v>15831.516793888135</v>
      </c>
      <c r="E81" s="117">
        <f t="shared" si="28"/>
        <v>16665.583695778907</v>
      </c>
      <c r="F81" s="117">
        <f t="shared" si="28"/>
        <v>16649.900146771135</v>
      </c>
      <c r="G81" s="117">
        <f t="shared" si="28"/>
        <v>15886.060133723438</v>
      </c>
      <c r="H81" s="117">
        <f t="shared" si="28"/>
        <v>14654.131633052768</v>
      </c>
      <c r="I81" s="117">
        <f t="shared" si="28"/>
        <v>13589.725758052782</v>
      </c>
      <c r="J81" s="117">
        <f t="shared" si="28"/>
        <v>14004.830239945375</v>
      </c>
      <c r="K81" s="117">
        <f t="shared" si="28"/>
        <v>13547.245804802194</v>
      </c>
      <c r="L81" s="117">
        <f t="shared" si="28"/>
        <v>14606.310496258135</v>
      </c>
      <c r="M81" s="117">
        <f t="shared" si="28"/>
        <v>11972.993236466858</v>
      </c>
      <c r="N81" s="117">
        <f t="shared" si="28"/>
        <v>13152.881339381147</v>
      </c>
      <c r="O81" s="117">
        <f t="shared" si="28"/>
        <v>13784.512933277709</v>
      </c>
      <c r="P81" s="117">
        <f t="shared" si="28"/>
        <v>10786.968490650848</v>
      </c>
      <c r="Q81" s="117">
        <f t="shared" si="28"/>
        <v>11032.840556141353</v>
      </c>
      <c r="R81" s="117">
        <f t="shared" ref="R81:V81" si="29">R82+R85+R87+R100</f>
        <v>11284.691587230845</v>
      </c>
      <c r="S81" s="117">
        <f t="shared" si="29"/>
        <v>10733.533430268459</v>
      </c>
      <c r="T81" s="117">
        <f t="shared" si="29"/>
        <v>10120.153402555197</v>
      </c>
      <c r="U81" s="117">
        <f t="shared" si="29"/>
        <v>9853.7010124614153</v>
      </c>
      <c r="V81" s="117">
        <f t="shared" si="29"/>
        <v>8791.8351389923228</v>
      </c>
      <c r="W81" s="117">
        <f t="shared" ref="W81:Y81" si="30">W82+W85+W87+W100</f>
        <v>9278.1218692681068</v>
      </c>
      <c r="X81" s="117">
        <f t="shared" si="30"/>
        <v>7724.21616375344</v>
      </c>
      <c r="Y81" s="117">
        <f t="shared" si="30"/>
        <v>7187.3950294747619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15045.525660006389</v>
      </c>
      <c r="D82" s="122">
        <f t="shared" si="31"/>
        <v>13753.482040981418</v>
      </c>
      <c r="E82" s="122">
        <f t="shared" si="31"/>
        <v>14565.877236048875</v>
      </c>
      <c r="F82" s="122">
        <f t="shared" si="31"/>
        <v>14610.699518735015</v>
      </c>
      <c r="G82" s="122">
        <f t="shared" si="31"/>
        <v>13937.033158866374</v>
      </c>
      <c r="H82" s="122">
        <f t="shared" si="31"/>
        <v>12671.443474495352</v>
      </c>
      <c r="I82" s="122">
        <f t="shared" si="31"/>
        <v>11572.144685710437</v>
      </c>
      <c r="J82" s="122">
        <f t="shared" si="31"/>
        <v>11968.842957885709</v>
      </c>
      <c r="K82" s="122">
        <f t="shared" si="31"/>
        <v>11719.688024018404</v>
      </c>
      <c r="L82" s="122">
        <f t="shared" si="31"/>
        <v>12536.009835385035</v>
      </c>
      <c r="M82" s="122">
        <f t="shared" si="31"/>
        <v>9830.3369698695442</v>
      </c>
      <c r="N82" s="122">
        <f t="shared" si="31"/>
        <v>10876.378515930499</v>
      </c>
      <c r="O82" s="122">
        <f t="shared" si="31"/>
        <v>11411.113909504535</v>
      </c>
      <c r="P82" s="122">
        <f t="shared" si="31"/>
        <v>8704.2355088669356</v>
      </c>
      <c r="Q82" s="122">
        <f t="shared" si="31"/>
        <v>8877.8614822561576</v>
      </c>
      <c r="R82" s="122">
        <f t="shared" ref="R82:V82" si="32">SUM(R83:R84)</f>
        <v>9159.6795039324807</v>
      </c>
      <c r="S82" s="122">
        <f t="shared" si="32"/>
        <v>8482.503423172946</v>
      </c>
      <c r="T82" s="122">
        <f t="shared" si="32"/>
        <v>7897.7992014839238</v>
      </c>
      <c r="U82" s="122">
        <f t="shared" si="32"/>
        <v>7639.7309729021408</v>
      </c>
      <c r="V82" s="122">
        <f t="shared" si="32"/>
        <v>6539.8465971865171</v>
      </c>
      <c r="W82" s="122">
        <f t="shared" ref="W82:Y82" si="33">SUM(W83:W84)</f>
        <v>7118.1097750485769</v>
      </c>
      <c r="X82" s="122">
        <f t="shared" si="33"/>
        <v>5949.4602796947074</v>
      </c>
      <c r="Y82" s="122">
        <f t="shared" si="33"/>
        <v>5537.1349947649751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14957.984052824895</v>
      </c>
      <c r="D83" s="98">
        <v>13672.928950477744</v>
      </c>
      <c r="E83" s="98">
        <v>14482.873270481865</v>
      </c>
      <c r="F83" s="98">
        <v>14525.162296117873</v>
      </c>
      <c r="G83" s="98">
        <v>13855.76680307714</v>
      </c>
      <c r="H83" s="98">
        <v>12597.563243507888</v>
      </c>
      <c r="I83" s="98">
        <v>11503.406704555309</v>
      </c>
      <c r="J83" s="98">
        <v>11897.564130524419</v>
      </c>
      <c r="K83" s="98">
        <v>11650.669266441239</v>
      </c>
      <c r="L83" s="98">
        <v>12461.388197133641</v>
      </c>
      <c r="M83" s="98">
        <v>9772.2428123101054</v>
      </c>
      <c r="N83" s="98">
        <v>10811.207132811343</v>
      </c>
      <c r="O83" s="98">
        <v>11342.64571982748</v>
      </c>
      <c r="P83" s="98">
        <v>8652.062813475839</v>
      </c>
      <c r="Q83" s="98">
        <v>8824.4124467734091</v>
      </c>
      <c r="R83" s="98">
        <v>9103.8743549829087</v>
      </c>
      <c r="S83" s="98">
        <v>8430.2117178312856</v>
      </c>
      <c r="T83" s="98">
        <v>7848.6500488716183</v>
      </c>
      <c r="U83" s="98">
        <v>7591.4762399574738</v>
      </c>
      <c r="V83" s="98">
        <v>6498.3202125568923</v>
      </c>
      <c r="W83" s="98">
        <v>7072.1019940092847</v>
      </c>
      <c r="X83" s="98">
        <v>5911.5398451047695</v>
      </c>
      <c r="Y83" s="98">
        <v>5501.6345260117478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87.541607181493845</v>
      </c>
      <c r="D84" s="98">
        <v>80.553090503674071</v>
      </c>
      <c r="E84" s="98">
        <v>83.003965567009487</v>
      </c>
      <c r="F84" s="98">
        <v>85.537222617142305</v>
      </c>
      <c r="G84" s="98">
        <v>81.266355789233131</v>
      </c>
      <c r="H84" s="98">
        <v>73.880230987464984</v>
      </c>
      <c r="I84" s="98">
        <v>68.73798115512686</v>
      </c>
      <c r="J84" s="98">
        <v>71.278827361290269</v>
      </c>
      <c r="K84" s="98">
        <v>69.018757577164394</v>
      </c>
      <c r="L84" s="98">
        <v>74.621638251394288</v>
      </c>
      <c r="M84" s="98">
        <v>58.094157559438635</v>
      </c>
      <c r="N84" s="98">
        <v>65.171383119154854</v>
      </c>
      <c r="O84" s="98">
        <v>68.468189677054568</v>
      </c>
      <c r="P84" s="98">
        <v>52.172695391096369</v>
      </c>
      <c r="Q84" s="98">
        <v>53.449035482749224</v>
      </c>
      <c r="R84" s="98">
        <v>55.805148949572015</v>
      </c>
      <c r="S84" s="98">
        <v>52.291705341660339</v>
      </c>
      <c r="T84" s="98">
        <v>49.149152612305585</v>
      </c>
      <c r="U84" s="98">
        <v>48.254732944666948</v>
      </c>
      <c r="V84" s="98">
        <v>41.526384629624729</v>
      </c>
      <c r="W84" s="98">
        <v>46.007781039292368</v>
      </c>
      <c r="X84" s="98">
        <v>37.920434589938132</v>
      </c>
      <c r="Y84" s="98">
        <v>35.500468753227665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3.8325819492166024</v>
      </c>
      <c r="D85" s="122">
        <f t="shared" si="34"/>
        <v>9.4330765267763663</v>
      </c>
      <c r="E85" s="122">
        <f t="shared" si="34"/>
        <v>6.1280231832055172</v>
      </c>
      <c r="F85" s="122">
        <f t="shared" si="34"/>
        <v>2.457439175236805</v>
      </c>
      <c r="G85" s="122">
        <f t="shared" si="34"/>
        <v>2.8201193264983329</v>
      </c>
      <c r="H85" s="122">
        <f t="shared" si="34"/>
        <v>4.6905884216439082</v>
      </c>
      <c r="I85" s="122">
        <f t="shared" si="34"/>
        <v>1.0154343631613048</v>
      </c>
      <c r="J85" s="122">
        <f t="shared" si="34"/>
        <v>5.2156604622654097</v>
      </c>
      <c r="K85" s="122">
        <f t="shared" si="34"/>
        <v>18.828676970395428</v>
      </c>
      <c r="L85" s="122">
        <f t="shared" si="34"/>
        <v>10.87608252054917</v>
      </c>
      <c r="M85" s="122">
        <f t="shared" si="34"/>
        <v>7.652376877565823</v>
      </c>
      <c r="N85" s="122">
        <f t="shared" si="34"/>
        <v>6.6532901692320996</v>
      </c>
      <c r="O85" s="122">
        <f t="shared" si="34"/>
        <v>12.680809935109332</v>
      </c>
      <c r="P85" s="122">
        <f t="shared" si="34"/>
        <v>5.3151110821863723</v>
      </c>
      <c r="Q85" s="122">
        <f t="shared" si="34"/>
        <v>8.2021290896697554</v>
      </c>
      <c r="R85" s="122">
        <f t="shared" si="34"/>
        <v>25.495632418437641</v>
      </c>
      <c r="S85" s="122">
        <f t="shared" si="34"/>
        <v>30.602807030405007</v>
      </c>
      <c r="T85" s="122">
        <f t="shared" si="34"/>
        <v>23.528370342285939</v>
      </c>
      <c r="U85" s="122">
        <f t="shared" si="34"/>
        <v>51.802774687995296</v>
      </c>
      <c r="V85" s="122">
        <f t="shared" si="34"/>
        <v>24.442176780668056</v>
      </c>
      <c r="W85" s="122">
        <f t="shared" si="34"/>
        <v>66.613886248803169</v>
      </c>
      <c r="X85" s="122">
        <f t="shared" si="34"/>
        <v>7.1744061011359275</v>
      </c>
      <c r="Y85" s="122">
        <f t="shared" si="34"/>
        <v>5.1159627903477984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3.8325819492166024</v>
      </c>
      <c r="D86" s="98">
        <f>IF(RES_hhdet_in_fec!D86=0,0,RES_hhdet_in_fec!D86*1000*11630/RES_hhdet_in_new!D83)</f>
        <v>9.4330765267763663</v>
      </c>
      <c r="E86" s="98">
        <f>IF(RES_hhdet_in_fec!E86=0,0,RES_hhdet_in_fec!E86*1000*11630/RES_hhdet_in_new!E83)</f>
        <v>6.1280231832055172</v>
      </c>
      <c r="F86" s="98">
        <f>IF(RES_hhdet_in_fec!F86=0,0,RES_hhdet_in_fec!F86*1000*11630/RES_hhdet_in_new!F83)</f>
        <v>2.457439175236805</v>
      </c>
      <c r="G86" s="98">
        <f>IF(RES_hhdet_in_fec!G86=0,0,RES_hhdet_in_fec!G86*1000*11630/RES_hhdet_in_new!G83)</f>
        <v>2.8201193264983329</v>
      </c>
      <c r="H86" s="98">
        <f>IF(RES_hhdet_in_fec!H86=0,0,RES_hhdet_in_fec!H86*1000*11630/RES_hhdet_in_new!H83)</f>
        <v>4.6905884216439082</v>
      </c>
      <c r="I86" s="98">
        <f>IF(RES_hhdet_in_fec!I86=0,0,RES_hhdet_in_fec!I86*1000*11630/RES_hhdet_in_new!I83)</f>
        <v>1.0154343631613048</v>
      </c>
      <c r="J86" s="98">
        <f>IF(RES_hhdet_in_fec!J86=0,0,RES_hhdet_in_fec!J86*1000*11630/RES_hhdet_in_new!J83)</f>
        <v>5.2156604622654097</v>
      </c>
      <c r="K86" s="98">
        <f>IF(RES_hhdet_in_fec!K86=0,0,RES_hhdet_in_fec!K86*1000*11630/RES_hhdet_in_new!K83)</f>
        <v>18.828676970395428</v>
      </c>
      <c r="L86" s="98">
        <f>IF(RES_hhdet_in_fec!L86=0,0,RES_hhdet_in_fec!L86*1000*11630/RES_hhdet_in_new!L83)</f>
        <v>10.87608252054917</v>
      </c>
      <c r="M86" s="98">
        <f>IF(RES_hhdet_in_fec!M86=0,0,RES_hhdet_in_fec!M86*1000*11630/RES_hhdet_in_new!M83)</f>
        <v>7.652376877565823</v>
      </c>
      <c r="N86" s="98">
        <f>IF(RES_hhdet_in_fec!N86=0,0,RES_hhdet_in_fec!N86*1000*11630/RES_hhdet_in_new!N83)</f>
        <v>6.6532901692320996</v>
      </c>
      <c r="O86" s="98">
        <f>IF(RES_hhdet_in_fec!O86=0,0,RES_hhdet_in_fec!O86*1000*11630/RES_hhdet_in_new!O83)</f>
        <v>12.680809935109332</v>
      </c>
      <c r="P86" s="98">
        <f>IF(RES_hhdet_in_fec!P86=0,0,RES_hhdet_in_fec!P86*1000*11630/RES_hhdet_in_new!P83)</f>
        <v>5.3151110821863723</v>
      </c>
      <c r="Q86" s="98">
        <f>IF(RES_hhdet_in_fec!Q86=0,0,RES_hhdet_in_fec!Q86*1000*11630/RES_hhdet_in_new!Q83)</f>
        <v>8.2021290896697554</v>
      </c>
      <c r="R86" s="98">
        <f>IF(RES_hhdet_in_fec!R86=0,0,RES_hhdet_in_fec!R86*1000*11630/RES_hhdet_in_new!R83)</f>
        <v>25.495632418437641</v>
      </c>
      <c r="S86" s="98">
        <f>IF(RES_hhdet_in_fec!S86=0,0,RES_hhdet_in_fec!S86*1000*11630/RES_hhdet_in_new!S83)</f>
        <v>30.602807030405007</v>
      </c>
      <c r="T86" s="98">
        <f>IF(RES_hhdet_in_fec!T86=0,0,RES_hhdet_in_fec!T86*1000*11630/RES_hhdet_in_new!T83)</f>
        <v>23.528370342285939</v>
      </c>
      <c r="U86" s="98">
        <f>IF(RES_hhdet_in_fec!U86=0,0,RES_hhdet_in_fec!U86*1000*11630/RES_hhdet_in_new!U83)</f>
        <v>51.802774687995296</v>
      </c>
      <c r="V86" s="98">
        <f>IF(RES_hhdet_in_fec!V86=0,0,RES_hhdet_in_fec!V86*1000*11630/RES_hhdet_in_new!V83)</f>
        <v>24.442176780668056</v>
      </c>
      <c r="W86" s="98">
        <f>IF(RES_hhdet_in_fec!W86=0,0,RES_hhdet_in_fec!W86*1000*11630/RES_hhdet_in_new!W83)</f>
        <v>66.613886248803169</v>
      </c>
      <c r="X86" s="98">
        <f>IF(RES_hhdet_in_fec!X86=0,0,RES_hhdet_in_fec!X86*1000*11630/RES_hhdet_in_new!X83)</f>
        <v>7.1744061011359275</v>
      </c>
      <c r="Y86" s="98">
        <f>IF(RES_hhdet_in_fec!Y86=0,0,RES_hhdet_in_fec!Y86*1000*11630/RES_hhdet_in_new!Y83)</f>
        <v>5.1159627903477984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1247.3696138766513</v>
      </c>
      <c r="D87" s="122">
        <v>1244.5259218315448</v>
      </c>
      <c r="E87" s="122">
        <v>1301.1270658858205</v>
      </c>
      <c r="F87" s="122">
        <v>1307.8791556038459</v>
      </c>
      <c r="G87" s="122">
        <v>1214.3488030027654</v>
      </c>
      <c r="H87" s="122">
        <v>1242.891329620328</v>
      </c>
      <c r="I87" s="122">
        <v>1245.2441618785465</v>
      </c>
      <c r="J87" s="122">
        <v>1258.2103037485113</v>
      </c>
      <c r="K87" s="122">
        <v>1165.3566771569626</v>
      </c>
      <c r="L87" s="122">
        <v>1262.5336983338921</v>
      </c>
      <c r="M87" s="122">
        <v>1344.3453495188851</v>
      </c>
      <c r="N87" s="122">
        <v>1442.1542611357502</v>
      </c>
      <c r="O87" s="122">
        <v>1513.8564975420702</v>
      </c>
      <c r="P87" s="122">
        <v>1330.2837192847678</v>
      </c>
      <c r="Q87" s="122">
        <v>1377.2796561217051</v>
      </c>
      <c r="R87" s="122">
        <v>1375.6353639460849</v>
      </c>
      <c r="S87" s="122">
        <v>1453.6460027082519</v>
      </c>
      <c r="T87" s="122">
        <v>1443.834960392669</v>
      </c>
      <c r="U87" s="122">
        <v>1420.9809430282344</v>
      </c>
      <c r="V87" s="122">
        <v>1467.9126705418344</v>
      </c>
      <c r="W87" s="122">
        <v>1403.8558539243838</v>
      </c>
      <c r="X87" s="122">
        <v>1033.2844533809262</v>
      </c>
      <c r="Y87" s="122">
        <v>959.7418363664774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1373.6207673772126</v>
      </c>
      <c r="D88" s="98">
        <v>1351.0922044144475</v>
      </c>
      <c r="E88" s="98">
        <v>1425.8603993540983</v>
      </c>
      <c r="F88" s="98">
        <v>1367.4901695983613</v>
      </c>
      <c r="G88" s="98">
        <v>1275.0008761174518</v>
      </c>
      <c r="H88" s="98">
        <v>1263.2771961280453</v>
      </c>
      <c r="I88" s="98">
        <v>1272.9072381855422</v>
      </c>
      <c r="J88" s="98">
        <v>1231.7234863606102</v>
      </c>
      <c r="K88" s="98">
        <v>1199.1282346175165</v>
      </c>
      <c r="L88" s="98">
        <v>1431.2371777912538</v>
      </c>
      <c r="M88" s="98">
        <v>1395.8086386153623</v>
      </c>
      <c r="N88" s="98">
        <v>1333.2033801340233</v>
      </c>
      <c r="O88" s="98">
        <v>1362.1704769736009</v>
      </c>
      <c r="P88" s="98">
        <v>1351.287968971603</v>
      </c>
      <c r="Q88" s="98">
        <v>1323.6045603893415</v>
      </c>
      <c r="R88" s="98">
        <v>1313.490884005101</v>
      </c>
      <c r="S88" s="98">
        <v>1353.4012709912793</v>
      </c>
      <c r="T88" s="98">
        <v>1353.5660332214948</v>
      </c>
      <c r="U88" s="98">
        <v>1303.2517313932065</v>
      </c>
      <c r="V88" s="98">
        <v>1113.7086097034951</v>
      </c>
      <c r="W88" s="98">
        <v>1155.2964265463563</v>
      </c>
      <c r="X88" s="98">
        <v>1069.7523525614874</v>
      </c>
      <c r="Y88" s="98">
        <v>961.01943267667116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1052.0800558325589</v>
      </c>
      <c r="F89" s="98">
        <v>0</v>
      </c>
      <c r="G89" s="98">
        <v>954.98786900324967</v>
      </c>
      <c r="H89" s="98">
        <v>955.36280632035039</v>
      </c>
      <c r="I89" s="98">
        <v>992.12928376291813</v>
      </c>
      <c r="J89" s="98">
        <v>966.10391847577068</v>
      </c>
      <c r="K89" s="98">
        <v>947.23532540271708</v>
      </c>
      <c r="L89" s="98">
        <v>1233.7094239187356</v>
      </c>
      <c r="M89" s="98">
        <v>1129.5762853735655</v>
      </c>
      <c r="N89" s="98">
        <v>0</v>
      </c>
      <c r="O89" s="98">
        <v>0</v>
      </c>
      <c r="P89" s="98">
        <v>1119.1686762946485</v>
      </c>
      <c r="Q89" s="98">
        <v>0</v>
      </c>
      <c r="R89" s="98">
        <v>0</v>
      </c>
      <c r="S89" s="98">
        <v>0</v>
      </c>
      <c r="T89" s="98">
        <v>1186.9299532548089</v>
      </c>
      <c r="U89" s="98">
        <v>1154.4378386098199</v>
      </c>
      <c r="V89" s="98">
        <v>997.18037836502708</v>
      </c>
      <c r="W89" s="98">
        <v>1045.2563202066708</v>
      </c>
      <c r="X89" s="98">
        <v>957.30194423867738</v>
      </c>
      <c r="Y89" s="98">
        <v>861.55515374722165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345.67292449669071</v>
      </c>
      <c r="F90" s="101">
        <v>0</v>
      </c>
      <c r="G90" s="101">
        <v>272.33260396811289</v>
      </c>
      <c r="H90" s="101">
        <v>255.53809037830095</v>
      </c>
      <c r="I90" s="101">
        <v>310.79037828604021</v>
      </c>
      <c r="J90" s="101">
        <v>276.57145739505444</v>
      </c>
      <c r="K90" s="101">
        <v>245.49390559170686</v>
      </c>
      <c r="L90" s="101">
        <v>641.2714561681081</v>
      </c>
      <c r="M90" s="101">
        <v>276.28514907864997</v>
      </c>
      <c r="N90" s="101">
        <v>0</v>
      </c>
      <c r="O90" s="101">
        <v>0</v>
      </c>
      <c r="P90" s="101">
        <v>258.5995896948923</v>
      </c>
      <c r="Q90" s="101">
        <v>0</v>
      </c>
      <c r="R90" s="101">
        <v>0</v>
      </c>
      <c r="S90" s="101">
        <v>0</v>
      </c>
      <c r="T90" s="101">
        <v>313.65589458710735</v>
      </c>
      <c r="U90" s="101">
        <v>275.71591129877731</v>
      </c>
      <c r="V90" s="101">
        <v>239.82759904332468</v>
      </c>
      <c r="W90" s="101">
        <v>252.82244860824474</v>
      </c>
      <c r="X90" s="101">
        <v>91.963833586030646</v>
      </c>
      <c r="Y90" s="101">
        <v>66.818986093787515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706.40713133586803</v>
      </c>
      <c r="F91" s="104">
        <v>0</v>
      </c>
      <c r="G91" s="104">
        <v>682.65526503513684</v>
      </c>
      <c r="H91" s="104">
        <v>699.82471594204947</v>
      </c>
      <c r="I91" s="104">
        <v>681.33890547687804</v>
      </c>
      <c r="J91" s="104">
        <v>689.53246108071619</v>
      </c>
      <c r="K91" s="104">
        <v>701.74141981101013</v>
      </c>
      <c r="L91" s="104">
        <v>592.43796775062754</v>
      </c>
      <c r="M91" s="104">
        <v>853.2911362949153</v>
      </c>
      <c r="N91" s="104">
        <v>0</v>
      </c>
      <c r="O91" s="104">
        <v>0</v>
      </c>
      <c r="P91" s="104">
        <v>860.56908659975625</v>
      </c>
      <c r="Q91" s="104">
        <v>0</v>
      </c>
      <c r="R91" s="104">
        <v>0</v>
      </c>
      <c r="S91" s="104">
        <v>0</v>
      </c>
      <c r="T91" s="104">
        <v>873.27405866770152</v>
      </c>
      <c r="U91" s="104">
        <v>878.7219273110428</v>
      </c>
      <c r="V91" s="104">
        <v>757.35277932170231</v>
      </c>
      <c r="W91" s="104">
        <v>792.43387159842621</v>
      </c>
      <c r="X91" s="104">
        <v>865.33811065264672</v>
      </c>
      <c r="Y91" s="104">
        <v>794.73616765343399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1376.8129328699188</v>
      </c>
      <c r="D92" s="101">
        <v>1427.9842408925742</v>
      </c>
      <c r="E92" s="101">
        <v>1400.7035143924184</v>
      </c>
      <c r="F92" s="101">
        <v>1434.3432692454974</v>
      </c>
      <c r="G92" s="101">
        <v>1403.2749481699339</v>
      </c>
      <c r="H92" s="101">
        <v>1375.5610073048949</v>
      </c>
      <c r="I92" s="101">
        <v>1431.9825562243516</v>
      </c>
      <c r="J92" s="101">
        <v>1352.1461591507577</v>
      </c>
      <c r="K92" s="101">
        <v>1367.5616272008936</v>
      </c>
      <c r="L92" s="101">
        <v>1444.2089609848197</v>
      </c>
      <c r="M92" s="101">
        <v>1546.2995941093893</v>
      </c>
      <c r="N92" s="101">
        <v>1520.570104172451</v>
      </c>
      <c r="O92" s="101">
        <v>1489.0987074444618</v>
      </c>
      <c r="P92" s="101">
        <v>1450.744017057413</v>
      </c>
      <c r="Q92" s="101">
        <v>1411.2095050500486</v>
      </c>
      <c r="R92" s="101">
        <v>1413.3046292908014</v>
      </c>
      <c r="S92" s="101">
        <v>1482.4379871277476</v>
      </c>
      <c r="T92" s="101">
        <v>1478.8651833048636</v>
      </c>
      <c r="U92" s="101">
        <v>1429.7084808104446</v>
      </c>
      <c r="V92" s="101">
        <v>1463.8810951544931</v>
      </c>
      <c r="W92" s="101">
        <v>1590.6537165772636</v>
      </c>
      <c r="X92" s="101">
        <v>1080.1743366005151</v>
      </c>
      <c r="Y92" s="101">
        <v>963.34188143266408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989.49016262511134</v>
      </c>
      <c r="D93" s="104">
        <v>1017.2463693543679</v>
      </c>
      <c r="E93" s="104">
        <v>1012.0109480046526</v>
      </c>
      <c r="F93" s="104">
        <v>1034.5484628414688</v>
      </c>
      <c r="G93" s="104">
        <v>1003.8733823575152</v>
      </c>
      <c r="H93" s="104">
        <v>981.10326511325525</v>
      </c>
      <c r="I93" s="104">
        <v>1046.1960621991484</v>
      </c>
      <c r="J93" s="104">
        <v>981.49309336429542</v>
      </c>
      <c r="K93" s="104">
        <v>987.26038093411489</v>
      </c>
      <c r="L93" s="104">
        <v>1168.7045683392962</v>
      </c>
      <c r="M93" s="104">
        <v>1128.6940188985809</v>
      </c>
      <c r="N93" s="104">
        <v>0</v>
      </c>
      <c r="O93" s="104">
        <v>0</v>
      </c>
      <c r="P93" s="104">
        <v>1128.042932799859</v>
      </c>
      <c r="Q93" s="104">
        <v>1133.9013786378569</v>
      </c>
      <c r="R93" s="104">
        <v>1148.286495991995</v>
      </c>
      <c r="S93" s="104">
        <v>1229.8819520618847</v>
      </c>
      <c r="T93" s="104">
        <v>1241.110509508602</v>
      </c>
      <c r="U93" s="104">
        <v>1205.2710022013266</v>
      </c>
      <c r="V93" s="104">
        <v>1243.4146356879867</v>
      </c>
      <c r="W93" s="104">
        <v>1359.9039782612001</v>
      </c>
      <c r="X93" s="104">
        <v>900.8034335248899</v>
      </c>
      <c r="Y93" s="104">
        <v>801.98603333463279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329.72805806840444</v>
      </c>
      <c r="D94" s="98">
        <v>312.41120485306163</v>
      </c>
      <c r="E94" s="98">
        <v>339.48129755744094</v>
      </c>
      <c r="F94" s="98">
        <v>336.77143671284017</v>
      </c>
      <c r="G94" s="98">
        <v>299.80095252854608</v>
      </c>
      <c r="H94" s="98">
        <v>278.23503648418728</v>
      </c>
      <c r="I94" s="98">
        <v>349.80148049369836</v>
      </c>
      <c r="J94" s="98">
        <v>303.51496953631187</v>
      </c>
      <c r="K94" s="98">
        <v>279.92088425703145</v>
      </c>
      <c r="L94" s="98">
        <v>646.04562050559412</v>
      </c>
      <c r="M94" s="98">
        <v>305.29075882998995</v>
      </c>
      <c r="N94" s="98">
        <v>0</v>
      </c>
      <c r="O94" s="98">
        <v>0</v>
      </c>
      <c r="P94" s="98">
        <v>278.01864636235962</v>
      </c>
      <c r="Q94" s="98">
        <v>311.45857741937544</v>
      </c>
      <c r="R94" s="98">
        <v>294.08681974773634</v>
      </c>
      <c r="S94" s="98">
        <v>346.82352110231096</v>
      </c>
      <c r="T94" s="98">
        <v>343.30477474545904</v>
      </c>
      <c r="U94" s="98">
        <v>302.72435686103535</v>
      </c>
      <c r="V94" s="98">
        <v>315.60427290614825</v>
      </c>
      <c r="W94" s="98">
        <v>350.74803429260453</v>
      </c>
      <c r="X94" s="98">
        <v>90.804055197291348</v>
      </c>
      <c r="Y94" s="98">
        <v>64.142413688701311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659.76210455670696</v>
      </c>
      <c r="D95" s="98">
        <v>704.83516450130628</v>
      </c>
      <c r="E95" s="98">
        <v>672.52965044721168</v>
      </c>
      <c r="F95" s="98">
        <v>697.77702612862879</v>
      </c>
      <c r="G95" s="98">
        <v>704.07242982896901</v>
      </c>
      <c r="H95" s="98">
        <v>702.86822862906808</v>
      </c>
      <c r="I95" s="98">
        <v>696.39458170545038</v>
      </c>
      <c r="J95" s="98">
        <v>677.9781238279835</v>
      </c>
      <c r="K95" s="98">
        <v>707.33949667708339</v>
      </c>
      <c r="L95" s="98">
        <v>522.65894783370209</v>
      </c>
      <c r="M95" s="98">
        <v>823.40326006859107</v>
      </c>
      <c r="N95" s="98">
        <v>0</v>
      </c>
      <c r="O95" s="98">
        <v>0</v>
      </c>
      <c r="P95" s="98">
        <v>850.02428643749931</v>
      </c>
      <c r="Q95" s="98">
        <v>822.44280121848146</v>
      </c>
      <c r="R95" s="98">
        <v>854.19967624425897</v>
      </c>
      <c r="S95" s="98">
        <v>883.05843095957368</v>
      </c>
      <c r="T95" s="98">
        <v>897.80573476314305</v>
      </c>
      <c r="U95" s="98">
        <v>902.54664534029132</v>
      </c>
      <c r="V95" s="98">
        <v>927.81036278183853</v>
      </c>
      <c r="W95" s="98">
        <v>1009.1559439685954</v>
      </c>
      <c r="X95" s="98">
        <v>809.99937832759838</v>
      </c>
      <c r="Y95" s="98">
        <v>737.84361964593154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1240.1479608095199</v>
      </c>
      <c r="D96" s="101">
        <v>1235.5937620051152</v>
      </c>
      <c r="E96" s="101">
        <v>1302.4732846442573</v>
      </c>
      <c r="F96" s="101">
        <v>1306.7986100334442</v>
      </c>
      <c r="G96" s="101">
        <v>1208.1786830537822</v>
      </c>
      <c r="H96" s="101">
        <v>1251.4813761932571</v>
      </c>
      <c r="I96" s="101">
        <v>1260.3207399267008</v>
      </c>
      <c r="J96" s="101">
        <v>1279.0616930673029</v>
      </c>
      <c r="K96" s="101">
        <v>1179.4326612044345</v>
      </c>
      <c r="L96" s="101">
        <v>1291.2157033448527</v>
      </c>
      <c r="M96" s="101">
        <v>1384.3022674256256</v>
      </c>
      <c r="N96" s="101">
        <v>1471.7546648942957</v>
      </c>
      <c r="O96" s="101">
        <v>1539.9554283131317</v>
      </c>
      <c r="P96" s="101">
        <v>1360.2242105550454</v>
      </c>
      <c r="Q96" s="101">
        <v>1409.9067231376725</v>
      </c>
      <c r="R96" s="101">
        <v>1411.817361020949</v>
      </c>
      <c r="S96" s="101">
        <v>1487.3644799300553</v>
      </c>
      <c r="T96" s="101">
        <v>1489.4228485118861</v>
      </c>
      <c r="U96" s="101">
        <v>1457.1760157754288</v>
      </c>
      <c r="V96" s="101">
        <v>1503.1448820126852</v>
      </c>
      <c r="W96" s="101">
        <v>1447.2674403424689</v>
      </c>
      <c r="X96" s="101">
        <v>1072.8290579199231</v>
      </c>
      <c r="Y96" s="101">
        <v>990.14805141146257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962.43818722720232</v>
      </c>
      <c r="D97" s="104">
        <v>952.16954635043078</v>
      </c>
      <c r="E97" s="104">
        <v>1013.818062752395</v>
      </c>
      <c r="F97" s="104">
        <v>1015.3343498871523</v>
      </c>
      <c r="G97" s="104">
        <v>932.3079516769626</v>
      </c>
      <c r="H97" s="104">
        <v>962.96848661659976</v>
      </c>
      <c r="I97" s="104">
        <v>986.52453151927716</v>
      </c>
      <c r="J97" s="104">
        <v>995.49527486937427</v>
      </c>
      <c r="K97" s="104">
        <v>912.57895784733478</v>
      </c>
      <c r="L97" s="104">
        <v>1089.8351431568119</v>
      </c>
      <c r="M97" s="104">
        <v>1074.5162915092881</v>
      </c>
      <c r="N97" s="104">
        <v>1172.4378523561691</v>
      </c>
      <c r="O97" s="104">
        <v>1241.3304456417911</v>
      </c>
      <c r="P97" s="104">
        <v>1082.1846237087157</v>
      </c>
      <c r="Q97" s="104">
        <v>1144.7450520357577</v>
      </c>
      <c r="R97" s="104">
        <v>1150.7258506813421</v>
      </c>
      <c r="S97" s="104">
        <v>1229.9690617481081</v>
      </c>
      <c r="T97" s="104">
        <v>1240.4196100522045</v>
      </c>
      <c r="U97" s="104">
        <v>1215.6482212785165</v>
      </c>
      <c r="V97" s="104">
        <v>1262.8625909698701</v>
      </c>
      <c r="W97" s="104">
        <v>1224.4208220120613</v>
      </c>
      <c r="X97" s="104">
        <v>892.68660354033386</v>
      </c>
      <c r="Y97" s="104">
        <v>831.69179596014942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297.04178514504582</v>
      </c>
      <c r="D98" s="98">
        <v>270.17636470109426</v>
      </c>
      <c r="E98" s="98">
        <v>315.76653895773416</v>
      </c>
      <c r="F98" s="98">
        <v>306.87972780315442</v>
      </c>
      <c r="G98" s="98">
        <v>257.9566222905267</v>
      </c>
      <c r="H98" s="98">
        <v>253.05643592176565</v>
      </c>
      <c r="I98" s="98">
        <v>307.87079341763388</v>
      </c>
      <c r="J98" s="98">
        <v>287.415032334866</v>
      </c>
      <c r="K98" s="98">
        <v>240.96940058020996</v>
      </c>
      <c r="L98" s="98">
        <v>577.62199228268457</v>
      </c>
      <c r="M98" s="98">
        <v>272.84079180996008</v>
      </c>
      <c r="N98" s="98">
        <v>375.84882942407336</v>
      </c>
      <c r="O98" s="98">
        <v>411.08204772269096</v>
      </c>
      <c r="P98" s="98">
        <v>260.20427195145317</v>
      </c>
      <c r="Q98" s="98">
        <v>311.36844739547246</v>
      </c>
      <c r="R98" s="98">
        <v>293.64660839378467</v>
      </c>
      <c r="S98" s="98">
        <v>347.87359565170146</v>
      </c>
      <c r="T98" s="98">
        <v>345.93730701223836</v>
      </c>
      <c r="U98" s="98">
        <v>308.85606948686996</v>
      </c>
      <c r="V98" s="98">
        <v>324.3555824144828</v>
      </c>
      <c r="W98" s="98">
        <v>318.02176676512511</v>
      </c>
      <c r="X98" s="98">
        <v>90.441838684516867</v>
      </c>
      <c r="Y98" s="98">
        <v>68.192434667503477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665.39640208215644</v>
      </c>
      <c r="D99" s="98">
        <v>681.99318164933629</v>
      </c>
      <c r="E99" s="98">
        <v>698.05152379466097</v>
      </c>
      <c r="F99" s="98">
        <v>708.45462208399772</v>
      </c>
      <c r="G99" s="98">
        <v>674.35132938643585</v>
      </c>
      <c r="H99" s="98">
        <v>709.91205069483408</v>
      </c>
      <c r="I99" s="98">
        <v>678.65373810164317</v>
      </c>
      <c r="J99" s="98">
        <v>708.08024253450833</v>
      </c>
      <c r="K99" s="98">
        <v>671.60955726712484</v>
      </c>
      <c r="L99" s="98">
        <v>512.21315087412756</v>
      </c>
      <c r="M99" s="98">
        <v>801.67549969932782</v>
      </c>
      <c r="N99" s="98">
        <v>796.58902293209587</v>
      </c>
      <c r="O99" s="98">
        <v>830.24839791910028</v>
      </c>
      <c r="P99" s="98">
        <v>821.9803517572625</v>
      </c>
      <c r="Q99" s="98">
        <v>833.37660464028511</v>
      </c>
      <c r="R99" s="98">
        <v>857.07924228755724</v>
      </c>
      <c r="S99" s="98">
        <v>882.09546609640643</v>
      </c>
      <c r="T99" s="98">
        <v>894.48230303996604</v>
      </c>
      <c r="U99" s="98">
        <v>906.79215179164657</v>
      </c>
      <c r="V99" s="98">
        <v>938.50700855538719</v>
      </c>
      <c r="W99" s="98">
        <v>906.3990552469362</v>
      </c>
      <c r="X99" s="98">
        <v>802.24476485581704</v>
      </c>
      <c r="Y99" s="98">
        <v>763.49936129264609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808.90052679201392</v>
      </c>
      <c r="D100" s="122">
        <v>824.0757545483965</v>
      </c>
      <c r="E100" s="122">
        <v>792.45137066100506</v>
      </c>
      <c r="F100" s="122">
        <v>728.86403325703725</v>
      </c>
      <c r="G100" s="122">
        <v>731.85805252780153</v>
      </c>
      <c r="H100" s="122">
        <v>735.10624051544471</v>
      </c>
      <c r="I100" s="122">
        <v>771.32147610063646</v>
      </c>
      <c r="J100" s="122">
        <v>772.56131784888919</v>
      </c>
      <c r="K100" s="122">
        <v>643.37242665643339</v>
      </c>
      <c r="L100" s="122">
        <v>796.89088001865809</v>
      </c>
      <c r="M100" s="122">
        <v>790.65854020086192</v>
      </c>
      <c r="N100" s="122">
        <v>827.6952721456646</v>
      </c>
      <c r="O100" s="122">
        <v>846.86171629599505</v>
      </c>
      <c r="P100" s="122">
        <v>747.13415141696078</v>
      </c>
      <c r="Q100" s="122">
        <v>769.49728867381873</v>
      </c>
      <c r="R100" s="122">
        <v>723.88108693384299</v>
      </c>
      <c r="S100" s="122">
        <v>766.78119735685493</v>
      </c>
      <c r="T100" s="122">
        <v>754.99087033632054</v>
      </c>
      <c r="U100" s="122">
        <v>741.18632184304499</v>
      </c>
      <c r="V100" s="122">
        <v>759.63369448330343</v>
      </c>
      <c r="W100" s="122">
        <v>689.54235404634346</v>
      </c>
      <c r="X100" s="122">
        <v>734.29702457667088</v>
      </c>
      <c r="Y100" s="122">
        <v>685.40223555296109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896.70543985616769</v>
      </c>
      <c r="D102" s="98">
        <v>919.04240303839458</v>
      </c>
      <c r="E102" s="98">
        <v>867.37593945090691</v>
      </c>
      <c r="F102" s="98">
        <v>854.41236628842421</v>
      </c>
      <c r="G102" s="98">
        <v>834.61103858316608</v>
      </c>
      <c r="H102" s="98">
        <v>836.25537072573263</v>
      </c>
      <c r="I102" s="98">
        <v>890.60992360769626</v>
      </c>
      <c r="J102" s="98">
        <v>842.91758473286529</v>
      </c>
      <c r="K102" s="98">
        <v>858.44904866851869</v>
      </c>
      <c r="L102" s="98">
        <v>887.94533458135538</v>
      </c>
      <c r="M102" s="98">
        <v>934.32181074817493</v>
      </c>
      <c r="N102" s="98">
        <v>942.88960575910608</v>
      </c>
      <c r="O102" s="98">
        <v>945.82988157346767</v>
      </c>
      <c r="P102" s="98">
        <v>953.8574185942075</v>
      </c>
      <c r="Q102" s="98">
        <v>950.28655707015207</v>
      </c>
      <c r="R102" s="98">
        <v>875.22974598570192</v>
      </c>
      <c r="S102" s="98">
        <v>952.56834298719116</v>
      </c>
      <c r="T102" s="98">
        <v>935.11660753859792</v>
      </c>
      <c r="U102" s="98">
        <v>938.53422863160836</v>
      </c>
      <c r="V102" s="98">
        <v>1022.1920692638737</v>
      </c>
      <c r="W102" s="98">
        <v>979.76680924862171</v>
      </c>
      <c r="X102" s="98">
        <v>979.31052814609188</v>
      </c>
      <c r="Y102" s="98">
        <v>918.64008728626698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746.10842956573697</v>
      </c>
      <c r="D103" s="33">
        <v>745.62357287704356</v>
      </c>
      <c r="E103" s="33">
        <v>731.58214337952973</v>
      </c>
      <c r="F103" s="33">
        <v>607.54399702919511</v>
      </c>
      <c r="G103" s="33">
        <v>658.12716356803799</v>
      </c>
      <c r="H103" s="33">
        <v>678.57171580992406</v>
      </c>
      <c r="I103" s="33">
        <v>705.00637525277432</v>
      </c>
      <c r="J103" s="33">
        <v>739.89536375531998</v>
      </c>
      <c r="K103" s="33">
        <v>531.70032942376838</v>
      </c>
      <c r="L103" s="33">
        <v>747.12288279374468</v>
      </c>
      <c r="M103" s="33">
        <v>709.72332400190692</v>
      </c>
      <c r="N103" s="33">
        <v>774.99767383866742</v>
      </c>
      <c r="O103" s="33">
        <v>800.9652101225704</v>
      </c>
      <c r="P103" s="33">
        <v>658.05777414221188</v>
      </c>
      <c r="Q103" s="33">
        <v>702.38316184532073</v>
      </c>
      <c r="R103" s="33">
        <v>684.54451223256603</v>
      </c>
      <c r="S103" s="33">
        <v>709.55508528310031</v>
      </c>
      <c r="T103" s="33">
        <v>696.11751040403522</v>
      </c>
      <c r="U103" s="33">
        <v>674.86121018633673</v>
      </c>
      <c r="V103" s="33">
        <v>691.96699009579663</v>
      </c>
      <c r="W103" s="33">
        <v>644.42054934158023</v>
      </c>
      <c r="X103" s="33">
        <v>722.93160381970085</v>
      </c>
      <c r="Y103" s="33">
        <v>660.52522766539028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12480.134524414671</v>
      </c>
      <c r="D124" s="117">
        <f t="shared" si="42"/>
        <v>12922.323283554921</v>
      </c>
      <c r="E124" s="117">
        <f t="shared" si="42"/>
        <v>12468.491454610741</v>
      </c>
      <c r="F124" s="117">
        <f t="shared" si="42"/>
        <v>12672.304218803058</v>
      </c>
      <c r="G124" s="117">
        <f t="shared" si="42"/>
        <v>13481.767914436317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12349.389522575857</v>
      </c>
      <c r="M124" s="117">
        <f t="shared" si="42"/>
        <v>10395.464332177302</v>
      </c>
      <c r="N124" s="117">
        <f t="shared" si="42"/>
        <v>11331.351113248737</v>
      </c>
      <c r="O124" s="117">
        <f t="shared" si="42"/>
        <v>11811.726297590674</v>
      </c>
      <c r="P124" s="117">
        <f t="shared" si="42"/>
        <v>9187.7555974850311</v>
      </c>
      <c r="Q124" s="117">
        <f t="shared" si="42"/>
        <v>9807.4900274719021</v>
      </c>
      <c r="R124" s="117">
        <f t="shared" ref="R124:V124" si="43">R125+R128+R130+R139</f>
        <v>10028.512031008993</v>
      </c>
      <c r="S124" s="117">
        <f t="shared" si="43"/>
        <v>9609.2674813590438</v>
      </c>
      <c r="T124" s="117">
        <f t="shared" si="43"/>
        <v>9252.2262241509725</v>
      </c>
      <c r="U124" s="117">
        <f t="shared" si="43"/>
        <v>8922.9125690655965</v>
      </c>
      <c r="V124" s="117">
        <f t="shared" si="43"/>
        <v>8236.080773301137</v>
      </c>
      <c r="W124" s="117">
        <f t="shared" ref="W124:Y124" si="44">W125+W128+W130+W139</f>
        <v>8839.1505889988312</v>
      </c>
      <c r="X124" s="117">
        <f t="shared" si="44"/>
        <v>7108.6158541538716</v>
      </c>
      <c r="Y124" s="117">
        <f t="shared" si="44"/>
        <v>6697.7935467308434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10611.968069344803</v>
      </c>
      <c r="D125" s="122">
        <f t="shared" si="45"/>
        <v>10974.08240595526</v>
      </c>
      <c r="E125" s="122">
        <f t="shared" si="45"/>
        <v>10569.778192555967</v>
      </c>
      <c r="F125" s="122">
        <f t="shared" si="45"/>
        <v>10843.810854687492</v>
      </c>
      <c r="G125" s="122">
        <f t="shared" si="45"/>
        <v>11624.150610649353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10425.30680675463</v>
      </c>
      <c r="M125" s="122">
        <f t="shared" si="45"/>
        <v>8390.0605974024056</v>
      </c>
      <c r="N125" s="122">
        <f t="shared" si="45"/>
        <v>9258.9467976082942</v>
      </c>
      <c r="O125" s="122">
        <f t="shared" si="45"/>
        <v>9685.4658106621082</v>
      </c>
      <c r="P125" s="122">
        <f t="shared" si="45"/>
        <v>7249.233282938435</v>
      </c>
      <c r="Q125" s="122">
        <f t="shared" si="45"/>
        <v>7815.1322203650871</v>
      </c>
      <c r="R125" s="122">
        <f t="shared" ref="R125:V125" si="46">SUM(R126:R127)</f>
        <v>8051.6893449092022</v>
      </c>
      <c r="S125" s="122">
        <f t="shared" si="46"/>
        <v>7536.2806121591066</v>
      </c>
      <c r="T125" s="122">
        <f t="shared" si="46"/>
        <v>7159.4209685522874</v>
      </c>
      <c r="U125" s="122">
        <f t="shared" si="46"/>
        <v>6841.9944303476796</v>
      </c>
      <c r="V125" s="122">
        <f t="shared" si="46"/>
        <v>6160.9332825987376</v>
      </c>
      <c r="W125" s="122">
        <f t="shared" ref="W125:Y125" si="47">SUM(W126:W127)</f>
        <v>6827.4701695811282</v>
      </c>
      <c r="X125" s="122">
        <f t="shared" si="47"/>
        <v>5431.3417064484565</v>
      </c>
      <c r="Y125" s="122">
        <f t="shared" si="47"/>
        <v>5133.5459348979166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10569.015924396326</v>
      </c>
      <c r="D126" s="98">
        <v>10930.161087875824</v>
      </c>
      <c r="E126" s="98">
        <v>10529.338955048142</v>
      </c>
      <c r="F126" s="98">
        <v>10801.920037106416</v>
      </c>
      <c r="G126" s="98">
        <v>11580.183720907151</v>
      </c>
      <c r="H126" s="98">
        <v>0</v>
      </c>
      <c r="I126" s="98">
        <v>0</v>
      </c>
      <c r="J126" s="98">
        <v>0</v>
      </c>
      <c r="K126" s="98">
        <v>0</v>
      </c>
      <c r="L126" s="98">
        <v>10388.144554582736</v>
      </c>
      <c r="M126" s="98">
        <v>8360.7339830654728</v>
      </c>
      <c r="N126" s="98">
        <v>9226.4200721224097</v>
      </c>
      <c r="O126" s="98">
        <v>9651.5582815621019</v>
      </c>
      <c r="P126" s="98">
        <v>7223.9381556039898</v>
      </c>
      <c r="Q126" s="98">
        <v>7787.8614405651133</v>
      </c>
      <c r="R126" s="98">
        <v>8023.573538839375</v>
      </c>
      <c r="S126" s="98">
        <v>7509.9988350157882</v>
      </c>
      <c r="T126" s="98">
        <v>7134.5448218267029</v>
      </c>
      <c r="U126" s="98">
        <v>6818.1455365822858</v>
      </c>
      <c r="V126" s="98">
        <v>6139.5411241101629</v>
      </c>
      <c r="W126" s="98">
        <v>6803.5001093003466</v>
      </c>
      <c r="X126" s="98">
        <v>5412.5877022155628</v>
      </c>
      <c r="Y126" s="98">
        <v>5115.7568896523417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42.952144948477091</v>
      </c>
      <c r="D127" s="98">
        <v>43.921318079436169</v>
      </c>
      <c r="E127" s="98">
        <v>40.439237507824437</v>
      </c>
      <c r="F127" s="98">
        <v>41.890817581075169</v>
      </c>
      <c r="G127" s="98">
        <v>43.966889742202461</v>
      </c>
      <c r="H127" s="98">
        <v>0</v>
      </c>
      <c r="I127" s="98">
        <v>0</v>
      </c>
      <c r="J127" s="98">
        <v>0</v>
      </c>
      <c r="K127" s="98">
        <v>0</v>
      </c>
      <c r="L127" s="98">
        <v>37.16225217189433</v>
      </c>
      <c r="M127" s="98">
        <v>29.326614336933265</v>
      </c>
      <c r="N127" s="98">
        <v>32.526725485885137</v>
      </c>
      <c r="O127" s="98">
        <v>33.907529100006748</v>
      </c>
      <c r="P127" s="98">
        <v>25.295127334444722</v>
      </c>
      <c r="Q127" s="98">
        <v>27.270779799974161</v>
      </c>
      <c r="R127" s="98">
        <v>28.115806069826977</v>
      </c>
      <c r="S127" s="98">
        <v>26.28177714331839</v>
      </c>
      <c r="T127" s="98">
        <v>24.876146725584288</v>
      </c>
      <c r="U127" s="98">
        <v>23.848893765393786</v>
      </c>
      <c r="V127" s="98">
        <v>21.392158488575166</v>
      </c>
      <c r="W127" s="98">
        <v>23.97006028078177</v>
      </c>
      <c r="X127" s="98">
        <v>18.754004232893521</v>
      </c>
      <c r="Y127" s="98">
        <v>17.789045245575341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3.8302851418608523</v>
      </c>
      <c r="D128" s="122">
        <f t="shared" si="48"/>
        <v>9.4343420037174095</v>
      </c>
      <c r="E128" s="122">
        <f t="shared" si="48"/>
        <v>6.1290975648475401</v>
      </c>
      <c r="F128" s="122">
        <f t="shared" si="48"/>
        <v>2.4607107654528102</v>
      </c>
      <c r="G128" s="122">
        <f t="shared" si="48"/>
        <v>2.8151332821651911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10.879227875813513</v>
      </c>
      <c r="M128" s="122">
        <f t="shared" si="48"/>
        <v>7.653894821122889</v>
      </c>
      <c r="N128" s="122">
        <f t="shared" si="48"/>
        <v>6.6534908716401207</v>
      </c>
      <c r="O128" s="122">
        <f t="shared" si="48"/>
        <v>12.681321850116714</v>
      </c>
      <c r="P128" s="122">
        <f t="shared" si="48"/>
        <v>5.3158420954910097</v>
      </c>
      <c r="Q128" s="122">
        <f t="shared" si="48"/>
        <v>8.2066362723927959</v>
      </c>
      <c r="R128" s="122">
        <f t="shared" si="48"/>
        <v>25.498422330534929</v>
      </c>
      <c r="S128" s="122">
        <f t="shared" si="48"/>
        <v>30.604184954063395</v>
      </c>
      <c r="T128" s="122">
        <f t="shared" si="48"/>
        <v>23.525767976213871</v>
      </c>
      <c r="U128" s="122">
        <f t="shared" si="48"/>
        <v>51.801895597827311</v>
      </c>
      <c r="V128" s="122">
        <f t="shared" si="48"/>
        <v>24.447164695359309</v>
      </c>
      <c r="W128" s="122">
        <f t="shared" si="48"/>
        <v>66.620651087919086</v>
      </c>
      <c r="X128" s="122">
        <f t="shared" si="48"/>
        <v>7.175836917010062</v>
      </c>
      <c r="Y128" s="122">
        <f t="shared" si="48"/>
        <v>5.1160076892081277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3.8302851418608523</v>
      </c>
      <c r="D129" s="98">
        <f>IF(RES_hhdet_in_fec!D129=0,0,RES_hhdet_in_fec!D129*1000*11630/RES_hhdet_in_new!D126)</f>
        <v>9.4343420037174095</v>
      </c>
      <c r="E129" s="98">
        <f>IF(RES_hhdet_in_fec!E129=0,0,RES_hhdet_in_fec!E129*1000*11630/RES_hhdet_in_new!E126)</f>
        <v>6.1290975648475401</v>
      </c>
      <c r="F129" s="98">
        <f>IF(RES_hhdet_in_fec!F129=0,0,RES_hhdet_in_fec!F129*1000*11630/RES_hhdet_in_new!F126)</f>
        <v>2.4607107654528102</v>
      </c>
      <c r="G129" s="98">
        <f>IF(RES_hhdet_in_fec!G129=0,0,RES_hhdet_in_fec!G129*1000*11630/RES_hhdet_in_new!G126)</f>
        <v>2.8151332821651911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0</v>
      </c>
      <c r="J129" s="98">
        <f>IF(RES_hhdet_in_fec!J129=0,0,RES_hhdet_in_fec!J129*1000*11630/RES_hhdet_in_new!J126)</f>
        <v>0</v>
      </c>
      <c r="K129" s="98">
        <f>IF(RES_hhdet_in_fec!K129=0,0,RES_hhdet_in_fec!K129*1000*11630/RES_hhdet_in_new!K126)</f>
        <v>0</v>
      </c>
      <c r="L129" s="98">
        <f>IF(RES_hhdet_in_fec!L129=0,0,RES_hhdet_in_fec!L129*1000*11630/RES_hhdet_in_new!L126)</f>
        <v>10.879227875813513</v>
      </c>
      <c r="M129" s="98">
        <f>IF(RES_hhdet_in_fec!M129=0,0,RES_hhdet_in_fec!M129*1000*11630/RES_hhdet_in_new!M126)</f>
        <v>7.653894821122889</v>
      </c>
      <c r="N129" s="98">
        <f>IF(RES_hhdet_in_fec!N129=0,0,RES_hhdet_in_fec!N129*1000*11630/RES_hhdet_in_new!N126)</f>
        <v>6.6534908716401207</v>
      </c>
      <c r="O129" s="98">
        <f>IF(RES_hhdet_in_fec!O129=0,0,RES_hhdet_in_fec!O129*1000*11630/RES_hhdet_in_new!O126)</f>
        <v>12.681321850116714</v>
      </c>
      <c r="P129" s="98">
        <f>IF(RES_hhdet_in_fec!P129=0,0,RES_hhdet_in_fec!P129*1000*11630/RES_hhdet_in_new!P126)</f>
        <v>5.3158420954910097</v>
      </c>
      <c r="Q129" s="98">
        <f>IF(RES_hhdet_in_fec!Q129=0,0,RES_hhdet_in_fec!Q129*1000*11630/RES_hhdet_in_new!Q126)</f>
        <v>8.2066362723927959</v>
      </c>
      <c r="R129" s="98">
        <f>IF(RES_hhdet_in_fec!R129=0,0,RES_hhdet_in_fec!R129*1000*11630/RES_hhdet_in_new!R126)</f>
        <v>25.498422330534929</v>
      </c>
      <c r="S129" s="98">
        <f>IF(RES_hhdet_in_fec!S129=0,0,RES_hhdet_in_fec!S129*1000*11630/RES_hhdet_in_new!S126)</f>
        <v>30.604184954063395</v>
      </c>
      <c r="T129" s="98">
        <f>IF(RES_hhdet_in_fec!T129=0,0,RES_hhdet_in_fec!T129*1000*11630/RES_hhdet_in_new!T126)</f>
        <v>23.525767976213871</v>
      </c>
      <c r="U129" s="98">
        <f>IF(RES_hhdet_in_fec!U129=0,0,RES_hhdet_in_fec!U129*1000*11630/RES_hhdet_in_new!U126)</f>
        <v>51.801895597827311</v>
      </c>
      <c r="V129" s="98">
        <f>IF(RES_hhdet_in_fec!V129=0,0,RES_hhdet_in_fec!V129*1000*11630/RES_hhdet_in_new!V126)</f>
        <v>24.447164695359309</v>
      </c>
      <c r="W129" s="98">
        <f>IF(RES_hhdet_in_fec!W129=0,0,RES_hhdet_in_fec!W129*1000*11630/RES_hhdet_in_new!W126)</f>
        <v>66.620651087919086</v>
      </c>
      <c r="X129" s="98">
        <f>IF(RES_hhdet_in_fec!X129=0,0,RES_hhdet_in_fec!X129*1000*11630/RES_hhdet_in_new!X126)</f>
        <v>7.175836917010062</v>
      </c>
      <c r="Y129" s="98">
        <f>IF(RES_hhdet_in_fec!Y129=0,0,RES_hhdet_in_fec!Y129*1000*11630/RES_hhdet_in_new!Y126)</f>
        <v>5.1160076892081277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1055.4357976562728</v>
      </c>
      <c r="D130" s="122">
        <v>1114.7306829916072</v>
      </c>
      <c r="E130" s="122">
        <v>1100.1334736795377</v>
      </c>
      <c r="F130" s="122">
        <v>1097.1669319866801</v>
      </c>
      <c r="G130" s="122">
        <v>1122.9473824204724</v>
      </c>
      <c r="H130" s="122">
        <v>0</v>
      </c>
      <c r="I130" s="122">
        <v>0</v>
      </c>
      <c r="J130" s="122">
        <v>0</v>
      </c>
      <c r="K130" s="122">
        <v>0</v>
      </c>
      <c r="L130" s="122">
        <v>1116.3134217793104</v>
      </c>
      <c r="M130" s="122">
        <v>1207.0901684453463</v>
      </c>
      <c r="N130" s="122">
        <v>1238.0568488226656</v>
      </c>
      <c r="O130" s="122">
        <v>1266.7174621221611</v>
      </c>
      <c r="P130" s="122">
        <v>1186.0716710044237</v>
      </c>
      <c r="Q130" s="122">
        <v>1214.655618128194</v>
      </c>
      <c r="R130" s="122">
        <v>1227.4425879302739</v>
      </c>
      <c r="S130" s="122">
        <v>1275.6029827792086</v>
      </c>
      <c r="T130" s="122">
        <v>1314.2897912581741</v>
      </c>
      <c r="U130" s="122">
        <v>1287.9264987294184</v>
      </c>
      <c r="V130" s="122">
        <v>1291.072188525525</v>
      </c>
      <c r="W130" s="122">
        <v>1255.5133453660947</v>
      </c>
      <c r="X130" s="122">
        <v>935.80590851604859</v>
      </c>
      <c r="Y130" s="122">
        <v>873.72621236501755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1001.2419619718576</v>
      </c>
      <c r="D131" s="98">
        <v>1106.7946596935089</v>
      </c>
      <c r="E131" s="98">
        <v>1062.3680770490857</v>
      </c>
      <c r="F131" s="98">
        <v>1041.8315209963141</v>
      </c>
      <c r="G131" s="98">
        <v>1091.8230505874319</v>
      </c>
      <c r="H131" s="98">
        <v>0</v>
      </c>
      <c r="I131" s="98">
        <v>0</v>
      </c>
      <c r="J131" s="98">
        <v>0</v>
      </c>
      <c r="K131" s="98">
        <v>0</v>
      </c>
      <c r="L131" s="98">
        <v>1067.4138810868842</v>
      </c>
      <c r="M131" s="98">
        <v>1166.0670267313003</v>
      </c>
      <c r="N131" s="98">
        <v>1187.9516905206569</v>
      </c>
      <c r="O131" s="98">
        <v>1214.2595831215554</v>
      </c>
      <c r="P131" s="98">
        <v>1125.6204271919758</v>
      </c>
      <c r="Q131" s="98">
        <v>1192.4205433844959</v>
      </c>
      <c r="R131" s="98">
        <v>1210.0897068417858</v>
      </c>
      <c r="S131" s="98">
        <v>1244.5062469889911</v>
      </c>
      <c r="T131" s="98">
        <v>1274.0494829555844</v>
      </c>
      <c r="U131" s="98">
        <v>1241.9503053013293</v>
      </c>
      <c r="V131" s="98">
        <v>1268.0495322203049</v>
      </c>
      <c r="W131" s="98">
        <v>1255.7019366888978</v>
      </c>
      <c r="X131" s="98">
        <v>936.05878525450487</v>
      </c>
      <c r="Y131" s="98">
        <v>873.87423155823967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886.33719134186879</v>
      </c>
      <c r="D132" s="98">
        <v>978.21836628794483</v>
      </c>
      <c r="E132" s="98">
        <v>0</v>
      </c>
      <c r="F132" s="98">
        <v>926.63185127138604</v>
      </c>
      <c r="G132" s="98">
        <v>969.98226533925799</v>
      </c>
      <c r="H132" s="98">
        <v>0</v>
      </c>
      <c r="I132" s="98">
        <v>0</v>
      </c>
      <c r="J132" s="98">
        <v>0</v>
      </c>
      <c r="K132" s="98">
        <v>0</v>
      </c>
      <c r="L132" s="98">
        <v>991.83829579105134</v>
      </c>
      <c r="M132" s="98">
        <v>1049.779804180338</v>
      </c>
      <c r="N132" s="98">
        <v>1081.6975438854113</v>
      </c>
      <c r="O132" s="98">
        <v>1112.3050299645445</v>
      </c>
      <c r="P132" s="98">
        <v>1030.1940386365518</v>
      </c>
      <c r="Q132" s="98">
        <v>1102.2891853456479</v>
      </c>
      <c r="R132" s="98">
        <v>1122.818805606448</v>
      </c>
      <c r="S132" s="98">
        <v>1162.4570819290229</v>
      </c>
      <c r="T132" s="98">
        <v>1195.2725166172008</v>
      </c>
      <c r="U132" s="98">
        <v>1168.1001062519251</v>
      </c>
      <c r="V132" s="98">
        <v>1197.5053590715381</v>
      </c>
      <c r="W132" s="98">
        <v>1191.4169920957963</v>
      </c>
      <c r="X132" s="98">
        <v>883.9116778354404</v>
      </c>
      <c r="Y132" s="98">
        <v>827.52572168059407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239.77807925336384</v>
      </c>
      <c r="D133" s="101">
        <v>242.2479830687484</v>
      </c>
      <c r="E133" s="101">
        <v>0</v>
      </c>
      <c r="F133" s="101">
        <v>244.59629461455279</v>
      </c>
      <c r="G133" s="101">
        <v>233.42068743923548</v>
      </c>
      <c r="H133" s="101">
        <v>0</v>
      </c>
      <c r="I133" s="101">
        <v>0</v>
      </c>
      <c r="J133" s="101">
        <v>0</v>
      </c>
      <c r="K133" s="101">
        <v>0</v>
      </c>
      <c r="L133" s="101">
        <v>477.66855072203339</v>
      </c>
      <c r="M133" s="101">
        <v>230.51297422193352</v>
      </c>
      <c r="N133" s="101">
        <v>303.36375729250989</v>
      </c>
      <c r="O133" s="101">
        <v>324.08165217870294</v>
      </c>
      <c r="P133" s="101">
        <v>215.57023044029438</v>
      </c>
      <c r="Q133" s="101">
        <v>263.69506452705832</v>
      </c>
      <c r="R133" s="101">
        <v>252.37448620073985</v>
      </c>
      <c r="S133" s="101">
        <v>291.19814716523865</v>
      </c>
      <c r="T133" s="101">
        <v>295.95597132399973</v>
      </c>
      <c r="U133" s="101">
        <v>263.27004227564311</v>
      </c>
      <c r="V133" s="101">
        <v>273.64307847523446</v>
      </c>
      <c r="W133" s="101">
        <v>276.57558656259613</v>
      </c>
      <c r="X133" s="101">
        <v>79.015350226933279</v>
      </c>
      <c r="Y133" s="101">
        <v>60.302513885298069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646.559112088505</v>
      </c>
      <c r="D134" s="104">
        <v>735.97038321919649</v>
      </c>
      <c r="E134" s="104">
        <v>0</v>
      </c>
      <c r="F134" s="104">
        <v>682.03555665683336</v>
      </c>
      <c r="G134" s="104">
        <v>736.5615779000226</v>
      </c>
      <c r="H134" s="104">
        <v>0</v>
      </c>
      <c r="I134" s="104">
        <v>0</v>
      </c>
      <c r="J134" s="104">
        <v>0</v>
      </c>
      <c r="K134" s="104">
        <v>0</v>
      </c>
      <c r="L134" s="104">
        <v>514.16974506901806</v>
      </c>
      <c r="M134" s="104">
        <v>819.26682995840474</v>
      </c>
      <c r="N134" s="104">
        <v>778.33378659290133</v>
      </c>
      <c r="O134" s="104">
        <v>788.22337778584142</v>
      </c>
      <c r="P134" s="104">
        <v>814.6238081962573</v>
      </c>
      <c r="Q134" s="104">
        <v>838.59412081858966</v>
      </c>
      <c r="R134" s="104">
        <v>870.44431940570814</v>
      </c>
      <c r="S134" s="104">
        <v>871.2589347637844</v>
      </c>
      <c r="T134" s="104">
        <v>899.31654529320099</v>
      </c>
      <c r="U134" s="104">
        <v>904.83006397628208</v>
      </c>
      <c r="V134" s="104">
        <v>923.86228059630378</v>
      </c>
      <c r="W134" s="104">
        <v>914.84140553320049</v>
      </c>
      <c r="X134" s="104">
        <v>804.89632760850725</v>
      </c>
      <c r="Y134" s="104">
        <v>767.22320779529582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1240.1479608095199</v>
      </c>
      <c r="D135" s="101">
        <v>1235.5937620051154</v>
      </c>
      <c r="E135" s="101">
        <v>1302.4732846442575</v>
      </c>
      <c r="F135" s="101">
        <v>1306.7986100334442</v>
      </c>
      <c r="G135" s="101">
        <v>1208.1786830537824</v>
      </c>
      <c r="H135" s="101">
        <v>0</v>
      </c>
      <c r="I135" s="101">
        <v>0</v>
      </c>
      <c r="J135" s="101">
        <v>0</v>
      </c>
      <c r="K135" s="101">
        <v>0</v>
      </c>
      <c r="L135" s="101">
        <v>1291.2157033448525</v>
      </c>
      <c r="M135" s="101">
        <v>1384.3022674256258</v>
      </c>
      <c r="N135" s="101">
        <v>1471.7546648942955</v>
      </c>
      <c r="O135" s="101">
        <v>1539.9554283131322</v>
      </c>
      <c r="P135" s="101">
        <v>1360.2242105550451</v>
      </c>
      <c r="Q135" s="101">
        <v>1409.9067231376728</v>
      </c>
      <c r="R135" s="101">
        <v>1411.8173610209487</v>
      </c>
      <c r="S135" s="101">
        <v>1487.3644799300548</v>
      </c>
      <c r="T135" s="101">
        <v>1489.4228485118858</v>
      </c>
      <c r="U135" s="101">
        <v>1457.1760157754293</v>
      </c>
      <c r="V135" s="101">
        <v>1503.1448820126855</v>
      </c>
      <c r="W135" s="101">
        <v>0</v>
      </c>
      <c r="X135" s="101">
        <v>0</v>
      </c>
      <c r="Y135" s="101">
        <v>0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962.43818722720198</v>
      </c>
      <c r="D136" s="104">
        <v>952.16954635043078</v>
      </c>
      <c r="E136" s="104">
        <v>1013.8180627523951</v>
      </c>
      <c r="F136" s="104">
        <v>1015.334349887152</v>
      </c>
      <c r="G136" s="104">
        <v>932.3079516769626</v>
      </c>
      <c r="H136" s="104">
        <v>0</v>
      </c>
      <c r="I136" s="104">
        <v>0</v>
      </c>
      <c r="J136" s="104">
        <v>0</v>
      </c>
      <c r="K136" s="104">
        <v>0</v>
      </c>
      <c r="L136" s="104">
        <v>1089.8351431568124</v>
      </c>
      <c r="M136" s="104">
        <v>1074.5162915092881</v>
      </c>
      <c r="N136" s="104">
        <v>1172.4378523561691</v>
      </c>
      <c r="O136" s="104">
        <v>1241.3304456417911</v>
      </c>
      <c r="P136" s="104">
        <v>1082.1846237087159</v>
      </c>
      <c r="Q136" s="104">
        <v>1144.7450520357579</v>
      </c>
      <c r="R136" s="104">
        <v>1150.7258506813421</v>
      </c>
      <c r="S136" s="104">
        <v>1229.9690617481078</v>
      </c>
      <c r="T136" s="104">
        <v>1240.4196100522045</v>
      </c>
      <c r="U136" s="104">
        <v>1215.6482212785165</v>
      </c>
      <c r="V136" s="104">
        <v>1262.8625909698701</v>
      </c>
      <c r="W136" s="104">
        <v>0</v>
      </c>
      <c r="X136" s="104">
        <v>0</v>
      </c>
      <c r="Y136" s="104">
        <v>0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297.04178514504582</v>
      </c>
      <c r="D137" s="98">
        <v>270.17636470109431</v>
      </c>
      <c r="E137" s="98">
        <v>315.7665389577341</v>
      </c>
      <c r="F137" s="98">
        <v>306.87972780315448</v>
      </c>
      <c r="G137" s="98">
        <v>257.9566222905267</v>
      </c>
      <c r="H137" s="98">
        <v>0</v>
      </c>
      <c r="I137" s="98">
        <v>0</v>
      </c>
      <c r="J137" s="98">
        <v>0</v>
      </c>
      <c r="K137" s="98">
        <v>0</v>
      </c>
      <c r="L137" s="98">
        <v>577.62199228268469</v>
      </c>
      <c r="M137" s="98">
        <v>272.84079180996008</v>
      </c>
      <c r="N137" s="98">
        <v>375.84882942407324</v>
      </c>
      <c r="O137" s="98">
        <v>411.08204772269102</v>
      </c>
      <c r="P137" s="98">
        <v>260.20427195145317</v>
      </c>
      <c r="Q137" s="98">
        <v>311.36844739547246</v>
      </c>
      <c r="R137" s="98">
        <v>293.64660839378467</v>
      </c>
      <c r="S137" s="98">
        <v>347.87359565170146</v>
      </c>
      <c r="T137" s="98">
        <v>345.93730701223836</v>
      </c>
      <c r="U137" s="98">
        <v>308.85606948686996</v>
      </c>
      <c r="V137" s="98">
        <v>324.35558241448291</v>
      </c>
      <c r="W137" s="98">
        <v>0</v>
      </c>
      <c r="X137" s="98">
        <v>0</v>
      </c>
      <c r="Y137" s="98">
        <v>0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665.39640208215633</v>
      </c>
      <c r="D138" s="98">
        <v>681.99318164933652</v>
      </c>
      <c r="E138" s="98">
        <v>698.05152379466119</v>
      </c>
      <c r="F138" s="98">
        <v>708.45462208399761</v>
      </c>
      <c r="G138" s="98">
        <v>674.35132938643585</v>
      </c>
      <c r="H138" s="98">
        <v>0</v>
      </c>
      <c r="I138" s="98">
        <v>0</v>
      </c>
      <c r="J138" s="98">
        <v>0</v>
      </c>
      <c r="K138" s="98">
        <v>0</v>
      </c>
      <c r="L138" s="98">
        <v>512.21315087412756</v>
      </c>
      <c r="M138" s="98">
        <v>801.67549969932793</v>
      </c>
      <c r="N138" s="98">
        <v>796.58902293209587</v>
      </c>
      <c r="O138" s="98">
        <v>830.2483979191004</v>
      </c>
      <c r="P138" s="98">
        <v>821.98035175726272</v>
      </c>
      <c r="Q138" s="98">
        <v>833.37660464028522</v>
      </c>
      <c r="R138" s="98">
        <v>857.07924228755724</v>
      </c>
      <c r="S138" s="98">
        <v>882.09546609640654</v>
      </c>
      <c r="T138" s="98">
        <v>894.48230303996604</v>
      </c>
      <c r="U138" s="98">
        <v>906.7921517916468</v>
      </c>
      <c r="V138" s="98">
        <v>938.5070085553873</v>
      </c>
      <c r="W138" s="98">
        <v>0</v>
      </c>
      <c r="X138" s="98">
        <v>0</v>
      </c>
      <c r="Y138" s="98">
        <v>0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808.900372271734</v>
      </c>
      <c r="D139" s="122">
        <v>824.07585260433825</v>
      </c>
      <c r="E139" s="122">
        <v>792.45069081038912</v>
      </c>
      <c r="F139" s="122">
        <v>728.86572136343386</v>
      </c>
      <c r="G139" s="122">
        <v>731.85478808432617</v>
      </c>
      <c r="H139" s="122">
        <v>0</v>
      </c>
      <c r="I139" s="122">
        <v>0</v>
      </c>
      <c r="J139" s="122">
        <v>0</v>
      </c>
      <c r="K139" s="122">
        <v>0</v>
      </c>
      <c r="L139" s="122">
        <v>796.89006616610311</v>
      </c>
      <c r="M139" s="122">
        <v>790.6596715084271</v>
      </c>
      <c r="N139" s="122">
        <v>827.69397594613724</v>
      </c>
      <c r="O139" s="122">
        <v>846.86170295628744</v>
      </c>
      <c r="P139" s="122">
        <v>747.13480144668097</v>
      </c>
      <c r="Q139" s="122">
        <v>769.49555270622807</v>
      </c>
      <c r="R139" s="122">
        <v>723.88167583898212</v>
      </c>
      <c r="S139" s="122">
        <v>766.77970146666405</v>
      </c>
      <c r="T139" s="122">
        <v>754.98969636429661</v>
      </c>
      <c r="U139" s="122">
        <v>741.18974439067108</v>
      </c>
      <c r="V139" s="122">
        <v>759.62813748151473</v>
      </c>
      <c r="W139" s="122">
        <v>689.54642296368854</v>
      </c>
      <c r="X139" s="122">
        <v>734.29240227235653</v>
      </c>
      <c r="Y139" s="122">
        <v>685.40539177870016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896.70543985616791</v>
      </c>
      <c r="D140" s="98">
        <v>919.04240303839481</v>
      </c>
      <c r="E140" s="98">
        <v>867.37593945090691</v>
      </c>
      <c r="F140" s="98">
        <v>854.41236628842421</v>
      </c>
      <c r="G140" s="98">
        <v>834.61103858316619</v>
      </c>
      <c r="H140" s="98">
        <v>0</v>
      </c>
      <c r="I140" s="98">
        <v>0</v>
      </c>
      <c r="J140" s="98">
        <v>0</v>
      </c>
      <c r="K140" s="98">
        <v>0</v>
      </c>
      <c r="L140" s="98">
        <v>887.9453345813555</v>
      </c>
      <c r="M140" s="98">
        <v>934.32181074817504</v>
      </c>
      <c r="N140" s="98">
        <v>942.88960575910608</v>
      </c>
      <c r="O140" s="98">
        <v>945.82988157346733</v>
      </c>
      <c r="P140" s="98">
        <v>953.8574185942075</v>
      </c>
      <c r="Q140" s="98">
        <v>950.28655707015218</v>
      </c>
      <c r="R140" s="98">
        <v>875.22974598570204</v>
      </c>
      <c r="S140" s="98">
        <v>952.56834298719082</v>
      </c>
      <c r="T140" s="98">
        <v>935.11660753859792</v>
      </c>
      <c r="U140" s="98">
        <v>938.53422863160824</v>
      </c>
      <c r="V140" s="98">
        <v>1022.1920692638736</v>
      </c>
      <c r="W140" s="98">
        <v>979.76680924862171</v>
      </c>
      <c r="X140" s="98">
        <v>979.31052814609177</v>
      </c>
      <c r="Y140" s="98">
        <v>918.6400872862672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746.1084295657372</v>
      </c>
      <c r="D141" s="33">
        <v>745.62357287704367</v>
      </c>
      <c r="E141" s="33">
        <v>731.58214337952973</v>
      </c>
      <c r="F141" s="33">
        <v>607.54399702919511</v>
      </c>
      <c r="G141" s="33">
        <v>658.1271635680381</v>
      </c>
      <c r="H141" s="33">
        <v>0</v>
      </c>
      <c r="I141" s="33">
        <v>0</v>
      </c>
      <c r="J141" s="33">
        <v>0</v>
      </c>
      <c r="K141" s="33">
        <v>0</v>
      </c>
      <c r="L141" s="33">
        <v>747.12288279374457</v>
      </c>
      <c r="M141" s="33">
        <v>709.7233240019068</v>
      </c>
      <c r="N141" s="33">
        <v>774.99767383866731</v>
      </c>
      <c r="O141" s="33">
        <v>800.9652101225704</v>
      </c>
      <c r="P141" s="33">
        <v>658.05777414221154</v>
      </c>
      <c r="Q141" s="33">
        <v>702.38316184532084</v>
      </c>
      <c r="R141" s="33">
        <v>684.54451223256592</v>
      </c>
      <c r="S141" s="33">
        <v>709.55508528310042</v>
      </c>
      <c r="T141" s="33">
        <v>696.11751040403533</v>
      </c>
      <c r="U141" s="33">
        <v>674.86121018633685</v>
      </c>
      <c r="V141" s="33">
        <v>691.96699009579675</v>
      </c>
      <c r="W141" s="33">
        <v>644.42054934158023</v>
      </c>
      <c r="X141" s="33">
        <v>722.93160381970085</v>
      </c>
      <c r="Y141" s="33">
        <v>660.52522766539039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7293.0814057705475</v>
      </c>
      <c r="D143" s="117">
        <f t="shared" si="49"/>
        <v>6713.7383274138674</v>
      </c>
      <c r="E143" s="117">
        <f t="shared" si="49"/>
        <v>6266.2106263190781</v>
      </c>
      <c r="F143" s="117">
        <f t="shared" si="49"/>
        <v>5011.9533135350775</v>
      </c>
      <c r="G143" s="117">
        <f t="shared" si="49"/>
        <v>5355.2181435863276</v>
      </c>
      <c r="H143" s="117">
        <f t="shared" si="49"/>
        <v>5507.9337589631587</v>
      </c>
      <c r="I143" s="117">
        <f t="shared" si="49"/>
        <v>5312.5776546332181</v>
      </c>
      <c r="J143" s="117">
        <f t="shared" si="49"/>
        <v>5521.6260852167297</v>
      </c>
      <c r="K143" s="117">
        <f t="shared" si="49"/>
        <v>5328.8044525356145</v>
      </c>
      <c r="L143" s="117">
        <f t="shared" si="49"/>
        <v>5666.0601803723457</v>
      </c>
      <c r="M143" s="117">
        <f t="shared" si="49"/>
        <v>4763.5373437437647</v>
      </c>
      <c r="N143" s="117">
        <f t="shared" si="49"/>
        <v>5045.2773655632755</v>
      </c>
      <c r="O143" s="117">
        <f t="shared" si="49"/>
        <v>5139.8406596419618</v>
      </c>
      <c r="P143" s="117">
        <f t="shared" si="49"/>
        <v>4053.8031331686429</v>
      </c>
      <c r="Q143" s="117">
        <f t="shared" si="49"/>
        <v>4137.6769631196057</v>
      </c>
      <c r="R143" s="117">
        <f t="shared" ref="R143:V143" si="50">R144+R146+R148+R157</f>
        <v>4347.5787127172625</v>
      </c>
      <c r="S143" s="117">
        <f t="shared" si="50"/>
        <v>4347.6337640594438</v>
      </c>
      <c r="T143" s="117">
        <f t="shared" si="50"/>
        <v>4197.534247968315</v>
      </c>
      <c r="U143" s="117">
        <f t="shared" si="50"/>
        <v>4177.7475666974042</v>
      </c>
      <c r="V143" s="117">
        <f t="shared" si="50"/>
        <v>4018.2885758365237</v>
      </c>
      <c r="W143" s="117">
        <f t="shared" ref="W143:Y143" si="51">W144+W146+W148+W157</f>
        <v>4070.6805191387903</v>
      </c>
      <c r="X143" s="117">
        <f t="shared" si="51"/>
        <v>3243.5074500097107</v>
      </c>
      <c r="Y143" s="117">
        <f t="shared" si="51"/>
        <v>3003.7016090082761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5198.9208914705396</v>
      </c>
      <c r="D144" s="122">
        <f t="shared" si="52"/>
        <v>4551.5620073238351</v>
      </c>
      <c r="E144" s="122">
        <f t="shared" si="52"/>
        <v>4113.107709102901</v>
      </c>
      <c r="F144" s="122">
        <f t="shared" si="52"/>
        <v>2951.4638102559488</v>
      </c>
      <c r="G144" s="122">
        <f t="shared" si="52"/>
        <v>3381.7405816592836</v>
      </c>
      <c r="H144" s="122">
        <f t="shared" si="52"/>
        <v>3484.1078334414647</v>
      </c>
      <c r="I144" s="122">
        <f t="shared" si="52"/>
        <v>3286.280726670991</v>
      </c>
      <c r="J144" s="122">
        <f t="shared" si="52"/>
        <v>3437.8807965705168</v>
      </c>
      <c r="K144" s="122">
        <f t="shared" si="52"/>
        <v>3336.9355148291756</v>
      </c>
      <c r="L144" s="122">
        <f t="shared" si="52"/>
        <v>3501.2143981553118</v>
      </c>
      <c r="M144" s="122">
        <f t="shared" si="52"/>
        <v>2554.3176963452929</v>
      </c>
      <c r="N144" s="122">
        <f t="shared" si="52"/>
        <v>2708.2570657411657</v>
      </c>
      <c r="O144" s="122">
        <f t="shared" si="52"/>
        <v>2652.2403681077681</v>
      </c>
      <c r="P144" s="122">
        <f t="shared" si="52"/>
        <v>1923.8706845799779</v>
      </c>
      <c r="Q144" s="122">
        <f t="shared" si="52"/>
        <v>1909.7772348362573</v>
      </c>
      <c r="R144" s="122">
        <f t="shared" si="52"/>
        <v>2016.7106069683184</v>
      </c>
      <c r="S144" s="122">
        <f t="shared" si="52"/>
        <v>1891.8844140578951</v>
      </c>
      <c r="T144" s="122">
        <f t="shared" si="52"/>
        <v>1767.1713029342955</v>
      </c>
      <c r="U144" s="122">
        <f t="shared" si="52"/>
        <v>1742.5062346342049</v>
      </c>
      <c r="V144" s="122">
        <f t="shared" si="52"/>
        <v>1539.3071842838253</v>
      </c>
      <c r="W144" s="122">
        <f t="shared" si="52"/>
        <v>1660.6866916227771</v>
      </c>
      <c r="X144" s="122">
        <f t="shared" si="52"/>
        <v>1410.1688346219269</v>
      </c>
      <c r="Y144" s="122">
        <f t="shared" si="52"/>
        <v>1309.2804359071258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5198.9208914705396</v>
      </c>
      <c r="D145" s="98">
        <v>4551.5620073238351</v>
      </c>
      <c r="E145" s="98">
        <v>4113.107709102901</v>
      </c>
      <c r="F145" s="98">
        <v>2951.4638102559488</v>
      </c>
      <c r="G145" s="98">
        <v>3381.7405816592836</v>
      </c>
      <c r="H145" s="98">
        <v>3484.1078334414647</v>
      </c>
      <c r="I145" s="98">
        <v>3286.280726670991</v>
      </c>
      <c r="J145" s="98">
        <v>3437.8807965705168</v>
      </c>
      <c r="K145" s="98">
        <v>3336.9355148291756</v>
      </c>
      <c r="L145" s="98">
        <v>3501.2143981553118</v>
      </c>
      <c r="M145" s="98">
        <v>2554.3176963452929</v>
      </c>
      <c r="N145" s="98">
        <v>2708.2570657411657</v>
      </c>
      <c r="O145" s="98">
        <v>2652.2403681077681</v>
      </c>
      <c r="P145" s="98">
        <v>1923.8706845799779</v>
      </c>
      <c r="Q145" s="98">
        <v>1909.7772348362573</v>
      </c>
      <c r="R145" s="98">
        <v>2016.7106069683184</v>
      </c>
      <c r="S145" s="98">
        <v>1891.8844140578951</v>
      </c>
      <c r="T145" s="98">
        <v>1767.1713029342955</v>
      </c>
      <c r="U145" s="98">
        <v>1742.5062346342049</v>
      </c>
      <c r="V145" s="98">
        <v>1539.3071842838253</v>
      </c>
      <c r="W145" s="98">
        <v>1660.6866916227771</v>
      </c>
      <c r="X145" s="98">
        <v>1410.1688346219269</v>
      </c>
      <c r="Y145" s="98">
        <v>1309.2804359071258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38.353382823597208</v>
      </c>
      <c r="D146" s="122">
        <f t="shared" si="53"/>
        <v>94.319735021673253</v>
      </c>
      <c r="E146" s="122">
        <f t="shared" si="53"/>
        <v>60.554598601070268</v>
      </c>
      <c r="F146" s="122">
        <f t="shared" si="53"/>
        <v>24.199211422606044</v>
      </c>
      <c r="G146" s="122">
        <f t="shared" si="53"/>
        <v>27.779826884076481</v>
      </c>
      <c r="H146" s="122">
        <f t="shared" si="53"/>
        <v>46.010745595626467</v>
      </c>
      <c r="I146" s="122">
        <f t="shared" si="53"/>
        <v>10.071342623550978</v>
      </c>
      <c r="J146" s="122">
        <f t="shared" si="53"/>
        <v>51.802964321649903</v>
      </c>
      <c r="K146" s="122">
        <f t="shared" si="53"/>
        <v>183.85291554875559</v>
      </c>
      <c r="L146" s="122">
        <f t="shared" si="53"/>
        <v>108.17709087743451</v>
      </c>
      <c r="M146" s="122">
        <f t="shared" si="53"/>
        <v>74.943122682848582</v>
      </c>
      <c r="N146" s="122">
        <f t="shared" si="53"/>
        <v>65.490629146428333</v>
      </c>
      <c r="O146" s="122">
        <f t="shared" si="53"/>
        <v>123.83708847415198</v>
      </c>
      <c r="P146" s="122">
        <f t="shared" si="53"/>
        <v>52.594163315711477</v>
      </c>
      <c r="Q146" s="122">
        <f t="shared" si="53"/>
        <v>80.804480051348747</v>
      </c>
      <c r="R146" s="122">
        <f t="shared" si="53"/>
        <v>230.97717164831386</v>
      </c>
      <c r="S146" s="122">
        <f t="shared" si="53"/>
        <v>234.53233203356501</v>
      </c>
      <c r="T146" s="122">
        <f t="shared" si="53"/>
        <v>230.89852721317052</v>
      </c>
      <c r="U146" s="122">
        <f t="shared" si="53"/>
        <v>271.93685730697916</v>
      </c>
      <c r="V146" s="122">
        <f t="shared" si="53"/>
        <v>240.93061324480692</v>
      </c>
      <c r="W146" s="122">
        <f t="shared" si="53"/>
        <v>303.47448585012239</v>
      </c>
      <c r="X146" s="122">
        <f t="shared" si="53"/>
        <v>70.513176195522462</v>
      </c>
      <c r="Y146" s="122">
        <f t="shared" si="53"/>
        <v>49.35502981817789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38.353382823597208</v>
      </c>
      <c r="D147" s="98">
        <f>IF(RES_hhdet_in_fec!D147=0,0,RES_hhdet_in_fec!D147*1000*11630/RES_hhdet_in_new!D145)</f>
        <v>94.319735021673253</v>
      </c>
      <c r="E147" s="98">
        <f>IF(RES_hhdet_in_fec!E147=0,0,RES_hhdet_in_fec!E147*1000*11630/RES_hhdet_in_new!E145)</f>
        <v>60.554598601070268</v>
      </c>
      <c r="F147" s="98">
        <f>IF(RES_hhdet_in_fec!F147=0,0,RES_hhdet_in_fec!F147*1000*11630/RES_hhdet_in_new!F145)</f>
        <v>24.199211422606044</v>
      </c>
      <c r="G147" s="98">
        <f>IF(RES_hhdet_in_fec!G147=0,0,RES_hhdet_in_fec!G147*1000*11630/RES_hhdet_in_new!G145)</f>
        <v>27.779826884076481</v>
      </c>
      <c r="H147" s="98">
        <f>IF(RES_hhdet_in_fec!H147=0,0,RES_hhdet_in_fec!H147*1000*11630/RES_hhdet_in_new!H145)</f>
        <v>46.010745595626467</v>
      </c>
      <c r="I147" s="98">
        <f>IF(RES_hhdet_in_fec!I147=0,0,RES_hhdet_in_fec!I147*1000*11630/RES_hhdet_in_new!I145)</f>
        <v>10.071342623550978</v>
      </c>
      <c r="J147" s="98">
        <f>IF(RES_hhdet_in_fec!J147=0,0,RES_hhdet_in_fec!J147*1000*11630/RES_hhdet_in_new!J145)</f>
        <v>51.802964321649903</v>
      </c>
      <c r="K147" s="98">
        <f>IF(RES_hhdet_in_fec!K147=0,0,RES_hhdet_in_fec!K147*1000*11630/RES_hhdet_in_new!K145)</f>
        <v>183.85291554875559</v>
      </c>
      <c r="L147" s="98">
        <f>IF(RES_hhdet_in_fec!L147=0,0,RES_hhdet_in_fec!L147*1000*11630/RES_hhdet_in_new!L145)</f>
        <v>108.17709087743451</v>
      </c>
      <c r="M147" s="98">
        <f>IF(RES_hhdet_in_fec!M147=0,0,RES_hhdet_in_fec!M147*1000*11630/RES_hhdet_in_new!M145)</f>
        <v>74.943122682848582</v>
      </c>
      <c r="N147" s="98">
        <f>IF(RES_hhdet_in_fec!N147=0,0,RES_hhdet_in_fec!N147*1000*11630/RES_hhdet_in_new!N145)</f>
        <v>65.490629146428333</v>
      </c>
      <c r="O147" s="98">
        <f>IF(RES_hhdet_in_fec!O147=0,0,RES_hhdet_in_fec!O147*1000*11630/RES_hhdet_in_new!O145)</f>
        <v>123.83708847415198</v>
      </c>
      <c r="P147" s="98">
        <f>IF(RES_hhdet_in_fec!P147=0,0,RES_hhdet_in_fec!P147*1000*11630/RES_hhdet_in_new!P145)</f>
        <v>52.594163315711477</v>
      </c>
      <c r="Q147" s="98">
        <f>IF(RES_hhdet_in_fec!Q147=0,0,RES_hhdet_in_fec!Q147*1000*11630/RES_hhdet_in_new!Q145)</f>
        <v>80.804480051348747</v>
      </c>
      <c r="R147" s="98">
        <f>IF(RES_hhdet_in_fec!R147=0,0,RES_hhdet_in_fec!R147*1000*11630/RES_hhdet_in_new!R145)</f>
        <v>230.97717164831386</v>
      </c>
      <c r="S147" s="98">
        <f>IF(RES_hhdet_in_fec!S147=0,0,RES_hhdet_in_fec!S147*1000*11630/RES_hhdet_in_new!S145)</f>
        <v>234.53233203356501</v>
      </c>
      <c r="T147" s="98">
        <f>IF(RES_hhdet_in_fec!T147=0,0,RES_hhdet_in_fec!T147*1000*11630/RES_hhdet_in_new!T145)</f>
        <v>230.89852721317052</v>
      </c>
      <c r="U147" s="98">
        <f>IF(RES_hhdet_in_fec!U147=0,0,RES_hhdet_in_fec!U147*1000*11630/RES_hhdet_in_new!U145)</f>
        <v>271.93685730697916</v>
      </c>
      <c r="V147" s="98">
        <f>IF(RES_hhdet_in_fec!V147=0,0,RES_hhdet_in_fec!V147*1000*11630/RES_hhdet_in_new!V145)</f>
        <v>240.93061324480692</v>
      </c>
      <c r="W147" s="98">
        <f>IF(RES_hhdet_in_fec!W147=0,0,RES_hhdet_in_fec!W147*1000*11630/RES_hhdet_in_new!W145)</f>
        <v>303.47448585012239</v>
      </c>
      <c r="X147" s="98">
        <f>IF(RES_hhdet_in_fec!X147=0,0,RES_hhdet_in_fec!X147*1000*11630/RES_hhdet_in_new!X145)</f>
        <v>70.513176195522462</v>
      </c>
      <c r="Y147" s="98">
        <f>IF(RES_hhdet_in_fec!Y147=0,0,RES_hhdet_in_fec!Y147*1000*11630/RES_hhdet_in_new!Y145)</f>
        <v>49.35502981817789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1246.916637069955</v>
      </c>
      <c r="D148" s="122">
        <v>1243.7757309036624</v>
      </c>
      <c r="E148" s="122">
        <v>1300.097603188176</v>
      </c>
      <c r="F148" s="122">
        <v>1307.4247623727535</v>
      </c>
      <c r="G148" s="122">
        <v>1213.8393408840323</v>
      </c>
      <c r="H148" s="122">
        <v>1242.7083388256481</v>
      </c>
      <c r="I148" s="122">
        <v>1244.9043216012255</v>
      </c>
      <c r="J148" s="122">
        <v>1259.381156167449</v>
      </c>
      <c r="K148" s="122">
        <v>1164.643779157544</v>
      </c>
      <c r="L148" s="122">
        <v>1259.7771253977166</v>
      </c>
      <c r="M148" s="122">
        <v>1343.6175160454579</v>
      </c>
      <c r="N148" s="122">
        <v>1443.8349558443842</v>
      </c>
      <c r="O148" s="122">
        <v>1516.9015237416475</v>
      </c>
      <c r="P148" s="122">
        <v>1330.2034621911787</v>
      </c>
      <c r="Q148" s="122">
        <v>1377.5973178620266</v>
      </c>
      <c r="R148" s="122">
        <v>1376.0088500378076</v>
      </c>
      <c r="S148" s="122">
        <v>1454.435606501303</v>
      </c>
      <c r="T148" s="122">
        <v>1444.4725705531398</v>
      </c>
      <c r="U148" s="122">
        <v>1422.1179319179128</v>
      </c>
      <c r="V148" s="122">
        <v>1478.4185423946651</v>
      </c>
      <c r="W148" s="122">
        <v>1416.9768716450524</v>
      </c>
      <c r="X148" s="122">
        <v>1028.5278739744886</v>
      </c>
      <c r="Y148" s="122">
        <v>959.66326923897384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1376.8129328699188</v>
      </c>
      <c r="D149" s="98">
        <v>1427.984240892574</v>
      </c>
      <c r="E149" s="98">
        <v>1400.7035143924179</v>
      </c>
      <c r="F149" s="98">
        <v>1434.3432692454976</v>
      </c>
      <c r="G149" s="98">
        <v>1403.2749481699341</v>
      </c>
      <c r="H149" s="98">
        <v>1375.5610073048947</v>
      </c>
      <c r="I149" s="98">
        <v>1431.9825562243518</v>
      </c>
      <c r="J149" s="98">
        <v>1352.146159150758</v>
      </c>
      <c r="K149" s="98">
        <v>1367.561627200894</v>
      </c>
      <c r="L149" s="98">
        <v>1444.2089609848199</v>
      </c>
      <c r="M149" s="98">
        <v>1546.2995941093891</v>
      </c>
      <c r="N149" s="98">
        <v>1520.5701041724506</v>
      </c>
      <c r="O149" s="98">
        <v>1489.098707444462</v>
      </c>
      <c r="P149" s="98">
        <v>1450.744017057413</v>
      </c>
      <c r="Q149" s="98">
        <v>1411.2095050500484</v>
      </c>
      <c r="R149" s="98">
        <v>1413.3046292908014</v>
      </c>
      <c r="S149" s="98">
        <v>1482.4379871277476</v>
      </c>
      <c r="T149" s="98">
        <v>1478.8651833048636</v>
      </c>
      <c r="U149" s="98">
        <v>1429.7084808104446</v>
      </c>
      <c r="V149" s="98">
        <v>1463.8810951544929</v>
      </c>
      <c r="W149" s="98">
        <v>1590.6537165772634</v>
      </c>
      <c r="X149" s="98">
        <v>1080.1743366005151</v>
      </c>
      <c r="Y149" s="98">
        <v>963.34188143266397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1034.5484628414688</v>
      </c>
      <c r="G150" s="98">
        <v>1003.8733823575152</v>
      </c>
      <c r="H150" s="98">
        <v>981.10326511325536</v>
      </c>
      <c r="I150" s="98">
        <v>1046.1960621991491</v>
      </c>
      <c r="J150" s="98">
        <v>981.49309336429565</v>
      </c>
      <c r="K150" s="98">
        <v>987.26038093411478</v>
      </c>
      <c r="L150" s="98">
        <v>1168.704568339296</v>
      </c>
      <c r="M150" s="98">
        <v>1128.6940188985809</v>
      </c>
      <c r="N150" s="98">
        <v>0</v>
      </c>
      <c r="O150" s="98">
        <v>0</v>
      </c>
      <c r="P150" s="98">
        <v>1128.0429327998586</v>
      </c>
      <c r="Q150" s="98">
        <v>1133.9013786378566</v>
      </c>
      <c r="R150" s="98">
        <v>1148.286495991995</v>
      </c>
      <c r="S150" s="98">
        <v>1229.8819520618847</v>
      </c>
      <c r="T150" s="98">
        <v>1241.1105095086023</v>
      </c>
      <c r="U150" s="98">
        <v>1205.2710022013266</v>
      </c>
      <c r="V150" s="98">
        <v>1243.4146356879862</v>
      </c>
      <c r="W150" s="98">
        <v>1359.9039782611997</v>
      </c>
      <c r="X150" s="98">
        <v>900.80343352488978</v>
      </c>
      <c r="Y150" s="98">
        <v>801.98603333463257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336.77143671284011</v>
      </c>
      <c r="G151" s="101">
        <v>299.80095252854608</v>
      </c>
      <c r="H151" s="101">
        <v>278.23503648418722</v>
      </c>
      <c r="I151" s="101">
        <v>349.80148049369836</v>
      </c>
      <c r="J151" s="101">
        <v>303.51496953631181</v>
      </c>
      <c r="K151" s="101">
        <v>279.92088425703139</v>
      </c>
      <c r="L151" s="101">
        <v>646.04562050559423</v>
      </c>
      <c r="M151" s="101">
        <v>305.2907588299899</v>
      </c>
      <c r="N151" s="101">
        <v>0</v>
      </c>
      <c r="O151" s="101">
        <v>0</v>
      </c>
      <c r="P151" s="101">
        <v>278.01864636235968</v>
      </c>
      <c r="Q151" s="101">
        <v>311.4585774193755</v>
      </c>
      <c r="R151" s="101">
        <v>294.08681974773629</v>
      </c>
      <c r="S151" s="101">
        <v>346.82352110231096</v>
      </c>
      <c r="T151" s="101">
        <v>343.30477474545916</v>
      </c>
      <c r="U151" s="101">
        <v>302.72435686103546</v>
      </c>
      <c r="V151" s="101">
        <v>315.6042729061482</v>
      </c>
      <c r="W151" s="101">
        <v>350.74803429260453</v>
      </c>
      <c r="X151" s="101">
        <v>90.804055197291333</v>
      </c>
      <c r="Y151" s="101">
        <v>64.142413688701311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697.77702612862868</v>
      </c>
      <c r="G152" s="104">
        <v>704.07242982896901</v>
      </c>
      <c r="H152" s="104">
        <v>702.86822862906797</v>
      </c>
      <c r="I152" s="104">
        <v>696.39458170545061</v>
      </c>
      <c r="J152" s="104">
        <v>677.97812382798361</v>
      </c>
      <c r="K152" s="104">
        <v>707.33949667708328</v>
      </c>
      <c r="L152" s="104">
        <v>522.65894783370209</v>
      </c>
      <c r="M152" s="104">
        <v>823.40326006859107</v>
      </c>
      <c r="N152" s="104">
        <v>0</v>
      </c>
      <c r="O152" s="104">
        <v>0</v>
      </c>
      <c r="P152" s="104">
        <v>850.02428643749897</v>
      </c>
      <c r="Q152" s="104">
        <v>822.44280121848124</v>
      </c>
      <c r="R152" s="104">
        <v>854.19967624425874</v>
      </c>
      <c r="S152" s="104">
        <v>883.05843095957357</v>
      </c>
      <c r="T152" s="104">
        <v>897.80573476314316</v>
      </c>
      <c r="U152" s="104">
        <v>902.54664534029121</v>
      </c>
      <c r="V152" s="104">
        <v>927.81036278183797</v>
      </c>
      <c r="W152" s="104">
        <v>1009.155943968595</v>
      </c>
      <c r="X152" s="104">
        <v>809.99937832759838</v>
      </c>
      <c r="Y152" s="104">
        <v>737.84361964593143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1240.1479608095196</v>
      </c>
      <c r="D153" s="101">
        <v>1235.5937620051154</v>
      </c>
      <c r="E153" s="101">
        <v>1302.4732846442571</v>
      </c>
      <c r="F153" s="101">
        <v>1306.798610033444</v>
      </c>
      <c r="G153" s="101">
        <v>1208.1786830537824</v>
      </c>
      <c r="H153" s="101">
        <v>1251.4813761932573</v>
      </c>
      <c r="I153" s="101">
        <v>1260.3207399267003</v>
      </c>
      <c r="J153" s="101">
        <v>1279.0616930673029</v>
      </c>
      <c r="K153" s="101">
        <v>1179.4326612044342</v>
      </c>
      <c r="L153" s="101">
        <v>1291.2157033448527</v>
      </c>
      <c r="M153" s="101">
        <v>1384.3022674256258</v>
      </c>
      <c r="N153" s="101">
        <v>1471.7546648942955</v>
      </c>
      <c r="O153" s="101">
        <v>1539.955428313132</v>
      </c>
      <c r="P153" s="101">
        <v>1360.2242105550454</v>
      </c>
      <c r="Q153" s="101">
        <v>1409.9067231376723</v>
      </c>
      <c r="R153" s="101">
        <v>1411.817361020949</v>
      </c>
      <c r="S153" s="101">
        <v>1487.364479930055</v>
      </c>
      <c r="T153" s="101">
        <v>1489.4228485118858</v>
      </c>
      <c r="U153" s="101">
        <v>1457.1760157754288</v>
      </c>
      <c r="V153" s="101">
        <v>1503.1448820126852</v>
      </c>
      <c r="W153" s="101">
        <v>1447.2674403424687</v>
      </c>
      <c r="X153" s="101">
        <v>1072.8290579199231</v>
      </c>
      <c r="Y153" s="101">
        <v>990.14805141146257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962.43818722720209</v>
      </c>
      <c r="D154" s="104">
        <v>952.16954635043078</v>
      </c>
      <c r="E154" s="104">
        <v>1013.8180627523951</v>
      </c>
      <c r="F154" s="104">
        <v>1015.334349887152</v>
      </c>
      <c r="G154" s="104">
        <v>932.30795167696249</v>
      </c>
      <c r="H154" s="104">
        <v>962.96848661659965</v>
      </c>
      <c r="I154" s="104">
        <v>986.52453151927716</v>
      </c>
      <c r="J154" s="104">
        <v>995.49527486937416</v>
      </c>
      <c r="K154" s="104">
        <v>912.578957847335</v>
      </c>
      <c r="L154" s="104">
        <v>1089.8351431568121</v>
      </c>
      <c r="M154" s="104">
        <v>1074.5162915092881</v>
      </c>
      <c r="N154" s="104">
        <v>1172.4378523561688</v>
      </c>
      <c r="O154" s="104">
        <v>1241.3304456417916</v>
      </c>
      <c r="P154" s="104">
        <v>1082.1846237087157</v>
      </c>
      <c r="Q154" s="104">
        <v>1144.7450520357579</v>
      </c>
      <c r="R154" s="104">
        <v>1150.7258506813421</v>
      </c>
      <c r="S154" s="104">
        <v>1229.9690617481081</v>
      </c>
      <c r="T154" s="104">
        <v>1240.4196100522045</v>
      </c>
      <c r="U154" s="104">
        <v>1215.6482212785168</v>
      </c>
      <c r="V154" s="104">
        <v>1262.8625909698701</v>
      </c>
      <c r="W154" s="104">
        <v>1224.4208220120615</v>
      </c>
      <c r="X154" s="104">
        <v>892.68660354033398</v>
      </c>
      <c r="Y154" s="104">
        <v>831.69179596014953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297.04178514504582</v>
      </c>
      <c r="D155" s="98">
        <v>270.1763647010942</v>
      </c>
      <c r="E155" s="98">
        <v>315.7665389577341</v>
      </c>
      <c r="F155" s="98">
        <v>306.87972780315442</v>
      </c>
      <c r="G155" s="98">
        <v>257.95662229052675</v>
      </c>
      <c r="H155" s="98">
        <v>253.05643592176568</v>
      </c>
      <c r="I155" s="98">
        <v>307.87079341763399</v>
      </c>
      <c r="J155" s="98">
        <v>287.415032334866</v>
      </c>
      <c r="K155" s="98">
        <v>240.96940058020996</v>
      </c>
      <c r="L155" s="98">
        <v>577.62199228268469</v>
      </c>
      <c r="M155" s="98">
        <v>272.84079180996014</v>
      </c>
      <c r="N155" s="98">
        <v>375.84882942407319</v>
      </c>
      <c r="O155" s="98">
        <v>411.08204772269096</v>
      </c>
      <c r="P155" s="98">
        <v>260.20427195145317</v>
      </c>
      <c r="Q155" s="98">
        <v>311.36844739547251</v>
      </c>
      <c r="R155" s="98">
        <v>293.64660839378467</v>
      </c>
      <c r="S155" s="98">
        <v>347.87359565170141</v>
      </c>
      <c r="T155" s="98">
        <v>345.93730701223836</v>
      </c>
      <c r="U155" s="98">
        <v>308.85606948687001</v>
      </c>
      <c r="V155" s="98">
        <v>324.35558241448285</v>
      </c>
      <c r="W155" s="98">
        <v>318.02176676512505</v>
      </c>
      <c r="X155" s="98">
        <v>90.441838684516838</v>
      </c>
      <c r="Y155" s="98">
        <v>68.192434667503449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665.39640208215621</v>
      </c>
      <c r="D156" s="98">
        <v>681.99318164933641</v>
      </c>
      <c r="E156" s="98">
        <v>698.05152379466108</v>
      </c>
      <c r="F156" s="98">
        <v>708.45462208399749</v>
      </c>
      <c r="G156" s="98">
        <v>674.35132938643574</v>
      </c>
      <c r="H156" s="98">
        <v>709.91205069483397</v>
      </c>
      <c r="I156" s="98">
        <v>678.65373810164317</v>
      </c>
      <c r="J156" s="98">
        <v>708.08024253450833</v>
      </c>
      <c r="K156" s="98">
        <v>671.60955726712484</v>
      </c>
      <c r="L156" s="98">
        <v>512.21315087412756</v>
      </c>
      <c r="M156" s="98">
        <v>801.67549969932804</v>
      </c>
      <c r="N156" s="98">
        <v>796.58902293209576</v>
      </c>
      <c r="O156" s="98">
        <v>830.24839791910051</v>
      </c>
      <c r="P156" s="98">
        <v>821.98035175726238</v>
      </c>
      <c r="Q156" s="98">
        <v>833.37660464028511</v>
      </c>
      <c r="R156" s="98">
        <v>857.07924228755746</v>
      </c>
      <c r="S156" s="98">
        <v>882.09546609640654</v>
      </c>
      <c r="T156" s="98">
        <v>894.48230303996604</v>
      </c>
      <c r="U156" s="98">
        <v>906.79215179164669</v>
      </c>
      <c r="V156" s="98">
        <v>938.50700855538707</v>
      </c>
      <c r="W156" s="98">
        <v>906.39905524693631</v>
      </c>
      <c r="X156" s="98">
        <v>802.24476485581704</v>
      </c>
      <c r="Y156" s="98">
        <v>763.49936129264609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808.89049440645579</v>
      </c>
      <c r="D157" s="122">
        <v>824.08085416469646</v>
      </c>
      <c r="E157" s="122">
        <v>792.45071542693074</v>
      </c>
      <c r="F157" s="122">
        <v>728.86552948376936</v>
      </c>
      <c r="G157" s="122">
        <v>731.85839415893486</v>
      </c>
      <c r="H157" s="122">
        <v>735.10684110042007</v>
      </c>
      <c r="I157" s="122">
        <v>771.32126373745041</v>
      </c>
      <c r="J157" s="122">
        <v>772.56116815711346</v>
      </c>
      <c r="K157" s="122">
        <v>643.37224300013975</v>
      </c>
      <c r="L157" s="122">
        <v>796.89156594188239</v>
      </c>
      <c r="M157" s="122">
        <v>790.65900867016489</v>
      </c>
      <c r="N157" s="122">
        <v>827.69471483129723</v>
      </c>
      <c r="O157" s="122">
        <v>846.86167931839498</v>
      </c>
      <c r="P157" s="122">
        <v>747.1348230817747</v>
      </c>
      <c r="Q157" s="122">
        <v>769.49793036997278</v>
      </c>
      <c r="R157" s="122">
        <v>723.88208406282206</v>
      </c>
      <c r="S157" s="122">
        <v>766.78141146668042</v>
      </c>
      <c r="T157" s="122">
        <v>754.99184726770886</v>
      </c>
      <c r="U157" s="122">
        <v>741.1865428383071</v>
      </c>
      <c r="V157" s="122">
        <v>759.6322359132264</v>
      </c>
      <c r="W157" s="122">
        <v>689.54247002083878</v>
      </c>
      <c r="X157" s="122">
        <v>734.29756521777301</v>
      </c>
      <c r="Y157" s="122">
        <v>685.40287404399828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896.70543985616791</v>
      </c>
      <c r="D158" s="98">
        <v>919.0424030383947</v>
      </c>
      <c r="E158" s="98">
        <v>867.3759394509068</v>
      </c>
      <c r="F158" s="98">
        <v>854.41236628842421</v>
      </c>
      <c r="G158" s="98">
        <v>834.61103858316631</v>
      </c>
      <c r="H158" s="98">
        <v>836.25537072573252</v>
      </c>
      <c r="I158" s="98">
        <v>890.60992360769637</v>
      </c>
      <c r="J158" s="98">
        <v>842.91758473286507</v>
      </c>
      <c r="K158" s="98">
        <v>858.44904866851857</v>
      </c>
      <c r="L158" s="98">
        <v>887.94533458135538</v>
      </c>
      <c r="M158" s="98">
        <v>934.32181074817504</v>
      </c>
      <c r="N158" s="98">
        <v>942.8896057591063</v>
      </c>
      <c r="O158" s="98">
        <v>945.82988157346745</v>
      </c>
      <c r="P158" s="98">
        <v>953.85741859420762</v>
      </c>
      <c r="Q158" s="98">
        <v>950.2865570701523</v>
      </c>
      <c r="R158" s="98">
        <v>875.22974598570204</v>
      </c>
      <c r="S158" s="98">
        <v>952.56834298719104</v>
      </c>
      <c r="T158" s="98">
        <v>935.11660753859792</v>
      </c>
      <c r="U158" s="98">
        <v>938.53422863160802</v>
      </c>
      <c r="V158" s="98">
        <v>1022.1920692638733</v>
      </c>
      <c r="W158" s="98">
        <v>979.7668092486216</v>
      </c>
      <c r="X158" s="98">
        <v>979.31052814609188</v>
      </c>
      <c r="Y158" s="98">
        <v>918.64008728626698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746.10842956573708</v>
      </c>
      <c r="D159" s="33">
        <v>745.62357287704356</v>
      </c>
      <c r="E159" s="33">
        <v>731.58214337952961</v>
      </c>
      <c r="F159" s="33">
        <v>607.54399702919511</v>
      </c>
      <c r="G159" s="33">
        <v>658.1271635680381</v>
      </c>
      <c r="H159" s="33">
        <v>678.57171580992394</v>
      </c>
      <c r="I159" s="33">
        <v>705.00637525277421</v>
      </c>
      <c r="J159" s="33">
        <v>739.89536375531998</v>
      </c>
      <c r="K159" s="33">
        <v>531.70032942376838</v>
      </c>
      <c r="L159" s="33">
        <v>747.12288279374457</v>
      </c>
      <c r="M159" s="33">
        <v>709.72332400190692</v>
      </c>
      <c r="N159" s="33">
        <v>774.99767383866742</v>
      </c>
      <c r="O159" s="33">
        <v>800.9652101225704</v>
      </c>
      <c r="P159" s="33">
        <v>658.05777414221166</v>
      </c>
      <c r="Q159" s="33">
        <v>702.38316184532061</v>
      </c>
      <c r="R159" s="33">
        <v>684.54451223256615</v>
      </c>
      <c r="S159" s="33">
        <v>709.55508528310031</v>
      </c>
      <c r="T159" s="33">
        <v>696.11751040403533</v>
      </c>
      <c r="U159" s="33">
        <v>674.86121018633662</v>
      </c>
      <c r="V159" s="33">
        <v>691.96699009579675</v>
      </c>
      <c r="W159" s="33">
        <v>644.42054934158034</v>
      </c>
      <c r="X159" s="33">
        <v>722.93160381970085</v>
      </c>
      <c r="Y159" s="33">
        <v>660.5252276653905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14035.23463862376</v>
      </c>
      <c r="D161" s="117">
        <f t="shared" si="54"/>
        <v>13164.406934181305</v>
      </c>
      <c r="E161" s="117">
        <f t="shared" si="54"/>
        <v>13958.846958213875</v>
      </c>
      <c r="F161" s="117">
        <f t="shared" si="54"/>
        <v>14677.707560562947</v>
      </c>
      <c r="G161" s="117">
        <f t="shared" si="54"/>
        <v>13078.018503543039</v>
      </c>
      <c r="H161" s="117">
        <f t="shared" si="54"/>
        <v>13013.841639942402</v>
      </c>
      <c r="I161" s="117">
        <f t="shared" si="54"/>
        <v>11796.178041334913</v>
      </c>
      <c r="J161" s="117">
        <f t="shared" si="54"/>
        <v>13025.457142688199</v>
      </c>
      <c r="K161" s="117">
        <f t="shared" si="54"/>
        <v>12113.234100627349</v>
      </c>
      <c r="L161" s="117">
        <f t="shared" si="54"/>
        <v>13464.957922183505</v>
      </c>
      <c r="M161" s="117">
        <f t="shared" si="54"/>
        <v>10596.625646569008</v>
      </c>
      <c r="N161" s="117">
        <f t="shared" si="54"/>
        <v>12287.977655184701</v>
      </c>
      <c r="O161" s="117">
        <f t="shared" si="54"/>
        <v>13187.777251468946</v>
      </c>
      <c r="P161" s="117">
        <f t="shared" si="54"/>
        <v>9732.7427208962727</v>
      </c>
      <c r="Q161" s="117">
        <f t="shared" si="54"/>
        <v>10203.413342736567</v>
      </c>
      <c r="R161" s="117">
        <f t="shared" ref="R161:V161" si="55">R162+R164+R166+R175</f>
        <v>10824.596438193181</v>
      </c>
      <c r="S161" s="117">
        <f t="shared" si="55"/>
        <v>10335.867782632879</v>
      </c>
      <c r="T161" s="117">
        <f t="shared" si="55"/>
        <v>9417.4557319028045</v>
      </c>
      <c r="U161" s="117">
        <f t="shared" si="55"/>
        <v>9132.4017447815877</v>
      </c>
      <c r="V161" s="117">
        <f t="shared" si="55"/>
        <v>7861.6430520341037</v>
      </c>
      <c r="W161" s="117">
        <f t="shared" ref="W161:Y161" si="56">W162+W164+W166+W175</f>
        <v>8898.6558516838249</v>
      </c>
      <c r="X161" s="117">
        <f t="shared" si="56"/>
        <v>6987.5511490185399</v>
      </c>
      <c r="Y161" s="117">
        <f t="shared" si="56"/>
        <v>6341.0114888680237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11960.277634396944</v>
      </c>
      <c r="D162" s="122">
        <f t="shared" si="57"/>
        <v>11049.396536499622</v>
      </c>
      <c r="E162" s="122">
        <f t="shared" si="57"/>
        <v>11835.821111872814</v>
      </c>
      <c r="F162" s="122">
        <f t="shared" si="57"/>
        <v>12629.215197770907</v>
      </c>
      <c r="G162" s="122">
        <f t="shared" si="57"/>
        <v>11118.312447576307</v>
      </c>
      <c r="H162" s="122">
        <f t="shared" si="57"/>
        <v>11012.767431304226</v>
      </c>
      <c r="I162" s="122">
        <f t="shared" si="57"/>
        <v>9774.8936741589187</v>
      </c>
      <c r="J162" s="122">
        <f t="shared" si="57"/>
        <v>10967.5133764686</v>
      </c>
      <c r="K162" s="122">
        <f t="shared" si="57"/>
        <v>10211.551424170659</v>
      </c>
      <c r="L162" s="122">
        <f t="shared" si="57"/>
        <v>11354.0404291589</v>
      </c>
      <c r="M162" s="122">
        <f t="shared" si="57"/>
        <v>8424.4375310147534</v>
      </c>
      <c r="N162" s="122">
        <f t="shared" si="57"/>
        <v>9983.4140461898769</v>
      </c>
      <c r="O162" s="122">
        <f t="shared" si="57"/>
        <v>10761.274033698101</v>
      </c>
      <c r="P162" s="122">
        <f t="shared" si="57"/>
        <v>7628.9558991244758</v>
      </c>
      <c r="Q162" s="122">
        <f t="shared" si="57"/>
        <v>8015.5729585331765</v>
      </c>
      <c r="R162" s="122">
        <f t="shared" si="57"/>
        <v>8597.9624544772269</v>
      </c>
      <c r="S162" s="122">
        <f t="shared" si="57"/>
        <v>7962.5912058358126</v>
      </c>
      <c r="T162" s="122">
        <f t="shared" si="57"/>
        <v>7101.3258068171763</v>
      </c>
      <c r="U162" s="122">
        <f t="shared" si="57"/>
        <v>6714.6568150761477</v>
      </c>
      <c r="V162" s="122">
        <f t="shared" si="57"/>
        <v>5502.1501295118014</v>
      </c>
      <c r="W162" s="122">
        <f t="shared" si="57"/>
        <v>6491.8310438661911</v>
      </c>
      <c r="X162" s="122">
        <f t="shared" si="57"/>
        <v>5189.1260110514049</v>
      </c>
      <c r="Y162" s="122">
        <f t="shared" si="57"/>
        <v>4670.7661627232619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11960.277634396944</v>
      </c>
      <c r="D163" s="33">
        <v>11049.396536499622</v>
      </c>
      <c r="E163" s="33">
        <v>11835.821111872814</v>
      </c>
      <c r="F163" s="33">
        <v>12629.215197770907</v>
      </c>
      <c r="G163" s="33">
        <v>11118.312447576307</v>
      </c>
      <c r="H163" s="33">
        <v>11012.767431304226</v>
      </c>
      <c r="I163" s="33">
        <v>9774.8936741589187</v>
      </c>
      <c r="J163" s="33">
        <v>10967.5133764686</v>
      </c>
      <c r="K163" s="33">
        <v>10211.551424170659</v>
      </c>
      <c r="L163" s="33">
        <v>11354.0404291589</v>
      </c>
      <c r="M163" s="33">
        <v>8424.4375310147534</v>
      </c>
      <c r="N163" s="33">
        <v>9983.4140461898769</v>
      </c>
      <c r="O163" s="33">
        <v>10761.274033698101</v>
      </c>
      <c r="P163" s="33">
        <v>7628.9558991244758</v>
      </c>
      <c r="Q163" s="33">
        <v>8015.5729585331765</v>
      </c>
      <c r="R163" s="33">
        <v>8597.9624544772269</v>
      </c>
      <c r="S163" s="33">
        <v>7962.5912058358126</v>
      </c>
      <c r="T163" s="33">
        <v>7101.3258068171763</v>
      </c>
      <c r="U163" s="33">
        <v>6714.6568150761477</v>
      </c>
      <c r="V163" s="33">
        <v>5502.1501295118014</v>
      </c>
      <c r="W163" s="33">
        <v>6491.8310438661911</v>
      </c>
      <c r="X163" s="33">
        <v>5189.1260110514049</v>
      </c>
      <c r="Y163" s="33">
        <v>4670.7661627232619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19.161119950981504</v>
      </c>
      <c r="D164" s="122">
        <f t="shared" si="58"/>
        <v>47.165166417835898</v>
      </c>
      <c r="E164" s="122">
        <f t="shared" si="58"/>
        <v>30.474979548999958</v>
      </c>
      <c r="F164" s="122">
        <f t="shared" si="58"/>
        <v>12.204613271677969</v>
      </c>
      <c r="G164" s="122">
        <f t="shared" si="58"/>
        <v>14.009310641867026</v>
      </c>
      <c r="H164" s="122">
        <f t="shared" si="58"/>
        <v>23.257328869980192</v>
      </c>
      <c r="I164" s="122">
        <f t="shared" si="58"/>
        <v>5.0591650435758373</v>
      </c>
      <c r="J164" s="122">
        <f t="shared" si="58"/>
        <v>25.999549985153759</v>
      </c>
      <c r="K164" s="122">
        <f t="shared" si="58"/>
        <v>93.662893528665535</v>
      </c>
      <c r="L164" s="122">
        <f t="shared" si="58"/>
        <v>54.25079573633564</v>
      </c>
      <c r="M164" s="122">
        <f t="shared" si="58"/>
        <v>37.914340506402688</v>
      </c>
      <c r="N164" s="122">
        <f t="shared" si="58"/>
        <v>33.030947125266813</v>
      </c>
      <c r="O164" s="122">
        <f t="shared" si="58"/>
        <v>62.740554120420356</v>
      </c>
      <c r="P164" s="122">
        <f t="shared" si="58"/>
        <v>26.451466951115847</v>
      </c>
      <c r="Q164" s="122">
        <f t="shared" si="58"/>
        <v>40.743837862529027</v>
      </c>
      <c r="R164" s="122">
        <f t="shared" si="58"/>
        <v>126.74230104388894</v>
      </c>
      <c r="S164" s="122">
        <f t="shared" si="58"/>
        <v>152.05980493091198</v>
      </c>
      <c r="T164" s="122">
        <f t="shared" si="58"/>
        <v>116.66628310338083</v>
      </c>
      <c r="U164" s="122">
        <f t="shared" si="58"/>
        <v>254.44510535931897</v>
      </c>
      <c r="V164" s="122">
        <f t="shared" si="58"/>
        <v>121.44109849245216</v>
      </c>
      <c r="W164" s="122">
        <f t="shared" si="58"/>
        <v>300.31050842339675</v>
      </c>
      <c r="X164" s="122">
        <f t="shared" si="58"/>
        <v>35.599011196656818</v>
      </c>
      <c r="Y164" s="122">
        <f t="shared" si="58"/>
        <v>25.178531905925311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19.161119950981504</v>
      </c>
      <c r="D165" s="98">
        <f>IF(RES_hhdet_in_fec!D165=0,0,RES_hhdet_in_fec!D165*1000*11630/RES_hhdet_in_new!D163)</f>
        <v>47.165166417835898</v>
      </c>
      <c r="E165" s="98">
        <f>IF(RES_hhdet_in_fec!E165=0,0,RES_hhdet_in_fec!E165*1000*11630/RES_hhdet_in_new!E163)</f>
        <v>30.474979548999958</v>
      </c>
      <c r="F165" s="98">
        <f>IF(RES_hhdet_in_fec!F165=0,0,RES_hhdet_in_fec!F165*1000*11630/RES_hhdet_in_new!F163)</f>
        <v>12.204613271677969</v>
      </c>
      <c r="G165" s="98">
        <f>IF(RES_hhdet_in_fec!G165=0,0,RES_hhdet_in_fec!G165*1000*11630/RES_hhdet_in_new!G163)</f>
        <v>14.009310641867026</v>
      </c>
      <c r="H165" s="98">
        <f>IF(RES_hhdet_in_fec!H165=0,0,RES_hhdet_in_fec!H165*1000*11630/RES_hhdet_in_new!H163)</f>
        <v>23.257328869980192</v>
      </c>
      <c r="I165" s="98">
        <f>IF(RES_hhdet_in_fec!I165=0,0,RES_hhdet_in_fec!I165*1000*11630/RES_hhdet_in_new!I163)</f>
        <v>5.0591650435758373</v>
      </c>
      <c r="J165" s="98">
        <f>IF(RES_hhdet_in_fec!J165=0,0,RES_hhdet_in_fec!J165*1000*11630/RES_hhdet_in_new!J163)</f>
        <v>25.999549985153759</v>
      </c>
      <c r="K165" s="98">
        <f>IF(RES_hhdet_in_fec!K165=0,0,RES_hhdet_in_fec!K165*1000*11630/RES_hhdet_in_new!K163)</f>
        <v>93.662893528665535</v>
      </c>
      <c r="L165" s="98">
        <f>IF(RES_hhdet_in_fec!L165=0,0,RES_hhdet_in_fec!L165*1000*11630/RES_hhdet_in_new!L163)</f>
        <v>54.25079573633564</v>
      </c>
      <c r="M165" s="98">
        <f>IF(RES_hhdet_in_fec!M165=0,0,RES_hhdet_in_fec!M165*1000*11630/RES_hhdet_in_new!M163)</f>
        <v>37.914340506402688</v>
      </c>
      <c r="N165" s="98">
        <f>IF(RES_hhdet_in_fec!N165=0,0,RES_hhdet_in_fec!N165*1000*11630/RES_hhdet_in_new!N163)</f>
        <v>33.030947125266813</v>
      </c>
      <c r="O165" s="98">
        <f>IF(RES_hhdet_in_fec!O165=0,0,RES_hhdet_in_fec!O165*1000*11630/RES_hhdet_in_new!O163)</f>
        <v>62.740554120420356</v>
      </c>
      <c r="P165" s="98">
        <f>IF(RES_hhdet_in_fec!P165=0,0,RES_hhdet_in_fec!P165*1000*11630/RES_hhdet_in_new!P163)</f>
        <v>26.451466951115847</v>
      </c>
      <c r="Q165" s="98">
        <f>IF(RES_hhdet_in_fec!Q165=0,0,RES_hhdet_in_fec!Q165*1000*11630/RES_hhdet_in_new!Q163)</f>
        <v>40.743837862529027</v>
      </c>
      <c r="R165" s="98">
        <f>IF(RES_hhdet_in_fec!R165=0,0,RES_hhdet_in_fec!R165*1000*11630/RES_hhdet_in_new!R163)</f>
        <v>126.74230104388894</v>
      </c>
      <c r="S165" s="98">
        <f>IF(RES_hhdet_in_fec!S165=0,0,RES_hhdet_in_fec!S165*1000*11630/RES_hhdet_in_new!S163)</f>
        <v>152.05980493091198</v>
      </c>
      <c r="T165" s="98">
        <f>IF(RES_hhdet_in_fec!T165=0,0,RES_hhdet_in_fec!T165*1000*11630/RES_hhdet_in_new!T163)</f>
        <v>116.66628310338083</v>
      </c>
      <c r="U165" s="98">
        <f>IF(RES_hhdet_in_fec!U165=0,0,RES_hhdet_in_fec!U165*1000*11630/RES_hhdet_in_new!U163)</f>
        <v>254.44510535931897</v>
      </c>
      <c r="V165" s="98">
        <f>IF(RES_hhdet_in_fec!V165=0,0,RES_hhdet_in_fec!V165*1000*11630/RES_hhdet_in_new!V163)</f>
        <v>121.44109849245216</v>
      </c>
      <c r="W165" s="98">
        <f>IF(RES_hhdet_in_fec!W165=0,0,RES_hhdet_in_fec!W165*1000*11630/RES_hhdet_in_new!W163)</f>
        <v>300.31050842339675</v>
      </c>
      <c r="X165" s="98">
        <f>IF(RES_hhdet_in_fec!X165=0,0,RES_hhdet_in_fec!X165*1000*11630/RES_hhdet_in_new!X163)</f>
        <v>35.599011196656818</v>
      </c>
      <c r="Y165" s="98">
        <f>IF(RES_hhdet_in_fec!Y165=0,0,RES_hhdet_in_fec!Y165*1000*11630/RES_hhdet_in_new!Y163)</f>
        <v>25.178531905925311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1246.8961916967437</v>
      </c>
      <c r="D166" s="122">
        <v>1243.7689842232899</v>
      </c>
      <c r="E166" s="122">
        <v>1300.0994271487721</v>
      </c>
      <c r="F166" s="122">
        <v>1307.4220687689678</v>
      </c>
      <c r="G166" s="122">
        <v>1213.8388451994942</v>
      </c>
      <c r="H166" s="122">
        <v>1242.7107151456248</v>
      </c>
      <c r="I166" s="122">
        <v>1244.9033603188122</v>
      </c>
      <c r="J166" s="122">
        <v>1259.3827854218298</v>
      </c>
      <c r="K166" s="122">
        <v>1164.6459664458928</v>
      </c>
      <c r="L166" s="122">
        <v>1259.7756168503565</v>
      </c>
      <c r="M166" s="122">
        <v>1343.6146882273372</v>
      </c>
      <c r="N166" s="122">
        <v>1443.8371737807133</v>
      </c>
      <c r="O166" s="122">
        <v>1516.9012516563778</v>
      </c>
      <c r="P166" s="122">
        <v>1330.2017960593184</v>
      </c>
      <c r="Q166" s="122">
        <v>1377.5990787976268</v>
      </c>
      <c r="R166" s="122">
        <v>1376.0101751389277</v>
      </c>
      <c r="S166" s="122">
        <v>1454.4359322973683</v>
      </c>
      <c r="T166" s="122">
        <v>1444.471484124522</v>
      </c>
      <c r="U166" s="122">
        <v>1422.1148414899919</v>
      </c>
      <c r="V166" s="122">
        <v>1478.4183014102014</v>
      </c>
      <c r="W166" s="122">
        <v>1416.9744350833457</v>
      </c>
      <c r="X166" s="122">
        <v>1028.5277818714385</v>
      </c>
      <c r="Y166" s="122">
        <v>959.66402027508263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1376.8129328699185</v>
      </c>
      <c r="D167" s="98">
        <v>1427.9842408925745</v>
      </c>
      <c r="E167" s="98">
        <v>1400.7035143924181</v>
      </c>
      <c r="F167" s="98">
        <v>1434.3432692454978</v>
      </c>
      <c r="G167" s="98">
        <v>1403.2749481699341</v>
      </c>
      <c r="H167" s="98">
        <v>1375.5610073048949</v>
      </c>
      <c r="I167" s="98">
        <v>1431.9825562243516</v>
      </c>
      <c r="J167" s="98">
        <v>1352.1461591507577</v>
      </c>
      <c r="K167" s="98">
        <v>1367.5616272008933</v>
      </c>
      <c r="L167" s="98">
        <v>1444.2089609848199</v>
      </c>
      <c r="M167" s="98">
        <v>1546.2995941093891</v>
      </c>
      <c r="N167" s="98">
        <v>1520.570104172451</v>
      </c>
      <c r="O167" s="98">
        <v>1489.0987074444615</v>
      </c>
      <c r="P167" s="98">
        <v>1450.7440170574127</v>
      </c>
      <c r="Q167" s="98">
        <v>1411.2095050500484</v>
      </c>
      <c r="R167" s="98">
        <v>1413.3046292908014</v>
      </c>
      <c r="S167" s="98">
        <v>1482.4379871277476</v>
      </c>
      <c r="T167" s="98">
        <v>1478.8651833048636</v>
      </c>
      <c r="U167" s="98">
        <v>1429.7084808104441</v>
      </c>
      <c r="V167" s="98">
        <v>1463.8810951544931</v>
      </c>
      <c r="W167" s="98">
        <v>1590.6537165772636</v>
      </c>
      <c r="X167" s="98">
        <v>1080.1743366005151</v>
      </c>
      <c r="Y167" s="98">
        <v>963.34188143266408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989.49016262511157</v>
      </c>
      <c r="D168" s="98">
        <v>1017.2463693543679</v>
      </c>
      <c r="E168" s="98">
        <v>1012.0109480046526</v>
      </c>
      <c r="F168" s="98">
        <v>1034.5484628414688</v>
      </c>
      <c r="G168" s="98">
        <v>1003.8733823575152</v>
      </c>
      <c r="H168" s="98">
        <v>981.10326511325525</v>
      </c>
      <c r="I168" s="98">
        <v>1046.1960621991489</v>
      </c>
      <c r="J168" s="98">
        <v>981.49309336429542</v>
      </c>
      <c r="K168" s="98">
        <v>987.26038093411489</v>
      </c>
      <c r="L168" s="98">
        <v>1168.7045683392967</v>
      </c>
      <c r="M168" s="98">
        <v>1128.6940188985809</v>
      </c>
      <c r="N168" s="98">
        <v>0</v>
      </c>
      <c r="O168" s="98">
        <v>0</v>
      </c>
      <c r="P168" s="98">
        <v>1128.0429327998588</v>
      </c>
      <c r="Q168" s="98">
        <v>1133.9013786378566</v>
      </c>
      <c r="R168" s="98">
        <v>1148.286495991995</v>
      </c>
      <c r="S168" s="98">
        <v>1229.8819520618847</v>
      </c>
      <c r="T168" s="98">
        <v>1241.1105095086023</v>
      </c>
      <c r="U168" s="98">
        <v>1205.2710022013266</v>
      </c>
      <c r="V168" s="98">
        <v>1243.4146356879867</v>
      </c>
      <c r="W168" s="98">
        <v>1359.9039782611994</v>
      </c>
      <c r="X168" s="98">
        <v>900.80343352488956</v>
      </c>
      <c r="Y168" s="98">
        <v>801.98603333463291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329.72805806840449</v>
      </c>
      <c r="D169" s="101">
        <v>312.41120485306163</v>
      </c>
      <c r="E169" s="101">
        <v>339.48129755744094</v>
      </c>
      <c r="F169" s="101">
        <v>336.77143671284011</v>
      </c>
      <c r="G169" s="101">
        <v>299.80095252854613</v>
      </c>
      <c r="H169" s="101">
        <v>278.23503648418722</v>
      </c>
      <c r="I169" s="101">
        <v>349.80148049369842</v>
      </c>
      <c r="J169" s="101">
        <v>303.51496953631187</v>
      </c>
      <c r="K169" s="101">
        <v>279.92088425703145</v>
      </c>
      <c r="L169" s="101">
        <v>646.04562050559412</v>
      </c>
      <c r="M169" s="101">
        <v>305.29075882998984</v>
      </c>
      <c r="N169" s="101">
        <v>0</v>
      </c>
      <c r="O169" s="101">
        <v>0</v>
      </c>
      <c r="P169" s="101">
        <v>278.01864636235962</v>
      </c>
      <c r="Q169" s="101">
        <v>311.4585774193755</v>
      </c>
      <c r="R169" s="101">
        <v>294.08681974773634</v>
      </c>
      <c r="S169" s="101">
        <v>346.82352110231096</v>
      </c>
      <c r="T169" s="101">
        <v>343.30477474545916</v>
      </c>
      <c r="U169" s="101">
        <v>302.72435686103535</v>
      </c>
      <c r="V169" s="101">
        <v>315.60427290614825</v>
      </c>
      <c r="W169" s="101">
        <v>350.74803429260453</v>
      </c>
      <c r="X169" s="101">
        <v>90.804055197291348</v>
      </c>
      <c r="Y169" s="101">
        <v>64.142413688701325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659.76210455670707</v>
      </c>
      <c r="D170" s="104">
        <v>704.83516450130628</v>
      </c>
      <c r="E170" s="104">
        <v>672.52965044721168</v>
      </c>
      <c r="F170" s="104">
        <v>697.77702612862868</v>
      </c>
      <c r="G170" s="104">
        <v>704.07242982896923</v>
      </c>
      <c r="H170" s="104">
        <v>702.86822862906808</v>
      </c>
      <c r="I170" s="104">
        <v>696.39458170545049</v>
      </c>
      <c r="J170" s="104">
        <v>677.9781238279835</v>
      </c>
      <c r="K170" s="104">
        <v>707.3394966770835</v>
      </c>
      <c r="L170" s="104">
        <v>522.65894783370209</v>
      </c>
      <c r="M170" s="104">
        <v>823.40326006859118</v>
      </c>
      <c r="N170" s="104">
        <v>0</v>
      </c>
      <c r="O170" s="104">
        <v>0</v>
      </c>
      <c r="P170" s="104">
        <v>850.02428643749909</v>
      </c>
      <c r="Q170" s="104">
        <v>822.44280121848124</v>
      </c>
      <c r="R170" s="104">
        <v>854.19967624425863</v>
      </c>
      <c r="S170" s="104">
        <v>883.0584309595738</v>
      </c>
      <c r="T170" s="104">
        <v>897.80573476314294</v>
      </c>
      <c r="U170" s="104">
        <v>902.54664534029132</v>
      </c>
      <c r="V170" s="104">
        <v>927.81036278183853</v>
      </c>
      <c r="W170" s="104">
        <v>1009.155943968595</v>
      </c>
      <c r="X170" s="104">
        <v>809.99937832759815</v>
      </c>
      <c r="Y170" s="104">
        <v>737.84361964593154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1240.1479608095196</v>
      </c>
      <c r="D171" s="101">
        <v>1235.5937620051154</v>
      </c>
      <c r="E171" s="101">
        <v>1302.4732846442578</v>
      </c>
      <c r="F171" s="101">
        <v>1306.7986100334442</v>
      </c>
      <c r="G171" s="101">
        <v>1208.1786830537824</v>
      </c>
      <c r="H171" s="101">
        <v>1251.4813761932573</v>
      </c>
      <c r="I171" s="101">
        <v>1260.3207399267003</v>
      </c>
      <c r="J171" s="101">
        <v>1279.0616930673029</v>
      </c>
      <c r="K171" s="101">
        <v>1179.432661204434</v>
      </c>
      <c r="L171" s="101">
        <v>1291.2157033448525</v>
      </c>
      <c r="M171" s="101">
        <v>1384.302267425626</v>
      </c>
      <c r="N171" s="101">
        <v>1471.7546648942953</v>
      </c>
      <c r="O171" s="101">
        <v>1539.9554283131317</v>
      </c>
      <c r="P171" s="101">
        <v>1360.2242105550449</v>
      </c>
      <c r="Q171" s="101">
        <v>1409.9067231376725</v>
      </c>
      <c r="R171" s="101">
        <v>1411.817361020949</v>
      </c>
      <c r="S171" s="101">
        <v>1487.3644799300548</v>
      </c>
      <c r="T171" s="101">
        <v>1489.4228485118856</v>
      </c>
      <c r="U171" s="101">
        <v>1457.1760157754291</v>
      </c>
      <c r="V171" s="101">
        <v>1503.1448820126852</v>
      </c>
      <c r="W171" s="101">
        <v>1447.2674403424689</v>
      </c>
      <c r="X171" s="101">
        <v>1072.8290579199229</v>
      </c>
      <c r="Y171" s="101">
        <v>990.14805141146257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962.43818722720198</v>
      </c>
      <c r="D172" s="104">
        <v>952.16954635043089</v>
      </c>
      <c r="E172" s="104">
        <v>1013.8180627523952</v>
      </c>
      <c r="F172" s="104">
        <v>1015.3343498871519</v>
      </c>
      <c r="G172" s="104">
        <v>932.30795167696272</v>
      </c>
      <c r="H172" s="104">
        <v>962.96848661659976</v>
      </c>
      <c r="I172" s="104">
        <v>986.52453151927693</v>
      </c>
      <c r="J172" s="104">
        <v>995.49527486937404</v>
      </c>
      <c r="K172" s="104">
        <v>912.57895784733466</v>
      </c>
      <c r="L172" s="104">
        <v>1089.8351431568121</v>
      </c>
      <c r="M172" s="104">
        <v>1074.5162915092881</v>
      </c>
      <c r="N172" s="104">
        <v>1172.4378523561691</v>
      </c>
      <c r="O172" s="104">
        <v>1241.3304456417916</v>
      </c>
      <c r="P172" s="104">
        <v>1082.1846237087159</v>
      </c>
      <c r="Q172" s="104">
        <v>1144.7450520357575</v>
      </c>
      <c r="R172" s="104">
        <v>1150.7258506813419</v>
      </c>
      <c r="S172" s="104">
        <v>1229.9690617481078</v>
      </c>
      <c r="T172" s="104">
        <v>1240.4196100522045</v>
      </c>
      <c r="U172" s="104">
        <v>1215.6482212785163</v>
      </c>
      <c r="V172" s="104">
        <v>1262.8625909698699</v>
      </c>
      <c r="W172" s="104">
        <v>1224.4208220120613</v>
      </c>
      <c r="X172" s="104">
        <v>892.68660354033386</v>
      </c>
      <c r="Y172" s="104">
        <v>831.69179596014953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297.04178514504582</v>
      </c>
      <c r="D173" s="98">
        <v>270.17636470109431</v>
      </c>
      <c r="E173" s="98">
        <v>315.7665389577341</v>
      </c>
      <c r="F173" s="98">
        <v>306.87972780315448</v>
      </c>
      <c r="G173" s="98">
        <v>257.9566222905267</v>
      </c>
      <c r="H173" s="98">
        <v>253.05643592176565</v>
      </c>
      <c r="I173" s="98">
        <v>307.87079341763393</v>
      </c>
      <c r="J173" s="98">
        <v>287.41503233486594</v>
      </c>
      <c r="K173" s="98">
        <v>240.96940058020994</v>
      </c>
      <c r="L173" s="98">
        <v>577.62199228268457</v>
      </c>
      <c r="M173" s="98">
        <v>272.84079180996014</v>
      </c>
      <c r="N173" s="98">
        <v>375.8488294240733</v>
      </c>
      <c r="O173" s="98">
        <v>411.08204772269107</v>
      </c>
      <c r="P173" s="98">
        <v>260.20427195145322</v>
      </c>
      <c r="Q173" s="98">
        <v>311.36844739547251</v>
      </c>
      <c r="R173" s="98">
        <v>293.64660839378473</v>
      </c>
      <c r="S173" s="98">
        <v>347.87359565170152</v>
      </c>
      <c r="T173" s="98">
        <v>345.93730701223836</v>
      </c>
      <c r="U173" s="98">
        <v>308.85606948686996</v>
      </c>
      <c r="V173" s="98">
        <v>324.35558241448285</v>
      </c>
      <c r="W173" s="98">
        <v>318.02176676512505</v>
      </c>
      <c r="X173" s="98">
        <v>90.441838684516867</v>
      </c>
      <c r="Y173" s="98">
        <v>68.192434667503477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665.3964020821561</v>
      </c>
      <c r="D174" s="33">
        <v>681.99318164933652</v>
      </c>
      <c r="E174" s="33">
        <v>698.05152379466108</v>
      </c>
      <c r="F174" s="33">
        <v>708.45462208399749</v>
      </c>
      <c r="G174" s="33">
        <v>674.35132938643596</v>
      </c>
      <c r="H174" s="33">
        <v>709.91205069483408</v>
      </c>
      <c r="I174" s="33">
        <v>678.65373810164283</v>
      </c>
      <c r="J174" s="33">
        <v>708.08024253450822</v>
      </c>
      <c r="K174" s="33">
        <v>671.60955726712484</v>
      </c>
      <c r="L174" s="33">
        <v>512.21315087412768</v>
      </c>
      <c r="M174" s="33">
        <v>801.67549969932793</v>
      </c>
      <c r="N174" s="33">
        <v>796.58902293209576</v>
      </c>
      <c r="O174" s="33">
        <v>830.24839791910051</v>
      </c>
      <c r="P174" s="33">
        <v>821.9803517572625</v>
      </c>
      <c r="Q174" s="33">
        <v>833.37660464028522</v>
      </c>
      <c r="R174" s="33">
        <v>857.07924228755724</v>
      </c>
      <c r="S174" s="33">
        <v>882.09546609640654</v>
      </c>
      <c r="T174" s="33">
        <v>894.48230303996604</v>
      </c>
      <c r="U174" s="33">
        <v>906.79215179164646</v>
      </c>
      <c r="V174" s="33">
        <v>938.50700855538707</v>
      </c>
      <c r="W174" s="33">
        <v>906.39905524693609</v>
      </c>
      <c r="X174" s="33">
        <v>802.24476485581692</v>
      </c>
      <c r="Y174" s="33">
        <v>763.49936129264597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808.89969257909274</v>
      </c>
      <c r="D175" s="122">
        <v>824.07624704055706</v>
      </c>
      <c r="E175" s="122">
        <v>792.45143964328838</v>
      </c>
      <c r="F175" s="122">
        <v>728.86568075139189</v>
      </c>
      <c r="G175" s="122">
        <v>731.85790012537154</v>
      </c>
      <c r="H175" s="122">
        <v>735.1061646225711</v>
      </c>
      <c r="I175" s="122">
        <v>771.32184181360628</v>
      </c>
      <c r="J175" s="122">
        <v>772.56143081261723</v>
      </c>
      <c r="K175" s="122">
        <v>643.37381648213227</v>
      </c>
      <c r="L175" s="122">
        <v>796.89108043791123</v>
      </c>
      <c r="M175" s="122">
        <v>790.65908682051565</v>
      </c>
      <c r="N175" s="122">
        <v>827.69548808884247</v>
      </c>
      <c r="O175" s="122">
        <v>846.86141199404665</v>
      </c>
      <c r="P175" s="122">
        <v>747.13355876136359</v>
      </c>
      <c r="Q175" s="122">
        <v>769.49746754323564</v>
      </c>
      <c r="R175" s="122">
        <v>723.88150753313619</v>
      </c>
      <c r="S175" s="122">
        <v>766.78083956878652</v>
      </c>
      <c r="T175" s="122">
        <v>754.99215785772537</v>
      </c>
      <c r="U175" s="122">
        <v>741.18498285612748</v>
      </c>
      <c r="V175" s="122">
        <v>759.63352261964826</v>
      </c>
      <c r="W175" s="122">
        <v>689.53986431089129</v>
      </c>
      <c r="X175" s="122">
        <v>734.29834489903965</v>
      </c>
      <c r="Y175" s="122">
        <v>685.40277396375393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896.70543985616791</v>
      </c>
      <c r="D176" s="98">
        <v>919.04240303839458</v>
      </c>
      <c r="E176" s="98">
        <v>867.37593945090691</v>
      </c>
      <c r="F176" s="98">
        <v>854.4123662884241</v>
      </c>
      <c r="G176" s="98">
        <v>834.61103858316619</v>
      </c>
      <c r="H176" s="98">
        <v>836.25537072573252</v>
      </c>
      <c r="I176" s="98">
        <v>890.60992360769615</v>
      </c>
      <c r="J176" s="98">
        <v>842.91758473286507</v>
      </c>
      <c r="K176" s="98">
        <v>858.4490486685188</v>
      </c>
      <c r="L176" s="98">
        <v>887.9453345813555</v>
      </c>
      <c r="M176" s="98">
        <v>934.32181074817493</v>
      </c>
      <c r="N176" s="98">
        <v>942.88960575910608</v>
      </c>
      <c r="O176" s="98">
        <v>945.82988157346722</v>
      </c>
      <c r="P176" s="98">
        <v>953.8574185942075</v>
      </c>
      <c r="Q176" s="98">
        <v>950.28655707015207</v>
      </c>
      <c r="R176" s="98">
        <v>875.22974598570192</v>
      </c>
      <c r="S176" s="98">
        <v>952.56834298719093</v>
      </c>
      <c r="T176" s="98">
        <v>935.11660753859792</v>
      </c>
      <c r="U176" s="98">
        <v>938.53422863160836</v>
      </c>
      <c r="V176" s="98">
        <v>1022.1920692638737</v>
      </c>
      <c r="W176" s="98">
        <v>979.76680924862171</v>
      </c>
      <c r="X176" s="98">
        <v>979.31052814609177</v>
      </c>
      <c r="Y176" s="98">
        <v>918.64008728626698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746.10842956573708</v>
      </c>
      <c r="D177" s="33">
        <v>745.62357287704356</v>
      </c>
      <c r="E177" s="33">
        <v>731.58214337952984</v>
      </c>
      <c r="F177" s="33">
        <v>607.54399702919522</v>
      </c>
      <c r="G177" s="33">
        <v>658.12716356803821</v>
      </c>
      <c r="H177" s="33">
        <v>678.57171580992406</v>
      </c>
      <c r="I177" s="33">
        <v>705.00637525277432</v>
      </c>
      <c r="J177" s="33">
        <v>739.89536375531986</v>
      </c>
      <c r="K177" s="33">
        <v>531.70032942376849</v>
      </c>
      <c r="L177" s="33">
        <v>747.12288279374468</v>
      </c>
      <c r="M177" s="33">
        <v>709.72332400190692</v>
      </c>
      <c r="N177" s="33">
        <v>774.99767383866742</v>
      </c>
      <c r="O177" s="33">
        <v>800.9652101225704</v>
      </c>
      <c r="P177" s="33">
        <v>658.05777414221177</v>
      </c>
      <c r="Q177" s="33">
        <v>702.38316184532061</v>
      </c>
      <c r="R177" s="33">
        <v>684.54451223256592</v>
      </c>
      <c r="S177" s="33">
        <v>709.55508528310042</v>
      </c>
      <c r="T177" s="33">
        <v>696.11751040403544</v>
      </c>
      <c r="U177" s="33">
        <v>674.86121018633662</v>
      </c>
      <c r="V177" s="33">
        <v>691.96699009579663</v>
      </c>
      <c r="W177" s="33">
        <v>644.42054934158023</v>
      </c>
      <c r="X177" s="33">
        <v>722.93160381970097</v>
      </c>
      <c r="Y177" s="33">
        <v>660.52522766539039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9898.2902278331512</v>
      </c>
      <c r="I3" s="117">
        <f t="shared" si="0"/>
        <v>9708.6284078116314</v>
      </c>
      <c r="J3" s="117">
        <f t="shared" si="0"/>
        <v>10911.881168141896</v>
      </c>
      <c r="K3" s="117">
        <f t="shared" si="0"/>
        <v>10152.72129752309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10247.105525280196</v>
      </c>
      <c r="P3" s="117">
        <f t="shared" si="0"/>
        <v>0</v>
      </c>
      <c r="Q3" s="117">
        <f t="shared" si="0"/>
        <v>0</v>
      </c>
      <c r="R3" s="117">
        <f t="shared" ref="R3:V3" si="1">R4+R7+R9+R19</f>
        <v>8706.1280337286917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7702.1737314784823</v>
      </c>
      <c r="X3" s="117">
        <f t="shared" si="2"/>
        <v>7097.2347302997832</v>
      </c>
      <c r="Y3" s="117">
        <f t="shared" si="2"/>
        <v>5732.0734598946829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8470.4534796108492</v>
      </c>
      <c r="I4" s="122">
        <f t="shared" si="3"/>
        <v>8217.1000906802892</v>
      </c>
      <c r="J4" s="122">
        <f t="shared" si="3"/>
        <v>9292.7578053740835</v>
      </c>
      <c r="K4" s="122">
        <f t="shared" si="3"/>
        <v>8664.775468443142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8585.154208458589</v>
      </c>
      <c r="P4" s="122">
        <f t="shared" si="3"/>
        <v>0</v>
      </c>
      <c r="Q4" s="122">
        <f t="shared" si="3"/>
        <v>0</v>
      </c>
      <c r="R4" s="122">
        <f t="shared" ref="R4:V4" si="4">SUM(R5:R6)</f>
        <v>7060.843528245673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5664.7780698531442</v>
      </c>
      <c r="X4" s="122">
        <f t="shared" si="5"/>
        <v>5538.6720507379277</v>
      </c>
      <c r="Y4" s="122">
        <f t="shared" si="5"/>
        <v>4307.5065927091009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8395.7833120624728</v>
      </c>
      <c r="I5" s="98">
        <v>8144.6642956394489</v>
      </c>
      <c r="J5" s="98">
        <v>9212.1131096959252</v>
      </c>
      <c r="K5" s="98">
        <v>8591.7317805034181</v>
      </c>
      <c r="L5" s="98">
        <v>0</v>
      </c>
      <c r="M5" s="98">
        <v>0</v>
      </c>
      <c r="N5" s="98">
        <v>0</v>
      </c>
      <c r="O5" s="98">
        <v>8515.5422165961318</v>
      </c>
      <c r="P5" s="98">
        <v>0</v>
      </c>
      <c r="Q5" s="98">
        <v>0</v>
      </c>
      <c r="R5" s="98">
        <v>7004.7906695861684</v>
      </c>
      <c r="S5" s="98">
        <v>0</v>
      </c>
      <c r="T5" s="98">
        <v>0</v>
      </c>
      <c r="U5" s="98">
        <v>0</v>
      </c>
      <c r="V5" s="98">
        <v>0</v>
      </c>
      <c r="W5" s="98">
        <v>5620.5496850007012</v>
      </c>
      <c r="X5" s="98">
        <v>5496.3619137928799</v>
      </c>
      <c r="Y5" s="98">
        <v>4274.6502383199258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74.670167548375716</v>
      </c>
      <c r="I6" s="98">
        <v>72.435795040839452</v>
      </c>
      <c r="J6" s="98">
        <v>80.644695678159053</v>
      </c>
      <c r="K6" s="98">
        <v>73.043687939723071</v>
      </c>
      <c r="L6" s="98">
        <v>0</v>
      </c>
      <c r="M6" s="98">
        <v>0</v>
      </c>
      <c r="N6" s="98">
        <v>0</v>
      </c>
      <c r="O6" s="98">
        <v>69.611991862458041</v>
      </c>
      <c r="P6" s="98">
        <v>0</v>
      </c>
      <c r="Q6" s="98">
        <v>0</v>
      </c>
      <c r="R6" s="98">
        <v>56.052858659504665</v>
      </c>
      <c r="S6" s="98">
        <v>0</v>
      </c>
      <c r="T6" s="98">
        <v>0</v>
      </c>
      <c r="U6" s="98">
        <v>0</v>
      </c>
      <c r="V6" s="98">
        <v>0</v>
      </c>
      <c r="W6" s="98">
        <v>44.228384852443035</v>
      </c>
      <c r="X6" s="98">
        <v>42.310136945048107</v>
      </c>
      <c r="Y6" s="98">
        <v>32.856354389175465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13.332316423511269</v>
      </c>
      <c r="I7" s="122">
        <f t="shared" si="6"/>
        <v>3.0087442701707956</v>
      </c>
      <c r="J7" s="122">
        <f t="shared" si="6"/>
        <v>15.71675613047222</v>
      </c>
      <c r="K7" s="122">
        <f t="shared" si="6"/>
        <v>58.950322009063903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52.566653523995512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272.74899845625509</v>
      </c>
      <c r="X7" s="122">
        <f t="shared" si="6"/>
        <v>29.585231603439368</v>
      </c>
      <c r="Y7" s="122">
        <f t="shared" si="6"/>
        <v>21.700848306406485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13.332316423511269</v>
      </c>
      <c r="I8" s="98">
        <f>IF(RES_hhdet_in_tes!I8=0,0,RES_hhdet_in_tes!I8*1000*11630/RES_hhdet_in_new!I5)</f>
        <v>3.0087442701707956</v>
      </c>
      <c r="J8" s="98">
        <f>IF(RES_hhdet_in_tes!J8=0,0,RES_hhdet_in_tes!J8*1000*11630/RES_hhdet_in_new!J5)</f>
        <v>15.71675613047222</v>
      </c>
      <c r="K8" s="98">
        <f>IF(RES_hhdet_in_tes!K8=0,0,RES_hhdet_in_tes!K8*1000*11630/RES_hhdet_in_new!K5)</f>
        <v>58.950322009063903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52.566653523995512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272.74899845625509</v>
      </c>
      <c r="X8" s="98">
        <f>IF(RES_hhdet_in_tes!X8=0,0,RES_hhdet_in_tes!X8*1000*11630/RES_hhdet_in_new!X5)</f>
        <v>29.585231603439368</v>
      </c>
      <c r="Y8" s="98">
        <f>IF(RES_hhdet_in_tes!Y8=0,0,RES_hhdet_in_tes!Y8*1000*11630/RES_hhdet_in_new!Y5)</f>
        <v>21.700848306406485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890.43822019072741</v>
      </c>
      <c r="I9" s="122">
        <v>938.51889948465373</v>
      </c>
      <c r="J9" s="122">
        <v>1043.4501478540378</v>
      </c>
      <c r="K9" s="122">
        <v>973.51343296146388</v>
      </c>
      <c r="L9" s="122">
        <v>0</v>
      </c>
      <c r="M9" s="122">
        <v>0</v>
      </c>
      <c r="N9" s="122">
        <v>0</v>
      </c>
      <c r="O9" s="122">
        <v>988.84605124326754</v>
      </c>
      <c r="P9" s="122">
        <v>0</v>
      </c>
      <c r="Q9" s="122">
        <v>0</v>
      </c>
      <c r="R9" s="122">
        <v>1082.1505329823829</v>
      </c>
      <c r="S9" s="122">
        <v>0</v>
      </c>
      <c r="T9" s="122">
        <v>0</v>
      </c>
      <c r="U9" s="122">
        <v>0</v>
      </c>
      <c r="V9" s="122">
        <v>0</v>
      </c>
      <c r="W9" s="122">
        <v>1185.7718779691575</v>
      </c>
      <c r="X9" s="122">
        <v>881.80233450838261</v>
      </c>
      <c r="Y9" s="122">
        <v>807.98021224942056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950.60956425995198</v>
      </c>
      <c r="I10" s="98">
        <v>1120.3133237094239</v>
      </c>
      <c r="J10" s="98">
        <v>1316.5311182703415</v>
      </c>
      <c r="K10" s="98">
        <v>1266.2585206160845</v>
      </c>
      <c r="L10" s="98">
        <v>0</v>
      </c>
      <c r="M10" s="98">
        <v>0</v>
      </c>
      <c r="N10" s="98">
        <v>0</v>
      </c>
      <c r="O10" s="98">
        <v>988.84605124326754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1467.4814573558926</v>
      </c>
      <c r="X10" s="98">
        <v>917.59255800404094</v>
      </c>
      <c r="Y10" s="98">
        <v>785.76298514901362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880.9084397333761</v>
      </c>
      <c r="I11" s="98">
        <v>920.84234583765124</v>
      </c>
      <c r="J11" s="98">
        <v>873.67854477181731</v>
      </c>
      <c r="K11" s="98">
        <v>888.6747825928187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1293.8836394366165</v>
      </c>
      <c r="X11" s="98">
        <v>882.46726359865397</v>
      </c>
      <c r="Y11" s="98">
        <v>788.7451165693908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921.33588037922755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224.94129867377706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696.39458170545038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889.51411067747733</v>
      </c>
      <c r="I15" s="101">
        <v>897.39020136234979</v>
      </c>
      <c r="J15" s="101">
        <v>912.55934161017683</v>
      </c>
      <c r="K15" s="101">
        <v>843.42708677277778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1082.1505329823829</v>
      </c>
      <c r="S15" s="101">
        <v>0</v>
      </c>
      <c r="T15" s="101">
        <v>0</v>
      </c>
      <c r="U15" s="101">
        <v>0</v>
      </c>
      <c r="V15" s="101">
        <v>0</v>
      </c>
      <c r="W15" s="101">
        <v>1161.6817280584644</v>
      </c>
      <c r="X15" s="101">
        <v>874.26243850272374</v>
      </c>
      <c r="Y15" s="101">
        <v>818.19185034262136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889.77670935628339</v>
      </c>
      <c r="I16" s="104">
        <v>897.86796234324765</v>
      </c>
      <c r="J16" s="104">
        <v>913.13936837494737</v>
      </c>
      <c r="K16" s="104">
        <v>843.92979751314328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1161.6663716238563</v>
      </c>
      <c r="X16" s="104">
        <v>875.94700273544913</v>
      </c>
      <c r="Y16" s="104">
        <v>819.84900942904119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179.8646586614496</v>
      </c>
      <c r="I17" s="98">
        <v>219.21422424160471</v>
      </c>
      <c r="J17" s="98">
        <v>205.05912584043895</v>
      </c>
      <c r="K17" s="98">
        <v>172.32024024601847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255.26731637692026</v>
      </c>
      <c r="X17" s="98">
        <v>73.702237879632008</v>
      </c>
      <c r="Y17" s="98">
        <v>56.349648136394904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709.91205069483397</v>
      </c>
      <c r="I18" s="98">
        <v>678.65373810164306</v>
      </c>
      <c r="J18" s="98">
        <v>708.08024253450844</v>
      </c>
      <c r="K18" s="98">
        <v>671.60955726712473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906.3990552469362</v>
      </c>
      <c r="X18" s="98">
        <v>802.24476485581715</v>
      </c>
      <c r="Y18" s="98">
        <v>763.49936129264609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524.06621160806287</v>
      </c>
      <c r="I19" s="122">
        <v>550.00067337651649</v>
      </c>
      <c r="J19" s="122">
        <v>559.95645878330197</v>
      </c>
      <c r="K19" s="122">
        <v>455.48207410941853</v>
      </c>
      <c r="L19" s="122">
        <v>0</v>
      </c>
      <c r="M19" s="122">
        <v>0</v>
      </c>
      <c r="N19" s="122">
        <v>0</v>
      </c>
      <c r="O19" s="122">
        <v>620.53861205434487</v>
      </c>
      <c r="P19" s="122">
        <v>0</v>
      </c>
      <c r="Q19" s="122">
        <v>0</v>
      </c>
      <c r="R19" s="122">
        <v>563.13397250063645</v>
      </c>
      <c r="S19" s="122">
        <v>0</v>
      </c>
      <c r="T19" s="122">
        <v>0</v>
      </c>
      <c r="U19" s="122">
        <v>0</v>
      </c>
      <c r="V19" s="122">
        <v>0</v>
      </c>
      <c r="W19" s="122">
        <v>578.87478519992476</v>
      </c>
      <c r="X19" s="122">
        <v>647.17511345003265</v>
      </c>
      <c r="Y19" s="122">
        <v>594.88580662975539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517.38564137901562</v>
      </c>
      <c r="I21" s="98">
        <v>551.11187835395651</v>
      </c>
      <c r="J21" s="98">
        <v>521.69196101744274</v>
      </c>
      <c r="K21" s="98">
        <v>531.39852729060783</v>
      </c>
      <c r="L21" s="98">
        <v>0</v>
      </c>
      <c r="M21" s="98">
        <v>0</v>
      </c>
      <c r="N21" s="98">
        <v>0</v>
      </c>
      <c r="O21" s="98">
        <v>585.74155215149437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612.70612374836332</v>
      </c>
      <c r="X21" s="98">
        <v>612.79854203371474</v>
      </c>
      <c r="Y21" s="98">
        <v>574.86976021597332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527.80073638202612</v>
      </c>
      <c r="I22" s="33">
        <v>549.38292273876652</v>
      </c>
      <c r="J22" s="33">
        <v>577.71928637682697</v>
      </c>
      <c r="K22" s="33">
        <v>416.05977525100747</v>
      </c>
      <c r="L22" s="33">
        <v>0</v>
      </c>
      <c r="M22" s="33">
        <v>0</v>
      </c>
      <c r="N22" s="33">
        <v>0</v>
      </c>
      <c r="O22" s="33">
        <v>637.29275200756922</v>
      </c>
      <c r="P22" s="33">
        <v>0</v>
      </c>
      <c r="Q22" s="33">
        <v>0</v>
      </c>
      <c r="R22" s="33">
        <v>563.13397250063645</v>
      </c>
      <c r="S22" s="33">
        <v>0</v>
      </c>
      <c r="T22" s="33">
        <v>0</v>
      </c>
      <c r="U22" s="33">
        <v>0</v>
      </c>
      <c r="V22" s="33">
        <v>0</v>
      </c>
      <c r="W22" s="33">
        <v>573.62821398118285</v>
      </c>
      <c r="X22" s="33">
        <v>648.77132402656059</v>
      </c>
      <c r="Y22" s="33">
        <v>597.02607665291589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10431.277367073799</v>
      </c>
      <c r="D24" s="117">
        <f t="shared" si="7"/>
        <v>10258.575799688748</v>
      </c>
      <c r="E24" s="117">
        <f t="shared" si="7"/>
        <v>10277.704227991235</v>
      </c>
      <c r="F24" s="117">
        <f t="shared" si="7"/>
        <v>10802.100828017572</v>
      </c>
      <c r="G24" s="117">
        <f t="shared" si="7"/>
        <v>10520.908680383009</v>
      </c>
      <c r="H24" s="117">
        <f t="shared" si="7"/>
        <v>9938.6079316949254</v>
      </c>
      <c r="I24" s="117">
        <f t="shared" si="7"/>
        <v>9424.9603706050693</v>
      </c>
      <c r="J24" s="117">
        <f t="shared" si="7"/>
        <v>9781.6304118461139</v>
      </c>
      <c r="K24" s="117">
        <f t="shared" si="7"/>
        <v>9774.4140074789793</v>
      </c>
      <c r="L24" s="117">
        <f t="shared" si="7"/>
        <v>10585.446631662569</v>
      </c>
      <c r="M24" s="117">
        <f t="shared" si="7"/>
        <v>8513.1033086428379</v>
      </c>
      <c r="N24" s="117">
        <f t="shared" si="7"/>
        <v>9660.37199724126</v>
      </c>
      <c r="O24" s="117">
        <f t="shared" si="7"/>
        <v>10359.850532779526</v>
      </c>
      <c r="P24" s="117">
        <f t="shared" si="7"/>
        <v>7421.4012015019971</v>
      </c>
      <c r="Q24" s="117">
        <f t="shared" si="7"/>
        <v>7986.5225894059367</v>
      </c>
      <c r="R24" s="117">
        <f t="shared" ref="R24:V24" si="8">R25+R28+R30+R39</f>
        <v>9035.1108267733634</v>
      </c>
      <c r="S24" s="117">
        <f t="shared" si="8"/>
        <v>8671.106445686677</v>
      </c>
      <c r="T24" s="117">
        <f t="shared" si="8"/>
        <v>8315.6799409501436</v>
      </c>
      <c r="U24" s="117">
        <f t="shared" si="8"/>
        <v>7688.4357795563419</v>
      </c>
      <c r="V24" s="117">
        <f t="shared" si="8"/>
        <v>6802.7914936502593</v>
      </c>
      <c r="W24" s="117">
        <f t="shared" ref="W24:Y24" si="9">W25+W28+W30+W39</f>
        <v>9494.0739805726334</v>
      </c>
      <c r="X24" s="117">
        <f t="shared" si="9"/>
        <v>7067.3841624892939</v>
      </c>
      <c r="Y24" s="117">
        <f t="shared" si="9"/>
        <v>5890.5550283810917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8981.5833728255893</v>
      </c>
      <c r="D25" s="122">
        <f t="shared" si="10"/>
        <v>8788.160283657282</v>
      </c>
      <c r="E25" s="122">
        <f t="shared" si="10"/>
        <v>8790.755722610962</v>
      </c>
      <c r="F25" s="122">
        <f t="shared" si="10"/>
        <v>9371.8354850555679</v>
      </c>
      <c r="G25" s="122">
        <f t="shared" si="10"/>
        <v>9139.3271230214559</v>
      </c>
      <c r="H25" s="122">
        <f t="shared" si="10"/>
        <v>8512.4985546767984</v>
      </c>
      <c r="I25" s="122">
        <f t="shared" si="10"/>
        <v>7973.1068924746232</v>
      </c>
      <c r="J25" s="122">
        <f t="shared" si="10"/>
        <v>8294.8666839573652</v>
      </c>
      <c r="K25" s="122">
        <f t="shared" si="10"/>
        <v>8413.8570654336727</v>
      </c>
      <c r="L25" s="122">
        <f t="shared" si="10"/>
        <v>9050.3397599721156</v>
      </c>
      <c r="M25" s="122">
        <f t="shared" si="10"/>
        <v>6922.7655233425885</v>
      </c>
      <c r="N25" s="122">
        <f t="shared" si="10"/>
        <v>7965.3760498713236</v>
      </c>
      <c r="O25" s="122">
        <f t="shared" si="10"/>
        <v>8563.005524379183</v>
      </c>
      <c r="P25" s="122">
        <f t="shared" si="10"/>
        <v>5876.7464181925588</v>
      </c>
      <c r="Q25" s="122">
        <f t="shared" si="10"/>
        <v>6309.6995065614246</v>
      </c>
      <c r="R25" s="122">
        <f t="shared" ref="R25:V25" si="11">SUM(R26:R27)</f>
        <v>7291.7184250471382</v>
      </c>
      <c r="S25" s="122">
        <f t="shared" si="11"/>
        <v>6803.2995784349423</v>
      </c>
      <c r="T25" s="122">
        <f t="shared" si="11"/>
        <v>6465.9633973827977</v>
      </c>
      <c r="U25" s="122">
        <f t="shared" si="11"/>
        <v>5744.6850771361605</v>
      </c>
      <c r="V25" s="122">
        <f t="shared" si="11"/>
        <v>4892.3004040794649</v>
      </c>
      <c r="W25" s="122">
        <f t="shared" ref="W25:Y25" si="12">SUM(W26:W27)</f>
        <v>7479.1656089684575</v>
      </c>
      <c r="X25" s="122">
        <f t="shared" si="12"/>
        <v>5515.8503200720297</v>
      </c>
      <c r="Y25" s="122">
        <f t="shared" si="12"/>
        <v>4456.4688940116539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8767.1697273452992</v>
      </c>
      <c r="D26" s="98">
        <v>8581.0650872026217</v>
      </c>
      <c r="E26" s="98">
        <v>8592.9494981593889</v>
      </c>
      <c r="F26" s="98">
        <v>9159.3674244783542</v>
      </c>
      <c r="G26" s="98">
        <v>8936.7934372447089</v>
      </c>
      <c r="H26" s="98">
        <v>8327.3448262230722</v>
      </c>
      <c r="I26" s="98">
        <v>7799.6876586917042</v>
      </c>
      <c r="J26" s="98">
        <v>8117.217291672061</v>
      </c>
      <c r="K26" s="98">
        <v>8238.7501400724796</v>
      </c>
      <c r="L26" s="98">
        <v>8863.2378153740701</v>
      </c>
      <c r="M26" s="98">
        <v>6782.8587722164139</v>
      </c>
      <c r="N26" s="98">
        <v>7804.3438807988223</v>
      </c>
      <c r="O26" s="98">
        <v>8391.5103525172253</v>
      </c>
      <c r="P26" s="98">
        <v>5760.2423738681673</v>
      </c>
      <c r="Q26" s="98">
        <v>6185.4187588540817</v>
      </c>
      <c r="R26" s="98">
        <v>7148.7072012815843</v>
      </c>
      <c r="S26" s="98">
        <v>6670.6764127176493</v>
      </c>
      <c r="T26" s="98">
        <v>6340.9479160513119</v>
      </c>
      <c r="U26" s="98">
        <v>5633.7555555241534</v>
      </c>
      <c r="V26" s="98">
        <v>4798.5783365164398</v>
      </c>
      <c r="W26" s="98">
        <v>7334.869477681219</v>
      </c>
      <c r="X26" s="98">
        <v>5411.7041827410467</v>
      </c>
      <c r="Y26" s="98">
        <v>4372.4487303586684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214.41364548029043</v>
      </c>
      <c r="D27" s="98">
        <v>207.09519645466088</v>
      </c>
      <c r="E27" s="98">
        <v>197.80622445157294</v>
      </c>
      <c r="F27" s="98">
        <v>212.46806057721338</v>
      </c>
      <c r="G27" s="98">
        <v>202.53368577674792</v>
      </c>
      <c r="H27" s="98">
        <v>185.15372845372622</v>
      </c>
      <c r="I27" s="98">
        <v>173.41923378291924</v>
      </c>
      <c r="J27" s="98">
        <v>177.64939228530366</v>
      </c>
      <c r="K27" s="98">
        <v>175.10692536119396</v>
      </c>
      <c r="L27" s="98">
        <v>187.10194459804472</v>
      </c>
      <c r="M27" s="98">
        <v>139.90675112617424</v>
      </c>
      <c r="N27" s="98">
        <v>161.03216907250115</v>
      </c>
      <c r="O27" s="98">
        <v>171.49517186195703</v>
      </c>
      <c r="P27" s="98">
        <v>116.50404432439142</v>
      </c>
      <c r="Q27" s="98">
        <v>124.28074770734274</v>
      </c>
      <c r="R27" s="98">
        <v>143.01122376555367</v>
      </c>
      <c r="S27" s="98">
        <v>132.62316571729335</v>
      </c>
      <c r="T27" s="98">
        <v>125.01548133148532</v>
      </c>
      <c r="U27" s="98">
        <v>110.92952161200738</v>
      </c>
      <c r="V27" s="98">
        <v>93.722067563025192</v>
      </c>
      <c r="W27" s="98">
        <v>144.29613128723838</v>
      </c>
      <c r="X27" s="98">
        <v>104.14613733098315</v>
      </c>
      <c r="Y27" s="98">
        <v>84.020163652985119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8.866855575438306</v>
      </c>
      <c r="D28" s="122">
        <f t="shared" si="13"/>
        <v>22.717399087926236</v>
      </c>
      <c r="E28" s="122">
        <f t="shared" si="13"/>
        <v>15.312524033033842</v>
      </c>
      <c r="F28" s="122">
        <f t="shared" si="13"/>
        <v>6.4583874850318734</v>
      </c>
      <c r="G28" s="122">
        <f t="shared" si="13"/>
        <v>7.5546587345070035</v>
      </c>
      <c r="H28" s="122">
        <f t="shared" si="13"/>
        <v>13.162144173116538</v>
      </c>
      <c r="I28" s="122">
        <f t="shared" si="13"/>
        <v>2.9665087805645234</v>
      </c>
      <c r="J28" s="122">
        <f t="shared" si="13"/>
        <v>15.749484462009095</v>
      </c>
      <c r="K28" s="122">
        <f t="shared" si="13"/>
        <v>59.037564212018012</v>
      </c>
      <c r="L28" s="122">
        <f t="shared" si="13"/>
        <v>35.260712938063811</v>
      </c>
      <c r="M28" s="122">
        <f t="shared" si="13"/>
        <v>25.844760999514236</v>
      </c>
      <c r="N28" s="122">
        <f t="shared" si="13"/>
        <v>23.341307963445118</v>
      </c>
      <c r="O28" s="122">
        <f t="shared" si="13"/>
        <v>46.634771367913949</v>
      </c>
      <c r="P28" s="122">
        <f t="shared" si="13"/>
        <v>0</v>
      </c>
      <c r="Q28" s="122">
        <f t="shared" si="13"/>
        <v>32.728312524962845</v>
      </c>
      <c r="R28" s="122">
        <f t="shared" si="13"/>
        <v>102.38610615958711</v>
      </c>
      <c r="S28" s="122">
        <f t="shared" si="13"/>
        <v>122.97843624538369</v>
      </c>
      <c r="T28" s="122">
        <f t="shared" si="13"/>
        <v>94.62094160716542</v>
      </c>
      <c r="U28" s="122">
        <f t="shared" si="13"/>
        <v>208.574342327263</v>
      </c>
      <c r="V28" s="122">
        <f t="shared" si="13"/>
        <v>98.852315195639136</v>
      </c>
      <c r="W28" s="122">
        <f t="shared" si="13"/>
        <v>271.32988701576585</v>
      </c>
      <c r="X28" s="122">
        <f t="shared" si="13"/>
        <v>29.582654010350929</v>
      </c>
      <c r="Y28" s="122">
        <f t="shared" si="13"/>
        <v>21.305046670629256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8.866855575438306</v>
      </c>
      <c r="D29" s="98">
        <f>IF(RES_hhdet_in_tes!D29=0,0,RES_hhdet_in_tes!D29*1000*11630/RES_hhdet_in_new!D26)</f>
        <v>22.717399087926236</v>
      </c>
      <c r="E29" s="98">
        <f>IF(RES_hhdet_in_tes!E29=0,0,RES_hhdet_in_tes!E29*1000*11630/RES_hhdet_in_new!E26)</f>
        <v>15.312524033033842</v>
      </c>
      <c r="F29" s="98">
        <f>IF(RES_hhdet_in_tes!F29=0,0,RES_hhdet_in_tes!F29*1000*11630/RES_hhdet_in_new!F26)</f>
        <v>6.4583874850318734</v>
      </c>
      <c r="G29" s="98">
        <f>IF(RES_hhdet_in_tes!G29=0,0,RES_hhdet_in_tes!G29*1000*11630/RES_hhdet_in_new!G26)</f>
        <v>7.5546587345070035</v>
      </c>
      <c r="H29" s="98">
        <f>IF(RES_hhdet_in_tes!H29=0,0,RES_hhdet_in_tes!H29*1000*11630/RES_hhdet_in_new!H26)</f>
        <v>13.162144173116538</v>
      </c>
      <c r="I29" s="98">
        <f>IF(RES_hhdet_in_tes!I29=0,0,RES_hhdet_in_tes!I29*1000*11630/RES_hhdet_in_new!I26)</f>
        <v>2.9665087805645234</v>
      </c>
      <c r="J29" s="98">
        <f>IF(RES_hhdet_in_tes!J29=0,0,RES_hhdet_in_tes!J29*1000*11630/RES_hhdet_in_new!J26)</f>
        <v>15.749484462009095</v>
      </c>
      <c r="K29" s="98">
        <f>IF(RES_hhdet_in_tes!K29=0,0,RES_hhdet_in_tes!K29*1000*11630/RES_hhdet_in_new!K26)</f>
        <v>59.037564212018012</v>
      </c>
      <c r="L29" s="98">
        <f>IF(RES_hhdet_in_tes!L29=0,0,RES_hhdet_in_tes!L29*1000*11630/RES_hhdet_in_new!L26)</f>
        <v>35.260712938063811</v>
      </c>
      <c r="M29" s="98">
        <f>IF(RES_hhdet_in_tes!M29=0,0,RES_hhdet_in_tes!M29*1000*11630/RES_hhdet_in_new!M26)</f>
        <v>25.844760999514236</v>
      </c>
      <c r="N29" s="98">
        <f>IF(RES_hhdet_in_tes!N29=0,0,RES_hhdet_in_tes!N29*1000*11630/RES_hhdet_in_new!N26)</f>
        <v>23.341307963445118</v>
      </c>
      <c r="O29" s="98">
        <f>IF(RES_hhdet_in_tes!O29=0,0,RES_hhdet_in_tes!O29*1000*11630/RES_hhdet_in_new!O26)</f>
        <v>46.634771367913949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32.728312524962845</v>
      </c>
      <c r="R29" s="98">
        <f>IF(RES_hhdet_in_tes!R29=0,0,RES_hhdet_in_tes!R29*1000*11630/RES_hhdet_in_new!R26)</f>
        <v>102.38610615958711</v>
      </c>
      <c r="S29" s="98">
        <f>IF(RES_hhdet_in_tes!S29=0,0,RES_hhdet_in_tes!S29*1000*11630/RES_hhdet_in_new!S26)</f>
        <v>122.97843624538369</v>
      </c>
      <c r="T29" s="98">
        <f>IF(RES_hhdet_in_tes!T29=0,0,RES_hhdet_in_tes!T29*1000*11630/RES_hhdet_in_new!T26)</f>
        <v>94.62094160716542</v>
      </c>
      <c r="U29" s="98">
        <f>IF(RES_hhdet_in_tes!U29=0,0,RES_hhdet_in_tes!U29*1000*11630/RES_hhdet_in_new!U26)</f>
        <v>208.574342327263</v>
      </c>
      <c r="V29" s="98">
        <f>IF(RES_hhdet_in_tes!V29=0,0,RES_hhdet_in_tes!V29*1000*11630/RES_hhdet_in_new!V26)</f>
        <v>98.852315195639136</v>
      </c>
      <c r="W29" s="98">
        <f>IF(RES_hhdet_in_tes!W29=0,0,RES_hhdet_in_tes!W29*1000*11630/RES_hhdet_in_new!W26)</f>
        <v>271.32988701576585</v>
      </c>
      <c r="X29" s="98">
        <f>IF(RES_hhdet_in_tes!X29=0,0,RES_hhdet_in_tes!X29*1000*11630/RES_hhdet_in_new!X26)</f>
        <v>29.582654010350929</v>
      </c>
      <c r="Y29" s="98">
        <f>IF(RES_hhdet_in_tes!Y29=0,0,RES_hhdet_in_tes!Y29*1000*11630/RES_hhdet_in_new!Y26)</f>
        <v>21.305046670629256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874.18923667503873</v>
      </c>
      <c r="D30" s="122">
        <v>875.2239286998057</v>
      </c>
      <c r="E30" s="122">
        <v>918.87435532222219</v>
      </c>
      <c r="F30" s="122">
        <v>924.63724264499831</v>
      </c>
      <c r="G30" s="122">
        <v>860.83148749123779</v>
      </c>
      <c r="H30" s="122">
        <v>888.88030619627523</v>
      </c>
      <c r="I30" s="122">
        <v>898.88625233333653</v>
      </c>
      <c r="J30" s="122">
        <v>911.06181893385599</v>
      </c>
      <c r="K30" s="122">
        <v>846.04131178858393</v>
      </c>
      <c r="L30" s="122">
        <v>926.647220105727</v>
      </c>
      <c r="M30" s="122">
        <v>998.73598221402472</v>
      </c>
      <c r="N30" s="122">
        <v>1067.9753029984431</v>
      </c>
      <c r="O30" s="122">
        <v>1129.2520871465733</v>
      </c>
      <c r="P30" s="122">
        <v>1016.6879057589056</v>
      </c>
      <c r="Q30" s="122">
        <v>1069.290730273799</v>
      </c>
      <c r="R30" s="122">
        <v>1082.0069285647903</v>
      </c>
      <c r="S30" s="122">
        <v>1151.1679413522052</v>
      </c>
      <c r="T30" s="122">
        <v>1164.0303470891879</v>
      </c>
      <c r="U30" s="122">
        <v>1149.3113087212646</v>
      </c>
      <c r="V30" s="122">
        <v>1196.1733098396501</v>
      </c>
      <c r="W30" s="122">
        <v>1164.6933730147105</v>
      </c>
      <c r="X30" s="122">
        <v>874.77373040749649</v>
      </c>
      <c r="Y30" s="122">
        <v>817.89101531694848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867.52851477418915</v>
      </c>
      <c r="D31" s="98">
        <v>902.22969084322938</v>
      </c>
      <c r="E31" s="98">
        <v>887.73956127483643</v>
      </c>
      <c r="F31" s="98">
        <v>911.91895882127073</v>
      </c>
      <c r="G31" s="98">
        <v>895.2729727067516</v>
      </c>
      <c r="H31" s="98">
        <v>880.9084397333761</v>
      </c>
      <c r="I31" s="98">
        <v>920.84234583765135</v>
      </c>
      <c r="J31" s="98">
        <v>873.67854477181743</v>
      </c>
      <c r="K31" s="98">
        <v>888.67478259281881</v>
      </c>
      <c r="L31" s="98">
        <v>944.72050578612448</v>
      </c>
      <c r="M31" s="98">
        <v>1025.1188830079743</v>
      </c>
      <c r="N31" s="98">
        <v>1030.1331750076606</v>
      </c>
      <c r="O31" s="98">
        <v>1040.4120087508468</v>
      </c>
      <c r="P31" s="98">
        <v>0</v>
      </c>
      <c r="Q31" s="98">
        <v>1055.0010264050268</v>
      </c>
      <c r="R31" s="98">
        <v>1077.8108768732361</v>
      </c>
      <c r="S31" s="98">
        <v>1151.2805197658286</v>
      </c>
      <c r="T31" s="98">
        <v>1167.0612038555137</v>
      </c>
      <c r="U31" s="98">
        <v>1143.5465470899153</v>
      </c>
      <c r="V31" s="98">
        <v>1183.1939436532784</v>
      </c>
      <c r="W31" s="98">
        <v>1293.8836394366165</v>
      </c>
      <c r="X31" s="98">
        <v>882.46726359865409</v>
      </c>
      <c r="Y31" s="98">
        <v>788.74511656939069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895.34192433578903</v>
      </c>
      <c r="H32" s="98">
        <v>881.0497782418056</v>
      </c>
      <c r="I32" s="98">
        <v>921.33588037922755</v>
      </c>
      <c r="J32" s="98">
        <v>0</v>
      </c>
      <c r="K32" s="98">
        <v>889.23889046854492</v>
      </c>
      <c r="L32" s="98">
        <v>945.26576018083222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1078.4754385250526</v>
      </c>
      <c r="S32" s="98">
        <v>1152.4060644584411</v>
      </c>
      <c r="T32" s="98">
        <v>1168.7281205403374</v>
      </c>
      <c r="U32" s="98">
        <v>0</v>
      </c>
      <c r="V32" s="98">
        <v>0</v>
      </c>
      <c r="W32" s="98">
        <v>1294.4645176739334</v>
      </c>
      <c r="X32" s="98">
        <v>884.18333493390128</v>
      </c>
      <c r="Y32" s="98">
        <v>0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191.26949450681994</v>
      </c>
      <c r="H33" s="101">
        <v>178.18154961273754</v>
      </c>
      <c r="I33" s="101">
        <v>224.94129867377706</v>
      </c>
      <c r="J33" s="101">
        <v>0</v>
      </c>
      <c r="K33" s="101">
        <v>181.89939379146142</v>
      </c>
      <c r="L33" s="101">
        <v>422.60681234713007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224.27576228079369</v>
      </c>
      <c r="S33" s="101">
        <v>269.34763349886742</v>
      </c>
      <c r="T33" s="101">
        <v>270.92238577719422</v>
      </c>
      <c r="U33" s="101">
        <v>0</v>
      </c>
      <c r="V33" s="101">
        <v>0</v>
      </c>
      <c r="W33" s="101">
        <v>285.30857370533818</v>
      </c>
      <c r="X33" s="101">
        <v>74.183956606303084</v>
      </c>
      <c r="Y33" s="101">
        <v>0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704.07242982896901</v>
      </c>
      <c r="H34" s="104">
        <v>702.86822862906808</v>
      </c>
      <c r="I34" s="104">
        <v>696.39458170545038</v>
      </c>
      <c r="J34" s="104">
        <v>0</v>
      </c>
      <c r="K34" s="104">
        <v>707.33949667708339</v>
      </c>
      <c r="L34" s="104">
        <v>522.65894783370209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854.19967624425874</v>
      </c>
      <c r="S34" s="104">
        <v>883.05843095957368</v>
      </c>
      <c r="T34" s="104">
        <v>897.80573476314328</v>
      </c>
      <c r="U34" s="104">
        <v>0</v>
      </c>
      <c r="V34" s="104">
        <v>0</v>
      </c>
      <c r="W34" s="104">
        <v>1009.1559439685954</v>
      </c>
      <c r="X34" s="104">
        <v>809.99937832759815</v>
      </c>
      <c r="Y34" s="104">
        <v>0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874.98620701522293</v>
      </c>
      <c r="D35" s="101">
        <v>872.9094878520541</v>
      </c>
      <c r="E35" s="101">
        <v>921.46936553668672</v>
      </c>
      <c r="F35" s="101">
        <v>925.86118911919334</v>
      </c>
      <c r="G35" s="101">
        <v>857.31844236007043</v>
      </c>
      <c r="H35" s="101">
        <v>889.51411067747711</v>
      </c>
      <c r="I35" s="101">
        <v>897.39020136234967</v>
      </c>
      <c r="J35" s="101">
        <v>912.55934161017683</v>
      </c>
      <c r="K35" s="101">
        <v>843.4270867727779</v>
      </c>
      <c r="L35" s="101">
        <v>925.81789845876222</v>
      </c>
      <c r="M35" s="101">
        <v>997.5625087359482</v>
      </c>
      <c r="N35" s="101">
        <v>1069.3489207715204</v>
      </c>
      <c r="O35" s="101">
        <v>1132.8888080668501</v>
      </c>
      <c r="P35" s="101">
        <v>1016.6879057589056</v>
      </c>
      <c r="Q35" s="101">
        <v>1069.8438668648498</v>
      </c>
      <c r="R35" s="101">
        <v>1082.1505329823826</v>
      </c>
      <c r="S35" s="101">
        <v>1151.1382775486445</v>
      </c>
      <c r="T35" s="101">
        <v>1163.7418392214606</v>
      </c>
      <c r="U35" s="101">
        <v>1149.3423335266334</v>
      </c>
      <c r="V35" s="101">
        <v>1196.5406607763175</v>
      </c>
      <c r="W35" s="101">
        <v>1161.6817280584644</v>
      </c>
      <c r="X35" s="101">
        <v>874.26243850272385</v>
      </c>
      <c r="Y35" s="101">
        <v>818.19185034262102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874.97418886449873</v>
      </c>
      <c r="D36" s="104">
        <v>872.86458242287461</v>
      </c>
      <c r="E36" s="104">
        <v>921.44895984308687</v>
      </c>
      <c r="F36" s="104">
        <v>925.87758803980876</v>
      </c>
      <c r="G36" s="104">
        <v>857.39624875183961</v>
      </c>
      <c r="H36" s="104">
        <v>889.77670935628362</v>
      </c>
      <c r="I36" s="104">
        <v>897.86796234324777</v>
      </c>
      <c r="J36" s="104">
        <v>913.13936837494748</v>
      </c>
      <c r="K36" s="104">
        <v>843.92979751314363</v>
      </c>
      <c r="L36" s="104">
        <v>926.37538388709902</v>
      </c>
      <c r="M36" s="104">
        <v>998.29133365993346</v>
      </c>
      <c r="N36" s="104">
        <v>1069.6736271155917</v>
      </c>
      <c r="O36" s="104">
        <v>1132.6664046352944</v>
      </c>
      <c r="P36" s="104">
        <v>0</v>
      </c>
      <c r="Q36" s="104">
        <v>1069.6444501045196</v>
      </c>
      <c r="R36" s="104">
        <v>1082.1578130398038</v>
      </c>
      <c r="S36" s="104">
        <v>1151.3304902661282</v>
      </c>
      <c r="T36" s="104">
        <v>1164.7760737579117</v>
      </c>
      <c r="U36" s="104">
        <v>1150.4012640641963</v>
      </c>
      <c r="V36" s="104">
        <v>1196.7021084109965</v>
      </c>
      <c r="W36" s="104">
        <v>1161.6663716238563</v>
      </c>
      <c r="X36" s="104">
        <v>875.94700273544925</v>
      </c>
      <c r="Y36" s="104">
        <v>819.84900942904062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209.57778678234254</v>
      </c>
      <c r="D37" s="98">
        <v>190.87140077353814</v>
      </c>
      <c r="E37" s="98">
        <v>223.39743604842587</v>
      </c>
      <c r="F37" s="98">
        <v>217.42296595581118</v>
      </c>
      <c r="G37" s="98">
        <v>183.04491936540384</v>
      </c>
      <c r="H37" s="98">
        <v>179.8646586614496</v>
      </c>
      <c r="I37" s="98">
        <v>219.21422424160471</v>
      </c>
      <c r="J37" s="98">
        <v>205.05912584043907</v>
      </c>
      <c r="K37" s="98">
        <v>172.32024024601847</v>
      </c>
      <c r="L37" s="98">
        <v>414.16223301297129</v>
      </c>
      <c r="M37" s="98">
        <v>196.61583396060536</v>
      </c>
      <c r="N37" s="98">
        <v>273.08460418349574</v>
      </c>
      <c r="O37" s="98">
        <v>302.41800671619364</v>
      </c>
      <c r="P37" s="98">
        <v>0</v>
      </c>
      <c r="Q37" s="98">
        <v>236.26784546423448</v>
      </c>
      <c r="R37" s="98">
        <v>225.07857075224615</v>
      </c>
      <c r="S37" s="98">
        <v>269.23502416972138</v>
      </c>
      <c r="T37" s="98">
        <v>270.29377071794585</v>
      </c>
      <c r="U37" s="98">
        <v>243.60911227254974</v>
      </c>
      <c r="V37" s="98">
        <v>258.19509985560887</v>
      </c>
      <c r="W37" s="98">
        <v>255.26731637692018</v>
      </c>
      <c r="X37" s="98">
        <v>73.702237879631994</v>
      </c>
      <c r="Y37" s="98">
        <v>56.349648136394904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665.39640208215621</v>
      </c>
      <c r="D38" s="98">
        <v>681.99318164933629</v>
      </c>
      <c r="E38" s="98">
        <v>698.05152379466097</v>
      </c>
      <c r="F38" s="98">
        <v>708.45462208399738</v>
      </c>
      <c r="G38" s="98">
        <v>674.35132938643585</v>
      </c>
      <c r="H38" s="98">
        <v>709.91205069483397</v>
      </c>
      <c r="I38" s="98">
        <v>678.65373810164294</v>
      </c>
      <c r="J38" s="98">
        <v>708.08024253450844</v>
      </c>
      <c r="K38" s="98">
        <v>671.60955726712507</v>
      </c>
      <c r="L38" s="98">
        <v>512.21315087412768</v>
      </c>
      <c r="M38" s="98">
        <v>801.67549969932793</v>
      </c>
      <c r="N38" s="98">
        <v>796.58902293209599</v>
      </c>
      <c r="O38" s="98">
        <v>830.24839791910051</v>
      </c>
      <c r="P38" s="98">
        <v>0</v>
      </c>
      <c r="Q38" s="98">
        <v>833.37660464028522</v>
      </c>
      <c r="R38" s="98">
        <v>857.07924228755758</v>
      </c>
      <c r="S38" s="98">
        <v>882.09546609640665</v>
      </c>
      <c r="T38" s="98">
        <v>894.48230303996593</v>
      </c>
      <c r="U38" s="98">
        <v>906.79215179164657</v>
      </c>
      <c r="V38" s="98">
        <v>938.5070085553873</v>
      </c>
      <c r="W38" s="98">
        <v>906.3990552469362</v>
      </c>
      <c r="X38" s="98">
        <v>802.24476485581715</v>
      </c>
      <c r="Y38" s="98">
        <v>763.49936129264574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566.63790199773462</v>
      </c>
      <c r="D39" s="122">
        <v>572.47418824373437</v>
      </c>
      <c r="E39" s="122">
        <v>552.7616260250154</v>
      </c>
      <c r="F39" s="122">
        <v>499.1697128319741</v>
      </c>
      <c r="G39" s="122">
        <v>513.19541113580783</v>
      </c>
      <c r="H39" s="122">
        <v>524.06692664873503</v>
      </c>
      <c r="I39" s="122">
        <v>550.00071701654429</v>
      </c>
      <c r="J39" s="122">
        <v>559.95242449288287</v>
      </c>
      <c r="K39" s="122">
        <v>455.47806604470532</v>
      </c>
      <c r="L39" s="122">
        <v>573.19893864666244</v>
      </c>
      <c r="M39" s="122">
        <v>565.75704208671016</v>
      </c>
      <c r="N39" s="122">
        <v>603.67933640804995</v>
      </c>
      <c r="O39" s="122">
        <v>620.95814988585676</v>
      </c>
      <c r="P39" s="122">
        <v>527.96687755053244</v>
      </c>
      <c r="Q39" s="122">
        <v>574.8040400457503</v>
      </c>
      <c r="R39" s="122">
        <v>558.99936700184833</v>
      </c>
      <c r="S39" s="122">
        <v>593.66048965414609</v>
      </c>
      <c r="T39" s="122">
        <v>591.06525487099293</v>
      </c>
      <c r="U39" s="122">
        <v>585.86505137165364</v>
      </c>
      <c r="V39" s="122">
        <v>615.46546453550604</v>
      </c>
      <c r="W39" s="122">
        <v>578.88511157370021</v>
      </c>
      <c r="X39" s="122">
        <v>647.17745799941736</v>
      </c>
      <c r="Y39" s="122">
        <v>594.89007238186105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554.29529157006402</v>
      </c>
      <c r="D40" s="98">
        <v>568.20331782171149</v>
      </c>
      <c r="E40" s="98">
        <v>536.3550954140353</v>
      </c>
      <c r="F40" s="98">
        <v>528.43232575790194</v>
      </c>
      <c r="G40" s="98">
        <v>516.27700261579571</v>
      </c>
      <c r="H40" s="98">
        <v>517.38564137901551</v>
      </c>
      <c r="I40" s="98">
        <v>551.11187835395651</v>
      </c>
      <c r="J40" s="98">
        <v>521.69196101744262</v>
      </c>
      <c r="K40" s="98">
        <v>531.39852729060783</v>
      </c>
      <c r="L40" s="98">
        <v>549.75457181350828</v>
      </c>
      <c r="M40" s="98">
        <v>578.54536828694461</v>
      </c>
      <c r="N40" s="98">
        <v>583.89448531332994</v>
      </c>
      <c r="O40" s="98">
        <v>585.74155215149449</v>
      </c>
      <c r="P40" s="98">
        <v>0</v>
      </c>
      <c r="Q40" s="98">
        <v>588.87492357747396</v>
      </c>
      <c r="R40" s="98">
        <v>543.08880973373346</v>
      </c>
      <c r="S40" s="98">
        <v>592.19155028706359</v>
      </c>
      <c r="T40" s="98">
        <v>582.54137864837833</v>
      </c>
      <c r="U40" s="98">
        <v>585.76793624623724</v>
      </c>
      <c r="V40" s="98">
        <v>638.82951532023196</v>
      </c>
      <c r="W40" s="98">
        <v>612.70612374836321</v>
      </c>
      <c r="X40" s="98">
        <v>612.79854203371463</v>
      </c>
      <c r="Y40" s="98">
        <v>574.86976021597332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575.46362872823715</v>
      </c>
      <c r="D41" s="33">
        <v>576.00175731487343</v>
      </c>
      <c r="E41" s="33">
        <v>566.09172223688427</v>
      </c>
      <c r="F41" s="33">
        <v>470.89511801775183</v>
      </c>
      <c r="G41" s="33">
        <v>510.98426592437386</v>
      </c>
      <c r="H41" s="33">
        <v>527.80073638202612</v>
      </c>
      <c r="I41" s="33">
        <v>549.38292273876652</v>
      </c>
      <c r="J41" s="33">
        <v>577.71928637682697</v>
      </c>
      <c r="K41" s="33">
        <v>416.05977525100747</v>
      </c>
      <c r="L41" s="33">
        <v>586.01146875831932</v>
      </c>
      <c r="M41" s="33">
        <v>558.55363552828919</v>
      </c>
      <c r="N41" s="33">
        <v>612.73159428233362</v>
      </c>
      <c r="O41" s="33">
        <v>637.29275200756933</v>
      </c>
      <c r="P41" s="33">
        <v>527.96687755053244</v>
      </c>
      <c r="Q41" s="33">
        <v>569.57815329899699</v>
      </c>
      <c r="R41" s="33">
        <v>563.13397250063645</v>
      </c>
      <c r="S41" s="33">
        <v>594.11302747284242</v>
      </c>
      <c r="T41" s="33">
        <v>593.85042661641842</v>
      </c>
      <c r="U41" s="33">
        <v>585.89768687751746</v>
      </c>
      <c r="V41" s="33">
        <v>609.44182863681908</v>
      </c>
      <c r="W41" s="33">
        <v>573.62821398118285</v>
      </c>
      <c r="X41" s="33">
        <v>648.77132402656071</v>
      </c>
      <c r="Y41" s="33">
        <v>597.02607665291589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10999.835631565669</v>
      </c>
      <c r="D43" s="117">
        <f t="shared" si="14"/>
        <v>9895.0234850566885</v>
      </c>
      <c r="E43" s="117">
        <f t="shared" si="14"/>
        <v>10518.243583660011</v>
      </c>
      <c r="F43" s="117">
        <f t="shared" si="14"/>
        <v>10605.640766794148</v>
      </c>
      <c r="G43" s="117">
        <f t="shared" si="14"/>
        <v>10703.64042423355</v>
      </c>
      <c r="H43" s="117">
        <f t="shared" si="14"/>
        <v>10129.131140118061</v>
      </c>
      <c r="I43" s="117">
        <f t="shared" si="14"/>
        <v>8760.3746555305042</v>
      </c>
      <c r="J43" s="117">
        <f t="shared" si="14"/>
        <v>10196.910715762511</v>
      </c>
      <c r="K43" s="117">
        <f t="shared" si="14"/>
        <v>10090.554173887029</v>
      </c>
      <c r="L43" s="117">
        <f t="shared" si="14"/>
        <v>9953.9557891636377</v>
      </c>
      <c r="M43" s="117">
        <f t="shared" si="14"/>
        <v>8515.5688657004721</v>
      </c>
      <c r="N43" s="117">
        <f t="shared" si="14"/>
        <v>9855.9556546147505</v>
      </c>
      <c r="O43" s="117">
        <f t="shared" si="14"/>
        <v>10420.111859265375</v>
      </c>
      <c r="P43" s="117">
        <f t="shared" si="14"/>
        <v>7742.7610388212861</v>
      </c>
      <c r="Q43" s="117">
        <f t="shared" si="14"/>
        <v>8163.9581010235343</v>
      </c>
      <c r="R43" s="117">
        <f t="shared" ref="R43:V43" si="15">R44+R47+R49+R58</f>
        <v>8814.6640372059301</v>
      </c>
      <c r="S43" s="117">
        <f t="shared" si="15"/>
        <v>8616.9675220339814</v>
      </c>
      <c r="T43" s="117">
        <f t="shared" si="15"/>
        <v>8050.858833157381</v>
      </c>
      <c r="U43" s="117">
        <f t="shared" si="15"/>
        <v>8066.7263854828798</v>
      </c>
      <c r="V43" s="117">
        <f t="shared" si="15"/>
        <v>7215.5625468865337</v>
      </c>
      <c r="W43" s="117">
        <f t="shared" ref="W43:Y43" si="16">W44+W47+W49+W58</f>
        <v>8297.368111284226</v>
      </c>
      <c r="X43" s="117">
        <f t="shared" si="16"/>
        <v>6393.7411111058718</v>
      </c>
      <c r="Y43" s="117">
        <f t="shared" si="16"/>
        <v>5822.7296663794505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9535.9479417709899</v>
      </c>
      <c r="D44" s="122">
        <f t="shared" si="17"/>
        <v>8429.4890286278969</v>
      </c>
      <c r="E44" s="122">
        <f t="shared" si="17"/>
        <v>9025.7875388297707</v>
      </c>
      <c r="F44" s="122">
        <f t="shared" si="17"/>
        <v>9185.8749288372637</v>
      </c>
      <c r="G44" s="122">
        <f t="shared" si="17"/>
        <v>9306.2813353561069</v>
      </c>
      <c r="H44" s="122">
        <f t="shared" si="17"/>
        <v>8693.1272328717496</v>
      </c>
      <c r="I44" s="122">
        <f t="shared" si="17"/>
        <v>7342.3484062241096</v>
      </c>
      <c r="J44" s="122">
        <f t="shared" si="17"/>
        <v>8686.012632906366</v>
      </c>
      <c r="K44" s="122">
        <f t="shared" si="17"/>
        <v>8701.1271965051274</v>
      </c>
      <c r="L44" s="122">
        <f t="shared" si="17"/>
        <v>8428.9853607747809</v>
      </c>
      <c r="M44" s="122">
        <f t="shared" si="17"/>
        <v>6926.5414906192636</v>
      </c>
      <c r="N44" s="122">
        <f t="shared" si="17"/>
        <v>8155.2442147017346</v>
      </c>
      <c r="O44" s="122">
        <f t="shared" si="17"/>
        <v>8650.065266720183</v>
      </c>
      <c r="P44" s="122">
        <f t="shared" si="17"/>
        <v>6165.7717399483217</v>
      </c>
      <c r="Q44" s="122">
        <f t="shared" si="17"/>
        <v>6624.3990105030898</v>
      </c>
      <c r="R44" s="122">
        <f t="shared" ref="R44:V44" si="18">SUM(R45:R46)</f>
        <v>6969.413223786556</v>
      </c>
      <c r="S44" s="122">
        <f t="shared" si="18"/>
        <v>6725.8188524321895</v>
      </c>
      <c r="T44" s="122">
        <f t="shared" si="18"/>
        <v>6212.2703266591552</v>
      </c>
      <c r="U44" s="122">
        <f t="shared" si="18"/>
        <v>6096.6589234943631</v>
      </c>
      <c r="V44" s="122">
        <f t="shared" si="18"/>
        <v>5315.2756427578179</v>
      </c>
      <c r="W44" s="122">
        <f t="shared" ref="W44:Y44" si="19">SUM(W45:W46)</f>
        <v>6232.5198051563393</v>
      </c>
      <c r="X44" s="122">
        <f t="shared" si="19"/>
        <v>4859.5955457926166</v>
      </c>
      <c r="Y44" s="122">
        <f t="shared" si="19"/>
        <v>4405.4603174364102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9308.3001789620866</v>
      </c>
      <c r="D45" s="98">
        <v>8230.8460100609191</v>
      </c>
      <c r="E45" s="98">
        <v>8822.6927183053194</v>
      </c>
      <c r="F45" s="98">
        <v>8977.6227637254124</v>
      </c>
      <c r="G45" s="98">
        <v>9100.0478310341932</v>
      </c>
      <c r="H45" s="98">
        <v>8504.0446845752176</v>
      </c>
      <c r="I45" s="98">
        <v>7182.6484985286006</v>
      </c>
      <c r="J45" s="98">
        <v>8499.9861511784984</v>
      </c>
      <c r="K45" s="98">
        <v>8520.0416826073288</v>
      </c>
      <c r="L45" s="98">
        <v>8254.7289688805758</v>
      </c>
      <c r="M45" s="98">
        <v>6786.5584284708166</v>
      </c>
      <c r="N45" s="98">
        <v>7990.3735724386361</v>
      </c>
      <c r="O45" s="98">
        <v>8476.8265101516045</v>
      </c>
      <c r="P45" s="98">
        <v>6043.537889282029</v>
      </c>
      <c r="Q45" s="98">
        <v>6493.9196966655645</v>
      </c>
      <c r="R45" s="98">
        <v>6832.7233166944425</v>
      </c>
      <c r="S45" s="98">
        <v>6594.7060919302021</v>
      </c>
      <c r="T45" s="98">
        <v>6092.1598470107629</v>
      </c>
      <c r="U45" s="98">
        <v>5978.9328081836256</v>
      </c>
      <c r="V45" s="98">
        <v>5213.4506153144375</v>
      </c>
      <c r="W45" s="98">
        <v>6112.2753095702619</v>
      </c>
      <c r="X45" s="98">
        <v>4767.8403175473104</v>
      </c>
      <c r="Y45" s="98">
        <v>4322.401845439641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227.64776280890334</v>
      </c>
      <c r="D46" s="98">
        <v>198.64301856697693</v>
      </c>
      <c r="E46" s="98">
        <v>203.0948205244519</v>
      </c>
      <c r="F46" s="98">
        <v>208.2521651118515</v>
      </c>
      <c r="G46" s="98">
        <v>206.23350432191356</v>
      </c>
      <c r="H46" s="98">
        <v>189.08254829653126</v>
      </c>
      <c r="I46" s="98">
        <v>159.69990769550895</v>
      </c>
      <c r="J46" s="98">
        <v>186.02648172786684</v>
      </c>
      <c r="K46" s="98">
        <v>181.08551389779836</v>
      </c>
      <c r="L46" s="98">
        <v>174.25639189420585</v>
      </c>
      <c r="M46" s="98">
        <v>139.98306214844663</v>
      </c>
      <c r="N46" s="98">
        <v>164.87064226309838</v>
      </c>
      <c r="O46" s="98">
        <v>173.23875656857905</v>
      </c>
      <c r="P46" s="98">
        <v>122.23385066629264</v>
      </c>
      <c r="Q46" s="98">
        <v>130.47931383752513</v>
      </c>
      <c r="R46" s="98">
        <v>136.68990709211386</v>
      </c>
      <c r="S46" s="98">
        <v>131.11276050198705</v>
      </c>
      <c r="T46" s="98">
        <v>120.11047964839257</v>
      </c>
      <c r="U46" s="98">
        <v>117.72611531073764</v>
      </c>
      <c r="V46" s="98">
        <v>101.82502744337992</v>
      </c>
      <c r="W46" s="98">
        <v>120.24449558607779</v>
      </c>
      <c r="X46" s="98">
        <v>91.75522824530573</v>
      </c>
      <c r="Y46" s="98">
        <v>83.058471996768986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8.8602608141527508</v>
      </c>
      <c r="D47" s="122">
        <f t="shared" si="20"/>
        <v>22.727508554003084</v>
      </c>
      <c r="E47" s="122">
        <f t="shared" si="20"/>
        <v>15.376354415290471</v>
      </c>
      <c r="F47" s="122">
        <f t="shared" si="20"/>
        <v>6.4063748771611717</v>
      </c>
      <c r="G47" s="122">
        <f t="shared" si="20"/>
        <v>7.6419485257177104</v>
      </c>
      <c r="H47" s="122">
        <f t="shared" si="20"/>
        <v>13.200566818323908</v>
      </c>
      <c r="I47" s="122">
        <f t="shared" si="20"/>
        <v>2.9639134954855395</v>
      </c>
      <c r="J47" s="122">
        <f t="shared" si="20"/>
        <v>15.764383433764104</v>
      </c>
      <c r="K47" s="122">
        <f t="shared" si="20"/>
        <v>58.959172919449713</v>
      </c>
      <c r="L47" s="122">
        <f t="shared" si="20"/>
        <v>35.259149714381365</v>
      </c>
      <c r="M47" s="122">
        <f t="shared" si="20"/>
        <v>25.792121985174838</v>
      </c>
      <c r="N47" s="122">
        <f t="shared" si="20"/>
        <v>23.39599905246968</v>
      </c>
      <c r="O47" s="122">
        <f t="shared" si="20"/>
        <v>46.715644247564192</v>
      </c>
      <c r="P47" s="122">
        <f t="shared" si="20"/>
        <v>20.42354294348538</v>
      </c>
      <c r="Q47" s="122">
        <f t="shared" si="20"/>
        <v>32.715695983544066</v>
      </c>
      <c r="R47" s="122">
        <f t="shared" si="20"/>
        <v>102.39933846636127</v>
      </c>
      <c r="S47" s="122">
        <f t="shared" si="20"/>
        <v>122.98236125593127</v>
      </c>
      <c r="T47" s="122">
        <f t="shared" si="20"/>
        <v>94.615335954569076</v>
      </c>
      <c r="U47" s="122">
        <f t="shared" si="20"/>
        <v>208.54191933327655</v>
      </c>
      <c r="V47" s="122">
        <f t="shared" si="20"/>
        <v>98.666849529070205</v>
      </c>
      <c r="W47" s="122">
        <f t="shared" si="20"/>
        <v>271.34770120609409</v>
      </c>
      <c r="X47" s="122">
        <f t="shared" si="20"/>
        <v>29.542945895631014</v>
      </c>
      <c r="Y47" s="122">
        <f t="shared" si="20"/>
        <v>21.330715208160665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8.8602608141527508</v>
      </c>
      <c r="D48" s="98">
        <f>IF(RES_hhdet_in_tes!D48=0,0,RES_hhdet_in_tes!D48*1000*11630/RES_hhdet_in_new!D45)</f>
        <v>22.727508554003084</v>
      </c>
      <c r="E48" s="98">
        <f>IF(RES_hhdet_in_tes!E48=0,0,RES_hhdet_in_tes!E48*1000*11630/RES_hhdet_in_new!E45)</f>
        <v>15.376354415290471</v>
      </c>
      <c r="F48" s="98">
        <f>IF(RES_hhdet_in_tes!F48=0,0,RES_hhdet_in_tes!F48*1000*11630/RES_hhdet_in_new!F45)</f>
        <v>6.4063748771611717</v>
      </c>
      <c r="G48" s="98">
        <f>IF(RES_hhdet_in_tes!G48=0,0,RES_hhdet_in_tes!G48*1000*11630/RES_hhdet_in_new!G45)</f>
        <v>7.6419485257177104</v>
      </c>
      <c r="H48" s="98">
        <f>IF(RES_hhdet_in_tes!H48=0,0,RES_hhdet_in_tes!H48*1000*11630/RES_hhdet_in_new!H45)</f>
        <v>13.200566818323908</v>
      </c>
      <c r="I48" s="98">
        <f>IF(RES_hhdet_in_tes!I48=0,0,RES_hhdet_in_tes!I48*1000*11630/RES_hhdet_in_new!I45)</f>
        <v>2.9639134954855395</v>
      </c>
      <c r="J48" s="98">
        <f>IF(RES_hhdet_in_tes!J48=0,0,RES_hhdet_in_tes!J48*1000*11630/RES_hhdet_in_new!J45)</f>
        <v>15.764383433764104</v>
      </c>
      <c r="K48" s="98">
        <f>IF(RES_hhdet_in_tes!K48=0,0,RES_hhdet_in_tes!K48*1000*11630/RES_hhdet_in_new!K45)</f>
        <v>58.959172919449713</v>
      </c>
      <c r="L48" s="98">
        <f>IF(RES_hhdet_in_tes!L48=0,0,RES_hhdet_in_tes!L48*1000*11630/RES_hhdet_in_new!L45)</f>
        <v>35.259149714381365</v>
      </c>
      <c r="M48" s="98">
        <f>IF(RES_hhdet_in_tes!M48=0,0,RES_hhdet_in_tes!M48*1000*11630/RES_hhdet_in_new!M45)</f>
        <v>25.792121985174838</v>
      </c>
      <c r="N48" s="98">
        <f>IF(RES_hhdet_in_tes!N48=0,0,RES_hhdet_in_tes!N48*1000*11630/RES_hhdet_in_new!N45)</f>
        <v>23.39599905246968</v>
      </c>
      <c r="O48" s="98">
        <f>IF(RES_hhdet_in_tes!O48=0,0,RES_hhdet_in_tes!O48*1000*11630/RES_hhdet_in_new!O45)</f>
        <v>46.715644247564192</v>
      </c>
      <c r="P48" s="98">
        <f>IF(RES_hhdet_in_tes!P48=0,0,RES_hhdet_in_tes!P48*1000*11630/RES_hhdet_in_new!P45)</f>
        <v>20.42354294348538</v>
      </c>
      <c r="Q48" s="98">
        <f>IF(RES_hhdet_in_tes!Q48=0,0,RES_hhdet_in_tes!Q48*1000*11630/RES_hhdet_in_new!Q45)</f>
        <v>32.715695983544066</v>
      </c>
      <c r="R48" s="98">
        <f>IF(RES_hhdet_in_tes!R48=0,0,RES_hhdet_in_tes!R48*1000*11630/RES_hhdet_in_new!R45)</f>
        <v>102.39933846636127</v>
      </c>
      <c r="S48" s="98">
        <f>IF(RES_hhdet_in_tes!S48=0,0,RES_hhdet_in_tes!S48*1000*11630/RES_hhdet_in_new!S45)</f>
        <v>122.98236125593127</v>
      </c>
      <c r="T48" s="98">
        <f>IF(RES_hhdet_in_tes!T48=0,0,RES_hhdet_in_tes!T48*1000*11630/RES_hhdet_in_new!T45)</f>
        <v>94.615335954569076</v>
      </c>
      <c r="U48" s="98">
        <f>IF(RES_hhdet_in_tes!U48=0,0,RES_hhdet_in_tes!U48*1000*11630/RES_hhdet_in_new!U45)</f>
        <v>208.54191933327655</v>
      </c>
      <c r="V48" s="98">
        <f>IF(RES_hhdet_in_tes!V48=0,0,RES_hhdet_in_tes!V48*1000*11630/RES_hhdet_in_new!V45)</f>
        <v>98.666849529070205</v>
      </c>
      <c r="W48" s="98">
        <f>IF(RES_hhdet_in_tes!W48=0,0,RES_hhdet_in_tes!W48*1000*11630/RES_hhdet_in_new!W45)</f>
        <v>271.34770120609409</v>
      </c>
      <c r="X48" s="98">
        <f>IF(RES_hhdet_in_tes!X48=0,0,RES_hhdet_in_tes!X48*1000*11630/RES_hhdet_in_new!X45)</f>
        <v>29.542945895631014</v>
      </c>
      <c r="Y48" s="98">
        <f>IF(RES_hhdet_in_tes!Y48=0,0,RES_hhdet_in_tes!Y48*1000*11630/RES_hhdet_in_new!Y45)</f>
        <v>21.330715208160665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888.39001339822607</v>
      </c>
      <c r="D49" s="122">
        <v>870.33312592716516</v>
      </c>
      <c r="E49" s="122">
        <v>924.31744570780177</v>
      </c>
      <c r="F49" s="122">
        <v>914.18835124310056</v>
      </c>
      <c r="G49" s="122">
        <v>876.52172813433572</v>
      </c>
      <c r="H49" s="122">
        <v>898.73674702323024</v>
      </c>
      <c r="I49" s="122">
        <v>865.06165983649737</v>
      </c>
      <c r="J49" s="122">
        <v>935.17922442627582</v>
      </c>
      <c r="K49" s="122">
        <v>874.98963860463937</v>
      </c>
      <c r="L49" s="122">
        <v>916.51335410062632</v>
      </c>
      <c r="M49" s="122">
        <v>997.47757139039516</v>
      </c>
      <c r="N49" s="122">
        <v>1073.6350787036388</v>
      </c>
      <c r="O49" s="122">
        <v>1102.3707215114155</v>
      </c>
      <c r="P49" s="122">
        <v>1009.6787186856729</v>
      </c>
      <c r="Q49" s="122">
        <v>932.0412789459233</v>
      </c>
      <c r="R49" s="122">
        <v>1183.8527893399341</v>
      </c>
      <c r="S49" s="122">
        <v>1174.5057537503083</v>
      </c>
      <c r="T49" s="122">
        <v>1152.9085176871222</v>
      </c>
      <c r="U49" s="122">
        <v>1175.6604932059499</v>
      </c>
      <c r="V49" s="122">
        <v>1186.1562754851307</v>
      </c>
      <c r="W49" s="122">
        <v>1214.614149291594</v>
      </c>
      <c r="X49" s="122">
        <v>857.42631847209861</v>
      </c>
      <c r="Y49" s="122">
        <v>801.04798333394308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902.37150991889428</v>
      </c>
      <c r="D50" s="98">
        <v>867.0143183956269</v>
      </c>
      <c r="E50" s="98">
        <v>926.26092607067937</v>
      </c>
      <c r="F50" s="98">
        <v>900.77528657711002</v>
      </c>
      <c r="G50" s="98">
        <v>893.44380742171325</v>
      </c>
      <c r="H50" s="98">
        <v>911.04671536595868</v>
      </c>
      <c r="I50" s="98">
        <v>849.64660703398783</v>
      </c>
      <c r="J50" s="98">
        <v>942.11238682208489</v>
      </c>
      <c r="K50" s="98">
        <v>897.47329417277729</v>
      </c>
      <c r="L50" s="98">
        <v>906.06252914330844</v>
      </c>
      <c r="M50" s="98">
        <v>997.11789176185414</v>
      </c>
      <c r="N50" s="98">
        <v>1079.1406145625613</v>
      </c>
      <c r="O50" s="98">
        <v>1054.6799898262757</v>
      </c>
      <c r="P50" s="98">
        <v>1004.9255628129789</v>
      </c>
      <c r="Q50" s="98">
        <v>932.0412789459233</v>
      </c>
      <c r="R50" s="98">
        <v>1183.8521209566295</v>
      </c>
      <c r="S50" s="98">
        <v>1174.5060281799817</v>
      </c>
      <c r="T50" s="98">
        <v>1152.908909321151</v>
      </c>
      <c r="U50" s="98">
        <v>1175.6589558261976</v>
      </c>
      <c r="V50" s="98">
        <v>1181.011441487168</v>
      </c>
      <c r="W50" s="98">
        <v>1279.5142200841083</v>
      </c>
      <c r="X50" s="98">
        <v>801.58733891415795</v>
      </c>
      <c r="Y50" s="98">
        <v>789.7967990663243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902.39687041048978</v>
      </c>
      <c r="D51" s="98">
        <v>0</v>
      </c>
      <c r="E51" s="98">
        <v>926.24338383321685</v>
      </c>
      <c r="F51" s="98">
        <v>900.74652182331477</v>
      </c>
      <c r="G51" s="98">
        <v>893.58790968808944</v>
      </c>
      <c r="H51" s="98">
        <v>911.43184224616925</v>
      </c>
      <c r="I51" s="98">
        <v>850.21254980783533</v>
      </c>
      <c r="J51" s="98">
        <v>943.16817611822012</v>
      </c>
      <c r="K51" s="98">
        <v>898.58897263633537</v>
      </c>
      <c r="L51" s="98">
        <v>906.93871245474975</v>
      </c>
      <c r="M51" s="98">
        <v>998.42424162011662</v>
      </c>
      <c r="N51" s="98">
        <v>1079.9319061312954</v>
      </c>
      <c r="O51" s="98">
        <v>0</v>
      </c>
      <c r="P51" s="98">
        <v>1004.9284419829892</v>
      </c>
      <c r="Q51" s="98">
        <v>0</v>
      </c>
      <c r="R51" s="98">
        <v>1184.0788710707604</v>
      </c>
      <c r="S51" s="98">
        <v>1174.0402674764355</v>
      </c>
      <c r="T51" s="98">
        <v>1152.6963730942405</v>
      </c>
      <c r="U51" s="98">
        <v>1176.2338216482335</v>
      </c>
      <c r="V51" s="98">
        <v>0</v>
      </c>
      <c r="W51" s="98">
        <v>1280.4254413707006</v>
      </c>
      <c r="X51" s="98">
        <v>801.89507574379707</v>
      </c>
      <c r="Y51" s="98">
        <v>790.21046644822513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216.1581531732167</v>
      </c>
      <c r="D52" s="101">
        <v>0</v>
      </c>
      <c r="E52" s="101">
        <v>224.53466852101081</v>
      </c>
      <c r="F52" s="101">
        <v>211.49006617973694</v>
      </c>
      <c r="G52" s="101">
        <v>190.89893302029176</v>
      </c>
      <c r="H52" s="101">
        <v>184.43368855152985</v>
      </c>
      <c r="I52" s="101">
        <v>207.34657569390936</v>
      </c>
      <c r="J52" s="101">
        <v>211.98680898534744</v>
      </c>
      <c r="K52" s="101">
        <v>184.01119200379827</v>
      </c>
      <c r="L52" s="101">
        <v>405.34811925500208</v>
      </c>
      <c r="M52" s="101">
        <v>196.85266129392801</v>
      </c>
      <c r="N52" s="101">
        <v>275.84222360333905</v>
      </c>
      <c r="O52" s="101">
        <v>0</v>
      </c>
      <c r="P52" s="101">
        <v>192.29521185536001</v>
      </c>
      <c r="Q52" s="101">
        <v>0</v>
      </c>
      <c r="R52" s="101">
        <v>246.98215833583427</v>
      </c>
      <c r="S52" s="101">
        <v>274.62228133325164</v>
      </c>
      <c r="T52" s="101">
        <v>267.40866167327829</v>
      </c>
      <c r="U52" s="101">
        <v>249.32324295946663</v>
      </c>
      <c r="V52" s="101">
        <v>0</v>
      </c>
      <c r="W52" s="101">
        <v>282.4728130777595</v>
      </c>
      <c r="X52" s="101">
        <v>62.404179544722993</v>
      </c>
      <c r="Y52" s="101">
        <v>53.955971483732164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686.23871723727314</v>
      </c>
      <c r="D53" s="104">
        <v>0</v>
      </c>
      <c r="E53" s="104">
        <v>701.70871531220598</v>
      </c>
      <c r="F53" s="104">
        <v>689.25645564357785</v>
      </c>
      <c r="G53" s="104">
        <v>702.68897666779776</v>
      </c>
      <c r="H53" s="104">
        <v>726.99815369463954</v>
      </c>
      <c r="I53" s="104">
        <v>642.86597411392609</v>
      </c>
      <c r="J53" s="104">
        <v>731.18136713287265</v>
      </c>
      <c r="K53" s="104">
        <v>714.57778063253704</v>
      </c>
      <c r="L53" s="104">
        <v>501.5905931997475</v>
      </c>
      <c r="M53" s="104">
        <v>801.57158032618861</v>
      </c>
      <c r="N53" s="104">
        <v>804.08968252795614</v>
      </c>
      <c r="O53" s="104">
        <v>0</v>
      </c>
      <c r="P53" s="104">
        <v>812.63323012762896</v>
      </c>
      <c r="Q53" s="104">
        <v>0</v>
      </c>
      <c r="R53" s="104">
        <v>937.0967127349262</v>
      </c>
      <c r="S53" s="104">
        <v>899.41798614318395</v>
      </c>
      <c r="T53" s="104">
        <v>885.28771142096218</v>
      </c>
      <c r="U53" s="104">
        <v>926.9105786887668</v>
      </c>
      <c r="V53" s="104">
        <v>0</v>
      </c>
      <c r="W53" s="104">
        <v>997.95262829294086</v>
      </c>
      <c r="X53" s="104">
        <v>739.49089619907397</v>
      </c>
      <c r="Y53" s="104">
        <v>736.25449496449301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874.98620701522293</v>
      </c>
      <c r="D54" s="101">
        <v>872.90948785205421</v>
      </c>
      <c r="E54" s="101">
        <v>921.46936553668661</v>
      </c>
      <c r="F54" s="101">
        <v>925.86118911919368</v>
      </c>
      <c r="G54" s="101">
        <v>857.31844236007089</v>
      </c>
      <c r="H54" s="101">
        <v>889.51411067747733</v>
      </c>
      <c r="I54" s="101">
        <v>897.39020136234956</v>
      </c>
      <c r="J54" s="101">
        <v>912.55934161017706</v>
      </c>
      <c r="K54" s="101">
        <v>843.42708677277767</v>
      </c>
      <c r="L54" s="101">
        <v>925.81789845876222</v>
      </c>
      <c r="M54" s="101">
        <v>997.56250873594831</v>
      </c>
      <c r="N54" s="101">
        <v>1069.3489207715206</v>
      </c>
      <c r="O54" s="101">
        <v>1132.8888080668503</v>
      </c>
      <c r="P54" s="101">
        <v>1016.6879057589053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1196.5406607763173</v>
      </c>
      <c r="W54" s="101">
        <v>1161.6817280584646</v>
      </c>
      <c r="X54" s="101">
        <v>874.26243850272374</v>
      </c>
      <c r="Y54" s="101">
        <v>818.19185034262114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874.97418886449896</v>
      </c>
      <c r="D55" s="104">
        <v>872.86458242287449</v>
      </c>
      <c r="E55" s="104">
        <v>921.44895984308698</v>
      </c>
      <c r="F55" s="104">
        <v>925.87758803980887</v>
      </c>
      <c r="G55" s="104">
        <v>857.39624875183972</v>
      </c>
      <c r="H55" s="104">
        <v>889.77670935628362</v>
      </c>
      <c r="I55" s="104">
        <v>897.86796234324788</v>
      </c>
      <c r="J55" s="104">
        <v>913.13936837494737</v>
      </c>
      <c r="K55" s="104">
        <v>843.9297975131434</v>
      </c>
      <c r="L55" s="104">
        <v>926.37538388709902</v>
      </c>
      <c r="M55" s="104">
        <v>998.29133365993357</v>
      </c>
      <c r="N55" s="104">
        <v>1069.6736271155914</v>
      </c>
      <c r="O55" s="104">
        <v>1132.6664046352939</v>
      </c>
      <c r="P55" s="104">
        <v>1016.4678004197841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1196.7021084109963</v>
      </c>
      <c r="W55" s="104">
        <v>1161.6663716238568</v>
      </c>
      <c r="X55" s="104">
        <v>875.94700273544902</v>
      </c>
      <c r="Y55" s="104">
        <v>819.84900942904108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209.57778678234257</v>
      </c>
      <c r="D56" s="98">
        <v>190.87140077353811</v>
      </c>
      <c r="E56" s="98">
        <v>223.39743604842593</v>
      </c>
      <c r="F56" s="98">
        <v>217.42296595581121</v>
      </c>
      <c r="G56" s="98">
        <v>183.0449193654039</v>
      </c>
      <c r="H56" s="98">
        <v>179.8646586614496</v>
      </c>
      <c r="I56" s="98">
        <v>219.21422424160468</v>
      </c>
      <c r="J56" s="98">
        <v>205.05912584043901</v>
      </c>
      <c r="K56" s="98">
        <v>172.32024024601847</v>
      </c>
      <c r="L56" s="98">
        <v>414.16223301297123</v>
      </c>
      <c r="M56" s="98">
        <v>196.61583396060533</v>
      </c>
      <c r="N56" s="98">
        <v>273.08460418349574</v>
      </c>
      <c r="O56" s="98">
        <v>302.41800671619353</v>
      </c>
      <c r="P56" s="98">
        <v>194.48744866252179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258.19509985560887</v>
      </c>
      <c r="W56" s="98">
        <v>255.26731637692015</v>
      </c>
      <c r="X56" s="98">
        <v>73.70223787963198</v>
      </c>
      <c r="Y56" s="98">
        <v>56.349648136394897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665.39640208215633</v>
      </c>
      <c r="D57" s="98">
        <v>681.99318164933629</v>
      </c>
      <c r="E57" s="98">
        <v>698.05152379466097</v>
      </c>
      <c r="F57" s="98">
        <v>708.45462208399761</v>
      </c>
      <c r="G57" s="98">
        <v>674.35132938643585</v>
      </c>
      <c r="H57" s="98">
        <v>709.91205069483419</v>
      </c>
      <c r="I57" s="98">
        <v>678.65373810164328</v>
      </c>
      <c r="J57" s="98">
        <v>708.08024253450833</v>
      </c>
      <c r="K57" s="98">
        <v>671.60955726712496</v>
      </c>
      <c r="L57" s="98">
        <v>512.21315087412779</v>
      </c>
      <c r="M57" s="98">
        <v>801.67549969932804</v>
      </c>
      <c r="N57" s="98">
        <v>796.58902293209565</v>
      </c>
      <c r="O57" s="98">
        <v>830.24839791910063</v>
      </c>
      <c r="P57" s="98">
        <v>821.98035175726238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938.50700855538742</v>
      </c>
      <c r="W57" s="98">
        <v>906.39905524693643</v>
      </c>
      <c r="X57" s="98">
        <v>802.24476485581692</v>
      </c>
      <c r="Y57" s="98">
        <v>763.49936129264609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566.63741558230151</v>
      </c>
      <c r="D58" s="122">
        <v>572.47382194762429</v>
      </c>
      <c r="E58" s="122">
        <v>552.76224470714817</v>
      </c>
      <c r="F58" s="122">
        <v>499.17111183662246</v>
      </c>
      <c r="G58" s="122">
        <v>513.19541221739019</v>
      </c>
      <c r="H58" s="122">
        <v>524.06659340475721</v>
      </c>
      <c r="I58" s="122">
        <v>550.00067597441148</v>
      </c>
      <c r="J58" s="122">
        <v>559.95447499610634</v>
      </c>
      <c r="K58" s="122">
        <v>455.47816585781294</v>
      </c>
      <c r="L58" s="122">
        <v>573.19792457384699</v>
      </c>
      <c r="M58" s="122">
        <v>565.75768170563742</v>
      </c>
      <c r="N58" s="122">
        <v>603.68036215690768</v>
      </c>
      <c r="O58" s="122">
        <v>620.96022678621182</v>
      </c>
      <c r="P58" s="122">
        <v>546.88703724380582</v>
      </c>
      <c r="Q58" s="122">
        <v>574.80211559097779</v>
      </c>
      <c r="R58" s="122">
        <v>558.99868561307812</v>
      </c>
      <c r="S58" s="122">
        <v>593.66055459555332</v>
      </c>
      <c r="T58" s="122">
        <v>591.06465285653462</v>
      </c>
      <c r="U58" s="122">
        <v>585.8650494492905</v>
      </c>
      <c r="V58" s="122">
        <v>615.46377911451543</v>
      </c>
      <c r="W58" s="122">
        <v>578.8864556301985</v>
      </c>
      <c r="X58" s="122">
        <v>647.17630094552544</v>
      </c>
      <c r="Y58" s="122">
        <v>594.89065040093624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554.29529157006402</v>
      </c>
      <c r="D59" s="98">
        <v>568.20331782171149</v>
      </c>
      <c r="E59" s="98">
        <v>536.35509541403542</v>
      </c>
      <c r="F59" s="98">
        <v>528.43232575790194</v>
      </c>
      <c r="G59" s="98">
        <v>516.2770026157956</v>
      </c>
      <c r="H59" s="98">
        <v>517.38564137901551</v>
      </c>
      <c r="I59" s="98">
        <v>551.11187835395674</v>
      </c>
      <c r="J59" s="98">
        <v>521.69196101744251</v>
      </c>
      <c r="K59" s="98">
        <v>531.39852729060783</v>
      </c>
      <c r="L59" s="98">
        <v>549.75457181350851</v>
      </c>
      <c r="M59" s="98">
        <v>578.54536828694461</v>
      </c>
      <c r="N59" s="98">
        <v>583.89448531332994</v>
      </c>
      <c r="O59" s="98">
        <v>585.74155215149426</v>
      </c>
      <c r="P59" s="98">
        <v>590.78683634607228</v>
      </c>
      <c r="Q59" s="98">
        <v>588.87492357747396</v>
      </c>
      <c r="R59" s="98">
        <v>543.08880973373346</v>
      </c>
      <c r="S59" s="98">
        <v>592.19155028706348</v>
      </c>
      <c r="T59" s="98">
        <v>582.54137864837821</v>
      </c>
      <c r="U59" s="98">
        <v>585.76793624623713</v>
      </c>
      <c r="V59" s="98">
        <v>638.82951532023196</v>
      </c>
      <c r="W59" s="98">
        <v>612.70612374836321</v>
      </c>
      <c r="X59" s="98">
        <v>612.79854203371463</v>
      </c>
      <c r="Y59" s="98">
        <v>574.86976021597343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575.46362872823715</v>
      </c>
      <c r="D60" s="33">
        <v>576.00175731487332</v>
      </c>
      <c r="E60" s="33">
        <v>566.09172223688415</v>
      </c>
      <c r="F60" s="33">
        <v>470.89511801775188</v>
      </c>
      <c r="G60" s="33">
        <v>510.98426592437386</v>
      </c>
      <c r="H60" s="33">
        <v>527.80073638202612</v>
      </c>
      <c r="I60" s="33">
        <v>549.38292273876664</v>
      </c>
      <c r="J60" s="33">
        <v>577.71928637682697</v>
      </c>
      <c r="K60" s="33">
        <v>416.05977525100752</v>
      </c>
      <c r="L60" s="33">
        <v>586.01146875831921</v>
      </c>
      <c r="M60" s="33">
        <v>558.55363552828908</v>
      </c>
      <c r="N60" s="33">
        <v>612.73159428233362</v>
      </c>
      <c r="O60" s="33">
        <v>637.29275200756933</v>
      </c>
      <c r="P60" s="33">
        <v>527.96687755053244</v>
      </c>
      <c r="Q60" s="33">
        <v>569.57815329899699</v>
      </c>
      <c r="R60" s="33">
        <v>563.13397250063645</v>
      </c>
      <c r="S60" s="33">
        <v>594.11302747284253</v>
      </c>
      <c r="T60" s="33">
        <v>593.85042661641853</v>
      </c>
      <c r="U60" s="33">
        <v>585.89768687751734</v>
      </c>
      <c r="V60" s="33">
        <v>609.44182863681908</v>
      </c>
      <c r="W60" s="33">
        <v>573.62821398118274</v>
      </c>
      <c r="X60" s="33">
        <v>648.77132402656071</v>
      </c>
      <c r="Y60" s="33">
        <v>597.02607665291589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10304.210798719771</v>
      </c>
      <c r="D62" s="117">
        <f t="shared" si="21"/>
        <v>10269.881623391662</v>
      </c>
      <c r="E62" s="117">
        <f t="shared" si="21"/>
        <v>10043.994680339569</v>
      </c>
      <c r="F62" s="117">
        <f t="shared" si="21"/>
        <v>10870.174205101557</v>
      </c>
      <c r="G62" s="117">
        <f t="shared" si="21"/>
        <v>10485.760027730672</v>
      </c>
      <c r="H62" s="117">
        <f t="shared" si="21"/>
        <v>10297.131452234096</v>
      </c>
      <c r="I62" s="117">
        <f t="shared" si="21"/>
        <v>9065.2936377010683</v>
      </c>
      <c r="J62" s="117">
        <f t="shared" si="21"/>
        <v>9743.8643292530396</v>
      </c>
      <c r="K62" s="117">
        <f t="shared" si="21"/>
        <v>9952.4790598477193</v>
      </c>
      <c r="L62" s="117">
        <f t="shared" si="21"/>
        <v>9767.1310789287709</v>
      </c>
      <c r="M62" s="117">
        <f t="shared" si="21"/>
        <v>8883.8926880148156</v>
      </c>
      <c r="N62" s="117">
        <f t="shared" si="21"/>
        <v>9872.2951820420603</v>
      </c>
      <c r="O62" s="117">
        <f t="shared" si="21"/>
        <v>10351.249108253396</v>
      </c>
      <c r="P62" s="117">
        <f t="shared" si="21"/>
        <v>7693.4956319246867</v>
      </c>
      <c r="Q62" s="117">
        <f t="shared" si="21"/>
        <v>8218.2756518520273</v>
      </c>
      <c r="R62" s="117">
        <f t="shared" ref="R62:V62" si="22">R63+R66+R68+R77</f>
        <v>8845.3917191053079</v>
      </c>
      <c r="S62" s="117">
        <f t="shared" si="22"/>
        <v>8642.4954369793431</v>
      </c>
      <c r="T62" s="117">
        <f t="shared" si="22"/>
        <v>8036.9630024978178</v>
      </c>
      <c r="U62" s="117">
        <f t="shared" si="22"/>
        <v>7906.8434964275739</v>
      </c>
      <c r="V62" s="117">
        <f t="shared" si="22"/>
        <v>7640.3785079262852</v>
      </c>
      <c r="W62" s="117">
        <f t="shared" ref="W62:Y62" si="23">W63+W66+W68+W77</f>
        <v>8077.7141083624501</v>
      </c>
      <c r="X62" s="117">
        <f t="shared" si="23"/>
        <v>6470.8937084474801</v>
      </c>
      <c r="Y62" s="117">
        <f t="shared" si="23"/>
        <v>5877.8729648995213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8896.3099450684003</v>
      </c>
      <c r="D63" s="122">
        <f t="shared" si="24"/>
        <v>8759.6559764476588</v>
      </c>
      <c r="E63" s="122">
        <f t="shared" si="24"/>
        <v>8600.3070040832554</v>
      </c>
      <c r="F63" s="122">
        <f t="shared" si="24"/>
        <v>9424.0024772393572</v>
      </c>
      <c r="G63" s="122">
        <f t="shared" si="24"/>
        <v>9096.807413538223</v>
      </c>
      <c r="H63" s="122">
        <f t="shared" si="24"/>
        <v>8825.870197656257</v>
      </c>
      <c r="I63" s="122">
        <f t="shared" si="24"/>
        <v>7620.2932791924823</v>
      </c>
      <c r="J63" s="122">
        <f t="shared" si="24"/>
        <v>8262.4498553688281</v>
      </c>
      <c r="K63" s="122">
        <f t="shared" si="24"/>
        <v>8543.1493551931271</v>
      </c>
      <c r="L63" s="122">
        <f t="shared" si="24"/>
        <v>8292.0442179991351</v>
      </c>
      <c r="M63" s="122">
        <f t="shared" si="24"/>
        <v>7203.8352160157028</v>
      </c>
      <c r="N63" s="122">
        <f t="shared" si="24"/>
        <v>8165.0003041827113</v>
      </c>
      <c r="O63" s="122">
        <f t="shared" si="24"/>
        <v>8636.0219496098325</v>
      </c>
      <c r="P63" s="122">
        <f t="shared" si="24"/>
        <v>6083.5454216995522</v>
      </c>
      <c r="Q63" s="122">
        <f t="shared" si="24"/>
        <v>6560.3974625174942</v>
      </c>
      <c r="R63" s="122">
        <f t="shared" ref="R63:V63" si="25">SUM(R64:R65)</f>
        <v>7083.1678064007938</v>
      </c>
      <c r="S63" s="122">
        <f t="shared" si="25"/>
        <v>6782.4770029638548</v>
      </c>
      <c r="T63" s="122">
        <f t="shared" si="25"/>
        <v>6214.0812563037844</v>
      </c>
      <c r="U63" s="122">
        <f t="shared" si="25"/>
        <v>5951.1123597626001</v>
      </c>
      <c r="V63" s="122">
        <f t="shared" si="25"/>
        <v>5720.4009475015719</v>
      </c>
      <c r="W63" s="122">
        <f t="shared" ref="W63:Y63" si="26">SUM(W64:W65)</f>
        <v>6047.3063130603978</v>
      </c>
      <c r="X63" s="122">
        <f t="shared" si="26"/>
        <v>4924.8304204796659</v>
      </c>
      <c r="Y63" s="122">
        <f t="shared" si="26"/>
        <v>4465.6972212327973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8683.9319970535853</v>
      </c>
      <c r="D64" s="98">
        <v>8553.2324911260275</v>
      </c>
      <c r="E64" s="98">
        <v>8406.7861838850058</v>
      </c>
      <c r="F64" s="98">
        <v>9210.3517433562465</v>
      </c>
      <c r="G64" s="98">
        <v>8895.2159933532275</v>
      </c>
      <c r="H64" s="98">
        <v>8633.900382513455</v>
      </c>
      <c r="I64" s="98">
        <v>7454.5479255304126</v>
      </c>
      <c r="J64" s="98">
        <v>8085.4947273939697</v>
      </c>
      <c r="K64" s="98">
        <v>8365.3516335471122</v>
      </c>
      <c r="L64" s="98">
        <v>8120.6188749703124</v>
      </c>
      <c r="M64" s="98">
        <v>7058.2481414105177</v>
      </c>
      <c r="N64" s="98">
        <v>7999.9324277600517</v>
      </c>
      <c r="O64" s="98">
        <v>8463.0644448837866</v>
      </c>
      <c r="P64" s="98">
        <v>5962.9416734648075</v>
      </c>
      <c r="Q64" s="98">
        <v>6431.178772934707</v>
      </c>
      <c r="R64" s="98">
        <v>6944.2468501759104</v>
      </c>
      <c r="S64" s="98">
        <v>6650.2597514423906</v>
      </c>
      <c r="T64" s="98">
        <v>6093.9357634288599</v>
      </c>
      <c r="U64" s="98">
        <v>5836.1967398002143</v>
      </c>
      <c r="V64" s="98">
        <v>5610.8149123426756</v>
      </c>
      <c r="W64" s="98">
        <v>5930.6351559680679</v>
      </c>
      <c r="X64" s="98">
        <v>4831.8434763929781</v>
      </c>
      <c r="Y64" s="98">
        <v>4381.5030710488154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212.37794801481476</v>
      </c>
      <c r="D65" s="98">
        <v>206.42348532163129</v>
      </c>
      <c r="E65" s="98">
        <v>193.52082019824937</v>
      </c>
      <c r="F65" s="98">
        <v>213.65073388311066</v>
      </c>
      <c r="G65" s="98">
        <v>201.59142018499509</v>
      </c>
      <c r="H65" s="98">
        <v>191.96981514280284</v>
      </c>
      <c r="I65" s="98">
        <v>165.74535366206939</v>
      </c>
      <c r="J65" s="98">
        <v>176.95512797485873</v>
      </c>
      <c r="K65" s="98">
        <v>177.79772164601533</v>
      </c>
      <c r="L65" s="98">
        <v>171.42534302882262</v>
      </c>
      <c r="M65" s="98">
        <v>145.5870746051848</v>
      </c>
      <c r="N65" s="98">
        <v>165.06787642265979</v>
      </c>
      <c r="O65" s="98">
        <v>172.95750472604615</v>
      </c>
      <c r="P65" s="98">
        <v>120.60374823474471</v>
      </c>
      <c r="Q65" s="98">
        <v>129.21868958278753</v>
      </c>
      <c r="R65" s="98">
        <v>138.92095622488347</v>
      </c>
      <c r="S65" s="98">
        <v>132.21725152146453</v>
      </c>
      <c r="T65" s="98">
        <v>120.14549287492466</v>
      </c>
      <c r="U65" s="98">
        <v>114.91561996238606</v>
      </c>
      <c r="V65" s="98">
        <v>109.58603515889644</v>
      </c>
      <c r="W65" s="98">
        <v>116.67115709232968</v>
      </c>
      <c r="X65" s="98">
        <v>92.98694408668814</v>
      </c>
      <c r="Y65" s="98">
        <v>84.194150183981819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8.8575352821149664</v>
      </c>
      <c r="D66" s="122">
        <f t="shared" si="27"/>
        <v>22.726126514138727</v>
      </c>
      <c r="E66" s="122">
        <f t="shared" si="27"/>
        <v>15.367108083695058</v>
      </c>
      <c r="F66" s="122">
        <f t="shared" si="27"/>
        <v>6.4103093594412881</v>
      </c>
      <c r="G66" s="122">
        <f t="shared" si="27"/>
        <v>7.6465297149568379</v>
      </c>
      <c r="H66" s="122">
        <f t="shared" si="27"/>
        <v>13.199349234831191</v>
      </c>
      <c r="I66" s="122">
        <f t="shared" si="27"/>
        <v>2.9627744054301646</v>
      </c>
      <c r="J66" s="122">
        <f t="shared" si="27"/>
        <v>15.768124406302521</v>
      </c>
      <c r="K66" s="122">
        <f t="shared" si="27"/>
        <v>58.965380580332813</v>
      </c>
      <c r="L66" s="122">
        <f t="shared" si="27"/>
        <v>35.266499865792447</v>
      </c>
      <c r="M66" s="122">
        <f t="shared" si="27"/>
        <v>25.789089263949887</v>
      </c>
      <c r="N66" s="122">
        <f t="shared" si="27"/>
        <v>23.396962432001946</v>
      </c>
      <c r="O66" s="122">
        <f t="shared" si="27"/>
        <v>46.716826711978442</v>
      </c>
      <c r="P66" s="122">
        <f t="shared" si="27"/>
        <v>20.488181341933121</v>
      </c>
      <c r="Q66" s="122">
        <f t="shared" si="27"/>
        <v>32.70398583505505</v>
      </c>
      <c r="R66" s="122">
        <f t="shared" si="27"/>
        <v>102.37919322566638</v>
      </c>
      <c r="S66" s="122">
        <f t="shared" si="27"/>
        <v>122.97631749919525</v>
      </c>
      <c r="T66" s="122">
        <f t="shared" si="27"/>
        <v>94.630962455548371</v>
      </c>
      <c r="U66" s="122">
        <f t="shared" si="27"/>
        <v>208.54580305609284</v>
      </c>
      <c r="V66" s="122">
        <f t="shared" si="27"/>
        <v>98.679528798403737</v>
      </c>
      <c r="W66" s="122">
        <f t="shared" si="27"/>
        <v>271.36040052958555</v>
      </c>
      <c r="X66" s="122">
        <f t="shared" si="27"/>
        <v>29.546805418557767</v>
      </c>
      <c r="Y66" s="122">
        <f t="shared" si="27"/>
        <v>21.321998955607615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8.8575352821149664</v>
      </c>
      <c r="D67" s="98">
        <f>IF(RES_hhdet_in_tes!D67=0,0,RES_hhdet_in_tes!D67*1000*11630/RES_hhdet_in_new!D64)</f>
        <v>22.726126514138727</v>
      </c>
      <c r="E67" s="98">
        <f>IF(RES_hhdet_in_tes!E67=0,0,RES_hhdet_in_tes!E67*1000*11630/RES_hhdet_in_new!E64)</f>
        <v>15.367108083695058</v>
      </c>
      <c r="F67" s="98">
        <f>IF(RES_hhdet_in_tes!F67=0,0,RES_hhdet_in_tes!F67*1000*11630/RES_hhdet_in_new!F64)</f>
        <v>6.4103093594412881</v>
      </c>
      <c r="G67" s="98">
        <f>IF(RES_hhdet_in_tes!G67=0,0,RES_hhdet_in_tes!G67*1000*11630/RES_hhdet_in_new!G64)</f>
        <v>7.6465297149568379</v>
      </c>
      <c r="H67" s="98">
        <f>IF(RES_hhdet_in_tes!H67=0,0,RES_hhdet_in_tes!H67*1000*11630/RES_hhdet_in_new!H64)</f>
        <v>13.199349234831191</v>
      </c>
      <c r="I67" s="98">
        <f>IF(RES_hhdet_in_tes!I67=0,0,RES_hhdet_in_tes!I67*1000*11630/RES_hhdet_in_new!I64)</f>
        <v>2.9627744054301646</v>
      </c>
      <c r="J67" s="98">
        <f>IF(RES_hhdet_in_tes!J67=0,0,RES_hhdet_in_tes!J67*1000*11630/RES_hhdet_in_new!J64)</f>
        <v>15.768124406302521</v>
      </c>
      <c r="K67" s="98">
        <f>IF(RES_hhdet_in_tes!K67=0,0,RES_hhdet_in_tes!K67*1000*11630/RES_hhdet_in_new!K64)</f>
        <v>58.965380580332813</v>
      </c>
      <c r="L67" s="98">
        <f>IF(RES_hhdet_in_tes!L67=0,0,RES_hhdet_in_tes!L67*1000*11630/RES_hhdet_in_new!L64)</f>
        <v>35.266499865792447</v>
      </c>
      <c r="M67" s="98">
        <f>IF(RES_hhdet_in_tes!M67=0,0,RES_hhdet_in_tes!M67*1000*11630/RES_hhdet_in_new!M64)</f>
        <v>25.789089263949887</v>
      </c>
      <c r="N67" s="98">
        <f>IF(RES_hhdet_in_tes!N67=0,0,RES_hhdet_in_tes!N67*1000*11630/RES_hhdet_in_new!N64)</f>
        <v>23.396962432001946</v>
      </c>
      <c r="O67" s="98">
        <f>IF(RES_hhdet_in_tes!O67=0,0,RES_hhdet_in_tes!O67*1000*11630/RES_hhdet_in_new!O64)</f>
        <v>46.716826711978442</v>
      </c>
      <c r="P67" s="98">
        <f>IF(RES_hhdet_in_tes!P67=0,0,RES_hhdet_in_tes!P67*1000*11630/RES_hhdet_in_new!P64)</f>
        <v>20.488181341933121</v>
      </c>
      <c r="Q67" s="98">
        <f>IF(RES_hhdet_in_tes!Q67=0,0,RES_hhdet_in_tes!Q67*1000*11630/RES_hhdet_in_new!Q64)</f>
        <v>32.70398583505505</v>
      </c>
      <c r="R67" s="98">
        <f>IF(RES_hhdet_in_tes!R67=0,0,RES_hhdet_in_tes!R67*1000*11630/RES_hhdet_in_new!R64)</f>
        <v>102.37919322566638</v>
      </c>
      <c r="S67" s="98">
        <f>IF(RES_hhdet_in_tes!S67=0,0,RES_hhdet_in_tes!S67*1000*11630/RES_hhdet_in_new!S64)</f>
        <v>122.97631749919525</v>
      </c>
      <c r="T67" s="98">
        <f>IF(RES_hhdet_in_tes!T67=0,0,RES_hhdet_in_tes!T67*1000*11630/RES_hhdet_in_new!T64)</f>
        <v>94.630962455548371</v>
      </c>
      <c r="U67" s="98">
        <f>IF(RES_hhdet_in_tes!U67=0,0,RES_hhdet_in_tes!U67*1000*11630/RES_hhdet_in_new!U64)</f>
        <v>208.54580305609284</v>
      </c>
      <c r="V67" s="98">
        <f>IF(RES_hhdet_in_tes!V67=0,0,RES_hhdet_in_tes!V67*1000*11630/RES_hhdet_in_new!V64)</f>
        <v>98.679528798403737</v>
      </c>
      <c r="W67" s="98">
        <f>IF(RES_hhdet_in_tes!W67=0,0,RES_hhdet_in_tes!W67*1000*11630/RES_hhdet_in_new!W64)</f>
        <v>271.36040052958555</v>
      </c>
      <c r="X67" s="98">
        <f>IF(RES_hhdet_in_tes!X67=0,0,RES_hhdet_in_tes!X67*1000*11630/RES_hhdet_in_new!X64)</f>
        <v>29.546805418557767</v>
      </c>
      <c r="Y67" s="98">
        <f>IF(RES_hhdet_in_tes!Y67=0,0,RES_hhdet_in_tes!Y67*1000*11630/RES_hhdet_in_new!Y64)</f>
        <v>21.321998955607615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849.30149832995073</v>
      </c>
      <c r="D68" s="122">
        <v>903.42316207835927</v>
      </c>
      <c r="E68" s="122">
        <v>887.41180747259693</v>
      </c>
      <c r="F68" s="122">
        <v>936.24550902474584</v>
      </c>
      <c r="G68" s="122">
        <v>870.75871730591518</v>
      </c>
      <c r="H68" s="122">
        <v>925.42619362549226</v>
      </c>
      <c r="I68" s="122">
        <v>884.81635648514884</v>
      </c>
      <c r="J68" s="122">
        <v>909.72033404879801</v>
      </c>
      <c r="K68" s="122">
        <v>879.55479521248935</v>
      </c>
      <c r="L68" s="122">
        <v>890.53797495174456</v>
      </c>
      <c r="M68" s="122">
        <v>1056.888116294399</v>
      </c>
      <c r="N68" s="122">
        <v>1070.0832211874135</v>
      </c>
      <c r="O68" s="122">
        <v>1073.9197532129567</v>
      </c>
      <c r="P68" s="122">
        <v>1031.1470243873614</v>
      </c>
      <c r="Q68" s="122">
        <v>1058.6917019774344</v>
      </c>
      <c r="R68" s="122">
        <v>1088.9341169186791</v>
      </c>
      <c r="S68" s="122">
        <v>1145.2360764657767</v>
      </c>
      <c r="T68" s="122">
        <v>1143.23092264313</v>
      </c>
      <c r="U68" s="122">
        <v>1158.9860802326029</v>
      </c>
      <c r="V68" s="122">
        <v>1205.9249738737255</v>
      </c>
      <c r="W68" s="122">
        <v>1170.3889303296701</v>
      </c>
      <c r="X68" s="122">
        <v>881.7317175518275</v>
      </c>
      <c r="Y68" s="122">
        <v>798.56686152018813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845.28286767385339</v>
      </c>
      <c r="D69" s="98">
        <v>904.723745583761</v>
      </c>
      <c r="E69" s="98">
        <v>887.2188604423601</v>
      </c>
      <c r="F69" s="98">
        <v>936.62242174049788</v>
      </c>
      <c r="G69" s="98">
        <v>870.75860464374398</v>
      </c>
      <c r="H69" s="98">
        <v>929.10154137469408</v>
      </c>
      <c r="I69" s="98">
        <v>884.81510864508687</v>
      </c>
      <c r="J69" s="98">
        <v>909.13928072241697</v>
      </c>
      <c r="K69" s="98">
        <v>879.55156248660819</v>
      </c>
      <c r="L69" s="98">
        <v>883.51561651644988</v>
      </c>
      <c r="M69" s="98">
        <v>1061.5215157005427</v>
      </c>
      <c r="N69" s="98">
        <v>1070.329483961918</v>
      </c>
      <c r="O69" s="98">
        <v>1057.1005096195481</v>
      </c>
      <c r="P69" s="98">
        <v>1035.7552357353998</v>
      </c>
      <c r="Q69" s="98">
        <v>1052.9776374431167</v>
      </c>
      <c r="R69" s="98">
        <v>1091.902256898436</v>
      </c>
      <c r="S69" s="98">
        <v>1144.0717730653319</v>
      </c>
      <c r="T69" s="98">
        <v>1139.7626581909017</v>
      </c>
      <c r="U69" s="98">
        <v>1159.4656130918406</v>
      </c>
      <c r="V69" s="98">
        <v>1206.747082449986</v>
      </c>
      <c r="W69" s="98">
        <v>1170.3909693697692</v>
      </c>
      <c r="X69" s="98">
        <v>881.72491072050309</v>
      </c>
      <c r="Y69" s="98">
        <v>798.56311034652242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845.2591359360182</v>
      </c>
      <c r="D70" s="98">
        <v>904.72827190947339</v>
      </c>
      <c r="E70" s="98">
        <v>887.14601578696795</v>
      </c>
      <c r="F70" s="98">
        <v>936.68601829584338</v>
      </c>
      <c r="G70" s="98">
        <v>870.92420340409046</v>
      </c>
      <c r="H70" s="98">
        <v>929.8292552487153</v>
      </c>
      <c r="I70" s="98">
        <v>885.68501395449005</v>
      </c>
      <c r="J70" s="98">
        <v>910.31998302909938</v>
      </c>
      <c r="K70" s="98">
        <v>880.96418287854965</v>
      </c>
      <c r="L70" s="98">
        <v>884.78053238105258</v>
      </c>
      <c r="M70" s="98">
        <v>1063.8576072941275</v>
      </c>
      <c r="N70" s="98">
        <v>0</v>
      </c>
      <c r="O70" s="98">
        <v>0</v>
      </c>
      <c r="P70" s="98">
        <v>1036.3639065233963</v>
      </c>
      <c r="Q70" s="98">
        <v>1052.604358528956</v>
      </c>
      <c r="R70" s="98">
        <v>1091.4596256269485</v>
      </c>
      <c r="S70" s="98">
        <v>1142.6989235455678</v>
      </c>
      <c r="T70" s="98">
        <v>1138.3717839949056</v>
      </c>
      <c r="U70" s="98">
        <v>1158.3127536236188</v>
      </c>
      <c r="V70" s="98">
        <v>1205.146600273493</v>
      </c>
      <c r="W70" s="98">
        <v>1169.5914282284257</v>
      </c>
      <c r="X70" s="98">
        <v>882.95161563921215</v>
      </c>
      <c r="Y70" s="98">
        <v>800.01047647058726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202.41529005029881</v>
      </c>
      <c r="D71" s="101">
        <v>197.93644408227905</v>
      </c>
      <c r="E71" s="101">
        <v>215.03082932828127</v>
      </c>
      <c r="F71" s="101">
        <v>219.96527535353079</v>
      </c>
      <c r="G71" s="101">
        <v>186.01879108946628</v>
      </c>
      <c r="H71" s="101">
        <v>188.26269305213398</v>
      </c>
      <c r="I71" s="101">
        <v>216.12871197631858</v>
      </c>
      <c r="J71" s="101">
        <v>204.40336854379922</v>
      </c>
      <c r="K71" s="101">
        <v>180.32251964565646</v>
      </c>
      <c r="L71" s="101">
        <v>395.29751964185289</v>
      </c>
      <c r="M71" s="101">
        <v>210.58634006051736</v>
      </c>
      <c r="N71" s="101">
        <v>0</v>
      </c>
      <c r="O71" s="101">
        <v>0</v>
      </c>
      <c r="P71" s="101">
        <v>198.48978427233169</v>
      </c>
      <c r="Q71" s="101">
        <v>232.38413964980518</v>
      </c>
      <c r="R71" s="101">
        <v>227.16964509256204</v>
      </c>
      <c r="S71" s="101">
        <v>267.22400879827012</v>
      </c>
      <c r="T71" s="101">
        <v>264.11707908012062</v>
      </c>
      <c r="U71" s="101">
        <v>245.3379017204098</v>
      </c>
      <c r="V71" s="101">
        <v>260.01728074122462</v>
      </c>
      <c r="W71" s="101">
        <v>257.16086243272059</v>
      </c>
      <c r="X71" s="101">
        <v>74.417125833532779</v>
      </c>
      <c r="Y71" s="101">
        <v>54.608759936820789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642.84384588571925</v>
      </c>
      <c r="D72" s="104">
        <v>706.79182782719442</v>
      </c>
      <c r="E72" s="104">
        <v>672.11518645868671</v>
      </c>
      <c r="F72" s="104">
        <v>716.72074294231254</v>
      </c>
      <c r="G72" s="104">
        <v>684.90541231462407</v>
      </c>
      <c r="H72" s="104">
        <v>741.56656219658134</v>
      </c>
      <c r="I72" s="104">
        <v>669.5563019781714</v>
      </c>
      <c r="J72" s="104">
        <v>705.91661448529999</v>
      </c>
      <c r="K72" s="104">
        <v>700.64166323289317</v>
      </c>
      <c r="L72" s="104">
        <v>489.48301273919975</v>
      </c>
      <c r="M72" s="104">
        <v>853.27126723361039</v>
      </c>
      <c r="N72" s="104">
        <v>0</v>
      </c>
      <c r="O72" s="104">
        <v>0</v>
      </c>
      <c r="P72" s="104">
        <v>837.87412225106459</v>
      </c>
      <c r="Q72" s="104">
        <v>820.22021887915105</v>
      </c>
      <c r="R72" s="104">
        <v>864.28998053438625</v>
      </c>
      <c r="S72" s="104">
        <v>875.4749147472977</v>
      </c>
      <c r="T72" s="104">
        <v>874.25470491478529</v>
      </c>
      <c r="U72" s="104">
        <v>912.97485190320879</v>
      </c>
      <c r="V72" s="104">
        <v>945.12931953226837</v>
      </c>
      <c r="W72" s="104">
        <v>912.43056579570498</v>
      </c>
      <c r="X72" s="104">
        <v>808.53448980567953</v>
      </c>
      <c r="Y72" s="104">
        <v>745.40171653376638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874.9862070152227</v>
      </c>
      <c r="D73" s="101">
        <v>872.90948785205455</v>
      </c>
      <c r="E73" s="101">
        <v>921.46936553668684</v>
      </c>
      <c r="F73" s="101">
        <v>925.86118911919357</v>
      </c>
      <c r="G73" s="101">
        <v>0</v>
      </c>
      <c r="H73" s="101">
        <v>889.51411067747711</v>
      </c>
      <c r="I73" s="101">
        <v>0</v>
      </c>
      <c r="J73" s="101">
        <v>912.55934161017706</v>
      </c>
      <c r="K73" s="101">
        <v>0</v>
      </c>
      <c r="L73" s="101">
        <v>925.81789845876244</v>
      </c>
      <c r="M73" s="101">
        <v>997.56250873594797</v>
      </c>
      <c r="N73" s="101">
        <v>1069.3489207715209</v>
      </c>
      <c r="O73" s="101">
        <v>1132.8888080668501</v>
      </c>
      <c r="P73" s="101">
        <v>1016.6879057589052</v>
      </c>
      <c r="Q73" s="101">
        <v>1069.8438668648496</v>
      </c>
      <c r="R73" s="101">
        <v>1082.1505329823824</v>
      </c>
      <c r="S73" s="101">
        <v>1151.1382775486447</v>
      </c>
      <c r="T73" s="101">
        <v>1163.7418392214609</v>
      </c>
      <c r="U73" s="101">
        <v>1149.3423335266336</v>
      </c>
      <c r="V73" s="101">
        <v>1196.5406607763175</v>
      </c>
      <c r="W73" s="101">
        <v>0</v>
      </c>
      <c r="X73" s="101">
        <v>0</v>
      </c>
      <c r="Y73" s="101">
        <v>818.19185034262114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874.97418886449861</v>
      </c>
      <c r="D74" s="104">
        <v>872.86458242287472</v>
      </c>
      <c r="E74" s="104">
        <v>921.44895984308675</v>
      </c>
      <c r="F74" s="104">
        <v>925.87758803980898</v>
      </c>
      <c r="G74" s="104">
        <v>0</v>
      </c>
      <c r="H74" s="104">
        <v>889.77670935628362</v>
      </c>
      <c r="I74" s="104">
        <v>0</v>
      </c>
      <c r="J74" s="104">
        <v>913.13936837494714</v>
      </c>
      <c r="K74" s="104">
        <v>0</v>
      </c>
      <c r="L74" s="104">
        <v>926.37538388709902</v>
      </c>
      <c r="M74" s="104">
        <v>998.29133365993346</v>
      </c>
      <c r="N74" s="104">
        <v>1069.6736271155914</v>
      </c>
      <c r="O74" s="104">
        <v>1132.6664046352942</v>
      </c>
      <c r="P74" s="104">
        <v>1016.4678004197842</v>
      </c>
      <c r="Q74" s="104">
        <v>1069.6444501045196</v>
      </c>
      <c r="R74" s="104">
        <v>1082.1578130398034</v>
      </c>
      <c r="S74" s="104">
        <v>1151.330490266128</v>
      </c>
      <c r="T74" s="104">
        <v>1164.7760737579117</v>
      </c>
      <c r="U74" s="104">
        <v>1150.4012640641965</v>
      </c>
      <c r="V74" s="104">
        <v>1196.7021084109963</v>
      </c>
      <c r="W74" s="104">
        <v>0</v>
      </c>
      <c r="X74" s="104">
        <v>0</v>
      </c>
      <c r="Y74" s="104">
        <v>0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209.57778678234249</v>
      </c>
      <c r="D75" s="98">
        <v>190.87140077353806</v>
      </c>
      <c r="E75" s="98">
        <v>223.3974360484259</v>
      </c>
      <c r="F75" s="98">
        <v>217.42296595581126</v>
      </c>
      <c r="G75" s="98">
        <v>0</v>
      </c>
      <c r="H75" s="98">
        <v>179.86465866144954</v>
      </c>
      <c r="I75" s="98">
        <v>0</v>
      </c>
      <c r="J75" s="98">
        <v>205.05912584043898</v>
      </c>
      <c r="K75" s="98">
        <v>0</v>
      </c>
      <c r="L75" s="98">
        <v>414.16223301297134</v>
      </c>
      <c r="M75" s="98">
        <v>196.61583396060536</v>
      </c>
      <c r="N75" s="98">
        <v>273.0846041834958</v>
      </c>
      <c r="O75" s="98">
        <v>302.41800671619347</v>
      </c>
      <c r="P75" s="98">
        <v>194.48744866252179</v>
      </c>
      <c r="Q75" s="98">
        <v>236.2678454642344</v>
      </c>
      <c r="R75" s="98">
        <v>225.07857075224612</v>
      </c>
      <c r="S75" s="98">
        <v>269.23502416972127</v>
      </c>
      <c r="T75" s="98">
        <v>270.29377071794585</v>
      </c>
      <c r="U75" s="98">
        <v>243.60911227254979</v>
      </c>
      <c r="V75" s="98">
        <v>258.19509985560882</v>
      </c>
      <c r="W75" s="98">
        <v>0</v>
      </c>
      <c r="X75" s="98">
        <v>0</v>
      </c>
      <c r="Y75" s="98">
        <v>0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665.39640208215621</v>
      </c>
      <c r="D76" s="98">
        <v>681.99318164933675</v>
      </c>
      <c r="E76" s="98">
        <v>698.05152379466097</v>
      </c>
      <c r="F76" s="98">
        <v>708.45462208399761</v>
      </c>
      <c r="G76" s="98">
        <v>0</v>
      </c>
      <c r="H76" s="98">
        <v>709.91205069483397</v>
      </c>
      <c r="I76" s="98">
        <v>0</v>
      </c>
      <c r="J76" s="98">
        <v>708.08024253450833</v>
      </c>
      <c r="K76" s="98">
        <v>0</v>
      </c>
      <c r="L76" s="98">
        <v>512.21315087412768</v>
      </c>
      <c r="M76" s="98">
        <v>801.67549969932804</v>
      </c>
      <c r="N76" s="98">
        <v>796.58902293209565</v>
      </c>
      <c r="O76" s="98">
        <v>830.24839791910063</v>
      </c>
      <c r="P76" s="98">
        <v>821.98035175726238</v>
      </c>
      <c r="Q76" s="98">
        <v>833.376604640285</v>
      </c>
      <c r="R76" s="98">
        <v>857.07924228755746</v>
      </c>
      <c r="S76" s="98">
        <v>882.09546609640665</v>
      </c>
      <c r="T76" s="98">
        <v>894.48230303996581</v>
      </c>
      <c r="U76" s="98">
        <v>906.79215179164669</v>
      </c>
      <c r="V76" s="98">
        <v>938.50700855538742</v>
      </c>
      <c r="W76" s="98">
        <v>0</v>
      </c>
      <c r="X76" s="98">
        <v>0</v>
      </c>
      <c r="Y76" s="98">
        <v>0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549.74182003930355</v>
      </c>
      <c r="D77" s="122">
        <v>584.07635835150575</v>
      </c>
      <c r="E77" s="122">
        <v>540.90876070002048</v>
      </c>
      <c r="F77" s="122">
        <v>503.51590947801151</v>
      </c>
      <c r="G77" s="122">
        <v>510.54736717157681</v>
      </c>
      <c r="H77" s="122">
        <v>532.63571171751585</v>
      </c>
      <c r="I77" s="122">
        <v>557.22122761800767</v>
      </c>
      <c r="J77" s="122">
        <v>555.92601542911211</v>
      </c>
      <c r="K77" s="122">
        <v>470.80952886176885</v>
      </c>
      <c r="L77" s="122">
        <v>549.2823861120977</v>
      </c>
      <c r="M77" s="122">
        <v>597.38026644076501</v>
      </c>
      <c r="N77" s="122">
        <v>613.8146942399336</v>
      </c>
      <c r="O77" s="122">
        <v>594.59057871862933</v>
      </c>
      <c r="P77" s="122">
        <v>558.31500449583984</v>
      </c>
      <c r="Q77" s="122">
        <v>566.48250152204275</v>
      </c>
      <c r="R77" s="122">
        <v>570.91060256016783</v>
      </c>
      <c r="S77" s="122">
        <v>591.80604005051612</v>
      </c>
      <c r="T77" s="122">
        <v>585.01986109535449</v>
      </c>
      <c r="U77" s="122">
        <v>588.19925337627762</v>
      </c>
      <c r="V77" s="122">
        <v>615.37305775258403</v>
      </c>
      <c r="W77" s="122">
        <v>588.65846444279714</v>
      </c>
      <c r="X77" s="122">
        <v>634.78476499742931</v>
      </c>
      <c r="Y77" s="122">
        <v>592.28688319092862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544.69644284703236</v>
      </c>
      <c r="D78" s="98">
        <v>584.43340093926929</v>
      </c>
      <c r="E78" s="98">
        <v>534.76488058926429</v>
      </c>
      <c r="F78" s="98">
        <v>508.38284343746801</v>
      </c>
      <c r="G78" s="98">
        <v>510.52357770061212</v>
      </c>
      <c r="H78" s="98">
        <v>533.04631345932501</v>
      </c>
      <c r="I78" s="98">
        <v>558.0641479927433</v>
      </c>
      <c r="J78" s="98">
        <v>552.53180369173106</v>
      </c>
      <c r="K78" s="98">
        <v>472.51670069761428</v>
      </c>
      <c r="L78" s="98">
        <v>544.79920258525897</v>
      </c>
      <c r="M78" s="98">
        <v>599.45259184488941</v>
      </c>
      <c r="N78" s="98">
        <v>614.05023942492983</v>
      </c>
      <c r="O78" s="98">
        <v>583.23080679515647</v>
      </c>
      <c r="P78" s="98">
        <v>561.98912811538662</v>
      </c>
      <c r="Q78" s="98">
        <v>565.24747605326854</v>
      </c>
      <c r="R78" s="98">
        <v>572.52501515120423</v>
      </c>
      <c r="S78" s="98">
        <v>591.16008772511202</v>
      </c>
      <c r="T78" s="98">
        <v>582.58937171018817</v>
      </c>
      <c r="U78" s="98">
        <v>588.73549178536098</v>
      </c>
      <c r="V78" s="98">
        <v>617.07111719635122</v>
      </c>
      <c r="W78" s="98">
        <v>589.84568936052153</v>
      </c>
      <c r="X78" s="98">
        <v>633.27026826464328</v>
      </c>
      <c r="Y78" s="98">
        <v>592.0592148820117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575.46362872823738</v>
      </c>
      <c r="D79" s="33">
        <v>576.00175731487343</v>
      </c>
      <c r="E79" s="33">
        <v>566.09172223688427</v>
      </c>
      <c r="F79" s="33">
        <v>470.89511801775188</v>
      </c>
      <c r="G79" s="33">
        <v>510.98426592437386</v>
      </c>
      <c r="H79" s="33">
        <v>527.800736382026</v>
      </c>
      <c r="I79" s="33">
        <v>549.38292273876641</v>
      </c>
      <c r="J79" s="33">
        <v>577.71928637682686</v>
      </c>
      <c r="K79" s="33">
        <v>416.05977525100747</v>
      </c>
      <c r="L79" s="33">
        <v>586.0114687583191</v>
      </c>
      <c r="M79" s="33">
        <v>558.55363552828896</v>
      </c>
      <c r="N79" s="33">
        <v>612.7315942823335</v>
      </c>
      <c r="O79" s="33">
        <v>637.29275200756922</v>
      </c>
      <c r="P79" s="33">
        <v>527.96687755053233</v>
      </c>
      <c r="Q79" s="33">
        <v>569.57815329899688</v>
      </c>
      <c r="R79" s="33">
        <v>563.13397250063645</v>
      </c>
      <c r="S79" s="33">
        <v>594.11302747284242</v>
      </c>
      <c r="T79" s="33">
        <v>593.85042661641853</v>
      </c>
      <c r="U79" s="33">
        <v>585.89768687751723</v>
      </c>
      <c r="V79" s="33">
        <v>609.44182863681908</v>
      </c>
      <c r="W79" s="33">
        <v>573.62821398118274</v>
      </c>
      <c r="X79" s="33">
        <v>648.77132402656071</v>
      </c>
      <c r="Y79" s="33">
        <v>597.02607665291578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10485.913923438538</v>
      </c>
      <c r="D81" s="117">
        <f t="shared" si="28"/>
        <v>9895.2769135145882</v>
      </c>
      <c r="E81" s="117">
        <f t="shared" si="28"/>
        <v>10584.61228608682</v>
      </c>
      <c r="F81" s="117">
        <f t="shared" si="28"/>
        <v>10734.307165780074</v>
      </c>
      <c r="G81" s="117">
        <f t="shared" si="28"/>
        <v>10427.685176378885</v>
      </c>
      <c r="H81" s="117">
        <f t="shared" si="28"/>
        <v>9806.8793373877907</v>
      </c>
      <c r="I81" s="117">
        <f t="shared" si="28"/>
        <v>9249.4969577988904</v>
      </c>
      <c r="J81" s="117">
        <f t="shared" si="28"/>
        <v>9699.3663990975056</v>
      </c>
      <c r="K81" s="117">
        <f t="shared" si="28"/>
        <v>9548.5492790661083</v>
      </c>
      <c r="L81" s="117">
        <f t="shared" si="28"/>
        <v>10449.35833887674</v>
      </c>
      <c r="M81" s="117">
        <f t="shared" si="28"/>
        <v>8690.4668569766345</v>
      </c>
      <c r="N81" s="117">
        <f t="shared" si="28"/>
        <v>9655.8801674934384</v>
      </c>
      <c r="O81" s="117">
        <f t="shared" si="28"/>
        <v>10239.728680923032</v>
      </c>
      <c r="P81" s="117">
        <f t="shared" si="28"/>
        <v>8086.511566847149</v>
      </c>
      <c r="Q81" s="117">
        <f t="shared" si="28"/>
        <v>8380.5197750638763</v>
      </c>
      <c r="R81" s="117">
        <f t="shared" ref="R81:V81" si="29">R82+R85+R87+R100</f>
        <v>8772.914449930784</v>
      </c>
      <c r="S81" s="117">
        <f t="shared" si="29"/>
        <v>8495.2510670796873</v>
      </c>
      <c r="T81" s="117">
        <f t="shared" si="29"/>
        <v>8130.9691603791016</v>
      </c>
      <c r="U81" s="117">
        <f t="shared" si="29"/>
        <v>8118.4116326265539</v>
      </c>
      <c r="V81" s="117">
        <f t="shared" si="29"/>
        <v>7260.5933306499255</v>
      </c>
      <c r="W81" s="117">
        <f t="shared" ref="W81:Y81" si="30">W82+W85+W87+W100</f>
        <v>7900.0241682328078</v>
      </c>
      <c r="X81" s="117">
        <f t="shared" si="30"/>
        <v>6523.4909116579656</v>
      </c>
      <c r="Y81" s="117">
        <f t="shared" si="30"/>
        <v>6090.5929298537021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9036.2739353590059</v>
      </c>
      <c r="D82" s="122">
        <f t="shared" si="31"/>
        <v>8424.9198892126078</v>
      </c>
      <c r="E82" s="122">
        <f t="shared" si="31"/>
        <v>9097.4938563905889</v>
      </c>
      <c r="F82" s="122">
        <f t="shared" si="31"/>
        <v>9304.1798775573352</v>
      </c>
      <c r="G82" s="122">
        <f t="shared" si="31"/>
        <v>9045.9557641300089</v>
      </c>
      <c r="H82" s="122">
        <f t="shared" si="31"/>
        <v>8380.8444548727803</v>
      </c>
      <c r="I82" s="122">
        <f t="shared" si="31"/>
        <v>7797.62092573875</v>
      </c>
      <c r="J82" s="122">
        <f t="shared" si="31"/>
        <v>8213.5207250702424</v>
      </c>
      <c r="K82" s="122">
        <f t="shared" si="31"/>
        <v>8187.3198682211187</v>
      </c>
      <c r="L82" s="122">
        <f t="shared" si="31"/>
        <v>8911.9072075676213</v>
      </c>
      <c r="M82" s="122">
        <f t="shared" si="31"/>
        <v>7099.2923671653798</v>
      </c>
      <c r="N82" s="122">
        <f t="shared" si="31"/>
        <v>7961.4179526505068</v>
      </c>
      <c r="O82" s="122">
        <f t="shared" si="31"/>
        <v>8444.0906088842075</v>
      </c>
      <c r="P82" s="122">
        <f t="shared" si="31"/>
        <v>6501.0340309239573</v>
      </c>
      <c r="Q82" s="122">
        <f t="shared" si="31"/>
        <v>6703.8086610975906</v>
      </c>
      <c r="R82" s="122">
        <f t="shared" ref="R82:V82" si="32">SUM(R83:R84)</f>
        <v>7029.6401330203516</v>
      </c>
      <c r="S82" s="122">
        <f t="shared" si="32"/>
        <v>6627.7086680720058</v>
      </c>
      <c r="T82" s="122">
        <f t="shared" si="32"/>
        <v>6281.4216182584678</v>
      </c>
      <c r="U82" s="122">
        <f t="shared" si="32"/>
        <v>6175.0135491912315</v>
      </c>
      <c r="V82" s="122">
        <f t="shared" si="32"/>
        <v>5356.9130075177</v>
      </c>
      <c r="W82" s="122">
        <f t="shared" ref="W82:Y82" si="33">SUM(W83:W84)</f>
        <v>5892.6833964996722</v>
      </c>
      <c r="X82" s="122">
        <f t="shared" si="33"/>
        <v>4964.0314681067803</v>
      </c>
      <c r="Y82" s="122">
        <f t="shared" si="33"/>
        <v>4654.1530867213514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8948.7323281775116</v>
      </c>
      <c r="D83" s="98">
        <v>8344.3667987089339</v>
      </c>
      <c r="E83" s="98">
        <v>9014.4898908235791</v>
      </c>
      <c r="F83" s="98">
        <v>9218.6426549401931</v>
      </c>
      <c r="G83" s="98">
        <v>8964.6894083407751</v>
      </c>
      <c r="H83" s="98">
        <v>8306.9642238853157</v>
      </c>
      <c r="I83" s="98">
        <v>7728.8829445836227</v>
      </c>
      <c r="J83" s="98">
        <v>8142.2418977089528</v>
      </c>
      <c r="K83" s="98">
        <v>8118.3011106439544</v>
      </c>
      <c r="L83" s="98">
        <v>8837.2855693162273</v>
      </c>
      <c r="M83" s="98">
        <v>7041.198209605941</v>
      </c>
      <c r="N83" s="98">
        <v>7896.2465695313522</v>
      </c>
      <c r="O83" s="98">
        <v>8375.6224192071531</v>
      </c>
      <c r="P83" s="98">
        <v>6448.8613355328607</v>
      </c>
      <c r="Q83" s="98">
        <v>6650.3596256148412</v>
      </c>
      <c r="R83" s="98">
        <v>6973.8349840707797</v>
      </c>
      <c r="S83" s="98">
        <v>6575.4169627303454</v>
      </c>
      <c r="T83" s="98">
        <v>6232.2724656461623</v>
      </c>
      <c r="U83" s="98">
        <v>6126.7588162465645</v>
      </c>
      <c r="V83" s="98">
        <v>5315.3866228880752</v>
      </c>
      <c r="W83" s="98">
        <v>5846.67561546038</v>
      </c>
      <c r="X83" s="98">
        <v>4926.1110335168423</v>
      </c>
      <c r="Y83" s="98">
        <v>4618.6526179681241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87.541607181493845</v>
      </c>
      <c r="D84" s="98">
        <v>80.553090503674071</v>
      </c>
      <c r="E84" s="98">
        <v>83.003965567009487</v>
      </c>
      <c r="F84" s="98">
        <v>85.537222617142305</v>
      </c>
      <c r="G84" s="98">
        <v>81.266355789233131</v>
      </c>
      <c r="H84" s="98">
        <v>73.880230987464984</v>
      </c>
      <c r="I84" s="98">
        <v>68.73798115512686</v>
      </c>
      <c r="J84" s="98">
        <v>71.278827361290269</v>
      </c>
      <c r="K84" s="98">
        <v>69.018757577164394</v>
      </c>
      <c r="L84" s="98">
        <v>74.621638251394288</v>
      </c>
      <c r="M84" s="98">
        <v>58.094157559438635</v>
      </c>
      <c r="N84" s="98">
        <v>65.171383119154854</v>
      </c>
      <c r="O84" s="98">
        <v>68.468189677054568</v>
      </c>
      <c r="P84" s="98">
        <v>52.172695391096369</v>
      </c>
      <c r="Q84" s="98">
        <v>53.449035482749224</v>
      </c>
      <c r="R84" s="98">
        <v>55.805148949572015</v>
      </c>
      <c r="S84" s="98">
        <v>52.291705341660339</v>
      </c>
      <c r="T84" s="98">
        <v>49.149152612305585</v>
      </c>
      <c r="U84" s="98">
        <v>48.254732944666948</v>
      </c>
      <c r="V84" s="98">
        <v>41.526384629624729</v>
      </c>
      <c r="W84" s="98">
        <v>46.007781039292368</v>
      </c>
      <c r="X84" s="98">
        <v>37.920434589938132</v>
      </c>
      <c r="Y84" s="98">
        <v>35.500468753227665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8.858627262074581</v>
      </c>
      <c r="D85" s="122">
        <f t="shared" si="34"/>
        <v>22.726336521537633</v>
      </c>
      <c r="E85" s="122">
        <f t="shared" si="34"/>
        <v>15.372164035423527</v>
      </c>
      <c r="F85" s="122">
        <f t="shared" si="34"/>
        <v>6.4104399072307805</v>
      </c>
      <c r="G85" s="122">
        <f t="shared" si="34"/>
        <v>7.6426504723172801</v>
      </c>
      <c r="H85" s="122">
        <f t="shared" si="34"/>
        <v>13.193644218247421</v>
      </c>
      <c r="I85" s="122">
        <f t="shared" si="34"/>
        <v>2.9619654590330451</v>
      </c>
      <c r="J85" s="122">
        <f t="shared" si="34"/>
        <v>15.767202762310474</v>
      </c>
      <c r="K85" s="122">
        <f t="shared" si="34"/>
        <v>58.962749671868735</v>
      </c>
      <c r="L85" s="122">
        <f t="shared" si="34"/>
        <v>35.265375712672402</v>
      </c>
      <c r="M85" s="122">
        <f t="shared" si="34"/>
        <v>25.785363458635349</v>
      </c>
      <c r="N85" s="122">
        <f t="shared" si="34"/>
        <v>23.39945955976669</v>
      </c>
      <c r="O85" s="122">
        <f t="shared" si="34"/>
        <v>46.720770807274924</v>
      </c>
      <c r="P85" s="122">
        <f t="shared" si="34"/>
        <v>20.492279599337465</v>
      </c>
      <c r="Q85" s="122">
        <f t="shared" si="34"/>
        <v>32.7002280441938</v>
      </c>
      <c r="R85" s="122">
        <f t="shared" si="34"/>
        <v>102.37139381978335</v>
      </c>
      <c r="S85" s="122">
        <f t="shared" si="34"/>
        <v>122.97474253581591</v>
      </c>
      <c r="T85" s="122">
        <f t="shared" si="34"/>
        <v>94.62938169709544</v>
      </c>
      <c r="U85" s="122">
        <f t="shared" si="34"/>
        <v>208.54916331881302</v>
      </c>
      <c r="V85" s="122">
        <f t="shared" si="34"/>
        <v>98.672667829168347</v>
      </c>
      <c r="W85" s="122">
        <f t="shared" si="34"/>
        <v>271.35780251666466</v>
      </c>
      <c r="X85" s="122">
        <f t="shared" si="34"/>
        <v>29.543239794451331</v>
      </c>
      <c r="Y85" s="122">
        <f t="shared" si="34"/>
        <v>21.322154135831724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8.858627262074581</v>
      </c>
      <c r="D86" s="98">
        <f>IF(RES_hhdet_in_tes!D86=0,0,RES_hhdet_in_tes!D86*1000*11630/RES_hhdet_in_new!D83)</f>
        <v>22.726336521537633</v>
      </c>
      <c r="E86" s="98">
        <f>IF(RES_hhdet_in_tes!E86=0,0,RES_hhdet_in_tes!E86*1000*11630/RES_hhdet_in_new!E83)</f>
        <v>15.372164035423527</v>
      </c>
      <c r="F86" s="98">
        <f>IF(RES_hhdet_in_tes!F86=0,0,RES_hhdet_in_tes!F86*1000*11630/RES_hhdet_in_new!F83)</f>
        <v>6.4104399072307805</v>
      </c>
      <c r="G86" s="98">
        <f>IF(RES_hhdet_in_tes!G86=0,0,RES_hhdet_in_tes!G86*1000*11630/RES_hhdet_in_new!G83)</f>
        <v>7.6426504723172801</v>
      </c>
      <c r="H86" s="98">
        <f>IF(RES_hhdet_in_tes!H86=0,0,RES_hhdet_in_tes!H86*1000*11630/RES_hhdet_in_new!H83)</f>
        <v>13.193644218247421</v>
      </c>
      <c r="I86" s="98">
        <f>IF(RES_hhdet_in_tes!I86=0,0,RES_hhdet_in_tes!I86*1000*11630/RES_hhdet_in_new!I83)</f>
        <v>2.9619654590330451</v>
      </c>
      <c r="J86" s="98">
        <f>IF(RES_hhdet_in_tes!J86=0,0,RES_hhdet_in_tes!J86*1000*11630/RES_hhdet_in_new!J83)</f>
        <v>15.767202762310474</v>
      </c>
      <c r="K86" s="98">
        <f>IF(RES_hhdet_in_tes!K86=0,0,RES_hhdet_in_tes!K86*1000*11630/RES_hhdet_in_new!K83)</f>
        <v>58.962749671868735</v>
      </c>
      <c r="L86" s="98">
        <f>IF(RES_hhdet_in_tes!L86=0,0,RES_hhdet_in_tes!L86*1000*11630/RES_hhdet_in_new!L83)</f>
        <v>35.265375712672402</v>
      </c>
      <c r="M86" s="98">
        <f>IF(RES_hhdet_in_tes!M86=0,0,RES_hhdet_in_tes!M86*1000*11630/RES_hhdet_in_new!M83)</f>
        <v>25.785363458635349</v>
      </c>
      <c r="N86" s="98">
        <f>IF(RES_hhdet_in_tes!N86=0,0,RES_hhdet_in_tes!N86*1000*11630/RES_hhdet_in_new!N83)</f>
        <v>23.39945955976669</v>
      </c>
      <c r="O86" s="98">
        <f>IF(RES_hhdet_in_tes!O86=0,0,RES_hhdet_in_tes!O86*1000*11630/RES_hhdet_in_new!O83)</f>
        <v>46.720770807274924</v>
      </c>
      <c r="P86" s="98">
        <f>IF(RES_hhdet_in_tes!P86=0,0,RES_hhdet_in_tes!P86*1000*11630/RES_hhdet_in_new!P83)</f>
        <v>20.492279599337465</v>
      </c>
      <c r="Q86" s="98">
        <f>IF(RES_hhdet_in_tes!Q86=0,0,RES_hhdet_in_tes!Q86*1000*11630/RES_hhdet_in_new!Q83)</f>
        <v>32.7002280441938</v>
      </c>
      <c r="R86" s="98">
        <f>IF(RES_hhdet_in_tes!R86=0,0,RES_hhdet_in_tes!R86*1000*11630/RES_hhdet_in_new!R83)</f>
        <v>102.37139381978335</v>
      </c>
      <c r="S86" s="98">
        <f>IF(RES_hhdet_in_tes!S86=0,0,RES_hhdet_in_tes!S86*1000*11630/RES_hhdet_in_new!S83)</f>
        <v>122.97474253581591</v>
      </c>
      <c r="T86" s="98">
        <f>IF(RES_hhdet_in_tes!T86=0,0,RES_hhdet_in_tes!T86*1000*11630/RES_hhdet_in_new!T83)</f>
        <v>94.62938169709544</v>
      </c>
      <c r="U86" s="98">
        <f>IF(RES_hhdet_in_tes!U86=0,0,RES_hhdet_in_tes!U86*1000*11630/RES_hhdet_in_new!U83)</f>
        <v>208.54916331881302</v>
      </c>
      <c r="V86" s="98">
        <f>IF(RES_hhdet_in_tes!V86=0,0,RES_hhdet_in_tes!V86*1000*11630/RES_hhdet_in_new!V83)</f>
        <v>98.672667829168347</v>
      </c>
      <c r="W86" s="98">
        <f>IF(RES_hhdet_in_tes!W86=0,0,RES_hhdet_in_tes!W86*1000*11630/RES_hhdet_in_new!W83)</f>
        <v>271.35780251666466</v>
      </c>
      <c r="X86" s="98">
        <f>IF(RES_hhdet_in_tes!X86=0,0,RES_hhdet_in_tes!X86*1000*11630/RES_hhdet_in_new!X83)</f>
        <v>29.543239794451331</v>
      </c>
      <c r="Y86" s="98">
        <f>IF(RES_hhdet_in_tes!Y86=0,0,RES_hhdet_in_tes!Y86*1000*11630/RES_hhdet_in_new!Y83)</f>
        <v>21.322154135831724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874.14396497652206</v>
      </c>
      <c r="D87" s="122">
        <v>875.15683220093126</v>
      </c>
      <c r="E87" s="122">
        <v>918.98391154699277</v>
      </c>
      <c r="F87" s="122">
        <v>924.54586754373213</v>
      </c>
      <c r="G87" s="122">
        <v>860.89131264207685</v>
      </c>
      <c r="H87" s="122">
        <v>888.77463939444272</v>
      </c>
      <c r="I87" s="122">
        <v>898.91339777397593</v>
      </c>
      <c r="J87" s="122">
        <v>910.12414880376468</v>
      </c>
      <c r="K87" s="122">
        <v>846.78784745661676</v>
      </c>
      <c r="L87" s="122">
        <v>928.98781993336718</v>
      </c>
      <c r="M87" s="122">
        <v>999.63136742860468</v>
      </c>
      <c r="N87" s="122">
        <v>1067.3824975802675</v>
      </c>
      <c r="O87" s="122">
        <v>1127.9571715172199</v>
      </c>
      <c r="P87" s="122">
        <v>1018.1009309162679</v>
      </c>
      <c r="Q87" s="122">
        <v>1069.2085771141501</v>
      </c>
      <c r="R87" s="122">
        <v>1081.9040796037275</v>
      </c>
      <c r="S87" s="122">
        <v>1150.907109122204</v>
      </c>
      <c r="T87" s="122">
        <v>1163.8535252996251</v>
      </c>
      <c r="U87" s="122">
        <v>1148.9838711067493</v>
      </c>
      <c r="V87" s="122">
        <v>1189.5439705660031</v>
      </c>
      <c r="W87" s="122">
        <v>1157.0967099740296</v>
      </c>
      <c r="X87" s="122">
        <v>882.73957322622255</v>
      </c>
      <c r="Y87" s="122">
        <v>820.22702934195468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862.05595143991013</v>
      </c>
      <c r="D88" s="98">
        <v>865.65196255026171</v>
      </c>
      <c r="E88" s="98">
        <v>932.45039574247278</v>
      </c>
      <c r="F88" s="98">
        <v>912.55256236449122</v>
      </c>
      <c r="G88" s="98">
        <v>867.99647398273146</v>
      </c>
      <c r="H88" s="98">
        <v>877.12640761197429</v>
      </c>
      <c r="I88" s="98">
        <v>901.13437557437112</v>
      </c>
      <c r="J88" s="98">
        <v>888.76301260981791</v>
      </c>
      <c r="K88" s="98">
        <v>881.5355326073045</v>
      </c>
      <c r="L88" s="98">
        <v>1071.4837640501423</v>
      </c>
      <c r="M88" s="98">
        <v>1062.2628451958451</v>
      </c>
      <c r="N88" s="98">
        <v>1028.9449124746895</v>
      </c>
      <c r="O88" s="98">
        <v>1063.2590644523302</v>
      </c>
      <c r="P88" s="98">
        <v>1064.9954148041347</v>
      </c>
      <c r="Q88" s="98">
        <v>1055.1343936057826</v>
      </c>
      <c r="R88" s="98">
        <v>1064.8455904515436</v>
      </c>
      <c r="S88" s="98">
        <v>1117.8125635488561</v>
      </c>
      <c r="T88" s="98">
        <v>1138.741761994959</v>
      </c>
      <c r="U88" s="98">
        <v>1114.9064765303881</v>
      </c>
      <c r="V88" s="98">
        <v>966.01273508957831</v>
      </c>
      <c r="W88" s="98">
        <v>1013.132460461938</v>
      </c>
      <c r="X88" s="98">
        <v>943.20302809119676</v>
      </c>
      <c r="Y88" s="98">
        <v>851.64062460034665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932.46211918068559</v>
      </c>
      <c r="F89" s="98">
        <v>0</v>
      </c>
      <c r="G89" s="98">
        <v>868.0541493987912</v>
      </c>
      <c r="H89" s="98">
        <v>877.25149757677821</v>
      </c>
      <c r="I89" s="98">
        <v>901.35799647562897</v>
      </c>
      <c r="J89" s="98">
        <v>889.09549969955765</v>
      </c>
      <c r="K89" s="98">
        <v>882.21552972691995</v>
      </c>
      <c r="L89" s="98">
        <v>1072.5204895680813</v>
      </c>
      <c r="M89" s="98">
        <v>1063.5545208493938</v>
      </c>
      <c r="N89" s="98">
        <v>0</v>
      </c>
      <c r="O89" s="98">
        <v>0</v>
      </c>
      <c r="P89" s="98">
        <v>1064.3801051385283</v>
      </c>
      <c r="Q89" s="98">
        <v>0</v>
      </c>
      <c r="R89" s="98">
        <v>0</v>
      </c>
      <c r="S89" s="98">
        <v>0</v>
      </c>
      <c r="T89" s="98">
        <v>1137.1496711578834</v>
      </c>
      <c r="U89" s="98">
        <v>1114.5915201032731</v>
      </c>
      <c r="V89" s="98">
        <v>965.37533825970741</v>
      </c>
      <c r="W89" s="98">
        <v>1014.1454804399732</v>
      </c>
      <c r="X89" s="98">
        <v>946.4228272279563</v>
      </c>
      <c r="Y89" s="98">
        <v>853.95012433022964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226.05498784481742</v>
      </c>
      <c r="F90" s="101">
        <v>0</v>
      </c>
      <c r="G90" s="101">
        <v>185.39888436365445</v>
      </c>
      <c r="H90" s="101">
        <v>177.4267816347288</v>
      </c>
      <c r="I90" s="101">
        <v>220.0190909987509</v>
      </c>
      <c r="J90" s="101">
        <v>199.56303861884149</v>
      </c>
      <c r="K90" s="101">
        <v>180.47410991590988</v>
      </c>
      <c r="L90" s="101">
        <v>480.08252181745371</v>
      </c>
      <c r="M90" s="101">
        <v>210.26338455447845</v>
      </c>
      <c r="N90" s="101">
        <v>0</v>
      </c>
      <c r="O90" s="101">
        <v>0</v>
      </c>
      <c r="P90" s="101">
        <v>203.81101853877189</v>
      </c>
      <c r="Q90" s="101">
        <v>0</v>
      </c>
      <c r="R90" s="101">
        <v>0</v>
      </c>
      <c r="S90" s="101">
        <v>0</v>
      </c>
      <c r="T90" s="101">
        <v>263.87561249018188</v>
      </c>
      <c r="U90" s="101">
        <v>235.86959279223032</v>
      </c>
      <c r="V90" s="101">
        <v>208.02255893800495</v>
      </c>
      <c r="W90" s="101">
        <v>221.71160884154699</v>
      </c>
      <c r="X90" s="101">
        <v>81.084716575309699</v>
      </c>
      <c r="Y90" s="101">
        <v>59.21395667679559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706.40713133586803</v>
      </c>
      <c r="F91" s="104">
        <v>0</v>
      </c>
      <c r="G91" s="104">
        <v>682.65526503513684</v>
      </c>
      <c r="H91" s="104">
        <v>699.82471594204947</v>
      </c>
      <c r="I91" s="104">
        <v>681.33890547687804</v>
      </c>
      <c r="J91" s="104">
        <v>689.53246108071619</v>
      </c>
      <c r="K91" s="104">
        <v>701.74141981101013</v>
      </c>
      <c r="L91" s="104">
        <v>592.43796775062754</v>
      </c>
      <c r="M91" s="104">
        <v>853.2911362949153</v>
      </c>
      <c r="N91" s="104">
        <v>0</v>
      </c>
      <c r="O91" s="104">
        <v>0</v>
      </c>
      <c r="P91" s="104">
        <v>860.56908659975625</v>
      </c>
      <c r="Q91" s="104">
        <v>0</v>
      </c>
      <c r="R91" s="104">
        <v>0</v>
      </c>
      <c r="S91" s="104">
        <v>0</v>
      </c>
      <c r="T91" s="104">
        <v>873.27405866770152</v>
      </c>
      <c r="U91" s="104">
        <v>878.7219273110428</v>
      </c>
      <c r="V91" s="104">
        <v>757.35277932170231</v>
      </c>
      <c r="W91" s="104">
        <v>792.43387159842621</v>
      </c>
      <c r="X91" s="104">
        <v>865.33811065264672</v>
      </c>
      <c r="Y91" s="104">
        <v>794.73616765343399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867.52851477418926</v>
      </c>
      <c r="D92" s="101">
        <v>902.22969084322938</v>
      </c>
      <c r="E92" s="101">
        <v>887.73956127483643</v>
      </c>
      <c r="F92" s="101">
        <v>911.91895882127073</v>
      </c>
      <c r="G92" s="101">
        <v>895.2729727067516</v>
      </c>
      <c r="H92" s="101">
        <v>880.90843973337621</v>
      </c>
      <c r="I92" s="101">
        <v>920.84234583765135</v>
      </c>
      <c r="J92" s="101">
        <v>873.67854477181743</v>
      </c>
      <c r="K92" s="101">
        <v>888.67478259281904</v>
      </c>
      <c r="L92" s="101">
        <v>944.72050578612436</v>
      </c>
      <c r="M92" s="101">
        <v>1025.1188830079745</v>
      </c>
      <c r="N92" s="101">
        <v>1030.1331750076608</v>
      </c>
      <c r="O92" s="101">
        <v>1040.4120087508468</v>
      </c>
      <c r="P92" s="101">
        <v>1050.9451117013161</v>
      </c>
      <c r="Q92" s="101">
        <v>1055.001026405027</v>
      </c>
      <c r="R92" s="101">
        <v>1077.8108768732359</v>
      </c>
      <c r="S92" s="101">
        <v>1151.2805197658286</v>
      </c>
      <c r="T92" s="101">
        <v>1167.0612038555137</v>
      </c>
      <c r="U92" s="101">
        <v>1143.5465470899153</v>
      </c>
      <c r="V92" s="101">
        <v>1183.1939436532782</v>
      </c>
      <c r="W92" s="101">
        <v>1293.8836394366165</v>
      </c>
      <c r="X92" s="101">
        <v>882.46726359865409</v>
      </c>
      <c r="Y92" s="101">
        <v>788.74511656939069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867.52343920599913</v>
      </c>
      <c r="D93" s="104">
        <v>902.22296241870856</v>
      </c>
      <c r="E93" s="104">
        <v>887.68651630642262</v>
      </c>
      <c r="F93" s="104">
        <v>911.88773763875668</v>
      </c>
      <c r="G93" s="104">
        <v>895.34192433578903</v>
      </c>
      <c r="H93" s="104">
        <v>881.0497782418056</v>
      </c>
      <c r="I93" s="104">
        <v>921.33588037922743</v>
      </c>
      <c r="J93" s="104">
        <v>874.09192048107286</v>
      </c>
      <c r="K93" s="104">
        <v>889.23889046854481</v>
      </c>
      <c r="L93" s="104">
        <v>945.26576018083222</v>
      </c>
      <c r="M93" s="104">
        <v>1025.7956831647823</v>
      </c>
      <c r="N93" s="104">
        <v>0</v>
      </c>
      <c r="O93" s="104">
        <v>0</v>
      </c>
      <c r="P93" s="104">
        <v>1051.4260043980398</v>
      </c>
      <c r="Q93" s="104">
        <v>1055.2849962888988</v>
      </c>
      <c r="R93" s="104">
        <v>1078.4754385250524</v>
      </c>
      <c r="S93" s="104">
        <v>1152.4060644584411</v>
      </c>
      <c r="T93" s="104">
        <v>1168.7281205403374</v>
      </c>
      <c r="U93" s="104">
        <v>1144.6794980545853</v>
      </c>
      <c r="V93" s="104">
        <v>1182.9001139437942</v>
      </c>
      <c r="W93" s="104">
        <v>1294.4645176739336</v>
      </c>
      <c r="X93" s="104">
        <v>884.18333493390151</v>
      </c>
      <c r="Y93" s="104">
        <v>790.36081684979172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207.76133464929208</v>
      </c>
      <c r="D94" s="98">
        <v>197.38779791740231</v>
      </c>
      <c r="E94" s="98">
        <v>215.15686585921091</v>
      </c>
      <c r="F94" s="98">
        <v>214.11071151012806</v>
      </c>
      <c r="G94" s="98">
        <v>191.26949450681994</v>
      </c>
      <c r="H94" s="98">
        <v>178.18154961273754</v>
      </c>
      <c r="I94" s="98">
        <v>224.94129867377708</v>
      </c>
      <c r="J94" s="98">
        <v>196.11379665308925</v>
      </c>
      <c r="K94" s="98">
        <v>181.89939379146142</v>
      </c>
      <c r="L94" s="98">
        <v>422.60681234713013</v>
      </c>
      <c r="M94" s="98">
        <v>202.39242309619118</v>
      </c>
      <c r="N94" s="98">
        <v>0</v>
      </c>
      <c r="O94" s="98">
        <v>0</v>
      </c>
      <c r="P94" s="98">
        <v>201.40171796054051</v>
      </c>
      <c r="Q94" s="98">
        <v>232.84219507041749</v>
      </c>
      <c r="R94" s="98">
        <v>224.27576228079369</v>
      </c>
      <c r="S94" s="98">
        <v>269.34763349886742</v>
      </c>
      <c r="T94" s="98">
        <v>270.92238577719422</v>
      </c>
      <c r="U94" s="98">
        <v>242.13285271429393</v>
      </c>
      <c r="V94" s="98">
        <v>255.0897511619558</v>
      </c>
      <c r="W94" s="98">
        <v>285.30857370533818</v>
      </c>
      <c r="X94" s="98">
        <v>74.183956606303084</v>
      </c>
      <c r="Y94" s="98">
        <v>52.517197203860057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659.76210455670696</v>
      </c>
      <c r="D95" s="98">
        <v>704.83516450130628</v>
      </c>
      <c r="E95" s="98">
        <v>672.52965044721168</v>
      </c>
      <c r="F95" s="98">
        <v>697.77702612862879</v>
      </c>
      <c r="G95" s="98">
        <v>704.07242982896901</v>
      </c>
      <c r="H95" s="98">
        <v>702.86822862906808</v>
      </c>
      <c r="I95" s="98">
        <v>696.39458170545038</v>
      </c>
      <c r="J95" s="98">
        <v>677.9781238279835</v>
      </c>
      <c r="K95" s="98">
        <v>707.33949667708339</v>
      </c>
      <c r="L95" s="98">
        <v>522.65894783370209</v>
      </c>
      <c r="M95" s="98">
        <v>823.40326006859107</v>
      </c>
      <c r="N95" s="98">
        <v>0</v>
      </c>
      <c r="O95" s="98">
        <v>0</v>
      </c>
      <c r="P95" s="98">
        <v>850.02428643749931</v>
      </c>
      <c r="Q95" s="98">
        <v>822.44280121848146</v>
      </c>
      <c r="R95" s="98">
        <v>854.19967624425897</v>
      </c>
      <c r="S95" s="98">
        <v>883.05843095957368</v>
      </c>
      <c r="T95" s="98">
        <v>897.80573476314305</v>
      </c>
      <c r="U95" s="98">
        <v>902.54664534029132</v>
      </c>
      <c r="V95" s="98">
        <v>927.81036278183853</v>
      </c>
      <c r="W95" s="98">
        <v>1009.1559439685954</v>
      </c>
      <c r="X95" s="98">
        <v>809.99937832759838</v>
      </c>
      <c r="Y95" s="98">
        <v>737.84361964593154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874.98620701522293</v>
      </c>
      <c r="D96" s="101">
        <v>872.90948785205455</v>
      </c>
      <c r="E96" s="101">
        <v>921.46936553668672</v>
      </c>
      <c r="F96" s="101">
        <v>925.86118911919345</v>
      </c>
      <c r="G96" s="101">
        <v>857.31844236007066</v>
      </c>
      <c r="H96" s="101">
        <v>889.51411067747711</v>
      </c>
      <c r="I96" s="101">
        <v>897.39020136234979</v>
      </c>
      <c r="J96" s="101">
        <v>912.55934161017717</v>
      </c>
      <c r="K96" s="101">
        <v>843.4270867727779</v>
      </c>
      <c r="L96" s="101">
        <v>925.81789845876244</v>
      </c>
      <c r="M96" s="101">
        <v>997.56250873594809</v>
      </c>
      <c r="N96" s="101">
        <v>1069.3489207715209</v>
      </c>
      <c r="O96" s="101">
        <v>1132.8888080668503</v>
      </c>
      <c r="P96" s="101">
        <v>1016.6879057589055</v>
      </c>
      <c r="Q96" s="101">
        <v>1069.8438668648498</v>
      </c>
      <c r="R96" s="101">
        <v>1082.1505329823826</v>
      </c>
      <c r="S96" s="101">
        <v>1151.1382775486447</v>
      </c>
      <c r="T96" s="101">
        <v>1163.7418392214609</v>
      </c>
      <c r="U96" s="101">
        <v>1149.3423335266334</v>
      </c>
      <c r="V96" s="101">
        <v>1196.5406607763173</v>
      </c>
      <c r="W96" s="101">
        <v>1161.6817280584646</v>
      </c>
      <c r="X96" s="101">
        <v>874.26243850272385</v>
      </c>
      <c r="Y96" s="101">
        <v>818.19185034262125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874.97418886449896</v>
      </c>
      <c r="D97" s="104">
        <v>872.86458242287449</v>
      </c>
      <c r="E97" s="104">
        <v>921.44895984308675</v>
      </c>
      <c r="F97" s="104">
        <v>925.87758803980898</v>
      </c>
      <c r="G97" s="104">
        <v>857.39624875183983</v>
      </c>
      <c r="H97" s="104">
        <v>889.7767093562835</v>
      </c>
      <c r="I97" s="104">
        <v>897.86796234324777</v>
      </c>
      <c r="J97" s="104">
        <v>913.13936837494748</v>
      </c>
      <c r="K97" s="104">
        <v>843.9297975131434</v>
      </c>
      <c r="L97" s="104">
        <v>926.37538388709879</v>
      </c>
      <c r="M97" s="104">
        <v>998.29133365993312</v>
      </c>
      <c r="N97" s="104">
        <v>1069.6736271155914</v>
      </c>
      <c r="O97" s="104">
        <v>1132.6664046352937</v>
      </c>
      <c r="P97" s="104">
        <v>1016.4678004197842</v>
      </c>
      <c r="Q97" s="104">
        <v>1069.6444501045196</v>
      </c>
      <c r="R97" s="104">
        <v>1082.1578130398036</v>
      </c>
      <c r="S97" s="104">
        <v>1151.330490266128</v>
      </c>
      <c r="T97" s="104">
        <v>1164.7760737579117</v>
      </c>
      <c r="U97" s="104">
        <v>1150.4012640641963</v>
      </c>
      <c r="V97" s="104">
        <v>1196.7021084109961</v>
      </c>
      <c r="W97" s="104">
        <v>1161.6663716238565</v>
      </c>
      <c r="X97" s="104">
        <v>875.94700273544913</v>
      </c>
      <c r="Y97" s="104">
        <v>819.84900942904108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209.57778678234257</v>
      </c>
      <c r="D98" s="98">
        <v>190.87140077353808</v>
      </c>
      <c r="E98" s="98">
        <v>223.39743604842593</v>
      </c>
      <c r="F98" s="98">
        <v>217.42296595581124</v>
      </c>
      <c r="G98" s="98">
        <v>183.04491936540387</v>
      </c>
      <c r="H98" s="98">
        <v>179.86465866144957</v>
      </c>
      <c r="I98" s="98">
        <v>219.21422424160465</v>
      </c>
      <c r="J98" s="98">
        <v>205.05912584043904</v>
      </c>
      <c r="K98" s="98">
        <v>172.3202402460185</v>
      </c>
      <c r="L98" s="98">
        <v>414.16223301297129</v>
      </c>
      <c r="M98" s="98">
        <v>196.61583396060536</v>
      </c>
      <c r="N98" s="98">
        <v>273.08460418349586</v>
      </c>
      <c r="O98" s="98">
        <v>302.41800671619359</v>
      </c>
      <c r="P98" s="98">
        <v>194.48744866252181</v>
      </c>
      <c r="Q98" s="98">
        <v>236.26784546423445</v>
      </c>
      <c r="R98" s="98">
        <v>225.07857075224618</v>
      </c>
      <c r="S98" s="98">
        <v>269.23502416972121</v>
      </c>
      <c r="T98" s="98">
        <v>270.2937707179459</v>
      </c>
      <c r="U98" s="98">
        <v>243.60911227254968</v>
      </c>
      <c r="V98" s="98">
        <v>258.19509985560882</v>
      </c>
      <c r="W98" s="98">
        <v>255.26731637692023</v>
      </c>
      <c r="X98" s="98">
        <v>73.702237879631994</v>
      </c>
      <c r="Y98" s="98">
        <v>56.349648136394912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665.39640208215644</v>
      </c>
      <c r="D99" s="98">
        <v>681.99318164933629</v>
      </c>
      <c r="E99" s="98">
        <v>698.05152379466097</v>
      </c>
      <c r="F99" s="98">
        <v>708.45462208399772</v>
      </c>
      <c r="G99" s="98">
        <v>674.35132938643585</v>
      </c>
      <c r="H99" s="98">
        <v>709.91205069483408</v>
      </c>
      <c r="I99" s="98">
        <v>678.65373810164317</v>
      </c>
      <c r="J99" s="98">
        <v>708.08024253450833</v>
      </c>
      <c r="K99" s="98">
        <v>671.60955726712484</v>
      </c>
      <c r="L99" s="98">
        <v>512.21315087412756</v>
      </c>
      <c r="M99" s="98">
        <v>801.67549969932782</v>
      </c>
      <c r="N99" s="98">
        <v>796.58902293209587</v>
      </c>
      <c r="O99" s="98">
        <v>830.24839791910028</v>
      </c>
      <c r="P99" s="98">
        <v>821.9803517572625</v>
      </c>
      <c r="Q99" s="98">
        <v>833.37660464028511</v>
      </c>
      <c r="R99" s="98">
        <v>857.07924228755724</v>
      </c>
      <c r="S99" s="98">
        <v>882.09546609640643</v>
      </c>
      <c r="T99" s="98">
        <v>894.48230303996604</v>
      </c>
      <c r="U99" s="98">
        <v>906.79215179164657</v>
      </c>
      <c r="V99" s="98">
        <v>938.50700855538719</v>
      </c>
      <c r="W99" s="98">
        <v>906.3990552469362</v>
      </c>
      <c r="X99" s="98">
        <v>802.24476485581704</v>
      </c>
      <c r="Y99" s="98">
        <v>763.49936129264609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566.63739584093605</v>
      </c>
      <c r="D100" s="122">
        <v>572.47385557951179</v>
      </c>
      <c r="E100" s="122">
        <v>552.76235411381469</v>
      </c>
      <c r="F100" s="122">
        <v>499.17098077177673</v>
      </c>
      <c r="G100" s="122">
        <v>513.19544913448306</v>
      </c>
      <c r="H100" s="122">
        <v>524.06659890232072</v>
      </c>
      <c r="I100" s="122">
        <v>550.00066882713088</v>
      </c>
      <c r="J100" s="122">
        <v>559.95432246118764</v>
      </c>
      <c r="K100" s="122">
        <v>455.47881371650379</v>
      </c>
      <c r="L100" s="122">
        <v>573.19793566307987</v>
      </c>
      <c r="M100" s="122">
        <v>565.75775892401532</v>
      </c>
      <c r="N100" s="122">
        <v>603.68025770289751</v>
      </c>
      <c r="O100" s="122">
        <v>620.96012971432936</v>
      </c>
      <c r="P100" s="122">
        <v>546.88432540758629</v>
      </c>
      <c r="Q100" s="122">
        <v>574.8023088079425</v>
      </c>
      <c r="R100" s="122">
        <v>558.99884348692183</v>
      </c>
      <c r="S100" s="122">
        <v>593.66054734966144</v>
      </c>
      <c r="T100" s="122">
        <v>591.06463512391315</v>
      </c>
      <c r="U100" s="122">
        <v>585.86504900976013</v>
      </c>
      <c r="V100" s="122">
        <v>615.46368473705502</v>
      </c>
      <c r="W100" s="122">
        <v>578.88625924244172</v>
      </c>
      <c r="X100" s="122">
        <v>647.17663053051137</v>
      </c>
      <c r="Y100" s="122">
        <v>594.89065965456518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554.29529157006402</v>
      </c>
      <c r="D102" s="98">
        <v>568.20331782171149</v>
      </c>
      <c r="E102" s="98">
        <v>536.35509541403542</v>
      </c>
      <c r="F102" s="98">
        <v>528.43232575790205</v>
      </c>
      <c r="G102" s="98">
        <v>516.2770026157956</v>
      </c>
      <c r="H102" s="98">
        <v>517.38564137901551</v>
      </c>
      <c r="I102" s="98">
        <v>551.11187835395663</v>
      </c>
      <c r="J102" s="98">
        <v>521.69196101744274</v>
      </c>
      <c r="K102" s="98">
        <v>531.39852729060783</v>
      </c>
      <c r="L102" s="98">
        <v>549.75457181350839</v>
      </c>
      <c r="M102" s="98">
        <v>578.54536828694461</v>
      </c>
      <c r="N102" s="98">
        <v>583.89448531332994</v>
      </c>
      <c r="O102" s="98">
        <v>585.74155215149437</v>
      </c>
      <c r="P102" s="98">
        <v>590.78683634607228</v>
      </c>
      <c r="Q102" s="98">
        <v>588.87492357747396</v>
      </c>
      <c r="R102" s="98">
        <v>543.08880973373357</v>
      </c>
      <c r="S102" s="98">
        <v>592.19155028706371</v>
      </c>
      <c r="T102" s="98">
        <v>582.54137864837844</v>
      </c>
      <c r="U102" s="98">
        <v>585.76793624623724</v>
      </c>
      <c r="V102" s="98">
        <v>638.82951532023196</v>
      </c>
      <c r="W102" s="98">
        <v>612.70612374836321</v>
      </c>
      <c r="X102" s="98">
        <v>612.79854203371485</v>
      </c>
      <c r="Y102" s="98">
        <v>574.8697602159732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575.46362872823715</v>
      </c>
      <c r="D103" s="33">
        <v>576.00175731487332</v>
      </c>
      <c r="E103" s="33">
        <v>566.09172223688415</v>
      </c>
      <c r="F103" s="33">
        <v>470.89511801775183</v>
      </c>
      <c r="G103" s="33">
        <v>510.98426592437374</v>
      </c>
      <c r="H103" s="33">
        <v>527.80073638202612</v>
      </c>
      <c r="I103" s="33">
        <v>549.38292273876652</v>
      </c>
      <c r="J103" s="33">
        <v>577.71928637682697</v>
      </c>
      <c r="K103" s="33">
        <v>416.05977525100747</v>
      </c>
      <c r="L103" s="33">
        <v>586.01146875831932</v>
      </c>
      <c r="M103" s="33">
        <v>558.55363552828908</v>
      </c>
      <c r="N103" s="33">
        <v>612.73159428233362</v>
      </c>
      <c r="O103" s="33">
        <v>637.29275200756922</v>
      </c>
      <c r="P103" s="33">
        <v>527.96687755053244</v>
      </c>
      <c r="Q103" s="33">
        <v>569.57815329899688</v>
      </c>
      <c r="R103" s="33">
        <v>563.13397250063645</v>
      </c>
      <c r="S103" s="33">
        <v>594.11302747284242</v>
      </c>
      <c r="T103" s="33">
        <v>593.85042661641842</v>
      </c>
      <c r="U103" s="33">
        <v>585.89768687751746</v>
      </c>
      <c r="V103" s="33">
        <v>609.4418286368192</v>
      </c>
      <c r="W103" s="33">
        <v>573.62821398118285</v>
      </c>
      <c r="X103" s="33">
        <v>648.77132402656082</v>
      </c>
      <c r="Y103" s="33">
        <v>597.02607665291578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10255.768138424663</v>
      </c>
      <c r="D124" s="117">
        <f t="shared" si="42"/>
        <v>10676.106686283249</v>
      </c>
      <c r="E124" s="117">
        <f t="shared" si="42"/>
        <v>10301.267333784825</v>
      </c>
      <c r="F124" s="117">
        <f t="shared" si="42"/>
        <v>10475.808042078232</v>
      </c>
      <c r="G124" s="117">
        <f t="shared" si="42"/>
        <v>11177.406879992019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10375.890998048788</v>
      </c>
      <c r="M124" s="117">
        <f t="shared" si="42"/>
        <v>8743.858348719652</v>
      </c>
      <c r="N124" s="117">
        <f t="shared" si="42"/>
        <v>9591.02605313409</v>
      </c>
      <c r="O124" s="117">
        <f t="shared" si="42"/>
        <v>10083.045822871765</v>
      </c>
      <c r="P124" s="117">
        <f t="shared" si="42"/>
        <v>7855.3292033630432</v>
      </c>
      <c r="Q124" s="117">
        <f t="shared" si="42"/>
        <v>8495.2934591638204</v>
      </c>
      <c r="R124" s="117">
        <f t="shared" ref="R124:V124" si="43">R125+R128+R130+R139</f>
        <v>8812.6207862723495</v>
      </c>
      <c r="S124" s="117">
        <f t="shared" si="43"/>
        <v>8490.5795681906293</v>
      </c>
      <c r="T124" s="117">
        <f t="shared" si="43"/>
        <v>8187.5189072067633</v>
      </c>
      <c r="U124" s="117">
        <f t="shared" si="43"/>
        <v>8021.5298163643747</v>
      </c>
      <c r="V124" s="117">
        <f t="shared" si="43"/>
        <v>7390.8218460558301</v>
      </c>
      <c r="W124" s="117">
        <f t="shared" ref="W124:Y124" si="44">W125+W128+W130+W139</f>
        <v>8137.3431299088452</v>
      </c>
      <c r="X124" s="117">
        <f t="shared" si="44"/>
        <v>6444.1981078450572</v>
      </c>
      <c r="Y124" s="117">
        <f t="shared" si="44"/>
        <v>6083.7396131902842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8824.3136127159542</v>
      </c>
      <c r="D125" s="122">
        <f t="shared" si="45"/>
        <v>9143.4005819039703</v>
      </c>
      <c r="E125" s="122">
        <f t="shared" si="45"/>
        <v>8824.094216319716</v>
      </c>
      <c r="F125" s="122">
        <f t="shared" si="45"/>
        <v>9071.3277337576219</v>
      </c>
      <c r="G125" s="122">
        <f t="shared" si="45"/>
        <v>9744.1560261136783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8839.2588701950481</v>
      </c>
      <c r="M125" s="122">
        <f t="shared" si="45"/>
        <v>7138.286036004939</v>
      </c>
      <c r="N125" s="122">
        <f t="shared" si="45"/>
        <v>7914.4844880339606</v>
      </c>
      <c r="O125" s="122">
        <f t="shared" si="45"/>
        <v>8329.6332449242127</v>
      </c>
      <c r="P125" s="122">
        <f t="shared" si="45"/>
        <v>6278.5571994458005</v>
      </c>
      <c r="Q125" s="122">
        <f t="shared" si="45"/>
        <v>6813.5669702827881</v>
      </c>
      <c r="R125" s="122">
        <f t="shared" ref="R125:V125" si="46">SUM(R126:R127)</f>
        <v>7055.2448673072022</v>
      </c>
      <c r="S125" s="122">
        <f t="shared" si="46"/>
        <v>6635.8823671319287</v>
      </c>
      <c r="T125" s="122">
        <f t="shared" si="46"/>
        <v>6333.6288331520218</v>
      </c>
      <c r="U125" s="122">
        <f t="shared" si="46"/>
        <v>6079.8940200498482</v>
      </c>
      <c r="V125" s="122">
        <f t="shared" si="46"/>
        <v>5497.794406314194</v>
      </c>
      <c r="W125" s="122">
        <f t="shared" ref="W125:Y125" si="47">SUM(W126:W127)</f>
        <v>6116.2076678747208</v>
      </c>
      <c r="X125" s="122">
        <f t="shared" si="47"/>
        <v>4891.2882023927286</v>
      </c>
      <c r="Y125" s="122">
        <f t="shared" si="47"/>
        <v>4646.5403423483731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8781.3614677674777</v>
      </c>
      <c r="D126" s="98">
        <v>9099.4792638245344</v>
      </c>
      <c r="E126" s="98">
        <v>8783.6549788118919</v>
      </c>
      <c r="F126" s="98">
        <v>9029.4369161765462</v>
      </c>
      <c r="G126" s="98">
        <v>9700.1891363714767</v>
      </c>
      <c r="H126" s="98">
        <v>0</v>
      </c>
      <c r="I126" s="98">
        <v>0</v>
      </c>
      <c r="J126" s="98">
        <v>0</v>
      </c>
      <c r="K126" s="98">
        <v>0</v>
      </c>
      <c r="L126" s="98">
        <v>8802.0966180231535</v>
      </c>
      <c r="M126" s="98">
        <v>7108.9594216680061</v>
      </c>
      <c r="N126" s="98">
        <v>7881.9577625480752</v>
      </c>
      <c r="O126" s="98">
        <v>8295.7257158242064</v>
      </c>
      <c r="P126" s="98">
        <v>6253.2620721113553</v>
      </c>
      <c r="Q126" s="98">
        <v>6786.2961904828144</v>
      </c>
      <c r="R126" s="98">
        <v>7027.129061237375</v>
      </c>
      <c r="S126" s="98">
        <v>6609.6005899886104</v>
      </c>
      <c r="T126" s="98">
        <v>6308.7526864264373</v>
      </c>
      <c r="U126" s="98">
        <v>6056.0451262844545</v>
      </c>
      <c r="V126" s="98">
        <v>5476.4022478256193</v>
      </c>
      <c r="W126" s="98">
        <v>6092.2376075939392</v>
      </c>
      <c r="X126" s="98">
        <v>4872.5341981598349</v>
      </c>
      <c r="Y126" s="98">
        <v>4628.7512971027982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42.952144948477091</v>
      </c>
      <c r="D127" s="98">
        <v>43.921318079436169</v>
      </c>
      <c r="E127" s="98">
        <v>40.439237507824437</v>
      </c>
      <c r="F127" s="98">
        <v>41.890817581075169</v>
      </c>
      <c r="G127" s="98">
        <v>43.966889742202461</v>
      </c>
      <c r="H127" s="98">
        <v>0</v>
      </c>
      <c r="I127" s="98">
        <v>0</v>
      </c>
      <c r="J127" s="98">
        <v>0</v>
      </c>
      <c r="K127" s="98">
        <v>0</v>
      </c>
      <c r="L127" s="98">
        <v>37.16225217189433</v>
      </c>
      <c r="M127" s="98">
        <v>29.326614336933265</v>
      </c>
      <c r="N127" s="98">
        <v>32.526725485885137</v>
      </c>
      <c r="O127" s="98">
        <v>33.907529100006748</v>
      </c>
      <c r="P127" s="98">
        <v>25.295127334444722</v>
      </c>
      <c r="Q127" s="98">
        <v>27.270779799974161</v>
      </c>
      <c r="R127" s="98">
        <v>28.115806069826977</v>
      </c>
      <c r="S127" s="98">
        <v>26.28177714331839</v>
      </c>
      <c r="T127" s="98">
        <v>24.876146725584288</v>
      </c>
      <c r="U127" s="98">
        <v>23.848893765393786</v>
      </c>
      <c r="V127" s="98">
        <v>21.392158488575166</v>
      </c>
      <c r="W127" s="98">
        <v>23.97006028078177</v>
      </c>
      <c r="X127" s="98">
        <v>18.754004232893521</v>
      </c>
      <c r="Y127" s="98">
        <v>17.789045245575341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8.8533184231438096</v>
      </c>
      <c r="D128" s="122">
        <f t="shared" si="48"/>
        <v>22.729385331195939</v>
      </c>
      <c r="E128" s="122">
        <f t="shared" si="48"/>
        <v>15.374859124907378</v>
      </c>
      <c r="F128" s="122">
        <f t="shared" si="48"/>
        <v>6.4189741296408904</v>
      </c>
      <c r="G128" s="122">
        <f t="shared" si="48"/>
        <v>7.629138067462768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35.275574434035299</v>
      </c>
      <c r="M128" s="122">
        <f t="shared" si="48"/>
        <v>25.790478304251931</v>
      </c>
      <c r="N128" s="122">
        <f t="shared" si="48"/>
        <v>23.40016542524987</v>
      </c>
      <c r="O128" s="122">
        <f t="shared" si="48"/>
        <v>46.722656890565744</v>
      </c>
      <c r="P128" s="122">
        <f t="shared" si="48"/>
        <v>20.49509800309194</v>
      </c>
      <c r="Q128" s="122">
        <f t="shared" si="48"/>
        <v>32.71819726916808</v>
      </c>
      <c r="R128" s="122">
        <f t="shared" si="48"/>
        <v>102.3825960204327</v>
      </c>
      <c r="S128" s="122">
        <f t="shared" si="48"/>
        <v>122.9802796032802</v>
      </c>
      <c r="T128" s="122">
        <f t="shared" si="48"/>
        <v>94.618915171417427</v>
      </c>
      <c r="U128" s="122">
        <f t="shared" si="48"/>
        <v>208.54562425126085</v>
      </c>
      <c r="V128" s="122">
        <f t="shared" si="48"/>
        <v>98.69280395918274</v>
      </c>
      <c r="W128" s="122">
        <f t="shared" si="48"/>
        <v>271.38535971202202</v>
      </c>
      <c r="X128" s="122">
        <f t="shared" si="48"/>
        <v>29.549131701861572</v>
      </c>
      <c r="Y128" s="122">
        <f t="shared" si="48"/>
        <v>21.32234126393638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8.8533184231438096</v>
      </c>
      <c r="D129" s="98">
        <f>IF(RES_hhdet_in_tes!D129=0,0,RES_hhdet_in_tes!D129*1000*11630/RES_hhdet_in_new!D126)</f>
        <v>22.729385331195939</v>
      </c>
      <c r="E129" s="98">
        <f>IF(RES_hhdet_in_tes!E129=0,0,RES_hhdet_in_tes!E129*1000*11630/RES_hhdet_in_new!E126)</f>
        <v>15.374859124907378</v>
      </c>
      <c r="F129" s="98">
        <f>IF(RES_hhdet_in_tes!F129=0,0,RES_hhdet_in_tes!F129*1000*11630/RES_hhdet_in_new!F126)</f>
        <v>6.4189741296408904</v>
      </c>
      <c r="G129" s="98">
        <f>IF(RES_hhdet_in_tes!G129=0,0,RES_hhdet_in_tes!G129*1000*11630/RES_hhdet_in_new!G126)</f>
        <v>7.629138067462768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0</v>
      </c>
      <c r="J129" s="98">
        <f>IF(RES_hhdet_in_tes!J129=0,0,RES_hhdet_in_tes!J129*1000*11630/RES_hhdet_in_new!J126)</f>
        <v>0</v>
      </c>
      <c r="K129" s="98">
        <f>IF(RES_hhdet_in_tes!K129=0,0,RES_hhdet_in_tes!K129*1000*11630/RES_hhdet_in_new!K126)</f>
        <v>0</v>
      </c>
      <c r="L129" s="98">
        <f>IF(RES_hhdet_in_tes!L129=0,0,RES_hhdet_in_tes!L129*1000*11630/RES_hhdet_in_new!L126)</f>
        <v>35.275574434035299</v>
      </c>
      <c r="M129" s="98">
        <f>IF(RES_hhdet_in_tes!M129=0,0,RES_hhdet_in_tes!M129*1000*11630/RES_hhdet_in_new!M126)</f>
        <v>25.790478304251931</v>
      </c>
      <c r="N129" s="98">
        <f>IF(RES_hhdet_in_tes!N129=0,0,RES_hhdet_in_tes!N129*1000*11630/RES_hhdet_in_new!N126)</f>
        <v>23.40016542524987</v>
      </c>
      <c r="O129" s="98">
        <f>IF(RES_hhdet_in_tes!O129=0,0,RES_hhdet_in_tes!O129*1000*11630/RES_hhdet_in_new!O126)</f>
        <v>46.722656890565744</v>
      </c>
      <c r="P129" s="98">
        <f>IF(RES_hhdet_in_tes!P129=0,0,RES_hhdet_in_tes!P129*1000*11630/RES_hhdet_in_new!P126)</f>
        <v>20.49509800309194</v>
      </c>
      <c r="Q129" s="98">
        <f>IF(RES_hhdet_in_tes!Q129=0,0,RES_hhdet_in_tes!Q129*1000*11630/RES_hhdet_in_new!Q126)</f>
        <v>32.71819726916808</v>
      </c>
      <c r="R129" s="98">
        <f>IF(RES_hhdet_in_tes!R129=0,0,RES_hhdet_in_tes!R129*1000*11630/RES_hhdet_in_new!R126)</f>
        <v>102.3825960204327</v>
      </c>
      <c r="S129" s="98">
        <f>IF(RES_hhdet_in_tes!S129=0,0,RES_hhdet_in_tes!S129*1000*11630/RES_hhdet_in_new!S126)</f>
        <v>122.9802796032802</v>
      </c>
      <c r="T129" s="98">
        <f>IF(RES_hhdet_in_tes!T129=0,0,RES_hhdet_in_tes!T129*1000*11630/RES_hhdet_in_new!T126)</f>
        <v>94.618915171417427</v>
      </c>
      <c r="U129" s="98">
        <f>IF(RES_hhdet_in_tes!U129=0,0,RES_hhdet_in_tes!U129*1000*11630/RES_hhdet_in_new!U126)</f>
        <v>208.54562425126085</v>
      </c>
      <c r="V129" s="98">
        <f>IF(RES_hhdet_in_tes!V129=0,0,RES_hhdet_in_tes!V129*1000*11630/RES_hhdet_in_new!V126)</f>
        <v>98.69280395918274</v>
      </c>
      <c r="W129" s="98">
        <f>IF(RES_hhdet_in_tes!W129=0,0,RES_hhdet_in_tes!W129*1000*11630/RES_hhdet_in_new!W126)</f>
        <v>271.38535971202202</v>
      </c>
      <c r="X129" s="98">
        <f>IF(RES_hhdet_in_tes!X129=0,0,RES_hhdet_in_tes!X129*1000*11630/RES_hhdet_in_new!X126)</f>
        <v>29.549131701861572</v>
      </c>
      <c r="Y129" s="98">
        <f>IF(RES_hhdet_in_tes!Y129=0,0,RES_hhdet_in_tes!Y129*1000*11630/RES_hhdet_in_new!Y126)</f>
        <v>21.32234126393638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855.96378972482489</v>
      </c>
      <c r="D130" s="122">
        <v>937.50286787802816</v>
      </c>
      <c r="E130" s="122">
        <v>909.03575535018729</v>
      </c>
      <c r="F130" s="122">
        <v>898.88995997498876</v>
      </c>
      <c r="G130" s="122">
        <v>912.42636457678248</v>
      </c>
      <c r="H130" s="122">
        <v>0</v>
      </c>
      <c r="I130" s="122">
        <v>0</v>
      </c>
      <c r="J130" s="122">
        <v>0</v>
      </c>
      <c r="K130" s="122">
        <v>0</v>
      </c>
      <c r="L130" s="122">
        <v>928.15840821781887</v>
      </c>
      <c r="M130" s="122">
        <v>1014.0239747876443</v>
      </c>
      <c r="N130" s="122">
        <v>1049.4609193368235</v>
      </c>
      <c r="O130" s="122">
        <v>1085.7297865956207</v>
      </c>
      <c r="P130" s="122">
        <v>1009.3924424575821</v>
      </c>
      <c r="Q130" s="122">
        <v>1074.2061179314301</v>
      </c>
      <c r="R130" s="122">
        <v>1095.9945413645232</v>
      </c>
      <c r="S130" s="122">
        <v>1138.0563622779316</v>
      </c>
      <c r="T130" s="122">
        <v>1168.2064682089676</v>
      </c>
      <c r="U130" s="122">
        <v>1147.2251247377046</v>
      </c>
      <c r="V130" s="122">
        <v>1178.8714455790896</v>
      </c>
      <c r="W130" s="122">
        <v>1170.8633689286003</v>
      </c>
      <c r="X130" s="122">
        <v>876.18349465983795</v>
      </c>
      <c r="Y130" s="122">
        <v>820.98654085060923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850.09388131697006</v>
      </c>
      <c r="D131" s="98">
        <v>942.07279113144432</v>
      </c>
      <c r="E131" s="98">
        <v>906.585050246641</v>
      </c>
      <c r="F131" s="98">
        <v>891.35005137069118</v>
      </c>
      <c r="G131" s="98">
        <v>936.5787498206596</v>
      </c>
      <c r="H131" s="98">
        <v>0</v>
      </c>
      <c r="I131" s="98">
        <v>0</v>
      </c>
      <c r="J131" s="98">
        <v>0</v>
      </c>
      <c r="K131" s="98">
        <v>0</v>
      </c>
      <c r="L131" s="98">
        <v>928.96167416474987</v>
      </c>
      <c r="M131" s="98">
        <v>1019.271569125705</v>
      </c>
      <c r="N131" s="98">
        <v>1044.5385765617013</v>
      </c>
      <c r="O131" s="98">
        <v>1075.8856063831299</v>
      </c>
      <c r="P131" s="98">
        <v>1006.2244081430568</v>
      </c>
      <c r="Q131" s="98">
        <v>1074.8110872748089</v>
      </c>
      <c r="R131" s="98">
        <v>1097.6366875624269</v>
      </c>
      <c r="S131" s="98">
        <v>1135.7575374481314</v>
      </c>
      <c r="T131" s="98">
        <v>1169.5411257835947</v>
      </c>
      <c r="U131" s="98">
        <v>1146.4406320105231</v>
      </c>
      <c r="V131" s="98">
        <v>1176.6947728882897</v>
      </c>
      <c r="W131" s="98">
        <v>1170.8578779008521</v>
      </c>
      <c r="X131" s="98">
        <v>876.17047009726491</v>
      </c>
      <c r="Y131" s="98">
        <v>820.97728501642598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850.14015022816443</v>
      </c>
      <c r="D132" s="98">
        <v>942.16512002677712</v>
      </c>
      <c r="E132" s="98">
        <v>0</v>
      </c>
      <c r="F132" s="98">
        <v>891.30252101328381</v>
      </c>
      <c r="G132" s="98">
        <v>936.79260939042388</v>
      </c>
      <c r="H132" s="98">
        <v>0</v>
      </c>
      <c r="I132" s="98">
        <v>0</v>
      </c>
      <c r="J132" s="98">
        <v>0</v>
      </c>
      <c r="K132" s="98">
        <v>0</v>
      </c>
      <c r="L132" s="98">
        <v>929.88082437666208</v>
      </c>
      <c r="M132" s="98">
        <v>1020.7606682651497</v>
      </c>
      <c r="N132" s="98">
        <v>1045.0745553895242</v>
      </c>
      <c r="O132" s="98">
        <v>1075.3734976766602</v>
      </c>
      <c r="P132" s="98">
        <v>1007.3282246212204</v>
      </c>
      <c r="Q132" s="98">
        <v>1076.2807160267525</v>
      </c>
      <c r="R132" s="98">
        <v>1099.365773321412</v>
      </c>
      <c r="S132" s="98">
        <v>1137.0113095180559</v>
      </c>
      <c r="T132" s="98">
        <v>1170.9956947416802</v>
      </c>
      <c r="U132" s="98">
        <v>1147.8538567702258</v>
      </c>
      <c r="V132" s="98">
        <v>1177.7911468568107</v>
      </c>
      <c r="W132" s="98">
        <v>1172.7295992997551</v>
      </c>
      <c r="X132" s="98">
        <v>878.85633700514904</v>
      </c>
      <c r="Y132" s="98">
        <v>823.87551809507363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203.5810381396594</v>
      </c>
      <c r="D133" s="101">
        <v>206.19473680758045</v>
      </c>
      <c r="E133" s="101">
        <v>0</v>
      </c>
      <c r="F133" s="101">
        <v>209.26696435645053</v>
      </c>
      <c r="G133" s="101">
        <v>200.23103149040136</v>
      </c>
      <c r="H133" s="101">
        <v>0</v>
      </c>
      <c r="I133" s="101">
        <v>0</v>
      </c>
      <c r="J133" s="101">
        <v>0</v>
      </c>
      <c r="K133" s="101">
        <v>0</v>
      </c>
      <c r="L133" s="101">
        <v>415.71107930764407</v>
      </c>
      <c r="M133" s="101">
        <v>201.49383830674492</v>
      </c>
      <c r="N133" s="101">
        <v>266.74076879662277</v>
      </c>
      <c r="O133" s="101">
        <v>287.15011989081893</v>
      </c>
      <c r="P133" s="101">
        <v>192.70441642496326</v>
      </c>
      <c r="Q133" s="101">
        <v>237.68659520816303</v>
      </c>
      <c r="R133" s="101">
        <v>228.92145391570392</v>
      </c>
      <c r="S133" s="101">
        <v>265.75237475427122</v>
      </c>
      <c r="T133" s="101">
        <v>271.67914944847928</v>
      </c>
      <c r="U133" s="101">
        <v>243.02379279394376</v>
      </c>
      <c r="V133" s="101">
        <v>253.92886626050716</v>
      </c>
      <c r="W133" s="101">
        <v>257.88819376655488</v>
      </c>
      <c r="X133" s="101">
        <v>73.960009396641652</v>
      </c>
      <c r="Y133" s="101">
        <v>56.652310299777859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646.559112088505</v>
      </c>
      <c r="D134" s="104">
        <v>735.97038321919649</v>
      </c>
      <c r="E134" s="104">
        <v>0</v>
      </c>
      <c r="F134" s="104">
        <v>682.03555665683336</v>
      </c>
      <c r="G134" s="104">
        <v>736.5615779000226</v>
      </c>
      <c r="H134" s="104">
        <v>0</v>
      </c>
      <c r="I134" s="104">
        <v>0</v>
      </c>
      <c r="J134" s="104">
        <v>0</v>
      </c>
      <c r="K134" s="104">
        <v>0</v>
      </c>
      <c r="L134" s="104">
        <v>514.16974506901806</v>
      </c>
      <c r="M134" s="104">
        <v>819.26682995840474</v>
      </c>
      <c r="N134" s="104">
        <v>778.33378659290133</v>
      </c>
      <c r="O134" s="104">
        <v>788.22337778584142</v>
      </c>
      <c r="P134" s="104">
        <v>814.6238081962573</v>
      </c>
      <c r="Q134" s="104">
        <v>838.59412081858966</v>
      </c>
      <c r="R134" s="104">
        <v>870.44431940570814</v>
      </c>
      <c r="S134" s="104">
        <v>871.2589347637844</v>
      </c>
      <c r="T134" s="104">
        <v>899.31654529320099</v>
      </c>
      <c r="U134" s="104">
        <v>904.83006397628208</v>
      </c>
      <c r="V134" s="104">
        <v>923.86228059630378</v>
      </c>
      <c r="W134" s="104">
        <v>914.84140553320049</v>
      </c>
      <c r="X134" s="104">
        <v>804.89632760850725</v>
      </c>
      <c r="Y134" s="104">
        <v>767.22320779529582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874.98620701522293</v>
      </c>
      <c r="D135" s="101">
        <v>872.90948785205433</v>
      </c>
      <c r="E135" s="101">
        <v>921.46936553668706</v>
      </c>
      <c r="F135" s="101">
        <v>925.86118911919345</v>
      </c>
      <c r="G135" s="101">
        <v>857.31844236007078</v>
      </c>
      <c r="H135" s="101">
        <v>0</v>
      </c>
      <c r="I135" s="101">
        <v>0</v>
      </c>
      <c r="J135" s="101">
        <v>0</v>
      </c>
      <c r="K135" s="101">
        <v>0</v>
      </c>
      <c r="L135" s="101">
        <v>925.81789845876233</v>
      </c>
      <c r="M135" s="101">
        <v>997.56250873594831</v>
      </c>
      <c r="N135" s="101">
        <v>1069.3489207715206</v>
      </c>
      <c r="O135" s="101">
        <v>1132.8888080668505</v>
      </c>
      <c r="P135" s="101">
        <v>1016.6879057589052</v>
      </c>
      <c r="Q135" s="101">
        <v>1069.8438668648496</v>
      </c>
      <c r="R135" s="101">
        <v>1082.1505329823826</v>
      </c>
      <c r="S135" s="101">
        <v>1151.1382775486445</v>
      </c>
      <c r="T135" s="101">
        <v>1163.7418392214609</v>
      </c>
      <c r="U135" s="101">
        <v>1149.3423335266336</v>
      </c>
      <c r="V135" s="101">
        <v>1196.5406607763175</v>
      </c>
      <c r="W135" s="101">
        <v>0</v>
      </c>
      <c r="X135" s="101">
        <v>0</v>
      </c>
      <c r="Y135" s="101">
        <v>0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874.97418886449884</v>
      </c>
      <c r="D136" s="104">
        <v>872.86458242287472</v>
      </c>
      <c r="E136" s="104">
        <v>921.44895984308698</v>
      </c>
      <c r="F136" s="104">
        <v>925.87758803980876</v>
      </c>
      <c r="G136" s="104">
        <v>857.39624875183972</v>
      </c>
      <c r="H136" s="104">
        <v>0</v>
      </c>
      <c r="I136" s="104">
        <v>0</v>
      </c>
      <c r="J136" s="104">
        <v>0</v>
      </c>
      <c r="K136" s="104">
        <v>0</v>
      </c>
      <c r="L136" s="104">
        <v>926.37538388709891</v>
      </c>
      <c r="M136" s="104">
        <v>998.29133365993323</v>
      </c>
      <c r="N136" s="104">
        <v>1069.6736271155917</v>
      </c>
      <c r="O136" s="104">
        <v>1132.6664046352939</v>
      </c>
      <c r="P136" s="104">
        <v>1016.4678004197843</v>
      </c>
      <c r="Q136" s="104">
        <v>1069.6444501045196</v>
      </c>
      <c r="R136" s="104">
        <v>1082.1578130398034</v>
      </c>
      <c r="S136" s="104">
        <v>1151.3304902661278</v>
      </c>
      <c r="T136" s="104">
        <v>1164.7760737579122</v>
      </c>
      <c r="U136" s="104">
        <v>1150.4012640641963</v>
      </c>
      <c r="V136" s="104">
        <v>1196.7021084109961</v>
      </c>
      <c r="W136" s="104">
        <v>0</v>
      </c>
      <c r="X136" s="104">
        <v>0</v>
      </c>
      <c r="Y136" s="104">
        <v>0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209.57778678234254</v>
      </c>
      <c r="D137" s="98">
        <v>190.87140077353814</v>
      </c>
      <c r="E137" s="98">
        <v>223.39743604842593</v>
      </c>
      <c r="F137" s="98">
        <v>217.42296595581126</v>
      </c>
      <c r="G137" s="98">
        <v>183.04491936540387</v>
      </c>
      <c r="H137" s="98">
        <v>0</v>
      </c>
      <c r="I137" s="98">
        <v>0</v>
      </c>
      <c r="J137" s="98">
        <v>0</v>
      </c>
      <c r="K137" s="98">
        <v>0</v>
      </c>
      <c r="L137" s="98">
        <v>414.1622330129714</v>
      </c>
      <c r="M137" s="98">
        <v>196.61583396060533</v>
      </c>
      <c r="N137" s="98">
        <v>273.08460418349574</v>
      </c>
      <c r="O137" s="98">
        <v>302.41800671619359</v>
      </c>
      <c r="P137" s="98">
        <v>194.48744866252184</v>
      </c>
      <c r="Q137" s="98">
        <v>236.26784546423448</v>
      </c>
      <c r="R137" s="98">
        <v>225.07857075224615</v>
      </c>
      <c r="S137" s="98">
        <v>269.23502416972121</v>
      </c>
      <c r="T137" s="98">
        <v>270.29377071794579</v>
      </c>
      <c r="U137" s="98">
        <v>243.60911227254977</v>
      </c>
      <c r="V137" s="98">
        <v>258.19509985560887</v>
      </c>
      <c r="W137" s="98">
        <v>0</v>
      </c>
      <c r="X137" s="98">
        <v>0</v>
      </c>
      <c r="Y137" s="98">
        <v>0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665.39640208215633</v>
      </c>
      <c r="D138" s="98">
        <v>681.99318164933652</v>
      </c>
      <c r="E138" s="98">
        <v>698.05152379466119</v>
      </c>
      <c r="F138" s="98">
        <v>708.45462208399761</v>
      </c>
      <c r="G138" s="98">
        <v>674.35132938643585</v>
      </c>
      <c r="H138" s="98">
        <v>0</v>
      </c>
      <c r="I138" s="98">
        <v>0</v>
      </c>
      <c r="J138" s="98">
        <v>0</v>
      </c>
      <c r="K138" s="98">
        <v>0</v>
      </c>
      <c r="L138" s="98">
        <v>512.21315087412756</v>
      </c>
      <c r="M138" s="98">
        <v>801.67549969932793</v>
      </c>
      <c r="N138" s="98">
        <v>796.58902293209587</v>
      </c>
      <c r="O138" s="98">
        <v>830.2483979191004</v>
      </c>
      <c r="P138" s="98">
        <v>821.98035175726272</v>
      </c>
      <c r="Q138" s="98">
        <v>833.37660464028522</v>
      </c>
      <c r="R138" s="98">
        <v>857.07924228755724</v>
      </c>
      <c r="S138" s="98">
        <v>882.09546609640654</v>
      </c>
      <c r="T138" s="98">
        <v>894.48230303996604</v>
      </c>
      <c r="U138" s="98">
        <v>906.7921517916468</v>
      </c>
      <c r="V138" s="98">
        <v>938.5070085553873</v>
      </c>
      <c r="W138" s="98">
        <v>0</v>
      </c>
      <c r="X138" s="98">
        <v>0</v>
      </c>
      <c r="Y138" s="98">
        <v>0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566.63741756073921</v>
      </c>
      <c r="D139" s="122">
        <v>572.47385117005228</v>
      </c>
      <c r="E139" s="122">
        <v>552.76250299001276</v>
      </c>
      <c r="F139" s="122">
        <v>499.17137421597829</v>
      </c>
      <c r="G139" s="122">
        <v>513.19535123409571</v>
      </c>
      <c r="H139" s="122">
        <v>0</v>
      </c>
      <c r="I139" s="122">
        <v>0</v>
      </c>
      <c r="J139" s="122">
        <v>0</v>
      </c>
      <c r="K139" s="122">
        <v>0</v>
      </c>
      <c r="L139" s="122">
        <v>573.19814520188424</v>
      </c>
      <c r="M139" s="122">
        <v>565.75785962281725</v>
      </c>
      <c r="N139" s="122">
        <v>603.68048033805678</v>
      </c>
      <c r="O139" s="122">
        <v>620.96013446136612</v>
      </c>
      <c r="P139" s="122">
        <v>546.88446345656973</v>
      </c>
      <c r="Q139" s="122">
        <v>574.80217368043532</v>
      </c>
      <c r="R139" s="122">
        <v>558.99878158019135</v>
      </c>
      <c r="S139" s="122">
        <v>593.66055917748895</v>
      </c>
      <c r="T139" s="122">
        <v>591.06469067435705</v>
      </c>
      <c r="U139" s="122">
        <v>585.86504732556148</v>
      </c>
      <c r="V139" s="122">
        <v>615.46319020336341</v>
      </c>
      <c r="W139" s="122">
        <v>578.88673339350237</v>
      </c>
      <c r="X139" s="122">
        <v>647.17727909062933</v>
      </c>
      <c r="Y139" s="122">
        <v>594.89038872736501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554.29529157006414</v>
      </c>
      <c r="D140" s="98">
        <v>568.20331782171161</v>
      </c>
      <c r="E140" s="98">
        <v>536.3550954140353</v>
      </c>
      <c r="F140" s="98">
        <v>528.43232575790205</v>
      </c>
      <c r="G140" s="98">
        <v>516.27700261579571</v>
      </c>
      <c r="H140" s="98">
        <v>0</v>
      </c>
      <c r="I140" s="98">
        <v>0</v>
      </c>
      <c r="J140" s="98">
        <v>0</v>
      </c>
      <c r="K140" s="98">
        <v>0</v>
      </c>
      <c r="L140" s="98">
        <v>549.75457181350839</v>
      </c>
      <c r="M140" s="98">
        <v>578.54536828694461</v>
      </c>
      <c r="N140" s="98">
        <v>583.89448531332994</v>
      </c>
      <c r="O140" s="98">
        <v>585.74155215149426</v>
      </c>
      <c r="P140" s="98">
        <v>590.78683634607239</v>
      </c>
      <c r="Q140" s="98">
        <v>588.87492357747396</v>
      </c>
      <c r="R140" s="98">
        <v>543.08880973373346</v>
      </c>
      <c r="S140" s="98">
        <v>592.19155028706348</v>
      </c>
      <c r="T140" s="98">
        <v>582.54137864837844</v>
      </c>
      <c r="U140" s="98">
        <v>585.76793624623713</v>
      </c>
      <c r="V140" s="98">
        <v>638.82951532023185</v>
      </c>
      <c r="W140" s="98">
        <v>612.70612374836321</v>
      </c>
      <c r="X140" s="98">
        <v>612.79854203371474</v>
      </c>
      <c r="Y140" s="98">
        <v>574.8697602159732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575.46362872823727</v>
      </c>
      <c r="D141" s="33">
        <v>576.00175731487343</v>
      </c>
      <c r="E141" s="33">
        <v>566.09172223688427</v>
      </c>
      <c r="F141" s="33">
        <v>470.89511801775183</v>
      </c>
      <c r="G141" s="33">
        <v>510.98426592437386</v>
      </c>
      <c r="H141" s="33">
        <v>0</v>
      </c>
      <c r="I141" s="33">
        <v>0</v>
      </c>
      <c r="J141" s="33">
        <v>0</v>
      </c>
      <c r="K141" s="33">
        <v>0</v>
      </c>
      <c r="L141" s="33">
        <v>586.01146875831921</v>
      </c>
      <c r="M141" s="33">
        <v>558.55363552828908</v>
      </c>
      <c r="N141" s="33">
        <v>612.7315942823335</v>
      </c>
      <c r="O141" s="33">
        <v>637.29275200756922</v>
      </c>
      <c r="P141" s="33">
        <v>527.96687755053233</v>
      </c>
      <c r="Q141" s="33">
        <v>569.57815329899688</v>
      </c>
      <c r="R141" s="33">
        <v>563.13397250063645</v>
      </c>
      <c r="S141" s="33">
        <v>594.11302747284242</v>
      </c>
      <c r="T141" s="33">
        <v>593.85042661641853</v>
      </c>
      <c r="U141" s="33">
        <v>585.89768687751734</v>
      </c>
      <c r="V141" s="33">
        <v>609.44182863681908</v>
      </c>
      <c r="W141" s="33">
        <v>573.62821398118274</v>
      </c>
      <c r="X141" s="33">
        <v>648.77132402656071</v>
      </c>
      <c r="Y141" s="33">
        <v>597.02607665291578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10564.282055364851</v>
      </c>
      <c r="D143" s="117">
        <f t="shared" si="49"/>
        <v>10006.236010216944</v>
      </c>
      <c r="E143" s="117">
        <f t="shared" si="49"/>
        <v>9539.5810119420694</v>
      </c>
      <c r="F143" s="117">
        <f t="shared" si="49"/>
        <v>7447.1321016024776</v>
      </c>
      <c r="G143" s="117">
        <f t="shared" si="49"/>
        <v>8604.048215180821</v>
      </c>
      <c r="H143" s="117">
        <f t="shared" si="49"/>
        <v>9253.9787408384636</v>
      </c>
      <c r="I143" s="117">
        <f t="shared" si="49"/>
        <v>9078.1968167340438</v>
      </c>
      <c r="J143" s="117">
        <f t="shared" si="49"/>
        <v>9927.7054917403893</v>
      </c>
      <c r="K143" s="117">
        <f t="shared" si="49"/>
        <v>10283.407662535612</v>
      </c>
      <c r="L143" s="117">
        <f t="shared" si="49"/>
        <v>11049.248595132733</v>
      </c>
      <c r="M143" s="117">
        <f t="shared" si="49"/>
        <v>8865.708975290383</v>
      </c>
      <c r="N143" s="117">
        <f t="shared" si="49"/>
        <v>9818.276025243078</v>
      </c>
      <c r="O143" s="117">
        <f t="shared" si="49"/>
        <v>10482.094271705813</v>
      </c>
      <c r="P143" s="117">
        <f t="shared" si="49"/>
        <v>8176.5341752376526</v>
      </c>
      <c r="Q143" s="117">
        <f t="shared" si="49"/>
        <v>8641.6875147748597</v>
      </c>
      <c r="R143" s="117">
        <f t="shared" ref="R143:V143" si="50">R144+R146+R148+R157</f>
        <v>9619.3340671947008</v>
      </c>
      <c r="S143" s="117">
        <f t="shared" si="50"/>
        <v>9301.9264929032652</v>
      </c>
      <c r="T143" s="117">
        <f t="shared" si="50"/>
        <v>8862.5457410674353</v>
      </c>
      <c r="U143" s="117">
        <f t="shared" si="50"/>
        <v>8922.701347492688</v>
      </c>
      <c r="V143" s="117">
        <f t="shared" si="50"/>
        <v>8182.355141972811</v>
      </c>
      <c r="W143" s="117">
        <f t="shared" ref="W143:Y143" si="51">W144+W146+W148+W157</f>
        <v>8894.5018339822345</v>
      </c>
      <c r="X143" s="117">
        <f t="shared" si="51"/>
        <v>6938.2021298386971</v>
      </c>
      <c r="Y143" s="117">
        <f t="shared" si="51"/>
        <v>6487.8524723871151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9034.8041396184399</v>
      </c>
      <c r="D144" s="122">
        <f t="shared" si="52"/>
        <v>8331.3010207690895</v>
      </c>
      <c r="E144" s="122">
        <f t="shared" si="52"/>
        <v>7916.0447819735455</v>
      </c>
      <c r="F144" s="122">
        <f t="shared" si="52"/>
        <v>5960.1976598378815</v>
      </c>
      <c r="G144" s="122">
        <f t="shared" si="52"/>
        <v>7154.7370699108924</v>
      </c>
      <c r="H144" s="122">
        <f t="shared" si="52"/>
        <v>7711.6134653913832</v>
      </c>
      <c r="I144" s="122">
        <f t="shared" si="52"/>
        <v>7599.932741773393</v>
      </c>
      <c r="J144" s="122">
        <f t="shared" si="52"/>
        <v>8300.0869599865237</v>
      </c>
      <c r="K144" s="122">
        <f t="shared" si="52"/>
        <v>8406.1426912327061</v>
      </c>
      <c r="L144" s="122">
        <f t="shared" si="52"/>
        <v>9198.6427463443615</v>
      </c>
      <c r="M144" s="122">
        <f t="shared" si="52"/>
        <v>7048.6882441562857</v>
      </c>
      <c r="N144" s="122">
        <f t="shared" si="52"/>
        <v>7916.2912239369389</v>
      </c>
      <c r="O144" s="122">
        <f t="shared" si="52"/>
        <v>8275.6170348741052</v>
      </c>
      <c r="P144" s="122">
        <f t="shared" si="52"/>
        <v>6408.9536828552536</v>
      </c>
      <c r="Q144" s="122">
        <f t="shared" si="52"/>
        <v>6675.4419291092699</v>
      </c>
      <c r="R144" s="122">
        <f t="shared" si="52"/>
        <v>7050.8968676119403</v>
      </c>
      <c r="S144" s="122">
        <f t="shared" si="52"/>
        <v>6614.6500759030305</v>
      </c>
      <c r="T144" s="122">
        <f t="shared" si="52"/>
        <v>6178.7937333211976</v>
      </c>
      <c r="U144" s="122">
        <f t="shared" si="52"/>
        <v>6092.7530857781794</v>
      </c>
      <c r="V144" s="122">
        <f t="shared" si="52"/>
        <v>5398.085991854643</v>
      </c>
      <c r="W144" s="122">
        <f t="shared" si="52"/>
        <v>5914.695492632105</v>
      </c>
      <c r="X144" s="122">
        <f t="shared" si="52"/>
        <v>5125.8882791136075</v>
      </c>
      <c r="Y144" s="122">
        <f t="shared" si="52"/>
        <v>4869.3698602003606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9034.8041396184399</v>
      </c>
      <c r="D145" s="98">
        <v>8331.3010207690895</v>
      </c>
      <c r="E145" s="98">
        <v>7916.0447819735455</v>
      </c>
      <c r="F145" s="98">
        <v>5960.1976598378815</v>
      </c>
      <c r="G145" s="98">
        <v>7154.7370699108924</v>
      </c>
      <c r="H145" s="98">
        <v>7711.6134653913832</v>
      </c>
      <c r="I145" s="98">
        <v>7599.932741773393</v>
      </c>
      <c r="J145" s="98">
        <v>8300.0869599865237</v>
      </c>
      <c r="K145" s="98">
        <v>8406.1426912327061</v>
      </c>
      <c r="L145" s="98">
        <v>9198.6427463443615</v>
      </c>
      <c r="M145" s="98">
        <v>7048.6882441562857</v>
      </c>
      <c r="N145" s="98">
        <v>7916.2912239369389</v>
      </c>
      <c r="O145" s="98">
        <v>8275.6170348741052</v>
      </c>
      <c r="P145" s="98">
        <v>6408.9536828552536</v>
      </c>
      <c r="Q145" s="98">
        <v>6675.4419291092699</v>
      </c>
      <c r="R145" s="98">
        <v>7050.8968676119403</v>
      </c>
      <c r="S145" s="98">
        <v>6614.6500759030305</v>
      </c>
      <c r="T145" s="98">
        <v>6178.7937333211976</v>
      </c>
      <c r="U145" s="98">
        <v>6092.7530857781794</v>
      </c>
      <c r="V145" s="98">
        <v>5398.085991854643</v>
      </c>
      <c r="W145" s="98">
        <v>5914.695492632105</v>
      </c>
      <c r="X145" s="98">
        <v>5125.8882791136075</v>
      </c>
      <c r="Y145" s="98">
        <v>4869.3698602003606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88.649982485919011</v>
      </c>
      <c r="D146" s="122">
        <f t="shared" si="53"/>
        <v>227.23679094940334</v>
      </c>
      <c r="E146" s="122">
        <f t="shared" si="53"/>
        <v>151.90138727705627</v>
      </c>
      <c r="F146" s="122">
        <f t="shared" si="53"/>
        <v>63.125709148850142</v>
      </c>
      <c r="G146" s="122">
        <f t="shared" si="53"/>
        <v>75.284582840720063</v>
      </c>
      <c r="H146" s="122">
        <f t="shared" si="53"/>
        <v>129.41860445565118</v>
      </c>
      <c r="I146" s="122">
        <f t="shared" si="53"/>
        <v>29.37754527449108</v>
      </c>
      <c r="J146" s="122">
        <f t="shared" si="53"/>
        <v>156.6029552839066</v>
      </c>
      <c r="K146" s="122">
        <f t="shared" si="53"/>
        <v>575.74270635101504</v>
      </c>
      <c r="L146" s="122">
        <f t="shared" si="53"/>
        <v>350.76101584267929</v>
      </c>
      <c r="M146" s="122">
        <f t="shared" si="53"/>
        <v>252.52750720728312</v>
      </c>
      <c r="N146" s="122">
        <f t="shared" si="53"/>
        <v>230.32894842648915</v>
      </c>
      <c r="O146" s="122">
        <f t="shared" si="53"/>
        <v>456.26141056038131</v>
      </c>
      <c r="P146" s="122">
        <f t="shared" si="53"/>
        <v>202.77549862898346</v>
      </c>
      <c r="Q146" s="122">
        <f t="shared" si="53"/>
        <v>322.15110196199095</v>
      </c>
      <c r="R146" s="122">
        <f t="shared" si="53"/>
        <v>927.43159354186423</v>
      </c>
      <c r="S146" s="122">
        <f t="shared" si="53"/>
        <v>942.44796300865494</v>
      </c>
      <c r="T146" s="122">
        <f t="shared" si="53"/>
        <v>928.65695953804163</v>
      </c>
      <c r="U146" s="122">
        <f t="shared" si="53"/>
        <v>1094.7715524601108</v>
      </c>
      <c r="V146" s="122">
        <f t="shared" si="53"/>
        <v>972.63294443502866</v>
      </c>
      <c r="W146" s="122">
        <f t="shared" si="53"/>
        <v>1236.2312760523471</v>
      </c>
      <c r="X146" s="122">
        <f t="shared" si="53"/>
        <v>290.36377975354441</v>
      </c>
      <c r="Y146" s="122">
        <f t="shared" si="53"/>
        <v>205.70039233811886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88.649982485919011</v>
      </c>
      <c r="D147" s="98">
        <f>IF(RES_hhdet_in_tes!D147=0,0,RES_hhdet_in_tes!D147*1000*11630/RES_hhdet_in_new!D145)</f>
        <v>227.23679094940334</v>
      </c>
      <c r="E147" s="98">
        <f>IF(RES_hhdet_in_tes!E147=0,0,RES_hhdet_in_tes!E147*1000*11630/RES_hhdet_in_new!E145)</f>
        <v>151.90138727705627</v>
      </c>
      <c r="F147" s="98">
        <f>IF(RES_hhdet_in_tes!F147=0,0,RES_hhdet_in_tes!F147*1000*11630/RES_hhdet_in_new!F145)</f>
        <v>63.125709148850142</v>
      </c>
      <c r="G147" s="98">
        <f>IF(RES_hhdet_in_tes!G147=0,0,RES_hhdet_in_tes!G147*1000*11630/RES_hhdet_in_new!G145)</f>
        <v>75.284582840720063</v>
      </c>
      <c r="H147" s="98">
        <f>IF(RES_hhdet_in_tes!H147=0,0,RES_hhdet_in_tes!H147*1000*11630/RES_hhdet_in_new!H145)</f>
        <v>129.41860445565118</v>
      </c>
      <c r="I147" s="98">
        <f>IF(RES_hhdet_in_tes!I147=0,0,RES_hhdet_in_tes!I147*1000*11630/RES_hhdet_in_new!I145)</f>
        <v>29.37754527449108</v>
      </c>
      <c r="J147" s="98">
        <f>IF(RES_hhdet_in_tes!J147=0,0,RES_hhdet_in_tes!J147*1000*11630/RES_hhdet_in_new!J145)</f>
        <v>156.6029552839066</v>
      </c>
      <c r="K147" s="98">
        <f>IF(RES_hhdet_in_tes!K147=0,0,RES_hhdet_in_tes!K147*1000*11630/RES_hhdet_in_new!K145)</f>
        <v>575.74270635101504</v>
      </c>
      <c r="L147" s="98">
        <f>IF(RES_hhdet_in_tes!L147=0,0,RES_hhdet_in_tes!L147*1000*11630/RES_hhdet_in_new!L145)</f>
        <v>350.76101584267929</v>
      </c>
      <c r="M147" s="98">
        <f>IF(RES_hhdet_in_tes!M147=0,0,RES_hhdet_in_tes!M147*1000*11630/RES_hhdet_in_new!M145)</f>
        <v>252.52750720728312</v>
      </c>
      <c r="N147" s="98">
        <f>IF(RES_hhdet_in_tes!N147=0,0,RES_hhdet_in_tes!N147*1000*11630/RES_hhdet_in_new!N145)</f>
        <v>230.32894842648915</v>
      </c>
      <c r="O147" s="98">
        <f>IF(RES_hhdet_in_tes!O147=0,0,RES_hhdet_in_tes!O147*1000*11630/RES_hhdet_in_new!O145)</f>
        <v>456.26141056038131</v>
      </c>
      <c r="P147" s="98">
        <f>IF(RES_hhdet_in_tes!P147=0,0,RES_hhdet_in_tes!P147*1000*11630/RES_hhdet_in_new!P145)</f>
        <v>202.77549862898346</v>
      </c>
      <c r="Q147" s="98">
        <f>IF(RES_hhdet_in_tes!Q147=0,0,RES_hhdet_in_tes!Q147*1000*11630/RES_hhdet_in_new!Q145)</f>
        <v>322.15110196199095</v>
      </c>
      <c r="R147" s="98">
        <f>IF(RES_hhdet_in_tes!R147=0,0,RES_hhdet_in_tes!R147*1000*11630/RES_hhdet_in_new!R145)</f>
        <v>927.43159354186423</v>
      </c>
      <c r="S147" s="98">
        <f>IF(RES_hhdet_in_tes!S147=0,0,RES_hhdet_in_tes!S147*1000*11630/RES_hhdet_in_new!S145)</f>
        <v>942.44796300865494</v>
      </c>
      <c r="T147" s="98">
        <f>IF(RES_hhdet_in_tes!T147=0,0,RES_hhdet_in_tes!T147*1000*11630/RES_hhdet_in_new!T145)</f>
        <v>928.65695953804163</v>
      </c>
      <c r="U147" s="98">
        <f>IF(RES_hhdet_in_tes!U147=0,0,RES_hhdet_in_tes!U147*1000*11630/RES_hhdet_in_new!U145)</f>
        <v>1094.7715524601108</v>
      </c>
      <c r="V147" s="98">
        <f>IF(RES_hhdet_in_tes!V147=0,0,RES_hhdet_in_tes!V147*1000*11630/RES_hhdet_in_new!V145)</f>
        <v>972.63294443502866</v>
      </c>
      <c r="W147" s="98">
        <f>IF(RES_hhdet_in_tes!W147=0,0,RES_hhdet_in_tes!W147*1000*11630/RES_hhdet_in_new!W145)</f>
        <v>1236.2312760523471</v>
      </c>
      <c r="X147" s="98">
        <f>IF(RES_hhdet_in_tes!X147=0,0,RES_hhdet_in_tes!X147*1000*11630/RES_hhdet_in_new!X145)</f>
        <v>290.36377975354441</v>
      </c>
      <c r="Y147" s="98">
        <f>IF(RES_hhdet_in_tes!Y147=0,0,RES_hhdet_in_tes!Y147*1000*11630/RES_hhdet_in_new!Y145)</f>
        <v>205.70039233811886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874.18912723936899</v>
      </c>
      <c r="D148" s="122">
        <v>875.22457224264724</v>
      </c>
      <c r="E148" s="122">
        <v>918.87234509207622</v>
      </c>
      <c r="F148" s="122">
        <v>924.63740312084724</v>
      </c>
      <c r="G148" s="122">
        <v>860.83110304923616</v>
      </c>
      <c r="H148" s="122">
        <v>888.88011175808708</v>
      </c>
      <c r="I148" s="122">
        <v>898.88586283725897</v>
      </c>
      <c r="J148" s="122">
        <v>911.06117260080202</v>
      </c>
      <c r="K148" s="122">
        <v>846.04351606406692</v>
      </c>
      <c r="L148" s="122">
        <v>926.64707388404986</v>
      </c>
      <c r="M148" s="122">
        <v>998.73542330388398</v>
      </c>
      <c r="N148" s="122">
        <v>1067.9754994524674</v>
      </c>
      <c r="O148" s="122">
        <v>1129.2556833982358</v>
      </c>
      <c r="P148" s="122">
        <v>1017.9205257021287</v>
      </c>
      <c r="Q148" s="122">
        <v>1069.2921249461051</v>
      </c>
      <c r="R148" s="122">
        <v>1082.0068673739029</v>
      </c>
      <c r="S148" s="122">
        <v>1151.1679083348597</v>
      </c>
      <c r="T148" s="122">
        <v>1164.0304593110836</v>
      </c>
      <c r="U148" s="122">
        <v>1149.3116603533879</v>
      </c>
      <c r="V148" s="122">
        <v>1196.1726507484616</v>
      </c>
      <c r="W148" s="122">
        <v>1164.6887925408275</v>
      </c>
      <c r="X148" s="122">
        <v>874.77351629892473</v>
      </c>
      <c r="Y148" s="122">
        <v>817.89161500149021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867.52851477418926</v>
      </c>
      <c r="D149" s="98">
        <v>902.22969084322915</v>
      </c>
      <c r="E149" s="98">
        <v>887.73956127483609</v>
      </c>
      <c r="F149" s="98">
        <v>911.91895882127085</v>
      </c>
      <c r="G149" s="98">
        <v>895.27297270675172</v>
      </c>
      <c r="H149" s="98">
        <v>880.90843973337599</v>
      </c>
      <c r="I149" s="98">
        <v>920.84234583765135</v>
      </c>
      <c r="J149" s="98">
        <v>873.6785447718172</v>
      </c>
      <c r="K149" s="98">
        <v>888.67478259281916</v>
      </c>
      <c r="L149" s="98">
        <v>944.72050578612448</v>
      </c>
      <c r="M149" s="98">
        <v>1025.1188830079743</v>
      </c>
      <c r="N149" s="98">
        <v>1030.1331750076606</v>
      </c>
      <c r="O149" s="98">
        <v>1040.412008750847</v>
      </c>
      <c r="P149" s="98">
        <v>1050.9451117013159</v>
      </c>
      <c r="Q149" s="98">
        <v>1055.001026405027</v>
      </c>
      <c r="R149" s="98">
        <v>1077.8108768732359</v>
      </c>
      <c r="S149" s="98">
        <v>1151.2805197658286</v>
      </c>
      <c r="T149" s="98">
        <v>1167.0612038555134</v>
      </c>
      <c r="U149" s="98">
        <v>1143.5465470899153</v>
      </c>
      <c r="V149" s="98">
        <v>1183.193943653278</v>
      </c>
      <c r="W149" s="98">
        <v>1293.8836394366162</v>
      </c>
      <c r="X149" s="98">
        <v>882.46726359865397</v>
      </c>
      <c r="Y149" s="98">
        <v>788.74511656939069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911.88773763875679</v>
      </c>
      <c r="G150" s="98">
        <v>895.34192433578903</v>
      </c>
      <c r="H150" s="98">
        <v>881.04977824180548</v>
      </c>
      <c r="I150" s="98">
        <v>921.33588037922766</v>
      </c>
      <c r="J150" s="98">
        <v>874.09192048107286</v>
      </c>
      <c r="K150" s="98">
        <v>889.23889046854481</v>
      </c>
      <c r="L150" s="98">
        <v>945.26576018083222</v>
      </c>
      <c r="M150" s="98">
        <v>1025.7956831647823</v>
      </c>
      <c r="N150" s="98">
        <v>0</v>
      </c>
      <c r="O150" s="98">
        <v>0</v>
      </c>
      <c r="P150" s="98">
        <v>1051.4260043980396</v>
      </c>
      <c r="Q150" s="98">
        <v>1055.2849962888988</v>
      </c>
      <c r="R150" s="98">
        <v>1078.4754385250524</v>
      </c>
      <c r="S150" s="98">
        <v>1152.4060644584411</v>
      </c>
      <c r="T150" s="98">
        <v>1168.7281205403376</v>
      </c>
      <c r="U150" s="98">
        <v>1144.6794980545851</v>
      </c>
      <c r="V150" s="98">
        <v>1182.9001139437937</v>
      </c>
      <c r="W150" s="98">
        <v>1294.4645176739334</v>
      </c>
      <c r="X150" s="98">
        <v>884.18333493390139</v>
      </c>
      <c r="Y150" s="98">
        <v>790.36081684979149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214.11071151012806</v>
      </c>
      <c r="G151" s="101">
        <v>191.26949450681994</v>
      </c>
      <c r="H151" s="101">
        <v>178.18154961273754</v>
      </c>
      <c r="I151" s="101">
        <v>224.94129867377703</v>
      </c>
      <c r="J151" s="101">
        <v>196.11379665308922</v>
      </c>
      <c r="K151" s="101">
        <v>181.89939379146134</v>
      </c>
      <c r="L151" s="101">
        <v>422.60681234713007</v>
      </c>
      <c r="M151" s="101">
        <v>202.39242309619112</v>
      </c>
      <c r="N151" s="101">
        <v>0</v>
      </c>
      <c r="O151" s="101">
        <v>0</v>
      </c>
      <c r="P151" s="101">
        <v>201.40171796054054</v>
      </c>
      <c r="Q151" s="101">
        <v>232.84219507041749</v>
      </c>
      <c r="R151" s="101">
        <v>224.27576228079369</v>
      </c>
      <c r="S151" s="101">
        <v>269.34763349886742</v>
      </c>
      <c r="T151" s="101">
        <v>270.92238577719428</v>
      </c>
      <c r="U151" s="101">
        <v>242.13285271429399</v>
      </c>
      <c r="V151" s="101">
        <v>255.0897511619558</v>
      </c>
      <c r="W151" s="101">
        <v>285.30857370533812</v>
      </c>
      <c r="X151" s="101">
        <v>74.18395660630307</v>
      </c>
      <c r="Y151" s="101">
        <v>52.517197203860064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697.77702612862868</v>
      </c>
      <c r="G152" s="104">
        <v>704.07242982896901</v>
      </c>
      <c r="H152" s="104">
        <v>702.86822862906797</v>
      </c>
      <c r="I152" s="104">
        <v>696.39458170545061</v>
      </c>
      <c r="J152" s="104">
        <v>677.97812382798361</v>
      </c>
      <c r="K152" s="104">
        <v>707.33949667708328</v>
      </c>
      <c r="L152" s="104">
        <v>522.65894783370209</v>
      </c>
      <c r="M152" s="104">
        <v>823.40326006859107</v>
      </c>
      <c r="N152" s="104">
        <v>0</v>
      </c>
      <c r="O152" s="104">
        <v>0</v>
      </c>
      <c r="P152" s="104">
        <v>850.02428643749897</v>
      </c>
      <c r="Q152" s="104">
        <v>822.44280121848124</v>
      </c>
      <c r="R152" s="104">
        <v>854.19967624425874</v>
      </c>
      <c r="S152" s="104">
        <v>883.05843095957357</v>
      </c>
      <c r="T152" s="104">
        <v>897.80573476314316</v>
      </c>
      <c r="U152" s="104">
        <v>902.54664534029121</v>
      </c>
      <c r="V152" s="104">
        <v>927.81036278183797</v>
      </c>
      <c r="W152" s="104">
        <v>1009.155943968595</v>
      </c>
      <c r="X152" s="104">
        <v>809.99937832759838</v>
      </c>
      <c r="Y152" s="104">
        <v>737.84361964593143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874.98620701522293</v>
      </c>
      <c r="D153" s="101">
        <v>872.90948785205455</v>
      </c>
      <c r="E153" s="101">
        <v>921.46936553668672</v>
      </c>
      <c r="F153" s="101">
        <v>925.86118911919357</v>
      </c>
      <c r="G153" s="101">
        <v>857.31844236007078</v>
      </c>
      <c r="H153" s="101">
        <v>889.51411067747722</v>
      </c>
      <c r="I153" s="101">
        <v>897.39020136234933</v>
      </c>
      <c r="J153" s="101">
        <v>912.55934161017683</v>
      </c>
      <c r="K153" s="101">
        <v>843.42708677277778</v>
      </c>
      <c r="L153" s="101">
        <v>925.81789845876244</v>
      </c>
      <c r="M153" s="101">
        <v>997.56250873594809</v>
      </c>
      <c r="N153" s="101">
        <v>1069.3489207715209</v>
      </c>
      <c r="O153" s="101">
        <v>1132.8888080668503</v>
      </c>
      <c r="P153" s="101">
        <v>1016.6879057589055</v>
      </c>
      <c r="Q153" s="101">
        <v>1069.8438668648496</v>
      </c>
      <c r="R153" s="101">
        <v>1082.1505329823826</v>
      </c>
      <c r="S153" s="101">
        <v>1151.1382775486443</v>
      </c>
      <c r="T153" s="101">
        <v>1163.7418392214611</v>
      </c>
      <c r="U153" s="101">
        <v>1149.3423335266334</v>
      </c>
      <c r="V153" s="101">
        <v>1196.5406607763173</v>
      </c>
      <c r="W153" s="101">
        <v>1161.6817280584644</v>
      </c>
      <c r="X153" s="101">
        <v>874.26243850272374</v>
      </c>
      <c r="Y153" s="101">
        <v>818.19185034262125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874.97418886449884</v>
      </c>
      <c r="D154" s="104">
        <v>872.86458242287472</v>
      </c>
      <c r="E154" s="104">
        <v>921.4489598430871</v>
      </c>
      <c r="F154" s="104">
        <v>925.87758803980876</v>
      </c>
      <c r="G154" s="104">
        <v>857.39624875183961</v>
      </c>
      <c r="H154" s="104">
        <v>889.77670935628362</v>
      </c>
      <c r="I154" s="104">
        <v>897.86796234324765</v>
      </c>
      <c r="J154" s="104">
        <v>913.13936837494737</v>
      </c>
      <c r="K154" s="104">
        <v>843.92979751314328</v>
      </c>
      <c r="L154" s="104">
        <v>926.37538388709891</v>
      </c>
      <c r="M154" s="104">
        <v>998.29133365993346</v>
      </c>
      <c r="N154" s="104">
        <v>1069.6736271155914</v>
      </c>
      <c r="O154" s="104">
        <v>1132.6664046352942</v>
      </c>
      <c r="P154" s="104">
        <v>1016.4678004197842</v>
      </c>
      <c r="Q154" s="104">
        <v>1069.6444501045196</v>
      </c>
      <c r="R154" s="104">
        <v>1082.1578130398036</v>
      </c>
      <c r="S154" s="104">
        <v>1151.330490266128</v>
      </c>
      <c r="T154" s="104">
        <v>1164.7760737579119</v>
      </c>
      <c r="U154" s="104">
        <v>1150.4012640641963</v>
      </c>
      <c r="V154" s="104">
        <v>1196.7021084109961</v>
      </c>
      <c r="W154" s="104">
        <v>1161.6663716238565</v>
      </c>
      <c r="X154" s="104">
        <v>875.94700273544925</v>
      </c>
      <c r="Y154" s="104">
        <v>819.84900942904096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209.57778678234257</v>
      </c>
      <c r="D155" s="98">
        <v>190.87140077353811</v>
      </c>
      <c r="E155" s="98">
        <v>223.3974360484259</v>
      </c>
      <c r="F155" s="98">
        <v>217.42296595581126</v>
      </c>
      <c r="G155" s="98">
        <v>183.0449193654039</v>
      </c>
      <c r="H155" s="98">
        <v>179.8646586614496</v>
      </c>
      <c r="I155" s="98">
        <v>219.21422424160468</v>
      </c>
      <c r="J155" s="98">
        <v>205.05912584043901</v>
      </c>
      <c r="K155" s="98">
        <v>172.32024024601847</v>
      </c>
      <c r="L155" s="98">
        <v>414.1622330129714</v>
      </c>
      <c r="M155" s="98">
        <v>196.61583396060539</v>
      </c>
      <c r="N155" s="98">
        <v>273.08460418349574</v>
      </c>
      <c r="O155" s="98">
        <v>302.41800671619353</v>
      </c>
      <c r="P155" s="98">
        <v>194.48744866252181</v>
      </c>
      <c r="Q155" s="98">
        <v>236.26784546423445</v>
      </c>
      <c r="R155" s="98">
        <v>225.07857075224615</v>
      </c>
      <c r="S155" s="98">
        <v>269.23502416972121</v>
      </c>
      <c r="T155" s="98">
        <v>270.29377071794579</v>
      </c>
      <c r="U155" s="98">
        <v>243.60911227254977</v>
      </c>
      <c r="V155" s="98">
        <v>258.19509985560887</v>
      </c>
      <c r="W155" s="98">
        <v>255.26731637692021</v>
      </c>
      <c r="X155" s="98">
        <v>73.702237879632008</v>
      </c>
      <c r="Y155" s="98">
        <v>56.34964813639489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665.39640208215621</v>
      </c>
      <c r="D156" s="98">
        <v>681.99318164933641</v>
      </c>
      <c r="E156" s="98">
        <v>698.05152379466108</v>
      </c>
      <c r="F156" s="98">
        <v>708.45462208399749</v>
      </c>
      <c r="G156" s="98">
        <v>674.35132938643574</v>
      </c>
      <c r="H156" s="98">
        <v>709.91205069483397</v>
      </c>
      <c r="I156" s="98">
        <v>678.65373810164317</v>
      </c>
      <c r="J156" s="98">
        <v>708.08024253450833</v>
      </c>
      <c r="K156" s="98">
        <v>671.60955726712484</v>
      </c>
      <c r="L156" s="98">
        <v>512.21315087412756</v>
      </c>
      <c r="M156" s="98">
        <v>801.67549969932804</v>
      </c>
      <c r="N156" s="98">
        <v>796.58902293209576</v>
      </c>
      <c r="O156" s="98">
        <v>830.24839791910051</v>
      </c>
      <c r="P156" s="98">
        <v>821.98035175726238</v>
      </c>
      <c r="Q156" s="98">
        <v>833.37660464028511</v>
      </c>
      <c r="R156" s="98">
        <v>857.07924228755746</v>
      </c>
      <c r="S156" s="98">
        <v>882.09546609640654</v>
      </c>
      <c r="T156" s="98">
        <v>894.48230303996604</v>
      </c>
      <c r="U156" s="98">
        <v>906.79215179164669</v>
      </c>
      <c r="V156" s="98">
        <v>938.50700855538707</v>
      </c>
      <c r="W156" s="98">
        <v>906.39905524693631</v>
      </c>
      <c r="X156" s="98">
        <v>802.24476485581704</v>
      </c>
      <c r="Y156" s="98">
        <v>763.49936129264609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566.63880602112226</v>
      </c>
      <c r="D157" s="122">
        <v>572.47362625580388</v>
      </c>
      <c r="E157" s="122">
        <v>552.76249759939162</v>
      </c>
      <c r="F157" s="122">
        <v>499.1713294948982</v>
      </c>
      <c r="G157" s="122">
        <v>513.19545937997236</v>
      </c>
      <c r="H157" s="122">
        <v>524.06655923334188</v>
      </c>
      <c r="I157" s="122">
        <v>550.00066684890078</v>
      </c>
      <c r="J157" s="122">
        <v>559.9544038691572</v>
      </c>
      <c r="K157" s="122">
        <v>455.47874888782525</v>
      </c>
      <c r="L157" s="122">
        <v>573.19775906164045</v>
      </c>
      <c r="M157" s="122">
        <v>565.75780062293006</v>
      </c>
      <c r="N157" s="122">
        <v>603.68035342718247</v>
      </c>
      <c r="O157" s="122">
        <v>620.96014287309072</v>
      </c>
      <c r="P157" s="122">
        <v>546.88446805128683</v>
      </c>
      <c r="Q157" s="122">
        <v>574.80235875749349</v>
      </c>
      <c r="R157" s="122">
        <v>558.99873866699284</v>
      </c>
      <c r="S157" s="122">
        <v>593.66054565672039</v>
      </c>
      <c r="T157" s="122">
        <v>591.06458889711121</v>
      </c>
      <c r="U157" s="122">
        <v>585.8650489010106</v>
      </c>
      <c r="V157" s="122">
        <v>615.46355493467729</v>
      </c>
      <c r="W157" s="122">
        <v>578.88627275695308</v>
      </c>
      <c r="X157" s="122">
        <v>647.17655467262011</v>
      </c>
      <c r="Y157" s="122">
        <v>594.89060484714537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554.29529157006414</v>
      </c>
      <c r="D158" s="98">
        <v>568.20331782171149</v>
      </c>
      <c r="E158" s="98">
        <v>536.3550954140353</v>
      </c>
      <c r="F158" s="98">
        <v>528.43232575790194</v>
      </c>
      <c r="G158" s="98">
        <v>516.2770026157956</v>
      </c>
      <c r="H158" s="98">
        <v>517.38564137901551</v>
      </c>
      <c r="I158" s="98">
        <v>551.11187835395663</v>
      </c>
      <c r="J158" s="98">
        <v>521.69196101744262</v>
      </c>
      <c r="K158" s="98">
        <v>531.39852729060783</v>
      </c>
      <c r="L158" s="98">
        <v>549.75457181350839</v>
      </c>
      <c r="M158" s="98">
        <v>578.54536828694461</v>
      </c>
      <c r="N158" s="98">
        <v>583.89448531332994</v>
      </c>
      <c r="O158" s="98">
        <v>585.74155215149437</v>
      </c>
      <c r="P158" s="98">
        <v>590.78683634607239</v>
      </c>
      <c r="Q158" s="98">
        <v>588.87492357747408</v>
      </c>
      <c r="R158" s="98">
        <v>543.08880973373357</v>
      </c>
      <c r="S158" s="98">
        <v>592.19155028706348</v>
      </c>
      <c r="T158" s="98">
        <v>582.54137864837833</v>
      </c>
      <c r="U158" s="98">
        <v>585.76793624623713</v>
      </c>
      <c r="V158" s="98">
        <v>638.82951532023185</v>
      </c>
      <c r="W158" s="98">
        <v>612.70612374836332</v>
      </c>
      <c r="X158" s="98">
        <v>612.79854203371474</v>
      </c>
      <c r="Y158" s="98">
        <v>574.8697602159732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575.46362872823727</v>
      </c>
      <c r="D159" s="33">
        <v>576.00175731487343</v>
      </c>
      <c r="E159" s="33">
        <v>566.09172223688415</v>
      </c>
      <c r="F159" s="33">
        <v>470.89511801775188</v>
      </c>
      <c r="G159" s="33">
        <v>510.98426592437369</v>
      </c>
      <c r="H159" s="33">
        <v>527.800736382026</v>
      </c>
      <c r="I159" s="33">
        <v>549.38292273876641</v>
      </c>
      <c r="J159" s="33">
        <v>577.71928637682697</v>
      </c>
      <c r="K159" s="33">
        <v>416.05977525100747</v>
      </c>
      <c r="L159" s="33">
        <v>586.01146875831921</v>
      </c>
      <c r="M159" s="33">
        <v>558.55363552828908</v>
      </c>
      <c r="N159" s="33">
        <v>612.73159428233362</v>
      </c>
      <c r="O159" s="33">
        <v>637.29275200756911</v>
      </c>
      <c r="P159" s="33">
        <v>527.96687755053233</v>
      </c>
      <c r="Q159" s="33">
        <v>569.57815329899688</v>
      </c>
      <c r="R159" s="33">
        <v>563.13397250063656</v>
      </c>
      <c r="S159" s="33">
        <v>594.11302747284253</v>
      </c>
      <c r="T159" s="33">
        <v>593.85042661641864</v>
      </c>
      <c r="U159" s="33">
        <v>585.89768687751734</v>
      </c>
      <c r="V159" s="33">
        <v>609.44182863681908</v>
      </c>
      <c r="W159" s="33">
        <v>573.62821398118297</v>
      </c>
      <c r="X159" s="33">
        <v>648.77132402656071</v>
      </c>
      <c r="Y159" s="33">
        <v>597.02607665291589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10584.017403813154</v>
      </c>
      <c r="D161" s="117">
        <f t="shared" si="54"/>
        <v>10013.428063466406</v>
      </c>
      <c r="E161" s="117">
        <f t="shared" si="54"/>
        <v>10651.053041689262</v>
      </c>
      <c r="F161" s="117">
        <f t="shared" si="54"/>
        <v>11221.406089560243</v>
      </c>
      <c r="G161" s="117">
        <f t="shared" si="54"/>
        <v>10055.597241490723</v>
      </c>
      <c r="H161" s="117">
        <f t="shared" si="54"/>
        <v>10085.54946165404</v>
      </c>
      <c r="I161" s="117">
        <f t="shared" si="54"/>
        <v>9143.7393954145991</v>
      </c>
      <c r="J161" s="117">
        <f t="shared" si="54"/>
        <v>10211.837474139566</v>
      </c>
      <c r="K161" s="117">
        <f t="shared" si="54"/>
        <v>9701.6914827755209</v>
      </c>
      <c r="L161" s="117">
        <f t="shared" si="54"/>
        <v>10735.651587856868</v>
      </c>
      <c r="M161" s="117">
        <f t="shared" si="54"/>
        <v>8442.1057183542398</v>
      </c>
      <c r="N161" s="117">
        <f t="shared" si="54"/>
        <v>9809.067442356476</v>
      </c>
      <c r="O161" s="117">
        <f t="shared" si="54"/>
        <v>10644.218522075535</v>
      </c>
      <c r="P161" s="117">
        <f t="shared" si="54"/>
        <v>7826.5670532907143</v>
      </c>
      <c r="Q161" s="117">
        <f t="shared" si="54"/>
        <v>8338.9097403781125</v>
      </c>
      <c r="R161" s="117">
        <f t="shared" ref="R161:V161" si="55">R162+R164+R166+R175</f>
        <v>9308.742024642017</v>
      </c>
      <c r="S161" s="117">
        <f t="shared" si="55"/>
        <v>9175.1099237489743</v>
      </c>
      <c r="T161" s="117">
        <f t="shared" si="55"/>
        <v>8495.2299495895732</v>
      </c>
      <c r="U161" s="117">
        <f t="shared" si="55"/>
        <v>8865.4171591879513</v>
      </c>
      <c r="V161" s="117">
        <f t="shared" si="55"/>
        <v>7429.8586785532216</v>
      </c>
      <c r="W161" s="117">
        <f t="shared" ref="W161:Y161" si="56">W162+W164+W166+W175</f>
        <v>9136.679666191616</v>
      </c>
      <c r="X161" s="117">
        <f t="shared" si="56"/>
        <v>6638.9548737464638</v>
      </c>
      <c r="Y161" s="117">
        <f t="shared" si="56"/>
        <v>6024.5003687993894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9098.9015265999715</v>
      </c>
      <c r="D162" s="122">
        <f t="shared" si="57"/>
        <v>8452.0988152341361</v>
      </c>
      <c r="E162" s="122">
        <f t="shared" si="57"/>
        <v>9102.9713831868212</v>
      </c>
      <c r="F162" s="122">
        <f t="shared" si="57"/>
        <v>9765.7604309489307</v>
      </c>
      <c r="G162" s="122">
        <f t="shared" si="57"/>
        <v>8643.6051530343484</v>
      </c>
      <c r="H162" s="122">
        <f t="shared" si="57"/>
        <v>8607.1846846248736</v>
      </c>
      <c r="I162" s="122">
        <f t="shared" si="57"/>
        <v>7680.0954754135992</v>
      </c>
      <c r="J162" s="122">
        <f t="shared" si="57"/>
        <v>8662.2241529428684</v>
      </c>
      <c r="K162" s="122">
        <f t="shared" si="57"/>
        <v>8106.8597285623819</v>
      </c>
      <c r="L162" s="122">
        <f t="shared" si="57"/>
        <v>9059.9000996543473</v>
      </c>
      <c r="M162" s="122">
        <f t="shared" si="57"/>
        <v>6749.8568953312515</v>
      </c>
      <c r="N162" s="122">
        <f t="shared" si="57"/>
        <v>8021.2427539751152</v>
      </c>
      <c r="O162" s="122">
        <f t="shared" si="57"/>
        <v>8662.8438833845703</v>
      </c>
      <c r="P162" s="122">
        <f t="shared" si="57"/>
        <v>6159.7793846658315</v>
      </c>
      <c r="Q162" s="122">
        <f t="shared" si="57"/>
        <v>6532.3778643472779</v>
      </c>
      <c r="R162" s="122">
        <f t="shared" si="57"/>
        <v>7158.8340701080961</v>
      </c>
      <c r="S162" s="122">
        <f t="shared" si="57"/>
        <v>6819.2422466929211</v>
      </c>
      <c r="T162" s="122">
        <f t="shared" si="57"/>
        <v>6270.9116568460768</v>
      </c>
      <c r="U162" s="122">
        <f t="shared" si="57"/>
        <v>6105.8877145063061</v>
      </c>
      <c r="V162" s="122">
        <f t="shared" si="57"/>
        <v>5127.9667343711944</v>
      </c>
      <c r="W162" s="122">
        <f t="shared" si="57"/>
        <v>6169.763169329266</v>
      </c>
      <c r="X162" s="122">
        <f t="shared" si="57"/>
        <v>4970.4129243293419</v>
      </c>
      <c r="Y162" s="122">
        <f t="shared" si="57"/>
        <v>4506.7796368323288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9098.9015265999715</v>
      </c>
      <c r="D163" s="33">
        <v>8452.0988152341361</v>
      </c>
      <c r="E163" s="33">
        <v>9102.9713831868212</v>
      </c>
      <c r="F163" s="33">
        <v>9765.7604309489307</v>
      </c>
      <c r="G163" s="33">
        <v>8643.6051530343484</v>
      </c>
      <c r="H163" s="33">
        <v>8607.1846846248736</v>
      </c>
      <c r="I163" s="33">
        <v>7680.0954754135992</v>
      </c>
      <c r="J163" s="33">
        <v>8662.2241529428684</v>
      </c>
      <c r="K163" s="33">
        <v>8106.8597285623819</v>
      </c>
      <c r="L163" s="33">
        <v>9059.9000996543473</v>
      </c>
      <c r="M163" s="33">
        <v>6749.8568953312515</v>
      </c>
      <c r="N163" s="33">
        <v>8021.2427539751152</v>
      </c>
      <c r="O163" s="33">
        <v>8662.8438833845703</v>
      </c>
      <c r="P163" s="33">
        <v>6159.7793846658315</v>
      </c>
      <c r="Q163" s="33">
        <v>6532.3778643472779</v>
      </c>
      <c r="R163" s="33">
        <v>7158.8340701080961</v>
      </c>
      <c r="S163" s="33">
        <v>6819.2422466929211</v>
      </c>
      <c r="T163" s="33">
        <v>6270.9116568460768</v>
      </c>
      <c r="U163" s="33">
        <v>6105.8877145063061</v>
      </c>
      <c r="V163" s="33">
        <v>5127.9667343711944</v>
      </c>
      <c r="W163" s="33">
        <v>6169.763169329266</v>
      </c>
      <c r="X163" s="33">
        <v>4970.4129243293419</v>
      </c>
      <c r="Y163" s="33">
        <v>4506.7796368323288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44.288999379215312</v>
      </c>
      <c r="D164" s="122">
        <f t="shared" si="58"/>
        <v>113.6311616961269</v>
      </c>
      <c r="E164" s="122">
        <f t="shared" si="58"/>
        <v>76.446575118593785</v>
      </c>
      <c r="F164" s="122">
        <f t="shared" si="58"/>
        <v>31.836775761314126</v>
      </c>
      <c r="G164" s="122">
        <f t="shared" si="58"/>
        <v>37.965863212904665</v>
      </c>
      <c r="H164" s="122">
        <f t="shared" si="58"/>
        <v>65.418001963547212</v>
      </c>
      <c r="I164" s="122">
        <f t="shared" si="58"/>
        <v>14.757302543875618</v>
      </c>
      <c r="J164" s="122">
        <f t="shared" si="58"/>
        <v>78.597941585846471</v>
      </c>
      <c r="K164" s="122">
        <f t="shared" si="58"/>
        <v>293.30907069874792</v>
      </c>
      <c r="L164" s="122">
        <f t="shared" si="58"/>
        <v>175.90659970983009</v>
      </c>
      <c r="M164" s="122">
        <f t="shared" si="58"/>
        <v>127.75573732106018</v>
      </c>
      <c r="N164" s="122">
        <f t="shared" si="58"/>
        <v>116.16903694547248</v>
      </c>
      <c r="O164" s="122">
        <f t="shared" si="58"/>
        <v>231.15929222042351</v>
      </c>
      <c r="P164" s="122">
        <f t="shared" si="58"/>
        <v>101.98297800239534</v>
      </c>
      <c r="Q164" s="122">
        <f t="shared" si="58"/>
        <v>162.43743239525151</v>
      </c>
      <c r="R164" s="122">
        <f t="shared" si="58"/>
        <v>508.90230141561557</v>
      </c>
      <c r="S164" s="122">
        <f t="shared" si="58"/>
        <v>611.03922077627169</v>
      </c>
      <c r="T164" s="122">
        <f t="shared" si="58"/>
        <v>469.22324301949953</v>
      </c>
      <c r="U164" s="122">
        <f t="shared" si="58"/>
        <v>1024.352733089223</v>
      </c>
      <c r="V164" s="122">
        <f t="shared" si="58"/>
        <v>490.25572803452781</v>
      </c>
      <c r="W164" s="122">
        <f t="shared" si="58"/>
        <v>1223.3425225194601</v>
      </c>
      <c r="X164" s="122">
        <f t="shared" si="58"/>
        <v>146.59194216252584</v>
      </c>
      <c r="Y164" s="122">
        <f t="shared" si="58"/>
        <v>104.9383195720231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44.288999379215312</v>
      </c>
      <c r="D165" s="98">
        <f>IF(RES_hhdet_in_tes!D165=0,0,RES_hhdet_in_tes!D165*1000*11630/RES_hhdet_in_new!D163)</f>
        <v>113.6311616961269</v>
      </c>
      <c r="E165" s="98">
        <f>IF(RES_hhdet_in_tes!E165=0,0,RES_hhdet_in_tes!E165*1000*11630/RES_hhdet_in_new!E163)</f>
        <v>76.446575118593785</v>
      </c>
      <c r="F165" s="98">
        <f>IF(RES_hhdet_in_tes!F165=0,0,RES_hhdet_in_tes!F165*1000*11630/RES_hhdet_in_new!F163)</f>
        <v>31.836775761314126</v>
      </c>
      <c r="G165" s="98">
        <f>IF(RES_hhdet_in_tes!G165=0,0,RES_hhdet_in_tes!G165*1000*11630/RES_hhdet_in_new!G163)</f>
        <v>37.965863212904665</v>
      </c>
      <c r="H165" s="98">
        <f>IF(RES_hhdet_in_tes!H165=0,0,RES_hhdet_in_tes!H165*1000*11630/RES_hhdet_in_new!H163)</f>
        <v>65.418001963547212</v>
      </c>
      <c r="I165" s="98">
        <f>IF(RES_hhdet_in_tes!I165=0,0,RES_hhdet_in_tes!I165*1000*11630/RES_hhdet_in_new!I163)</f>
        <v>14.757302543875618</v>
      </c>
      <c r="J165" s="98">
        <f>IF(RES_hhdet_in_tes!J165=0,0,RES_hhdet_in_tes!J165*1000*11630/RES_hhdet_in_new!J163)</f>
        <v>78.597941585846471</v>
      </c>
      <c r="K165" s="98">
        <f>IF(RES_hhdet_in_tes!K165=0,0,RES_hhdet_in_tes!K165*1000*11630/RES_hhdet_in_new!K163)</f>
        <v>293.30907069874792</v>
      </c>
      <c r="L165" s="98">
        <f>IF(RES_hhdet_in_tes!L165=0,0,RES_hhdet_in_tes!L165*1000*11630/RES_hhdet_in_new!L163)</f>
        <v>175.90659970983009</v>
      </c>
      <c r="M165" s="98">
        <f>IF(RES_hhdet_in_tes!M165=0,0,RES_hhdet_in_tes!M165*1000*11630/RES_hhdet_in_new!M163)</f>
        <v>127.75573732106018</v>
      </c>
      <c r="N165" s="98">
        <f>IF(RES_hhdet_in_tes!N165=0,0,RES_hhdet_in_tes!N165*1000*11630/RES_hhdet_in_new!N163)</f>
        <v>116.16903694547248</v>
      </c>
      <c r="O165" s="98">
        <f>IF(RES_hhdet_in_tes!O165=0,0,RES_hhdet_in_tes!O165*1000*11630/RES_hhdet_in_new!O163)</f>
        <v>231.15929222042351</v>
      </c>
      <c r="P165" s="98">
        <f>IF(RES_hhdet_in_tes!P165=0,0,RES_hhdet_in_tes!P165*1000*11630/RES_hhdet_in_new!P163)</f>
        <v>101.98297800239534</v>
      </c>
      <c r="Q165" s="98">
        <f>IF(RES_hhdet_in_tes!Q165=0,0,RES_hhdet_in_tes!Q165*1000*11630/RES_hhdet_in_new!Q163)</f>
        <v>162.43743239525151</v>
      </c>
      <c r="R165" s="98">
        <f>IF(RES_hhdet_in_tes!R165=0,0,RES_hhdet_in_tes!R165*1000*11630/RES_hhdet_in_new!R163)</f>
        <v>508.90230141561557</v>
      </c>
      <c r="S165" s="98">
        <f>IF(RES_hhdet_in_tes!S165=0,0,RES_hhdet_in_tes!S165*1000*11630/RES_hhdet_in_new!S163)</f>
        <v>611.03922077627169</v>
      </c>
      <c r="T165" s="98">
        <f>IF(RES_hhdet_in_tes!T165=0,0,RES_hhdet_in_tes!T165*1000*11630/RES_hhdet_in_new!T163)</f>
        <v>469.22324301949953</v>
      </c>
      <c r="U165" s="98">
        <f>IF(RES_hhdet_in_tes!U165=0,0,RES_hhdet_in_tes!U165*1000*11630/RES_hhdet_in_new!U163)</f>
        <v>1024.352733089223</v>
      </c>
      <c r="V165" s="98">
        <f>IF(RES_hhdet_in_tes!V165=0,0,RES_hhdet_in_tes!V165*1000*11630/RES_hhdet_in_new!V163)</f>
        <v>490.25572803452781</v>
      </c>
      <c r="W165" s="98">
        <f>IF(RES_hhdet_in_tes!W165=0,0,RES_hhdet_in_tes!W165*1000*11630/RES_hhdet_in_new!W163)</f>
        <v>1223.3425225194601</v>
      </c>
      <c r="X165" s="98">
        <f>IF(RES_hhdet_in_tes!X165=0,0,RES_hhdet_in_tes!X165*1000*11630/RES_hhdet_in_new!X163)</f>
        <v>146.59194216252584</v>
      </c>
      <c r="Y165" s="98">
        <f>IF(RES_hhdet_in_tes!Y165=0,0,RES_hhdet_in_tes!Y165*1000*11630/RES_hhdet_in_new!Y163)</f>
        <v>104.9383195720231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874.18936473372719</v>
      </c>
      <c r="D166" s="122">
        <v>875.22425310341987</v>
      </c>
      <c r="E166" s="122">
        <v>918.87274437602764</v>
      </c>
      <c r="F166" s="122">
        <v>924.63751809940254</v>
      </c>
      <c r="G166" s="122">
        <v>860.83078067952124</v>
      </c>
      <c r="H166" s="122">
        <v>888.88017115053094</v>
      </c>
      <c r="I166" s="122">
        <v>898.8859452232615</v>
      </c>
      <c r="J166" s="122">
        <v>911.0611185835495</v>
      </c>
      <c r="K166" s="122">
        <v>846.04337920449893</v>
      </c>
      <c r="L166" s="122">
        <v>926.6470044306169</v>
      </c>
      <c r="M166" s="122">
        <v>998.73527812275768</v>
      </c>
      <c r="N166" s="122">
        <v>1067.9754308233796</v>
      </c>
      <c r="O166" s="122">
        <v>1129.255108468039</v>
      </c>
      <c r="P166" s="122">
        <v>1017.9204910791507</v>
      </c>
      <c r="Q166" s="122">
        <v>1069.2921209044671</v>
      </c>
      <c r="R166" s="122">
        <v>1082.0068538455102</v>
      </c>
      <c r="S166" s="122">
        <v>1151.1679061011323</v>
      </c>
      <c r="T166" s="122">
        <v>1164.0304755234995</v>
      </c>
      <c r="U166" s="122">
        <v>1149.3116619237617</v>
      </c>
      <c r="V166" s="122">
        <v>1196.1725467050883</v>
      </c>
      <c r="W166" s="122">
        <v>1164.6880052293939</v>
      </c>
      <c r="X166" s="122">
        <v>874.77356197983033</v>
      </c>
      <c r="Y166" s="122">
        <v>817.8917989571064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867.52851477418903</v>
      </c>
      <c r="D167" s="98">
        <v>902.22969084322926</v>
      </c>
      <c r="E167" s="98">
        <v>887.73956127483632</v>
      </c>
      <c r="F167" s="98">
        <v>911.91895882127096</v>
      </c>
      <c r="G167" s="98">
        <v>895.27297270675194</v>
      </c>
      <c r="H167" s="98">
        <v>880.90843973337599</v>
      </c>
      <c r="I167" s="98">
        <v>920.84234583765124</v>
      </c>
      <c r="J167" s="98">
        <v>873.6785447718172</v>
      </c>
      <c r="K167" s="98">
        <v>888.67478259281881</v>
      </c>
      <c r="L167" s="98">
        <v>944.72050578612448</v>
      </c>
      <c r="M167" s="98">
        <v>1025.1188830079745</v>
      </c>
      <c r="N167" s="98">
        <v>1030.1331750076606</v>
      </c>
      <c r="O167" s="98">
        <v>1040.4120087508468</v>
      </c>
      <c r="P167" s="98">
        <v>1050.9451117013159</v>
      </c>
      <c r="Q167" s="98">
        <v>1055.001026405027</v>
      </c>
      <c r="R167" s="98">
        <v>1077.8108768732359</v>
      </c>
      <c r="S167" s="98">
        <v>1151.2805197658286</v>
      </c>
      <c r="T167" s="98">
        <v>1167.0612038555137</v>
      </c>
      <c r="U167" s="98">
        <v>1143.5465470899151</v>
      </c>
      <c r="V167" s="98">
        <v>1183.1939436532784</v>
      </c>
      <c r="W167" s="98">
        <v>1293.8836394366165</v>
      </c>
      <c r="X167" s="98">
        <v>882.46726359865409</v>
      </c>
      <c r="Y167" s="98">
        <v>788.74511656939069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867.52343920599913</v>
      </c>
      <c r="D168" s="98">
        <v>902.22296241870856</v>
      </c>
      <c r="E168" s="98">
        <v>887.68651630642262</v>
      </c>
      <c r="F168" s="98">
        <v>911.88773763875679</v>
      </c>
      <c r="G168" s="98">
        <v>895.34192433578903</v>
      </c>
      <c r="H168" s="98">
        <v>881.04977824180548</v>
      </c>
      <c r="I168" s="98">
        <v>921.33588037922766</v>
      </c>
      <c r="J168" s="98">
        <v>874.09192048107286</v>
      </c>
      <c r="K168" s="98">
        <v>889.23889046854492</v>
      </c>
      <c r="L168" s="98">
        <v>945.26576018083233</v>
      </c>
      <c r="M168" s="98">
        <v>1025.7956831647823</v>
      </c>
      <c r="N168" s="98">
        <v>0</v>
      </c>
      <c r="O168" s="98">
        <v>0</v>
      </c>
      <c r="P168" s="98">
        <v>1051.4260043980396</v>
      </c>
      <c r="Q168" s="98">
        <v>1055.2849962888988</v>
      </c>
      <c r="R168" s="98">
        <v>1078.4754385250524</v>
      </c>
      <c r="S168" s="98">
        <v>1152.4060644584413</v>
      </c>
      <c r="T168" s="98">
        <v>1168.7281205403374</v>
      </c>
      <c r="U168" s="98">
        <v>1144.6794980545853</v>
      </c>
      <c r="V168" s="98">
        <v>1182.9001139437942</v>
      </c>
      <c r="W168" s="98">
        <v>1294.4645176739334</v>
      </c>
      <c r="X168" s="98">
        <v>884.18333493390128</v>
      </c>
      <c r="Y168" s="98">
        <v>790.36081684979172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207.76133464929211</v>
      </c>
      <c r="D169" s="101">
        <v>197.38779791740231</v>
      </c>
      <c r="E169" s="101">
        <v>215.15686585921091</v>
      </c>
      <c r="F169" s="101">
        <v>214.11071151012806</v>
      </c>
      <c r="G169" s="101">
        <v>191.26949450681991</v>
      </c>
      <c r="H169" s="101">
        <v>178.18154961273754</v>
      </c>
      <c r="I169" s="101">
        <v>224.94129867377711</v>
      </c>
      <c r="J169" s="101">
        <v>196.11379665308925</v>
      </c>
      <c r="K169" s="101">
        <v>181.89939379146139</v>
      </c>
      <c r="L169" s="101">
        <v>422.60681234713013</v>
      </c>
      <c r="M169" s="101">
        <v>202.39242309619115</v>
      </c>
      <c r="N169" s="101">
        <v>0</v>
      </c>
      <c r="O169" s="101">
        <v>0</v>
      </c>
      <c r="P169" s="101">
        <v>201.40171796054054</v>
      </c>
      <c r="Q169" s="101">
        <v>232.84219507041749</v>
      </c>
      <c r="R169" s="101">
        <v>224.27576228079371</v>
      </c>
      <c r="S169" s="101">
        <v>269.34763349886742</v>
      </c>
      <c r="T169" s="101">
        <v>270.92238577719434</v>
      </c>
      <c r="U169" s="101">
        <v>242.13285271429393</v>
      </c>
      <c r="V169" s="101">
        <v>255.0897511619558</v>
      </c>
      <c r="W169" s="101">
        <v>285.30857370533823</v>
      </c>
      <c r="X169" s="101">
        <v>74.183956606303084</v>
      </c>
      <c r="Y169" s="101">
        <v>52.517197203860071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659.76210455670707</v>
      </c>
      <c r="D170" s="104">
        <v>704.83516450130628</v>
      </c>
      <c r="E170" s="104">
        <v>672.52965044721168</v>
      </c>
      <c r="F170" s="104">
        <v>697.77702612862868</v>
      </c>
      <c r="G170" s="104">
        <v>704.07242982896923</v>
      </c>
      <c r="H170" s="104">
        <v>702.86822862906808</v>
      </c>
      <c r="I170" s="104">
        <v>696.39458170545049</v>
      </c>
      <c r="J170" s="104">
        <v>677.9781238279835</v>
      </c>
      <c r="K170" s="104">
        <v>707.3394966770835</v>
      </c>
      <c r="L170" s="104">
        <v>522.65894783370209</v>
      </c>
      <c r="M170" s="104">
        <v>823.40326006859118</v>
      </c>
      <c r="N170" s="104">
        <v>0</v>
      </c>
      <c r="O170" s="104">
        <v>0</v>
      </c>
      <c r="P170" s="104">
        <v>850.02428643749909</v>
      </c>
      <c r="Q170" s="104">
        <v>822.44280121848124</v>
      </c>
      <c r="R170" s="104">
        <v>854.19967624425863</v>
      </c>
      <c r="S170" s="104">
        <v>883.0584309595738</v>
      </c>
      <c r="T170" s="104">
        <v>897.80573476314294</v>
      </c>
      <c r="U170" s="104">
        <v>902.54664534029132</v>
      </c>
      <c r="V170" s="104">
        <v>927.81036278183853</v>
      </c>
      <c r="W170" s="104">
        <v>1009.155943968595</v>
      </c>
      <c r="X170" s="104">
        <v>809.99937832759815</v>
      </c>
      <c r="Y170" s="104">
        <v>737.84361964593154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874.98620701522293</v>
      </c>
      <c r="D171" s="101">
        <v>872.90948785205444</v>
      </c>
      <c r="E171" s="101">
        <v>921.46936553668684</v>
      </c>
      <c r="F171" s="101">
        <v>925.86118911919357</v>
      </c>
      <c r="G171" s="101">
        <v>857.31844236007078</v>
      </c>
      <c r="H171" s="101">
        <v>889.51411067747711</v>
      </c>
      <c r="I171" s="101">
        <v>897.39020136234956</v>
      </c>
      <c r="J171" s="101">
        <v>912.55934161017683</v>
      </c>
      <c r="K171" s="101">
        <v>843.42708677277778</v>
      </c>
      <c r="L171" s="101">
        <v>925.81789845876233</v>
      </c>
      <c r="M171" s="101">
        <v>997.56250873594831</v>
      </c>
      <c r="N171" s="101">
        <v>1069.3489207715204</v>
      </c>
      <c r="O171" s="101">
        <v>1132.8888080668501</v>
      </c>
      <c r="P171" s="101">
        <v>1016.6879057589052</v>
      </c>
      <c r="Q171" s="101">
        <v>1069.8438668648498</v>
      </c>
      <c r="R171" s="101">
        <v>1082.1505329823826</v>
      </c>
      <c r="S171" s="101">
        <v>1151.1382775486445</v>
      </c>
      <c r="T171" s="101">
        <v>1163.7418392214606</v>
      </c>
      <c r="U171" s="101">
        <v>1149.3423335266334</v>
      </c>
      <c r="V171" s="101">
        <v>1196.5406607763175</v>
      </c>
      <c r="W171" s="101">
        <v>1161.6817280584644</v>
      </c>
      <c r="X171" s="101">
        <v>874.26243850272374</v>
      </c>
      <c r="Y171" s="101">
        <v>818.19185034262136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874.97418886449873</v>
      </c>
      <c r="D172" s="104">
        <v>872.86458242287461</v>
      </c>
      <c r="E172" s="104">
        <v>921.44895984308687</v>
      </c>
      <c r="F172" s="104">
        <v>925.87758803980887</v>
      </c>
      <c r="G172" s="104">
        <v>857.39624875183995</v>
      </c>
      <c r="H172" s="104">
        <v>889.7767093562835</v>
      </c>
      <c r="I172" s="104">
        <v>897.86796234324754</v>
      </c>
      <c r="J172" s="104">
        <v>913.13936837494725</v>
      </c>
      <c r="K172" s="104">
        <v>843.92979751314317</v>
      </c>
      <c r="L172" s="104">
        <v>926.37538388709902</v>
      </c>
      <c r="M172" s="104">
        <v>998.29133365993346</v>
      </c>
      <c r="N172" s="104">
        <v>1069.6736271155917</v>
      </c>
      <c r="O172" s="104">
        <v>1132.6664046352942</v>
      </c>
      <c r="P172" s="104">
        <v>1016.4678004197846</v>
      </c>
      <c r="Q172" s="104">
        <v>1069.6444501045196</v>
      </c>
      <c r="R172" s="104">
        <v>1082.1578130398034</v>
      </c>
      <c r="S172" s="104">
        <v>1151.3304902661278</v>
      </c>
      <c r="T172" s="104">
        <v>1164.7760737579119</v>
      </c>
      <c r="U172" s="104">
        <v>1150.4012640641961</v>
      </c>
      <c r="V172" s="104">
        <v>1196.7021084109961</v>
      </c>
      <c r="W172" s="104">
        <v>1161.6663716238565</v>
      </c>
      <c r="X172" s="104">
        <v>875.9470027354489</v>
      </c>
      <c r="Y172" s="104">
        <v>819.84900942904085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209.57778678234257</v>
      </c>
      <c r="D173" s="98">
        <v>190.87140077353814</v>
      </c>
      <c r="E173" s="98">
        <v>223.39743604842593</v>
      </c>
      <c r="F173" s="98">
        <v>217.42296595581126</v>
      </c>
      <c r="G173" s="98">
        <v>183.04491936540387</v>
      </c>
      <c r="H173" s="98">
        <v>179.86465866144954</v>
      </c>
      <c r="I173" s="98">
        <v>219.21422424160471</v>
      </c>
      <c r="J173" s="98">
        <v>205.05912584043901</v>
      </c>
      <c r="K173" s="98">
        <v>172.32024024601841</v>
      </c>
      <c r="L173" s="98">
        <v>414.16223301297129</v>
      </c>
      <c r="M173" s="98">
        <v>196.61583396060539</v>
      </c>
      <c r="N173" s="98">
        <v>273.08460418349574</v>
      </c>
      <c r="O173" s="98">
        <v>302.41800671619364</v>
      </c>
      <c r="P173" s="98">
        <v>194.48744866252184</v>
      </c>
      <c r="Q173" s="98">
        <v>236.26784546423448</v>
      </c>
      <c r="R173" s="98">
        <v>225.07857075224615</v>
      </c>
      <c r="S173" s="98">
        <v>269.23502416972127</v>
      </c>
      <c r="T173" s="98">
        <v>270.29377071794579</v>
      </c>
      <c r="U173" s="98">
        <v>243.60911227254977</v>
      </c>
      <c r="V173" s="98">
        <v>258.19509985560887</v>
      </c>
      <c r="W173" s="98">
        <v>255.26731637692021</v>
      </c>
      <c r="X173" s="98">
        <v>73.702237879632008</v>
      </c>
      <c r="Y173" s="98">
        <v>56.349648136394897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665.3964020821561</v>
      </c>
      <c r="D174" s="33">
        <v>681.99318164933652</v>
      </c>
      <c r="E174" s="33">
        <v>698.05152379466108</v>
      </c>
      <c r="F174" s="33">
        <v>708.45462208399749</v>
      </c>
      <c r="G174" s="33">
        <v>674.35132938643596</v>
      </c>
      <c r="H174" s="33">
        <v>709.91205069483408</v>
      </c>
      <c r="I174" s="33">
        <v>678.65373810164283</v>
      </c>
      <c r="J174" s="33">
        <v>708.08024253450822</v>
      </c>
      <c r="K174" s="33">
        <v>671.60955726712484</v>
      </c>
      <c r="L174" s="33">
        <v>512.21315087412768</v>
      </c>
      <c r="M174" s="33">
        <v>801.67549969932793</v>
      </c>
      <c r="N174" s="33">
        <v>796.58902293209576</v>
      </c>
      <c r="O174" s="33">
        <v>830.24839791910051</v>
      </c>
      <c r="P174" s="33">
        <v>821.9803517572625</v>
      </c>
      <c r="Q174" s="33">
        <v>833.37660464028522</v>
      </c>
      <c r="R174" s="33">
        <v>857.07924228755724</v>
      </c>
      <c r="S174" s="33">
        <v>882.09546609640654</v>
      </c>
      <c r="T174" s="33">
        <v>894.48230303996604</v>
      </c>
      <c r="U174" s="33">
        <v>906.79215179164646</v>
      </c>
      <c r="V174" s="33">
        <v>938.50700855538707</v>
      </c>
      <c r="W174" s="33">
        <v>906.39905524693609</v>
      </c>
      <c r="X174" s="33">
        <v>802.24476485581692</v>
      </c>
      <c r="Y174" s="33">
        <v>763.49936129264597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566.63751310023861</v>
      </c>
      <c r="D175" s="122">
        <v>572.47383343272236</v>
      </c>
      <c r="E175" s="122">
        <v>552.76233900781972</v>
      </c>
      <c r="F175" s="122">
        <v>499.17136475059601</v>
      </c>
      <c r="G175" s="122">
        <v>513.19544456394704</v>
      </c>
      <c r="H175" s="122">
        <v>524.06660391508819</v>
      </c>
      <c r="I175" s="122">
        <v>550.0006722338627</v>
      </c>
      <c r="J175" s="122">
        <v>559.95426102730005</v>
      </c>
      <c r="K175" s="122">
        <v>455.47930430989328</v>
      </c>
      <c r="L175" s="122">
        <v>573.19788406207363</v>
      </c>
      <c r="M175" s="122">
        <v>565.75780757916982</v>
      </c>
      <c r="N175" s="122">
        <v>603.68022061250929</v>
      </c>
      <c r="O175" s="122">
        <v>620.96023800250191</v>
      </c>
      <c r="P175" s="122">
        <v>546.88419954333688</v>
      </c>
      <c r="Q175" s="122">
        <v>574.80232273111608</v>
      </c>
      <c r="R175" s="122">
        <v>558.99879927279414</v>
      </c>
      <c r="S175" s="122">
        <v>593.66055017864971</v>
      </c>
      <c r="T175" s="122">
        <v>591.06457420049753</v>
      </c>
      <c r="U175" s="122">
        <v>585.86504966866096</v>
      </c>
      <c r="V175" s="122">
        <v>615.46366944241038</v>
      </c>
      <c r="W175" s="122">
        <v>578.88596911349441</v>
      </c>
      <c r="X175" s="122">
        <v>647.17644527476591</v>
      </c>
      <c r="Y175" s="122">
        <v>594.89061343793162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554.29529157006414</v>
      </c>
      <c r="D176" s="98">
        <v>568.20331782171149</v>
      </c>
      <c r="E176" s="98">
        <v>536.35509541403542</v>
      </c>
      <c r="F176" s="98">
        <v>528.43232575790194</v>
      </c>
      <c r="G176" s="98">
        <v>516.27700261579571</v>
      </c>
      <c r="H176" s="98">
        <v>517.38564137901551</v>
      </c>
      <c r="I176" s="98">
        <v>551.11187835395651</v>
      </c>
      <c r="J176" s="98">
        <v>521.69196101744262</v>
      </c>
      <c r="K176" s="98">
        <v>531.39852729060783</v>
      </c>
      <c r="L176" s="98">
        <v>549.75457181350828</v>
      </c>
      <c r="M176" s="98">
        <v>578.54536828694449</v>
      </c>
      <c r="N176" s="98">
        <v>583.89448531332994</v>
      </c>
      <c r="O176" s="98">
        <v>585.74155215149437</v>
      </c>
      <c r="P176" s="98">
        <v>590.78683634607228</v>
      </c>
      <c r="Q176" s="98">
        <v>588.87492357747396</v>
      </c>
      <c r="R176" s="98">
        <v>543.08880973373346</v>
      </c>
      <c r="S176" s="98">
        <v>592.19155028706348</v>
      </c>
      <c r="T176" s="98">
        <v>582.54137864837833</v>
      </c>
      <c r="U176" s="98">
        <v>585.76793624623724</v>
      </c>
      <c r="V176" s="98">
        <v>638.82951532023196</v>
      </c>
      <c r="W176" s="98">
        <v>612.70612374836321</v>
      </c>
      <c r="X176" s="98">
        <v>612.79854203371463</v>
      </c>
      <c r="Y176" s="98">
        <v>574.8697602159732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575.46362872823727</v>
      </c>
      <c r="D177" s="33">
        <v>576.00175731487332</v>
      </c>
      <c r="E177" s="33">
        <v>566.09172223688427</v>
      </c>
      <c r="F177" s="33">
        <v>470.89511801775188</v>
      </c>
      <c r="G177" s="33">
        <v>510.98426592437391</v>
      </c>
      <c r="H177" s="33">
        <v>527.80073638202612</v>
      </c>
      <c r="I177" s="33">
        <v>549.38292273876652</v>
      </c>
      <c r="J177" s="33">
        <v>577.71928637682709</v>
      </c>
      <c r="K177" s="33">
        <v>416.05977525100747</v>
      </c>
      <c r="L177" s="33">
        <v>586.01146875831932</v>
      </c>
      <c r="M177" s="33">
        <v>558.55363552828908</v>
      </c>
      <c r="N177" s="33">
        <v>612.73159428233362</v>
      </c>
      <c r="O177" s="33">
        <v>637.29275200756922</v>
      </c>
      <c r="P177" s="33">
        <v>527.96687755053244</v>
      </c>
      <c r="Q177" s="33">
        <v>569.57815329899688</v>
      </c>
      <c r="R177" s="33">
        <v>563.13397250063633</v>
      </c>
      <c r="S177" s="33">
        <v>594.11302747284242</v>
      </c>
      <c r="T177" s="33">
        <v>593.85042661641853</v>
      </c>
      <c r="U177" s="33">
        <v>585.89768687751723</v>
      </c>
      <c r="V177" s="33">
        <v>609.44182863681908</v>
      </c>
      <c r="W177" s="33">
        <v>573.62821398118285</v>
      </c>
      <c r="X177" s="33">
        <v>648.77132402656082</v>
      </c>
      <c r="Y177" s="33">
        <v>597.02607665291589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4249.4059103547133</v>
      </c>
      <c r="I3" s="117">
        <f t="shared" si="0"/>
        <v>4177.0706291827646</v>
      </c>
      <c r="J3" s="117">
        <f t="shared" si="0"/>
        <v>4816.2418894871471</v>
      </c>
      <c r="K3" s="117">
        <f t="shared" si="0"/>
        <v>4448.3853750830913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4690.1872951576734</v>
      </c>
      <c r="P3" s="117">
        <f t="shared" si="0"/>
        <v>0</v>
      </c>
      <c r="Q3" s="117">
        <f t="shared" si="0"/>
        <v>0</v>
      </c>
      <c r="R3" s="117">
        <f t="shared" ref="R3:V3" si="1">R4+R7+R9+R19</f>
        <v>3234.3501692147265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2348.3371017881041</v>
      </c>
      <c r="X3" s="117">
        <f t="shared" si="2"/>
        <v>2315.4573249441655</v>
      </c>
      <c r="Y3" s="117">
        <f t="shared" si="2"/>
        <v>1817.4352792603736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4144.8184548005238</v>
      </c>
      <c r="I4" s="122">
        <f t="shared" si="3"/>
        <v>3977.0446608754896</v>
      </c>
      <c r="J4" s="122">
        <f t="shared" si="3"/>
        <v>4508.3800923222752</v>
      </c>
      <c r="K4" s="122">
        <f t="shared" si="3"/>
        <v>4158.3863729768482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4082.9618104299211</v>
      </c>
      <c r="P4" s="122">
        <f t="shared" si="3"/>
        <v>0</v>
      </c>
      <c r="Q4" s="122">
        <f t="shared" si="3"/>
        <v>0</v>
      </c>
      <c r="R4" s="122">
        <f t="shared" ref="R4:V4" si="4">SUM(R5:R6)</f>
        <v>3234.3501692147265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2264.4310373398653</v>
      </c>
      <c r="X4" s="122">
        <f t="shared" si="5"/>
        <v>2234.5384603839707</v>
      </c>
      <c r="Y4" s="122">
        <f t="shared" si="5"/>
        <v>1687.2100068264986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4144.8184548005238</v>
      </c>
      <c r="I5" s="98">
        <v>3977.0446608754896</v>
      </c>
      <c r="J5" s="98">
        <v>4508.3800923222752</v>
      </c>
      <c r="K5" s="98">
        <v>4158.3863729768482</v>
      </c>
      <c r="L5" s="98">
        <v>0</v>
      </c>
      <c r="M5" s="98">
        <v>0</v>
      </c>
      <c r="N5" s="98">
        <v>0</v>
      </c>
      <c r="O5" s="98">
        <v>4082.9618104299211</v>
      </c>
      <c r="P5" s="98">
        <v>0</v>
      </c>
      <c r="Q5" s="98">
        <v>0</v>
      </c>
      <c r="R5" s="98">
        <v>3234.3501692147265</v>
      </c>
      <c r="S5" s="98">
        <v>0</v>
      </c>
      <c r="T5" s="98">
        <v>0</v>
      </c>
      <c r="U5" s="98">
        <v>0</v>
      </c>
      <c r="V5" s="98">
        <v>0</v>
      </c>
      <c r="W5" s="98">
        <v>2264.4310373398653</v>
      </c>
      <c r="X5" s="98">
        <v>2234.5384603839707</v>
      </c>
      <c r="Y5" s="98">
        <v>1687.2100068264986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36.472435473443156</v>
      </c>
      <c r="I9" s="122">
        <v>127.74087467000192</v>
      </c>
      <c r="J9" s="122">
        <v>247.15613731821588</v>
      </c>
      <c r="K9" s="122">
        <v>223.3470180713845</v>
      </c>
      <c r="L9" s="122">
        <v>0</v>
      </c>
      <c r="M9" s="122">
        <v>0</v>
      </c>
      <c r="N9" s="122">
        <v>0</v>
      </c>
      <c r="O9" s="122">
        <v>537.39770206082744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54.024809710837737</v>
      </c>
      <c r="X9" s="122">
        <v>71.047698867131686</v>
      </c>
      <c r="Y9" s="122">
        <v>110.06723428668549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533.45175905561564</v>
      </c>
      <c r="I10" s="98">
        <v>621.57358904351508</v>
      </c>
      <c r="J10" s="98">
        <v>731.76704067212142</v>
      </c>
      <c r="K10" s="98">
        <v>695.76064761267469</v>
      </c>
      <c r="L10" s="98">
        <v>0</v>
      </c>
      <c r="M10" s="98">
        <v>0</v>
      </c>
      <c r="N10" s="98">
        <v>0</v>
      </c>
      <c r="O10" s="98">
        <v>537.39770206082744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665.54258037811508</v>
      </c>
      <c r="X10" s="98">
        <v>418.2759406298951</v>
      </c>
      <c r="Y10" s="98">
        <v>346.61118215438484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312.47243841938001</v>
      </c>
      <c r="I11" s="98">
        <v>325.28915747192377</v>
      </c>
      <c r="J11" s="98">
        <v>307.15352151268621</v>
      </c>
      <c r="K11" s="98">
        <v>310.65529923495501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361.33289825769123</v>
      </c>
      <c r="X11" s="98">
        <v>245.37240230217301</v>
      </c>
      <c r="Y11" s="98">
        <v>218.83274178624401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79.460904308948528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79.460904308948528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68.115020080745992</v>
      </c>
      <c r="I19" s="122">
        <v>72.285093637273675</v>
      </c>
      <c r="J19" s="122">
        <v>60.70565984665609</v>
      </c>
      <c r="K19" s="122">
        <v>66.651984034858145</v>
      </c>
      <c r="L19" s="122">
        <v>0</v>
      </c>
      <c r="M19" s="122">
        <v>0</v>
      </c>
      <c r="N19" s="122">
        <v>0</v>
      </c>
      <c r="O19" s="122">
        <v>69.827782666924392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29.881254737400884</v>
      </c>
      <c r="X19" s="122">
        <v>9.8711656930630465</v>
      </c>
      <c r="Y19" s="122">
        <v>20.158038147189579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189.96377001405745</v>
      </c>
      <c r="I21" s="98">
        <v>202.31095024672433</v>
      </c>
      <c r="J21" s="98">
        <v>191.47715854791767</v>
      </c>
      <c r="K21" s="98">
        <v>195.00528589554077</v>
      </c>
      <c r="L21" s="98">
        <v>0</v>
      </c>
      <c r="M21" s="98">
        <v>0</v>
      </c>
      <c r="N21" s="98">
        <v>0</v>
      </c>
      <c r="O21" s="98">
        <v>214.8547158982289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222.56382838891693</v>
      </c>
      <c r="X21" s="98">
        <v>222.4601795736663</v>
      </c>
      <c r="Y21" s="98">
        <v>208.67828222794844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3718.5780919806675</v>
      </c>
      <c r="D24" s="117">
        <f t="shared" si="7"/>
        <v>3615.4173907261902</v>
      </c>
      <c r="E24" s="117">
        <f t="shared" si="7"/>
        <v>3583.4849957879942</v>
      </c>
      <c r="F24" s="117">
        <f t="shared" si="7"/>
        <v>3792.6892166891084</v>
      </c>
      <c r="G24" s="117">
        <f t="shared" si="7"/>
        <v>3657.3660018327914</v>
      </c>
      <c r="H24" s="117">
        <f t="shared" si="7"/>
        <v>3369.1436587977223</v>
      </c>
      <c r="I24" s="117">
        <f t="shared" si="7"/>
        <v>3134.0220654817167</v>
      </c>
      <c r="J24" s="117">
        <f t="shared" si="7"/>
        <v>3207.1186636476268</v>
      </c>
      <c r="K24" s="117">
        <f t="shared" si="7"/>
        <v>3230.7736843661105</v>
      </c>
      <c r="L24" s="117">
        <f t="shared" si="7"/>
        <v>3428.5584670795938</v>
      </c>
      <c r="M24" s="117">
        <f t="shared" si="7"/>
        <v>2595.6293193987831</v>
      </c>
      <c r="N24" s="117">
        <f t="shared" si="7"/>
        <v>2870.3775316300525</v>
      </c>
      <c r="O24" s="117">
        <f t="shared" si="7"/>
        <v>2953.5414846953704</v>
      </c>
      <c r="P24" s="117">
        <f t="shared" si="7"/>
        <v>1878.8652350874358</v>
      </c>
      <c r="Q24" s="117">
        <f t="shared" si="7"/>
        <v>2014.4007666213931</v>
      </c>
      <c r="R24" s="117">
        <f t="shared" ref="R24:V24" si="8">R25+R28+R30+R39</f>
        <v>2268.6785292808158</v>
      </c>
      <c r="S24" s="117">
        <f t="shared" si="8"/>
        <v>2118.9872153930064</v>
      </c>
      <c r="T24" s="117">
        <f t="shared" si="8"/>
        <v>2013.2389067319164</v>
      </c>
      <c r="U24" s="117">
        <f t="shared" si="8"/>
        <v>1795.6197688998634</v>
      </c>
      <c r="V24" s="117">
        <f t="shared" si="8"/>
        <v>1529.0556379176692</v>
      </c>
      <c r="W24" s="117">
        <f t="shared" ref="W24:Y24" si="9">W25+W28+W30+W39</f>
        <v>2280.5521396177869</v>
      </c>
      <c r="X24" s="117">
        <f t="shared" si="9"/>
        <v>1662.4057608223768</v>
      </c>
      <c r="Y24" s="117">
        <f t="shared" si="9"/>
        <v>1354.2589918863964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3600.2424481570642</v>
      </c>
      <c r="D25" s="122">
        <f t="shared" si="10"/>
        <v>3495.3640666224846</v>
      </c>
      <c r="E25" s="122">
        <f t="shared" si="10"/>
        <v>3470.6876587893034</v>
      </c>
      <c r="F25" s="122">
        <f t="shared" si="10"/>
        <v>3668.6943695283312</v>
      </c>
      <c r="G25" s="122">
        <f t="shared" si="10"/>
        <v>3548.7091691277083</v>
      </c>
      <c r="H25" s="122">
        <f t="shared" si="10"/>
        <v>3277.4457450297273</v>
      </c>
      <c r="I25" s="122">
        <f t="shared" si="10"/>
        <v>3041.6271321533663</v>
      </c>
      <c r="J25" s="122">
        <f t="shared" si="10"/>
        <v>3134.2043403595153</v>
      </c>
      <c r="K25" s="122">
        <f t="shared" si="10"/>
        <v>3146.5334299435581</v>
      </c>
      <c r="L25" s="122">
        <f t="shared" si="10"/>
        <v>3344.6978402258169</v>
      </c>
      <c r="M25" s="122">
        <f t="shared" si="10"/>
        <v>2505.6039822564398</v>
      </c>
      <c r="N25" s="122">
        <f t="shared" si="10"/>
        <v>2790.7598763483279</v>
      </c>
      <c r="O25" s="122">
        <f t="shared" si="10"/>
        <v>2872.2171320771604</v>
      </c>
      <c r="P25" s="122">
        <f t="shared" si="10"/>
        <v>1878.8652350874358</v>
      </c>
      <c r="Q25" s="122">
        <f t="shared" si="10"/>
        <v>1944.5189209246071</v>
      </c>
      <c r="R25" s="122">
        <f t="shared" ref="R25:V25" si="11">SUM(R26:R27)</f>
        <v>2216.9877212135139</v>
      </c>
      <c r="S25" s="122">
        <f t="shared" si="11"/>
        <v>2055.9724202911289</v>
      </c>
      <c r="T25" s="122">
        <f t="shared" si="11"/>
        <v>1950.5296877847054</v>
      </c>
      <c r="U25" s="122">
        <f t="shared" si="11"/>
        <v>1731.8550197786249</v>
      </c>
      <c r="V25" s="122">
        <f t="shared" si="11"/>
        <v>1471.9133032654954</v>
      </c>
      <c r="W25" s="122">
        <f t="shared" ref="W25:Y25" si="12">SUM(W26:W27)</f>
        <v>2242.3981009022127</v>
      </c>
      <c r="X25" s="122">
        <f t="shared" si="12"/>
        <v>1649.6884666694825</v>
      </c>
      <c r="Y25" s="122">
        <f t="shared" si="12"/>
        <v>1329.5796573917876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3600.2424481570642</v>
      </c>
      <c r="D26" s="98">
        <v>3495.3640666224846</v>
      </c>
      <c r="E26" s="98">
        <v>3470.6876587893034</v>
      </c>
      <c r="F26" s="98">
        <v>3668.6943695283312</v>
      </c>
      <c r="G26" s="98">
        <v>3548.7091691277083</v>
      </c>
      <c r="H26" s="98">
        <v>3277.4457450297273</v>
      </c>
      <c r="I26" s="98">
        <v>3041.6271321533663</v>
      </c>
      <c r="J26" s="98">
        <v>3134.2043403595153</v>
      </c>
      <c r="K26" s="98">
        <v>3146.5334299435581</v>
      </c>
      <c r="L26" s="98">
        <v>3344.6978402258169</v>
      </c>
      <c r="M26" s="98">
        <v>2505.6039822564398</v>
      </c>
      <c r="N26" s="98">
        <v>2790.7598763483279</v>
      </c>
      <c r="O26" s="98">
        <v>2872.2171320771604</v>
      </c>
      <c r="P26" s="98">
        <v>1878.8652350874358</v>
      </c>
      <c r="Q26" s="98">
        <v>1944.5189209246071</v>
      </c>
      <c r="R26" s="98">
        <v>2216.9877212135139</v>
      </c>
      <c r="S26" s="98">
        <v>2055.9724202911289</v>
      </c>
      <c r="T26" s="98">
        <v>1950.5296877847054</v>
      </c>
      <c r="U26" s="98">
        <v>1731.8550197786249</v>
      </c>
      <c r="V26" s="98">
        <v>1471.9133032654954</v>
      </c>
      <c r="W26" s="98">
        <v>2242.3981009022127</v>
      </c>
      <c r="X26" s="98">
        <v>1649.6884666694825</v>
      </c>
      <c r="Y26" s="98">
        <v>1329.5796573917876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33.408719404024147</v>
      </c>
      <c r="D30" s="122">
        <v>25.617836138185108</v>
      </c>
      <c r="E30" s="122">
        <v>24.472913353773329</v>
      </c>
      <c r="F30" s="122">
        <v>28.617114605529853</v>
      </c>
      <c r="G30" s="122">
        <v>29.451766678780135</v>
      </c>
      <c r="H30" s="122">
        <v>23.595935509888537</v>
      </c>
      <c r="I30" s="122">
        <v>20.104733223668891</v>
      </c>
      <c r="J30" s="122">
        <v>12.194875982189131</v>
      </c>
      <c r="K30" s="122">
        <v>17.595046894215319</v>
      </c>
      <c r="L30" s="122">
        <v>12.581502371395823</v>
      </c>
      <c r="M30" s="122">
        <v>13.550979742868007</v>
      </c>
      <c r="N30" s="122">
        <v>12.382268589581706</v>
      </c>
      <c r="O30" s="122">
        <v>13.24511667473136</v>
      </c>
      <c r="P30" s="122">
        <v>0</v>
      </c>
      <c r="Q30" s="122">
        <v>11.421441654875117</v>
      </c>
      <c r="R30" s="122">
        <v>10.68187973592763</v>
      </c>
      <c r="S30" s="122">
        <v>12.052655734196277</v>
      </c>
      <c r="T30" s="122">
        <v>10.394539967566901</v>
      </c>
      <c r="U30" s="122">
        <v>10.140299793449556</v>
      </c>
      <c r="V30" s="122">
        <v>9.5477348914347537</v>
      </c>
      <c r="W30" s="122">
        <v>8.2139712808066587</v>
      </c>
      <c r="X30" s="122">
        <v>2.8606274462386652</v>
      </c>
      <c r="Y30" s="122">
        <v>4.5614731441517176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312.75682583073075</v>
      </c>
      <c r="D31" s="98">
        <v>324.38090016115723</v>
      </c>
      <c r="E31" s="98">
        <v>318.18381032938186</v>
      </c>
      <c r="F31" s="98">
        <v>325.82541704180727</v>
      </c>
      <c r="G31" s="98">
        <v>318.76793722628224</v>
      </c>
      <c r="H31" s="98">
        <v>312.47243841937996</v>
      </c>
      <c r="I31" s="98">
        <v>325.28915747192377</v>
      </c>
      <c r="J31" s="98">
        <v>307.15352151268627</v>
      </c>
      <c r="K31" s="98">
        <v>310.65529923495495</v>
      </c>
      <c r="L31" s="98">
        <v>328.06650757731177</v>
      </c>
      <c r="M31" s="98">
        <v>351.25741579788894</v>
      </c>
      <c r="N31" s="98">
        <v>345.41270486381399</v>
      </c>
      <c r="O31" s="98">
        <v>338.26366238308395</v>
      </c>
      <c r="P31" s="98">
        <v>0</v>
      </c>
      <c r="Q31" s="98">
        <v>320.57035116716901</v>
      </c>
      <c r="R31" s="98">
        <v>321.04627958969849</v>
      </c>
      <c r="S31" s="98">
        <v>336.75061315593916</v>
      </c>
      <c r="T31" s="98">
        <v>335.93901503953293</v>
      </c>
      <c r="U31" s="98">
        <v>324.77257850090064</v>
      </c>
      <c r="V31" s="98">
        <v>332.53522957529469</v>
      </c>
      <c r="W31" s="98">
        <v>361.33289825769123</v>
      </c>
      <c r="X31" s="98">
        <v>245.37240230217301</v>
      </c>
      <c r="Y31" s="98">
        <v>218.83274178624404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68.102784376384548</v>
      </c>
      <c r="H32" s="98">
        <v>63.203870887747996</v>
      </c>
      <c r="I32" s="98">
        <v>79.460904308948528</v>
      </c>
      <c r="J32" s="98">
        <v>0</v>
      </c>
      <c r="K32" s="98">
        <v>63.586828067827277</v>
      </c>
      <c r="L32" s="98">
        <v>146.7557231540508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66.804761973895793</v>
      </c>
      <c r="S32" s="98">
        <v>78.784431053600954</v>
      </c>
      <c r="T32" s="98">
        <v>77.985112631178495</v>
      </c>
      <c r="U32" s="98">
        <v>0</v>
      </c>
      <c r="V32" s="98">
        <v>0</v>
      </c>
      <c r="W32" s="98">
        <v>79.675923469908057</v>
      </c>
      <c r="X32" s="98">
        <v>20.627049178616705</v>
      </c>
      <c r="Y32" s="98">
        <v>0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68.102784376384548</v>
      </c>
      <c r="H33" s="101">
        <v>63.203870887747996</v>
      </c>
      <c r="I33" s="101">
        <v>79.460904308948528</v>
      </c>
      <c r="J33" s="101">
        <v>0</v>
      </c>
      <c r="K33" s="101">
        <v>63.586828067827277</v>
      </c>
      <c r="L33" s="101">
        <v>146.7557231540508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66.804761973895793</v>
      </c>
      <c r="S33" s="101">
        <v>78.784431053600954</v>
      </c>
      <c r="T33" s="101">
        <v>77.985112631178495</v>
      </c>
      <c r="U33" s="101">
        <v>0</v>
      </c>
      <c r="V33" s="101">
        <v>0</v>
      </c>
      <c r="W33" s="101">
        <v>79.675923469908057</v>
      </c>
      <c r="X33" s="101">
        <v>20.627049178616705</v>
      </c>
      <c r="Y33" s="101">
        <v>0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84.926924419579109</v>
      </c>
      <c r="D39" s="122">
        <v>94.435487965520679</v>
      </c>
      <c r="E39" s="122">
        <v>88.324423644917175</v>
      </c>
      <c r="F39" s="122">
        <v>95.377732555247533</v>
      </c>
      <c r="G39" s="122">
        <v>79.2050660263032</v>
      </c>
      <c r="H39" s="122">
        <v>68.101978258106527</v>
      </c>
      <c r="I39" s="122">
        <v>72.290200104681361</v>
      </c>
      <c r="J39" s="122">
        <v>60.719447305922657</v>
      </c>
      <c r="K39" s="122">
        <v>66.64520752833738</v>
      </c>
      <c r="L39" s="122">
        <v>71.279124482380908</v>
      </c>
      <c r="M39" s="122">
        <v>76.47435739947494</v>
      </c>
      <c r="N39" s="122">
        <v>67.235386692142995</v>
      </c>
      <c r="O39" s="122">
        <v>68.079235943478693</v>
      </c>
      <c r="P39" s="122">
        <v>0</v>
      </c>
      <c r="Q39" s="122">
        <v>58.460404041911033</v>
      </c>
      <c r="R39" s="122">
        <v>41.00892833137393</v>
      </c>
      <c r="S39" s="122">
        <v>50.962139367681353</v>
      </c>
      <c r="T39" s="122">
        <v>52.314678979643951</v>
      </c>
      <c r="U39" s="122">
        <v>53.624449327789144</v>
      </c>
      <c r="V39" s="122">
        <v>47.594599760739001</v>
      </c>
      <c r="W39" s="122">
        <v>29.940067434767549</v>
      </c>
      <c r="X39" s="122">
        <v>9.8566667066556892</v>
      </c>
      <c r="Y39" s="122">
        <v>20.117861350457208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203.69560771772706</v>
      </c>
      <c r="D40" s="98">
        <v>208.76967227420172</v>
      </c>
      <c r="E40" s="98">
        <v>197.03311840566809</v>
      </c>
      <c r="F40" s="98">
        <v>194.08831312607848</v>
      </c>
      <c r="G40" s="98">
        <v>189.59024352455205</v>
      </c>
      <c r="H40" s="98">
        <v>189.96377001405739</v>
      </c>
      <c r="I40" s="98">
        <v>202.3109502467243</v>
      </c>
      <c r="J40" s="98">
        <v>191.47715854791764</v>
      </c>
      <c r="K40" s="98">
        <v>195.00528589554074</v>
      </c>
      <c r="L40" s="98">
        <v>201.70566220350071</v>
      </c>
      <c r="M40" s="98">
        <v>212.24054252955546</v>
      </c>
      <c r="N40" s="98">
        <v>214.1868028442386</v>
      </c>
      <c r="O40" s="98">
        <v>214.85471589822893</v>
      </c>
      <c r="P40" s="98">
        <v>0</v>
      </c>
      <c r="Q40" s="98">
        <v>215.86709430405583</v>
      </c>
      <c r="R40" s="98">
        <v>198.8171890981121</v>
      </c>
      <c r="S40" s="98">
        <v>216.3854247929703</v>
      </c>
      <c r="T40" s="98">
        <v>212.42108856846792</v>
      </c>
      <c r="U40" s="98">
        <v>213.19743537595616</v>
      </c>
      <c r="V40" s="98">
        <v>232.20115045398154</v>
      </c>
      <c r="W40" s="98">
        <v>222.5638283889169</v>
      </c>
      <c r="X40" s="98">
        <v>222.46017957366627</v>
      </c>
      <c r="Y40" s="98">
        <v>208.67828222794847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5022.0748833546149</v>
      </c>
      <c r="D43" s="117">
        <f t="shared" si="14"/>
        <v>4413.6066381869514</v>
      </c>
      <c r="E43" s="117">
        <f t="shared" si="14"/>
        <v>4745.1491309712846</v>
      </c>
      <c r="F43" s="117">
        <f t="shared" si="14"/>
        <v>4723.589190096247</v>
      </c>
      <c r="G43" s="117">
        <f t="shared" si="14"/>
        <v>4749.1678461288411</v>
      </c>
      <c r="H43" s="117">
        <f t="shared" si="14"/>
        <v>4368.822669644841</v>
      </c>
      <c r="I43" s="117">
        <f t="shared" si="14"/>
        <v>3779.0505715947575</v>
      </c>
      <c r="J43" s="117">
        <f t="shared" si="14"/>
        <v>4423.5047234402227</v>
      </c>
      <c r="K43" s="117">
        <f t="shared" si="14"/>
        <v>4294.3625881834332</v>
      </c>
      <c r="L43" s="117">
        <f t="shared" si="14"/>
        <v>4077.3967453284567</v>
      </c>
      <c r="M43" s="117">
        <f t="shared" si="14"/>
        <v>3296.7410537243022</v>
      </c>
      <c r="N43" s="117">
        <f t="shared" si="14"/>
        <v>3750.8676972047992</v>
      </c>
      <c r="O43" s="117">
        <f t="shared" si="14"/>
        <v>3762.3265150141247</v>
      </c>
      <c r="P43" s="117">
        <f t="shared" si="14"/>
        <v>2686.0953210485463</v>
      </c>
      <c r="Q43" s="117">
        <f t="shared" si="14"/>
        <v>2874.4330568798523</v>
      </c>
      <c r="R43" s="117">
        <f t="shared" ref="R43:V43" si="15">R44+R47+R49+R58</f>
        <v>3030.5917699953166</v>
      </c>
      <c r="S43" s="117">
        <f t="shared" si="15"/>
        <v>2922.1312831593655</v>
      </c>
      <c r="T43" s="117">
        <f t="shared" si="15"/>
        <v>2715.4004029538123</v>
      </c>
      <c r="U43" s="117">
        <f t="shared" si="15"/>
        <v>2673.8787539346613</v>
      </c>
      <c r="V43" s="117">
        <f t="shared" si="15"/>
        <v>2244.5946988872274</v>
      </c>
      <c r="W43" s="117">
        <f t="shared" ref="W43:Y43" si="16">W44+W47+W49+W58</f>
        <v>2477.8831197070726</v>
      </c>
      <c r="X43" s="117">
        <f t="shared" si="16"/>
        <v>1828.0684281322394</v>
      </c>
      <c r="Y43" s="117">
        <f t="shared" si="16"/>
        <v>1770.8638984775685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4729.5056032495613</v>
      </c>
      <c r="D44" s="122">
        <f t="shared" si="17"/>
        <v>4141.757077881457</v>
      </c>
      <c r="E44" s="122">
        <f t="shared" si="17"/>
        <v>4400.0024960048968</v>
      </c>
      <c r="F44" s="122">
        <f t="shared" si="17"/>
        <v>4433.6456340837167</v>
      </c>
      <c r="G44" s="122">
        <f t="shared" si="17"/>
        <v>4450.7391166262732</v>
      </c>
      <c r="H44" s="122">
        <f t="shared" si="17"/>
        <v>4121.6284830244858</v>
      </c>
      <c r="I44" s="122">
        <f t="shared" si="17"/>
        <v>3443.8773763322333</v>
      </c>
      <c r="J44" s="122">
        <f t="shared" si="17"/>
        <v>4035.4917672875281</v>
      </c>
      <c r="K44" s="122">
        <f t="shared" si="17"/>
        <v>3992.0244354346014</v>
      </c>
      <c r="L44" s="122">
        <f t="shared" si="17"/>
        <v>3814.751774645119</v>
      </c>
      <c r="M44" s="122">
        <f t="shared" si="17"/>
        <v>3063.452935381893</v>
      </c>
      <c r="N44" s="122">
        <f t="shared" si="17"/>
        <v>3483.152878311626</v>
      </c>
      <c r="O44" s="122">
        <f t="shared" si="17"/>
        <v>3525.6202721007871</v>
      </c>
      <c r="P44" s="122">
        <f t="shared" si="17"/>
        <v>2386.9268987725081</v>
      </c>
      <c r="Q44" s="122">
        <f t="shared" si="17"/>
        <v>2465.4722672886051</v>
      </c>
      <c r="R44" s="122">
        <f t="shared" ref="R44:V44" si="18">SUM(R45:R46)</f>
        <v>2556.3742011814898</v>
      </c>
      <c r="S44" s="122">
        <f t="shared" si="18"/>
        <v>2450.3085129263536</v>
      </c>
      <c r="T44" s="122">
        <f t="shared" si="18"/>
        <v>2258.4954094159971</v>
      </c>
      <c r="U44" s="122">
        <f t="shared" si="18"/>
        <v>2214.8354594585726</v>
      </c>
      <c r="V44" s="122">
        <f t="shared" si="18"/>
        <v>1927.4899794488074</v>
      </c>
      <c r="W44" s="122">
        <f t="shared" ref="W44:Y44" si="19">SUM(W45:W46)</f>
        <v>2254.0113040878919</v>
      </c>
      <c r="X44" s="122">
        <f t="shared" si="19"/>
        <v>1754.4865897907516</v>
      </c>
      <c r="Y44" s="122">
        <f t="shared" si="19"/>
        <v>1589.5965814250551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4729.5056032495613</v>
      </c>
      <c r="D45" s="98">
        <v>4141.757077881457</v>
      </c>
      <c r="E45" s="98">
        <v>4400.0024960048968</v>
      </c>
      <c r="F45" s="98">
        <v>4433.6456340837167</v>
      </c>
      <c r="G45" s="98">
        <v>4450.7391166262732</v>
      </c>
      <c r="H45" s="98">
        <v>4121.6284830244858</v>
      </c>
      <c r="I45" s="98">
        <v>3443.8773763322333</v>
      </c>
      <c r="J45" s="98">
        <v>4035.4917672875281</v>
      </c>
      <c r="K45" s="98">
        <v>3992.0244354346014</v>
      </c>
      <c r="L45" s="98">
        <v>3814.751774645119</v>
      </c>
      <c r="M45" s="98">
        <v>3063.452935381893</v>
      </c>
      <c r="N45" s="98">
        <v>3483.152878311626</v>
      </c>
      <c r="O45" s="98">
        <v>3525.6202721007871</v>
      </c>
      <c r="P45" s="98">
        <v>2386.9268987725081</v>
      </c>
      <c r="Q45" s="98">
        <v>2465.4722672886051</v>
      </c>
      <c r="R45" s="98">
        <v>2556.3742011814898</v>
      </c>
      <c r="S45" s="98">
        <v>2450.3085129263536</v>
      </c>
      <c r="T45" s="98">
        <v>2258.4954094159971</v>
      </c>
      <c r="U45" s="98">
        <v>2214.8354594585726</v>
      </c>
      <c r="V45" s="98">
        <v>1927.4899794488074</v>
      </c>
      <c r="W45" s="98">
        <v>2254.0113040878919</v>
      </c>
      <c r="X45" s="98">
        <v>1754.4865897907516</v>
      </c>
      <c r="Y45" s="98">
        <v>1589.5965814250551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207.63767507752326</v>
      </c>
      <c r="D49" s="122">
        <v>177.40426633726264</v>
      </c>
      <c r="E49" s="122">
        <v>256.82631067243761</v>
      </c>
      <c r="F49" s="122">
        <v>194.56110424231017</v>
      </c>
      <c r="G49" s="122">
        <v>219.22362473307678</v>
      </c>
      <c r="H49" s="122">
        <v>179.08613023407469</v>
      </c>
      <c r="I49" s="122">
        <v>262.88779763677564</v>
      </c>
      <c r="J49" s="122">
        <v>327.30051657966504</v>
      </c>
      <c r="K49" s="122">
        <v>235.69277646469243</v>
      </c>
      <c r="L49" s="122">
        <v>191.36020467490215</v>
      </c>
      <c r="M49" s="122">
        <v>156.80697048260745</v>
      </c>
      <c r="N49" s="122">
        <v>200.48705092136083</v>
      </c>
      <c r="O49" s="122">
        <v>168.63566306005575</v>
      </c>
      <c r="P49" s="122">
        <v>233.90911307695279</v>
      </c>
      <c r="Q49" s="122">
        <v>350.52191383898452</v>
      </c>
      <c r="R49" s="122">
        <v>433.20188215369592</v>
      </c>
      <c r="S49" s="122">
        <v>420.86794418346653</v>
      </c>
      <c r="T49" s="122">
        <v>404.57900674809213</v>
      </c>
      <c r="U49" s="122">
        <v>405.41568645175647</v>
      </c>
      <c r="V49" s="122">
        <v>269.52343670726714</v>
      </c>
      <c r="W49" s="122">
        <v>193.92409326219141</v>
      </c>
      <c r="X49" s="122">
        <v>63.718016268960007</v>
      </c>
      <c r="Y49" s="122">
        <v>161.15489974904054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424.48472332973148</v>
      </c>
      <c r="D50" s="98">
        <v>406.03916766085865</v>
      </c>
      <c r="E50" s="98">
        <v>432.12939740653195</v>
      </c>
      <c r="F50" s="98">
        <v>418.20732682561442</v>
      </c>
      <c r="G50" s="98">
        <v>412.7873516485098</v>
      </c>
      <c r="H50" s="98">
        <v>419.07400185213817</v>
      </c>
      <c r="I50" s="98">
        <v>388.40767368419029</v>
      </c>
      <c r="J50" s="98">
        <v>428.35964727387824</v>
      </c>
      <c r="K50" s="98">
        <v>404.4934487335575</v>
      </c>
      <c r="L50" s="98">
        <v>404.51224576513408</v>
      </c>
      <c r="M50" s="98">
        <v>437.27915964488943</v>
      </c>
      <c r="N50" s="98">
        <v>460.20710898562322</v>
      </c>
      <c r="O50" s="98">
        <v>432.30432191993725</v>
      </c>
      <c r="P50" s="98">
        <v>393.31345975482355</v>
      </c>
      <c r="Q50" s="98">
        <v>350.52191383898452</v>
      </c>
      <c r="R50" s="98">
        <v>434.21477740931107</v>
      </c>
      <c r="S50" s="98">
        <v>421.05802633248254</v>
      </c>
      <c r="T50" s="98">
        <v>405.15240923333391</v>
      </c>
      <c r="U50" s="98">
        <v>406.27177437407335</v>
      </c>
      <c r="V50" s="98">
        <v>402.84648086765662</v>
      </c>
      <c r="W50" s="98">
        <v>433.04292563407523</v>
      </c>
      <c r="X50" s="98">
        <v>269.97586580745644</v>
      </c>
      <c r="Y50" s="98">
        <v>265.53287747154349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101.68299069354003</v>
      </c>
      <c r="D51" s="98">
        <v>0</v>
      </c>
      <c r="E51" s="98">
        <v>104.7523740599374</v>
      </c>
      <c r="F51" s="98">
        <v>98.189522453809786</v>
      </c>
      <c r="G51" s="98">
        <v>88.198792514298447</v>
      </c>
      <c r="H51" s="98">
        <v>84.837981010219991</v>
      </c>
      <c r="I51" s="98">
        <v>94.786468215052409</v>
      </c>
      <c r="J51" s="98">
        <v>96.386159436864489</v>
      </c>
      <c r="K51" s="98">
        <v>82.934302493974855</v>
      </c>
      <c r="L51" s="98">
        <v>180.96794952060097</v>
      </c>
      <c r="M51" s="98">
        <v>86.328374022424669</v>
      </c>
      <c r="N51" s="98">
        <v>117.63485735556024</v>
      </c>
      <c r="O51" s="98">
        <v>0</v>
      </c>
      <c r="P51" s="98">
        <v>75.261589383206825</v>
      </c>
      <c r="Q51" s="98">
        <v>0</v>
      </c>
      <c r="R51" s="98">
        <v>90.588428239842955</v>
      </c>
      <c r="S51" s="98">
        <v>98.45153025249796</v>
      </c>
      <c r="T51" s="98">
        <v>93.972093242460105</v>
      </c>
      <c r="U51" s="98">
        <v>86.158486530353329</v>
      </c>
      <c r="V51" s="98">
        <v>0</v>
      </c>
      <c r="W51" s="98">
        <v>95.601011280077373</v>
      </c>
      <c r="X51" s="98">
        <v>21.017824988868448</v>
      </c>
      <c r="Y51" s="98">
        <v>18.140215789409407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101.68299069354003</v>
      </c>
      <c r="D52" s="101">
        <v>0</v>
      </c>
      <c r="E52" s="101">
        <v>104.7523740599374</v>
      </c>
      <c r="F52" s="101">
        <v>98.189522453809786</v>
      </c>
      <c r="G52" s="101">
        <v>88.198792514298447</v>
      </c>
      <c r="H52" s="101">
        <v>84.837981010219991</v>
      </c>
      <c r="I52" s="101">
        <v>94.786468215052409</v>
      </c>
      <c r="J52" s="101">
        <v>96.386159436864489</v>
      </c>
      <c r="K52" s="101">
        <v>82.934302493974855</v>
      </c>
      <c r="L52" s="101">
        <v>180.96794952060097</v>
      </c>
      <c r="M52" s="101">
        <v>86.328374022424669</v>
      </c>
      <c r="N52" s="101">
        <v>117.63485735556024</v>
      </c>
      <c r="O52" s="101">
        <v>0</v>
      </c>
      <c r="P52" s="101">
        <v>75.261589383206825</v>
      </c>
      <c r="Q52" s="101">
        <v>0</v>
      </c>
      <c r="R52" s="101">
        <v>90.588428239842955</v>
      </c>
      <c r="S52" s="101">
        <v>98.45153025249796</v>
      </c>
      <c r="T52" s="101">
        <v>93.972093242460105</v>
      </c>
      <c r="U52" s="101">
        <v>86.158486530353329</v>
      </c>
      <c r="V52" s="101">
        <v>0</v>
      </c>
      <c r="W52" s="101">
        <v>95.601011280077373</v>
      </c>
      <c r="X52" s="101">
        <v>21.017824988868448</v>
      </c>
      <c r="Y52" s="101">
        <v>18.140215789409407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84.931605027529997</v>
      </c>
      <c r="D58" s="122">
        <v>94.445293968231269</v>
      </c>
      <c r="E58" s="122">
        <v>88.320324293949696</v>
      </c>
      <c r="F58" s="122">
        <v>95.382451770220115</v>
      </c>
      <c r="G58" s="122">
        <v>79.205104769491498</v>
      </c>
      <c r="H58" s="122">
        <v>68.108056386281049</v>
      </c>
      <c r="I58" s="122">
        <v>72.28539762574853</v>
      </c>
      <c r="J58" s="122">
        <v>60.712439573030004</v>
      </c>
      <c r="K58" s="122">
        <v>66.645376284139275</v>
      </c>
      <c r="L58" s="122">
        <v>71.284766008435554</v>
      </c>
      <c r="M58" s="122">
        <v>76.481147859801524</v>
      </c>
      <c r="N58" s="122">
        <v>67.227767971812384</v>
      </c>
      <c r="O58" s="122">
        <v>68.070579853281586</v>
      </c>
      <c r="P58" s="122">
        <v>65.259309199085365</v>
      </c>
      <c r="Q58" s="122">
        <v>58.438875752262859</v>
      </c>
      <c r="R58" s="122">
        <v>41.015686660130832</v>
      </c>
      <c r="S58" s="122">
        <v>50.954826049545332</v>
      </c>
      <c r="T58" s="122">
        <v>52.325986789723267</v>
      </c>
      <c r="U58" s="122">
        <v>53.627608024332389</v>
      </c>
      <c r="V58" s="122">
        <v>47.581282731152996</v>
      </c>
      <c r="W58" s="122">
        <v>29.9477223569892</v>
      </c>
      <c r="X58" s="122">
        <v>9.863822072527805</v>
      </c>
      <c r="Y58" s="122">
        <v>20.112417303472661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203.69560771772711</v>
      </c>
      <c r="D59" s="98">
        <v>208.76967227420172</v>
      </c>
      <c r="E59" s="98">
        <v>197.03311840566806</v>
      </c>
      <c r="F59" s="98">
        <v>194.08831312607845</v>
      </c>
      <c r="G59" s="98">
        <v>189.59024352455205</v>
      </c>
      <c r="H59" s="98">
        <v>189.96377001405747</v>
      </c>
      <c r="I59" s="98">
        <v>202.31095024672433</v>
      </c>
      <c r="J59" s="98">
        <v>191.47715854791764</v>
      </c>
      <c r="K59" s="98">
        <v>195.00528589554074</v>
      </c>
      <c r="L59" s="98">
        <v>201.70566220350074</v>
      </c>
      <c r="M59" s="98">
        <v>212.24054252955543</v>
      </c>
      <c r="N59" s="98">
        <v>214.18680284423857</v>
      </c>
      <c r="O59" s="98">
        <v>214.85471589822893</v>
      </c>
      <c r="P59" s="98">
        <v>216.6782512078602</v>
      </c>
      <c r="Q59" s="98">
        <v>215.8670943040558</v>
      </c>
      <c r="R59" s="98">
        <v>198.81718909811207</v>
      </c>
      <c r="S59" s="98">
        <v>216.38542479297033</v>
      </c>
      <c r="T59" s="98">
        <v>212.42108856846789</v>
      </c>
      <c r="U59" s="98">
        <v>213.19743537595616</v>
      </c>
      <c r="V59" s="98">
        <v>232.20115045398154</v>
      </c>
      <c r="W59" s="98">
        <v>222.5638283889169</v>
      </c>
      <c r="X59" s="98">
        <v>222.46017957366627</v>
      </c>
      <c r="Y59" s="98">
        <v>208.6782822279485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3440.9045468219329</v>
      </c>
      <c r="D62" s="117">
        <f t="shared" si="21"/>
        <v>3446.3656587241303</v>
      </c>
      <c r="E62" s="117">
        <f t="shared" si="21"/>
        <v>3329.8654149819408</v>
      </c>
      <c r="F62" s="117">
        <f t="shared" si="21"/>
        <v>3589.26801311789</v>
      </c>
      <c r="G62" s="117">
        <f t="shared" si="21"/>
        <v>3454.8957642790415</v>
      </c>
      <c r="H62" s="117">
        <f t="shared" si="21"/>
        <v>3330.2186439492243</v>
      </c>
      <c r="I62" s="117">
        <f t="shared" si="21"/>
        <v>2923.0895979859788</v>
      </c>
      <c r="J62" s="117">
        <f t="shared" si="21"/>
        <v>3056.0448523841214</v>
      </c>
      <c r="K62" s="117">
        <f t="shared" si="21"/>
        <v>3143.8191194992228</v>
      </c>
      <c r="L62" s="117">
        <f t="shared" si="21"/>
        <v>2993.8480153706005</v>
      </c>
      <c r="M62" s="117">
        <f t="shared" si="21"/>
        <v>2692.6771708425804</v>
      </c>
      <c r="N62" s="117">
        <f t="shared" si="21"/>
        <v>2818.8589371976677</v>
      </c>
      <c r="O62" s="117">
        <f t="shared" si="21"/>
        <v>2823.3009889036471</v>
      </c>
      <c r="P62" s="117">
        <f t="shared" si="21"/>
        <v>2002.5285065563935</v>
      </c>
      <c r="Q62" s="117">
        <f t="shared" si="21"/>
        <v>1993.8518526690377</v>
      </c>
      <c r="R62" s="117">
        <f t="shared" ref="R62:V62" si="22">R63+R66+R68+R77</f>
        <v>2123.4204323677868</v>
      </c>
      <c r="S62" s="117">
        <f t="shared" si="22"/>
        <v>2059.934195462873</v>
      </c>
      <c r="T62" s="117">
        <f t="shared" si="22"/>
        <v>1897.3668251867498</v>
      </c>
      <c r="U62" s="117">
        <f t="shared" si="22"/>
        <v>1848.5018885675174</v>
      </c>
      <c r="V62" s="117">
        <f t="shared" si="22"/>
        <v>1774.2909917586956</v>
      </c>
      <c r="W62" s="117">
        <f t="shared" ref="W62:Y62" si="23">W63+W66+W68+W77</f>
        <v>1866.3576851153066</v>
      </c>
      <c r="X62" s="117">
        <f t="shared" si="23"/>
        <v>1525.8247792453549</v>
      </c>
      <c r="Y62" s="117">
        <f t="shared" si="23"/>
        <v>1383.3845647798548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3055.3977556677014</v>
      </c>
      <c r="D63" s="122">
        <f t="shared" si="24"/>
        <v>2985.192501745425</v>
      </c>
      <c r="E63" s="122">
        <f t="shared" si="24"/>
        <v>2909.191567852044</v>
      </c>
      <c r="F63" s="122">
        <f t="shared" si="24"/>
        <v>3160.5548325072523</v>
      </c>
      <c r="G63" s="122">
        <f t="shared" si="24"/>
        <v>3025.7042339452091</v>
      </c>
      <c r="H63" s="122">
        <f t="shared" si="24"/>
        <v>2910.2377347654465</v>
      </c>
      <c r="I63" s="122">
        <f t="shared" si="24"/>
        <v>2488.9609008995303</v>
      </c>
      <c r="J63" s="122">
        <f t="shared" si="24"/>
        <v>2671.8271715138658</v>
      </c>
      <c r="K63" s="122">
        <f t="shared" si="24"/>
        <v>2732.5388953307543</v>
      </c>
      <c r="L63" s="122">
        <f t="shared" si="24"/>
        <v>2618.8137324559093</v>
      </c>
      <c r="M63" s="122">
        <f t="shared" si="24"/>
        <v>2223.8045939835633</v>
      </c>
      <c r="N63" s="122">
        <f t="shared" si="24"/>
        <v>2431.7714743882862</v>
      </c>
      <c r="O63" s="122">
        <f t="shared" si="24"/>
        <v>2449.9734647876166</v>
      </c>
      <c r="P63" s="122">
        <f t="shared" si="24"/>
        <v>1634.4161032610562</v>
      </c>
      <c r="Q63" s="122">
        <f t="shared" si="24"/>
        <v>1686.9492235676009</v>
      </c>
      <c r="R63" s="122">
        <f t="shared" ref="R63:V63" si="25">SUM(R64:R65)</f>
        <v>1782.1930315325626</v>
      </c>
      <c r="S63" s="122">
        <f t="shared" si="25"/>
        <v>1678.6167334093227</v>
      </c>
      <c r="T63" s="122">
        <f t="shared" si="25"/>
        <v>1517.2295315590773</v>
      </c>
      <c r="U63" s="122">
        <f t="shared" si="25"/>
        <v>1435.3028682697907</v>
      </c>
      <c r="V63" s="122">
        <f t="shared" si="25"/>
        <v>1362.6761567516423</v>
      </c>
      <c r="W63" s="122">
        <f t="shared" ref="W63:Y63" si="26">SUM(W64:W65)</f>
        <v>1423.3498970013889</v>
      </c>
      <c r="X63" s="122">
        <f t="shared" si="26"/>
        <v>1145.6857451166738</v>
      </c>
      <c r="Y63" s="122">
        <f t="shared" si="26"/>
        <v>1026.9318497708002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3055.3977556677014</v>
      </c>
      <c r="D64" s="98">
        <v>2985.192501745425</v>
      </c>
      <c r="E64" s="98">
        <v>2909.191567852044</v>
      </c>
      <c r="F64" s="98">
        <v>3160.5548325072523</v>
      </c>
      <c r="G64" s="98">
        <v>3025.7042339452091</v>
      </c>
      <c r="H64" s="98">
        <v>2910.2377347654465</v>
      </c>
      <c r="I64" s="98">
        <v>2488.9609008995303</v>
      </c>
      <c r="J64" s="98">
        <v>2671.8271715138658</v>
      </c>
      <c r="K64" s="98">
        <v>2732.5388953307543</v>
      </c>
      <c r="L64" s="98">
        <v>2618.8137324559093</v>
      </c>
      <c r="M64" s="98">
        <v>2223.8045939835633</v>
      </c>
      <c r="N64" s="98">
        <v>2431.7714743882862</v>
      </c>
      <c r="O64" s="98">
        <v>2449.9734647876166</v>
      </c>
      <c r="P64" s="98">
        <v>1634.4161032610562</v>
      </c>
      <c r="Q64" s="98">
        <v>1686.9492235676009</v>
      </c>
      <c r="R64" s="98">
        <v>1782.1930315325626</v>
      </c>
      <c r="S64" s="98">
        <v>1678.6167334093227</v>
      </c>
      <c r="T64" s="98">
        <v>1517.2295315590773</v>
      </c>
      <c r="U64" s="98">
        <v>1435.3028682697907</v>
      </c>
      <c r="V64" s="98">
        <v>1362.6761567516423</v>
      </c>
      <c r="W64" s="98">
        <v>1423.3498970013889</v>
      </c>
      <c r="X64" s="98">
        <v>1145.6857451166738</v>
      </c>
      <c r="Y64" s="98">
        <v>1026.9318497708002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236.52835575972981</v>
      </c>
      <c r="D68" s="122">
        <v>278.14120745091543</v>
      </c>
      <c r="E68" s="122">
        <v>280.1454565974376</v>
      </c>
      <c r="F68" s="122">
        <v>284.15744879514654</v>
      </c>
      <c r="G68" s="122">
        <v>271.0461162609086</v>
      </c>
      <c r="H68" s="122">
        <v>259.55992686341517</v>
      </c>
      <c r="I68" s="122">
        <v>269.67309523638625</v>
      </c>
      <c r="J68" s="122">
        <v>228.24570239494469</v>
      </c>
      <c r="K68" s="122">
        <v>261.84189282235519</v>
      </c>
      <c r="L68" s="122">
        <v>216.75348509841103</v>
      </c>
      <c r="M68" s="122">
        <v>283.41262584930143</v>
      </c>
      <c r="N68" s="122">
        <v>222.74700848875111</v>
      </c>
      <c r="O68" s="122">
        <v>223.23882248214355</v>
      </c>
      <c r="P68" s="122">
        <v>204.84343304920787</v>
      </c>
      <c r="Q68" s="122">
        <v>175.47093899036722</v>
      </c>
      <c r="R68" s="122">
        <v>187.50727988795762</v>
      </c>
      <c r="S68" s="122">
        <v>232.25686377083642</v>
      </c>
      <c r="T68" s="122">
        <v>233.46676279656168</v>
      </c>
      <c r="U68" s="122">
        <v>260.70251807336274</v>
      </c>
      <c r="V68" s="122">
        <v>259.22119272905951</v>
      </c>
      <c r="W68" s="122">
        <v>270.34051752217385</v>
      </c>
      <c r="X68" s="122">
        <v>201.06120585661998</v>
      </c>
      <c r="Y68" s="122">
        <v>180.84643580694129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273.57244077390862</v>
      </c>
      <c r="D69" s="98">
        <v>290.09947974454639</v>
      </c>
      <c r="E69" s="98">
        <v>281.75993007860831</v>
      </c>
      <c r="F69" s="98">
        <v>294.6040096010895</v>
      </c>
      <c r="G69" s="98">
        <v>271.19120190328266</v>
      </c>
      <c r="H69" s="98">
        <v>286.44674242252813</v>
      </c>
      <c r="I69" s="98">
        <v>269.96575672815391</v>
      </c>
      <c r="J69" s="98">
        <v>274.35576405886309</v>
      </c>
      <c r="K69" s="98">
        <v>262.31912698118055</v>
      </c>
      <c r="L69" s="98">
        <v>260.20384779749639</v>
      </c>
      <c r="M69" s="98">
        <v>306.7066221102574</v>
      </c>
      <c r="N69" s="98">
        <v>301.00780416639617</v>
      </c>
      <c r="O69" s="98">
        <v>286.92897256982434</v>
      </c>
      <c r="P69" s="98">
        <v>270.1807778429847</v>
      </c>
      <c r="Q69" s="98">
        <v>265.59321560786589</v>
      </c>
      <c r="R69" s="98">
        <v>269.90391509732359</v>
      </c>
      <c r="S69" s="98">
        <v>278.01321021369262</v>
      </c>
      <c r="T69" s="98">
        <v>272.97137953265366</v>
      </c>
      <c r="U69" s="98">
        <v>274.27003460557404</v>
      </c>
      <c r="V69" s="98">
        <v>282.18235948863509</v>
      </c>
      <c r="W69" s="98">
        <v>270.87954439798483</v>
      </c>
      <c r="X69" s="98">
        <v>202.08792408949608</v>
      </c>
      <c r="Y69" s="98">
        <v>181.27283757404379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65.510904179812457</v>
      </c>
      <c r="D70" s="98">
        <v>63.468279384779862</v>
      </c>
      <c r="E70" s="98">
        <v>68.288755049766948</v>
      </c>
      <c r="F70" s="98">
        <v>69.187594262090187</v>
      </c>
      <c r="G70" s="98">
        <v>57.93414990459658</v>
      </c>
      <c r="H70" s="98">
        <v>58.042348164319719</v>
      </c>
      <c r="I70" s="98">
        <v>65.942987082030143</v>
      </c>
      <c r="J70" s="98">
        <v>61.68388446320121</v>
      </c>
      <c r="K70" s="98">
        <v>53.779730428499562</v>
      </c>
      <c r="L70" s="98">
        <v>116.41892198936752</v>
      </c>
      <c r="M70" s="98">
        <v>60.844951390268108</v>
      </c>
      <c r="N70" s="98">
        <v>0</v>
      </c>
      <c r="O70" s="98">
        <v>0</v>
      </c>
      <c r="P70" s="98">
        <v>51.776831492923264</v>
      </c>
      <c r="Q70" s="98">
        <v>58.614398550504177</v>
      </c>
      <c r="R70" s="98">
        <v>56.153356414808798</v>
      </c>
      <c r="S70" s="98">
        <v>64.936314557545415</v>
      </c>
      <c r="T70" s="98">
        <v>63.255628631553122</v>
      </c>
      <c r="U70" s="98">
        <v>58.03435137285593</v>
      </c>
      <c r="V70" s="98">
        <v>60.801713013810868</v>
      </c>
      <c r="W70" s="98">
        <v>59.518245676723254</v>
      </c>
      <c r="X70" s="98">
        <v>17.056116135038611</v>
      </c>
      <c r="Y70" s="98">
        <v>12.396120910032687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65.510904179812457</v>
      </c>
      <c r="D71" s="101">
        <v>63.468279384779862</v>
      </c>
      <c r="E71" s="101">
        <v>68.288755049766948</v>
      </c>
      <c r="F71" s="101">
        <v>69.187594262090187</v>
      </c>
      <c r="G71" s="101">
        <v>57.93414990459658</v>
      </c>
      <c r="H71" s="101">
        <v>58.042348164319719</v>
      </c>
      <c r="I71" s="101">
        <v>65.942987082030143</v>
      </c>
      <c r="J71" s="101">
        <v>61.68388446320121</v>
      </c>
      <c r="K71" s="101">
        <v>53.779730428499562</v>
      </c>
      <c r="L71" s="101">
        <v>116.41892198936752</v>
      </c>
      <c r="M71" s="101">
        <v>60.844951390268108</v>
      </c>
      <c r="N71" s="101">
        <v>0</v>
      </c>
      <c r="O71" s="101">
        <v>0</v>
      </c>
      <c r="P71" s="101">
        <v>51.776831492923264</v>
      </c>
      <c r="Q71" s="101">
        <v>58.614398550504177</v>
      </c>
      <c r="R71" s="101">
        <v>56.153356414808798</v>
      </c>
      <c r="S71" s="101">
        <v>64.936314557545415</v>
      </c>
      <c r="T71" s="101">
        <v>63.255628631553122</v>
      </c>
      <c r="U71" s="101">
        <v>58.03435137285593</v>
      </c>
      <c r="V71" s="101">
        <v>60.801713013810868</v>
      </c>
      <c r="W71" s="101">
        <v>59.518245676723254</v>
      </c>
      <c r="X71" s="101">
        <v>17.056116135038611</v>
      </c>
      <c r="Y71" s="101">
        <v>12.396120910032687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148.97843539450133</v>
      </c>
      <c r="D77" s="122">
        <v>183.03194952778986</v>
      </c>
      <c r="E77" s="122">
        <v>140.52839053245918</v>
      </c>
      <c r="F77" s="122">
        <v>144.5557318154911</v>
      </c>
      <c r="G77" s="122">
        <v>158.14541407292378</v>
      </c>
      <c r="H77" s="122">
        <v>160.42098232036298</v>
      </c>
      <c r="I77" s="122">
        <v>164.45560185006227</v>
      </c>
      <c r="J77" s="122">
        <v>155.971978475311</v>
      </c>
      <c r="K77" s="122">
        <v>149.43833134611359</v>
      </c>
      <c r="L77" s="122">
        <v>158.2807978162798</v>
      </c>
      <c r="M77" s="122">
        <v>185.45995100971552</v>
      </c>
      <c r="N77" s="122">
        <v>164.34045432063078</v>
      </c>
      <c r="O77" s="122">
        <v>150.08870163388693</v>
      </c>
      <c r="P77" s="122">
        <v>163.26897024612927</v>
      </c>
      <c r="Q77" s="122">
        <v>131.43169011106977</v>
      </c>
      <c r="R77" s="122">
        <v>153.72012094726662</v>
      </c>
      <c r="S77" s="122">
        <v>149.06059828271387</v>
      </c>
      <c r="T77" s="122">
        <v>146.67053083111099</v>
      </c>
      <c r="U77" s="122">
        <v>152.49650222436392</v>
      </c>
      <c r="V77" s="122">
        <v>152.39364227799373</v>
      </c>
      <c r="W77" s="122">
        <v>172.66727059174409</v>
      </c>
      <c r="X77" s="122">
        <v>179.07782827206105</v>
      </c>
      <c r="Y77" s="122">
        <v>175.60627920211323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178.20081276188489</v>
      </c>
      <c r="D78" s="98">
        <v>191.12525353207977</v>
      </c>
      <c r="E78" s="98">
        <v>174.81306282269398</v>
      </c>
      <c r="F78" s="98">
        <v>166.12305647908792</v>
      </c>
      <c r="G78" s="98">
        <v>166.75655272275728</v>
      </c>
      <c r="H78" s="98">
        <v>174.04445094076647</v>
      </c>
      <c r="I78" s="98">
        <v>182.1409279090127</v>
      </c>
      <c r="J78" s="98">
        <v>180.26396848055447</v>
      </c>
      <c r="K78" s="98">
        <v>154.09802191355513</v>
      </c>
      <c r="L78" s="98">
        <v>177.60068860200383</v>
      </c>
      <c r="M78" s="98">
        <v>195.35865607097816</v>
      </c>
      <c r="N78" s="98">
        <v>200.08009445604398</v>
      </c>
      <c r="O78" s="98">
        <v>190.01578935643857</v>
      </c>
      <c r="P78" s="98">
        <v>183.03527677969078</v>
      </c>
      <c r="Q78" s="98">
        <v>183.86700790089381</v>
      </c>
      <c r="R78" s="98">
        <v>185.63210555411328</v>
      </c>
      <c r="S78" s="98">
        <v>190.79729747535563</v>
      </c>
      <c r="T78" s="98">
        <v>187.03953862018082</v>
      </c>
      <c r="U78" s="98">
        <v>188.02642577321666</v>
      </c>
      <c r="V78" s="98">
        <v>196.02262008167236</v>
      </c>
      <c r="W78" s="98">
        <v>186.30609095907792</v>
      </c>
      <c r="X78" s="98">
        <v>198.46878678212647</v>
      </c>
      <c r="Y78" s="98">
        <v>184.04231055255528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118.19995118230221</v>
      </c>
      <c r="D81" s="117">
        <f t="shared" si="28"/>
        <v>119.87837358441871</v>
      </c>
      <c r="E81" s="117">
        <f t="shared" si="28"/>
        <v>112.60428877794553</v>
      </c>
      <c r="F81" s="117">
        <f t="shared" si="28"/>
        <v>123.76492392113052</v>
      </c>
      <c r="G81" s="117">
        <f t="shared" si="28"/>
        <v>108.41486835081383</v>
      </c>
      <c r="H81" s="117">
        <f t="shared" si="28"/>
        <v>91.502872734838121</v>
      </c>
      <c r="I81" s="117">
        <f t="shared" si="28"/>
        <v>92.131212382036708</v>
      </c>
      <c r="J81" s="117">
        <f t="shared" si="28"/>
        <v>72.394647203403807</v>
      </c>
      <c r="K81" s="117">
        <f t="shared" si="28"/>
        <v>83.887716060267195</v>
      </c>
      <c r="L81" s="117">
        <f t="shared" si="28"/>
        <v>83.661667312894409</v>
      </c>
      <c r="M81" s="117">
        <f t="shared" si="28"/>
        <v>89.808663614479016</v>
      </c>
      <c r="N81" s="117">
        <f t="shared" si="28"/>
        <v>79.421015410743095</v>
      </c>
      <c r="O81" s="117">
        <f t="shared" si="28"/>
        <v>81.04394878233343</v>
      </c>
      <c r="P81" s="117">
        <f t="shared" si="28"/>
        <v>77.290543780149591</v>
      </c>
      <c r="Q81" s="117">
        <f t="shared" si="28"/>
        <v>69.755824168830756</v>
      </c>
      <c r="R81" s="117">
        <f t="shared" ref="R81:V81" si="29">R82+R85+R87+R100</f>
        <v>51.639674296427216</v>
      </c>
      <c r="S81" s="117">
        <f t="shared" si="29"/>
        <v>62.940255642635435</v>
      </c>
      <c r="T81" s="117">
        <f t="shared" si="29"/>
        <v>62.681865009690938</v>
      </c>
      <c r="U81" s="117">
        <f t="shared" si="29"/>
        <v>63.645183492769277</v>
      </c>
      <c r="V81" s="117">
        <f t="shared" si="29"/>
        <v>56.865110973302762</v>
      </c>
      <c r="W81" s="117">
        <f t="shared" ref="W81:Y81" si="30">W82+W85+W87+W100</f>
        <v>37.737048858164883</v>
      </c>
      <c r="X81" s="117">
        <f t="shared" si="30"/>
        <v>12.38906190878607</v>
      </c>
      <c r="Y81" s="117">
        <f t="shared" si="30"/>
        <v>24.346796775571413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33.268156190421031</v>
      </c>
      <c r="D87" s="122">
        <v>25.433979965307188</v>
      </c>
      <c r="E87" s="122">
        <v>24.284689406053456</v>
      </c>
      <c r="F87" s="122">
        <v>28.382914267513069</v>
      </c>
      <c r="G87" s="122">
        <v>29.208441180257811</v>
      </c>
      <c r="H87" s="122">
        <v>23.394916620124139</v>
      </c>
      <c r="I87" s="122">
        <v>19.846651083763735</v>
      </c>
      <c r="J87" s="122">
        <v>11.681686332014118</v>
      </c>
      <c r="K87" s="122">
        <v>17.241244429880453</v>
      </c>
      <c r="L87" s="122">
        <v>12.376962996474344</v>
      </c>
      <c r="M87" s="122">
        <v>13.326695972288174</v>
      </c>
      <c r="N87" s="122">
        <v>12.192471609755184</v>
      </c>
      <c r="O87" s="122">
        <v>12.97296435356651</v>
      </c>
      <c r="P87" s="122">
        <v>12.040588231415038</v>
      </c>
      <c r="Q87" s="122">
        <v>11.314786957209005</v>
      </c>
      <c r="R87" s="122">
        <v>10.625553502046648</v>
      </c>
      <c r="S87" s="122">
        <v>11.98461360351779</v>
      </c>
      <c r="T87" s="122">
        <v>10.355545143059416</v>
      </c>
      <c r="U87" s="122">
        <v>10.016853261592619</v>
      </c>
      <c r="V87" s="122">
        <v>9.284573947490351</v>
      </c>
      <c r="W87" s="122">
        <v>7.790445005499401</v>
      </c>
      <c r="X87" s="122">
        <v>2.5272780310012961</v>
      </c>
      <c r="Y87" s="122">
        <v>4.234466626991626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312.7568258307308</v>
      </c>
      <c r="D92" s="101">
        <v>324.38090016115711</v>
      </c>
      <c r="E92" s="101">
        <v>318.18381032938186</v>
      </c>
      <c r="F92" s="101">
        <v>325.82541704180721</v>
      </c>
      <c r="G92" s="101">
        <v>318.76793722628224</v>
      </c>
      <c r="H92" s="101">
        <v>312.47243841938001</v>
      </c>
      <c r="I92" s="101">
        <v>325.28915747192377</v>
      </c>
      <c r="J92" s="101">
        <v>307.15352151268627</v>
      </c>
      <c r="K92" s="101">
        <v>310.65529923495507</v>
      </c>
      <c r="L92" s="101">
        <v>328.06650757731171</v>
      </c>
      <c r="M92" s="101">
        <v>351.25741579788894</v>
      </c>
      <c r="N92" s="101">
        <v>345.41270486381404</v>
      </c>
      <c r="O92" s="101">
        <v>338.26366238308407</v>
      </c>
      <c r="P92" s="101">
        <v>329.55101091476206</v>
      </c>
      <c r="Q92" s="101">
        <v>320.57035116716906</v>
      </c>
      <c r="R92" s="101">
        <v>321.04627958969849</v>
      </c>
      <c r="S92" s="101">
        <v>336.75061315593911</v>
      </c>
      <c r="T92" s="101">
        <v>335.93901503953293</v>
      </c>
      <c r="U92" s="101">
        <v>324.77257850090064</v>
      </c>
      <c r="V92" s="101">
        <v>332.53522957529475</v>
      </c>
      <c r="W92" s="101">
        <v>361.33289825769123</v>
      </c>
      <c r="X92" s="101">
        <v>245.37240230217304</v>
      </c>
      <c r="Y92" s="101">
        <v>218.83274178624396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74.901025670818754</v>
      </c>
      <c r="D93" s="104">
        <v>70.967329294421475</v>
      </c>
      <c r="E93" s="104">
        <v>77.116571553148304</v>
      </c>
      <c r="F93" s="104">
        <v>76.500999563688779</v>
      </c>
      <c r="G93" s="104">
        <v>68.102784376384548</v>
      </c>
      <c r="H93" s="104">
        <v>63.203870887747996</v>
      </c>
      <c r="I93" s="104">
        <v>79.460904308948528</v>
      </c>
      <c r="J93" s="104">
        <v>68.946460479868605</v>
      </c>
      <c r="K93" s="104">
        <v>63.586828067827277</v>
      </c>
      <c r="L93" s="104">
        <v>146.75572315405077</v>
      </c>
      <c r="M93" s="104">
        <v>69.349848775820533</v>
      </c>
      <c r="N93" s="104">
        <v>0</v>
      </c>
      <c r="O93" s="104">
        <v>0</v>
      </c>
      <c r="P93" s="104">
        <v>63.154715707673617</v>
      </c>
      <c r="Q93" s="104">
        <v>70.750930446585343</v>
      </c>
      <c r="R93" s="104">
        <v>66.804761973895808</v>
      </c>
      <c r="S93" s="104">
        <v>78.784431053600954</v>
      </c>
      <c r="T93" s="104">
        <v>77.985112631178495</v>
      </c>
      <c r="U93" s="104">
        <v>68.766864904552804</v>
      </c>
      <c r="V93" s="104">
        <v>71.692666633360645</v>
      </c>
      <c r="W93" s="104">
        <v>79.675923469908042</v>
      </c>
      <c r="X93" s="104">
        <v>20.627049178616705</v>
      </c>
      <c r="Y93" s="104">
        <v>14.570590693525393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74.901025670818754</v>
      </c>
      <c r="D94" s="98">
        <v>70.967329294421475</v>
      </c>
      <c r="E94" s="98">
        <v>77.116571553148304</v>
      </c>
      <c r="F94" s="98">
        <v>76.500999563688779</v>
      </c>
      <c r="G94" s="98">
        <v>68.102784376384548</v>
      </c>
      <c r="H94" s="98">
        <v>63.203870887747996</v>
      </c>
      <c r="I94" s="98">
        <v>79.460904308948528</v>
      </c>
      <c r="J94" s="98">
        <v>68.946460479868605</v>
      </c>
      <c r="K94" s="98">
        <v>63.586828067827277</v>
      </c>
      <c r="L94" s="98">
        <v>146.75572315405077</v>
      </c>
      <c r="M94" s="98">
        <v>69.349848775820533</v>
      </c>
      <c r="N94" s="98">
        <v>0</v>
      </c>
      <c r="O94" s="98">
        <v>0</v>
      </c>
      <c r="P94" s="98">
        <v>63.154715707673617</v>
      </c>
      <c r="Q94" s="98">
        <v>70.750930446585343</v>
      </c>
      <c r="R94" s="98">
        <v>66.804761973895808</v>
      </c>
      <c r="S94" s="98">
        <v>78.784431053600954</v>
      </c>
      <c r="T94" s="98">
        <v>77.985112631178495</v>
      </c>
      <c r="U94" s="98">
        <v>68.766864904552804</v>
      </c>
      <c r="V94" s="98">
        <v>71.692666633360645</v>
      </c>
      <c r="W94" s="98">
        <v>79.675923469908042</v>
      </c>
      <c r="X94" s="98">
        <v>20.627049178616705</v>
      </c>
      <c r="Y94" s="98">
        <v>14.570590693525393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84.931794991881191</v>
      </c>
      <c r="D100" s="122">
        <v>94.444393619111523</v>
      </c>
      <c r="E100" s="122">
        <v>88.319599371892068</v>
      </c>
      <c r="F100" s="122">
        <v>95.382009653617445</v>
      </c>
      <c r="G100" s="122">
        <v>79.206427170556026</v>
      </c>
      <c r="H100" s="122">
        <v>68.107956114713986</v>
      </c>
      <c r="I100" s="122">
        <v>72.284561298272976</v>
      </c>
      <c r="J100" s="122">
        <v>60.712960871389683</v>
      </c>
      <c r="K100" s="122">
        <v>66.646471630386742</v>
      </c>
      <c r="L100" s="122">
        <v>71.284704316420061</v>
      </c>
      <c r="M100" s="122">
        <v>76.481967642190838</v>
      </c>
      <c r="N100" s="122">
        <v>67.228543800987907</v>
      </c>
      <c r="O100" s="122">
        <v>68.07098442876692</v>
      </c>
      <c r="P100" s="122">
        <v>65.249955548734548</v>
      </c>
      <c r="Q100" s="122">
        <v>58.441037211621747</v>
      </c>
      <c r="R100" s="122">
        <v>41.014120794380567</v>
      </c>
      <c r="S100" s="122">
        <v>50.955642039117642</v>
      </c>
      <c r="T100" s="122">
        <v>52.326319866631522</v>
      </c>
      <c r="U100" s="122">
        <v>53.628330231176655</v>
      </c>
      <c r="V100" s="122">
        <v>47.580537025812411</v>
      </c>
      <c r="W100" s="122">
        <v>29.946603852665483</v>
      </c>
      <c r="X100" s="122">
        <v>9.8617838777847737</v>
      </c>
      <c r="Y100" s="122">
        <v>20.112330148579787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203.69560771772709</v>
      </c>
      <c r="D102" s="98">
        <v>208.76967227420175</v>
      </c>
      <c r="E102" s="98">
        <v>197.03311840566809</v>
      </c>
      <c r="F102" s="98">
        <v>194.0883131260785</v>
      </c>
      <c r="G102" s="98">
        <v>189.59024352455205</v>
      </c>
      <c r="H102" s="98">
        <v>189.96377001405742</v>
      </c>
      <c r="I102" s="98">
        <v>202.31095024672433</v>
      </c>
      <c r="J102" s="98">
        <v>191.4771585479177</v>
      </c>
      <c r="K102" s="98">
        <v>195.00528589554074</v>
      </c>
      <c r="L102" s="98">
        <v>201.70566220350074</v>
      </c>
      <c r="M102" s="98">
        <v>212.24054252955543</v>
      </c>
      <c r="N102" s="98">
        <v>214.18680284423857</v>
      </c>
      <c r="O102" s="98">
        <v>214.85471589822893</v>
      </c>
      <c r="P102" s="98">
        <v>216.6782512078602</v>
      </c>
      <c r="Q102" s="98">
        <v>215.86709430405577</v>
      </c>
      <c r="R102" s="98">
        <v>198.81718909811207</v>
      </c>
      <c r="S102" s="98">
        <v>216.38542479297033</v>
      </c>
      <c r="T102" s="98">
        <v>212.42108856846795</v>
      </c>
      <c r="U102" s="98">
        <v>213.19743537595616</v>
      </c>
      <c r="V102" s="98">
        <v>232.20115045398157</v>
      </c>
      <c r="W102" s="98">
        <v>222.56382838891693</v>
      </c>
      <c r="X102" s="98">
        <v>222.4601795736663</v>
      </c>
      <c r="Y102" s="98">
        <v>208.67828222794844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84.93158598970831</v>
      </c>
      <c r="D124" s="117">
        <f t="shared" si="42"/>
        <v>94.444511663425203</v>
      </c>
      <c r="E124" s="117">
        <f t="shared" si="42"/>
        <v>88.318612927070703</v>
      </c>
      <c r="F124" s="117">
        <f t="shared" si="42"/>
        <v>95.383336845610117</v>
      </c>
      <c r="G124" s="117">
        <f t="shared" si="42"/>
        <v>79.202920297005036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71.283538602669097</v>
      </c>
      <c r="M124" s="117">
        <f t="shared" si="42"/>
        <v>76.483036702516401</v>
      </c>
      <c r="N124" s="117">
        <f t="shared" si="42"/>
        <v>67.226890184703649</v>
      </c>
      <c r="O124" s="117">
        <f t="shared" si="42"/>
        <v>68.070964644101551</v>
      </c>
      <c r="P124" s="117">
        <f t="shared" si="42"/>
        <v>65.250431706517972</v>
      </c>
      <c r="Q124" s="117">
        <f t="shared" si="42"/>
        <v>58.439525581338302</v>
      </c>
      <c r="R124" s="117">
        <f t="shared" ref="R124:V124" si="43">R125+R128+R130+R139</f>
        <v>41.014734813946198</v>
      </c>
      <c r="S124" s="117">
        <f t="shared" si="43"/>
        <v>50.954310058972091</v>
      </c>
      <c r="T124" s="117">
        <f t="shared" si="43"/>
        <v>52.325276446726363</v>
      </c>
      <c r="U124" s="117">
        <f t="shared" si="43"/>
        <v>53.631097591980669</v>
      </c>
      <c r="V124" s="117">
        <f t="shared" si="43"/>
        <v>47.576629563024774</v>
      </c>
      <c r="W124" s="117">
        <f t="shared" ref="W124:Y124" si="44">W125+W128+W130+W139</f>
        <v>29.949304326563649</v>
      </c>
      <c r="X124" s="117">
        <f t="shared" si="44"/>
        <v>9.8577731009609213</v>
      </c>
      <c r="Y124" s="117">
        <f t="shared" si="44"/>
        <v>20.114881864379861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84.93158598970831</v>
      </c>
      <c r="D139" s="122">
        <v>94.444511663425203</v>
      </c>
      <c r="E139" s="122">
        <v>88.318612927070703</v>
      </c>
      <c r="F139" s="122">
        <v>95.383336845610117</v>
      </c>
      <c r="G139" s="122">
        <v>79.202920297005036</v>
      </c>
      <c r="H139" s="122">
        <v>0</v>
      </c>
      <c r="I139" s="122">
        <v>0</v>
      </c>
      <c r="J139" s="122">
        <v>0</v>
      </c>
      <c r="K139" s="122">
        <v>0</v>
      </c>
      <c r="L139" s="122">
        <v>71.283538602669097</v>
      </c>
      <c r="M139" s="122">
        <v>76.483036702516401</v>
      </c>
      <c r="N139" s="122">
        <v>67.226890184703649</v>
      </c>
      <c r="O139" s="122">
        <v>68.070964644101551</v>
      </c>
      <c r="P139" s="122">
        <v>65.250431706517972</v>
      </c>
      <c r="Q139" s="122">
        <v>58.439525581338302</v>
      </c>
      <c r="R139" s="122">
        <v>41.014734813946198</v>
      </c>
      <c r="S139" s="122">
        <v>50.954310058972091</v>
      </c>
      <c r="T139" s="122">
        <v>52.325276446726363</v>
      </c>
      <c r="U139" s="122">
        <v>53.631097591980669</v>
      </c>
      <c r="V139" s="122">
        <v>47.576629563024774</v>
      </c>
      <c r="W139" s="122">
        <v>29.949304326563649</v>
      </c>
      <c r="X139" s="122">
        <v>9.8577731009609213</v>
      </c>
      <c r="Y139" s="122">
        <v>20.114881864379861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203.69560771772711</v>
      </c>
      <c r="D140" s="98">
        <v>208.76967227420172</v>
      </c>
      <c r="E140" s="98">
        <v>197.03311840566809</v>
      </c>
      <c r="F140" s="98">
        <v>194.08831312607848</v>
      </c>
      <c r="G140" s="98">
        <v>189.59024352455205</v>
      </c>
      <c r="H140" s="98">
        <v>0</v>
      </c>
      <c r="I140" s="98">
        <v>0</v>
      </c>
      <c r="J140" s="98">
        <v>0</v>
      </c>
      <c r="K140" s="98">
        <v>0</v>
      </c>
      <c r="L140" s="98">
        <v>201.70566220350074</v>
      </c>
      <c r="M140" s="98">
        <v>212.24054252955546</v>
      </c>
      <c r="N140" s="98">
        <v>214.18680284423854</v>
      </c>
      <c r="O140" s="98">
        <v>214.8547158982289</v>
      </c>
      <c r="P140" s="98">
        <v>216.67825120786023</v>
      </c>
      <c r="Q140" s="98">
        <v>215.8670943040558</v>
      </c>
      <c r="R140" s="98">
        <v>198.81718909811207</v>
      </c>
      <c r="S140" s="98">
        <v>216.3854247929703</v>
      </c>
      <c r="T140" s="98">
        <v>212.42108856846795</v>
      </c>
      <c r="U140" s="98">
        <v>213.19743537595613</v>
      </c>
      <c r="V140" s="98">
        <v>232.20115045398151</v>
      </c>
      <c r="W140" s="98">
        <v>222.56382838891693</v>
      </c>
      <c r="X140" s="98">
        <v>222.46017957366624</v>
      </c>
      <c r="Y140" s="98">
        <v>208.67828222794847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118.33152920199714</v>
      </c>
      <c r="D143" s="117">
        <f t="shared" si="49"/>
        <v>120.07551751647358</v>
      </c>
      <c r="E143" s="117">
        <f t="shared" si="49"/>
        <v>112.81052956768747</v>
      </c>
      <c r="F143" s="117">
        <f t="shared" si="49"/>
        <v>123.98937750338722</v>
      </c>
      <c r="G143" s="117">
        <f t="shared" si="49"/>
        <v>108.66407098517057</v>
      </c>
      <c r="H143" s="117">
        <f t="shared" si="49"/>
        <v>91.716095203035948</v>
      </c>
      <c r="I143" s="117">
        <f t="shared" si="49"/>
        <v>92.378335828996285</v>
      </c>
      <c r="J143" s="117">
        <f t="shared" si="49"/>
        <v>72.906694781415894</v>
      </c>
      <c r="K143" s="117">
        <f t="shared" si="49"/>
        <v>84.257653537526522</v>
      </c>
      <c r="L143" s="117">
        <f t="shared" si="49"/>
        <v>83.866542794419715</v>
      </c>
      <c r="M143" s="117">
        <f t="shared" si="49"/>
        <v>90.002657488174393</v>
      </c>
      <c r="N143" s="117">
        <f t="shared" si="49"/>
        <v>79.608437898685509</v>
      </c>
      <c r="O143" s="117">
        <f t="shared" si="49"/>
        <v>81.302868737847689</v>
      </c>
      <c r="P143" s="117">
        <f t="shared" si="49"/>
        <v>77.337199384888791</v>
      </c>
      <c r="Q143" s="117">
        <f t="shared" si="49"/>
        <v>69.822814546944159</v>
      </c>
      <c r="R143" s="117">
        <f t="shared" ref="R143:V143" si="50">R144+R146+R148+R157</f>
        <v>51.704144603664382</v>
      </c>
      <c r="S143" s="117">
        <f t="shared" si="50"/>
        <v>63.035622606777544</v>
      </c>
      <c r="T143" s="117">
        <f t="shared" si="50"/>
        <v>62.756134021784895</v>
      </c>
      <c r="U143" s="117">
        <f t="shared" si="50"/>
        <v>63.739662626731601</v>
      </c>
      <c r="V143" s="117">
        <f t="shared" si="50"/>
        <v>57.138719742570537</v>
      </c>
      <c r="W143" s="117">
        <f t="shared" ref="W143:Y143" si="51">W144+W146+W148+W157</f>
        <v>38.149248985199087</v>
      </c>
      <c r="X143" s="117">
        <f t="shared" si="51"/>
        <v>12.722237522882965</v>
      </c>
      <c r="Y143" s="117">
        <f t="shared" si="51"/>
        <v>24.661987793560176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33.413303887689217</v>
      </c>
      <c r="D148" s="122">
        <v>25.62498474152391</v>
      </c>
      <c r="E148" s="122">
        <v>24.491880922681709</v>
      </c>
      <c r="F148" s="122">
        <v>28.606191513881125</v>
      </c>
      <c r="G148" s="122">
        <v>29.457276812644981</v>
      </c>
      <c r="H148" s="122">
        <v>23.607415554952539</v>
      </c>
      <c r="I148" s="122">
        <v>20.094006010123014</v>
      </c>
      <c r="J148" s="122">
        <v>12.194012127245809</v>
      </c>
      <c r="K148" s="122">
        <v>17.611291514143335</v>
      </c>
      <c r="L148" s="122">
        <v>12.58085600257448</v>
      </c>
      <c r="M148" s="122">
        <v>13.52024715297877</v>
      </c>
      <c r="N148" s="122">
        <v>12.38060508708916</v>
      </c>
      <c r="O148" s="122">
        <v>13.231939152070659</v>
      </c>
      <c r="P148" s="122">
        <v>12.086751830298274</v>
      </c>
      <c r="Q148" s="122">
        <v>11.381218564902653</v>
      </c>
      <c r="R148" s="122">
        <v>10.688984156779654</v>
      </c>
      <c r="S148" s="122">
        <v>12.079789918614681</v>
      </c>
      <c r="T148" s="122">
        <v>10.428945863886034</v>
      </c>
      <c r="U148" s="122">
        <v>10.111153705966652</v>
      </c>
      <c r="V148" s="122">
        <v>9.5592083252635742</v>
      </c>
      <c r="W148" s="122">
        <v>8.2025681621578634</v>
      </c>
      <c r="X148" s="122">
        <v>2.8599845304195779</v>
      </c>
      <c r="Y148" s="122">
        <v>4.5491414437316946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312.75682583073075</v>
      </c>
      <c r="D149" s="98">
        <v>324.38090016115711</v>
      </c>
      <c r="E149" s="98">
        <v>318.18381032938174</v>
      </c>
      <c r="F149" s="98">
        <v>325.82541704180727</v>
      </c>
      <c r="G149" s="98">
        <v>318.76793722628224</v>
      </c>
      <c r="H149" s="98">
        <v>312.47243841937996</v>
      </c>
      <c r="I149" s="98">
        <v>325.28915747192383</v>
      </c>
      <c r="J149" s="98">
        <v>307.15352151268615</v>
      </c>
      <c r="K149" s="98">
        <v>310.65529923495507</v>
      </c>
      <c r="L149" s="98">
        <v>328.06650757731171</v>
      </c>
      <c r="M149" s="98">
        <v>351.25741579788888</v>
      </c>
      <c r="N149" s="98">
        <v>345.41270486381399</v>
      </c>
      <c r="O149" s="98">
        <v>338.26366238308395</v>
      </c>
      <c r="P149" s="98">
        <v>329.55101091476195</v>
      </c>
      <c r="Q149" s="98">
        <v>320.57035116716901</v>
      </c>
      <c r="R149" s="98">
        <v>321.04627958969849</v>
      </c>
      <c r="S149" s="98">
        <v>336.75061315593916</v>
      </c>
      <c r="T149" s="98">
        <v>335.93901503953288</v>
      </c>
      <c r="U149" s="98">
        <v>324.77257850090064</v>
      </c>
      <c r="V149" s="98">
        <v>332.53522957529464</v>
      </c>
      <c r="W149" s="98">
        <v>361.33289825769117</v>
      </c>
      <c r="X149" s="98">
        <v>245.37240230217304</v>
      </c>
      <c r="Y149" s="98">
        <v>218.83274178624396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76.500999563688779</v>
      </c>
      <c r="G150" s="98">
        <v>68.102784376384548</v>
      </c>
      <c r="H150" s="98">
        <v>63.203870887747982</v>
      </c>
      <c r="I150" s="98">
        <v>79.460904308948543</v>
      </c>
      <c r="J150" s="98">
        <v>68.946460479868605</v>
      </c>
      <c r="K150" s="98">
        <v>63.586828067827255</v>
      </c>
      <c r="L150" s="98">
        <v>146.75572315405083</v>
      </c>
      <c r="M150" s="98">
        <v>69.349848775820504</v>
      </c>
      <c r="N150" s="98">
        <v>0</v>
      </c>
      <c r="O150" s="98">
        <v>0</v>
      </c>
      <c r="P150" s="98">
        <v>63.154715707673631</v>
      </c>
      <c r="Q150" s="98">
        <v>70.750930446585357</v>
      </c>
      <c r="R150" s="98">
        <v>66.804761973895793</v>
      </c>
      <c r="S150" s="98">
        <v>78.784431053600954</v>
      </c>
      <c r="T150" s="98">
        <v>77.985112631178509</v>
      </c>
      <c r="U150" s="98">
        <v>68.766864904552818</v>
      </c>
      <c r="V150" s="98">
        <v>71.692666633360645</v>
      </c>
      <c r="W150" s="98">
        <v>79.675923469908042</v>
      </c>
      <c r="X150" s="98">
        <v>20.627049178616705</v>
      </c>
      <c r="Y150" s="98">
        <v>14.570590693525391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76.500999563688779</v>
      </c>
      <c r="G151" s="101">
        <v>68.102784376384548</v>
      </c>
      <c r="H151" s="101">
        <v>63.203870887747982</v>
      </c>
      <c r="I151" s="101">
        <v>79.460904308948543</v>
      </c>
      <c r="J151" s="101">
        <v>68.946460479868605</v>
      </c>
      <c r="K151" s="101">
        <v>63.586828067827255</v>
      </c>
      <c r="L151" s="101">
        <v>146.75572315405083</v>
      </c>
      <c r="M151" s="101">
        <v>69.349848775820504</v>
      </c>
      <c r="N151" s="101">
        <v>0</v>
      </c>
      <c r="O151" s="101">
        <v>0</v>
      </c>
      <c r="P151" s="101">
        <v>63.154715707673631</v>
      </c>
      <c r="Q151" s="101">
        <v>70.750930446585357</v>
      </c>
      <c r="R151" s="101">
        <v>66.804761973895793</v>
      </c>
      <c r="S151" s="101">
        <v>78.784431053600954</v>
      </c>
      <c r="T151" s="101">
        <v>77.985112631178509</v>
      </c>
      <c r="U151" s="101">
        <v>68.766864904552818</v>
      </c>
      <c r="V151" s="101">
        <v>71.692666633360645</v>
      </c>
      <c r="W151" s="101">
        <v>79.675923469908042</v>
      </c>
      <c r="X151" s="101">
        <v>20.627049178616705</v>
      </c>
      <c r="Y151" s="101">
        <v>14.570590693525391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84.918225314307932</v>
      </c>
      <c r="D157" s="122">
        <v>94.450532774949664</v>
      </c>
      <c r="E157" s="122">
        <v>88.318648645005766</v>
      </c>
      <c r="F157" s="122">
        <v>95.383185989506089</v>
      </c>
      <c r="G157" s="122">
        <v>79.206794172525591</v>
      </c>
      <c r="H157" s="122">
        <v>68.10867964808341</v>
      </c>
      <c r="I157" s="122">
        <v>72.284329818873275</v>
      </c>
      <c r="J157" s="122">
        <v>60.712682654170081</v>
      </c>
      <c r="K157" s="122">
        <v>66.64636202338319</v>
      </c>
      <c r="L157" s="122">
        <v>71.285686791845237</v>
      </c>
      <c r="M157" s="122">
        <v>76.482410335195624</v>
      </c>
      <c r="N157" s="122">
        <v>67.227832811596343</v>
      </c>
      <c r="O157" s="122">
        <v>68.070929585777037</v>
      </c>
      <c r="P157" s="122">
        <v>65.250447554590522</v>
      </c>
      <c r="Q157" s="122">
        <v>58.441595982041513</v>
      </c>
      <c r="R157" s="122">
        <v>41.015160446884728</v>
      </c>
      <c r="S157" s="122">
        <v>50.955832688162864</v>
      </c>
      <c r="T157" s="122">
        <v>52.32718815789886</v>
      </c>
      <c r="U157" s="122">
        <v>53.628508920764951</v>
      </c>
      <c r="V157" s="122">
        <v>47.579511417306961</v>
      </c>
      <c r="W157" s="122">
        <v>29.946680823041223</v>
      </c>
      <c r="X157" s="122">
        <v>9.8622529924633877</v>
      </c>
      <c r="Y157" s="122">
        <v>20.11284634982848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203.69560771772709</v>
      </c>
      <c r="D158" s="98">
        <v>208.76967227420172</v>
      </c>
      <c r="E158" s="98">
        <v>197.03311840566809</v>
      </c>
      <c r="F158" s="98">
        <v>194.08831312607848</v>
      </c>
      <c r="G158" s="98">
        <v>189.59024352455208</v>
      </c>
      <c r="H158" s="98">
        <v>189.96377001405745</v>
      </c>
      <c r="I158" s="98">
        <v>202.31095024672433</v>
      </c>
      <c r="J158" s="98">
        <v>191.47715854791767</v>
      </c>
      <c r="K158" s="98">
        <v>195.00528589554071</v>
      </c>
      <c r="L158" s="98">
        <v>201.70566220350071</v>
      </c>
      <c r="M158" s="98">
        <v>212.24054252955548</v>
      </c>
      <c r="N158" s="98">
        <v>214.18680284423863</v>
      </c>
      <c r="O158" s="98">
        <v>214.8547158982289</v>
      </c>
      <c r="P158" s="98">
        <v>216.67825120786023</v>
      </c>
      <c r="Q158" s="98">
        <v>215.86709430405583</v>
      </c>
      <c r="R158" s="98">
        <v>198.8171890981121</v>
      </c>
      <c r="S158" s="98">
        <v>216.3854247929703</v>
      </c>
      <c r="T158" s="98">
        <v>212.42108856846792</v>
      </c>
      <c r="U158" s="98">
        <v>213.19743537595613</v>
      </c>
      <c r="V158" s="98">
        <v>232.20115045398154</v>
      </c>
      <c r="W158" s="98">
        <v>222.56382838891693</v>
      </c>
      <c r="X158" s="98">
        <v>222.46017957366627</v>
      </c>
      <c r="Y158" s="98">
        <v>208.67828222794844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118.32526587442986</v>
      </c>
      <c r="D161" s="117">
        <f t="shared" si="54"/>
        <v>120.0590157063547</v>
      </c>
      <c r="E161" s="117">
        <f t="shared" si="54"/>
        <v>112.80410074110959</v>
      </c>
      <c r="F161" s="117">
        <f t="shared" si="54"/>
        <v>123.98425541336869</v>
      </c>
      <c r="G161" s="117">
        <f t="shared" si="54"/>
        <v>108.66206721230152</v>
      </c>
      <c r="H161" s="117">
        <f t="shared" si="54"/>
        <v>91.714901101850685</v>
      </c>
      <c r="I161" s="117">
        <f t="shared" si="54"/>
        <v>92.379560923471331</v>
      </c>
      <c r="J161" s="117">
        <f t="shared" si="54"/>
        <v>72.908271453594708</v>
      </c>
      <c r="K161" s="117">
        <f t="shared" si="54"/>
        <v>84.258055685474687</v>
      </c>
      <c r="L161" s="117">
        <f t="shared" si="54"/>
        <v>83.864030115909387</v>
      </c>
      <c r="M161" s="117">
        <f t="shared" si="54"/>
        <v>89.998723438281729</v>
      </c>
      <c r="N161" s="117">
        <f t="shared" si="54"/>
        <v>79.610008457629107</v>
      </c>
      <c r="O161" s="117">
        <f t="shared" si="54"/>
        <v>81.304575370611488</v>
      </c>
      <c r="P161" s="117">
        <f t="shared" si="54"/>
        <v>77.335245124517272</v>
      </c>
      <c r="Q161" s="117">
        <f t="shared" si="54"/>
        <v>69.823266980169478</v>
      </c>
      <c r="R161" s="117">
        <f t="shared" ref="R161:V161" si="55">R162+R164+R166+R175</f>
        <v>51.704881162297013</v>
      </c>
      <c r="S161" s="117">
        <f t="shared" si="55"/>
        <v>63.03408955204425</v>
      </c>
      <c r="T161" s="117">
        <f t="shared" si="55"/>
        <v>62.758206550754089</v>
      </c>
      <c r="U161" s="117">
        <f t="shared" si="55"/>
        <v>63.737256485166505</v>
      </c>
      <c r="V161" s="117">
        <f t="shared" si="55"/>
        <v>57.142731841703906</v>
      </c>
      <c r="W161" s="117">
        <f t="shared" ref="W161:Y161" si="56">W162+W164+W166+W175</f>
        <v>38.143815621623858</v>
      </c>
      <c r="X161" s="117">
        <f t="shared" si="56"/>
        <v>12.723035752190601</v>
      </c>
      <c r="Y161" s="117">
        <f t="shared" si="56"/>
        <v>24.661529781333883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33.394599228374716</v>
      </c>
      <c r="D166" s="122">
        <v>25.614029202221086</v>
      </c>
      <c r="E166" s="122">
        <v>24.48440127779357</v>
      </c>
      <c r="F166" s="122">
        <v>28.600950497012018</v>
      </c>
      <c r="G166" s="122">
        <v>29.455803762163708</v>
      </c>
      <c r="H166" s="122">
        <v>23.607036416374694</v>
      </c>
      <c r="I166" s="122">
        <v>20.094600991987299</v>
      </c>
      <c r="J166" s="122">
        <v>12.195100627755677</v>
      </c>
      <c r="K166" s="122">
        <v>17.6107546000915</v>
      </c>
      <c r="L166" s="122">
        <v>12.57903873093136</v>
      </c>
      <c r="M166" s="122">
        <v>13.516239252753682</v>
      </c>
      <c r="N166" s="122">
        <v>12.381189168841892</v>
      </c>
      <c r="O166" s="122">
        <v>13.234042264503186</v>
      </c>
      <c r="P166" s="122">
        <v>12.085723706048968</v>
      </c>
      <c r="Q166" s="122">
        <v>11.382074014241629</v>
      </c>
      <c r="R166" s="122">
        <v>10.690321831761485</v>
      </c>
      <c r="S166" s="122">
        <v>12.078766096875007</v>
      </c>
      <c r="T166" s="122">
        <v>10.430742342149479</v>
      </c>
      <c r="U166" s="122">
        <v>10.110008915304753</v>
      </c>
      <c r="V166" s="122">
        <v>9.5623156635828419</v>
      </c>
      <c r="W166" s="122">
        <v>8.1988641656604955</v>
      </c>
      <c r="X166" s="122">
        <v>2.860106229723681</v>
      </c>
      <c r="Y166" s="122">
        <v>4.5487643434432581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312.75682583073075</v>
      </c>
      <c r="D167" s="98">
        <v>324.38090016115717</v>
      </c>
      <c r="E167" s="98">
        <v>318.18381032938186</v>
      </c>
      <c r="F167" s="98">
        <v>325.82541704180733</v>
      </c>
      <c r="G167" s="98">
        <v>318.76793722628236</v>
      </c>
      <c r="H167" s="98">
        <v>312.47243841938001</v>
      </c>
      <c r="I167" s="98">
        <v>325.28915747192377</v>
      </c>
      <c r="J167" s="98">
        <v>307.15352151268621</v>
      </c>
      <c r="K167" s="98">
        <v>310.65529923495507</v>
      </c>
      <c r="L167" s="98">
        <v>328.06650757731171</v>
      </c>
      <c r="M167" s="98">
        <v>351.25741579788883</v>
      </c>
      <c r="N167" s="98">
        <v>345.41270486381399</v>
      </c>
      <c r="O167" s="98">
        <v>338.26366238308395</v>
      </c>
      <c r="P167" s="98">
        <v>329.55101091476195</v>
      </c>
      <c r="Q167" s="98">
        <v>320.57035116716906</v>
      </c>
      <c r="R167" s="98">
        <v>321.04627958969843</v>
      </c>
      <c r="S167" s="98">
        <v>336.75061315593911</v>
      </c>
      <c r="T167" s="98">
        <v>335.93901503953288</v>
      </c>
      <c r="U167" s="98">
        <v>324.77257850090052</v>
      </c>
      <c r="V167" s="98">
        <v>332.53522957529475</v>
      </c>
      <c r="W167" s="98">
        <v>361.33289825769128</v>
      </c>
      <c r="X167" s="98">
        <v>245.37240230217307</v>
      </c>
      <c r="Y167" s="98">
        <v>218.83274178624399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74.901025670818782</v>
      </c>
      <c r="D168" s="98">
        <v>70.967329294421475</v>
      </c>
      <c r="E168" s="98">
        <v>77.116571553148304</v>
      </c>
      <c r="F168" s="98">
        <v>76.500999563688779</v>
      </c>
      <c r="G168" s="98">
        <v>68.102784376384548</v>
      </c>
      <c r="H168" s="98">
        <v>63.203870887747982</v>
      </c>
      <c r="I168" s="98">
        <v>79.460904308948543</v>
      </c>
      <c r="J168" s="98">
        <v>68.946460479868605</v>
      </c>
      <c r="K168" s="98">
        <v>63.586828067827277</v>
      </c>
      <c r="L168" s="98">
        <v>146.75572315405083</v>
      </c>
      <c r="M168" s="98">
        <v>69.349848775820504</v>
      </c>
      <c r="N168" s="98">
        <v>0</v>
      </c>
      <c r="O168" s="98">
        <v>0</v>
      </c>
      <c r="P168" s="98">
        <v>63.154715707673631</v>
      </c>
      <c r="Q168" s="98">
        <v>70.750930446585357</v>
      </c>
      <c r="R168" s="98">
        <v>66.804761973895808</v>
      </c>
      <c r="S168" s="98">
        <v>78.784431053600954</v>
      </c>
      <c r="T168" s="98">
        <v>77.985112631178509</v>
      </c>
      <c r="U168" s="98">
        <v>68.766864904552804</v>
      </c>
      <c r="V168" s="98">
        <v>71.692666633360645</v>
      </c>
      <c r="W168" s="98">
        <v>79.675923469908071</v>
      </c>
      <c r="X168" s="98">
        <v>20.627049178616705</v>
      </c>
      <c r="Y168" s="98">
        <v>14.570590693525395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74.901025670818782</v>
      </c>
      <c r="D169" s="101">
        <v>70.967329294421475</v>
      </c>
      <c r="E169" s="101">
        <v>77.116571553148304</v>
      </c>
      <c r="F169" s="101">
        <v>76.500999563688779</v>
      </c>
      <c r="G169" s="101">
        <v>68.102784376384548</v>
      </c>
      <c r="H169" s="101">
        <v>63.203870887747982</v>
      </c>
      <c r="I169" s="101">
        <v>79.460904308948543</v>
      </c>
      <c r="J169" s="101">
        <v>68.946460479868605</v>
      </c>
      <c r="K169" s="101">
        <v>63.586828067827277</v>
      </c>
      <c r="L169" s="101">
        <v>146.75572315405083</v>
      </c>
      <c r="M169" s="101">
        <v>69.349848775820504</v>
      </c>
      <c r="N169" s="101">
        <v>0</v>
      </c>
      <c r="O169" s="101">
        <v>0</v>
      </c>
      <c r="P169" s="101">
        <v>63.154715707673631</v>
      </c>
      <c r="Q169" s="101">
        <v>70.750930446585357</v>
      </c>
      <c r="R169" s="101">
        <v>66.804761973895808</v>
      </c>
      <c r="S169" s="101">
        <v>78.784431053600954</v>
      </c>
      <c r="T169" s="101">
        <v>77.985112631178509</v>
      </c>
      <c r="U169" s="101">
        <v>68.766864904552804</v>
      </c>
      <c r="V169" s="101">
        <v>71.692666633360645</v>
      </c>
      <c r="W169" s="101">
        <v>79.675923469908071</v>
      </c>
      <c r="X169" s="101">
        <v>20.627049178616705</v>
      </c>
      <c r="Y169" s="101">
        <v>14.570590693525395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84.930666646055144</v>
      </c>
      <c r="D175" s="122">
        <v>94.44498650413361</v>
      </c>
      <c r="E175" s="122">
        <v>88.319699463316027</v>
      </c>
      <c r="F175" s="122">
        <v>95.383304916356664</v>
      </c>
      <c r="G175" s="122">
        <v>79.206263450137811</v>
      </c>
      <c r="H175" s="122">
        <v>68.107864685475988</v>
      </c>
      <c r="I175" s="122">
        <v>72.284959931484025</v>
      </c>
      <c r="J175" s="122">
        <v>60.713170825839036</v>
      </c>
      <c r="K175" s="122">
        <v>66.647301085383191</v>
      </c>
      <c r="L175" s="122">
        <v>71.284991384978028</v>
      </c>
      <c r="M175" s="122">
        <v>76.482484185528051</v>
      </c>
      <c r="N175" s="122">
        <v>67.228819288787221</v>
      </c>
      <c r="O175" s="122">
        <v>68.0705331061083</v>
      </c>
      <c r="P175" s="122">
        <v>65.249521418468305</v>
      </c>
      <c r="Q175" s="122">
        <v>58.441192965927854</v>
      </c>
      <c r="R175" s="122">
        <v>41.014559330535526</v>
      </c>
      <c r="S175" s="122">
        <v>50.955323455169243</v>
      </c>
      <c r="T175" s="122">
        <v>52.32746420860461</v>
      </c>
      <c r="U175" s="122">
        <v>53.627247569861751</v>
      </c>
      <c r="V175" s="122">
        <v>47.580416178121062</v>
      </c>
      <c r="W175" s="122">
        <v>29.944951455963366</v>
      </c>
      <c r="X175" s="122">
        <v>9.8629295224669207</v>
      </c>
      <c r="Y175" s="122">
        <v>20.112765437890623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203.69560771772711</v>
      </c>
      <c r="D176" s="98">
        <v>208.76967227420172</v>
      </c>
      <c r="E176" s="98">
        <v>197.03311840566809</v>
      </c>
      <c r="F176" s="98">
        <v>194.08831312607845</v>
      </c>
      <c r="G176" s="98">
        <v>189.59024352455205</v>
      </c>
      <c r="H176" s="98">
        <v>189.96377001405742</v>
      </c>
      <c r="I176" s="98">
        <v>202.31095024672427</v>
      </c>
      <c r="J176" s="98">
        <v>191.47715854791767</v>
      </c>
      <c r="K176" s="98">
        <v>195.00528589554074</v>
      </c>
      <c r="L176" s="98">
        <v>201.70566220350074</v>
      </c>
      <c r="M176" s="98">
        <v>212.24054252955546</v>
      </c>
      <c r="N176" s="98">
        <v>214.1868028442386</v>
      </c>
      <c r="O176" s="98">
        <v>214.85471589822887</v>
      </c>
      <c r="P176" s="98">
        <v>216.6782512078602</v>
      </c>
      <c r="Q176" s="98">
        <v>215.86709430405577</v>
      </c>
      <c r="R176" s="98">
        <v>198.81718909811207</v>
      </c>
      <c r="S176" s="98">
        <v>216.38542479297033</v>
      </c>
      <c r="T176" s="98">
        <v>212.42108856846792</v>
      </c>
      <c r="U176" s="98">
        <v>213.19743537595619</v>
      </c>
      <c r="V176" s="98">
        <v>232.20115045398154</v>
      </c>
      <c r="W176" s="98">
        <v>222.5638283889169</v>
      </c>
      <c r="X176" s="98">
        <v>222.46017957366624</v>
      </c>
      <c r="Y176" s="98">
        <v>208.67828222794844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131.75397033224198</v>
      </c>
      <c r="I3" s="118">
        <f t="shared" si="0"/>
        <v>126.66348792549705</v>
      </c>
      <c r="J3" s="118">
        <f t="shared" si="0"/>
        <v>139.29076670058831</v>
      </c>
      <c r="K3" s="118">
        <f t="shared" si="0"/>
        <v>126.68257207244034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121.05468321655624</v>
      </c>
      <c r="P3" s="118">
        <f t="shared" si="0"/>
        <v>0</v>
      </c>
      <c r="Q3" s="118">
        <f t="shared" si="0"/>
        <v>0</v>
      </c>
      <c r="R3" s="118">
        <f t="shared" ref="R3:V3" si="1">R4+R7+R9+R19</f>
        <v>96.265582277920601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73.713692832559644</v>
      </c>
      <c r="X3" s="118">
        <f t="shared" si="2"/>
        <v>68.386901874503707</v>
      </c>
      <c r="Y3" s="118">
        <f t="shared" si="2"/>
        <v>55.11742983370597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113.00295567674809</v>
      </c>
      <c r="I4" s="123">
        <f t="shared" si="3"/>
        <v>107.04121657892831</v>
      </c>
      <c r="J4" s="123">
        <f t="shared" si="3"/>
        <v>118.2117961618542</v>
      </c>
      <c r="K4" s="123">
        <f t="shared" si="3"/>
        <v>107.94270498185415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100.38241380170004</v>
      </c>
      <c r="P4" s="123">
        <f t="shared" si="3"/>
        <v>0</v>
      </c>
      <c r="Q4" s="123">
        <f t="shared" si="3"/>
        <v>0</v>
      </c>
      <c r="R4" s="123">
        <f t="shared" ref="R4:V4" si="4">SUM(R5:R6)</f>
        <v>78.200607005031543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55.030523725478631</v>
      </c>
      <c r="X4" s="123">
        <f t="shared" si="5"/>
        <v>53.266172706062193</v>
      </c>
      <c r="Y4" s="123">
        <f t="shared" si="5"/>
        <v>41.140471975666614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112.29934006997388</v>
      </c>
      <c r="I5" s="99">
        <v>106.36924004188381</v>
      </c>
      <c r="J5" s="99">
        <v>117.47510527001423</v>
      </c>
      <c r="K5" s="99">
        <v>107.28369491288467</v>
      </c>
      <c r="L5" s="99">
        <v>0</v>
      </c>
      <c r="M5" s="99">
        <v>0</v>
      </c>
      <c r="N5" s="99">
        <v>0</v>
      </c>
      <c r="O5" s="99">
        <v>99.773724688048688</v>
      </c>
      <c r="P5" s="99">
        <v>0</v>
      </c>
      <c r="Q5" s="99">
        <v>0</v>
      </c>
      <c r="R5" s="99">
        <v>77.717582810316927</v>
      </c>
      <c r="S5" s="99">
        <v>0</v>
      </c>
      <c r="T5" s="99">
        <v>0</v>
      </c>
      <c r="U5" s="99">
        <v>0</v>
      </c>
      <c r="V5" s="99">
        <v>0</v>
      </c>
      <c r="W5" s="99">
        <v>54.656065852190281</v>
      </c>
      <c r="X5" s="99">
        <v>52.909587552704998</v>
      </c>
      <c r="Y5" s="99">
        <v>40.864204806460847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0.7036156067742062</v>
      </c>
      <c r="I6" s="99">
        <v>0.67197653704449745</v>
      </c>
      <c r="J6" s="99">
        <v>0.73669089183997694</v>
      </c>
      <c r="K6" s="99">
        <v>0.65901006896947545</v>
      </c>
      <c r="L6" s="99">
        <v>0</v>
      </c>
      <c r="M6" s="99">
        <v>0</v>
      </c>
      <c r="N6" s="99">
        <v>0</v>
      </c>
      <c r="O6" s="99">
        <v>0.60868911365134937</v>
      </c>
      <c r="P6" s="99">
        <v>0</v>
      </c>
      <c r="Q6" s="99">
        <v>0</v>
      </c>
      <c r="R6" s="99">
        <v>0.48302419471461311</v>
      </c>
      <c r="S6" s="99">
        <v>0</v>
      </c>
      <c r="T6" s="99">
        <v>0</v>
      </c>
      <c r="U6" s="99">
        <v>0</v>
      </c>
      <c r="V6" s="99">
        <v>0</v>
      </c>
      <c r="W6" s="99">
        <v>0.37445787328834679</v>
      </c>
      <c r="X6" s="99">
        <v>0.3565851533571911</v>
      </c>
      <c r="Y6" s="99">
        <v>0.27626716920576438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4.4663886282847766E-2</v>
      </c>
      <c r="I7" s="123">
        <f t="shared" si="6"/>
        <v>9.568811974980343E-3</v>
      </c>
      <c r="J7" s="123">
        <f t="shared" si="6"/>
        <v>4.7492722513723835E-2</v>
      </c>
      <c r="K7" s="123">
        <f t="shared" si="6"/>
        <v>0.16983907502879869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0.12475524050568912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0.56687526636268926</v>
      </c>
      <c r="X7" s="123">
        <f t="shared" si="6"/>
        <v>6.0551044054050117E-2</v>
      </c>
      <c r="Y7" s="123">
        <f t="shared" si="6"/>
        <v>4.3780721383443896E-2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4.4663886282847766E-2</v>
      </c>
      <c r="I8" s="99">
        <f>RES_hhdet_in_fech!I8/RES_summary!I$21</f>
        <v>9.568811974980343E-3</v>
      </c>
      <c r="J8" s="99">
        <f>RES_hhdet_in_fech!J8/RES_summary!J$21</f>
        <v>4.7492722513723835E-2</v>
      </c>
      <c r="K8" s="99">
        <f>RES_hhdet_in_fech!K8/RES_summary!K$21</f>
        <v>0.16983907502879869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0.12475524050568912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0.56687526636268926</v>
      </c>
      <c r="X8" s="99">
        <f>RES_hhdet_in_fech!X8/RES_summary!X$21</f>
        <v>6.0551044054050117E-2</v>
      </c>
      <c r="Y8" s="99">
        <f>RES_hhdet_in_fech!Y8/RES_summary!Y$21</f>
        <v>4.3780721383443896E-2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11.779403017945956</v>
      </c>
      <c r="I9" s="123">
        <v>12.457258705423497</v>
      </c>
      <c r="J9" s="123">
        <v>13.974150764958315</v>
      </c>
      <c r="K9" s="123">
        <v>12.765351305141955</v>
      </c>
      <c r="L9" s="123">
        <v>0</v>
      </c>
      <c r="M9" s="123">
        <v>0</v>
      </c>
      <c r="N9" s="123">
        <v>0</v>
      </c>
      <c r="O9" s="123">
        <v>13.132175333219982</v>
      </c>
      <c r="P9" s="123">
        <v>0</v>
      </c>
      <c r="Q9" s="123">
        <v>0</v>
      </c>
      <c r="R9" s="123">
        <v>12.166051120313734</v>
      </c>
      <c r="S9" s="123">
        <v>0</v>
      </c>
      <c r="T9" s="123">
        <v>0</v>
      </c>
      <c r="U9" s="123">
        <v>0</v>
      </c>
      <c r="V9" s="123">
        <v>0</v>
      </c>
      <c r="W9" s="123">
        <v>12.279144381508056</v>
      </c>
      <c r="X9" s="123">
        <v>8.8715129126976482</v>
      </c>
      <c r="Y9" s="123">
        <v>8.1696115175128359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14.453294192349723</v>
      </c>
      <c r="I10" s="99">
        <v>16.624482733897775</v>
      </c>
      <c r="J10" s="99">
        <v>19.067693578560682</v>
      </c>
      <c r="K10" s="99">
        <v>17.950177389946159</v>
      </c>
      <c r="L10" s="99">
        <v>0</v>
      </c>
      <c r="M10" s="99">
        <v>0</v>
      </c>
      <c r="N10" s="99">
        <v>0</v>
      </c>
      <c r="O10" s="99">
        <v>13.132175333219982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16.064052515070383</v>
      </c>
      <c r="X10" s="99">
        <v>9.9039725179510416</v>
      </c>
      <c r="Y10" s="99">
        <v>8.3949184028416113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12.961885912238397</v>
      </c>
      <c r="I11" s="99">
        <v>13.284297890252239</v>
      </c>
      <c r="J11" s="99">
        <v>12.351881937258623</v>
      </c>
      <c r="K11" s="99">
        <v>12.33832666014051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13.467206859009368</v>
      </c>
      <c r="X11" s="99">
        <v>9.1035898080277136</v>
      </c>
      <c r="Y11" s="99">
        <v>8.100099341771072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9.705411620729917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3.2450584325424652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6.460353188187451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11.792685844803522</v>
      </c>
      <c r="I15" s="102">
        <v>11.69181570939914</v>
      </c>
      <c r="J15" s="102">
        <v>11.684253892463969</v>
      </c>
      <c r="K15" s="102">
        <v>10.641001588619035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12.166051120313734</v>
      </c>
      <c r="S15" s="102">
        <v>0</v>
      </c>
      <c r="T15" s="102">
        <v>0</v>
      </c>
      <c r="U15" s="102">
        <v>0</v>
      </c>
      <c r="V15" s="102">
        <v>0</v>
      </c>
      <c r="W15" s="102">
        <v>12.253232615166933</v>
      </c>
      <c r="X15" s="102">
        <v>9.0416846119237171</v>
      </c>
      <c r="Y15" s="102">
        <v>8.3254945456811864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9.074034226268676</v>
      </c>
      <c r="I16" s="105">
        <v>9.1518473432370353</v>
      </c>
      <c r="J16" s="105">
        <v>9.0938690474173516</v>
      </c>
      <c r="K16" s="105">
        <v>8.2334112489959281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10.366510523733949</v>
      </c>
      <c r="X16" s="105">
        <v>7.5234639357648172</v>
      </c>
      <c r="Y16" s="105">
        <v>6.9931415822951513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2.3845461119912059</v>
      </c>
      <c r="I17" s="99">
        <v>2.8560734302879269</v>
      </c>
      <c r="J17" s="99">
        <v>2.6255420113927288</v>
      </c>
      <c r="K17" s="99">
        <v>2.1740586459290352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2.6925187261432062</v>
      </c>
      <c r="X17" s="99">
        <v>0.76223381075582353</v>
      </c>
      <c r="Y17" s="99">
        <v>0.57338469946157011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6.6894881142774709</v>
      </c>
      <c r="I18" s="99">
        <v>6.2957739129491088</v>
      </c>
      <c r="J18" s="99">
        <v>6.4683270360246228</v>
      </c>
      <c r="K18" s="99">
        <v>6.0593526030668921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7.6739917975907428</v>
      </c>
      <c r="X18" s="99">
        <v>6.7612301250089937</v>
      </c>
      <c r="Y18" s="99">
        <v>6.41975688283358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6.9269477512650912</v>
      </c>
      <c r="I19" s="123">
        <v>7.1554438291702569</v>
      </c>
      <c r="J19" s="123">
        <v>7.0573270512620532</v>
      </c>
      <c r="K19" s="123">
        <v>5.8046767104154346</v>
      </c>
      <c r="L19" s="123">
        <v>0</v>
      </c>
      <c r="M19" s="123">
        <v>0</v>
      </c>
      <c r="N19" s="123">
        <v>0</v>
      </c>
      <c r="O19" s="123">
        <v>7.4153388411305281</v>
      </c>
      <c r="P19" s="123">
        <v>0</v>
      </c>
      <c r="Q19" s="123">
        <v>0</v>
      </c>
      <c r="R19" s="123">
        <v>5.8989241525753204</v>
      </c>
      <c r="S19" s="123">
        <v>0</v>
      </c>
      <c r="T19" s="123">
        <v>0</v>
      </c>
      <c r="U19" s="123">
        <v>0</v>
      </c>
      <c r="V19" s="123">
        <v>0</v>
      </c>
      <c r="W19" s="123">
        <v>5.8371494592102602</v>
      </c>
      <c r="X19" s="123">
        <v>6.1886652116898206</v>
      </c>
      <c r="Y19" s="123">
        <v>5.7635656191430762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7.8800188805010185</v>
      </c>
      <c r="I21" s="99">
        <v>8.2620612086323639</v>
      </c>
      <c r="J21" s="99">
        <v>7.7000688268779793</v>
      </c>
      <c r="K21" s="99">
        <v>7.7450438597332134</v>
      </c>
      <c r="L21" s="99">
        <v>0</v>
      </c>
      <c r="M21" s="99">
        <v>0</v>
      </c>
      <c r="N21" s="99">
        <v>0</v>
      </c>
      <c r="O21" s="99">
        <v>8.2703617132151077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8.2951569887473049</v>
      </c>
      <c r="X21" s="99">
        <v>8.2535207890447762</v>
      </c>
      <c r="Y21" s="99">
        <v>7.7242317704341694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6.3941687187201159</v>
      </c>
      <c r="I22" s="110">
        <v>6.5402435683842883</v>
      </c>
      <c r="J22" s="110">
        <v>6.758958798337841</v>
      </c>
      <c r="K22" s="110">
        <v>4.7970725554520639</v>
      </c>
      <c r="L22" s="110">
        <v>0</v>
      </c>
      <c r="M22" s="110">
        <v>0</v>
      </c>
      <c r="N22" s="110">
        <v>0</v>
      </c>
      <c r="O22" s="110">
        <v>7.0036611619786937</v>
      </c>
      <c r="P22" s="110">
        <v>0</v>
      </c>
      <c r="Q22" s="110">
        <v>0</v>
      </c>
      <c r="R22" s="110">
        <v>5.8989241525753204</v>
      </c>
      <c r="S22" s="110">
        <v>0</v>
      </c>
      <c r="T22" s="110">
        <v>0</v>
      </c>
      <c r="U22" s="110">
        <v>0</v>
      </c>
      <c r="V22" s="110">
        <v>0</v>
      </c>
      <c r="W22" s="110">
        <v>5.4559611257526441</v>
      </c>
      <c r="X22" s="110">
        <v>6.0927875782963863</v>
      </c>
      <c r="Y22" s="110">
        <v>5.5539160758574306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181.32740174543201</v>
      </c>
      <c r="D24" s="118">
        <f t="shared" si="7"/>
        <v>174.72130453747033</v>
      </c>
      <c r="E24" s="118">
        <f t="shared" si="7"/>
        <v>171.86197566494283</v>
      </c>
      <c r="F24" s="118">
        <f t="shared" si="7"/>
        <v>177.34130089651993</v>
      </c>
      <c r="G24" s="118">
        <f t="shared" si="7"/>
        <v>170.09485906345427</v>
      </c>
      <c r="H24" s="118">
        <f t="shared" si="7"/>
        <v>156.37946871656803</v>
      </c>
      <c r="I24" s="118">
        <f t="shared" si="7"/>
        <v>144.53785530831757</v>
      </c>
      <c r="J24" s="118">
        <f t="shared" si="7"/>
        <v>146.27144168835437</v>
      </c>
      <c r="K24" s="118">
        <f t="shared" si="7"/>
        <v>143.03322516574383</v>
      </c>
      <c r="L24" s="118">
        <f t="shared" si="7"/>
        <v>150.84126580996926</v>
      </c>
      <c r="M24" s="118">
        <f t="shared" si="7"/>
        <v>117.44969253721318</v>
      </c>
      <c r="N24" s="118">
        <f t="shared" si="7"/>
        <v>129.60999535448531</v>
      </c>
      <c r="O24" s="118">
        <f t="shared" si="7"/>
        <v>132.83885756895506</v>
      </c>
      <c r="P24" s="118">
        <f t="shared" si="7"/>
        <v>90.459212927805822</v>
      </c>
      <c r="Q24" s="118">
        <f t="shared" si="7"/>
        <v>93.715858902423136</v>
      </c>
      <c r="R24" s="118">
        <f t="shared" ref="R24:V24" si="8">R25+R28+R30+R39</f>
        <v>103.64867045015939</v>
      </c>
      <c r="S24" s="118">
        <f t="shared" si="8"/>
        <v>98.230180696454852</v>
      </c>
      <c r="T24" s="118">
        <f t="shared" si="8"/>
        <v>93.68735419967183</v>
      </c>
      <c r="U24" s="118">
        <f t="shared" si="8"/>
        <v>84.958550246042421</v>
      </c>
      <c r="V24" s="118">
        <f t="shared" si="8"/>
        <v>75.287332912287837</v>
      </c>
      <c r="W24" s="118">
        <f t="shared" ref="W24:Y24" si="9">W25+W28+W30+W39</f>
        <v>103.19661700948186</v>
      </c>
      <c r="X24" s="118">
        <f t="shared" si="9"/>
        <v>77.000405130857359</v>
      </c>
      <c r="Y24" s="118">
        <f t="shared" si="9"/>
        <v>63.796192857254624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160.71981859631833</v>
      </c>
      <c r="D25" s="123">
        <f t="shared" si="10"/>
        <v>154.1829403268986</v>
      </c>
      <c r="E25" s="123">
        <f t="shared" si="10"/>
        <v>151.33987045871544</v>
      </c>
      <c r="F25" s="123">
        <f t="shared" si="10"/>
        <v>157.69293766167345</v>
      </c>
      <c r="G25" s="123">
        <f t="shared" si="10"/>
        <v>151.4472161048208</v>
      </c>
      <c r="H25" s="123">
        <f t="shared" si="10"/>
        <v>137.69869995710675</v>
      </c>
      <c r="I25" s="123">
        <f t="shared" si="10"/>
        <v>125.82405663314337</v>
      </c>
      <c r="J25" s="123">
        <f t="shared" si="10"/>
        <v>127.66182837664603</v>
      </c>
      <c r="K25" s="123">
        <f t="shared" si="10"/>
        <v>126.55101197335573</v>
      </c>
      <c r="L25" s="123">
        <f t="shared" si="10"/>
        <v>132.47290883934872</v>
      </c>
      <c r="M25" s="123">
        <f t="shared" si="10"/>
        <v>98.551573368249123</v>
      </c>
      <c r="N25" s="123">
        <f t="shared" si="10"/>
        <v>109.55689600967696</v>
      </c>
      <c r="O25" s="123">
        <f t="shared" si="10"/>
        <v>112.05926611998127</v>
      </c>
      <c r="P25" s="123">
        <f t="shared" si="10"/>
        <v>72.914139636376774</v>
      </c>
      <c r="Q25" s="123">
        <f t="shared" si="10"/>
        <v>75.081573872826624</v>
      </c>
      <c r="R25" s="123">
        <f t="shared" ref="R25:V25" si="11">SUM(R26:R27)</f>
        <v>85.333638922184974</v>
      </c>
      <c r="S25" s="123">
        <f t="shared" si="11"/>
        <v>78.886704530954574</v>
      </c>
      <c r="T25" s="123">
        <f t="shared" si="11"/>
        <v>74.640925787244967</v>
      </c>
      <c r="U25" s="123">
        <f t="shared" si="11"/>
        <v>66.044691313948576</v>
      </c>
      <c r="V25" s="123">
        <f t="shared" si="11"/>
        <v>56.008988956159349</v>
      </c>
      <c r="W25" s="123">
        <f t="shared" ref="W25:Y25" si="12">SUM(W26:W27)</f>
        <v>84.797901057730499</v>
      </c>
      <c r="X25" s="123">
        <f t="shared" si="12"/>
        <v>62.083014260851996</v>
      </c>
      <c r="Y25" s="123">
        <f t="shared" si="12"/>
        <v>49.920893370801984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158.57452882350844</v>
      </c>
      <c r="D26" s="99">
        <v>152.13536610974697</v>
      </c>
      <c r="E26" s="99">
        <v>149.40557379880562</v>
      </c>
      <c r="F26" s="99">
        <v>155.64531450751622</v>
      </c>
      <c r="G26" s="99">
        <v>149.50889489069775</v>
      </c>
      <c r="H26" s="99">
        <v>135.95399980080839</v>
      </c>
      <c r="I26" s="99">
        <v>124.21527114098919</v>
      </c>
      <c r="J26" s="99">
        <v>126.03899766054062</v>
      </c>
      <c r="K26" s="99">
        <v>124.97117352031184</v>
      </c>
      <c r="L26" s="99">
        <v>130.81065860150417</v>
      </c>
      <c r="M26" s="99">
        <v>97.31719673641723</v>
      </c>
      <c r="N26" s="99">
        <v>108.13945108491266</v>
      </c>
      <c r="O26" s="99">
        <v>110.55970776281787</v>
      </c>
      <c r="P26" s="99">
        <v>71.901361435948075</v>
      </c>
      <c r="Q26" s="99">
        <v>74.007097388035533</v>
      </c>
      <c r="R26" s="99">
        <v>84.101268569512612</v>
      </c>
      <c r="S26" s="99">
        <v>77.747451667536595</v>
      </c>
      <c r="T26" s="99">
        <v>73.569794669118906</v>
      </c>
      <c r="U26" s="99">
        <v>65.097512745884842</v>
      </c>
      <c r="V26" s="99">
        <v>55.210419786127311</v>
      </c>
      <c r="W26" s="99">
        <v>83.576223562026726</v>
      </c>
      <c r="X26" s="99">
        <v>61.205282137224962</v>
      </c>
      <c r="Y26" s="99">
        <v>49.214423855235083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2.1452897728098814</v>
      </c>
      <c r="D27" s="99">
        <v>2.0475742171516407</v>
      </c>
      <c r="E27" s="99">
        <v>1.9342966599098066</v>
      </c>
      <c r="F27" s="99">
        <v>2.047623154157248</v>
      </c>
      <c r="G27" s="99">
        <v>1.9383212141230564</v>
      </c>
      <c r="H27" s="99">
        <v>1.7447001562983513</v>
      </c>
      <c r="I27" s="99">
        <v>1.6087854921541798</v>
      </c>
      <c r="J27" s="99">
        <v>1.622830716105417</v>
      </c>
      <c r="K27" s="99">
        <v>1.5798384530438967</v>
      </c>
      <c r="L27" s="99">
        <v>1.6622502378445538</v>
      </c>
      <c r="M27" s="99">
        <v>1.2343766318318992</v>
      </c>
      <c r="N27" s="99">
        <v>1.4174449247642924</v>
      </c>
      <c r="O27" s="99">
        <v>1.499558357163413</v>
      </c>
      <c r="P27" s="99">
        <v>1.0127782004286958</v>
      </c>
      <c r="Q27" s="99">
        <v>1.0744764847910895</v>
      </c>
      <c r="R27" s="99">
        <v>1.2323703526723633</v>
      </c>
      <c r="S27" s="99">
        <v>1.1392528634179853</v>
      </c>
      <c r="T27" s="99">
        <v>1.0711311181260619</v>
      </c>
      <c r="U27" s="99">
        <v>0.94717856806373879</v>
      </c>
      <c r="V27" s="99">
        <v>0.79856917003203587</v>
      </c>
      <c r="W27" s="99">
        <v>1.2216774957037746</v>
      </c>
      <c r="X27" s="99">
        <v>0.87773212362703412</v>
      </c>
      <c r="Y27" s="99">
        <v>0.7064695155669023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3.8382052706436375E-2</v>
      </c>
      <c r="D28" s="123">
        <f t="shared" si="13"/>
        <v>9.3229243192138281E-2</v>
      </c>
      <c r="E28" s="123">
        <f t="shared" si="13"/>
        <v>5.9691886028072544E-2</v>
      </c>
      <c r="F28" s="123">
        <f t="shared" si="13"/>
        <v>2.3860273638262069E-2</v>
      </c>
      <c r="G28" s="123">
        <f t="shared" si="13"/>
        <v>2.6678832493677133E-2</v>
      </c>
      <c r="H28" s="123">
        <f t="shared" si="13"/>
        <v>4.4093801250458108E-2</v>
      </c>
      <c r="I28" s="123">
        <f t="shared" si="13"/>
        <v>9.4344890075150102E-3</v>
      </c>
      <c r="J28" s="123">
        <f t="shared" si="13"/>
        <v>4.7591620629538228E-2</v>
      </c>
      <c r="K28" s="123">
        <f t="shared" si="13"/>
        <v>0.17009042454731232</v>
      </c>
      <c r="L28" s="123">
        <f t="shared" si="13"/>
        <v>9.6612466680757764E-2</v>
      </c>
      <c r="M28" s="123">
        <f t="shared" si="13"/>
        <v>6.7671317755199245E-2</v>
      </c>
      <c r="N28" s="123">
        <f t="shared" si="13"/>
        <v>5.84183621757823E-2</v>
      </c>
      <c r="O28" s="123">
        <f t="shared" si="13"/>
        <v>0.11067723980709883</v>
      </c>
      <c r="P28" s="123">
        <f t="shared" si="13"/>
        <v>0</v>
      </c>
      <c r="Q28" s="123">
        <f t="shared" si="13"/>
        <v>7.0972890055216203E-2</v>
      </c>
      <c r="R28" s="123">
        <f t="shared" si="13"/>
        <v>0.21973504059720389</v>
      </c>
      <c r="S28" s="123">
        <f t="shared" si="13"/>
        <v>0.26289059340445403</v>
      </c>
      <c r="T28" s="123">
        <f t="shared" si="13"/>
        <v>0.2015728098228565</v>
      </c>
      <c r="U28" s="123">
        <f t="shared" si="13"/>
        <v>0.4423745927836516</v>
      </c>
      <c r="V28" s="123">
        <f t="shared" si="13"/>
        <v>0.20864142221177956</v>
      </c>
      <c r="W28" s="123">
        <f t="shared" si="13"/>
        <v>0.56392581767404559</v>
      </c>
      <c r="X28" s="123">
        <f t="shared" si="13"/>
        <v>6.0545768585710258E-2</v>
      </c>
      <c r="Y28" s="123">
        <f t="shared" si="13"/>
        <v>4.2982205081481699E-2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3.8382052706436375E-2</v>
      </c>
      <c r="D29" s="99">
        <f>RES_hhdet_in_fech!D29/RES_summary!D$21</f>
        <v>9.3229243192138281E-2</v>
      </c>
      <c r="E29" s="99">
        <f>RES_hhdet_in_fech!E29/RES_summary!E$21</f>
        <v>5.9691886028072544E-2</v>
      </c>
      <c r="F29" s="99">
        <f>RES_hhdet_in_fech!F29/RES_summary!F$21</f>
        <v>2.3860273638262069E-2</v>
      </c>
      <c r="G29" s="99">
        <f>RES_hhdet_in_fech!G29/RES_summary!G$21</f>
        <v>2.6678832493677133E-2</v>
      </c>
      <c r="H29" s="99">
        <f>RES_hhdet_in_fech!H29/RES_summary!H$21</f>
        <v>4.4093801250458108E-2</v>
      </c>
      <c r="I29" s="99">
        <f>RES_hhdet_in_fech!I29/RES_summary!I$21</f>
        <v>9.4344890075150102E-3</v>
      </c>
      <c r="J29" s="99">
        <f>RES_hhdet_in_fech!J29/RES_summary!J$21</f>
        <v>4.7591620629538228E-2</v>
      </c>
      <c r="K29" s="99">
        <f>RES_hhdet_in_fech!K29/RES_summary!K$21</f>
        <v>0.17009042454731232</v>
      </c>
      <c r="L29" s="99">
        <f>RES_hhdet_in_fech!L29/RES_summary!L$21</f>
        <v>9.6612466680757764E-2</v>
      </c>
      <c r="M29" s="99">
        <f>RES_hhdet_in_fech!M29/RES_summary!M$21</f>
        <v>6.7671317755199245E-2</v>
      </c>
      <c r="N29" s="99">
        <f>RES_hhdet_in_fech!N29/RES_summary!N$21</f>
        <v>5.84183621757823E-2</v>
      </c>
      <c r="O29" s="99">
        <f>RES_hhdet_in_fech!O29/RES_summary!O$21</f>
        <v>0.11067723980709883</v>
      </c>
      <c r="P29" s="99">
        <f>RES_hhdet_in_fech!P29/RES_summary!P$21</f>
        <v>0</v>
      </c>
      <c r="Q29" s="99">
        <f>RES_hhdet_in_fech!Q29/RES_summary!Q$21</f>
        <v>7.0972890055216203E-2</v>
      </c>
      <c r="R29" s="99">
        <f>RES_hhdet_in_fech!R29/RES_summary!R$21</f>
        <v>0.21973504059720389</v>
      </c>
      <c r="S29" s="99">
        <f>RES_hhdet_in_fech!S29/RES_summary!S$21</f>
        <v>0.26289059340445403</v>
      </c>
      <c r="T29" s="99">
        <f>RES_hhdet_in_fech!T29/RES_summary!T$21</f>
        <v>0.2015728098228565</v>
      </c>
      <c r="U29" s="99">
        <f>RES_hhdet_in_fech!U29/RES_summary!U$21</f>
        <v>0.4423745927836516</v>
      </c>
      <c r="V29" s="99">
        <f>RES_hhdet_in_fech!V29/RES_summary!V$21</f>
        <v>0.20864142221177956</v>
      </c>
      <c r="W29" s="99">
        <f>RES_hhdet_in_fech!W29/RES_summary!W$21</f>
        <v>0.56392581767404559</v>
      </c>
      <c r="X29" s="99">
        <f>RES_hhdet_in_fech!X29/RES_summary!X$21</f>
        <v>6.0545768585710258E-2</v>
      </c>
      <c r="Y29" s="99">
        <f>RES_hhdet_in_fech!Y29/RES_summary!Y$21</f>
        <v>4.2982205081481699E-2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12.475880830236861</v>
      </c>
      <c r="D30" s="123">
        <v>12.297475583618589</v>
      </c>
      <c r="E30" s="123">
        <v>12.71320080216883</v>
      </c>
      <c r="F30" s="123">
        <v>12.600257871454911</v>
      </c>
      <c r="G30" s="123">
        <v>11.616827863304263</v>
      </c>
      <c r="H30" s="123">
        <v>11.709829216893613</v>
      </c>
      <c r="I30" s="123">
        <v>11.54887689713599</v>
      </c>
      <c r="J30" s="123">
        <v>11.504626874469269</v>
      </c>
      <c r="K30" s="123">
        <v>10.507548500529273</v>
      </c>
      <c r="L30" s="123">
        <v>11.192044812844161</v>
      </c>
      <c r="M30" s="123">
        <v>11.854655210397665</v>
      </c>
      <c r="N30" s="123">
        <v>12.709055554646028</v>
      </c>
      <c r="O30" s="123">
        <v>13.263884125231426</v>
      </c>
      <c r="P30" s="123">
        <v>11.824528806139183</v>
      </c>
      <c r="Q30" s="123">
        <v>11.910385966424988</v>
      </c>
      <c r="R30" s="123">
        <v>11.857440257618499</v>
      </c>
      <c r="S30" s="123">
        <v>12.493757524652318</v>
      </c>
      <c r="T30" s="123">
        <v>12.376215259142235</v>
      </c>
      <c r="U30" s="123">
        <v>12.142860158918143</v>
      </c>
      <c r="V30" s="123">
        <v>12.596989804084783</v>
      </c>
      <c r="W30" s="123">
        <v>11.996890414735983</v>
      </c>
      <c r="X30" s="123">
        <v>8.6683207169174761</v>
      </c>
      <c r="Y30" s="123">
        <v>8.0691695127661269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13.775535122039255</v>
      </c>
      <c r="D31" s="99">
        <v>14.118645744594177</v>
      </c>
      <c r="E31" s="99">
        <v>13.697122711507461</v>
      </c>
      <c r="F31" s="99">
        <v>13.823228211985052</v>
      </c>
      <c r="G31" s="99">
        <v>13.429852870418101</v>
      </c>
      <c r="H31" s="99">
        <v>12.961885912238397</v>
      </c>
      <c r="I31" s="99">
        <v>13.284297890252239</v>
      </c>
      <c r="J31" s="99">
        <v>12.351881937258625</v>
      </c>
      <c r="K31" s="99">
        <v>12.338326660140508</v>
      </c>
      <c r="L31" s="99">
        <v>12.830634625693463</v>
      </c>
      <c r="M31" s="99">
        <v>13.642773271594407</v>
      </c>
      <c r="N31" s="99">
        <v>13.384433615479432</v>
      </c>
      <c r="O31" s="99">
        <v>13.020718817594451</v>
      </c>
      <c r="P31" s="99">
        <v>0</v>
      </c>
      <c r="Q31" s="99">
        <v>12.200694445937602</v>
      </c>
      <c r="R31" s="99">
        <v>12.178867354410446</v>
      </c>
      <c r="S31" s="99">
        <v>12.734364411681822</v>
      </c>
      <c r="T31" s="99">
        <v>12.670898839727098</v>
      </c>
      <c r="U31" s="99">
        <v>12.207654120596498</v>
      </c>
      <c r="V31" s="99">
        <v>12.473159647240903</v>
      </c>
      <c r="W31" s="99">
        <v>13.467206859009366</v>
      </c>
      <c r="X31" s="99">
        <v>9.1035898080277136</v>
      </c>
      <c r="Y31" s="99">
        <v>8.100099341771072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9.6074342687957497</v>
      </c>
      <c r="H32" s="99">
        <v>9.2449179083947879</v>
      </c>
      <c r="I32" s="99">
        <v>9.705411620729917</v>
      </c>
      <c r="J32" s="99">
        <v>0</v>
      </c>
      <c r="K32" s="99">
        <v>8.9071971868003175</v>
      </c>
      <c r="L32" s="99">
        <v>10.382999764462701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9.8951270870490813</v>
      </c>
      <c r="S32" s="99">
        <v>10.564870231942454</v>
      </c>
      <c r="T32" s="99">
        <v>10.633819696642213</v>
      </c>
      <c r="U32" s="99">
        <v>0</v>
      </c>
      <c r="V32" s="99">
        <v>0</v>
      </c>
      <c r="W32" s="99">
        <v>11.513573314398863</v>
      </c>
      <c r="X32" s="99">
        <v>7.5918716809010744</v>
      </c>
      <c r="Y32" s="99">
        <v>0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2.8692044193622985</v>
      </c>
      <c r="H33" s="102">
        <v>2.6218035990723232</v>
      </c>
      <c r="I33" s="102">
        <v>3.2450584325424652</v>
      </c>
      <c r="J33" s="102">
        <v>0</v>
      </c>
      <c r="K33" s="102">
        <v>2.5254842196967289</v>
      </c>
      <c r="L33" s="102">
        <v>5.7395955378813239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2.5342338050540243</v>
      </c>
      <c r="S33" s="102">
        <v>2.979266008163115</v>
      </c>
      <c r="T33" s="102">
        <v>2.941431119687314</v>
      </c>
      <c r="U33" s="102">
        <v>0</v>
      </c>
      <c r="V33" s="102">
        <v>0</v>
      </c>
      <c r="W33" s="102">
        <v>2.9695943774447375</v>
      </c>
      <c r="X33" s="102">
        <v>0.765286531453087</v>
      </c>
      <c r="Y33" s="102">
        <v>0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6.7382298494334494</v>
      </c>
      <c r="H34" s="105">
        <v>6.6231143093224665</v>
      </c>
      <c r="I34" s="105">
        <v>6.460353188187451</v>
      </c>
      <c r="J34" s="105">
        <v>0</v>
      </c>
      <c r="K34" s="105">
        <v>6.3817129671035895</v>
      </c>
      <c r="L34" s="105">
        <v>4.6434042265813771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7.3608932819950557</v>
      </c>
      <c r="S34" s="105">
        <v>7.5856042237793391</v>
      </c>
      <c r="T34" s="105">
        <v>7.6923885769548992</v>
      </c>
      <c r="U34" s="105">
        <v>0</v>
      </c>
      <c r="V34" s="105">
        <v>0</v>
      </c>
      <c r="W34" s="105">
        <v>8.5439789369541277</v>
      </c>
      <c r="X34" s="105">
        <v>6.826585149447987</v>
      </c>
      <c r="Y34" s="105">
        <v>0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12.408150288831553</v>
      </c>
      <c r="D35" s="102">
        <v>12.216458774836711</v>
      </c>
      <c r="E35" s="102">
        <v>12.736554327823672</v>
      </c>
      <c r="F35" s="102">
        <v>12.594039237970831</v>
      </c>
      <c r="G35" s="102">
        <v>11.562710483607164</v>
      </c>
      <c r="H35" s="102">
        <v>11.792685844803517</v>
      </c>
      <c r="I35" s="102">
        <v>11.691815709399139</v>
      </c>
      <c r="J35" s="102">
        <v>11.684253892463969</v>
      </c>
      <c r="K35" s="102">
        <v>10.641001588619035</v>
      </c>
      <c r="L35" s="102">
        <v>11.471412628044025</v>
      </c>
      <c r="M35" s="102">
        <v>12.213494749521249</v>
      </c>
      <c r="N35" s="102">
        <v>12.954748062254298</v>
      </c>
      <c r="O35" s="102">
        <v>13.465411341404558</v>
      </c>
      <c r="P35" s="102">
        <v>11.824528806139183</v>
      </c>
      <c r="Q35" s="102">
        <v>12.189431168595924</v>
      </c>
      <c r="R35" s="102">
        <v>12.166051120313734</v>
      </c>
      <c r="S35" s="102">
        <v>12.776683722952077</v>
      </c>
      <c r="T35" s="102">
        <v>12.761356786355424</v>
      </c>
      <c r="U35" s="102">
        <v>12.442187363490776</v>
      </c>
      <c r="V35" s="102">
        <v>12.80771105545195</v>
      </c>
      <c r="W35" s="102">
        <v>12.253232615166931</v>
      </c>
      <c r="X35" s="102">
        <v>9.0416846119237171</v>
      </c>
      <c r="Y35" s="102">
        <v>8.3254945456811864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9.629558768963669</v>
      </c>
      <c r="D36" s="105">
        <v>9.4142106955674745</v>
      </c>
      <c r="E36" s="105">
        <v>9.9138684739331246</v>
      </c>
      <c r="F36" s="105">
        <v>9.7851042570447326</v>
      </c>
      <c r="G36" s="105">
        <v>8.9225270053251418</v>
      </c>
      <c r="H36" s="105">
        <v>9.074034226268676</v>
      </c>
      <c r="I36" s="105">
        <v>9.1518473432370353</v>
      </c>
      <c r="J36" s="105">
        <v>9.0938690474173516</v>
      </c>
      <c r="K36" s="105">
        <v>8.2334112489959299</v>
      </c>
      <c r="L36" s="105">
        <v>9.6823083790797551</v>
      </c>
      <c r="M36" s="105">
        <v>9.4802987710404985</v>
      </c>
      <c r="N36" s="105">
        <v>10.320087551423219</v>
      </c>
      <c r="O36" s="105">
        <v>10.85422652750762</v>
      </c>
      <c r="P36" s="105">
        <v>0</v>
      </c>
      <c r="Q36" s="105">
        <v>9.8969604076553424</v>
      </c>
      <c r="R36" s="105">
        <v>9.9161477336784092</v>
      </c>
      <c r="S36" s="105">
        <v>10.565618517198088</v>
      </c>
      <c r="T36" s="105">
        <v>10.627900078532821</v>
      </c>
      <c r="U36" s="105">
        <v>10.379887380449869</v>
      </c>
      <c r="V36" s="105">
        <v>10.76035940475963</v>
      </c>
      <c r="W36" s="105">
        <v>10.366510523733949</v>
      </c>
      <c r="X36" s="105">
        <v>7.523463935764819</v>
      </c>
      <c r="Y36" s="105">
        <v>6.9931415822951477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2.9720156212139686</v>
      </c>
      <c r="D37" s="99">
        <v>2.6712650409872354</v>
      </c>
      <c r="E37" s="99">
        <v>3.0878005144209091</v>
      </c>
      <c r="F37" s="99">
        <v>2.9574988093933028</v>
      </c>
      <c r="G37" s="99">
        <v>2.4687389230668892</v>
      </c>
      <c r="H37" s="99">
        <v>2.3845461119912059</v>
      </c>
      <c r="I37" s="99">
        <v>2.8560734302879269</v>
      </c>
      <c r="J37" s="99">
        <v>2.6255420113927297</v>
      </c>
      <c r="K37" s="99">
        <v>2.1740586459290356</v>
      </c>
      <c r="L37" s="99">
        <v>5.1317066539252387</v>
      </c>
      <c r="M37" s="99">
        <v>2.4072340677612911</v>
      </c>
      <c r="N37" s="99">
        <v>3.3083142257488709</v>
      </c>
      <c r="O37" s="99">
        <v>3.5945123903465195</v>
      </c>
      <c r="P37" s="99">
        <v>0</v>
      </c>
      <c r="Q37" s="99">
        <v>2.6919541522244979</v>
      </c>
      <c r="R37" s="99">
        <v>2.5304403725720452</v>
      </c>
      <c r="S37" s="99">
        <v>2.9882863058669544</v>
      </c>
      <c r="T37" s="99">
        <v>2.9639866240167447</v>
      </c>
      <c r="U37" s="99">
        <v>2.6371866152779155</v>
      </c>
      <c r="V37" s="99">
        <v>2.7637073634745422</v>
      </c>
      <c r="W37" s="99">
        <v>2.6925187261432058</v>
      </c>
      <c r="X37" s="99">
        <v>0.76223381075582353</v>
      </c>
      <c r="Y37" s="99">
        <v>0.57338469946157011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6.6575431477497018</v>
      </c>
      <c r="D38" s="99">
        <v>6.7429456545802386</v>
      </c>
      <c r="E38" s="99">
        <v>6.8260679595122138</v>
      </c>
      <c r="F38" s="99">
        <v>6.8276054476514298</v>
      </c>
      <c r="G38" s="99">
        <v>6.453788082258253</v>
      </c>
      <c r="H38" s="99">
        <v>6.6894881142774709</v>
      </c>
      <c r="I38" s="99">
        <v>6.295773912949107</v>
      </c>
      <c r="J38" s="99">
        <v>6.4683270360246228</v>
      </c>
      <c r="K38" s="99">
        <v>6.0593526030668956</v>
      </c>
      <c r="L38" s="99">
        <v>4.5506017251545163</v>
      </c>
      <c r="M38" s="99">
        <v>7.0730647032792042</v>
      </c>
      <c r="N38" s="99">
        <v>7.0117733256743522</v>
      </c>
      <c r="O38" s="99">
        <v>7.2597141371611</v>
      </c>
      <c r="P38" s="99">
        <v>0</v>
      </c>
      <c r="Q38" s="99">
        <v>7.2050062554308454</v>
      </c>
      <c r="R38" s="99">
        <v>7.3857073611063653</v>
      </c>
      <c r="S38" s="99">
        <v>7.5773322113311323</v>
      </c>
      <c r="T38" s="99">
        <v>7.6639134545160754</v>
      </c>
      <c r="U38" s="99">
        <v>7.7427007651719535</v>
      </c>
      <c r="V38" s="99">
        <v>7.9966520412850892</v>
      </c>
      <c r="W38" s="99">
        <v>7.6739917975907428</v>
      </c>
      <c r="X38" s="99">
        <v>6.7612301250089937</v>
      </c>
      <c r="Y38" s="99">
        <v>6.4197568828335774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8.0933202661703838</v>
      </c>
      <c r="D39" s="123">
        <v>8.1476593837610078</v>
      </c>
      <c r="E39" s="123">
        <v>7.7492125180304638</v>
      </c>
      <c r="F39" s="123">
        <v>7.0242450897532906</v>
      </c>
      <c r="G39" s="123">
        <v>7.004136262835531</v>
      </c>
      <c r="H39" s="123">
        <v>6.9268457413172086</v>
      </c>
      <c r="I39" s="123">
        <v>7.1554872890306891</v>
      </c>
      <c r="J39" s="123">
        <v>7.0573948166095342</v>
      </c>
      <c r="K39" s="123">
        <v>5.8045742673115228</v>
      </c>
      <c r="L39" s="123">
        <v>7.0796996910956063</v>
      </c>
      <c r="M39" s="123">
        <v>6.9757926408111963</v>
      </c>
      <c r="N39" s="123">
        <v>7.2856254279865205</v>
      </c>
      <c r="O39" s="123">
        <v>7.4050300839352694</v>
      </c>
      <c r="P39" s="123">
        <v>5.7205444852898566</v>
      </c>
      <c r="Q39" s="123">
        <v>6.6529261731163176</v>
      </c>
      <c r="R39" s="123">
        <v>6.2378562297587052</v>
      </c>
      <c r="S39" s="123">
        <v>6.5868280474435101</v>
      </c>
      <c r="T39" s="123">
        <v>6.4686403434617752</v>
      </c>
      <c r="U39" s="123">
        <v>6.3286241803920573</v>
      </c>
      <c r="V39" s="123">
        <v>6.472712729831926</v>
      </c>
      <c r="W39" s="123">
        <v>5.8378997193413156</v>
      </c>
      <c r="X39" s="123">
        <v>6.1885243845021751</v>
      </c>
      <c r="Y39" s="123">
        <v>5.7631477686050347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8.9718777227881912</v>
      </c>
      <c r="D40" s="99">
        <v>9.0866787890103744</v>
      </c>
      <c r="E40" s="99">
        <v>8.4818482695258712</v>
      </c>
      <c r="F40" s="99">
        <v>8.234247254187494</v>
      </c>
      <c r="G40" s="99">
        <v>7.9875319279493135</v>
      </c>
      <c r="H40" s="99">
        <v>7.8800188805010167</v>
      </c>
      <c r="I40" s="99">
        <v>8.2620612086323639</v>
      </c>
      <c r="J40" s="99">
        <v>7.7000688268779784</v>
      </c>
      <c r="K40" s="99">
        <v>7.7450438597332134</v>
      </c>
      <c r="L40" s="99">
        <v>7.8886798679282375</v>
      </c>
      <c r="M40" s="99">
        <v>8.2433835430737048</v>
      </c>
      <c r="N40" s="99">
        <v>8.2995471898197106</v>
      </c>
      <c r="O40" s="99">
        <v>8.2703617132151095</v>
      </c>
      <c r="P40" s="99">
        <v>0</v>
      </c>
      <c r="Q40" s="99">
        <v>8.2157580978621496</v>
      </c>
      <c r="R40" s="99">
        <v>7.5421156628794659</v>
      </c>
      <c r="S40" s="99">
        <v>8.1827047822307915</v>
      </c>
      <c r="T40" s="99">
        <v>8.0120676794835131</v>
      </c>
      <c r="U40" s="99">
        <v>8.0137324477370537</v>
      </c>
      <c r="V40" s="99">
        <v>8.7096997920628478</v>
      </c>
      <c r="W40" s="99">
        <v>8.2951569887473031</v>
      </c>
      <c r="X40" s="99">
        <v>8.2535207890447762</v>
      </c>
      <c r="Y40" s="99">
        <v>7.7242317704341703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7.4650975676907265</v>
      </c>
      <c r="D41" s="110">
        <v>7.3720667097064476</v>
      </c>
      <c r="E41" s="110">
        <v>7.1539553434787218</v>
      </c>
      <c r="F41" s="110">
        <v>5.8550972419411265</v>
      </c>
      <c r="G41" s="110">
        <v>6.2985169002489796</v>
      </c>
      <c r="H41" s="110">
        <v>6.3941687187201151</v>
      </c>
      <c r="I41" s="110">
        <v>6.5402435683842883</v>
      </c>
      <c r="J41" s="110">
        <v>6.758958798337841</v>
      </c>
      <c r="K41" s="110">
        <v>4.7970725554520639</v>
      </c>
      <c r="L41" s="110">
        <v>6.6375856877972241</v>
      </c>
      <c r="M41" s="110">
        <v>6.2617842181463983</v>
      </c>
      <c r="N41" s="110">
        <v>6.8217209382068802</v>
      </c>
      <c r="O41" s="110">
        <v>7.0036611619786928</v>
      </c>
      <c r="P41" s="110">
        <v>5.7205444852898566</v>
      </c>
      <c r="Q41" s="110">
        <v>6.0724947720235063</v>
      </c>
      <c r="R41" s="110">
        <v>5.8989241525753204</v>
      </c>
      <c r="S41" s="110">
        <v>6.0951844897498084</v>
      </c>
      <c r="T41" s="110">
        <v>5.9643263324253262</v>
      </c>
      <c r="U41" s="110">
        <v>5.7623441029683979</v>
      </c>
      <c r="V41" s="110">
        <v>5.895980736860837</v>
      </c>
      <c r="W41" s="110">
        <v>5.4559611257526441</v>
      </c>
      <c r="X41" s="110">
        <v>6.0927875782963863</v>
      </c>
      <c r="Y41" s="110">
        <v>5.5539160758574306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201.46796847204922</v>
      </c>
      <c r="D43" s="118">
        <f t="shared" si="14"/>
        <v>176.90507535686845</v>
      </c>
      <c r="E43" s="118">
        <f t="shared" si="14"/>
        <v>185.34533761668973</v>
      </c>
      <c r="F43" s="118">
        <f t="shared" si="14"/>
        <v>182.77665615228187</v>
      </c>
      <c r="G43" s="118">
        <f t="shared" si="14"/>
        <v>181.7957505464837</v>
      </c>
      <c r="H43" s="118">
        <f t="shared" si="14"/>
        <v>167.13010864305332</v>
      </c>
      <c r="I43" s="118">
        <f t="shared" si="14"/>
        <v>141.18810984992342</v>
      </c>
      <c r="J43" s="118">
        <f t="shared" si="14"/>
        <v>160.70775685752437</v>
      </c>
      <c r="K43" s="118">
        <f t="shared" si="14"/>
        <v>154.93013041582827</v>
      </c>
      <c r="L43" s="118">
        <f t="shared" si="14"/>
        <v>148.11121017080811</v>
      </c>
      <c r="M43" s="118">
        <f t="shared" si="14"/>
        <v>122.47099484388211</v>
      </c>
      <c r="N43" s="118">
        <f t="shared" si="14"/>
        <v>137.63001617834084</v>
      </c>
      <c r="O43" s="118">
        <f t="shared" si="14"/>
        <v>138.33404201406083</v>
      </c>
      <c r="P43" s="118">
        <f t="shared" si="14"/>
        <v>97.765687663196815</v>
      </c>
      <c r="Q43" s="118">
        <f t="shared" si="14"/>
        <v>99.216407879191806</v>
      </c>
      <c r="R43" s="118">
        <f t="shared" ref="R43:V43" si="15">R44+R47+R49+R58</f>
        <v>104.34230163963872</v>
      </c>
      <c r="S43" s="118">
        <f t="shared" si="15"/>
        <v>100.55239573239999</v>
      </c>
      <c r="T43" s="118">
        <f t="shared" si="15"/>
        <v>93.354331767480488</v>
      </c>
      <c r="U43" s="118">
        <f t="shared" si="15"/>
        <v>91.780305570704073</v>
      </c>
      <c r="V43" s="118">
        <f t="shared" si="15"/>
        <v>81.993216583855045</v>
      </c>
      <c r="W43" s="118">
        <f t="shared" ref="W43:Y43" si="16">W44+W47+W49+W58</f>
        <v>91.823798288639807</v>
      </c>
      <c r="X43" s="118">
        <f t="shared" si="16"/>
        <v>71.193373739798659</v>
      </c>
      <c r="Y43" s="118">
        <f t="shared" si="16"/>
        <v>64.940222729325967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179.27287132797926</v>
      </c>
      <c r="D44" s="123">
        <f t="shared" si="17"/>
        <v>155.26131445994042</v>
      </c>
      <c r="E44" s="123">
        <f t="shared" si="17"/>
        <v>163.0133813964276</v>
      </c>
      <c r="F44" s="123">
        <f t="shared" si="17"/>
        <v>162.03143299881702</v>
      </c>
      <c r="G44" s="123">
        <f t="shared" si="17"/>
        <v>161.54523757329935</v>
      </c>
      <c r="H44" s="123">
        <f t="shared" si="17"/>
        <v>147.19483219870247</v>
      </c>
      <c r="I44" s="123">
        <f t="shared" si="17"/>
        <v>121.19206983090736</v>
      </c>
      <c r="J44" s="123">
        <f t="shared" si="17"/>
        <v>139.70628956392201</v>
      </c>
      <c r="K44" s="123">
        <f t="shared" si="17"/>
        <v>136.64728411340448</v>
      </c>
      <c r="L44" s="123">
        <f t="shared" si="17"/>
        <v>128.696159774617</v>
      </c>
      <c r="M44" s="123">
        <f t="shared" si="17"/>
        <v>102.67976878319851</v>
      </c>
      <c r="N44" s="123">
        <f t="shared" si="17"/>
        <v>116.50571494949348</v>
      </c>
      <c r="O44" s="123">
        <f t="shared" si="17"/>
        <v>117.18946544431299</v>
      </c>
      <c r="P44" s="123">
        <f t="shared" si="17"/>
        <v>78.924784322646346</v>
      </c>
      <c r="Q44" s="123">
        <f t="shared" si="17"/>
        <v>81.120097276884451</v>
      </c>
      <c r="R44" s="123">
        <f t="shared" ref="R44:V44" si="18">SUM(R45:R46)</f>
        <v>83.851069099043556</v>
      </c>
      <c r="S44" s="123">
        <f t="shared" si="18"/>
        <v>80.12864517379883</v>
      </c>
      <c r="T44" s="123">
        <f t="shared" si="18"/>
        <v>73.659320640953325</v>
      </c>
      <c r="U44" s="123">
        <f t="shared" si="18"/>
        <v>71.993997734693849</v>
      </c>
      <c r="V44" s="123">
        <f t="shared" si="18"/>
        <v>62.521069971768966</v>
      </c>
      <c r="W44" s="123">
        <f t="shared" ref="W44:Y44" si="19">SUM(W45:W46)</f>
        <v>72.654552064213959</v>
      </c>
      <c r="X44" s="123">
        <f t="shared" si="19"/>
        <v>56.30895414448468</v>
      </c>
      <c r="Y44" s="123">
        <f t="shared" si="19"/>
        <v>50.877092072747821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176.99516919636804</v>
      </c>
      <c r="D45" s="99">
        <v>153.29730790547666</v>
      </c>
      <c r="E45" s="99">
        <v>161.02736890326864</v>
      </c>
      <c r="F45" s="99">
        <v>160.02443978756475</v>
      </c>
      <c r="G45" s="99">
        <v>159.57150774679167</v>
      </c>
      <c r="H45" s="99">
        <v>145.41311084574201</v>
      </c>
      <c r="I45" s="99">
        <v>119.71055656969375</v>
      </c>
      <c r="J45" s="99">
        <v>138.00693396988669</v>
      </c>
      <c r="K45" s="99">
        <v>135.01350602293292</v>
      </c>
      <c r="L45" s="99">
        <v>127.14803193717333</v>
      </c>
      <c r="M45" s="99">
        <v>101.44471887047141</v>
      </c>
      <c r="N45" s="99">
        <v>115.05448283565887</v>
      </c>
      <c r="O45" s="99">
        <v>115.6746611359671</v>
      </c>
      <c r="P45" s="99">
        <v>77.862196495526945</v>
      </c>
      <c r="Q45" s="99">
        <v>79.992030725496832</v>
      </c>
      <c r="R45" s="99">
        <v>82.673171416788804</v>
      </c>
      <c r="S45" s="99">
        <v>79.002366917472699</v>
      </c>
      <c r="T45" s="99">
        <v>72.630215517378218</v>
      </c>
      <c r="U45" s="99">
        <v>70.988786031773628</v>
      </c>
      <c r="V45" s="99">
        <v>61.653458642139817</v>
      </c>
      <c r="W45" s="99">
        <v>71.636506792110708</v>
      </c>
      <c r="X45" s="99">
        <v>55.535651231812217</v>
      </c>
      <c r="Y45" s="99">
        <v>50.178708780879525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2.2777021316112203</v>
      </c>
      <c r="D46" s="99">
        <v>1.9640065544637726</v>
      </c>
      <c r="E46" s="99">
        <v>1.9860124931589587</v>
      </c>
      <c r="F46" s="99">
        <v>2.0069932112522797</v>
      </c>
      <c r="G46" s="99">
        <v>1.9737298265076921</v>
      </c>
      <c r="H46" s="99">
        <v>1.7817213529604705</v>
      </c>
      <c r="I46" s="99">
        <v>1.4815132612136004</v>
      </c>
      <c r="J46" s="99">
        <v>1.6993555940353178</v>
      </c>
      <c r="K46" s="99">
        <v>1.6337780904715564</v>
      </c>
      <c r="L46" s="99">
        <v>1.548127837443676</v>
      </c>
      <c r="M46" s="99">
        <v>1.23504991272711</v>
      </c>
      <c r="N46" s="99">
        <v>1.4512321138346094</v>
      </c>
      <c r="O46" s="99">
        <v>1.5148043083458869</v>
      </c>
      <c r="P46" s="99">
        <v>1.062587827119404</v>
      </c>
      <c r="Q46" s="99">
        <v>1.1280665513876229</v>
      </c>
      <c r="R46" s="99">
        <v>1.1778976822547489</v>
      </c>
      <c r="S46" s="99">
        <v>1.1262782563261355</v>
      </c>
      <c r="T46" s="99">
        <v>1.0291051235751121</v>
      </c>
      <c r="U46" s="99">
        <v>1.0052117029202181</v>
      </c>
      <c r="V46" s="99">
        <v>0.86761132962914855</v>
      </c>
      <c r="W46" s="99">
        <v>1.0180452721032514</v>
      </c>
      <c r="X46" s="99">
        <v>0.77330291267246132</v>
      </c>
      <c r="Y46" s="99">
        <v>0.69838329186829373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3.835350589262003E-2</v>
      </c>
      <c r="D47" s="123">
        <f t="shared" si="20"/>
        <v>9.3270731122502712E-2</v>
      </c>
      <c r="E47" s="123">
        <f t="shared" si="20"/>
        <v>5.994071214547627E-2</v>
      </c>
      <c r="F47" s="123">
        <f t="shared" si="20"/>
        <v>2.3668114982667184E-2</v>
      </c>
      <c r="G47" s="123">
        <f t="shared" si="20"/>
        <v>2.6987091251611677E-2</v>
      </c>
      <c r="H47" s="123">
        <f t="shared" si="20"/>
        <v>4.4222518916744655E-2</v>
      </c>
      <c r="I47" s="123">
        <f t="shared" si="20"/>
        <v>9.426235133901199E-3</v>
      </c>
      <c r="J47" s="123">
        <f t="shared" si="20"/>
        <v>4.7636642180132152E-2</v>
      </c>
      <c r="K47" s="123">
        <f t="shared" si="20"/>
        <v>0.16986457498167185</v>
      </c>
      <c r="L47" s="123">
        <f t="shared" si="20"/>
        <v>9.6608183531514583E-2</v>
      </c>
      <c r="M47" s="123">
        <f t="shared" si="20"/>
        <v>6.753348899115115E-2</v>
      </c>
      <c r="N47" s="123">
        <f t="shared" si="20"/>
        <v>5.8555242416231071E-2</v>
      </c>
      <c r="O47" s="123">
        <f t="shared" si="20"/>
        <v>0.1108691735688048</v>
      </c>
      <c r="P47" s="123">
        <f t="shared" si="20"/>
        <v>4.6049667477495816E-2</v>
      </c>
      <c r="Q47" s="123">
        <f t="shared" si="20"/>
        <v>7.094553048981514E-2</v>
      </c>
      <c r="R47" s="123">
        <f t="shared" si="20"/>
        <v>0.21976343899592493</v>
      </c>
      <c r="S47" s="123">
        <f t="shared" si="20"/>
        <v>0.26289898388642363</v>
      </c>
      <c r="T47" s="123">
        <f t="shared" si="20"/>
        <v>0.2015608679934312</v>
      </c>
      <c r="U47" s="123">
        <f t="shared" si="20"/>
        <v>0.44230582541465729</v>
      </c>
      <c r="V47" s="123">
        <f t="shared" si="20"/>
        <v>0.20824997138568799</v>
      </c>
      <c r="W47" s="123">
        <f t="shared" si="20"/>
        <v>0.56396284227888205</v>
      </c>
      <c r="X47" s="123">
        <f t="shared" si="20"/>
        <v>6.0464499395867934E-2</v>
      </c>
      <c r="Y47" s="123">
        <f t="shared" si="20"/>
        <v>4.3033990480564527E-2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3.835350589262003E-2</v>
      </c>
      <c r="D48" s="99">
        <f>RES_hhdet_in_fech!D48/RES_summary!D$21</f>
        <v>9.3270731122502712E-2</v>
      </c>
      <c r="E48" s="99">
        <f>RES_hhdet_in_fech!E48/RES_summary!E$21</f>
        <v>5.994071214547627E-2</v>
      </c>
      <c r="F48" s="99">
        <f>RES_hhdet_in_fech!F48/RES_summary!F$21</f>
        <v>2.3668114982667184E-2</v>
      </c>
      <c r="G48" s="99">
        <f>RES_hhdet_in_fech!G48/RES_summary!G$21</f>
        <v>2.6987091251611677E-2</v>
      </c>
      <c r="H48" s="99">
        <f>RES_hhdet_in_fech!H48/RES_summary!H$21</f>
        <v>4.4222518916744655E-2</v>
      </c>
      <c r="I48" s="99">
        <f>RES_hhdet_in_fech!I48/RES_summary!I$21</f>
        <v>9.426235133901199E-3</v>
      </c>
      <c r="J48" s="99">
        <f>RES_hhdet_in_fech!J48/RES_summary!J$21</f>
        <v>4.7636642180132152E-2</v>
      </c>
      <c r="K48" s="99">
        <f>RES_hhdet_in_fech!K48/RES_summary!K$21</f>
        <v>0.16986457498167185</v>
      </c>
      <c r="L48" s="99">
        <f>RES_hhdet_in_fech!L48/RES_summary!L$21</f>
        <v>9.6608183531514583E-2</v>
      </c>
      <c r="M48" s="99">
        <f>RES_hhdet_in_fech!M48/RES_summary!M$21</f>
        <v>6.753348899115115E-2</v>
      </c>
      <c r="N48" s="99">
        <f>RES_hhdet_in_fech!N48/RES_summary!N$21</f>
        <v>5.8555242416231071E-2</v>
      </c>
      <c r="O48" s="99">
        <f>RES_hhdet_in_fech!O48/RES_summary!O$21</f>
        <v>0.1108691735688048</v>
      </c>
      <c r="P48" s="99">
        <f>RES_hhdet_in_fech!P48/RES_summary!P$21</f>
        <v>4.6049667477495816E-2</v>
      </c>
      <c r="Q48" s="99">
        <f>RES_hhdet_in_fech!Q48/RES_summary!Q$21</f>
        <v>7.094553048981514E-2</v>
      </c>
      <c r="R48" s="99">
        <f>RES_hhdet_in_fech!R48/RES_summary!R$21</f>
        <v>0.21976343899592493</v>
      </c>
      <c r="S48" s="99">
        <f>RES_hhdet_in_fech!S48/RES_summary!S$21</f>
        <v>0.26289898388642363</v>
      </c>
      <c r="T48" s="99">
        <f>RES_hhdet_in_fech!T48/RES_summary!T$21</f>
        <v>0.2015608679934312</v>
      </c>
      <c r="U48" s="99">
        <f>RES_hhdet_in_fech!U48/RES_summary!U$21</f>
        <v>0.44230582541465729</v>
      </c>
      <c r="V48" s="99">
        <f>RES_hhdet_in_fech!V48/RES_summary!V$21</f>
        <v>0.20824997138568799</v>
      </c>
      <c r="W48" s="99">
        <f>RES_hhdet_in_fech!W48/RES_summary!W$21</f>
        <v>0.56396284227888205</v>
      </c>
      <c r="X48" s="99">
        <f>RES_hhdet_in_fech!X48/RES_summary!X$21</f>
        <v>6.0464499395867934E-2</v>
      </c>
      <c r="Y48" s="99">
        <f>RES_hhdet_in_fech!Y48/RES_summary!Y$21</f>
        <v>4.3033990480564527E-2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14.06338874854475</v>
      </c>
      <c r="D49" s="123">
        <v>13.402750245966116</v>
      </c>
      <c r="E49" s="123">
        <v>14.522830617417032</v>
      </c>
      <c r="F49" s="123">
        <v>13.697252100215634</v>
      </c>
      <c r="G49" s="123">
        <v>13.219389273943213</v>
      </c>
      <c r="H49" s="123">
        <v>12.964160642484433</v>
      </c>
      <c r="I49" s="123">
        <v>12.831167367542429</v>
      </c>
      <c r="J49" s="123">
        <v>13.896470277812339</v>
      </c>
      <c r="K49" s="123">
        <v>12.308404908983052</v>
      </c>
      <c r="L49" s="123">
        <v>12.238707529584394</v>
      </c>
      <c r="M49" s="123">
        <v>12.747836531252515</v>
      </c>
      <c r="N49" s="123">
        <v>13.780173125385044</v>
      </c>
      <c r="O49" s="123">
        <v>13.628728345213535</v>
      </c>
      <c r="P49" s="123">
        <v>12.299850704725721</v>
      </c>
      <c r="Q49" s="123">
        <v>11.372652645005722</v>
      </c>
      <c r="R49" s="123">
        <v>14.033557015360071</v>
      </c>
      <c r="S49" s="123">
        <v>13.574094080544523</v>
      </c>
      <c r="T49" s="123">
        <v>13.024700907673488</v>
      </c>
      <c r="U49" s="123">
        <v>13.0153444740209</v>
      </c>
      <c r="V49" s="123">
        <v>12.791345281214094</v>
      </c>
      <c r="W49" s="123">
        <v>12.767286010713391</v>
      </c>
      <c r="X49" s="123">
        <v>8.6353612120713574</v>
      </c>
      <c r="Y49" s="123">
        <v>8.2570055171871619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15.88575037851685</v>
      </c>
      <c r="D50" s="99">
        <v>15.028576069562435</v>
      </c>
      <c r="E50" s="99">
        <v>15.81468645831681</v>
      </c>
      <c r="F50" s="99">
        <v>15.094438914073185</v>
      </c>
      <c r="G50" s="99">
        <v>14.799586845091826</v>
      </c>
      <c r="H50" s="99">
        <v>14.785140032605804</v>
      </c>
      <c r="I50" s="99">
        <v>13.501206260193181</v>
      </c>
      <c r="J50" s="99">
        <v>14.649169163446354</v>
      </c>
      <c r="K50" s="99">
        <v>13.680296691590661</v>
      </c>
      <c r="L50" s="99">
        <v>13.482642903628433</v>
      </c>
      <c r="M50" s="99">
        <v>14.480281680110709</v>
      </c>
      <c r="N50" s="99">
        <v>15.201426056067993</v>
      </c>
      <c r="O50" s="99">
        <v>14.183789542345027</v>
      </c>
      <c r="P50" s="99">
        <v>12.829990689498834</v>
      </c>
      <c r="Q50" s="99">
        <v>11.372652645005722</v>
      </c>
      <c r="R50" s="99">
        <v>14.042510954723175</v>
      </c>
      <c r="S50" s="99">
        <v>13.575670375539138</v>
      </c>
      <c r="T50" s="99">
        <v>13.029163874905167</v>
      </c>
      <c r="U50" s="99">
        <v>13.021617447302555</v>
      </c>
      <c r="V50" s="99">
        <v>12.885607246792581</v>
      </c>
      <c r="W50" s="99">
        <v>13.762877953273687</v>
      </c>
      <c r="X50" s="99">
        <v>8.5456826012432554</v>
      </c>
      <c r="Y50" s="99">
        <v>8.3820618929921498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10.671422910363166</v>
      </c>
      <c r="D51" s="99">
        <v>0</v>
      </c>
      <c r="E51" s="99">
        <v>10.695464706197303</v>
      </c>
      <c r="F51" s="99">
        <v>10.186560187470699</v>
      </c>
      <c r="G51" s="99">
        <v>9.8871643246085874</v>
      </c>
      <c r="H51" s="99">
        <v>9.8436164769821453</v>
      </c>
      <c r="I51" s="99">
        <v>9.258591520602554</v>
      </c>
      <c r="J51" s="99">
        <v>9.9755984864551195</v>
      </c>
      <c r="K51" s="99">
        <v>9.2519231609913302</v>
      </c>
      <c r="L51" s="99">
        <v>10.488002337000092</v>
      </c>
      <c r="M51" s="99">
        <v>9.9308689667071377</v>
      </c>
      <c r="N51" s="99">
        <v>10.963476041493456</v>
      </c>
      <c r="O51" s="99">
        <v>0</v>
      </c>
      <c r="P51" s="99">
        <v>9.5193335177282012</v>
      </c>
      <c r="Q51" s="99">
        <v>0</v>
      </c>
      <c r="R51" s="99">
        <v>11.004872583952995</v>
      </c>
      <c r="S51" s="99">
        <v>10.900390199919144</v>
      </c>
      <c r="T51" s="99">
        <v>10.607152130700692</v>
      </c>
      <c r="U51" s="99">
        <v>10.675991432265613</v>
      </c>
      <c r="V51" s="99">
        <v>0</v>
      </c>
      <c r="W51" s="99">
        <v>11.487497469123046</v>
      </c>
      <c r="X51" s="99">
        <v>6.8976353051206374</v>
      </c>
      <c r="Y51" s="99">
        <v>6.7633041785715227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3.8053445015119838</v>
      </c>
      <c r="D52" s="102">
        <v>0</v>
      </c>
      <c r="E52" s="102">
        <v>3.833634002834883</v>
      </c>
      <c r="F52" s="102">
        <v>3.5439736551986982</v>
      </c>
      <c r="G52" s="102">
        <v>3.1621746263172033</v>
      </c>
      <c r="H52" s="102">
        <v>2.9931263303759503</v>
      </c>
      <c r="I52" s="102">
        <v>3.2948155887548247</v>
      </c>
      <c r="J52" s="102">
        <v>3.2962422198064099</v>
      </c>
      <c r="K52" s="102">
        <v>2.8049054133755562</v>
      </c>
      <c r="L52" s="102">
        <v>6.0317734900040003</v>
      </c>
      <c r="M52" s="102">
        <v>2.8587211287311818</v>
      </c>
      <c r="N52" s="102">
        <v>3.8856800575032371</v>
      </c>
      <c r="O52" s="102">
        <v>0</v>
      </c>
      <c r="P52" s="102">
        <v>2.4550532587045173</v>
      </c>
      <c r="Q52" s="102">
        <v>0</v>
      </c>
      <c r="R52" s="102">
        <v>2.9296308235268063</v>
      </c>
      <c r="S52" s="102">
        <v>3.1742549460865699</v>
      </c>
      <c r="T52" s="102">
        <v>3.0220178249482941</v>
      </c>
      <c r="U52" s="102">
        <v>2.7615082371039246</v>
      </c>
      <c r="V52" s="102">
        <v>0</v>
      </c>
      <c r="W52" s="102">
        <v>3.0383709617948167</v>
      </c>
      <c r="X52" s="102">
        <v>0.66528784262310947</v>
      </c>
      <c r="Y52" s="102">
        <v>0.5726312046437948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6.866078408851183</v>
      </c>
      <c r="D53" s="105">
        <v>0</v>
      </c>
      <c r="E53" s="105">
        <v>6.8618307033624193</v>
      </c>
      <c r="F53" s="105">
        <v>6.6425865322719968</v>
      </c>
      <c r="G53" s="105">
        <v>6.7249896982913837</v>
      </c>
      <c r="H53" s="105">
        <v>6.8504901466061945</v>
      </c>
      <c r="I53" s="105">
        <v>5.9637759318477315</v>
      </c>
      <c r="J53" s="105">
        <v>6.679356266648707</v>
      </c>
      <c r="K53" s="105">
        <v>6.4470177476157744</v>
      </c>
      <c r="L53" s="105">
        <v>4.4562288469960896</v>
      </c>
      <c r="M53" s="105">
        <v>7.0721478379759564</v>
      </c>
      <c r="N53" s="105">
        <v>7.0777959839902183</v>
      </c>
      <c r="O53" s="105">
        <v>0</v>
      </c>
      <c r="P53" s="105">
        <v>7.0642802590236826</v>
      </c>
      <c r="Q53" s="105">
        <v>0</v>
      </c>
      <c r="R53" s="105">
        <v>8.0752417604261897</v>
      </c>
      <c r="S53" s="105">
        <v>7.7261352538325774</v>
      </c>
      <c r="T53" s="105">
        <v>7.5851343057523968</v>
      </c>
      <c r="U53" s="105">
        <v>7.9144831951616874</v>
      </c>
      <c r="V53" s="105">
        <v>0</v>
      </c>
      <c r="W53" s="105">
        <v>8.4491265073282271</v>
      </c>
      <c r="X53" s="105">
        <v>6.2323474624975272</v>
      </c>
      <c r="Y53" s="105">
        <v>6.1906729739277271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12.408150288831553</v>
      </c>
      <c r="D54" s="102">
        <v>12.216458774836711</v>
      </c>
      <c r="E54" s="102">
        <v>12.73655432782367</v>
      </c>
      <c r="F54" s="102">
        <v>12.594039237970831</v>
      </c>
      <c r="G54" s="102">
        <v>11.562710483607169</v>
      </c>
      <c r="H54" s="102">
        <v>11.792685844803522</v>
      </c>
      <c r="I54" s="102">
        <v>11.691815709399139</v>
      </c>
      <c r="J54" s="102">
        <v>11.684253892463971</v>
      </c>
      <c r="K54" s="102">
        <v>10.641001588619032</v>
      </c>
      <c r="L54" s="102">
        <v>11.471412628044023</v>
      </c>
      <c r="M54" s="102">
        <v>12.213494749521248</v>
      </c>
      <c r="N54" s="102">
        <v>12.954748062254298</v>
      </c>
      <c r="O54" s="102">
        <v>13.465411341404558</v>
      </c>
      <c r="P54" s="102">
        <v>11.824528806139183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12.80771105545195</v>
      </c>
      <c r="W54" s="102">
        <v>12.253232615166933</v>
      </c>
      <c r="X54" s="102">
        <v>9.0416846119237171</v>
      </c>
      <c r="Y54" s="102">
        <v>8.3254945456811864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9.6295587689636708</v>
      </c>
      <c r="D55" s="105">
        <v>9.4142106955674745</v>
      </c>
      <c r="E55" s="105">
        <v>9.9138684739331246</v>
      </c>
      <c r="F55" s="105">
        <v>9.7851042570447326</v>
      </c>
      <c r="G55" s="105">
        <v>8.9225270053251418</v>
      </c>
      <c r="H55" s="105">
        <v>9.0740342262686777</v>
      </c>
      <c r="I55" s="105">
        <v>9.1518473432370371</v>
      </c>
      <c r="J55" s="105">
        <v>9.0938690474173498</v>
      </c>
      <c r="K55" s="105">
        <v>8.2334112489959299</v>
      </c>
      <c r="L55" s="105">
        <v>9.6823083790797533</v>
      </c>
      <c r="M55" s="105">
        <v>9.4802987710404949</v>
      </c>
      <c r="N55" s="105">
        <v>10.320087551423219</v>
      </c>
      <c r="O55" s="105">
        <v>10.85422652750762</v>
      </c>
      <c r="P55" s="105">
        <v>9.4075102893389921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10.760359404759631</v>
      </c>
      <c r="W55" s="105">
        <v>10.36651052373395</v>
      </c>
      <c r="X55" s="105">
        <v>7.5234639357648154</v>
      </c>
      <c r="Y55" s="105">
        <v>6.9931415822951504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2.972015621213969</v>
      </c>
      <c r="D56" s="99">
        <v>2.6712650409872354</v>
      </c>
      <c r="E56" s="99">
        <v>3.0878005144209091</v>
      </c>
      <c r="F56" s="99">
        <v>2.9574988093933032</v>
      </c>
      <c r="G56" s="99">
        <v>2.4687389230668892</v>
      </c>
      <c r="H56" s="99">
        <v>2.3845461119912059</v>
      </c>
      <c r="I56" s="99">
        <v>2.8560734302879265</v>
      </c>
      <c r="J56" s="99">
        <v>2.6255420113927292</v>
      </c>
      <c r="K56" s="99">
        <v>2.1740586459290352</v>
      </c>
      <c r="L56" s="99">
        <v>5.1317066539252378</v>
      </c>
      <c r="M56" s="99">
        <v>2.4072340677612907</v>
      </c>
      <c r="N56" s="99">
        <v>3.3083142257488705</v>
      </c>
      <c r="O56" s="99">
        <v>3.5945123903465186</v>
      </c>
      <c r="P56" s="99">
        <v>2.261974816574492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2.7637073634745417</v>
      </c>
      <c r="W56" s="99">
        <v>2.6925187261432058</v>
      </c>
      <c r="X56" s="99">
        <v>0.7622338107558233</v>
      </c>
      <c r="Y56" s="99">
        <v>0.57338469946157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6.6575431477497036</v>
      </c>
      <c r="D57" s="99">
        <v>6.7429456545802386</v>
      </c>
      <c r="E57" s="99">
        <v>6.8260679595122138</v>
      </c>
      <c r="F57" s="99">
        <v>6.8276054476514316</v>
      </c>
      <c r="G57" s="99">
        <v>6.453788082258253</v>
      </c>
      <c r="H57" s="99">
        <v>6.6894881142774727</v>
      </c>
      <c r="I57" s="99">
        <v>6.2957739129491106</v>
      </c>
      <c r="J57" s="99">
        <v>6.468327036024621</v>
      </c>
      <c r="K57" s="99">
        <v>6.0593526030668947</v>
      </c>
      <c r="L57" s="99">
        <v>4.5506017251545172</v>
      </c>
      <c r="M57" s="99">
        <v>7.0730647032792051</v>
      </c>
      <c r="N57" s="99">
        <v>7.0117733256743495</v>
      </c>
      <c r="O57" s="99">
        <v>7.2597141371611009</v>
      </c>
      <c r="P57" s="99">
        <v>7.1455354727645011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7.9966520412850901</v>
      </c>
      <c r="W57" s="99">
        <v>7.6739917975907446</v>
      </c>
      <c r="X57" s="99">
        <v>6.7612301250089919</v>
      </c>
      <c r="Y57" s="99">
        <v>6.41975688283358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8.0933548896325842</v>
      </c>
      <c r="D58" s="123">
        <v>8.1477399198394238</v>
      </c>
      <c r="E58" s="123">
        <v>7.7491848906996115</v>
      </c>
      <c r="F58" s="123">
        <v>7.0243029382665725</v>
      </c>
      <c r="G58" s="123">
        <v>7.0041366079895093</v>
      </c>
      <c r="H58" s="123">
        <v>6.9268932829496519</v>
      </c>
      <c r="I58" s="123">
        <v>7.1554464163397498</v>
      </c>
      <c r="J58" s="123">
        <v>7.057360373609896</v>
      </c>
      <c r="K58" s="123">
        <v>5.8045768184590942</v>
      </c>
      <c r="L58" s="123">
        <v>7.0797346830751913</v>
      </c>
      <c r="M58" s="123">
        <v>6.9758560404399335</v>
      </c>
      <c r="N58" s="123">
        <v>7.2855728610460808</v>
      </c>
      <c r="O58" s="123">
        <v>7.404979050965486</v>
      </c>
      <c r="P58" s="123">
        <v>6.4950029683472561</v>
      </c>
      <c r="Q58" s="123">
        <v>6.6527124268118154</v>
      </c>
      <c r="R58" s="123">
        <v>6.2379120862391604</v>
      </c>
      <c r="S58" s="123">
        <v>6.5867574941702065</v>
      </c>
      <c r="T58" s="123">
        <v>6.4687493508602421</v>
      </c>
      <c r="U58" s="123">
        <v>6.3286575365746467</v>
      </c>
      <c r="V58" s="123">
        <v>6.4725513594862942</v>
      </c>
      <c r="W58" s="123">
        <v>5.8379973714335716</v>
      </c>
      <c r="X58" s="123">
        <v>6.1885938838467531</v>
      </c>
      <c r="Y58" s="123">
        <v>5.7630911489104211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8.9718777227881947</v>
      </c>
      <c r="D59" s="99">
        <v>9.0866787890103744</v>
      </c>
      <c r="E59" s="99">
        <v>8.4818482695258712</v>
      </c>
      <c r="F59" s="99">
        <v>8.234247254187494</v>
      </c>
      <c r="G59" s="99">
        <v>7.9875319279493118</v>
      </c>
      <c r="H59" s="99">
        <v>7.8800188805010185</v>
      </c>
      <c r="I59" s="99">
        <v>8.2620612086323639</v>
      </c>
      <c r="J59" s="99">
        <v>7.7000688268779767</v>
      </c>
      <c r="K59" s="99">
        <v>7.7450438597332134</v>
      </c>
      <c r="L59" s="99">
        <v>7.8886798679282393</v>
      </c>
      <c r="M59" s="99">
        <v>8.2433835430737048</v>
      </c>
      <c r="N59" s="99">
        <v>8.2995471898197106</v>
      </c>
      <c r="O59" s="99">
        <v>8.2703617132151077</v>
      </c>
      <c r="P59" s="99">
        <v>8.2919524851820974</v>
      </c>
      <c r="Q59" s="99">
        <v>8.2157580978621496</v>
      </c>
      <c r="R59" s="99">
        <v>7.542115662879465</v>
      </c>
      <c r="S59" s="99">
        <v>8.1827047822307915</v>
      </c>
      <c r="T59" s="99">
        <v>8.0120676794835131</v>
      </c>
      <c r="U59" s="99">
        <v>8.0137324477370537</v>
      </c>
      <c r="V59" s="99">
        <v>8.7096997920628478</v>
      </c>
      <c r="W59" s="99">
        <v>8.2951569887473031</v>
      </c>
      <c r="X59" s="99">
        <v>8.2535207890447744</v>
      </c>
      <c r="Y59" s="99">
        <v>7.7242317704341712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7.4650975676907265</v>
      </c>
      <c r="D60" s="110">
        <v>7.3720667097064458</v>
      </c>
      <c r="E60" s="110">
        <v>7.1539553434787209</v>
      </c>
      <c r="F60" s="110">
        <v>5.8550972419411282</v>
      </c>
      <c r="G60" s="110">
        <v>6.2985169002489796</v>
      </c>
      <c r="H60" s="110">
        <v>6.3941687187201151</v>
      </c>
      <c r="I60" s="110">
        <v>6.5402435683842892</v>
      </c>
      <c r="J60" s="110">
        <v>6.7589587983378419</v>
      </c>
      <c r="K60" s="110">
        <v>4.7970725554520639</v>
      </c>
      <c r="L60" s="110">
        <v>6.6375856877972232</v>
      </c>
      <c r="M60" s="110">
        <v>6.2617842181463965</v>
      </c>
      <c r="N60" s="110">
        <v>6.8217209382068802</v>
      </c>
      <c r="O60" s="110">
        <v>7.0036611619786946</v>
      </c>
      <c r="P60" s="110">
        <v>5.7205444852898575</v>
      </c>
      <c r="Q60" s="110">
        <v>6.0724947720235054</v>
      </c>
      <c r="R60" s="110">
        <v>5.8989241525753204</v>
      </c>
      <c r="S60" s="110">
        <v>6.0951844897498075</v>
      </c>
      <c r="T60" s="110">
        <v>5.9643263324253279</v>
      </c>
      <c r="U60" s="110">
        <v>5.7623441029683971</v>
      </c>
      <c r="V60" s="110">
        <v>5.895980736860837</v>
      </c>
      <c r="W60" s="110">
        <v>5.4559611257526432</v>
      </c>
      <c r="X60" s="110">
        <v>6.0927875782963872</v>
      </c>
      <c r="Y60" s="110">
        <v>5.5539160758574315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175.52246653851191</v>
      </c>
      <c r="D62" s="118">
        <f t="shared" si="21"/>
        <v>171.66538901250553</v>
      </c>
      <c r="E62" s="118">
        <f t="shared" si="21"/>
        <v>164.65681283974831</v>
      </c>
      <c r="F62" s="118">
        <f t="shared" si="21"/>
        <v>174.56014885511811</v>
      </c>
      <c r="G62" s="118">
        <f t="shared" si="21"/>
        <v>166.00463302122847</v>
      </c>
      <c r="H62" s="118">
        <f t="shared" si="21"/>
        <v>158.8206953307438</v>
      </c>
      <c r="I62" s="118">
        <f t="shared" si="21"/>
        <v>136.46055023637618</v>
      </c>
      <c r="J62" s="118">
        <f t="shared" si="21"/>
        <v>142.73013722491817</v>
      </c>
      <c r="K62" s="118">
        <f t="shared" si="21"/>
        <v>142.37698835886613</v>
      </c>
      <c r="L62" s="118">
        <f t="shared" si="21"/>
        <v>135.89387141964329</v>
      </c>
      <c r="M62" s="118">
        <f t="shared" si="21"/>
        <v>120.18916342720605</v>
      </c>
      <c r="N62" s="118">
        <f t="shared" si="21"/>
        <v>128.88669270869451</v>
      </c>
      <c r="O62" s="118">
        <f t="shared" si="21"/>
        <v>128.28186026129555</v>
      </c>
      <c r="P62" s="118">
        <f t="shared" si="21"/>
        <v>90.700460406558179</v>
      </c>
      <c r="Q62" s="118">
        <f t="shared" si="21"/>
        <v>92.326787024209892</v>
      </c>
      <c r="R62" s="118">
        <f t="shared" ref="R62:V62" si="22">R63+R66+R68+R77</f>
        <v>96.688156118413261</v>
      </c>
      <c r="S62" s="118">
        <f t="shared" si="22"/>
        <v>92.476409018333399</v>
      </c>
      <c r="T62" s="118">
        <f t="shared" si="22"/>
        <v>84.923880507635715</v>
      </c>
      <c r="U62" s="118">
        <f t="shared" si="22"/>
        <v>81.466413833511183</v>
      </c>
      <c r="V62" s="118">
        <f t="shared" si="22"/>
        <v>78.712648732043832</v>
      </c>
      <c r="W62" s="118">
        <f t="shared" ref="W62:Y62" si="23">W63+W66+W68+W77</f>
        <v>80.946282854845123</v>
      </c>
      <c r="X62" s="118">
        <f t="shared" si="23"/>
        <v>66.2104443967701</v>
      </c>
      <c r="Y62" s="118">
        <f t="shared" si="23"/>
        <v>60.052242290115139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153.49357086820476</v>
      </c>
      <c r="D63" s="123">
        <f t="shared" si="24"/>
        <v>148.18345796725839</v>
      </c>
      <c r="E63" s="123">
        <f t="shared" si="24"/>
        <v>142.75316996140194</v>
      </c>
      <c r="F63" s="123">
        <f t="shared" si="24"/>
        <v>152.87742662964098</v>
      </c>
      <c r="G63" s="123">
        <f t="shared" si="24"/>
        <v>145.30963935955862</v>
      </c>
      <c r="H63" s="123">
        <f t="shared" si="24"/>
        <v>137.59381764913635</v>
      </c>
      <c r="I63" s="123">
        <f t="shared" si="24"/>
        <v>115.86585509852262</v>
      </c>
      <c r="J63" s="123">
        <f t="shared" si="24"/>
        <v>122.46811325514149</v>
      </c>
      <c r="K63" s="123">
        <f t="shared" si="24"/>
        <v>123.6745097253599</v>
      </c>
      <c r="L63" s="123">
        <f t="shared" si="24"/>
        <v>116.72426832251142</v>
      </c>
      <c r="M63" s="123">
        <f t="shared" si="24"/>
        <v>98.433928659016345</v>
      </c>
      <c r="N63" s="123">
        <f t="shared" si="24"/>
        <v>107.44078223885919</v>
      </c>
      <c r="O63" s="123">
        <f t="shared" si="24"/>
        <v>107.5889687509849</v>
      </c>
      <c r="P63" s="123">
        <f t="shared" si="24"/>
        <v>71.404832323870664</v>
      </c>
      <c r="Q63" s="123">
        <f t="shared" si="24"/>
        <v>73.34598515871896</v>
      </c>
      <c r="R63" s="123">
        <f t="shared" ref="R63:V63" si="25">SUM(R64:R65)</f>
        <v>77.274040026000691</v>
      </c>
      <c r="S63" s="123">
        <f t="shared" si="25"/>
        <v>72.593741869604813</v>
      </c>
      <c r="T63" s="123">
        <f t="shared" si="25"/>
        <v>65.496262172554253</v>
      </c>
      <c r="U63" s="123">
        <f t="shared" si="25"/>
        <v>61.822960202259317</v>
      </c>
      <c r="V63" s="123">
        <f t="shared" si="25"/>
        <v>58.71514510152295</v>
      </c>
      <c r="W63" s="123">
        <f t="shared" ref="W63:Y63" si="26">SUM(W64:W65)</f>
        <v>61.217196178244343</v>
      </c>
      <c r="X63" s="123">
        <f t="shared" si="26"/>
        <v>49.3894601518613</v>
      </c>
      <c r="Y63" s="123">
        <f t="shared" si="26"/>
        <v>44.52849738188079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151.36864901994295</v>
      </c>
      <c r="D64" s="99">
        <v>146.14252503595458</v>
      </c>
      <c r="E64" s="99">
        <v>140.86077917759158</v>
      </c>
      <c r="F64" s="99">
        <v>150.81840567179324</v>
      </c>
      <c r="G64" s="99">
        <v>143.38033597068684</v>
      </c>
      <c r="H64" s="99">
        <v>135.78488963412249</v>
      </c>
      <c r="I64" s="99">
        <v>114.32825909750878</v>
      </c>
      <c r="J64" s="99">
        <v>120.8516246572589</v>
      </c>
      <c r="K64" s="99">
        <v>122.07039454293309</v>
      </c>
      <c r="L64" s="99">
        <v>115.2012920764098</v>
      </c>
      <c r="M64" s="99">
        <v>97.14943537085945</v>
      </c>
      <c r="N64" s="99">
        <v>105.98781402123817</v>
      </c>
      <c r="O64" s="99">
        <v>106.07662371625214</v>
      </c>
      <c r="P64" s="99">
        <v>70.356415096722372</v>
      </c>
      <c r="Q64" s="99">
        <v>72.228817408174265</v>
      </c>
      <c r="R64" s="99">
        <v>76.076916728202036</v>
      </c>
      <c r="S64" s="99">
        <v>71.457975869943994</v>
      </c>
      <c r="T64" s="99">
        <v>64.466857056081579</v>
      </c>
      <c r="U64" s="99">
        <v>60.841746087365415</v>
      </c>
      <c r="V64" s="99">
        <v>57.781405253273313</v>
      </c>
      <c r="W64" s="99">
        <v>60.229404435348009</v>
      </c>
      <c r="X64" s="99">
        <v>48.605776474343706</v>
      </c>
      <c r="Y64" s="99">
        <v>43.820564929621973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2.124921848261808</v>
      </c>
      <c r="D65" s="99">
        <v>2.0409329313038245</v>
      </c>
      <c r="E65" s="99">
        <v>1.8923907838103593</v>
      </c>
      <c r="F65" s="99">
        <v>2.0590209578477419</v>
      </c>
      <c r="G65" s="99">
        <v>1.9293033888717745</v>
      </c>
      <c r="H65" s="99">
        <v>1.8089280150138574</v>
      </c>
      <c r="I65" s="99">
        <v>1.5375960010138403</v>
      </c>
      <c r="J65" s="99">
        <v>1.6164885978825956</v>
      </c>
      <c r="K65" s="99">
        <v>1.6041151824268143</v>
      </c>
      <c r="L65" s="99">
        <v>1.5229762461016263</v>
      </c>
      <c r="M65" s="99">
        <v>1.2844932881568916</v>
      </c>
      <c r="N65" s="99">
        <v>1.4529682176210186</v>
      </c>
      <c r="O65" s="99">
        <v>1.5123450347327656</v>
      </c>
      <c r="P65" s="99">
        <v>1.048417227148293</v>
      </c>
      <c r="Q65" s="99">
        <v>1.1171677505446924</v>
      </c>
      <c r="R65" s="99">
        <v>1.1971232977986592</v>
      </c>
      <c r="S65" s="99">
        <v>1.1357659996608214</v>
      </c>
      <c r="T65" s="99">
        <v>1.0294051164726723</v>
      </c>
      <c r="U65" s="99">
        <v>0.98121411489390054</v>
      </c>
      <c r="V65" s="99">
        <v>0.93373984824963763</v>
      </c>
      <c r="W65" s="99">
        <v>0.98779174289633098</v>
      </c>
      <c r="X65" s="99">
        <v>0.78368367751759216</v>
      </c>
      <c r="Y65" s="99">
        <v>0.7079324522588144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3.8341707852893619E-2</v>
      </c>
      <c r="D66" s="123">
        <f t="shared" si="27"/>
        <v>9.3265059411136608E-2</v>
      </c>
      <c r="E66" s="123">
        <f t="shared" si="27"/>
        <v>5.9904667730422273E-2</v>
      </c>
      <c r="F66" s="123">
        <f t="shared" si="27"/>
        <v>2.3682650781896637E-2</v>
      </c>
      <c r="G66" s="123">
        <f t="shared" si="27"/>
        <v>2.7003269451663824E-2</v>
      </c>
      <c r="H66" s="123">
        <f t="shared" si="27"/>
        <v>4.4218439954850017E-2</v>
      </c>
      <c r="I66" s="123">
        <f t="shared" si="27"/>
        <v>9.4226124469648214E-3</v>
      </c>
      <c r="J66" s="123">
        <f t="shared" si="27"/>
        <v>4.7647946610208151E-2</v>
      </c>
      <c r="K66" s="123">
        <f t="shared" si="27"/>
        <v>0.16988245958936432</v>
      </c>
      <c r="L66" s="123">
        <f t="shared" si="27"/>
        <v>9.6628322553080848E-2</v>
      </c>
      <c r="M66" s="123">
        <f t="shared" si="27"/>
        <v>6.7525548184823689E-2</v>
      </c>
      <c r="N66" s="123">
        <f t="shared" si="27"/>
        <v>5.8557653551653176E-2</v>
      </c>
      <c r="O66" s="123">
        <f t="shared" si="27"/>
        <v>0.11087197988464387</v>
      </c>
      <c r="P66" s="123">
        <f t="shared" si="27"/>
        <v>4.6195409906369826E-2</v>
      </c>
      <c r="Q66" s="123">
        <f t="shared" si="27"/>
        <v>7.0920136480252097E-2</v>
      </c>
      <c r="R66" s="123">
        <f t="shared" si="27"/>
        <v>0.21972020446491317</v>
      </c>
      <c r="S66" s="123">
        <f t="shared" si="27"/>
        <v>0.26288606416778648</v>
      </c>
      <c r="T66" s="123">
        <f t="shared" si="27"/>
        <v>0.20159415742869358</v>
      </c>
      <c r="U66" s="123">
        <f t="shared" si="27"/>
        <v>0.4423140625749914</v>
      </c>
      <c r="V66" s="123">
        <f t="shared" si="27"/>
        <v>0.20827673272942709</v>
      </c>
      <c r="W66" s="123">
        <f t="shared" si="27"/>
        <v>0.56398923626172914</v>
      </c>
      <c r="X66" s="123">
        <f t="shared" si="27"/>
        <v>6.0472398544534331E-2</v>
      </c>
      <c r="Y66" s="123">
        <f t="shared" si="27"/>
        <v>4.3016405738293413E-2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3.8341707852893619E-2</v>
      </c>
      <c r="D67" s="99">
        <f>RES_hhdet_in_fech!D67/RES_summary!D$21</f>
        <v>9.3265059411136608E-2</v>
      </c>
      <c r="E67" s="99">
        <f>RES_hhdet_in_fech!E67/RES_summary!E$21</f>
        <v>5.9904667730422273E-2</v>
      </c>
      <c r="F67" s="99">
        <f>RES_hhdet_in_fech!F67/RES_summary!F$21</f>
        <v>2.3682650781896637E-2</v>
      </c>
      <c r="G67" s="99">
        <f>RES_hhdet_in_fech!G67/RES_summary!G$21</f>
        <v>2.7003269451663824E-2</v>
      </c>
      <c r="H67" s="99">
        <f>RES_hhdet_in_fech!H67/RES_summary!H$21</f>
        <v>4.4218439954850017E-2</v>
      </c>
      <c r="I67" s="99">
        <f>RES_hhdet_in_fech!I67/RES_summary!I$21</f>
        <v>9.4226124469648214E-3</v>
      </c>
      <c r="J67" s="99">
        <f>RES_hhdet_in_fech!J67/RES_summary!J$21</f>
        <v>4.7647946610208151E-2</v>
      </c>
      <c r="K67" s="99">
        <f>RES_hhdet_in_fech!K67/RES_summary!K$21</f>
        <v>0.16988245958936432</v>
      </c>
      <c r="L67" s="99">
        <f>RES_hhdet_in_fech!L67/RES_summary!L$21</f>
        <v>9.6628322553080848E-2</v>
      </c>
      <c r="M67" s="99">
        <f>RES_hhdet_in_fech!M67/RES_summary!M$21</f>
        <v>6.7525548184823689E-2</v>
      </c>
      <c r="N67" s="99">
        <f>RES_hhdet_in_fech!N67/RES_summary!N$21</f>
        <v>5.8557653551653176E-2</v>
      </c>
      <c r="O67" s="99">
        <f>RES_hhdet_in_fech!O67/RES_summary!O$21</f>
        <v>0.11087197988464387</v>
      </c>
      <c r="P67" s="99">
        <f>RES_hhdet_in_fech!P67/RES_summary!P$21</f>
        <v>4.6195409906369826E-2</v>
      </c>
      <c r="Q67" s="99">
        <f>RES_hhdet_in_fech!Q67/RES_summary!Q$21</f>
        <v>7.0920136480252097E-2</v>
      </c>
      <c r="R67" s="99">
        <f>RES_hhdet_in_fech!R67/RES_summary!R$21</f>
        <v>0.21972020446491317</v>
      </c>
      <c r="S67" s="99">
        <f>RES_hhdet_in_fech!S67/RES_summary!S$21</f>
        <v>0.26288606416778648</v>
      </c>
      <c r="T67" s="99">
        <f>RES_hhdet_in_fech!T67/RES_summary!T$21</f>
        <v>0.20159415742869358</v>
      </c>
      <c r="U67" s="99">
        <f>RES_hhdet_in_fech!U67/RES_summary!U$21</f>
        <v>0.4423140625749914</v>
      </c>
      <c r="V67" s="99">
        <f>RES_hhdet_in_fech!V67/RES_summary!V$21</f>
        <v>0.20827673272942709</v>
      </c>
      <c r="W67" s="99">
        <f>RES_hhdet_in_fech!W67/RES_summary!W$21</f>
        <v>0.56398923626172914</v>
      </c>
      <c r="X67" s="99">
        <f>RES_hhdet_in_fech!X67/RES_summary!X$21</f>
        <v>6.0472398544534331E-2</v>
      </c>
      <c r="Y67" s="99">
        <f>RES_hhdet_in_fech!Y67/RES_summary!Y$21</f>
        <v>4.3016405738293413E-2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13.385786399877318</v>
      </c>
      <c r="D68" s="123">
        <v>14.116013923344726</v>
      </c>
      <c r="E68" s="123">
        <v>13.636416101953655</v>
      </c>
      <c r="F68" s="123">
        <v>14.000837599382274</v>
      </c>
      <c r="G68" s="123">
        <v>12.848637258360482</v>
      </c>
      <c r="H68" s="123">
        <v>13.197282540759684</v>
      </c>
      <c r="I68" s="123">
        <v>12.396109554108799</v>
      </c>
      <c r="J68" s="123">
        <v>12.248655510523063</v>
      </c>
      <c r="K68" s="123">
        <v>11.711698651807362</v>
      </c>
      <c r="L68" s="123">
        <v>11.388167257069691</v>
      </c>
      <c r="M68" s="123">
        <v>13.268399301136244</v>
      </c>
      <c r="N68" s="123">
        <v>13.006096759788251</v>
      </c>
      <c r="O68" s="123">
        <v>12.611976466207864</v>
      </c>
      <c r="P68" s="123">
        <v>11.603450950712713</v>
      </c>
      <c r="Q68" s="123">
        <v>11.550713193446647</v>
      </c>
      <c r="R68" s="123">
        <v>11.618423816045286</v>
      </c>
      <c r="S68" s="123">
        <v>11.941022081348189</v>
      </c>
      <c r="T68" s="123">
        <v>11.706726168752777</v>
      </c>
      <c r="U68" s="123">
        <v>11.648025390838136</v>
      </c>
      <c r="V68" s="123">
        <v>12.015021115498715</v>
      </c>
      <c r="W68" s="123">
        <v>11.459227075464621</v>
      </c>
      <c r="X68" s="123">
        <v>8.5678433231443876</v>
      </c>
      <c r="Y68" s="123">
        <v>7.7327947068902532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13.553158731042345</v>
      </c>
      <c r="D69" s="99">
        <v>14.202055799314833</v>
      </c>
      <c r="E69" s="99">
        <v>13.642595328021036</v>
      </c>
      <c r="F69" s="99">
        <v>14.058198445273151</v>
      </c>
      <c r="G69" s="99">
        <v>12.851053055667295</v>
      </c>
      <c r="H69" s="99">
        <v>13.364935393854239</v>
      </c>
      <c r="I69" s="99">
        <v>12.40064276281586</v>
      </c>
      <c r="J69" s="99">
        <v>12.409612483209647</v>
      </c>
      <c r="K69" s="99">
        <v>11.718552069457187</v>
      </c>
      <c r="L69" s="99">
        <v>11.446335070732159</v>
      </c>
      <c r="M69" s="99">
        <v>13.398827955985094</v>
      </c>
      <c r="N69" s="99">
        <v>13.119308085869603</v>
      </c>
      <c r="O69" s="99">
        <v>12.423178084999613</v>
      </c>
      <c r="P69" s="99">
        <v>11.630423194649698</v>
      </c>
      <c r="Q69" s="99">
        <v>11.371702009157518</v>
      </c>
      <c r="R69" s="99">
        <v>11.52145548219176</v>
      </c>
      <c r="S69" s="99">
        <v>11.834900052870744</v>
      </c>
      <c r="T69" s="99">
        <v>11.598513302499457</v>
      </c>
      <c r="U69" s="99">
        <v>11.626164883904231</v>
      </c>
      <c r="V69" s="99">
        <v>11.965347150276269</v>
      </c>
      <c r="W69" s="99">
        <v>11.462335204562224</v>
      </c>
      <c r="X69" s="99">
        <v>8.5735905402732193</v>
      </c>
      <c r="Y69" s="99">
        <v>7.7351560871961462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9.6773974701694403</v>
      </c>
      <c r="D70" s="99">
        <v>10.09527394335157</v>
      </c>
      <c r="E70" s="99">
        <v>9.8789312076477671</v>
      </c>
      <c r="F70" s="99">
        <v>10.208829111851298</v>
      </c>
      <c r="G70" s="99">
        <v>9.3001447545635667</v>
      </c>
      <c r="H70" s="99">
        <v>9.6958882738738268</v>
      </c>
      <c r="I70" s="99">
        <v>9.2404121830692372</v>
      </c>
      <c r="J70" s="99">
        <v>9.2386370477172033</v>
      </c>
      <c r="K70" s="99">
        <v>8.7237798919246021</v>
      </c>
      <c r="L70" s="99">
        <v>9.4699167105236981</v>
      </c>
      <c r="M70" s="99">
        <v>10.186367521134191</v>
      </c>
      <c r="N70" s="99">
        <v>0</v>
      </c>
      <c r="O70" s="99">
        <v>0</v>
      </c>
      <c r="P70" s="99">
        <v>9.5125291082382208</v>
      </c>
      <c r="Q70" s="99">
        <v>9.6009099192329934</v>
      </c>
      <c r="R70" s="99">
        <v>9.844876719142496</v>
      </c>
      <c r="S70" s="99">
        <v>10.284771026717332</v>
      </c>
      <c r="T70" s="99">
        <v>10.178325889788054</v>
      </c>
      <c r="U70" s="99">
        <v>10.255538264599783</v>
      </c>
      <c r="V70" s="99">
        <v>10.631246432033327</v>
      </c>
      <c r="W70" s="99">
        <v>10.243586692859097</v>
      </c>
      <c r="X70" s="99">
        <v>7.5378458325206097</v>
      </c>
      <c r="Y70" s="99">
        <v>6.7965450312519486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3.2455011932173523</v>
      </c>
      <c r="D71" s="102">
        <v>3.1071411989531219</v>
      </c>
      <c r="E71" s="102">
        <v>3.3064880813194621</v>
      </c>
      <c r="F71" s="102">
        <v>3.30156039425442</v>
      </c>
      <c r="G71" s="102">
        <v>2.7453502507963945</v>
      </c>
      <c r="H71" s="102">
        <v>2.7081202835934857</v>
      </c>
      <c r="I71" s="102">
        <v>3.0290338872150664</v>
      </c>
      <c r="J71" s="102">
        <v>2.7900747967634141</v>
      </c>
      <c r="K71" s="102">
        <v>2.4024956874492687</v>
      </c>
      <c r="L71" s="102">
        <v>5.1212539743101777</v>
      </c>
      <c r="M71" s="102">
        <v>2.6580809702093924</v>
      </c>
      <c r="N71" s="102">
        <v>0</v>
      </c>
      <c r="O71" s="102">
        <v>0</v>
      </c>
      <c r="P71" s="102">
        <v>2.2288279230979331</v>
      </c>
      <c r="Q71" s="102">
        <v>2.5096479676139265</v>
      </c>
      <c r="R71" s="102">
        <v>2.3970322767477414</v>
      </c>
      <c r="S71" s="102">
        <v>2.7643103433812115</v>
      </c>
      <c r="T71" s="102">
        <v>2.6877222491131909</v>
      </c>
      <c r="U71" s="102">
        <v>2.4600461328615904</v>
      </c>
      <c r="V71" s="102">
        <v>2.5781682627507334</v>
      </c>
      <c r="W71" s="102">
        <v>2.518529349457824</v>
      </c>
      <c r="X71" s="102">
        <v>0.72360660147317113</v>
      </c>
      <c r="Y71" s="102">
        <v>0.52895917225156597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6.4318962769520889</v>
      </c>
      <c r="D72" s="105">
        <v>6.9881327443984471</v>
      </c>
      <c r="E72" s="105">
        <v>6.572443126328305</v>
      </c>
      <c r="F72" s="105">
        <v>6.9072687175968772</v>
      </c>
      <c r="G72" s="105">
        <v>6.5547945037671722</v>
      </c>
      <c r="H72" s="105">
        <v>6.9877679902803411</v>
      </c>
      <c r="I72" s="105">
        <v>6.2113782958541721</v>
      </c>
      <c r="J72" s="105">
        <v>6.4485622509537919</v>
      </c>
      <c r="K72" s="105">
        <v>6.3212842044753348</v>
      </c>
      <c r="L72" s="105">
        <v>4.3486627362135195</v>
      </c>
      <c r="M72" s="105">
        <v>7.5282865509247978</v>
      </c>
      <c r="N72" s="105">
        <v>0</v>
      </c>
      <c r="O72" s="105">
        <v>0</v>
      </c>
      <c r="P72" s="105">
        <v>7.2837011851402877</v>
      </c>
      <c r="Q72" s="105">
        <v>7.0912619516190674</v>
      </c>
      <c r="R72" s="105">
        <v>7.4478444423947554</v>
      </c>
      <c r="S72" s="105">
        <v>7.5204606833361209</v>
      </c>
      <c r="T72" s="105">
        <v>7.4906036406748626</v>
      </c>
      <c r="U72" s="105">
        <v>7.7954921317381931</v>
      </c>
      <c r="V72" s="105">
        <v>8.0530781692825926</v>
      </c>
      <c r="W72" s="105">
        <v>7.7250573434012724</v>
      </c>
      <c r="X72" s="105">
        <v>6.8142392310474396</v>
      </c>
      <c r="Y72" s="105">
        <v>6.2675858590003815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12.40815028883155</v>
      </c>
      <c r="D73" s="102">
        <v>12.216458774836713</v>
      </c>
      <c r="E73" s="102">
        <v>12.736554327823672</v>
      </c>
      <c r="F73" s="102">
        <v>12.594039237970833</v>
      </c>
      <c r="G73" s="102">
        <v>0</v>
      </c>
      <c r="H73" s="102">
        <v>11.79268584480352</v>
      </c>
      <c r="I73" s="102">
        <v>0</v>
      </c>
      <c r="J73" s="102">
        <v>11.684253892463969</v>
      </c>
      <c r="K73" s="102">
        <v>0</v>
      </c>
      <c r="L73" s="102">
        <v>11.471412628044025</v>
      </c>
      <c r="M73" s="102">
        <v>12.213494749521248</v>
      </c>
      <c r="N73" s="102">
        <v>12.9547480622543</v>
      </c>
      <c r="O73" s="102">
        <v>13.465411341404558</v>
      </c>
      <c r="P73" s="102">
        <v>11.824528806139178</v>
      </c>
      <c r="Q73" s="102">
        <v>12.189431168595926</v>
      </c>
      <c r="R73" s="102">
        <v>12.166051120313734</v>
      </c>
      <c r="S73" s="102">
        <v>12.776683722952079</v>
      </c>
      <c r="T73" s="102">
        <v>12.761356786355426</v>
      </c>
      <c r="U73" s="102">
        <v>12.442187363490774</v>
      </c>
      <c r="V73" s="102">
        <v>12.807711055451952</v>
      </c>
      <c r="W73" s="102">
        <v>0</v>
      </c>
      <c r="X73" s="102">
        <v>0</v>
      </c>
      <c r="Y73" s="102">
        <v>8.3254945456811864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9.629558768963669</v>
      </c>
      <c r="D74" s="105">
        <v>9.4142106955674763</v>
      </c>
      <c r="E74" s="105">
        <v>9.9138684739331246</v>
      </c>
      <c r="F74" s="105">
        <v>9.7851042570447344</v>
      </c>
      <c r="G74" s="105">
        <v>0</v>
      </c>
      <c r="H74" s="105">
        <v>9.074034226268676</v>
      </c>
      <c r="I74" s="105">
        <v>0</v>
      </c>
      <c r="J74" s="105">
        <v>9.0938690474173498</v>
      </c>
      <c r="K74" s="105">
        <v>0</v>
      </c>
      <c r="L74" s="105">
        <v>9.6823083790797551</v>
      </c>
      <c r="M74" s="105">
        <v>9.4802987710404949</v>
      </c>
      <c r="N74" s="105">
        <v>10.320087551423219</v>
      </c>
      <c r="O74" s="105">
        <v>10.854226527507617</v>
      </c>
      <c r="P74" s="105">
        <v>9.4075102893389921</v>
      </c>
      <c r="Q74" s="105">
        <v>9.8969604076553406</v>
      </c>
      <c r="R74" s="105">
        <v>9.9161477336784092</v>
      </c>
      <c r="S74" s="105">
        <v>10.565618517198086</v>
      </c>
      <c r="T74" s="105">
        <v>10.627900078532821</v>
      </c>
      <c r="U74" s="105">
        <v>10.379887380449873</v>
      </c>
      <c r="V74" s="105">
        <v>10.76035940475963</v>
      </c>
      <c r="W74" s="105">
        <v>0</v>
      </c>
      <c r="X74" s="105">
        <v>0</v>
      </c>
      <c r="Y74" s="105">
        <v>0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2.9720156212139672</v>
      </c>
      <c r="D75" s="99">
        <v>2.6712650409872349</v>
      </c>
      <c r="E75" s="99">
        <v>3.0878005144209104</v>
      </c>
      <c r="F75" s="99">
        <v>2.9574988093933041</v>
      </c>
      <c r="G75" s="99">
        <v>0</v>
      </c>
      <c r="H75" s="99">
        <v>2.3845461119912059</v>
      </c>
      <c r="I75" s="99">
        <v>0</v>
      </c>
      <c r="J75" s="99">
        <v>2.6255420113927288</v>
      </c>
      <c r="K75" s="99">
        <v>0</v>
      </c>
      <c r="L75" s="99">
        <v>5.1317066539252396</v>
      </c>
      <c r="M75" s="99">
        <v>2.4072340677612911</v>
      </c>
      <c r="N75" s="99">
        <v>3.3083142257488705</v>
      </c>
      <c r="O75" s="99">
        <v>3.5945123903465181</v>
      </c>
      <c r="P75" s="99">
        <v>2.261974816574492</v>
      </c>
      <c r="Q75" s="99">
        <v>2.6919541522244974</v>
      </c>
      <c r="R75" s="99">
        <v>2.5304403725720448</v>
      </c>
      <c r="S75" s="99">
        <v>2.9882863058669531</v>
      </c>
      <c r="T75" s="99">
        <v>2.9639866240167452</v>
      </c>
      <c r="U75" s="99">
        <v>2.6371866152779164</v>
      </c>
      <c r="V75" s="99">
        <v>2.7637073634745408</v>
      </c>
      <c r="W75" s="99">
        <v>0</v>
      </c>
      <c r="X75" s="99">
        <v>0</v>
      </c>
      <c r="Y75" s="99">
        <v>0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6.6575431477497018</v>
      </c>
      <c r="D76" s="99">
        <v>6.7429456545802431</v>
      </c>
      <c r="E76" s="99">
        <v>6.8260679595122138</v>
      </c>
      <c r="F76" s="99">
        <v>6.8276054476514316</v>
      </c>
      <c r="G76" s="99">
        <v>0</v>
      </c>
      <c r="H76" s="99">
        <v>6.6894881142774709</v>
      </c>
      <c r="I76" s="99">
        <v>0</v>
      </c>
      <c r="J76" s="99">
        <v>6.468327036024621</v>
      </c>
      <c r="K76" s="99">
        <v>0</v>
      </c>
      <c r="L76" s="99">
        <v>4.5506017251545163</v>
      </c>
      <c r="M76" s="99">
        <v>7.0730647032792051</v>
      </c>
      <c r="N76" s="99">
        <v>7.0117733256743495</v>
      </c>
      <c r="O76" s="99">
        <v>7.2597141371611009</v>
      </c>
      <c r="P76" s="99">
        <v>7.1455354727645011</v>
      </c>
      <c r="Q76" s="99">
        <v>7.2050062554308436</v>
      </c>
      <c r="R76" s="99">
        <v>7.3857073611063644</v>
      </c>
      <c r="S76" s="99">
        <v>7.5773322113311323</v>
      </c>
      <c r="T76" s="99">
        <v>7.6639134545160745</v>
      </c>
      <c r="U76" s="99">
        <v>7.7427007651719544</v>
      </c>
      <c r="V76" s="99">
        <v>7.9966520412850901</v>
      </c>
      <c r="W76" s="99">
        <v>0</v>
      </c>
      <c r="X76" s="99">
        <v>0</v>
      </c>
      <c r="Y76" s="99">
        <v>0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8.6047675625769404</v>
      </c>
      <c r="D77" s="123">
        <v>9.2726520624912876</v>
      </c>
      <c r="E77" s="123">
        <v>8.2073221086623054</v>
      </c>
      <c r="F77" s="123">
        <v>7.6582019753129735</v>
      </c>
      <c r="G77" s="123">
        <v>7.819353133857728</v>
      </c>
      <c r="H77" s="123">
        <v>7.9853767008929077</v>
      </c>
      <c r="I77" s="123">
        <v>8.1891629712978045</v>
      </c>
      <c r="J77" s="123">
        <v>7.9657205126433874</v>
      </c>
      <c r="K77" s="123">
        <v>6.8208975221094956</v>
      </c>
      <c r="L77" s="123">
        <v>7.6848075175090722</v>
      </c>
      <c r="M77" s="123">
        <v>8.4193099188686507</v>
      </c>
      <c r="N77" s="123">
        <v>8.3812560564954222</v>
      </c>
      <c r="O77" s="123">
        <v>7.9700430642181459</v>
      </c>
      <c r="P77" s="123">
        <v>7.645981722068429</v>
      </c>
      <c r="Q77" s="123">
        <v>7.3591685355640406</v>
      </c>
      <c r="R77" s="123">
        <v>7.5759720719023758</v>
      </c>
      <c r="S77" s="123">
        <v>7.6787590032126056</v>
      </c>
      <c r="T77" s="123">
        <v>7.5192980088999883</v>
      </c>
      <c r="U77" s="123">
        <v>7.5531141778387312</v>
      </c>
      <c r="V77" s="123">
        <v>7.7742057822927384</v>
      </c>
      <c r="W77" s="123">
        <v>7.7058703648744231</v>
      </c>
      <c r="X77" s="123">
        <v>8.1926685232198757</v>
      </c>
      <c r="Y77" s="123">
        <v>7.7479337956058023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8.82831580012326</v>
      </c>
      <c r="D78" s="99">
        <v>9.3566921171695725</v>
      </c>
      <c r="E78" s="99">
        <v>8.4643117049204513</v>
      </c>
      <c r="F78" s="99">
        <v>7.9272203303702105</v>
      </c>
      <c r="G78" s="99">
        <v>7.9021638289895941</v>
      </c>
      <c r="H78" s="99">
        <v>8.1205072287086271</v>
      </c>
      <c r="I78" s="99">
        <v>8.3664854641615189</v>
      </c>
      <c r="J78" s="99">
        <v>8.1536686542851324</v>
      </c>
      <c r="K78" s="99">
        <v>6.8840031391378638</v>
      </c>
      <c r="L78" s="99">
        <v>7.8126323178486743</v>
      </c>
      <c r="M78" s="99">
        <v>8.5344652958504152</v>
      </c>
      <c r="N78" s="99">
        <v>8.7204131078531333</v>
      </c>
      <c r="O78" s="99">
        <v>8.2271231412936441</v>
      </c>
      <c r="P78" s="99">
        <v>7.8790865341826049</v>
      </c>
      <c r="Q78" s="99">
        <v>7.872493348065972</v>
      </c>
      <c r="R78" s="99">
        <v>7.9241238106384415</v>
      </c>
      <c r="S78" s="99">
        <v>8.1221570163627739</v>
      </c>
      <c r="T78" s="99">
        <v>7.9472821674333103</v>
      </c>
      <c r="U78" s="99">
        <v>7.9703429203059208</v>
      </c>
      <c r="V78" s="99">
        <v>8.3119253196208067</v>
      </c>
      <c r="W78" s="99">
        <v>7.8835885152223319</v>
      </c>
      <c r="X78" s="99">
        <v>8.4200484544597547</v>
      </c>
      <c r="Y78" s="99">
        <v>7.8533332286518158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7.4650975676907247</v>
      </c>
      <c r="D79" s="110">
        <v>7.3720667097064476</v>
      </c>
      <c r="E79" s="110">
        <v>7.1539553434787235</v>
      </c>
      <c r="F79" s="110">
        <v>5.8550972419411282</v>
      </c>
      <c r="G79" s="110">
        <v>6.2985169002489787</v>
      </c>
      <c r="H79" s="110">
        <v>6.3941687187201151</v>
      </c>
      <c r="I79" s="110">
        <v>6.5402435683842883</v>
      </c>
      <c r="J79" s="110">
        <v>6.758958798337841</v>
      </c>
      <c r="K79" s="110">
        <v>4.7970725554520639</v>
      </c>
      <c r="L79" s="110">
        <v>6.6375856877972232</v>
      </c>
      <c r="M79" s="110">
        <v>6.2617842181463965</v>
      </c>
      <c r="N79" s="110">
        <v>6.8217209382068802</v>
      </c>
      <c r="O79" s="110">
        <v>7.0036611619786937</v>
      </c>
      <c r="P79" s="110">
        <v>5.7205444852898557</v>
      </c>
      <c r="Q79" s="110">
        <v>6.0724947720235054</v>
      </c>
      <c r="R79" s="110">
        <v>5.8989241525753222</v>
      </c>
      <c r="S79" s="110">
        <v>6.0951844897498075</v>
      </c>
      <c r="T79" s="110">
        <v>5.9643263324253279</v>
      </c>
      <c r="U79" s="110">
        <v>5.7623441029683979</v>
      </c>
      <c r="V79" s="110">
        <v>5.8959807368608352</v>
      </c>
      <c r="W79" s="110">
        <v>5.4559611257526441</v>
      </c>
      <c r="X79" s="110">
        <v>6.0927875782963872</v>
      </c>
      <c r="Y79" s="110">
        <v>5.5539160758574297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171.14829396482392</v>
      </c>
      <c r="D81" s="118">
        <f t="shared" si="28"/>
        <v>156.52804198510412</v>
      </c>
      <c r="E81" s="118">
        <f t="shared" si="28"/>
        <v>162.9684958982904</v>
      </c>
      <c r="F81" s="118">
        <f t="shared" si="28"/>
        <v>160.4604520901392</v>
      </c>
      <c r="G81" s="118">
        <f t="shared" si="28"/>
        <v>152.03538733785211</v>
      </c>
      <c r="H81" s="118">
        <f t="shared" si="28"/>
        <v>138.08561115199754</v>
      </c>
      <c r="I81" s="118">
        <f t="shared" si="28"/>
        <v>126.06994717366031</v>
      </c>
      <c r="J81" s="118">
        <f t="shared" si="28"/>
        <v>127.93440154709452</v>
      </c>
      <c r="K81" s="118">
        <f t="shared" si="28"/>
        <v>122.2250908187506</v>
      </c>
      <c r="L81" s="118">
        <f t="shared" si="28"/>
        <v>129.76531670259408</v>
      </c>
      <c r="M81" s="118">
        <f t="shared" si="28"/>
        <v>105.63595355629072</v>
      </c>
      <c r="N81" s="118">
        <f t="shared" si="28"/>
        <v>115.77491011835627</v>
      </c>
      <c r="O81" s="118">
        <f t="shared" si="28"/>
        <v>120.53214877187537</v>
      </c>
      <c r="P81" s="118">
        <f t="shared" si="28"/>
        <v>93.771908086071335</v>
      </c>
      <c r="Q81" s="118">
        <f t="shared" si="28"/>
        <v>95.385069342666498</v>
      </c>
      <c r="R81" s="118">
        <f t="shared" ref="R81:V81" si="29">R82+R85+R87+R100</f>
        <v>97.243551834455459</v>
      </c>
      <c r="S81" s="118">
        <f t="shared" si="29"/>
        <v>92.202660288567643</v>
      </c>
      <c r="T81" s="118">
        <f t="shared" si="29"/>
        <v>86.709350827865421</v>
      </c>
      <c r="U81" s="118">
        <f t="shared" si="29"/>
        <v>84.136434372769884</v>
      </c>
      <c r="V81" s="118">
        <f t="shared" si="29"/>
        <v>74.911796896523413</v>
      </c>
      <c r="W81" s="118">
        <f t="shared" ref="W81:Y81" si="30">W82+W85+W87+W100</f>
        <v>78.552852311185617</v>
      </c>
      <c r="X81" s="118">
        <f t="shared" si="30"/>
        <v>65.098839289823601</v>
      </c>
      <c r="Y81" s="118">
        <f t="shared" si="30"/>
        <v>60.434010883774249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150.53618557092886</v>
      </c>
      <c r="D82" s="123">
        <f t="shared" si="31"/>
        <v>135.98227146392065</v>
      </c>
      <c r="E82" s="123">
        <f t="shared" si="31"/>
        <v>142.43600151846275</v>
      </c>
      <c r="F82" s="123">
        <f t="shared" si="31"/>
        <v>140.80801863451714</v>
      </c>
      <c r="G82" s="123">
        <f t="shared" si="31"/>
        <v>133.38248859769965</v>
      </c>
      <c r="H82" s="123">
        <f t="shared" si="31"/>
        <v>119.40277733053041</v>
      </c>
      <c r="I82" s="123">
        <f t="shared" si="31"/>
        <v>107.35313538972464</v>
      </c>
      <c r="J82" s="123">
        <f t="shared" si="31"/>
        <v>109.33561741154223</v>
      </c>
      <c r="K82" s="123">
        <f t="shared" si="31"/>
        <v>105.73661641212013</v>
      </c>
      <c r="L82" s="123">
        <f t="shared" si="31"/>
        <v>111.37236106902655</v>
      </c>
      <c r="M82" s="123">
        <f t="shared" si="31"/>
        <v>86.731613313619647</v>
      </c>
      <c r="N82" s="123">
        <f t="shared" si="31"/>
        <v>95.736570003475876</v>
      </c>
      <c r="O82" s="123">
        <f t="shared" si="31"/>
        <v>99.779084400784129</v>
      </c>
      <c r="P82" s="123">
        <f t="shared" si="31"/>
        <v>75.666557550845411</v>
      </c>
      <c r="Q82" s="123">
        <f t="shared" si="31"/>
        <v>76.754071518618829</v>
      </c>
      <c r="R82" s="123">
        <f t="shared" ref="R82:V82" si="32">SUM(R83:R84)</f>
        <v>78.931689159812606</v>
      </c>
      <c r="S82" s="123">
        <f t="shared" si="32"/>
        <v>72.865975273145992</v>
      </c>
      <c r="T82" s="123">
        <f t="shared" si="32"/>
        <v>67.668247158842377</v>
      </c>
      <c r="U82" s="123">
        <f t="shared" si="32"/>
        <v>65.232314519621752</v>
      </c>
      <c r="V82" s="123">
        <f t="shared" si="32"/>
        <v>55.723481193370901</v>
      </c>
      <c r="W82" s="123">
        <f t="shared" ref="W82:Y82" si="33">SUM(W83:W84)</f>
        <v>60.265195238085951</v>
      </c>
      <c r="X82" s="123">
        <f t="shared" si="33"/>
        <v>50.141393042117045</v>
      </c>
      <c r="Y82" s="123">
        <f t="shared" si="33"/>
        <v>46.558074958488525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149.66029861811333</v>
      </c>
      <c r="D83" s="99">
        <v>135.18583371910162</v>
      </c>
      <c r="E83" s="99">
        <v>141.62432689194034</v>
      </c>
      <c r="F83" s="99">
        <v>139.98366886120374</v>
      </c>
      <c r="G83" s="99">
        <v>132.60473994410344</v>
      </c>
      <c r="H83" s="99">
        <v>118.70660528134911</v>
      </c>
      <c r="I83" s="99">
        <v>106.71546294457498</v>
      </c>
      <c r="J83" s="99">
        <v>108.68448391222744</v>
      </c>
      <c r="K83" s="99">
        <v>105.11391981130434</v>
      </c>
      <c r="L83" s="99">
        <v>110.70940785280955</v>
      </c>
      <c r="M83" s="99">
        <v>86.219057129160333</v>
      </c>
      <c r="N83" s="99">
        <v>95.162915392883605</v>
      </c>
      <c r="O83" s="99">
        <v>99.180396723951333</v>
      </c>
      <c r="P83" s="99">
        <v>75.213016484042754</v>
      </c>
      <c r="Q83" s="99">
        <v>76.291974751256163</v>
      </c>
      <c r="R83" s="99">
        <v>78.450799553520866</v>
      </c>
      <c r="S83" s="99">
        <v>72.416781689798071</v>
      </c>
      <c r="T83" s="99">
        <v>67.247137819168074</v>
      </c>
      <c r="U83" s="99">
        <v>64.820288503565436</v>
      </c>
      <c r="V83" s="99">
        <v>55.369651072350464</v>
      </c>
      <c r="W83" s="99">
        <v>59.87567217726955</v>
      </c>
      <c r="X83" s="99">
        <v>49.821803814571254</v>
      </c>
      <c r="Y83" s="99">
        <v>46.259575195192724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0.8758869528155202</v>
      </c>
      <c r="D84" s="99">
        <v>0.79643774481903773</v>
      </c>
      <c r="E84" s="99">
        <v>0.81167462652239264</v>
      </c>
      <c r="F84" s="99">
        <v>0.8243497733134002</v>
      </c>
      <c r="G84" s="99">
        <v>0.77774865359620549</v>
      </c>
      <c r="H84" s="99">
        <v>0.69617204918129949</v>
      </c>
      <c r="I84" s="99">
        <v>0.63767244514966503</v>
      </c>
      <c r="J84" s="99">
        <v>0.65113349931479814</v>
      </c>
      <c r="K84" s="99">
        <v>0.62269660081578648</v>
      </c>
      <c r="L84" s="99">
        <v>0.66295321621700909</v>
      </c>
      <c r="M84" s="99">
        <v>0.51255618445931994</v>
      </c>
      <c r="N84" s="99">
        <v>0.57365461059227685</v>
      </c>
      <c r="O84" s="99">
        <v>0.59868767683280044</v>
      </c>
      <c r="P84" s="99">
        <v>0.45354106680266199</v>
      </c>
      <c r="Q84" s="99">
        <v>0.46209676736266964</v>
      </c>
      <c r="R84" s="99">
        <v>0.48088960629174554</v>
      </c>
      <c r="S84" s="99">
        <v>0.44919358334792064</v>
      </c>
      <c r="T84" s="99">
        <v>0.42110933967430619</v>
      </c>
      <c r="U84" s="99">
        <v>0.41202601605631023</v>
      </c>
      <c r="V84" s="99">
        <v>0.35383012102043415</v>
      </c>
      <c r="W84" s="99">
        <v>0.38952306081640076</v>
      </c>
      <c r="X84" s="99">
        <v>0.31958922754578778</v>
      </c>
      <c r="Y84" s="99">
        <v>0.29849976329580313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3.8346434718241521E-2</v>
      </c>
      <c r="D85" s="123">
        <f t="shared" si="34"/>
        <v>9.3265921254113829E-2</v>
      </c>
      <c r="E85" s="123">
        <f t="shared" si="34"/>
        <v>5.9924377041159556E-2</v>
      </c>
      <c r="F85" s="123">
        <f t="shared" si="34"/>
        <v>2.3683133085875364E-2</v>
      </c>
      <c r="G85" s="123">
        <f t="shared" si="34"/>
        <v>2.6989570134696616E-2</v>
      </c>
      <c r="H85" s="123">
        <f t="shared" si="34"/>
        <v>4.4199327881310438E-2</v>
      </c>
      <c r="I85" s="123">
        <f t="shared" si="34"/>
        <v>9.420039727159879E-3</v>
      </c>
      <c r="J85" s="123">
        <f t="shared" si="34"/>
        <v>4.7645161596430043E-2</v>
      </c>
      <c r="K85" s="123">
        <f t="shared" si="34"/>
        <v>0.16987487979938529</v>
      </c>
      <c r="L85" s="123">
        <f t="shared" si="34"/>
        <v>9.6625242433684366E-2</v>
      </c>
      <c r="M85" s="123">
        <f t="shared" si="34"/>
        <v>6.7515792623325604E-2</v>
      </c>
      <c r="N85" s="123">
        <f t="shared" si="34"/>
        <v>5.8563903334843917E-2</v>
      </c>
      <c r="O85" s="123">
        <f t="shared" si="34"/>
        <v>0.11088134031610188</v>
      </c>
      <c r="P85" s="123">
        <f t="shared" si="34"/>
        <v>4.6204650388847794E-2</v>
      </c>
      <c r="Q85" s="123">
        <f t="shared" si="34"/>
        <v>7.0911987533451321E-2</v>
      </c>
      <c r="R85" s="123">
        <f t="shared" si="34"/>
        <v>0.2197034658386226</v>
      </c>
      <c r="S85" s="123">
        <f t="shared" si="34"/>
        <v>0.26288269737381809</v>
      </c>
      <c r="T85" s="123">
        <f t="shared" si="34"/>
        <v>0.20159078990859078</v>
      </c>
      <c r="U85" s="123">
        <f t="shared" si="34"/>
        <v>0.44232118950554244</v>
      </c>
      <c r="V85" s="123">
        <f t="shared" si="34"/>
        <v>0.20826225170916784</v>
      </c>
      <c r="W85" s="123">
        <f t="shared" si="34"/>
        <v>0.56398383661122664</v>
      </c>
      <c r="X85" s="123">
        <f t="shared" si="34"/>
        <v>6.0465100908158105E-2</v>
      </c>
      <c r="Y85" s="123">
        <f t="shared" si="34"/>
        <v>4.3016718809103356E-2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3.8346434718241521E-2</v>
      </c>
      <c r="D86" s="99">
        <f>RES_hhdet_in_fech!D86/RES_summary!D$21</f>
        <v>9.3265921254113829E-2</v>
      </c>
      <c r="E86" s="99">
        <f>RES_hhdet_in_fech!E86/RES_summary!E$21</f>
        <v>5.9924377041159556E-2</v>
      </c>
      <c r="F86" s="99">
        <f>RES_hhdet_in_fech!F86/RES_summary!F$21</f>
        <v>2.3683133085875364E-2</v>
      </c>
      <c r="G86" s="99">
        <f>RES_hhdet_in_fech!G86/RES_summary!G$21</f>
        <v>2.6989570134696616E-2</v>
      </c>
      <c r="H86" s="99">
        <f>RES_hhdet_in_fech!H86/RES_summary!H$21</f>
        <v>4.4199327881310438E-2</v>
      </c>
      <c r="I86" s="99">
        <f>RES_hhdet_in_fech!I86/RES_summary!I$21</f>
        <v>9.420039727159879E-3</v>
      </c>
      <c r="J86" s="99">
        <f>RES_hhdet_in_fech!J86/RES_summary!J$21</f>
        <v>4.7645161596430043E-2</v>
      </c>
      <c r="K86" s="99">
        <f>RES_hhdet_in_fech!K86/RES_summary!K$21</f>
        <v>0.16987487979938529</v>
      </c>
      <c r="L86" s="99">
        <f>RES_hhdet_in_fech!L86/RES_summary!L$21</f>
        <v>9.6625242433684366E-2</v>
      </c>
      <c r="M86" s="99">
        <f>RES_hhdet_in_fech!M86/RES_summary!M$21</f>
        <v>6.7515792623325604E-2</v>
      </c>
      <c r="N86" s="99">
        <f>RES_hhdet_in_fech!N86/RES_summary!N$21</f>
        <v>5.8563903334843917E-2</v>
      </c>
      <c r="O86" s="99">
        <f>RES_hhdet_in_fech!O86/RES_summary!O$21</f>
        <v>0.11088134031610188</v>
      </c>
      <c r="P86" s="99">
        <f>RES_hhdet_in_fech!P86/RES_summary!P$21</f>
        <v>4.6204650388847794E-2</v>
      </c>
      <c r="Q86" s="99">
        <f>RES_hhdet_in_fech!Q86/RES_summary!Q$21</f>
        <v>7.0911987533451321E-2</v>
      </c>
      <c r="R86" s="99">
        <f>RES_hhdet_in_fech!R86/RES_summary!R$21</f>
        <v>0.2197034658386226</v>
      </c>
      <c r="S86" s="99">
        <f>RES_hhdet_in_fech!S86/RES_summary!S$21</f>
        <v>0.26288269737381809</v>
      </c>
      <c r="T86" s="99">
        <f>RES_hhdet_in_fech!T86/RES_summary!T$21</f>
        <v>0.20159078990859078</v>
      </c>
      <c r="U86" s="99">
        <f>RES_hhdet_in_fech!U86/RES_summary!U$21</f>
        <v>0.44232118950554244</v>
      </c>
      <c r="V86" s="99">
        <f>RES_hhdet_in_fech!V86/RES_summary!V$21</f>
        <v>0.20826225170916784</v>
      </c>
      <c r="W86" s="99">
        <f>RES_hhdet_in_fech!W86/RES_summary!W$21</f>
        <v>0.56398383661122664</v>
      </c>
      <c r="X86" s="99">
        <f>RES_hhdet_in_fech!X86/RES_summary!X$21</f>
        <v>6.0465100908158105E-2</v>
      </c>
      <c r="Y86" s="99">
        <f>RES_hhdet_in_fech!Y86/RES_summary!Y$21</f>
        <v>4.3016718809103356E-2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12.480405664337134</v>
      </c>
      <c r="D87" s="123">
        <v>12.30477207460018</v>
      </c>
      <c r="E87" s="123">
        <v>12.723389997655739</v>
      </c>
      <c r="F87" s="123">
        <v>12.60445280377016</v>
      </c>
      <c r="G87" s="123">
        <v>11.621760781067218</v>
      </c>
      <c r="H87" s="123">
        <v>11.711741994935837</v>
      </c>
      <c r="I87" s="123">
        <v>11.551952445641659</v>
      </c>
      <c r="J87" s="123">
        <v>11.493776038165075</v>
      </c>
      <c r="K87" s="123">
        <v>10.514006149593662</v>
      </c>
      <c r="L87" s="123">
        <v>11.21659609070791</v>
      </c>
      <c r="M87" s="123">
        <v>11.860960755649675</v>
      </c>
      <c r="N87" s="123">
        <v>12.694197997505226</v>
      </c>
      <c r="O87" s="123">
        <v>13.237201594588608</v>
      </c>
      <c r="P87" s="123">
        <v>11.564253920022509</v>
      </c>
      <c r="Q87" s="123">
        <v>11.907351949384012</v>
      </c>
      <c r="R87" s="123">
        <v>11.854260064189083</v>
      </c>
      <c r="S87" s="123">
        <v>12.487036951837304</v>
      </c>
      <c r="T87" s="123">
        <v>12.370760317389591</v>
      </c>
      <c r="U87" s="123">
        <v>12.133133500484304</v>
      </c>
      <c r="V87" s="123">
        <v>12.507511128110929</v>
      </c>
      <c r="W87" s="123">
        <v>11.885690133558736</v>
      </c>
      <c r="X87" s="123">
        <v>8.7084070597309182</v>
      </c>
      <c r="Y87" s="123">
        <v>8.0698289640027987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13.743596296647434</v>
      </c>
      <c r="D88" s="99">
        <v>13.35840526537396</v>
      </c>
      <c r="E88" s="99">
        <v>13.943125478559041</v>
      </c>
      <c r="F88" s="99">
        <v>13.17894335150876</v>
      </c>
      <c r="G88" s="99">
        <v>12.202223233759304</v>
      </c>
      <c r="H88" s="99">
        <v>11.90383763772588</v>
      </c>
      <c r="I88" s="99">
        <v>11.808578858181097</v>
      </c>
      <c r="J88" s="99">
        <v>11.251818436869543</v>
      </c>
      <c r="K88" s="99">
        <v>10.8186977258138</v>
      </c>
      <c r="L88" s="99">
        <v>12.715390768954849</v>
      </c>
      <c r="M88" s="99">
        <v>12.315013765576344</v>
      </c>
      <c r="N88" s="99">
        <v>11.735185433655536</v>
      </c>
      <c r="O88" s="99">
        <v>11.910854984717853</v>
      </c>
      <c r="P88" s="99">
        <v>11.746845402769296</v>
      </c>
      <c r="Q88" s="99">
        <v>11.443300764890472</v>
      </c>
      <c r="R88" s="99">
        <v>11.318742552730953</v>
      </c>
      <c r="S88" s="99">
        <v>11.625919687493212</v>
      </c>
      <c r="T88" s="99">
        <v>11.59733725119732</v>
      </c>
      <c r="U88" s="99">
        <v>11.127895359407994</v>
      </c>
      <c r="V88" s="99">
        <v>9.4894765260100193</v>
      </c>
      <c r="W88" s="99">
        <v>9.7812715600054148</v>
      </c>
      <c r="X88" s="99">
        <v>9.0157544795420232</v>
      </c>
      <c r="Y88" s="99">
        <v>8.0805714192315286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10.288022753565372</v>
      </c>
      <c r="F89" s="99">
        <v>0</v>
      </c>
      <c r="G89" s="99">
        <v>9.1395820829508825</v>
      </c>
      <c r="H89" s="99">
        <v>9.0023660416069902</v>
      </c>
      <c r="I89" s="99">
        <v>9.203841830238261</v>
      </c>
      <c r="J89" s="99">
        <v>8.8253784247928717</v>
      </c>
      <c r="K89" s="99">
        <v>8.5460857020130199</v>
      </c>
      <c r="L89" s="99">
        <v>10.960515604183714</v>
      </c>
      <c r="M89" s="99">
        <v>9.9660849766938462</v>
      </c>
      <c r="N89" s="99">
        <v>0</v>
      </c>
      <c r="O89" s="99">
        <v>0</v>
      </c>
      <c r="P89" s="99">
        <v>9.7290153704694653</v>
      </c>
      <c r="Q89" s="99">
        <v>0</v>
      </c>
      <c r="R89" s="99">
        <v>0</v>
      </c>
      <c r="S89" s="99">
        <v>0</v>
      </c>
      <c r="T89" s="99">
        <v>10.169601351980273</v>
      </c>
      <c r="U89" s="99">
        <v>9.8572387494609668</v>
      </c>
      <c r="V89" s="99">
        <v>8.4965849327608165</v>
      </c>
      <c r="W89" s="99">
        <v>8.8496213463732953</v>
      </c>
      <c r="X89" s="99">
        <v>8.0680348787062481</v>
      </c>
      <c r="Y89" s="99">
        <v>7.2442426393719934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3.3802474372534168</v>
      </c>
      <c r="F90" s="102">
        <v>0</v>
      </c>
      <c r="G90" s="102">
        <v>2.6063223090238576</v>
      </c>
      <c r="H90" s="102">
        <v>2.4079306960033913</v>
      </c>
      <c r="I90" s="102">
        <v>2.8831580026098433</v>
      </c>
      <c r="J90" s="102">
        <v>2.5264857396073688</v>
      </c>
      <c r="K90" s="102">
        <v>2.2148793443874681</v>
      </c>
      <c r="L90" s="102">
        <v>5.6971809289763025</v>
      </c>
      <c r="M90" s="102">
        <v>2.437623123971429</v>
      </c>
      <c r="N90" s="102">
        <v>0</v>
      </c>
      <c r="O90" s="102">
        <v>0</v>
      </c>
      <c r="P90" s="102">
        <v>2.2480251960485775</v>
      </c>
      <c r="Q90" s="102">
        <v>0</v>
      </c>
      <c r="R90" s="102">
        <v>0</v>
      </c>
      <c r="S90" s="102">
        <v>0</v>
      </c>
      <c r="T90" s="102">
        <v>2.6873998763807889</v>
      </c>
      <c r="U90" s="102">
        <v>2.3542173288169734</v>
      </c>
      <c r="V90" s="102">
        <v>2.0434773975724885</v>
      </c>
      <c r="W90" s="102">
        <v>2.1405112744054078</v>
      </c>
      <c r="X90" s="102">
        <v>0.77506101540585903</v>
      </c>
      <c r="Y90" s="102">
        <v>0.56183628648136419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6.9077753163119535</v>
      </c>
      <c r="F91" s="105">
        <v>0</v>
      </c>
      <c r="G91" s="105">
        <v>6.5332597739270257</v>
      </c>
      <c r="H91" s="105">
        <v>6.5944353456035989</v>
      </c>
      <c r="I91" s="105">
        <v>6.3206838276284181</v>
      </c>
      <c r="J91" s="105">
        <v>6.2988926851855034</v>
      </c>
      <c r="K91" s="105">
        <v>6.3312063576255504</v>
      </c>
      <c r="L91" s="105">
        <v>5.2633346752074113</v>
      </c>
      <c r="M91" s="105">
        <v>7.5284618527224154</v>
      </c>
      <c r="N91" s="105">
        <v>0</v>
      </c>
      <c r="O91" s="105">
        <v>0</v>
      </c>
      <c r="P91" s="105">
        <v>7.4809901744208869</v>
      </c>
      <c r="Q91" s="105">
        <v>0</v>
      </c>
      <c r="R91" s="105">
        <v>0</v>
      </c>
      <c r="S91" s="105">
        <v>0</v>
      </c>
      <c r="T91" s="105">
        <v>7.4822014755994841</v>
      </c>
      <c r="U91" s="105">
        <v>7.5030214206439947</v>
      </c>
      <c r="V91" s="105">
        <v>6.4531075351883276</v>
      </c>
      <c r="W91" s="105">
        <v>6.7091100719678884</v>
      </c>
      <c r="X91" s="105">
        <v>7.2929738633003893</v>
      </c>
      <c r="Y91" s="105">
        <v>6.6824063528906281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13.775535122039257</v>
      </c>
      <c r="D92" s="102">
        <v>14.118645744594176</v>
      </c>
      <c r="E92" s="102">
        <v>13.697122711507461</v>
      </c>
      <c r="F92" s="102">
        <v>13.823228211985048</v>
      </c>
      <c r="G92" s="102">
        <v>13.429852870418099</v>
      </c>
      <c r="H92" s="102">
        <v>12.961885912238397</v>
      </c>
      <c r="I92" s="102">
        <v>13.284297890252239</v>
      </c>
      <c r="J92" s="102">
        <v>12.351881937258621</v>
      </c>
      <c r="K92" s="102">
        <v>12.33832666014051</v>
      </c>
      <c r="L92" s="102">
        <v>12.830634625693461</v>
      </c>
      <c r="M92" s="102">
        <v>13.642773271594407</v>
      </c>
      <c r="N92" s="102">
        <v>13.384433615479434</v>
      </c>
      <c r="O92" s="102">
        <v>13.020718817594453</v>
      </c>
      <c r="P92" s="102">
        <v>12.611424121784703</v>
      </c>
      <c r="Q92" s="102">
        <v>12.200694445937605</v>
      </c>
      <c r="R92" s="102">
        <v>12.178867354410444</v>
      </c>
      <c r="S92" s="102">
        <v>12.73436441168182</v>
      </c>
      <c r="T92" s="102">
        <v>12.670898839727098</v>
      </c>
      <c r="U92" s="102">
        <v>12.2076541205965</v>
      </c>
      <c r="V92" s="102">
        <v>12.473159647240902</v>
      </c>
      <c r="W92" s="102">
        <v>13.467206859009368</v>
      </c>
      <c r="X92" s="102">
        <v>9.1035898080277136</v>
      </c>
      <c r="Y92" s="102">
        <v>8.100099341771072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9.9002240338792564</v>
      </c>
      <c r="D93" s="105">
        <v>10.057632789358891</v>
      </c>
      <c r="E93" s="105">
        <v>9.896197159340657</v>
      </c>
      <c r="F93" s="105">
        <v>9.9702768541163493</v>
      </c>
      <c r="G93" s="105">
        <v>9.6074342687957497</v>
      </c>
      <c r="H93" s="105">
        <v>9.2449179083947879</v>
      </c>
      <c r="I93" s="105">
        <v>9.7054116207299135</v>
      </c>
      <c r="J93" s="105">
        <v>8.9659588421157075</v>
      </c>
      <c r="K93" s="105">
        <v>8.9071971868003192</v>
      </c>
      <c r="L93" s="105">
        <v>10.382999764462701</v>
      </c>
      <c r="M93" s="105">
        <v>9.9583008697011284</v>
      </c>
      <c r="N93" s="105">
        <v>0</v>
      </c>
      <c r="O93" s="105">
        <v>0</v>
      </c>
      <c r="P93" s="105">
        <v>9.8061599330089813</v>
      </c>
      <c r="Q93" s="105">
        <v>9.8032107940608419</v>
      </c>
      <c r="R93" s="105">
        <v>9.8951270870490795</v>
      </c>
      <c r="S93" s="105">
        <v>10.564870231942454</v>
      </c>
      <c r="T93" s="105">
        <v>10.633819696642211</v>
      </c>
      <c r="U93" s="105">
        <v>10.291280854764171</v>
      </c>
      <c r="V93" s="105">
        <v>10.594650965839095</v>
      </c>
      <c r="W93" s="105">
        <v>11.513573314398867</v>
      </c>
      <c r="X93" s="105">
        <v>7.5918716809010771</v>
      </c>
      <c r="Y93" s="105">
        <v>6.7433656378174627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3.2990541679290355</v>
      </c>
      <c r="D94" s="99">
        <v>3.0888458021113689</v>
      </c>
      <c r="E94" s="99">
        <v>3.3197010952907022</v>
      </c>
      <c r="F94" s="99">
        <v>3.245574838865779</v>
      </c>
      <c r="G94" s="99">
        <v>2.8692044193622985</v>
      </c>
      <c r="H94" s="99">
        <v>2.6218035990723232</v>
      </c>
      <c r="I94" s="99">
        <v>3.2450584325424652</v>
      </c>
      <c r="J94" s="99">
        <v>2.7726152565176778</v>
      </c>
      <c r="K94" s="99">
        <v>2.5254842196967284</v>
      </c>
      <c r="L94" s="99">
        <v>5.7395955378813239</v>
      </c>
      <c r="M94" s="99">
        <v>2.6935353410795226</v>
      </c>
      <c r="N94" s="99">
        <v>0</v>
      </c>
      <c r="O94" s="99">
        <v>0</v>
      </c>
      <c r="P94" s="99">
        <v>2.4168364796374928</v>
      </c>
      <c r="Q94" s="99">
        <v>2.6927333766260553</v>
      </c>
      <c r="R94" s="99">
        <v>2.5342338050540243</v>
      </c>
      <c r="S94" s="99">
        <v>2.979266008163115</v>
      </c>
      <c r="T94" s="99">
        <v>2.941431119687314</v>
      </c>
      <c r="U94" s="99">
        <v>2.5848306085060653</v>
      </c>
      <c r="V94" s="99">
        <v>2.6891408696649095</v>
      </c>
      <c r="W94" s="99">
        <v>2.9695943774447375</v>
      </c>
      <c r="X94" s="99">
        <v>0.765286531453087</v>
      </c>
      <c r="Y94" s="99">
        <v>0.53933077437345234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6.6011698659502214</v>
      </c>
      <c r="D95" s="99">
        <v>6.9687869872475234</v>
      </c>
      <c r="E95" s="99">
        <v>6.5764960640499543</v>
      </c>
      <c r="F95" s="99">
        <v>6.7247020152505721</v>
      </c>
      <c r="G95" s="99">
        <v>6.7382298494334494</v>
      </c>
      <c r="H95" s="99">
        <v>6.6231143093224665</v>
      </c>
      <c r="I95" s="99">
        <v>6.460353188187451</v>
      </c>
      <c r="J95" s="99">
        <v>6.1933435855980292</v>
      </c>
      <c r="K95" s="99">
        <v>6.3817129671035895</v>
      </c>
      <c r="L95" s="99">
        <v>4.6434042265813771</v>
      </c>
      <c r="M95" s="99">
        <v>7.2647655286216066</v>
      </c>
      <c r="N95" s="99">
        <v>0</v>
      </c>
      <c r="O95" s="99">
        <v>0</v>
      </c>
      <c r="P95" s="99">
        <v>7.389323453371488</v>
      </c>
      <c r="Q95" s="99">
        <v>7.1104774174347867</v>
      </c>
      <c r="R95" s="99">
        <v>7.3608932819950583</v>
      </c>
      <c r="S95" s="99">
        <v>7.5856042237793391</v>
      </c>
      <c r="T95" s="99">
        <v>7.6923885769548974</v>
      </c>
      <c r="U95" s="99">
        <v>7.7064502462581075</v>
      </c>
      <c r="V95" s="99">
        <v>7.9055100961741864</v>
      </c>
      <c r="W95" s="99">
        <v>8.5439789369541277</v>
      </c>
      <c r="X95" s="99">
        <v>6.8265851494479888</v>
      </c>
      <c r="Y95" s="99">
        <v>6.2040348634440114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12.408150288831557</v>
      </c>
      <c r="D96" s="102">
        <v>12.216458774836711</v>
      </c>
      <c r="E96" s="102">
        <v>12.73655432782367</v>
      </c>
      <c r="F96" s="102">
        <v>12.594039237970831</v>
      </c>
      <c r="G96" s="102">
        <v>11.562710483607164</v>
      </c>
      <c r="H96" s="102">
        <v>11.792685844803517</v>
      </c>
      <c r="I96" s="102">
        <v>11.69181570939914</v>
      </c>
      <c r="J96" s="102">
        <v>11.684253892463971</v>
      </c>
      <c r="K96" s="102">
        <v>10.641001588619037</v>
      </c>
      <c r="L96" s="102">
        <v>11.471412628044028</v>
      </c>
      <c r="M96" s="102">
        <v>12.213494749521246</v>
      </c>
      <c r="N96" s="102">
        <v>12.954748062254302</v>
      </c>
      <c r="O96" s="102">
        <v>13.465411341404558</v>
      </c>
      <c r="P96" s="102">
        <v>11.824528806139183</v>
      </c>
      <c r="Q96" s="102">
        <v>12.189431168595926</v>
      </c>
      <c r="R96" s="102">
        <v>12.166051120313734</v>
      </c>
      <c r="S96" s="102">
        <v>12.776683722952079</v>
      </c>
      <c r="T96" s="102">
        <v>12.761356786355428</v>
      </c>
      <c r="U96" s="102">
        <v>12.442187363490772</v>
      </c>
      <c r="V96" s="102">
        <v>12.807711055451952</v>
      </c>
      <c r="W96" s="102">
        <v>12.253232615166935</v>
      </c>
      <c r="X96" s="102">
        <v>9.0416846119237171</v>
      </c>
      <c r="Y96" s="102">
        <v>8.3254945456811864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9.6295587689636726</v>
      </c>
      <c r="D97" s="105">
        <v>9.4142106955674763</v>
      </c>
      <c r="E97" s="105">
        <v>9.9138684739331229</v>
      </c>
      <c r="F97" s="105">
        <v>9.785104257044738</v>
      </c>
      <c r="G97" s="105">
        <v>8.9225270053251418</v>
      </c>
      <c r="H97" s="105">
        <v>9.0740342262686777</v>
      </c>
      <c r="I97" s="105">
        <v>9.1518473432370371</v>
      </c>
      <c r="J97" s="105">
        <v>9.0938690474173498</v>
      </c>
      <c r="K97" s="105">
        <v>8.2334112489959281</v>
      </c>
      <c r="L97" s="105">
        <v>9.6823083790797515</v>
      </c>
      <c r="M97" s="105">
        <v>9.4802987710404949</v>
      </c>
      <c r="N97" s="105">
        <v>10.320087551423221</v>
      </c>
      <c r="O97" s="105">
        <v>10.854226527507615</v>
      </c>
      <c r="P97" s="105">
        <v>9.4075102893389939</v>
      </c>
      <c r="Q97" s="105">
        <v>9.8969604076553424</v>
      </c>
      <c r="R97" s="105">
        <v>9.9161477336784092</v>
      </c>
      <c r="S97" s="105">
        <v>10.565618517198086</v>
      </c>
      <c r="T97" s="105">
        <v>10.627900078532821</v>
      </c>
      <c r="U97" s="105">
        <v>10.379887380449869</v>
      </c>
      <c r="V97" s="105">
        <v>10.76035940475963</v>
      </c>
      <c r="W97" s="105">
        <v>10.366510523733949</v>
      </c>
      <c r="X97" s="105">
        <v>7.5234639357648163</v>
      </c>
      <c r="Y97" s="105">
        <v>6.9931415822951495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2.9720156212139686</v>
      </c>
      <c r="D98" s="99">
        <v>2.6712650409872354</v>
      </c>
      <c r="E98" s="99">
        <v>3.0878005144209104</v>
      </c>
      <c r="F98" s="99">
        <v>2.9574988093933032</v>
      </c>
      <c r="G98" s="99">
        <v>2.4687389230668892</v>
      </c>
      <c r="H98" s="99">
        <v>2.3845461119912055</v>
      </c>
      <c r="I98" s="99">
        <v>2.856073430287926</v>
      </c>
      <c r="J98" s="99">
        <v>2.6255420113927292</v>
      </c>
      <c r="K98" s="99">
        <v>2.1740586459290352</v>
      </c>
      <c r="L98" s="99">
        <v>5.1317066539252387</v>
      </c>
      <c r="M98" s="99">
        <v>2.4072340677612907</v>
      </c>
      <c r="N98" s="99">
        <v>3.3083142257488714</v>
      </c>
      <c r="O98" s="99">
        <v>3.5945123903465186</v>
      </c>
      <c r="P98" s="99">
        <v>2.261974816574492</v>
      </c>
      <c r="Q98" s="99">
        <v>2.6919541522244974</v>
      </c>
      <c r="R98" s="99">
        <v>2.5304403725720452</v>
      </c>
      <c r="S98" s="99">
        <v>2.9882863058669531</v>
      </c>
      <c r="T98" s="99">
        <v>2.9639866240167452</v>
      </c>
      <c r="U98" s="99">
        <v>2.6371866152779155</v>
      </c>
      <c r="V98" s="99">
        <v>2.7637073634745408</v>
      </c>
      <c r="W98" s="99">
        <v>2.6925187261432062</v>
      </c>
      <c r="X98" s="99">
        <v>0.76223381075582364</v>
      </c>
      <c r="Y98" s="99">
        <v>0.57338469946157022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6.6575431477497045</v>
      </c>
      <c r="D99" s="99">
        <v>6.7429456545802386</v>
      </c>
      <c r="E99" s="99">
        <v>6.8260679595122138</v>
      </c>
      <c r="F99" s="99">
        <v>6.8276054476514325</v>
      </c>
      <c r="G99" s="99">
        <v>6.453788082258253</v>
      </c>
      <c r="H99" s="99">
        <v>6.6894881142774718</v>
      </c>
      <c r="I99" s="99">
        <v>6.2957739129491097</v>
      </c>
      <c r="J99" s="99">
        <v>6.468327036024621</v>
      </c>
      <c r="K99" s="99">
        <v>6.0593526030668938</v>
      </c>
      <c r="L99" s="99">
        <v>4.5506017251545154</v>
      </c>
      <c r="M99" s="99">
        <v>7.0730647032792033</v>
      </c>
      <c r="N99" s="99">
        <v>7.0117733256743513</v>
      </c>
      <c r="O99" s="99">
        <v>7.2597141371610983</v>
      </c>
      <c r="P99" s="99">
        <v>7.1455354727645028</v>
      </c>
      <c r="Q99" s="99">
        <v>7.2050062554308445</v>
      </c>
      <c r="R99" s="99">
        <v>7.3857073611063617</v>
      </c>
      <c r="S99" s="99">
        <v>7.5773322113311306</v>
      </c>
      <c r="T99" s="99">
        <v>7.6639134545160763</v>
      </c>
      <c r="U99" s="99">
        <v>7.7427007651719535</v>
      </c>
      <c r="V99" s="99">
        <v>7.9966520412850883</v>
      </c>
      <c r="W99" s="99">
        <v>7.6739917975907428</v>
      </c>
      <c r="X99" s="99">
        <v>6.7612301250089928</v>
      </c>
      <c r="Y99" s="99">
        <v>6.41975688283358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8.0933562948396833</v>
      </c>
      <c r="D100" s="123">
        <v>8.1477325253291983</v>
      </c>
      <c r="E100" s="123">
        <v>7.7491800051307287</v>
      </c>
      <c r="F100" s="123">
        <v>7.0242975187660184</v>
      </c>
      <c r="G100" s="123">
        <v>7.00414838895054</v>
      </c>
      <c r="H100" s="123">
        <v>6.9268924986499707</v>
      </c>
      <c r="I100" s="123">
        <v>7.1554392985668418</v>
      </c>
      <c r="J100" s="123">
        <v>7.0573629357907741</v>
      </c>
      <c r="K100" s="123">
        <v>5.8045933772374427</v>
      </c>
      <c r="L100" s="123">
        <v>7.079734300425935</v>
      </c>
      <c r="M100" s="123">
        <v>6.9758636943980772</v>
      </c>
      <c r="N100" s="123">
        <v>7.2855782140403216</v>
      </c>
      <c r="O100" s="123">
        <v>7.4049814361865316</v>
      </c>
      <c r="P100" s="123">
        <v>6.4948919648145704</v>
      </c>
      <c r="Q100" s="123">
        <v>6.652733887130208</v>
      </c>
      <c r="R100" s="123">
        <v>6.237899144615155</v>
      </c>
      <c r="S100" s="123">
        <v>6.5867653662105354</v>
      </c>
      <c r="T100" s="123">
        <v>6.4687525617248562</v>
      </c>
      <c r="U100" s="123">
        <v>6.3286651631582815</v>
      </c>
      <c r="V100" s="123">
        <v>6.4725423233324157</v>
      </c>
      <c r="W100" s="123">
        <v>5.8379831029296936</v>
      </c>
      <c r="X100" s="123">
        <v>6.188574087067483</v>
      </c>
      <c r="Y100" s="123">
        <v>5.7630902424738233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8.9718777227881912</v>
      </c>
      <c r="D102" s="99">
        <v>9.0866787890103744</v>
      </c>
      <c r="E102" s="99">
        <v>8.4818482695258695</v>
      </c>
      <c r="F102" s="99">
        <v>8.234247254187494</v>
      </c>
      <c r="G102" s="99">
        <v>7.9875319279493127</v>
      </c>
      <c r="H102" s="99">
        <v>7.8800188805010194</v>
      </c>
      <c r="I102" s="99">
        <v>8.2620612086323639</v>
      </c>
      <c r="J102" s="99">
        <v>7.7000688268779802</v>
      </c>
      <c r="K102" s="99">
        <v>7.7450438597332134</v>
      </c>
      <c r="L102" s="99">
        <v>7.8886798679282375</v>
      </c>
      <c r="M102" s="99">
        <v>8.2433835430737048</v>
      </c>
      <c r="N102" s="99">
        <v>8.2995471898197106</v>
      </c>
      <c r="O102" s="99">
        <v>8.2703617132151095</v>
      </c>
      <c r="P102" s="99">
        <v>8.2919524851820992</v>
      </c>
      <c r="Q102" s="99">
        <v>8.2157580978621496</v>
      </c>
      <c r="R102" s="99">
        <v>7.5421156628794659</v>
      </c>
      <c r="S102" s="99">
        <v>8.1827047822307915</v>
      </c>
      <c r="T102" s="99">
        <v>8.0120676794835131</v>
      </c>
      <c r="U102" s="99">
        <v>8.0137324477370555</v>
      </c>
      <c r="V102" s="99">
        <v>8.7096997920628496</v>
      </c>
      <c r="W102" s="99">
        <v>8.2951569887473049</v>
      </c>
      <c r="X102" s="99">
        <v>8.2535207890447762</v>
      </c>
      <c r="Y102" s="99">
        <v>7.7242317704341694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7.4650975676907239</v>
      </c>
      <c r="D103" s="110">
        <v>7.3720667097064458</v>
      </c>
      <c r="E103" s="110">
        <v>7.1539553434787209</v>
      </c>
      <c r="F103" s="110">
        <v>5.8550972419411265</v>
      </c>
      <c r="G103" s="110">
        <v>6.2985169002489778</v>
      </c>
      <c r="H103" s="110">
        <v>6.3941687187201159</v>
      </c>
      <c r="I103" s="110">
        <v>6.5402435683842883</v>
      </c>
      <c r="J103" s="110">
        <v>6.7589587983378419</v>
      </c>
      <c r="K103" s="110">
        <v>4.7970725554520639</v>
      </c>
      <c r="L103" s="110">
        <v>6.6375856877972241</v>
      </c>
      <c r="M103" s="110">
        <v>6.2617842181463974</v>
      </c>
      <c r="N103" s="110">
        <v>6.8217209382068802</v>
      </c>
      <c r="O103" s="110">
        <v>7.0036611619786928</v>
      </c>
      <c r="P103" s="110">
        <v>5.7205444852898584</v>
      </c>
      <c r="Q103" s="110">
        <v>6.0724947720235054</v>
      </c>
      <c r="R103" s="110">
        <v>5.8989241525753213</v>
      </c>
      <c r="S103" s="110">
        <v>6.0951844897498075</v>
      </c>
      <c r="T103" s="110">
        <v>5.9643263324253262</v>
      </c>
      <c r="U103" s="110">
        <v>5.7623441029683988</v>
      </c>
      <c r="V103" s="110">
        <v>5.8959807368608352</v>
      </c>
      <c r="W103" s="110">
        <v>5.4559611257526441</v>
      </c>
      <c r="X103" s="110">
        <v>6.0927875782963863</v>
      </c>
      <c r="Y103" s="110">
        <v>5.5539160758574297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124.86847513153918</v>
      </c>
      <c r="D124" s="118">
        <f t="shared" si="42"/>
        <v>127.76450846796014</v>
      </c>
      <c r="E124" s="118">
        <f t="shared" si="42"/>
        <v>121.92620046024916</v>
      </c>
      <c r="F124" s="118">
        <f t="shared" si="42"/>
        <v>122.12707860396681</v>
      </c>
      <c r="G124" s="118">
        <f t="shared" si="42"/>
        <v>129.02543422451052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109.71438974211112</v>
      </c>
      <c r="M124" s="118">
        <f t="shared" si="42"/>
        <v>91.71764868665457</v>
      </c>
      <c r="N124" s="118">
        <f t="shared" si="42"/>
        <v>99.741351176641459</v>
      </c>
      <c r="O124" s="118">
        <f t="shared" si="42"/>
        <v>103.2820498080046</v>
      </c>
      <c r="P124" s="118">
        <f t="shared" si="42"/>
        <v>79.869833137212638</v>
      </c>
      <c r="Q124" s="118">
        <f t="shared" si="42"/>
        <v>84.791229564827248</v>
      </c>
      <c r="R124" s="118">
        <f t="shared" ref="R124:V124" si="43">R125+R128+R130+R139</f>
        <v>86.418678080079445</v>
      </c>
      <c r="S124" s="118">
        <f t="shared" si="43"/>
        <v>82.545047347336393</v>
      </c>
      <c r="T124" s="118">
        <f t="shared" si="43"/>
        <v>79.272961357100073</v>
      </c>
      <c r="U124" s="118">
        <f t="shared" si="43"/>
        <v>76.188839790422932</v>
      </c>
      <c r="V124" s="118">
        <f t="shared" si="43"/>
        <v>70.17643078594071</v>
      </c>
      <c r="W124" s="118">
        <f t="shared" ref="W124:Y124" si="44">W125+W128+W130+W139</f>
        <v>74.83631930658467</v>
      </c>
      <c r="X124" s="118">
        <f t="shared" si="44"/>
        <v>59.91062798503868</v>
      </c>
      <c r="Y124" s="118">
        <f t="shared" si="44"/>
        <v>56.317278574569272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106.17676182667734</v>
      </c>
      <c r="D125" s="123">
        <f t="shared" si="45"/>
        <v>108.50202503973007</v>
      </c>
      <c r="E125" s="123">
        <f t="shared" si="45"/>
        <v>103.35916733931646</v>
      </c>
      <c r="F125" s="123">
        <f t="shared" si="45"/>
        <v>104.50529893781658</v>
      </c>
      <c r="G125" s="123">
        <f t="shared" si="45"/>
        <v>111.2473593633176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92.62046290518046</v>
      </c>
      <c r="M125" s="123">
        <f t="shared" si="45"/>
        <v>74.024267290340831</v>
      </c>
      <c r="N125" s="123">
        <f t="shared" si="45"/>
        <v>81.49953653684976</v>
      </c>
      <c r="O125" s="123">
        <f t="shared" si="45"/>
        <v>84.689971395169835</v>
      </c>
      <c r="P125" s="123">
        <f t="shared" si="45"/>
        <v>63.018116507094462</v>
      </c>
      <c r="Q125" s="123">
        <f t="shared" si="45"/>
        <v>67.566183429224253</v>
      </c>
      <c r="R125" s="123">
        <f t="shared" ref="R125:V125" si="46">SUM(R126:R127)</f>
        <v>69.383807622406209</v>
      </c>
      <c r="S125" s="123">
        <f t="shared" si="46"/>
        <v>64.737779561268425</v>
      </c>
      <c r="T125" s="123">
        <f t="shared" si="46"/>
        <v>61.341831471629234</v>
      </c>
      <c r="U125" s="123">
        <f t="shared" si="46"/>
        <v>58.420791806022812</v>
      </c>
      <c r="V125" s="123">
        <f t="shared" si="46"/>
        <v>52.494908680915714</v>
      </c>
      <c r="W125" s="123">
        <f t="shared" ref="W125:Y125" si="47">SUM(W126:W127)</f>
        <v>57.80450649894712</v>
      </c>
      <c r="X125" s="123">
        <f t="shared" si="47"/>
        <v>45.774747026809194</v>
      </c>
      <c r="Y125" s="123">
        <f t="shared" si="47"/>
        <v>43.164563743847467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105.74700934020751</v>
      </c>
      <c r="D126" s="99">
        <v>108.06776987581343</v>
      </c>
      <c r="E126" s="99">
        <v>102.96372234127578</v>
      </c>
      <c r="F126" s="99">
        <v>104.10158363212518</v>
      </c>
      <c r="G126" s="99">
        <v>110.82658019870861</v>
      </c>
      <c r="H126" s="99">
        <v>0</v>
      </c>
      <c r="I126" s="99">
        <v>0</v>
      </c>
      <c r="J126" s="99">
        <v>0</v>
      </c>
      <c r="K126" s="99">
        <v>0</v>
      </c>
      <c r="L126" s="99">
        <v>92.290306194921357</v>
      </c>
      <c r="M126" s="99">
        <v>73.765522897115588</v>
      </c>
      <c r="N126" s="99">
        <v>81.213228265498017</v>
      </c>
      <c r="O126" s="99">
        <v>84.393483056281752</v>
      </c>
      <c r="P126" s="99">
        <v>62.798224110311544</v>
      </c>
      <c r="Q126" s="99">
        <v>67.330412304914731</v>
      </c>
      <c r="R126" s="99">
        <v>69.141525339032825</v>
      </c>
      <c r="S126" s="99">
        <v>64.51201515801128</v>
      </c>
      <c r="T126" s="99">
        <v>61.128692950119323</v>
      </c>
      <c r="U126" s="99">
        <v>58.217156554393235</v>
      </c>
      <c r="V126" s="99">
        <v>52.312634445043493</v>
      </c>
      <c r="W126" s="99">
        <v>57.601564930420928</v>
      </c>
      <c r="X126" s="99">
        <v>45.616690353909902</v>
      </c>
      <c r="Y126" s="99">
        <v>43.01498752748892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0.42975248646983033</v>
      </c>
      <c r="D127" s="99">
        <v>0.43425516391665059</v>
      </c>
      <c r="E127" s="99">
        <v>0.39544499804066791</v>
      </c>
      <c r="F127" s="99">
        <v>0.40371530569139269</v>
      </c>
      <c r="G127" s="99">
        <v>0.42077916460899378</v>
      </c>
      <c r="H127" s="99">
        <v>0</v>
      </c>
      <c r="I127" s="99">
        <v>0</v>
      </c>
      <c r="J127" s="99">
        <v>0</v>
      </c>
      <c r="K127" s="99">
        <v>0</v>
      </c>
      <c r="L127" s="99">
        <v>0.33015671025909893</v>
      </c>
      <c r="M127" s="99">
        <v>0.25874439322524106</v>
      </c>
      <c r="N127" s="99">
        <v>0.28630827135174197</v>
      </c>
      <c r="O127" s="99">
        <v>0.29648833888807591</v>
      </c>
      <c r="P127" s="99">
        <v>0.21989239678291711</v>
      </c>
      <c r="Q127" s="99">
        <v>0.23577112430952071</v>
      </c>
      <c r="R127" s="99">
        <v>0.242282283373385</v>
      </c>
      <c r="S127" s="99">
        <v>0.22576440325714991</v>
      </c>
      <c r="T127" s="99">
        <v>0.21313852150991427</v>
      </c>
      <c r="U127" s="99">
        <v>0.20363525162957874</v>
      </c>
      <c r="V127" s="99">
        <v>0.18227423587222266</v>
      </c>
      <c r="W127" s="99">
        <v>0.20294156852619549</v>
      </c>
      <c r="X127" s="99">
        <v>0.15805667289929268</v>
      </c>
      <c r="Y127" s="99">
        <v>0.14957621635854568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3.8323454290296426E-2</v>
      </c>
      <c r="D128" s="123">
        <f t="shared" si="48"/>
        <v>9.3278433171344363E-2</v>
      </c>
      <c r="E128" s="123">
        <f t="shared" si="48"/>
        <v>5.9934883145441133E-2</v>
      </c>
      <c r="F128" s="123">
        <f t="shared" si="48"/>
        <v>2.3714662454849728E-2</v>
      </c>
      <c r="G128" s="123">
        <f t="shared" si="48"/>
        <v>2.6941851872579272E-2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9.6653186384494133E-2</v>
      </c>
      <c r="M128" s="123">
        <f t="shared" si="48"/>
        <v>6.7529185215464291E-2</v>
      </c>
      <c r="N128" s="123">
        <f t="shared" si="48"/>
        <v>5.8565669967009876E-2</v>
      </c>
      <c r="O128" s="123">
        <f t="shared" si="48"/>
        <v>0.11088581651458106</v>
      </c>
      <c r="P128" s="123">
        <f t="shared" si="48"/>
        <v>4.6211005141109429E-2</v>
      </c>
      <c r="Q128" s="123">
        <f t="shared" si="48"/>
        <v>7.0950954645718517E-2</v>
      </c>
      <c r="R128" s="123">
        <f t="shared" si="48"/>
        <v>0.21972750734295166</v>
      </c>
      <c r="S128" s="123">
        <f t="shared" si="48"/>
        <v>0.26289453394448736</v>
      </c>
      <c r="T128" s="123">
        <f t="shared" si="48"/>
        <v>0.20156849286784942</v>
      </c>
      <c r="U128" s="123">
        <f t="shared" si="48"/>
        <v>0.44231368333987603</v>
      </c>
      <c r="V128" s="123">
        <f t="shared" si="48"/>
        <v>0.20830475178411023</v>
      </c>
      <c r="W128" s="123">
        <f t="shared" si="48"/>
        <v>0.56404111085438369</v>
      </c>
      <c r="X128" s="123">
        <f t="shared" si="48"/>
        <v>6.0477159666052618E-2</v>
      </c>
      <c r="Y128" s="123">
        <f t="shared" si="48"/>
        <v>4.3017096333672782E-2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3.8323454290296426E-2</v>
      </c>
      <c r="D129" s="99">
        <f>RES_hhdet_in_fech!D129/RES_summary!D$21</f>
        <v>9.3278433171344363E-2</v>
      </c>
      <c r="E129" s="99">
        <f>RES_hhdet_in_fech!E129/RES_summary!E$21</f>
        <v>5.9934883145441133E-2</v>
      </c>
      <c r="F129" s="99">
        <f>RES_hhdet_in_fech!F129/RES_summary!F$21</f>
        <v>2.3714662454849728E-2</v>
      </c>
      <c r="G129" s="99">
        <f>RES_hhdet_in_fech!G129/RES_summary!G$21</f>
        <v>2.6941851872579272E-2</v>
      </c>
      <c r="H129" s="99">
        <f>RES_hhdet_in_fech!H129/RES_summary!H$21</f>
        <v>0</v>
      </c>
      <c r="I129" s="99">
        <f>RES_hhdet_in_fech!I129/RES_summary!I$21</f>
        <v>0</v>
      </c>
      <c r="J129" s="99">
        <f>RES_hhdet_in_fech!J129/RES_summary!J$21</f>
        <v>0</v>
      </c>
      <c r="K129" s="99">
        <f>RES_hhdet_in_fech!K129/RES_summary!K$21</f>
        <v>0</v>
      </c>
      <c r="L129" s="99">
        <f>RES_hhdet_in_fech!L129/RES_summary!L$21</f>
        <v>9.6653186384494133E-2</v>
      </c>
      <c r="M129" s="99">
        <f>RES_hhdet_in_fech!M129/RES_summary!M$21</f>
        <v>6.7529185215464291E-2</v>
      </c>
      <c r="N129" s="99">
        <f>RES_hhdet_in_fech!N129/RES_summary!N$21</f>
        <v>5.8565669967009876E-2</v>
      </c>
      <c r="O129" s="99">
        <f>RES_hhdet_in_fech!O129/RES_summary!O$21</f>
        <v>0.11088581651458106</v>
      </c>
      <c r="P129" s="99">
        <f>RES_hhdet_in_fech!P129/RES_summary!P$21</f>
        <v>4.6211005141109429E-2</v>
      </c>
      <c r="Q129" s="99">
        <f>RES_hhdet_in_fech!Q129/RES_summary!Q$21</f>
        <v>7.0950954645718517E-2</v>
      </c>
      <c r="R129" s="99">
        <f>RES_hhdet_in_fech!R129/RES_summary!R$21</f>
        <v>0.21972750734295166</v>
      </c>
      <c r="S129" s="99">
        <f>RES_hhdet_in_fech!S129/RES_summary!S$21</f>
        <v>0.26289453394448736</v>
      </c>
      <c r="T129" s="99">
        <f>RES_hhdet_in_fech!T129/RES_summary!T$21</f>
        <v>0.20156849286784942</v>
      </c>
      <c r="U129" s="99">
        <f>RES_hhdet_in_fech!U129/RES_summary!U$21</f>
        <v>0.44231368333987603</v>
      </c>
      <c r="V129" s="99">
        <f>RES_hhdet_in_fech!V129/RES_summary!V$21</f>
        <v>0.20830475178411023</v>
      </c>
      <c r="W129" s="99">
        <f>RES_hhdet_in_fech!W129/RES_summary!W$21</f>
        <v>0.56404111085438369</v>
      </c>
      <c r="X129" s="99">
        <f>RES_hhdet_in_fech!X129/RES_summary!X$21</f>
        <v>6.0477159666052618E-2</v>
      </c>
      <c r="Y129" s="99">
        <f>RES_hhdet_in_fech!Y129/RES_summary!Y$21</f>
        <v>4.3017096333672782E-2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10.56003510176583</v>
      </c>
      <c r="D130" s="123">
        <v>11.021471500239059</v>
      </c>
      <c r="E130" s="123">
        <v>10.757924880742454</v>
      </c>
      <c r="F130" s="123">
        <v>10.573751216104135</v>
      </c>
      <c r="G130" s="123">
        <v>10.747015862284025</v>
      </c>
      <c r="H130" s="123">
        <v>0</v>
      </c>
      <c r="I130" s="123">
        <v>0</v>
      </c>
      <c r="J130" s="123">
        <v>0</v>
      </c>
      <c r="K130" s="123">
        <v>0</v>
      </c>
      <c r="L130" s="123">
        <v>9.9175465805453626</v>
      </c>
      <c r="M130" s="123">
        <v>10.649978535340395</v>
      </c>
      <c r="N130" s="123">
        <v>10.897682165252743</v>
      </c>
      <c r="O130" s="123">
        <v>11.076211276776403</v>
      </c>
      <c r="P130" s="123">
        <v>10.31060800940647</v>
      </c>
      <c r="Q130" s="123">
        <v>10.50137630223656</v>
      </c>
      <c r="R130" s="123">
        <v>10.577238730943977</v>
      </c>
      <c r="S130" s="123">
        <v>10.957620735833803</v>
      </c>
      <c r="T130" s="123">
        <v>11.2608188894561</v>
      </c>
      <c r="U130" s="123">
        <v>10.997039914267779</v>
      </c>
      <c r="V130" s="123">
        <v>11.000722378952535</v>
      </c>
      <c r="W130" s="123">
        <v>10.629754144525506</v>
      </c>
      <c r="X130" s="123">
        <v>7.8868686677653415</v>
      </c>
      <c r="Y130" s="123">
        <v>7.346580953317245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10.017805239563323</v>
      </c>
      <c r="D131" s="99">
        <v>10.943007117819363</v>
      </c>
      <c r="E131" s="99">
        <v>10.388626691239137</v>
      </c>
      <c r="F131" s="99">
        <v>10.04046603205877</v>
      </c>
      <c r="G131" s="99">
        <v>10.449144659101121</v>
      </c>
      <c r="H131" s="99">
        <v>0</v>
      </c>
      <c r="I131" s="99">
        <v>0</v>
      </c>
      <c r="J131" s="99">
        <v>0</v>
      </c>
      <c r="K131" s="99">
        <v>0</v>
      </c>
      <c r="L131" s="99">
        <v>9.483113505458423</v>
      </c>
      <c r="M131" s="99">
        <v>10.288037406062944</v>
      </c>
      <c r="N131" s="99">
        <v>10.456644186637936</v>
      </c>
      <c r="O131" s="99">
        <v>10.617518183551919</v>
      </c>
      <c r="P131" s="99">
        <v>9.7851009141199121</v>
      </c>
      <c r="Q131" s="99">
        <v>10.309141660987581</v>
      </c>
      <c r="R131" s="99">
        <v>10.427703781002148</v>
      </c>
      <c r="S131" s="99">
        <v>10.690495116411658</v>
      </c>
      <c r="T131" s="99">
        <v>10.916040419087288</v>
      </c>
      <c r="U131" s="99">
        <v>10.604469348530072</v>
      </c>
      <c r="V131" s="99">
        <v>10.804555307358333</v>
      </c>
      <c r="W131" s="99">
        <v>10.631350845510475</v>
      </c>
      <c r="X131" s="99">
        <v>7.8889998849410272</v>
      </c>
      <c r="Y131" s="99">
        <v>7.3478255479857602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8.8681394674646921</v>
      </c>
      <c r="D132" s="99">
        <v>9.6717583982876416</v>
      </c>
      <c r="E132" s="99">
        <v>0</v>
      </c>
      <c r="F132" s="99">
        <v>8.9302496991228981</v>
      </c>
      <c r="G132" s="99">
        <v>9.2830839226551731</v>
      </c>
      <c r="H132" s="99">
        <v>0</v>
      </c>
      <c r="I132" s="99">
        <v>0</v>
      </c>
      <c r="J132" s="99">
        <v>0</v>
      </c>
      <c r="K132" s="99">
        <v>0</v>
      </c>
      <c r="L132" s="99">
        <v>8.8116852372855625</v>
      </c>
      <c r="M132" s="99">
        <v>9.2620523914578214</v>
      </c>
      <c r="N132" s="99">
        <v>9.5213689447359204</v>
      </c>
      <c r="O132" s="99">
        <v>9.7260248512467893</v>
      </c>
      <c r="P132" s="99">
        <v>8.9555523208927674</v>
      </c>
      <c r="Q132" s="99">
        <v>9.5299057250799741</v>
      </c>
      <c r="R132" s="99">
        <v>9.6756644060385373</v>
      </c>
      <c r="S132" s="99">
        <v>9.985680495752705</v>
      </c>
      <c r="T132" s="99">
        <v>10.241080333041044</v>
      </c>
      <c r="U132" s="99">
        <v>9.9738948651072104</v>
      </c>
      <c r="V132" s="99">
        <v>10.20347593227814</v>
      </c>
      <c r="W132" s="99">
        <v>10.087084901431753</v>
      </c>
      <c r="X132" s="99">
        <v>7.4495098327033835</v>
      </c>
      <c r="Y132" s="99">
        <v>6.958111842407364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2.3990705442929623</v>
      </c>
      <c r="D133" s="102">
        <v>2.3951338938812601</v>
      </c>
      <c r="E133" s="102">
        <v>0</v>
      </c>
      <c r="F133" s="102">
        <v>2.3572532968634814</v>
      </c>
      <c r="G133" s="102">
        <v>2.2339210810461667</v>
      </c>
      <c r="H133" s="102">
        <v>0</v>
      </c>
      <c r="I133" s="102">
        <v>0</v>
      </c>
      <c r="J133" s="102">
        <v>0</v>
      </c>
      <c r="K133" s="102">
        <v>0</v>
      </c>
      <c r="L133" s="102">
        <v>4.2437007469609211</v>
      </c>
      <c r="M133" s="102">
        <v>2.0337819756604367</v>
      </c>
      <c r="N133" s="102">
        <v>2.6702827180952657</v>
      </c>
      <c r="O133" s="102">
        <v>2.8337786110916499</v>
      </c>
      <c r="P133" s="102">
        <v>1.8739678207515402</v>
      </c>
      <c r="Q133" s="102">
        <v>2.2797911278824179</v>
      </c>
      <c r="R133" s="102">
        <v>2.1747861907299173</v>
      </c>
      <c r="S133" s="102">
        <v>2.5014357121227415</v>
      </c>
      <c r="T133" s="102">
        <v>2.535747149905359</v>
      </c>
      <c r="U133" s="102">
        <v>2.2479475078681999</v>
      </c>
      <c r="V133" s="102">
        <v>2.3316059039780499</v>
      </c>
      <c r="W133" s="102">
        <v>2.3416162786235266</v>
      </c>
      <c r="X133" s="102">
        <v>0.66593263015994075</v>
      </c>
      <c r="Y133" s="102">
        <v>0.50704361810058607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6.4690689231717302</v>
      </c>
      <c r="D134" s="105">
        <v>7.2766245044063833</v>
      </c>
      <c r="E134" s="105">
        <v>0</v>
      </c>
      <c r="F134" s="105">
        <v>6.5729964022594185</v>
      </c>
      <c r="G134" s="105">
        <v>7.0491628416090064</v>
      </c>
      <c r="H134" s="105">
        <v>0</v>
      </c>
      <c r="I134" s="105">
        <v>0</v>
      </c>
      <c r="J134" s="105">
        <v>0</v>
      </c>
      <c r="K134" s="105">
        <v>0</v>
      </c>
      <c r="L134" s="105">
        <v>4.5679844903246432</v>
      </c>
      <c r="M134" s="105">
        <v>7.2282704157973861</v>
      </c>
      <c r="N134" s="105">
        <v>6.8510862266406543</v>
      </c>
      <c r="O134" s="105">
        <v>6.8922462401551385</v>
      </c>
      <c r="P134" s="105">
        <v>7.0815845001412256</v>
      </c>
      <c r="Q134" s="105">
        <v>7.2501145971975562</v>
      </c>
      <c r="R134" s="105">
        <v>7.5008782153086191</v>
      </c>
      <c r="S134" s="105">
        <v>7.4842447836299639</v>
      </c>
      <c r="T134" s="105">
        <v>7.7053331831356839</v>
      </c>
      <c r="U134" s="105">
        <v>7.7259473572390096</v>
      </c>
      <c r="V134" s="105">
        <v>7.8718700283000906</v>
      </c>
      <c r="W134" s="105">
        <v>7.7454686228082288</v>
      </c>
      <c r="X134" s="105">
        <v>6.7835772025434444</v>
      </c>
      <c r="Y134" s="105">
        <v>6.451068224306777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12.408150288831557</v>
      </c>
      <c r="D135" s="102">
        <v>12.216458774836713</v>
      </c>
      <c r="E135" s="102">
        <v>12.736554327823672</v>
      </c>
      <c r="F135" s="102">
        <v>12.594039237970831</v>
      </c>
      <c r="G135" s="102">
        <v>11.562710483607166</v>
      </c>
      <c r="H135" s="102">
        <v>0</v>
      </c>
      <c r="I135" s="102">
        <v>0</v>
      </c>
      <c r="J135" s="102">
        <v>0</v>
      </c>
      <c r="K135" s="102">
        <v>0</v>
      </c>
      <c r="L135" s="102">
        <v>11.471412628044025</v>
      </c>
      <c r="M135" s="102">
        <v>12.213494749521248</v>
      </c>
      <c r="N135" s="102">
        <v>12.9547480622543</v>
      </c>
      <c r="O135" s="102">
        <v>13.465411341404561</v>
      </c>
      <c r="P135" s="102">
        <v>11.824528806139181</v>
      </c>
      <c r="Q135" s="102">
        <v>12.189431168595927</v>
      </c>
      <c r="R135" s="102">
        <v>12.166051120313732</v>
      </c>
      <c r="S135" s="102">
        <v>12.776683722952074</v>
      </c>
      <c r="T135" s="102">
        <v>12.761356786355426</v>
      </c>
      <c r="U135" s="102">
        <v>12.442187363490776</v>
      </c>
      <c r="V135" s="102">
        <v>12.807711055451954</v>
      </c>
      <c r="W135" s="102">
        <v>0</v>
      </c>
      <c r="X135" s="102">
        <v>0</v>
      </c>
      <c r="Y135" s="102">
        <v>0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9.629558768963669</v>
      </c>
      <c r="D136" s="105">
        <v>9.4142106955674763</v>
      </c>
      <c r="E136" s="105">
        <v>9.9138684739331246</v>
      </c>
      <c r="F136" s="105">
        <v>9.7851042570447344</v>
      </c>
      <c r="G136" s="105">
        <v>8.9225270053251418</v>
      </c>
      <c r="H136" s="105">
        <v>0</v>
      </c>
      <c r="I136" s="105">
        <v>0</v>
      </c>
      <c r="J136" s="105">
        <v>0</v>
      </c>
      <c r="K136" s="105">
        <v>0</v>
      </c>
      <c r="L136" s="105">
        <v>9.6823083790797551</v>
      </c>
      <c r="M136" s="105">
        <v>9.4802987710404949</v>
      </c>
      <c r="N136" s="105">
        <v>10.320087551423221</v>
      </c>
      <c r="O136" s="105">
        <v>10.854226527507615</v>
      </c>
      <c r="P136" s="105">
        <v>9.4075102893389957</v>
      </c>
      <c r="Q136" s="105">
        <v>9.8969604076553459</v>
      </c>
      <c r="R136" s="105">
        <v>9.9161477336784092</v>
      </c>
      <c r="S136" s="105">
        <v>10.565618517198084</v>
      </c>
      <c r="T136" s="105">
        <v>10.627900078532821</v>
      </c>
      <c r="U136" s="105">
        <v>10.379887380449869</v>
      </c>
      <c r="V136" s="105">
        <v>10.76035940475963</v>
      </c>
      <c r="W136" s="105">
        <v>0</v>
      </c>
      <c r="X136" s="105">
        <v>0</v>
      </c>
      <c r="Y136" s="105">
        <v>0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2.9720156212139686</v>
      </c>
      <c r="D137" s="99">
        <v>2.6712650409872358</v>
      </c>
      <c r="E137" s="99">
        <v>3.0878005144209095</v>
      </c>
      <c r="F137" s="99">
        <v>2.9574988093933041</v>
      </c>
      <c r="G137" s="99">
        <v>2.4687389230668892</v>
      </c>
      <c r="H137" s="99">
        <v>0</v>
      </c>
      <c r="I137" s="99">
        <v>0</v>
      </c>
      <c r="J137" s="99">
        <v>0</v>
      </c>
      <c r="K137" s="99">
        <v>0</v>
      </c>
      <c r="L137" s="99">
        <v>5.1317066539252396</v>
      </c>
      <c r="M137" s="99">
        <v>2.4072340677612907</v>
      </c>
      <c r="N137" s="99">
        <v>3.3083142257488705</v>
      </c>
      <c r="O137" s="99">
        <v>3.594512390346519</v>
      </c>
      <c r="P137" s="99">
        <v>2.261974816574492</v>
      </c>
      <c r="Q137" s="99">
        <v>2.6919541522244974</v>
      </c>
      <c r="R137" s="99">
        <v>2.5304403725720452</v>
      </c>
      <c r="S137" s="99">
        <v>2.9882863058669531</v>
      </c>
      <c r="T137" s="99">
        <v>2.9639866240167452</v>
      </c>
      <c r="U137" s="99">
        <v>2.6371866152779155</v>
      </c>
      <c r="V137" s="99">
        <v>2.7637073634745417</v>
      </c>
      <c r="W137" s="99">
        <v>0</v>
      </c>
      <c r="X137" s="99">
        <v>0</v>
      </c>
      <c r="Y137" s="99">
        <v>0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6.6575431477497036</v>
      </c>
      <c r="D138" s="99">
        <v>6.7429456545802413</v>
      </c>
      <c r="E138" s="99">
        <v>6.8260679595122165</v>
      </c>
      <c r="F138" s="99">
        <v>6.8276054476514316</v>
      </c>
      <c r="G138" s="99">
        <v>6.453788082258253</v>
      </c>
      <c r="H138" s="99">
        <v>0</v>
      </c>
      <c r="I138" s="99">
        <v>0</v>
      </c>
      <c r="J138" s="99">
        <v>0</v>
      </c>
      <c r="K138" s="99">
        <v>0</v>
      </c>
      <c r="L138" s="99">
        <v>4.5506017251545154</v>
      </c>
      <c r="M138" s="99">
        <v>7.0730647032792042</v>
      </c>
      <c r="N138" s="99">
        <v>7.0117733256743513</v>
      </c>
      <c r="O138" s="99">
        <v>7.2597141371610991</v>
      </c>
      <c r="P138" s="99">
        <v>7.1455354727645046</v>
      </c>
      <c r="Q138" s="99">
        <v>7.2050062554308454</v>
      </c>
      <c r="R138" s="99">
        <v>7.3857073611063617</v>
      </c>
      <c r="S138" s="99">
        <v>7.5773322113311314</v>
      </c>
      <c r="T138" s="99">
        <v>7.6639134545160763</v>
      </c>
      <c r="U138" s="99">
        <v>7.7427007651719553</v>
      </c>
      <c r="V138" s="99">
        <v>7.9966520412850892</v>
      </c>
      <c r="W138" s="99">
        <v>0</v>
      </c>
      <c r="X138" s="99">
        <v>0</v>
      </c>
      <c r="Y138" s="99">
        <v>0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8.09335474880573</v>
      </c>
      <c r="D139" s="123">
        <v>8.1477334948196631</v>
      </c>
      <c r="E139" s="123">
        <v>7.7491733570448087</v>
      </c>
      <c r="F139" s="123">
        <v>7.0243137875912485</v>
      </c>
      <c r="G139" s="123">
        <v>7.0041171470363057</v>
      </c>
      <c r="H139" s="123">
        <v>0</v>
      </c>
      <c r="I139" s="123">
        <v>0</v>
      </c>
      <c r="J139" s="123">
        <v>0</v>
      </c>
      <c r="K139" s="123">
        <v>0</v>
      </c>
      <c r="L139" s="123">
        <v>7.0797270700007999</v>
      </c>
      <c r="M139" s="123">
        <v>6.9758736757578808</v>
      </c>
      <c r="N139" s="123">
        <v>7.2855668045719399</v>
      </c>
      <c r="O139" s="123">
        <v>7.404981319543773</v>
      </c>
      <c r="P139" s="123">
        <v>6.4948976155705935</v>
      </c>
      <c r="Q139" s="123">
        <v>6.6527188787207079</v>
      </c>
      <c r="R139" s="123">
        <v>6.2379042193863157</v>
      </c>
      <c r="S139" s="123">
        <v>6.5867525162896783</v>
      </c>
      <c r="T139" s="123">
        <v>6.4687425031468848</v>
      </c>
      <c r="U139" s="123">
        <v>6.3286943867924643</v>
      </c>
      <c r="V139" s="123">
        <v>6.4724949742883577</v>
      </c>
      <c r="W139" s="123">
        <v>5.8380175522576696</v>
      </c>
      <c r="X139" s="123">
        <v>6.1885351307980923</v>
      </c>
      <c r="Y139" s="123">
        <v>5.7631167810708925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8.9718777227881947</v>
      </c>
      <c r="D140" s="99">
        <v>9.0866787890103762</v>
      </c>
      <c r="E140" s="99">
        <v>8.4818482695258695</v>
      </c>
      <c r="F140" s="99">
        <v>8.234247254187494</v>
      </c>
      <c r="G140" s="99">
        <v>7.9875319279493135</v>
      </c>
      <c r="H140" s="99">
        <v>0</v>
      </c>
      <c r="I140" s="99">
        <v>0</v>
      </c>
      <c r="J140" s="99">
        <v>0</v>
      </c>
      <c r="K140" s="99">
        <v>0</v>
      </c>
      <c r="L140" s="99">
        <v>7.8886798679282384</v>
      </c>
      <c r="M140" s="99">
        <v>8.2433835430737066</v>
      </c>
      <c r="N140" s="99">
        <v>8.2995471898197106</v>
      </c>
      <c r="O140" s="99">
        <v>8.2703617132151059</v>
      </c>
      <c r="P140" s="99">
        <v>8.2919524851820992</v>
      </c>
      <c r="Q140" s="99">
        <v>8.2157580978621514</v>
      </c>
      <c r="R140" s="99">
        <v>7.5421156628794668</v>
      </c>
      <c r="S140" s="99">
        <v>8.1827047822307897</v>
      </c>
      <c r="T140" s="99">
        <v>8.0120676794835131</v>
      </c>
      <c r="U140" s="99">
        <v>8.0137324477370537</v>
      </c>
      <c r="V140" s="99">
        <v>8.7096997920628496</v>
      </c>
      <c r="W140" s="99">
        <v>8.2951569887473049</v>
      </c>
      <c r="X140" s="99">
        <v>8.2535207890447744</v>
      </c>
      <c r="Y140" s="99">
        <v>7.7242317704341712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7.4650975676907265</v>
      </c>
      <c r="D141" s="110">
        <v>7.3720667097064467</v>
      </c>
      <c r="E141" s="110">
        <v>7.1539553434787209</v>
      </c>
      <c r="F141" s="110">
        <v>5.8550972419411265</v>
      </c>
      <c r="G141" s="110">
        <v>6.2985169002489787</v>
      </c>
      <c r="H141" s="110">
        <v>0</v>
      </c>
      <c r="I141" s="110">
        <v>0</v>
      </c>
      <c r="J141" s="110">
        <v>0</v>
      </c>
      <c r="K141" s="110">
        <v>0</v>
      </c>
      <c r="L141" s="110">
        <v>6.6375856877972232</v>
      </c>
      <c r="M141" s="110">
        <v>6.2617842181463965</v>
      </c>
      <c r="N141" s="110">
        <v>6.8217209382068793</v>
      </c>
      <c r="O141" s="110">
        <v>7.0036611619786928</v>
      </c>
      <c r="P141" s="110">
        <v>5.7205444852898557</v>
      </c>
      <c r="Q141" s="110">
        <v>6.0724947720235063</v>
      </c>
      <c r="R141" s="110">
        <v>5.8989241525753204</v>
      </c>
      <c r="S141" s="110">
        <v>6.0951844897498084</v>
      </c>
      <c r="T141" s="110">
        <v>5.9643263324253279</v>
      </c>
      <c r="U141" s="110">
        <v>5.7623441029683997</v>
      </c>
      <c r="V141" s="110">
        <v>5.895980736860837</v>
      </c>
      <c r="W141" s="110">
        <v>5.4559611257526441</v>
      </c>
      <c r="X141" s="110">
        <v>6.0927875782963863</v>
      </c>
      <c r="Y141" s="110">
        <v>5.5539160758574306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72.970043100674189</v>
      </c>
      <c r="D143" s="118">
        <f t="shared" si="49"/>
        <v>66.379509207617005</v>
      </c>
      <c r="E143" s="118">
        <f t="shared" si="49"/>
        <v>61.275676831634435</v>
      </c>
      <c r="F143" s="118">
        <f t="shared" si="49"/>
        <v>48.301808867032136</v>
      </c>
      <c r="G143" s="118">
        <f t="shared" si="49"/>
        <v>51.25139007943622</v>
      </c>
      <c r="H143" s="118">
        <f t="shared" si="49"/>
        <v>51.901157867018874</v>
      </c>
      <c r="I143" s="118">
        <f t="shared" si="49"/>
        <v>49.284025020056383</v>
      </c>
      <c r="J143" s="118">
        <f t="shared" si="49"/>
        <v>50.440163620418417</v>
      </c>
      <c r="K143" s="118">
        <f t="shared" si="49"/>
        <v>48.077197206804364</v>
      </c>
      <c r="L143" s="118">
        <f t="shared" si="49"/>
        <v>50.338385860709607</v>
      </c>
      <c r="M143" s="118">
        <f t="shared" si="49"/>
        <v>42.027987460541127</v>
      </c>
      <c r="N143" s="118">
        <f t="shared" si="49"/>
        <v>44.409777481330849</v>
      </c>
      <c r="O143" s="118">
        <f t="shared" si="49"/>
        <v>44.942903826228218</v>
      </c>
      <c r="P143" s="118">
        <f t="shared" si="49"/>
        <v>35.240007897675994</v>
      </c>
      <c r="Q143" s="118">
        <f t="shared" si="49"/>
        <v>35.772528573797402</v>
      </c>
      <c r="R143" s="118">
        <f t="shared" ref="R143:V143" si="50">R144+R146+R148+R157</f>
        <v>37.464381958199439</v>
      </c>
      <c r="S143" s="118">
        <f t="shared" si="50"/>
        <v>37.346825405718562</v>
      </c>
      <c r="T143" s="118">
        <f t="shared" si="50"/>
        <v>35.964422202055609</v>
      </c>
      <c r="U143" s="118">
        <f t="shared" si="50"/>
        <v>35.671955494378423</v>
      </c>
      <c r="V143" s="118">
        <f t="shared" si="50"/>
        <v>34.238269133329894</v>
      </c>
      <c r="W143" s="118">
        <f t="shared" ref="W143:Y143" si="51">W144+W146+W148+W157</f>
        <v>34.464255819389649</v>
      </c>
      <c r="X143" s="118">
        <f t="shared" si="51"/>
        <v>27.335921955985754</v>
      </c>
      <c r="Y143" s="118">
        <f t="shared" si="51"/>
        <v>25.256123391854512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52.017173595160088</v>
      </c>
      <c r="D144" s="123">
        <f t="shared" si="52"/>
        <v>45.001821256648967</v>
      </c>
      <c r="E144" s="123">
        <f t="shared" si="52"/>
        <v>40.22103210162026</v>
      </c>
      <c r="F144" s="123">
        <f t="shared" si="52"/>
        <v>28.444207661701615</v>
      </c>
      <c r="G144" s="123">
        <f t="shared" si="52"/>
        <v>32.364490306646935</v>
      </c>
      <c r="H144" s="123">
        <f t="shared" si="52"/>
        <v>32.830683628846465</v>
      </c>
      <c r="I144" s="123">
        <f t="shared" si="52"/>
        <v>30.486357486922053</v>
      </c>
      <c r="J144" s="123">
        <f t="shared" si="52"/>
        <v>31.405109149056926</v>
      </c>
      <c r="K144" s="123">
        <f t="shared" si="52"/>
        <v>30.106285235611072</v>
      </c>
      <c r="L144" s="123">
        <f t="shared" si="52"/>
        <v>31.105472893835778</v>
      </c>
      <c r="M144" s="123">
        <f t="shared" si="52"/>
        <v>22.53636832578443</v>
      </c>
      <c r="N144" s="123">
        <f t="shared" si="52"/>
        <v>23.838747592498198</v>
      </c>
      <c r="O144" s="123">
        <f t="shared" si="52"/>
        <v>23.19126052366979</v>
      </c>
      <c r="P144" s="123">
        <f t="shared" si="52"/>
        <v>16.724348936430037</v>
      </c>
      <c r="Q144" s="123">
        <f t="shared" si="52"/>
        <v>16.51109096038752</v>
      </c>
      <c r="R144" s="123">
        <f t="shared" si="52"/>
        <v>17.378596564015076</v>
      </c>
      <c r="S144" s="123">
        <f t="shared" si="52"/>
        <v>16.251570563213228</v>
      </c>
      <c r="T144" s="123">
        <f t="shared" si="52"/>
        <v>15.141102153686457</v>
      </c>
      <c r="U144" s="123">
        <f t="shared" si="52"/>
        <v>14.87849705090869</v>
      </c>
      <c r="V144" s="123">
        <f t="shared" si="52"/>
        <v>13.115835923607387</v>
      </c>
      <c r="W144" s="123">
        <f t="shared" si="52"/>
        <v>14.06013827586056</v>
      </c>
      <c r="X144" s="123">
        <f t="shared" si="52"/>
        <v>11.884746929708134</v>
      </c>
      <c r="Y144" s="123">
        <f t="shared" si="52"/>
        <v>11.008865908864093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52.017173595160088</v>
      </c>
      <c r="D145" s="99">
        <v>45.001821256648967</v>
      </c>
      <c r="E145" s="99">
        <v>40.22103210162026</v>
      </c>
      <c r="F145" s="99">
        <v>28.444207661701615</v>
      </c>
      <c r="G145" s="99">
        <v>32.364490306646935</v>
      </c>
      <c r="H145" s="99">
        <v>32.830683628846465</v>
      </c>
      <c r="I145" s="99">
        <v>30.486357486922053</v>
      </c>
      <c r="J145" s="99">
        <v>31.405109149056926</v>
      </c>
      <c r="K145" s="99">
        <v>30.106285235611072</v>
      </c>
      <c r="L145" s="99">
        <v>31.105472893835778</v>
      </c>
      <c r="M145" s="99">
        <v>22.53636832578443</v>
      </c>
      <c r="N145" s="99">
        <v>23.838747592498198</v>
      </c>
      <c r="O145" s="99">
        <v>23.19126052366979</v>
      </c>
      <c r="P145" s="99">
        <v>16.724348936430037</v>
      </c>
      <c r="Q145" s="99">
        <v>16.51109096038752</v>
      </c>
      <c r="R145" s="99">
        <v>17.378596564015076</v>
      </c>
      <c r="S145" s="99">
        <v>16.251570563213228</v>
      </c>
      <c r="T145" s="99">
        <v>15.141102153686457</v>
      </c>
      <c r="U145" s="99">
        <v>14.87849705090869</v>
      </c>
      <c r="V145" s="99">
        <v>13.115835923607387</v>
      </c>
      <c r="W145" s="99">
        <v>14.06013827586056</v>
      </c>
      <c r="X145" s="99">
        <v>11.884746929708134</v>
      </c>
      <c r="Y145" s="99">
        <v>11.008865908864093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0.38374012875821661</v>
      </c>
      <c r="D146" s="123">
        <f t="shared" si="53"/>
        <v>0.93255015521923901</v>
      </c>
      <c r="E146" s="123">
        <f t="shared" si="53"/>
        <v>0.59214798796640111</v>
      </c>
      <c r="F146" s="123">
        <f t="shared" si="53"/>
        <v>0.23321559714274012</v>
      </c>
      <c r="G146" s="123">
        <f t="shared" si="53"/>
        <v>0.26586307145679428</v>
      </c>
      <c r="H146" s="123">
        <f t="shared" si="53"/>
        <v>0.43355840415687641</v>
      </c>
      <c r="I146" s="123">
        <f t="shared" si="53"/>
        <v>9.3430408760569045E-2</v>
      </c>
      <c r="J146" s="123">
        <f t="shared" si="53"/>
        <v>0.47322110481230784</v>
      </c>
      <c r="K146" s="123">
        <f t="shared" si="53"/>
        <v>1.6587459638676607</v>
      </c>
      <c r="L146" s="123">
        <f t="shared" si="53"/>
        <v>0.96106641449747165</v>
      </c>
      <c r="M146" s="123">
        <f t="shared" si="53"/>
        <v>0.66121211886902798</v>
      </c>
      <c r="N146" s="123">
        <f t="shared" si="53"/>
        <v>0.57646469297343272</v>
      </c>
      <c r="O146" s="123">
        <f t="shared" si="53"/>
        <v>1.0828348048053347</v>
      </c>
      <c r="P146" s="123">
        <f t="shared" si="53"/>
        <v>0.45720491837713251</v>
      </c>
      <c r="Q146" s="123">
        <f t="shared" si="53"/>
        <v>0.69859986588908551</v>
      </c>
      <c r="R146" s="123">
        <f t="shared" si="53"/>
        <v>1.9903991518185966</v>
      </c>
      <c r="S146" s="123">
        <f t="shared" si="53"/>
        <v>2.0146678703394598</v>
      </c>
      <c r="T146" s="123">
        <f t="shared" si="53"/>
        <v>1.9783357628461631</v>
      </c>
      <c r="U146" s="123">
        <f t="shared" si="53"/>
        <v>2.3219496430235869</v>
      </c>
      <c r="V146" s="123">
        <f t="shared" si="53"/>
        <v>2.0528757512186977</v>
      </c>
      <c r="W146" s="123">
        <f t="shared" si="53"/>
        <v>2.5693547469082922</v>
      </c>
      <c r="X146" s="123">
        <f t="shared" si="53"/>
        <v>0.59427724802781123</v>
      </c>
      <c r="Y146" s="123">
        <f t="shared" si="53"/>
        <v>0.4149935264402374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0.38374012875821661</v>
      </c>
      <c r="D147" s="99">
        <f>RES_hhdet_in_fech!D147/RES_summary!D$21</f>
        <v>0.93255015521923901</v>
      </c>
      <c r="E147" s="99">
        <f>RES_hhdet_in_fech!E147/RES_summary!E$21</f>
        <v>0.59214798796640111</v>
      </c>
      <c r="F147" s="99">
        <f>RES_hhdet_in_fech!F147/RES_summary!F$21</f>
        <v>0.23321559714274012</v>
      </c>
      <c r="G147" s="99">
        <f>RES_hhdet_in_fech!G147/RES_summary!G$21</f>
        <v>0.26586307145679428</v>
      </c>
      <c r="H147" s="99">
        <f>RES_hhdet_in_fech!H147/RES_summary!H$21</f>
        <v>0.43355840415687641</v>
      </c>
      <c r="I147" s="99">
        <f>RES_hhdet_in_fech!I147/RES_summary!I$21</f>
        <v>9.3430408760569045E-2</v>
      </c>
      <c r="J147" s="99">
        <f>RES_hhdet_in_fech!J147/RES_summary!J$21</f>
        <v>0.47322110481230784</v>
      </c>
      <c r="K147" s="99">
        <f>RES_hhdet_in_fech!K147/RES_summary!K$21</f>
        <v>1.6587459638676607</v>
      </c>
      <c r="L147" s="99">
        <f>RES_hhdet_in_fech!L147/RES_summary!L$21</f>
        <v>0.96106641449747165</v>
      </c>
      <c r="M147" s="99">
        <f>RES_hhdet_in_fech!M147/RES_summary!M$21</f>
        <v>0.66121211886902798</v>
      </c>
      <c r="N147" s="99">
        <f>RES_hhdet_in_fech!N147/RES_summary!N$21</f>
        <v>0.57646469297343272</v>
      </c>
      <c r="O147" s="99">
        <f>RES_hhdet_in_fech!O147/RES_summary!O$21</f>
        <v>1.0828348048053347</v>
      </c>
      <c r="P147" s="99">
        <f>RES_hhdet_in_fech!P147/RES_summary!P$21</f>
        <v>0.45720491837713251</v>
      </c>
      <c r="Q147" s="99">
        <f>RES_hhdet_in_fech!Q147/RES_summary!Q$21</f>
        <v>0.69859986588908551</v>
      </c>
      <c r="R147" s="99">
        <f>RES_hhdet_in_fech!R147/RES_summary!R$21</f>
        <v>1.9903991518185966</v>
      </c>
      <c r="S147" s="99">
        <f>RES_hhdet_in_fech!S147/RES_summary!S$21</f>
        <v>2.0146678703394598</v>
      </c>
      <c r="T147" s="99">
        <f>RES_hhdet_in_fech!T147/RES_summary!T$21</f>
        <v>1.9783357628461631</v>
      </c>
      <c r="U147" s="99">
        <f>RES_hhdet_in_fech!U147/RES_summary!U$21</f>
        <v>2.3219496430235869</v>
      </c>
      <c r="V147" s="99">
        <f>RES_hhdet_in_fech!V147/RES_summary!V$21</f>
        <v>2.0528757512186977</v>
      </c>
      <c r="W147" s="99">
        <f>RES_hhdet_in_fech!W147/RES_summary!W$21</f>
        <v>2.5693547469082922</v>
      </c>
      <c r="X147" s="99">
        <f>RES_hhdet_in_fech!X147/RES_summary!X$21</f>
        <v>0.59427724802781123</v>
      </c>
      <c r="Y147" s="99">
        <f>RES_hhdet_in_fech!Y147/RES_summary!Y$21</f>
        <v>0.4149935264402374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12.475873459735375</v>
      </c>
      <c r="D148" s="123">
        <v>12.297354849922014</v>
      </c>
      <c r="E148" s="123">
        <v>12.713323144284081</v>
      </c>
      <c r="F148" s="123">
        <v>12.600073669802686</v>
      </c>
      <c r="G148" s="123">
        <v>11.616885042847448</v>
      </c>
      <c r="H148" s="123">
        <v>11.710017676064457</v>
      </c>
      <c r="I148" s="123">
        <v>11.548799795869904</v>
      </c>
      <c r="J148" s="123">
        <v>11.504471798195748</v>
      </c>
      <c r="K148" s="123">
        <v>10.507574287060205</v>
      </c>
      <c r="L148" s="123">
        <v>11.192106158074459</v>
      </c>
      <c r="M148" s="123">
        <v>11.854539188254023</v>
      </c>
      <c r="N148" s="123">
        <v>12.708991887437609</v>
      </c>
      <c r="O148" s="123">
        <v>13.263827384899681</v>
      </c>
      <c r="P148" s="123">
        <v>11.563556239222773</v>
      </c>
      <c r="Q148" s="123">
        <v>11.910098312568895</v>
      </c>
      <c r="R148" s="123">
        <v>11.85747850519291</v>
      </c>
      <c r="S148" s="123">
        <v>12.493819766719863</v>
      </c>
      <c r="T148" s="123">
        <v>12.376223353461921</v>
      </c>
      <c r="U148" s="123">
        <v>12.142841750306173</v>
      </c>
      <c r="V148" s="123">
        <v>12.597027563077926</v>
      </c>
      <c r="W148" s="123">
        <v>11.996778711797623</v>
      </c>
      <c r="X148" s="123">
        <v>8.6683191347189261</v>
      </c>
      <c r="Y148" s="123">
        <v>8.069168345431093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13.775535122039257</v>
      </c>
      <c r="D149" s="99">
        <v>14.118645744594174</v>
      </c>
      <c r="E149" s="99">
        <v>13.697122711507458</v>
      </c>
      <c r="F149" s="99">
        <v>13.823228211985052</v>
      </c>
      <c r="G149" s="99">
        <v>13.429852870418101</v>
      </c>
      <c r="H149" s="99">
        <v>12.961885912238396</v>
      </c>
      <c r="I149" s="99">
        <v>13.284297890252242</v>
      </c>
      <c r="J149" s="99">
        <v>12.351881937258623</v>
      </c>
      <c r="K149" s="99">
        <v>12.338326660140513</v>
      </c>
      <c r="L149" s="99">
        <v>12.830634625693463</v>
      </c>
      <c r="M149" s="99">
        <v>13.642773271594406</v>
      </c>
      <c r="N149" s="99">
        <v>13.384433615479431</v>
      </c>
      <c r="O149" s="99">
        <v>13.020718817594457</v>
      </c>
      <c r="P149" s="99">
        <v>12.611424121784703</v>
      </c>
      <c r="Q149" s="99">
        <v>12.200694445937604</v>
      </c>
      <c r="R149" s="99">
        <v>12.178867354410444</v>
      </c>
      <c r="S149" s="99">
        <v>12.73436441168182</v>
      </c>
      <c r="T149" s="99">
        <v>12.670898839727098</v>
      </c>
      <c r="U149" s="99">
        <v>12.2076541205965</v>
      </c>
      <c r="V149" s="99">
        <v>12.4731596472409</v>
      </c>
      <c r="W149" s="99">
        <v>13.467206859009366</v>
      </c>
      <c r="X149" s="99">
        <v>9.1035898080277136</v>
      </c>
      <c r="Y149" s="99">
        <v>8.1000993417710703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9.9702768541163493</v>
      </c>
      <c r="G150" s="99">
        <v>9.6074342687957497</v>
      </c>
      <c r="H150" s="99">
        <v>9.2449179083947897</v>
      </c>
      <c r="I150" s="99">
        <v>9.7054116207299188</v>
      </c>
      <c r="J150" s="99">
        <v>8.9659588421157093</v>
      </c>
      <c r="K150" s="99">
        <v>8.9071971868003175</v>
      </c>
      <c r="L150" s="99">
        <v>10.382999764462699</v>
      </c>
      <c r="M150" s="99">
        <v>9.9583008697011284</v>
      </c>
      <c r="N150" s="99">
        <v>0</v>
      </c>
      <c r="O150" s="99">
        <v>0</v>
      </c>
      <c r="P150" s="99">
        <v>9.8061599330089777</v>
      </c>
      <c r="Q150" s="99">
        <v>9.8032107940608402</v>
      </c>
      <c r="R150" s="99">
        <v>9.8951270870490795</v>
      </c>
      <c r="S150" s="99">
        <v>10.564870231942454</v>
      </c>
      <c r="T150" s="99">
        <v>10.633819696642213</v>
      </c>
      <c r="U150" s="99">
        <v>10.291280854764171</v>
      </c>
      <c r="V150" s="99">
        <v>10.59465096583909</v>
      </c>
      <c r="W150" s="99">
        <v>11.513573314398863</v>
      </c>
      <c r="X150" s="99">
        <v>7.5918716809010762</v>
      </c>
      <c r="Y150" s="99">
        <v>6.7433656378174609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3.2455748388657786</v>
      </c>
      <c r="G151" s="102">
        <v>2.8692044193622985</v>
      </c>
      <c r="H151" s="102">
        <v>2.6218035990723227</v>
      </c>
      <c r="I151" s="102">
        <v>3.2450584325424652</v>
      </c>
      <c r="J151" s="102">
        <v>2.7726152565176774</v>
      </c>
      <c r="K151" s="102">
        <v>2.525484219696728</v>
      </c>
      <c r="L151" s="102">
        <v>5.7395955378813248</v>
      </c>
      <c r="M151" s="102">
        <v>2.6935353410795222</v>
      </c>
      <c r="N151" s="102">
        <v>0</v>
      </c>
      <c r="O151" s="102">
        <v>0</v>
      </c>
      <c r="P151" s="102">
        <v>2.4168364796374933</v>
      </c>
      <c r="Q151" s="102">
        <v>2.6927333766260557</v>
      </c>
      <c r="R151" s="102">
        <v>2.5342338050540238</v>
      </c>
      <c r="S151" s="102">
        <v>2.979266008163115</v>
      </c>
      <c r="T151" s="102">
        <v>2.9414311196873149</v>
      </c>
      <c r="U151" s="102">
        <v>2.5848306085060662</v>
      </c>
      <c r="V151" s="102">
        <v>2.6891408696649086</v>
      </c>
      <c r="W151" s="102">
        <v>2.9695943774447375</v>
      </c>
      <c r="X151" s="102">
        <v>0.76528653145308689</v>
      </c>
      <c r="Y151" s="102">
        <v>0.53933077437345234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6.7247020152505712</v>
      </c>
      <c r="G152" s="105">
        <v>6.7382298494334494</v>
      </c>
      <c r="H152" s="105">
        <v>6.6231143093224647</v>
      </c>
      <c r="I152" s="105">
        <v>6.4603531881874527</v>
      </c>
      <c r="J152" s="105">
        <v>6.193343585598031</v>
      </c>
      <c r="K152" s="105">
        <v>6.3817129671035886</v>
      </c>
      <c r="L152" s="105">
        <v>4.6434042265813771</v>
      </c>
      <c r="M152" s="105">
        <v>7.2647655286216066</v>
      </c>
      <c r="N152" s="105">
        <v>0</v>
      </c>
      <c r="O152" s="105">
        <v>0</v>
      </c>
      <c r="P152" s="105">
        <v>7.3893234533714853</v>
      </c>
      <c r="Q152" s="105">
        <v>7.1104774174347849</v>
      </c>
      <c r="R152" s="105">
        <v>7.3608932819950557</v>
      </c>
      <c r="S152" s="105">
        <v>7.5856042237793382</v>
      </c>
      <c r="T152" s="105">
        <v>7.6923885769548983</v>
      </c>
      <c r="U152" s="105">
        <v>7.7064502462581057</v>
      </c>
      <c r="V152" s="105">
        <v>7.905510096174182</v>
      </c>
      <c r="W152" s="105">
        <v>8.5439789369541241</v>
      </c>
      <c r="X152" s="105">
        <v>6.8265851494479888</v>
      </c>
      <c r="Y152" s="105">
        <v>6.2040348634440106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12.408150288831553</v>
      </c>
      <c r="D153" s="102">
        <v>12.216458774836713</v>
      </c>
      <c r="E153" s="102">
        <v>12.736554327823667</v>
      </c>
      <c r="F153" s="102">
        <v>12.594039237970829</v>
      </c>
      <c r="G153" s="102">
        <v>11.562710483607166</v>
      </c>
      <c r="H153" s="102">
        <v>11.79268584480352</v>
      </c>
      <c r="I153" s="102">
        <v>11.691815709399137</v>
      </c>
      <c r="J153" s="102">
        <v>11.684253892463971</v>
      </c>
      <c r="K153" s="102">
        <v>10.641001588619035</v>
      </c>
      <c r="L153" s="102">
        <v>11.471412628044028</v>
      </c>
      <c r="M153" s="102">
        <v>12.213494749521248</v>
      </c>
      <c r="N153" s="102">
        <v>12.9547480622543</v>
      </c>
      <c r="O153" s="102">
        <v>13.465411341404559</v>
      </c>
      <c r="P153" s="102">
        <v>11.824528806139183</v>
      </c>
      <c r="Q153" s="102">
        <v>12.189431168595924</v>
      </c>
      <c r="R153" s="102">
        <v>12.166051120313734</v>
      </c>
      <c r="S153" s="102">
        <v>12.776683722952077</v>
      </c>
      <c r="T153" s="102">
        <v>12.761356786355426</v>
      </c>
      <c r="U153" s="102">
        <v>12.442187363490772</v>
      </c>
      <c r="V153" s="102">
        <v>12.807711055451952</v>
      </c>
      <c r="W153" s="102">
        <v>12.253232615166933</v>
      </c>
      <c r="X153" s="102">
        <v>9.0416846119237171</v>
      </c>
      <c r="Y153" s="102">
        <v>8.3254945456811864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9.6295587689636708</v>
      </c>
      <c r="D154" s="105">
        <v>9.4142106955674763</v>
      </c>
      <c r="E154" s="105">
        <v>9.9138684739331246</v>
      </c>
      <c r="F154" s="105">
        <v>9.7851042570447344</v>
      </c>
      <c r="G154" s="105">
        <v>8.9225270053251418</v>
      </c>
      <c r="H154" s="105">
        <v>9.074034226268676</v>
      </c>
      <c r="I154" s="105">
        <v>9.1518473432370371</v>
      </c>
      <c r="J154" s="105">
        <v>9.0938690474173498</v>
      </c>
      <c r="K154" s="105">
        <v>8.2334112489959299</v>
      </c>
      <c r="L154" s="105">
        <v>9.6823083790797533</v>
      </c>
      <c r="M154" s="105">
        <v>9.4802987710404949</v>
      </c>
      <c r="N154" s="105">
        <v>10.320087551423219</v>
      </c>
      <c r="O154" s="105">
        <v>10.85422652750762</v>
      </c>
      <c r="P154" s="105">
        <v>9.4075102893389939</v>
      </c>
      <c r="Q154" s="105">
        <v>9.8969604076553459</v>
      </c>
      <c r="R154" s="105">
        <v>9.9161477336784092</v>
      </c>
      <c r="S154" s="105">
        <v>10.565618517198086</v>
      </c>
      <c r="T154" s="105">
        <v>10.627900078532821</v>
      </c>
      <c r="U154" s="105">
        <v>10.379887380449871</v>
      </c>
      <c r="V154" s="105">
        <v>10.76035940475963</v>
      </c>
      <c r="W154" s="105">
        <v>10.36651052373395</v>
      </c>
      <c r="X154" s="105">
        <v>7.5234639357648172</v>
      </c>
      <c r="Y154" s="105">
        <v>6.9931415822951504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2.9720156212139686</v>
      </c>
      <c r="D155" s="99">
        <v>2.6712650409872349</v>
      </c>
      <c r="E155" s="99">
        <v>3.0878005144209095</v>
      </c>
      <c r="F155" s="99">
        <v>2.9574988093933032</v>
      </c>
      <c r="G155" s="99">
        <v>2.4687389230668897</v>
      </c>
      <c r="H155" s="99">
        <v>2.3845461119912055</v>
      </c>
      <c r="I155" s="99">
        <v>2.8560734302879269</v>
      </c>
      <c r="J155" s="99">
        <v>2.6255420113927292</v>
      </c>
      <c r="K155" s="99">
        <v>2.1740586459290352</v>
      </c>
      <c r="L155" s="99">
        <v>5.1317066539252396</v>
      </c>
      <c r="M155" s="99">
        <v>2.4072340677612911</v>
      </c>
      <c r="N155" s="99">
        <v>3.30831422574887</v>
      </c>
      <c r="O155" s="99">
        <v>3.5945123903465186</v>
      </c>
      <c r="P155" s="99">
        <v>2.261974816574492</v>
      </c>
      <c r="Q155" s="99">
        <v>2.6919541522244979</v>
      </c>
      <c r="R155" s="99">
        <v>2.5304403725720452</v>
      </c>
      <c r="S155" s="99">
        <v>2.9882863058669527</v>
      </c>
      <c r="T155" s="99">
        <v>2.9639866240167452</v>
      </c>
      <c r="U155" s="99">
        <v>2.637186615277916</v>
      </c>
      <c r="V155" s="99">
        <v>2.7637073634745413</v>
      </c>
      <c r="W155" s="99">
        <v>2.6925187261432058</v>
      </c>
      <c r="X155" s="99">
        <v>0.76223381075582342</v>
      </c>
      <c r="Y155" s="99">
        <v>0.57338469946157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6.6575431477497018</v>
      </c>
      <c r="D156" s="99">
        <v>6.7429456545802395</v>
      </c>
      <c r="E156" s="99">
        <v>6.8260679595122147</v>
      </c>
      <c r="F156" s="99">
        <v>6.8276054476514307</v>
      </c>
      <c r="G156" s="99">
        <v>6.4537880822582512</v>
      </c>
      <c r="H156" s="99">
        <v>6.6894881142774709</v>
      </c>
      <c r="I156" s="99">
        <v>6.2957739129491097</v>
      </c>
      <c r="J156" s="99">
        <v>6.468327036024621</v>
      </c>
      <c r="K156" s="99">
        <v>6.0593526030668938</v>
      </c>
      <c r="L156" s="99">
        <v>4.5506017251545154</v>
      </c>
      <c r="M156" s="99">
        <v>7.0730647032792051</v>
      </c>
      <c r="N156" s="99">
        <v>7.0117733256743504</v>
      </c>
      <c r="O156" s="99">
        <v>7.2597141371611</v>
      </c>
      <c r="P156" s="99">
        <v>7.1455354727645011</v>
      </c>
      <c r="Q156" s="99">
        <v>7.2050062554308445</v>
      </c>
      <c r="R156" s="99">
        <v>7.3857073611063644</v>
      </c>
      <c r="S156" s="99">
        <v>7.5773322113311314</v>
      </c>
      <c r="T156" s="99">
        <v>7.6639134545160763</v>
      </c>
      <c r="U156" s="99">
        <v>7.7427007651719544</v>
      </c>
      <c r="V156" s="99">
        <v>7.9966520412850866</v>
      </c>
      <c r="W156" s="99">
        <v>7.6739917975907437</v>
      </c>
      <c r="X156" s="99">
        <v>6.7612301250089928</v>
      </c>
      <c r="Y156" s="99">
        <v>6.41975688283358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8.0932559170205085</v>
      </c>
      <c r="D157" s="123">
        <v>8.1477829458267852</v>
      </c>
      <c r="E157" s="123">
        <v>7.7491735977636962</v>
      </c>
      <c r="F157" s="123">
        <v>7.0243119383851003</v>
      </c>
      <c r="G157" s="123">
        <v>7.004151658485041</v>
      </c>
      <c r="H157" s="123">
        <v>6.9268981579510776</v>
      </c>
      <c r="I157" s="123">
        <v>7.1554373285038606</v>
      </c>
      <c r="J157" s="123">
        <v>7.0573615683534383</v>
      </c>
      <c r="K157" s="123">
        <v>5.804591720265428</v>
      </c>
      <c r="L157" s="123">
        <v>7.0797403943018971</v>
      </c>
      <c r="M157" s="123">
        <v>6.9758678276336479</v>
      </c>
      <c r="N157" s="123">
        <v>7.2855733084216121</v>
      </c>
      <c r="O157" s="123">
        <v>7.4049811128534104</v>
      </c>
      <c r="P157" s="123">
        <v>6.4948978036460501</v>
      </c>
      <c r="Q157" s="123">
        <v>6.6527394349518989</v>
      </c>
      <c r="R157" s="123">
        <v>6.2379077371728524</v>
      </c>
      <c r="S157" s="123">
        <v>6.5867672054460149</v>
      </c>
      <c r="T157" s="123">
        <v>6.4687609320610671</v>
      </c>
      <c r="U157" s="123">
        <v>6.3286670501399698</v>
      </c>
      <c r="V157" s="123">
        <v>6.4725298954258816</v>
      </c>
      <c r="W157" s="123">
        <v>5.8379840848231774</v>
      </c>
      <c r="X157" s="123">
        <v>6.1885786435308807</v>
      </c>
      <c r="Y157" s="123">
        <v>5.7630956111190876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8.9718777227881947</v>
      </c>
      <c r="D158" s="99">
        <v>9.0866787890103744</v>
      </c>
      <c r="E158" s="99">
        <v>8.4818482695258695</v>
      </c>
      <c r="F158" s="99">
        <v>8.234247254187494</v>
      </c>
      <c r="G158" s="99">
        <v>7.9875319279493144</v>
      </c>
      <c r="H158" s="99">
        <v>7.8800188805010185</v>
      </c>
      <c r="I158" s="99">
        <v>8.2620612086323639</v>
      </c>
      <c r="J158" s="99">
        <v>7.7000688268779784</v>
      </c>
      <c r="K158" s="99">
        <v>7.7450438597332116</v>
      </c>
      <c r="L158" s="99">
        <v>7.8886798679282375</v>
      </c>
      <c r="M158" s="99">
        <v>8.2433835430737066</v>
      </c>
      <c r="N158" s="99">
        <v>8.2995471898197124</v>
      </c>
      <c r="O158" s="99">
        <v>8.2703617132151077</v>
      </c>
      <c r="P158" s="99">
        <v>8.2919524851820992</v>
      </c>
      <c r="Q158" s="99">
        <v>8.2157580978621532</v>
      </c>
      <c r="R158" s="99">
        <v>7.5421156628794668</v>
      </c>
      <c r="S158" s="99">
        <v>8.1827047822307915</v>
      </c>
      <c r="T158" s="99">
        <v>8.0120676794835131</v>
      </c>
      <c r="U158" s="99">
        <v>8.013732447737052</v>
      </c>
      <c r="V158" s="99">
        <v>8.7096997920628478</v>
      </c>
      <c r="W158" s="99">
        <v>8.2951569887473031</v>
      </c>
      <c r="X158" s="99">
        <v>8.2535207890447762</v>
      </c>
      <c r="Y158" s="99">
        <v>7.7242317704341694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7.4650975676907247</v>
      </c>
      <c r="D159" s="110">
        <v>7.3720667097064458</v>
      </c>
      <c r="E159" s="110">
        <v>7.15395534347872</v>
      </c>
      <c r="F159" s="110">
        <v>5.8550972419411265</v>
      </c>
      <c r="G159" s="110">
        <v>6.2985169002489787</v>
      </c>
      <c r="H159" s="110">
        <v>6.3941687187201151</v>
      </c>
      <c r="I159" s="110">
        <v>6.5402435683842874</v>
      </c>
      <c r="J159" s="110">
        <v>6.7589587983378419</v>
      </c>
      <c r="K159" s="110">
        <v>4.7970725554520639</v>
      </c>
      <c r="L159" s="110">
        <v>6.6375856877972232</v>
      </c>
      <c r="M159" s="110">
        <v>6.2617842181463974</v>
      </c>
      <c r="N159" s="110">
        <v>6.8217209382068802</v>
      </c>
      <c r="O159" s="110">
        <v>7.0036611619786928</v>
      </c>
      <c r="P159" s="110">
        <v>5.7205444852898566</v>
      </c>
      <c r="Q159" s="110">
        <v>6.0724947720235045</v>
      </c>
      <c r="R159" s="110">
        <v>5.8989241525753222</v>
      </c>
      <c r="S159" s="110">
        <v>6.0951844897498075</v>
      </c>
      <c r="T159" s="110">
        <v>5.9643263324253279</v>
      </c>
      <c r="U159" s="110">
        <v>5.7623441029683979</v>
      </c>
      <c r="V159" s="110">
        <v>5.895980736860837</v>
      </c>
      <c r="W159" s="110">
        <v>5.455961125752645</v>
      </c>
      <c r="X159" s="110">
        <v>6.0927875782963863</v>
      </c>
      <c r="Y159" s="110">
        <v>5.5539160758574315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140.42784106291555</v>
      </c>
      <c r="D161" s="118">
        <f t="shared" si="54"/>
        <v>130.15801758793168</v>
      </c>
      <c r="E161" s="118">
        <f t="shared" si="54"/>
        <v>136.50000712730633</v>
      </c>
      <c r="F161" s="118">
        <f t="shared" si="54"/>
        <v>141.45379672271005</v>
      </c>
      <c r="G161" s="118">
        <f t="shared" si="54"/>
        <v>125.16140516029459</v>
      </c>
      <c r="H161" s="118">
        <f t="shared" si="54"/>
        <v>122.62918890625537</v>
      </c>
      <c r="I161" s="118">
        <f t="shared" si="54"/>
        <v>109.43146086969097</v>
      </c>
      <c r="J161" s="118">
        <f t="shared" si="54"/>
        <v>118.98780891139471</v>
      </c>
      <c r="K161" s="118">
        <f t="shared" si="54"/>
        <v>109.28724254291942</v>
      </c>
      <c r="L161" s="118">
        <f t="shared" si="54"/>
        <v>119.62531740009686</v>
      </c>
      <c r="M161" s="118">
        <f t="shared" si="54"/>
        <v>93.492465296396119</v>
      </c>
      <c r="N161" s="118">
        <f t="shared" si="54"/>
        <v>108.16181427151194</v>
      </c>
      <c r="O161" s="118">
        <f t="shared" si="54"/>
        <v>115.3142760530199</v>
      </c>
      <c r="P161" s="118">
        <f t="shared" si="54"/>
        <v>84.607446164348502</v>
      </c>
      <c r="Q161" s="118">
        <f t="shared" si="54"/>
        <v>88.214207780521363</v>
      </c>
      <c r="R161" s="118">
        <f t="shared" ref="R161:V161" si="55">R162+R164+R166+R175</f>
        <v>93.278774762049466</v>
      </c>
      <c r="S161" s="118">
        <f t="shared" si="55"/>
        <v>88.786652796199945</v>
      </c>
      <c r="T161" s="118">
        <f t="shared" si="55"/>
        <v>80.688645762748678</v>
      </c>
      <c r="U161" s="118">
        <f t="shared" si="55"/>
        <v>77.977576049230038</v>
      </c>
      <c r="V161" s="118">
        <f t="shared" si="55"/>
        <v>66.985993057922997</v>
      </c>
      <c r="W161" s="118">
        <f t="shared" ref="W161:Y161" si="56">W162+W164+W166+W175</f>
        <v>75.340118262590565</v>
      </c>
      <c r="X161" s="118">
        <f t="shared" si="56"/>
        <v>58.890308043675837</v>
      </c>
      <c r="Y161" s="118">
        <f t="shared" si="56"/>
        <v>53.317336219989571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119.66710995265043</v>
      </c>
      <c r="D162" s="123">
        <f t="shared" si="57"/>
        <v>109.24666458004694</v>
      </c>
      <c r="E162" s="123">
        <f t="shared" si="57"/>
        <v>115.73947840852945</v>
      </c>
      <c r="F162" s="123">
        <f t="shared" si="57"/>
        <v>121.71181582557224</v>
      </c>
      <c r="G162" s="123">
        <f t="shared" si="57"/>
        <v>106.4063037204637</v>
      </c>
      <c r="H162" s="123">
        <f t="shared" si="57"/>
        <v>103.77310367517579</v>
      </c>
      <c r="I162" s="123">
        <f t="shared" si="57"/>
        <v>90.680294147888361</v>
      </c>
      <c r="J162" s="123">
        <f t="shared" si="57"/>
        <v>100.18845185828806</v>
      </c>
      <c r="K162" s="123">
        <f t="shared" si="57"/>
        <v>92.130003264366465</v>
      </c>
      <c r="L162" s="123">
        <f t="shared" si="57"/>
        <v>100.8715138926637</v>
      </c>
      <c r="M162" s="123">
        <f t="shared" si="57"/>
        <v>74.327569905715322</v>
      </c>
      <c r="N162" s="123">
        <f t="shared" si="57"/>
        <v>87.87647619166853</v>
      </c>
      <c r="O162" s="123">
        <f t="shared" si="57"/>
        <v>94.096867193130251</v>
      </c>
      <c r="P162" s="123">
        <f t="shared" si="57"/>
        <v>66.319073054252371</v>
      </c>
      <c r="Q162" s="123">
        <f t="shared" si="57"/>
        <v>69.29910557307015</v>
      </c>
      <c r="R162" s="123">
        <f t="shared" si="57"/>
        <v>74.091205873870777</v>
      </c>
      <c r="S162" s="123">
        <f t="shared" si="57"/>
        <v>68.39985143178086</v>
      </c>
      <c r="T162" s="123">
        <f t="shared" si="57"/>
        <v>60.844072834984516</v>
      </c>
      <c r="U162" s="123">
        <f t="shared" si="57"/>
        <v>57.333511717360778</v>
      </c>
      <c r="V162" s="123">
        <f t="shared" si="57"/>
        <v>46.881674471822457</v>
      </c>
      <c r="W162" s="123">
        <f t="shared" si="57"/>
        <v>54.9628310991584</v>
      </c>
      <c r="X162" s="123">
        <f t="shared" si="57"/>
        <v>43.733379942584122</v>
      </c>
      <c r="Y162" s="123">
        <f t="shared" si="57"/>
        <v>39.273357309012411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119.66710995265043</v>
      </c>
      <c r="D163" s="110">
        <v>109.24666458004694</v>
      </c>
      <c r="E163" s="110">
        <v>115.73947840852945</v>
      </c>
      <c r="F163" s="110">
        <v>121.71181582557224</v>
      </c>
      <c r="G163" s="110">
        <v>106.4063037204637</v>
      </c>
      <c r="H163" s="110">
        <v>103.77310367517579</v>
      </c>
      <c r="I163" s="110">
        <v>90.680294147888361</v>
      </c>
      <c r="J163" s="110">
        <v>100.18845185828806</v>
      </c>
      <c r="K163" s="110">
        <v>92.130003264366465</v>
      </c>
      <c r="L163" s="110">
        <v>100.8715138926637</v>
      </c>
      <c r="M163" s="110">
        <v>74.327569905715322</v>
      </c>
      <c r="N163" s="110">
        <v>87.87647619166853</v>
      </c>
      <c r="O163" s="110">
        <v>94.096867193130251</v>
      </c>
      <c r="P163" s="110">
        <v>66.319073054252371</v>
      </c>
      <c r="Q163" s="110">
        <v>69.29910557307015</v>
      </c>
      <c r="R163" s="110">
        <v>74.091205873870777</v>
      </c>
      <c r="S163" s="110">
        <v>68.39985143178086</v>
      </c>
      <c r="T163" s="110">
        <v>60.844072834984516</v>
      </c>
      <c r="U163" s="110">
        <v>57.333511717360778</v>
      </c>
      <c r="V163" s="110">
        <v>46.881674471822457</v>
      </c>
      <c r="W163" s="110">
        <v>54.9628310991584</v>
      </c>
      <c r="X163" s="110">
        <v>43.733379942584122</v>
      </c>
      <c r="Y163" s="110">
        <v>39.273357309012411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0.1917142660129931</v>
      </c>
      <c r="D164" s="123">
        <f t="shared" si="58"/>
        <v>0.46632746851745577</v>
      </c>
      <c r="E164" s="123">
        <f t="shared" si="58"/>
        <v>0.29800705875603972</v>
      </c>
      <c r="F164" s="123">
        <f t="shared" si="58"/>
        <v>0.1176197902627385</v>
      </c>
      <c r="G164" s="123">
        <f t="shared" si="58"/>
        <v>0.13407421046147897</v>
      </c>
      <c r="H164" s="123">
        <f t="shared" si="58"/>
        <v>0.21915337948313396</v>
      </c>
      <c r="I164" s="123">
        <f t="shared" si="58"/>
        <v>4.6933152378626351E-2</v>
      </c>
      <c r="J164" s="123">
        <f t="shared" si="58"/>
        <v>0.2375064039232074</v>
      </c>
      <c r="K164" s="123">
        <f t="shared" si="58"/>
        <v>0.84503934104672929</v>
      </c>
      <c r="L164" s="123">
        <f t="shared" si="58"/>
        <v>0.48197467059849369</v>
      </c>
      <c r="M164" s="123">
        <f t="shared" si="58"/>
        <v>0.33451263470634246</v>
      </c>
      <c r="N164" s="123">
        <f t="shared" si="58"/>
        <v>0.29074655475694222</v>
      </c>
      <c r="O164" s="123">
        <f t="shared" si="58"/>
        <v>0.54860507874863573</v>
      </c>
      <c r="P164" s="123">
        <f t="shared" si="58"/>
        <v>0.22994454186378455</v>
      </c>
      <c r="Q164" s="123">
        <f t="shared" si="58"/>
        <v>0.35225323705420369</v>
      </c>
      <c r="R164" s="123">
        <f t="shared" si="58"/>
        <v>1.0921761951496964</v>
      </c>
      <c r="S164" s="123">
        <f t="shared" si="58"/>
        <v>1.3062165063047722</v>
      </c>
      <c r="T164" s="123">
        <f t="shared" si="58"/>
        <v>0.99959528961685007</v>
      </c>
      <c r="U164" s="123">
        <f t="shared" si="58"/>
        <v>2.1725952392368355</v>
      </c>
      <c r="V164" s="123">
        <f t="shared" si="58"/>
        <v>1.0347522174079309</v>
      </c>
      <c r="W164" s="123">
        <f t="shared" si="58"/>
        <v>2.5425670570051513</v>
      </c>
      <c r="X164" s="123">
        <f t="shared" si="58"/>
        <v>0.30002452800876417</v>
      </c>
      <c r="Y164" s="123">
        <f t="shared" si="58"/>
        <v>0.21170948097329575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0.1917142660129931</v>
      </c>
      <c r="D165" s="99">
        <f>RES_hhdet_in_fech!D165/RES_summary!D$21</f>
        <v>0.46632746851745577</v>
      </c>
      <c r="E165" s="99">
        <f>RES_hhdet_in_fech!E165/RES_summary!E$21</f>
        <v>0.29800705875603972</v>
      </c>
      <c r="F165" s="99">
        <f>RES_hhdet_in_fech!F165/RES_summary!F$21</f>
        <v>0.1176197902627385</v>
      </c>
      <c r="G165" s="99">
        <f>RES_hhdet_in_fech!G165/RES_summary!G$21</f>
        <v>0.13407421046147897</v>
      </c>
      <c r="H165" s="99">
        <f>RES_hhdet_in_fech!H165/RES_summary!H$21</f>
        <v>0.21915337948313396</v>
      </c>
      <c r="I165" s="99">
        <f>RES_hhdet_in_fech!I165/RES_summary!I$21</f>
        <v>4.6933152378626351E-2</v>
      </c>
      <c r="J165" s="99">
        <f>RES_hhdet_in_fech!J165/RES_summary!J$21</f>
        <v>0.2375064039232074</v>
      </c>
      <c r="K165" s="99">
        <f>RES_hhdet_in_fech!K165/RES_summary!K$21</f>
        <v>0.84503934104672929</v>
      </c>
      <c r="L165" s="99">
        <f>RES_hhdet_in_fech!L165/RES_summary!L$21</f>
        <v>0.48197467059849369</v>
      </c>
      <c r="M165" s="99">
        <f>RES_hhdet_in_fech!M165/RES_summary!M$21</f>
        <v>0.33451263470634246</v>
      </c>
      <c r="N165" s="99">
        <f>RES_hhdet_in_fech!N165/RES_summary!N$21</f>
        <v>0.29074655475694222</v>
      </c>
      <c r="O165" s="99">
        <f>RES_hhdet_in_fech!O165/RES_summary!O$21</f>
        <v>0.54860507874863573</v>
      </c>
      <c r="P165" s="99">
        <f>RES_hhdet_in_fech!P165/RES_summary!P$21</f>
        <v>0.22994454186378455</v>
      </c>
      <c r="Q165" s="99">
        <f>RES_hhdet_in_fech!Q165/RES_summary!Q$21</f>
        <v>0.35225323705420369</v>
      </c>
      <c r="R165" s="99">
        <f>RES_hhdet_in_fech!R165/RES_summary!R$21</f>
        <v>1.0921761951496964</v>
      </c>
      <c r="S165" s="99">
        <f>RES_hhdet_in_fech!S165/RES_summary!S$21</f>
        <v>1.3062165063047722</v>
      </c>
      <c r="T165" s="99">
        <f>RES_hhdet_in_fech!T165/RES_summary!T$21</f>
        <v>0.99959528961685007</v>
      </c>
      <c r="U165" s="99">
        <f>RES_hhdet_in_fech!U165/RES_summary!U$21</f>
        <v>2.1725952392368355</v>
      </c>
      <c r="V165" s="99">
        <f>RES_hhdet_in_fech!V165/RES_summary!V$21</f>
        <v>1.0347522174079309</v>
      </c>
      <c r="W165" s="99">
        <f>RES_hhdet_in_fech!W165/RES_summary!W$21</f>
        <v>2.5425670570051513</v>
      </c>
      <c r="X165" s="99">
        <f>RES_hhdet_in_fech!X165/RES_summary!X$21</f>
        <v>0.30002452800876417</v>
      </c>
      <c r="Y165" s="99">
        <f>RES_hhdet_in_fech!Y165/RES_summary!Y$21</f>
        <v>0.21170948097329575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12.475668896028838</v>
      </c>
      <c r="D166" s="123">
        <v>12.297288144710986</v>
      </c>
      <c r="E166" s="123">
        <v>12.71334098032993</v>
      </c>
      <c r="F166" s="123">
        <v>12.60004771067516</v>
      </c>
      <c r="G166" s="123">
        <v>11.6168802989657</v>
      </c>
      <c r="H166" s="123">
        <v>11.710040068083616</v>
      </c>
      <c r="I166" s="123">
        <v>11.548790878190092</v>
      </c>
      <c r="J166" s="123">
        <v>11.504486681466776</v>
      </c>
      <c r="K166" s="123">
        <v>10.507594021072633</v>
      </c>
      <c r="L166" s="123">
        <v>11.192092755844923</v>
      </c>
      <c r="M166" s="123">
        <v>11.854514238831788</v>
      </c>
      <c r="N166" s="123">
        <v>12.709011410260976</v>
      </c>
      <c r="O166" s="123">
        <v>13.263825005778825</v>
      </c>
      <c r="P166" s="123">
        <v>11.563541755416336</v>
      </c>
      <c r="Q166" s="123">
        <v>11.910113536840784</v>
      </c>
      <c r="R166" s="123">
        <v>11.857489923984328</v>
      </c>
      <c r="S166" s="123">
        <v>12.493822565356874</v>
      </c>
      <c r="T166" s="123">
        <v>12.376214044954784</v>
      </c>
      <c r="U166" s="123">
        <v>12.142815362496597</v>
      </c>
      <c r="V166" s="123">
        <v>12.597025509743336</v>
      </c>
      <c r="W166" s="123">
        <v>11.996758082744181</v>
      </c>
      <c r="X166" s="123">
        <v>8.6683183584846102</v>
      </c>
      <c r="Y166" s="123">
        <v>8.0691746603927985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13.775535122039255</v>
      </c>
      <c r="D167" s="99">
        <v>14.118645744594177</v>
      </c>
      <c r="E167" s="99">
        <v>13.697122711507459</v>
      </c>
      <c r="F167" s="99">
        <v>13.823228211985054</v>
      </c>
      <c r="G167" s="99">
        <v>13.429852870418101</v>
      </c>
      <c r="H167" s="99">
        <v>12.961885912238397</v>
      </c>
      <c r="I167" s="99">
        <v>13.284297890252239</v>
      </c>
      <c r="J167" s="99">
        <v>12.351881937258621</v>
      </c>
      <c r="K167" s="99">
        <v>12.338326660140508</v>
      </c>
      <c r="L167" s="99">
        <v>12.830634625693463</v>
      </c>
      <c r="M167" s="99">
        <v>13.642773271594406</v>
      </c>
      <c r="N167" s="99">
        <v>13.384433615479434</v>
      </c>
      <c r="O167" s="99">
        <v>13.020718817594451</v>
      </c>
      <c r="P167" s="99">
        <v>12.611424121784701</v>
      </c>
      <c r="Q167" s="99">
        <v>12.200694445937604</v>
      </c>
      <c r="R167" s="99">
        <v>12.178867354410444</v>
      </c>
      <c r="S167" s="99">
        <v>12.73436441168182</v>
      </c>
      <c r="T167" s="99">
        <v>12.670898839727098</v>
      </c>
      <c r="U167" s="99">
        <v>12.207654120596496</v>
      </c>
      <c r="V167" s="99">
        <v>12.473159647240902</v>
      </c>
      <c r="W167" s="99">
        <v>13.467206859009368</v>
      </c>
      <c r="X167" s="99">
        <v>9.1035898080277136</v>
      </c>
      <c r="Y167" s="99">
        <v>8.100099341771072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9.9002240338792582</v>
      </c>
      <c r="D168" s="99">
        <v>10.057632789358891</v>
      </c>
      <c r="E168" s="99">
        <v>9.896197159340657</v>
      </c>
      <c r="F168" s="99">
        <v>9.9702768541163493</v>
      </c>
      <c r="G168" s="99">
        <v>9.6074342687957497</v>
      </c>
      <c r="H168" s="99">
        <v>9.2449179083947879</v>
      </c>
      <c r="I168" s="99">
        <v>9.705411620729917</v>
      </c>
      <c r="J168" s="99">
        <v>8.9659588421157075</v>
      </c>
      <c r="K168" s="99">
        <v>8.9071971868003192</v>
      </c>
      <c r="L168" s="99">
        <v>10.382999764462705</v>
      </c>
      <c r="M168" s="99">
        <v>9.9583008697011284</v>
      </c>
      <c r="N168" s="99">
        <v>0</v>
      </c>
      <c r="O168" s="99">
        <v>0</v>
      </c>
      <c r="P168" s="99">
        <v>9.8061599330089795</v>
      </c>
      <c r="Q168" s="99">
        <v>9.8032107940608402</v>
      </c>
      <c r="R168" s="99">
        <v>9.8951270870490795</v>
      </c>
      <c r="S168" s="99">
        <v>10.564870231942454</v>
      </c>
      <c r="T168" s="99">
        <v>10.633819696642213</v>
      </c>
      <c r="U168" s="99">
        <v>10.291280854764171</v>
      </c>
      <c r="V168" s="99">
        <v>10.594650965839095</v>
      </c>
      <c r="W168" s="99">
        <v>11.513573314398862</v>
      </c>
      <c r="X168" s="99">
        <v>7.5918716809010744</v>
      </c>
      <c r="Y168" s="99">
        <v>6.7433656378174636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3.2990541679290359</v>
      </c>
      <c r="D169" s="102">
        <v>3.0888458021113689</v>
      </c>
      <c r="E169" s="102">
        <v>3.3197010952907022</v>
      </c>
      <c r="F169" s="102">
        <v>3.2455748388657786</v>
      </c>
      <c r="G169" s="102">
        <v>2.869204419362299</v>
      </c>
      <c r="H169" s="102">
        <v>2.6218035990723227</v>
      </c>
      <c r="I169" s="102">
        <v>3.2450584325424656</v>
      </c>
      <c r="J169" s="102">
        <v>2.7726152565176778</v>
      </c>
      <c r="K169" s="102">
        <v>2.5254842196967284</v>
      </c>
      <c r="L169" s="102">
        <v>5.7395955378813239</v>
      </c>
      <c r="M169" s="102">
        <v>2.6935353410795217</v>
      </c>
      <c r="N169" s="102">
        <v>0</v>
      </c>
      <c r="O169" s="102">
        <v>0</v>
      </c>
      <c r="P169" s="102">
        <v>2.4168364796374928</v>
      </c>
      <c r="Q169" s="102">
        <v>2.6927333766260557</v>
      </c>
      <c r="R169" s="102">
        <v>2.5342338050540243</v>
      </c>
      <c r="S169" s="102">
        <v>2.979266008163115</v>
      </c>
      <c r="T169" s="102">
        <v>2.9414311196873149</v>
      </c>
      <c r="U169" s="102">
        <v>2.5848306085060653</v>
      </c>
      <c r="V169" s="102">
        <v>2.6891408696649095</v>
      </c>
      <c r="W169" s="102">
        <v>2.9695943774447375</v>
      </c>
      <c r="X169" s="102">
        <v>0.765286531453087</v>
      </c>
      <c r="Y169" s="102">
        <v>0.53933077437345245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6.6011698659502223</v>
      </c>
      <c r="D170" s="105">
        <v>6.9687869872475234</v>
      </c>
      <c r="E170" s="105">
        <v>6.5764960640499543</v>
      </c>
      <c r="F170" s="105">
        <v>6.7247020152505712</v>
      </c>
      <c r="G170" s="105">
        <v>6.7382298494334512</v>
      </c>
      <c r="H170" s="105">
        <v>6.6231143093224665</v>
      </c>
      <c r="I170" s="105">
        <v>6.4603531881874519</v>
      </c>
      <c r="J170" s="105">
        <v>6.1933435855980292</v>
      </c>
      <c r="K170" s="105">
        <v>6.3817129671035904</v>
      </c>
      <c r="L170" s="105">
        <v>4.6434042265813771</v>
      </c>
      <c r="M170" s="105">
        <v>7.2647655286216075</v>
      </c>
      <c r="N170" s="105">
        <v>0</v>
      </c>
      <c r="O170" s="105">
        <v>0</v>
      </c>
      <c r="P170" s="105">
        <v>7.3893234533714862</v>
      </c>
      <c r="Q170" s="105">
        <v>7.1104774174347849</v>
      </c>
      <c r="R170" s="105">
        <v>7.3608932819950548</v>
      </c>
      <c r="S170" s="105">
        <v>7.58560422377934</v>
      </c>
      <c r="T170" s="105">
        <v>7.6923885769548965</v>
      </c>
      <c r="U170" s="105">
        <v>7.7064502462581075</v>
      </c>
      <c r="V170" s="105">
        <v>7.9055100961741864</v>
      </c>
      <c r="W170" s="105">
        <v>8.5439789369541241</v>
      </c>
      <c r="X170" s="105">
        <v>6.826585149447987</v>
      </c>
      <c r="Y170" s="105">
        <v>6.2040348634440114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12.408150288831553</v>
      </c>
      <c r="D171" s="102">
        <v>12.216458774836713</v>
      </c>
      <c r="E171" s="102">
        <v>12.736554327823674</v>
      </c>
      <c r="F171" s="102">
        <v>12.594039237970831</v>
      </c>
      <c r="G171" s="102">
        <v>11.562710483607166</v>
      </c>
      <c r="H171" s="102">
        <v>11.79268584480352</v>
      </c>
      <c r="I171" s="102">
        <v>11.691815709399137</v>
      </c>
      <c r="J171" s="102">
        <v>11.684253892463971</v>
      </c>
      <c r="K171" s="102">
        <v>10.641001588619032</v>
      </c>
      <c r="L171" s="102">
        <v>11.471412628044025</v>
      </c>
      <c r="M171" s="102">
        <v>12.213494749521249</v>
      </c>
      <c r="N171" s="102">
        <v>12.954748062254298</v>
      </c>
      <c r="O171" s="102">
        <v>13.465411341404558</v>
      </c>
      <c r="P171" s="102">
        <v>11.824528806139178</v>
      </c>
      <c r="Q171" s="102">
        <v>12.189431168595926</v>
      </c>
      <c r="R171" s="102">
        <v>12.166051120313734</v>
      </c>
      <c r="S171" s="102">
        <v>12.776683722952074</v>
      </c>
      <c r="T171" s="102">
        <v>12.761356786355424</v>
      </c>
      <c r="U171" s="102">
        <v>12.442187363490774</v>
      </c>
      <c r="V171" s="102">
        <v>12.807711055451952</v>
      </c>
      <c r="W171" s="102">
        <v>12.253232615166935</v>
      </c>
      <c r="X171" s="102">
        <v>9.0416846119237153</v>
      </c>
      <c r="Y171" s="102">
        <v>8.3254945456811864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9.629558768963669</v>
      </c>
      <c r="D172" s="105">
        <v>9.414210695567478</v>
      </c>
      <c r="E172" s="105">
        <v>9.9138684739331246</v>
      </c>
      <c r="F172" s="105">
        <v>9.7851042570447344</v>
      </c>
      <c r="G172" s="105">
        <v>8.9225270053251435</v>
      </c>
      <c r="H172" s="105">
        <v>9.0740342262686777</v>
      </c>
      <c r="I172" s="105">
        <v>9.1518473432370335</v>
      </c>
      <c r="J172" s="105">
        <v>9.093869047417348</v>
      </c>
      <c r="K172" s="105">
        <v>8.2334112489959281</v>
      </c>
      <c r="L172" s="105">
        <v>9.6823083790797533</v>
      </c>
      <c r="M172" s="105">
        <v>9.4802987710404949</v>
      </c>
      <c r="N172" s="105">
        <v>10.320087551423221</v>
      </c>
      <c r="O172" s="105">
        <v>10.85422652750762</v>
      </c>
      <c r="P172" s="105">
        <v>9.4075102893389957</v>
      </c>
      <c r="Q172" s="105">
        <v>9.8969604076553406</v>
      </c>
      <c r="R172" s="105">
        <v>9.9161477336784074</v>
      </c>
      <c r="S172" s="105">
        <v>10.565618517198084</v>
      </c>
      <c r="T172" s="105">
        <v>10.627900078532821</v>
      </c>
      <c r="U172" s="105">
        <v>10.379887380449867</v>
      </c>
      <c r="V172" s="105">
        <v>10.760359404759628</v>
      </c>
      <c r="W172" s="105">
        <v>10.366510523733949</v>
      </c>
      <c r="X172" s="105">
        <v>7.5234639357648163</v>
      </c>
      <c r="Y172" s="105">
        <v>6.9931415822951504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2.9720156212139686</v>
      </c>
      <c r="D173" s="99">
        <v>2.6712650409872358</v>
      </c>
      <c r="E173" s="99">
        <v>3.0878005144209095</v>
      </c>
      <c r="F173" s="99">
        <v>2.9574988093933041</v>
      </c>
      <c r="G173" s="99">
        <v>2.4687389230668892</v>
      </c>
      <c r="H173" s="99">
        <v>2.3845461119912055</v>
      </c>
      <c r="I173" s="99">
        <v>2.8560734302879265</v>
      </c>
      <c r="J173" s="99">
        <v>2.6255420113927288</v>
      </c>
      <c r="K173" s="99">
        <v>2.1740586459290347</v>
      </c>
      <c r="L173" s="99">
        <v>5.1317066539252387</v>
      </c>
      <c r="M173" s="99">
        <v>2.4072340677612911</v>
      </c>
      <c r="N173" s="99">
        <v>3.3083142257488709</v>
      </c>
      <c r="O173" s="99">
        <v>3.5945123903465195</v>
      </c>
      <c r="P173" s="99">
        <v>2.2619748165744924</v>
      </c>
      <c r="Q173" s="99">
        <v>2.6919541522244979</v>
      </c>
      <c r="R173" s="99">
        <v>2.5304403725720457</v>
      </c>
      <c r="S173" s="99">
        <v>2.9882863058669535</v>
      </c>
      <c r="T173" s="99">
        <v>2.9639866240167452</v>
      </c>
      <c r="U173" s="99">
        <v>2.6371866152779155</v>
      </c>
      <c r="V173" s="99">
        <v>2.7637073634745413</v>
      </c>
      <c r="W173" s="99">
        <v>2.6925187261432058</v>
      </c>
      <c r="X173" s="99">
        <v>0.76223381075582364</v>
      </c>
      <c r="Y173" s="99">
        <v>0.57338469946157022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6.6575431477497009</v>
      </c>
      <c r="D174" s="110">
        <v>6.7429456545802413</v>
      </c>
      <c r="E174" s="110">
        <v>6.8260679595122147</v>
      </c>
      <c r="F174" s="110">
        <v>6.8276054476514307</v>
      </c>
      <c r="G174" s="110">
        <v>6.4537880822582538</v>
      </c>
      <c r="H174" s="110">
        <v>6.6894881142774718</v>
      </c>
      <c r="I174" s="110">
        <v>6.2957739129491062</v>
      </c>
      <c r="J174" s="110">
        <v>6.4683270360246201</v>
      </c>
      <c r="K174" s="110">
        <v>6.0593526030668938</v>
      </c>
      <c r="L174" s="110">
        <v>4.5506017251545163</v>
      </c>
      <c r="M174" s="110">
        <v>7.0730647032792042</v>
      </c>
      <c r="N174" s="110">
        <v>7.0117733256743504</v>
      </c>
      <c r="O174" s="110">
        <v>7.2597141371611</v>
      </c>
      <c r="P174" s="110">
        <v>7.1455354727645028</v>
      </c>
      <c r="Q174" s="110">
        <v>7.2050062554308454</v>
      </c>
      <c r="R174" s="110">
        <v>7.3857073611063617</v>
      </c>
      <c r="S174" s="110">
        <v>7.5773322113311314</v>
      </c>
      <c r="T174" s="110">
        <v>7.6639134545160763</v>
      </c>
      <c r="U174" s="110">
        <v>7.7427007651719526</v>
      </c>
      <c r="V174" s="110">
        <v>7.9966520412850866</v>
      </c>
      <c r="W174" s="110">
        <v>7.673991797590741</v>
      </c>
      <c r="X174" s="110">
        <v>6.7612301250089919</v>
      </c>
      <c r="Y174" s="110">
        <v>6.4197568828335791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8.0933479482232915</v>
      </c>
      <c r="D175" s="123">
        <v>8.1477373946562874</v>
      </c>
      <c r="E175" s="123">
        <v>7.7491806796908982</v>
      </c>
      <c r="F175" s="123">
        <v>7.0243133961999149</v>
      </c>
      <c r="G175" s="123">
        <v>7.0041469304037216</v>
      </c>
      <c r="H175" s="123">
        <v>6.9268917835128274</v>
      </c>
      <c r="I175" s="123">
        <v>7.1554426912338913</v>
      </c>
      <c r="J175" s="123">
        <v>7.0573639677166664</v>
      </c>
      <c r="K175" s="123">
        <v>5.8046059164335801</v>
      </c>
      <c r="L175" s="123">
        <v>7.0797360809897443</v>
      </c>
      <c r="M175" s="123">
        <v>6.9758685171426675</v>
      </c>
      <c r="N175" s="123">
        <v>7.2855801148255077</v>
      </c>
      <c r="O175" s="123">
        <v>7.4049787753621779</v>
      </c>
      <c r="P175" s="123">
        <v>6.4948868128160049</v>
      </c>
      <c r="Q175" s="123">
        <v>6.6527354335562299</v>
      </c>
      <c r="R175" s="123">
        <v>6.2379027690446627</v>
      </c>
      <c r="S175" s="123">
        <v>6.5867622927574239</v>
      </c>
      <c r="T175" s="123">
        <v>6.4687635931925378</v>
      </c>
      <c r="U175" s="123">
        <v>6.3286537301358301</v>
      </c>
      <c r="V175" s="123">
        <v>6.4725408589492668</v>
      </c>
      <c r="W175" s="123">
        <v>5.8379620236828345</v>
      </c>
      <c r="X175" s="123">
        <v>6.1885852145983389</v>
      </c>
      <c r="Y175" s="123">
        <v>5.7630947696110653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8.9718777227881947</v>
      </c>
      <c r="D176" s="99">
        <v>9.0866787890103744</v>
      </c>
      <c r="E176" s="99">
        <v>8.4818482695258695</v>
      </c>
      <c r="F176" s="99">
        <v>8.2342472541874923</v>
      </c>
      <c r="G176" s="99">
        <v>7.9875319279493135</v>
      </c>
      <c r="H176" s="99">
        <v>7.8800188805010185</v>
      </c>
      <c r="I176" s="99">
        <v>8.2620612086323622</v>
      </c>
      <c r="J176" s="99">
        <v>7.7000688268779784</v>
      </c>
      <c r="K176" s="99">
        <v>7.7450438597332143</v>
      </c>
      <c r="L176" s="99">
        <v>7.8886798679282384</v>
      </c>
      <c r="M176" s="99">
        <v>8.2433835430737048</v>
      </c>
      <c r="N176" s="99">
        <v>8.2995471898197106</v>
      </c>
      <c r="O176" s="99">
        <v>8.2703617132151059</v>
      </c>
      <c r="P176" s="99">
        <v>8.2919524851820992</v>
      </c>
      <c r="Q176" s="99">
        <v>8.2157580978621496</v>
      </c>
      <c r="R176" s="99">
        <v>7.5421156628794659</v>
      </c>
      <c r="S176" s="99">
        <v>8.1827047822307897</v>
      </c>
      <c r="T176" s="99">
        <v>8.0120676794835131</v>
      </c>
      <c r="U176" s="99">
        <v>8.0137324477370555</v>
      </c>
      <c r="V176" s="99">
        <v>8.7096997920628496</v>
      </c>
      <c r="W176" s="99">
        <v>8.2951569887473049</v>
      </c>
      <c r="X176" s="99">
        <v>8.2535207890447744</v>
      </c>
      <c r="Y176" s="99">
        <v>7.7242317704341694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7.4650975676907247</v>
      </c>
      <c r="D177" s="110">
        <v>7.3720667097064458</v>
      </c>
      <c r="E177" s="110">
        <v>7.1539553434787218</v>
      </c>
      <c r="F177" s="110">
        <v>5.8550972419411282</v>
      </c>
      <c r="G177" s="110">
        <v>6.2985169002489796</v>
      </c>
      <c r="H177" s="110">
        <v>6.3941687187201159</v>
      </c>
      <c r="I177" s="110">
        <v>6.5402435683842883</v>
      </c>
      <c r="J177" s="110">
        <v>6.758958798337841</v>
      </c>
      <c r="K177" s="110">
        <v>4.7970725554520648</v>
      </c>
      <c r="L177" s="110">
        <v>6.6375856877972241</v>
      </c>
      <c r="M177" s="110">
        <v>6.2617842181463974</v>
      </c>
      <c r="N177" s="110">
        <v>6.8217209382068802</v>
      </c>
      <c r="O177" s="110">
        <v>7.0036611619786928</v>
      </c>
      <c r="P177" s="110">
        <v>5.7205444852898575</v>
      </c>
      <c r="Q177" s="110">
        <v>6.0724947720235045</v>
      </c>
      <c r="R177" s="110">
        <v>5.8989241525753204</v>
      </c>
      <c r="S177" s="110">
        <v>6.0951844897498084</v>
      </c>
      <c r="T177" s="110">
        <v>5.9643263324253288</v>
      </c>
      <c r="U177" s="110">
        <v>5.7623441029683979</v>
      </c>
      <c r="V177" s="110">
        <v>5.8959807368608352</v>
      </c>
      <c r="W177" s="110">
        <v>5.4559611257526441</v>
      </c>
      <c r="X177" s="110">
        <v>6.0927875782963872</v>
      </c>
      <c r="Y177" s="110">
        <v>5.5539160758574306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93.271405614189192</v>
      </c>
      <c r="I3" s="118">
        <f t="shared" si="0"/>
        <v>90.065560725258322</v>
      </c>
      <c r="J3" s="118">
        <f t="shared" si="0"/>
        <v>99.680250533667945</v>
      </c>
      <c r="K3" s="118">
        <f t="shared" si="0"/>
        <v>91.599229875001285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89.600964040772467</v>
      </c>
      <c r="P3" s="118">
        <f t="shared" si="0"/>
        <v>0</v>
      </c>
      <c r="Q3" s="118">
        <f t="shared" si="0"/>
        <v>0</v>
      </c>
      <c r="R3" s="118">
        <f t="shared" ref="R3:V3" si="1">R4+R7+R9+R19</f>
        <v>75.023300918855952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65.210149654096895</v>
      </c>
      <c r="X3" s="118">
        <f t="shared" si="2"/>
        <v>59.814709132302319</v>
      </c>
      <c r="Y3" s="118">
        <f t="shared" si="2"/>
        <v>48.197182489798934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79.816926362832561</v>
      </c>
      <c r="I4" s="123">
        <f t="shared" si="3"/>
        <v>76.228865305754169</v>
      </c>
      <c r="J4" s="123">
        <f t="shared" si="3"/>
        <v>84.889526555036753</v>
      </c>
      <c r="K4" s="123">
        <f t="shared" si="3"/>
        <v>78.174780602204393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75.068817396173969</v>
      </c>
      <c r="P4" s="123">
        <f t="shared" si="3"/>
        <v>0</v>
      </c>
      <c r="Q4" s="123">
        <f t="shared" si="3"/>
        <v>0</v>
      </c>
      <c r="R4" s="123">
        <f t="shared" ref="R4:V4" si="4">SUM(R5:R6)</f>
        <v>60.845393808624934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47.960619764085848</v>
      </c>
      <c r="X4" s="123">
        <f t="shared" si="5"/>
        <v>46.679315294410152</v>
      </c>
      <c r="Y4" s="123">
        <f t="shared" si="5"/>
        <v>36.218949875186532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79.113310756058354</v>
      </c>
      <c r="I5" s="99">
        <v>75.556888768709669</v>
      </c>
      <c r="J5" s="99">
        <v>84.152835663196782</v>
      </c>
      <c r="K5" s="99">
        <v>77.515770533234914</v>
      </c>
      <c r="L5" s="99">
        <v>0</v>
      </c>
      <c r="M5" s="99">
        <v>0</v>
      </c>
      <c r="N5" s="99">
        <v>0</v>
      </c>
      <c r="O5" s="99">
        <v>74.460128282522618</v>
      </c>
      <c r="P5" s="99">
        <v>0</v>
      </c>
      <c r="Q5" s="99">
        <v>0</v>
      </c>
      <c r="R5" s="99">
        <v>60.362369613910317</v>
      </c>
      <c r="S5" s="99">
        <v>0</v>
      </c>
      <c r="T5" s="99">
        <v>0</v>
      </c>
      <c r="U5" s="99">
        <v>0</v>
      </c>
      <c r="V5" s="99">
        <v>0</v>
      </c>
      <c r="W5" s="99">
        <v>47.586161890797499</v>
      </c>
      <c r="X5" s="99">
        <v>46.322730141052958</v>
      </c>
      <c r="Y5" s="99">
        <v>35.942682705980765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0.7036156067742062</v>
      </c>
      <c r="I6" s="99">
        <v>0.67197653704449745</v>
      </c>
      <c r="J6" s="99">
        <v>0.73669089183997694</v>
      </c>
      <c r="K6" s="99">
        <v>0.65901006896947545</v>
      </c>
      <c r="L6" s="99">
        <v>0</v>
      </c>
      <c r="M6" s="99">
        <v>0</v>
      </c>
      <c r="N6" s="99">
        <v>0</v>
      </c>
      <c r="O6" s="99">
        <v>0.60868911365134937</v>
      </c>
      <c r="P6" s="99">
        <v>0</v>
      </c>
      <c r="Q6" s="99">
        <v>0</v>
      </c>
      <c r="R6" s="99">
        <v>0.48302419471461311</v>
      </c>
      <c r="S6" s="99">
        <v>0</v>
      </c>
      <c r="T6" s="99">
        <v>0</v>
      </c>
      <c r="U6" s="99">
        <v>0</v>
      </c>
      <c r="V6" s="99">
        <v>0</v>
      </c>
      <c r="W6" s="99">
        <v>0.37445787328834679</v>
      </c>
      <c r="X6" s="99">
        <v>0.3565851533571911</v>
      </c>
      <c r="Y6" s="99">
        <v>0.27626716920576438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0.12563017089732853</v>
      </c>
      <c r="I7" s="123">
        <f t="shared" si="6"/>
        <v>2.7911691372779809E-2</v>
      </c>
      <c r="J7" s="123">
        <f t="shared" si="6"/>
        <v>0.14357287845435782</v>
      </c>
      <c r="K7" s="123">
        <f t="shared" si="6"/>
        <v>0.53185780823422757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0.45964422055841719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2.309218621575198</v>
      </c>
      <c r="X7" s="123">
        <f t="shared" si="6"/>
        <v>0.24934105890799185</v>
      </c>
      <c r="Y7" s="123">
        <f t="shared" si="6"/>
        <v>0.18246795916438488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0.12563017089732853</v>
      </c>
      <c r="I8" s="99">
        <f>RES_hhdet_in_tesh!I8/RES_summary!I$21</f>
        <v>2.7911691372779809E-2</v>
      </c>
      <c r="J8" s="99">
        <f>RES_hhdet_in_tesh!J8/RES_summary!J$21</f>
        <v>0.14357287845435782</v>
      </c>
      <c r="K8" s="99">
        <f>RES_hhdet_in_tesh!K8/RES_summary!K$21</f>
        <v>0.53185780823422757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0.45964422055841719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2.309218621575198</v>
      </c>
      <c r="X8" s="99">
        <f>RES_hhdet_in_tesh!X8/RES_summary!X$21</f>
        <v>0.24934105890799185</v>
      </c>
      <c r="Y8" s="99">
        <f>RES_hhdet_in_tesh!Y8/RES_summary!Y$21</f>
        <v>0.18246795916438488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8.3905828681654224</v>
      </c>
      <c r="I9" s="123">
        <v>8.7065059432417566</v>
      </c>
      <c r="J9" s="123">
        <v>9.531937761671454</v>
      </c>
      <c r="K9" s="123">
        <v>8.7831703559117624</v>
      </c>
      <c r="L9" s="123">
        <v>0</v>
      </c>
      <c r="M9" s="123">
        <v>0</v>
      </c>
      <c r="N9" s="123">
        <v>0</v>
      </c>
      <c r="O9" s="123">
        <v>8.6464962482061622</v>
      </c>
      <c r="P9" s="123">
        <v>0</v>
      </c>
      <c r="Q9" s="123">
        <v>0</v>
      </c>
      <c r="R9" s="123">
        <v>9.3252137759645155</v>
      </c>
      <c r="S9" s="123">
        <v>0</v>
      </c>
      <c r="T9" s="123">
        <v>0</v>
      </c>
      <c r="U9" s="123">
        <v>0</v>
      </c>
      <c r="V9" s="123">
        <v>0</v>
      </c>
      <c r="W9" s="123">
        <v>10.039290765666145</v>
      </c>
      <c r="X9" s="123">
        <v>7.4317325205018481</v>
      </c>
      <c r="Y9" s="123">
        <v>6.7937666902557963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8.9575763296473223</v>
      </c>
      <c r="I10" s="99">
        <v>10.392986882336638</v>
      </c>
      <c r="J10" s="99">
        <v>12.026537833613911</v>
      </c>
      <c r="K10" s="99">
        <v>11.424356279669462</v>
      </c>
      <c r="L10" s="99">
        <v>0</v>
      </c>
      <c r="M10" s="99">
        <v>0</v>
      </c>
      <c r="N10" s="99">
        <v>0</v>
      </c>
      <c r="O10" s="99">
        <v>8.6464962482061622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12.424373791737461</v>
      </c>
      <c r="X10" s="99">
        <v>7.7333685646125758</v>
      </c>
      <c r="Y10" s="99">
        <v>6.6069568462320438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8.3007839232979137</v>
      </c>
      <c r="I11" s="99">
        <v>8.5425230767612117</v>
      </c>
      <c r="J11" s="99">
        <v>7.9810708059218021</v>
      </c>
      <c r="K11" s="99">
        <v>8.017744534629907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10.954614723609085</v>
      </c>
      <c r="X11" s="99">
        <v>7.4373364693128385</v>
      </c>
      <c r="Y11" s="99">
        <v>6.6320316002947948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8.5471015262967391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2.0867483381092877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6.460353188187451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8.3818750013259642</v>
      </c>
      <c r="I15" s="102">
        <v>8.3249608781010718</v>
      </c>
      <c r="J15" s="102">
        <v>8.3362476549065203</v>
      </c>
      <c r="K15" s="102">
        <v>7.6095136801352385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9.3252137759645155</v>
      </c>
      <c r="S15" s="102">
        <v>0</v>
      </c>
      <c r="T15" s="102">
        <v>0</v>
      </c>
      <c r="U15" s="102">
        <v>0</v>
      </c>
      <c r="V15" s="102">
        <v>0</v>
      </c>
      <c r="W15" s="102">
        <v>9.8353324630319658</v>
      </c>
      <c r="X15" s="102">
        <v>7.3681871111129089</v>
      </c>
      <c r="Y15" s="102">
        <v>6.8796295439232065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8.3843494638160418</v>
      </c>
      <c r="I16" s="105">
        <v>8.3293929985644102</v>
      </c>
      <c r="J16" s="105">
        <v>8.3415462108876248</v>
      </c>
      <c r="K16" s="105">
        <v>7.6140492046825941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9.8352024483849494</v>
      </c>
      <c r="X16" s="105">
        <v>7.3823844321011771</v>
      </c>
      <c r="Y16" s="105">
        <v>6.8935634893727249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1.694861349538572</v>
      </c>
      <c r="I17" s="99">
        <v>2.0336190856153036</v>
      </c>
      <c r="J17" s="99">
        <v>1.8732191748630025</v>
      </c>
      <c r="K17" s="99">
        <v>1.5546966016157009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2.1612106507942088</v>
      </c>
      <c r="X17" s="99">
        <v>0.62115430709218367</v>
      </c>
      <c r="Y17" s="99">
        <v>0.47380660653914281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6.6894881142774709</v>
      </c>
      <c r="I18" s="99">
        <v>6.2957739129491088</v>
      </c>
      <c r="J18" s="99">
        <v>6.4683270360246228</v>
      </c>
      <c r="K18" s="99">
        <v>6.0593526030668921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7.6739917975907428</v>
      </c>
      <c r="X18" s="99">
        <v>6.7612301250089937</v>
      </c>
      <c r="Y18" s="99">
        <v>6.41975688283358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4.9382662122938799</v>
      </c>
      <c r="I19" s="123">
        <v>5.1022777848896261</v>
      </c>
      <c r="J19" s="123">
        <v>5.1152133385053764</v>
      </c>
      <c r="K19" s="123">
        <v>4.1094211086509072</v>
      </c>
      <c r="L19" s="123">
        <v>0</v>
      </c>
      <c r="M19" s="123">
        <v>0</v>
      </c>
      <c r="N19" s="123">
        <v>0</v>
      </c>
      <c r="O19" s="123">
        <v>5.4260061758339173</v>
      </c>
      <c r="P19" s="123">
        <v>0</v>
      </c>
      <c r="Q19" s="123">
        <v>0</v>
      </c>
      <c r="R19" s="123">
        <v>4.8526933342665082</v>
      </c>
      <c r="S19" s="123">
        <v>0</v>
      </c>
      <c r="T19" s="123">
        <v>0</v>
      </c>
      <c r="U19" s="123">
        <v>0</v>
      </c>
      <c r="V19" s="123">
        <v>0</v>
      </c>
      <c r="W19" s="123">
        <v>4.9010205027697058</v>
      </c>
      <c r="X19" s="123">
        <v>5.4543202584823263</v>
      </c>
      <c r="Y19" s="123">
        <v>5.0019979651922242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4.8753153226730213</v>
      </c>
      <c r="I21" s="99">
        <v>5.1125862749430002</v>
      </c>
      <c r="J21" s="99">
        <v>4.7656663937510899</v>
      </c>
      <c r="K21" s="99">
        <v>4.7943496556341714</v>
      </c>
      <c r="L21" s="99">
        <v>0</v>
      </c>
      <c r="M21" s="99">
        <v>0</v>
      </c>
      <c r="N21" s="99">
        <v>0</v>
      </c>
      <c r="O21" s="99">
        <v>5.1217397558787408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5.1874521942187908</v>
      </c>
      <c r="X21" s="99">
        <v>5.1645983177024393</v>
      </c>
      <c r="Y21" s="99">
        <v>4.8336963813972629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4.9734565701184161</v>
      </c>
      <c r="I22" s="110">
        <v>5.0965470003503217</v>
      </c>
      <c r="J22" s="110">
        <v>5.2774771202883315</v>
      </c>
      <c r="K22" s="110">
        <v>3.7537477763972609</v>
      </c>
      <c r="L22" s="110">
        <v>0</v>
      </c>
      <c r="M22" s="110">
        <v>0</v>
      </c>
      <c r="N22" s="110">
        <v>0</v>
      </c>
      <c r="O22" s="110">
        <v>5.5725048224790026</v>
      </c>
      <c r="P22" s="110">
        <v>0</v>
      </c>
      <c r="Q22" s="110">
        <v>0</v>
      </c>
      <c r="R22" s="110">
        <v>4.8526933342665082</v>
      </c>
      <c r="S22" s="110">
        <v>0</v>
      </c>
      <c r="T22" s="110">
        <v>0</v>
      </c>
      <c r="U22" s="110">
        <v>0</v>
      </c>
      <c r="V22" s="110">
        <v>0</v>
      </c>
      <c r="W22" s="110">
        <v>4.8566006147909695</v>
      </c>
      <c r="X22" s="110">
        <v>5.4677729446308216</v>
      </c>
      <c r="Y22" s="110">
        <v>5.0199940682787343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104.36888287962846</v>
      </c>
      <c r="D24" s="118">
        <f t="shared" si="7"/>
        <v>101.42772827054489</v>
      </c>
      <c r="E24" s="118">
        <f t="shared" si="7"/>
        <v>100.50305047206139</v>
      </c>
      <c r="F24" s="118">
        <f t="shared" si="7"/>
        <v>104.10332597238443</v>
      </c>
      <c r="G24" s="118">
        <f t="shared" si="7"/>
        <v>100.68893186250908</v>
      </c>
      <c r="H24" s="118">
        <f t="shared" si="7"/>
        <v>93.651318591457738</v>
      </c>
      <c r="I24" s="118">
        <f t="shared" si="7"/>
        <v>87.43401281162248</v>
      </c>
      <c r="J24" s="118">
        <f t="shared" si="7"/>
        <v>89.355387495169879</v>
      </c>
      <c r="K24" s="118">
        <f t="shared" si="7"/>
        <v>88.186090145400598</v>
      </c>
      <c r="L24" s="118">
        <f t="shared" si="7"/>
        <v>94.043176402966225</v>
      </c>
      <c r="M24" s="118">
        <f t="shared" si="7"/>
        <v>75.109854985358169</v>
      </c>
      <c r="N24" s="118">
        <f t="shared" si="7"/>
        <v>85.032980290166307</v>
      </c>
      <c r="O24" s="118">
        <f t="shared" si="7"/>
        <v>90.586809393667636</v>
      </c>
      <c r="P24" s="118">
        <f t="shared" si="7"/>
        <v>64.514784848056536</v>
      </c>
      <c r="Q24" s="118">
        <f t="shared" si="7"/>
        <v>69.047948904981681</v>
      </c>
      <c r="R24" s="118">
        <f t="shared" ref="R24:V24" si="8">R25+R28+R30+R39</f>
        <v>77.858243729724023</v>
      </c>
      <c r="S24" s="118">
        <f t="shared" si="8"/>
        <v>74.486103493475738</v>
      </c>
      <c r="T24" s="118">
        <f t="shared" si="8"/>
        <v>71.248644233993005</v>
      </c>
      <c r="U24" s="118">
        <f t="shared" si="8"/>
        <v>65.64818351783039</v>
      </c>
      <c r="V24" s="118">
        <f t="shared" si="8"/>
        <v>57.963932062553937</v>
      </c>
      <c r="W24" s="118">
        <f t="shared" ref="W24:Y24" si="9">W25+W28+W30+W39</f>
        <v>80.381202331223818</v>
      </c>
      <c r="X24" s="118">
        <f t="shared" si="9"/>
        <v>59.563131849195749</v>
      </c>
      <c r="Y24" s="118">
        <f t="shared" si="9"/>
        <v>49.529748293613544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89.864145120993243</v>
      </c>
      <c r="D25" s="123">
        <f t="shared" si="10"/>
        <v>86.889559589336955</v>
      </c>
      <c r="E25" s="123">
        <f t="shared" si="10"/>
        <v>85.962559972385066</v>
      </c>
      <c r="F25" s="123">
        <f t="shared" si="10"/>
        <v>90.319398049846839</v>
      </c>
      <c r="G25" s="123">
        <f t="shared" si="10"/>
        <v>87.466692651265191</v>
      </c>
      <c r="H25" s="123">
        <f t="shared" si="10"/>
        <v>80.213116326986977</v>
      </c>
      <c r="I25" s="123">
        <f t="shared" si="10"/>
        <v>73.965375213594413</v>
      </c>
      <c r="J25" s="123">
        <f t="shared" si="10"/>
        <v>75.773771401970009</v>
      </c>
      <c r="K25" s="123">
        <f t="shared" si="10"/>
        <v>75.91096070568662</v>
      </c>
      <c r="L25" s="123">
        <f t="shared" si="10"/>
        <v>80.404986975987228</v>
      </c>
      <c r="M25" s="123">
        <f t="shared" si="10"/>
        <v>61.078539247609861</v>
      </c>
      <c r="N25" s="123">
        <f t="shared" si="10"/>
        <v>70.113207322233038</v>
      </c>
      <c r="O25" s="123">
        <f t="shared" si="10"/>
        <v>74.875148711797337</v>
      </c>
      <c r="P25" s="123">
        <f t="shared" si="10"/>
        <v>51.086987548867093</v>
      </c>
      <c r="Q25" s="123">
        <f t="shared" si="10"/>
        <v>54.550876712319926</v>
      </c>
      <c r="R25" s="123">
        <f t="shared" ref="R25:V25" si="11">SUM(R26:R27)</f>
        <v>62.834911627595922</v>
      </c>
      <c r="S25" s="123">
        <f t="shared" si="11"/>
        <v>58.441362664680639</v>
      </c>
      <c r="T25" s="123">
        <f t="shared" si="11"/>
        <v>55.40029546609864</v>
      </c>
      <c r="U25" s="123">
        <f t="shared" si="11"/>
        <v>49.051348155728277</v>
      </c>
      <c r="V25" s="123">
        <f t="shared" si="11"/>
        <v>41.685382907348931</v>
      </c>
      <c r="W25" s="123">
        <f t="shared" ref="W25:Y25" si="12">SUM(W26:W27)</f>
        <v>63.322060193906758</v>
      </c>
      <c r="X25" s="123">
        <f t="shared" si="12"/>
        <v>46.486976273150418</v>
      </c>
      <c r="Y25" s="123">
        <f t="shared" si="12"/>
        <v>37.471474510506084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87.718855348183368</v>
      </c>
      <c r="D26" s="99">
        <v>84.84198537218532</v>
      </c>
      <c r="E26" s="99">
        <v>84.028263312475261</v>
      </c>
      <c r="F26" s="99">
        <v>88.271774895689589</v>
      </c>
      <c r="G26" s="99">
        <v>85.528371437142141</v>
      </c>
      <c r="H26" s="99">
        <v>78.468416170688627</v>
      </c>
      <c r="I26" s="99">
        <v>72.35658972144023</v>
      </c>
      <c r="J26" s="99">
        <v>74.150940685864597</v>
      </c>
      <c r="K26" s="99">
        <v>74.331122252642729</v>
      </c>
      <c r="L26" s="99">
        <v>78.742736738142668</v>
      </c>
      <c r="M26" s="99">
        <v>59.844162615777961</v>
      </c>
      <c r="N26" s="99">
        <v>68.695762397468741</v>
      </c>
      <c r="O26" s="99">
        <v>73.375590354633928</v>
      </c>
      <c r="P26" s="99">
        <v>50.074209348438394</v>
      </c>
      <c r="Q26" s="99">
        <v>53.476400227528835</v>
      </c>
      <c r="R26" s="99">
        <v>61.60254127492356</v>
      </c>
      <c r="S26" s="99">
        <v>57.302109801262652</v>
      </c>
      <c r="T26" s="99">
        <v>54.329164347972579</v>
      </c>
      <c r="U26" s="99">
        <v>48.104169587664536</v>
      </c>
      <c r="V26" s="99">
        <v>40.886813737316892</v>
      </c>
      <c r="W26" s="99">
        <v>62.100382698202985</v>
      </c>
      <c r="X26" s="99">
        <v>45.609244149523384</v>
      </c>
      <c r="Y26" s="99">
        <v>36.765004994939183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2.1452897728098814</v>
      </c>
      <c r="D27" s="99">
        <v>2.0475742171516407</v>
      </c>
      <c r="E27" s="99">
        <v>1.9342966599098066</v>
      </c>
      <c r="F27" s="99">
        <v>2.047623154157248</v>
      </c>
      <c r="G27" s="99">
        <v>1.9383212141230564</v>
      </c>
      <c r="H27" s="99">
        <v>1.7447001562983513</v>
      </c>
      <c r="I27" s="99">
        <v>1.6087854921541798</v>
      </c>
      <c r="J27" s="99">
        <v>1.622830716105417</v>
      </c>
      <c r="K27" s="99">
        <v>1.5798384530438967</v>
      </c>
      <c r="L27" s="99">
        <v>1.6622502378445538</v>
      </c>
      <c r="M27" s="99">
        <v>1.2343766318318992</v>
      </c>
      <c r="N27" s="99">
        <v>1.4174449247642924</v>
      </c>
      <c r="O27" s="99">
        <v>1.499558357163413</v>
      </c>
      <c r="P27" s="99">
        <v>1.0127782004286958</v>
      </c>
      <c r="Q27" s="99">
        <v>1.0744764847910895</v>
      </c>
      <c r="R27" s="99">
        <v>1.2323703526723633</v>
      </c>
      <c r="S27" s="99">
        <v>1.1392528634179853</v>
      </c>
      <c r="T27" s="99">
        <v>1.0711311181260619</v>
      </c>
      <c r="U27" s="99">
        <v>0.94717856806373879</v>
      </c>
      <c r="V27" s="99">
        <v>0.79856917003203587</v>
      </c>
      <c r="W27" s="99">
        <v>1.2216774957037746</v>
      </c>
      <c r="X27" s="99">
        <v>0.87773212362703412</v>
      </c>
      <c r="Y27" s="99">
        <v>0.7064695155669023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8.8716250033250024E-2</v>
      </c>
      <c r="D28" s="123">
        <f t="shared" si="13"/>
        <v>0.22460955854843093</v>
      </c>
      <c r="E28" s="123">
        <f t="shared" si="13"/>
        <v>0.14973727027046782</v>
      </c>
      <c r="F28" s="123">
        <f t="shared" si="13"/>
        <v>6.2241560999540355E-2</v>
      </c>
      <c r="G28" s="123">
        <f t="shared" si="13"/>
        <v>7.2300838422978589E-2</v>
      </c>
      <c r="H28" s="123">
        <f t="shared" si="13"/>
        <v>0.12402664093149514</v>
      </c>
      <c r="I28" s="123">
        <f t="shared" si="13"/>
        <v>2.751987876093507E-2</v>
      </c>
      <c r="J28" s="123">
        <f t="shared" si="13"/>
        <v>0.14387185241099046</v>
      </c>
      <c r="K28" s="123">
        <f t="shared" si="13"/>
        <v>0.53264491923324064</v>
      </c>
      <c r="L28" s="123">
        <f t="shared" si="13"/>
        <v>0.31326306412144911</v>
      </c>
      <c r="M28" s="123">
        <f t="shared" si="13"/>
        <v>0.22802451473060076</v>
      </c>
      <c r="N28" s="123">
        <f t="shared" si="13"/>
        <v>0.20545595765557781</v>
      </c>
      <c r="O28" s="123">
        <f t="shared" si="13"/>
        <v>0.40777568476068221</v>
      </c>
      <c r="P28" s="123">
        <f t="shared" si="13"/>
        <v>0</v>
      </c>
      <c r="Q28" s="123">
        <f t="shared" si="13"/>
        <v>0.28295454319099339</v>
      </c>
      <c r="R28" s="123">
        <f t="shared" si="13"/>
        <v>0.88229160225557146</v>
      </c>
      <c r="S28" s="123">
        <f t="shared" si="13"/>
        <v>1.0564031922588224</v>
      </c>
      <c r="T28" s="123">
        <f t="shared" si="13"/>
        <v>0.81071107275974152</v>
      </c>
      <c r="U28" s="123">
        <f t="shared" si="13"/>
        <v>1.7809248974439713</v>
      </c>
      <c r="V28" s="123">
        <f t="shared" si="13"/>
        <v>0.84228200843351819</v>
      </c>
      <c r="W28" s="123">
        <f t="shared" si="13"/>
        <v>2.2972037706205986</v>
      </c>
      <c r="X28" s="123">
        <f t="shared" si="13"/>
        <v>0.24931933523860439</v>
      </c>
      <c r="Y28" s="123">
        <f t="shared" si="13"/>
        <v>0.17913992720478286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8.8716250033250024E-2</v>
      </c>
      <c r="D29" s="99">
        <f>RES_hhdet_in_tesh!D29/RES_summary!D$21</f>
        <v>0.22460955854843093</v>
      </c>
      <c r="E29" s="99">
        <f>RES_hhdet_in_tesh!E29/RES_summary!E$21</f>
        <v>0.14973727027046782</v>
      </c>
      <c r="F29" s="99">
        <f>RES_hhdet_in_tesh!F29/RES_summary!F$21</f>
        <v>6.2241560999540355E-2</v>
      </c>
      <c r="G29" s="99">
        <f>RES_hhdet_in_tesh!G29/RES_summary!G$21</f>
        <v>7.2300838422978589E-2</v>
      </c>
      <c r="H29" s="99">
        <f>RES_hhdet_in_tesh!H29/RES_summary!H$21</f>
        <v>0.12402664093149514</v>
      </c>
      <c r="I29" s="99">
        <f>RES_hhdet_in_tesh!I29/RES_summary!I$21</f>
        <v>2.751987876093507E-2</v>
      </c>
      <c r="J29" s="99">
        <f>RES_hhdet_in_tesh!J29/RES_summary!J$21</f>
        <v>0.14387185241099046</v>
      </c>
      <c r="K29" s="99">
        <f>RES_hhdet_in_tesh!K29/RES_summary!K$21</f>
        <v>0.53264491923324064</v>
      </c>
      <c r="L29" s="99">
        <f>RES_hhdet_in_tesh!L29/RES_summary!L$21</f>
        <v>0.31326306412144911</v>
      </c>
      <c r="M29" s="99">
        <f>RES_hhdet_in_tesh!M29/RES_summary!M$21</f>
        <v>0.22802451473060076</v>
      </c>
      <c r="N29" s="99">
        <f>RES_hhdet_in_tesh!N29/RES_summary!N$21</f>
        <v>0.20545595765557781</v>
      </c>
      <c r="O29" s="99">
        <f>RES_hhdet_in_tesh!O29/RES_summary!O$21</f>
        <v>0.40777568476068221</v>
      </c>
      <c r="P29" s="99">
        <f>RES_hhdet_in_tesh!P29/RES_summary!P$21</f>
        <v>0</v>
      </c>
      <c r="Q29" s="99">
        <f>RES_hhdet_in_tesh!Q29/RES_summary!Q$21</f>
        <v>0.28295454319099339</v>
      </c>
      <c r="R29" s="99">
        <f>RES_hhdet_in_tesh!R29/RES_summary!R$21</f>
        <v>0.88229160225557146</v>
      </c>
      <c r="S29" s="99">
        <f>RES_hhdet_in_tesh!S29/RES_summary!S$21</f>
        <v>1.0564031922588224</v>
      </c>
      <c r="T29" s="99">
        <f>RES_hhdet_in_tesh!T29/RES_summary!T$21</f>
        <v>0.81071107275974152</v>
      </c>
      <c r="U29" s="99">
        <f>RES_hhdet_in_tesh!U29/RES_summary!U$21</f>
        <v>1.7809248974439713</v>
      </c>
      <c r="V29" s="99">
        <f>RES_hhdet_in_tesh!V29/RES_summary!V$21</f>
        <v>0.84228200843351819</v>
      </c>
      <c r="W29" s="99">
        <f>RES_hhdet_in_tesh!W29/RES_summary!W$21</f>
        <v>2.2972037706205986</v>
      </c>
      <c r="X29" s="99">
        <f>RES_hhdet_in_tesh!X29/RES_summary!X$21</f>
        <v>0.24931933523860439</v>
      </c>
      <c r="Y29" s="99">
        <f>RES_hhdet_in_tesh!Y29/RES_summary!Y$21</f>
        <v>0.17913992720478286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8.7465945776843252</v>
      </c>
      <c r="D30" s="123">
        <v>8.65344045308278</v>
      </c>
      <c r="E30" s="123">
        <v>8.985438154458528</v>
      </c>
      <c r="F30" s="123">
        <v>8.9110270131541096</v>
      </c>
      <c r="G30" s="123">
        <v>8.2384711836461051</v>
      </c>
      <c r="H30" s="123">
        <v>8.3759026734303781</v>
      </c>
      <c r="I30" s="123">
        <v>8.3388395295351998</v>
      </c>
      <c r="J30" s="123">
        <v>8.3225677556063591</v>
      </c>
      <c r="K30" s="123">
        <v>7.6330995731338209</v>
      </c>
      <c r="L30" s="123">
        <v>8.2325149817541554</v>
      </c>
      <c r="M30" s="123">
        <v>8.8117002781578559</v>
      </c>
      <c r="N30" s="123">
        <v>9.400582391256231</v>
      </c>
      <c r="O30" s="123">
        <v>9.8742103712863472</v>
      </c>
      <c r="P30" s="123">
        <v>8.8381425173971326</v>
      </c>
      <c r="Q30" s="123">
        <v>9.2446156486746638</v>
      </c>
      <c r="R30" s="123">
        <v>9.3239762938837814</v>
      </c>
      <c r="S30" s="123">
        <v>9.8887050868329425</v>
      </c>
      <c r="T30" s="123">
        <v>9.9733978058627368</v>
      </c>
      <c r="U30" s="123">
        <v>9.8134655575422141</v>
      </c>
      <c r="V30" s="123">
        <v>10.192126060500767</v>
      </c>
      <c r="W30" s="123">
        <v>9.8608304360910743</v>
      </c>
      <c r="X30" s="123">
        <v>7.3724962227215638</v>
      </c>
      <c r="Y30" s="123">
        <v>6.8771000228462125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8.6799515310563216</v>
      </c>
      <c r="D31" s="99">
        <v>8.9204495543368996</v>
      </c>
      <c r="E31" s="99">
        <v>8.6809789378701137</v>
      </c>
      <c r="F31" s="99">
        <v>8.7884568142834709</v>
      </c>
      <c r="G31" s="99">
        <v>8.5680887540917627</v>
      </c>
      <c r="H31" s="99">
        <v>8.3007839232979137</v>
      </c>
      <c r="I31" s="99">
        <v>8.5425230767612135</v>
      </c>
      <c r="J31" s="99">
        <v>7.981070805921803</v>
      </c>
      <c r="K31" s="99">
        <v>8.017744534629907</v>
      </c>
      <c r="L31" s="99">
        <v>8.3930815834825019</v>
      </c>
      <c r="M31" s="99">
        <v>9.044472720930262</v>
      </c>
      <c r="N31" s="99">
        <v>9.0674866342297857</v>
      </c>
      <c r="O31" s="99">
        <v>9.0973903561048175</v>
      </c>
      <c r="P31" s="99">
        <v>0</v>
      </c>
      <c r="Q31" s="99">
        <v>9.1210731767724216</v>
      </c>
      <c r="R31" s="99">
        <v>9.2878176654433346</v>
      </c>
      <c r="S31" s="99">
        <v>9.8896721522727233</v>
      </c>
      <c r="T31" s="99">
        <v>9.9993661496423876</v>
      </c>
      <c r="U31" s="99">
        <v>9.7642427844889923</v>
      </c>
      <c r="V31" s="99">
        <v>10.081533945404473</v>
      </c>
      <c r="W31" s="99">
        <v>10.954614723609085</v>
      </c>
      <c r="X31" s="99">
        <v>7.4373364693128394</v>
      </c>
      <c r="Y31" s="99">
        <v>6.6320316002947939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8.5687486463205502</v>
      </c>
      <c r="H32" s="99">
        <v>8.3021157534468788</v>
      </c>
      <c r="I32" s="99">
        <v>8.5471015262967391</v>
      </c>
      <c r="J32" s="99">
        <v>0</v>
      </c>
      <c r="K32" s="99">
        <v>8.0228339924677332</v>
      </c>
      <c r="L32" s="99">
        <v>8.397925730074542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9.2935443913299984</v>
      </c>
      <c r="S32" s="99">
        <v>9.8993407498139483</v>
      </c>
      <c r="T32" s="99">
        <v>10.013648271451796</v>
      </c>
      <c r="U32" s="99">
        <v>0</v>
      </c>
      <c r="V32" s="99">
        <v>0</v>
      </c>
      <c r="W32" s="99">
        <v>10.959532706260067</v>
      </c>
      <c r="X32" s="99">
        <v>7.4517993286754969</v>
      </c>
      <c r="Y32" s="99">
        <v>0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1.8305187968870997</v>
      </c>
      <c r="H33" s="102">
        <v>1.6790014441244123</v>
      </c>
      <c r="I33" s="102">
        <v>2.0867483381092877</v>
      </c>
      <c r="J33" s="102">
        <v>0</v>
      </c>
      <c r="K33" s="102">
        <v>1.6411210253641424</v>
      </c>
      <c r="L33" s="102">
        <v>3.7545215034931645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1.9326511093349414</v>
      </c>
      <c r="S33" s="102">
        <v>2.3137365260346106</v>
      </c>
      <c r="T33" s="102">
        <v>2.3212596944968982</v>
      </c>
      <c r="U33" s="102">
        <v>0</v>
      </c>
      <c r="V33" s="102">
        <v>0</v>
      </c>
      <c r="W33" s="102">
        <v>2.415553769305939</v>
      </c>
      <c r="X33" s="102">
        <v>0.62521417922750988</v>
      </c>
      <c r="Y33" s="102">
        <v>0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6.7382298494334494</v>
      </c>
      <c r="H34" s="105">
        <v>6.6231143093224665</v>
      </c>
      <c r="I34" s="105">
        <v>6.460353188187451</v>
      </c>
      <c r="J34" s="105">
        <v>0</v>
      </c>
      <c r="K34" s="105">
        <v>6.3817129671035895</v>
      </c>
      <c r="L34" s="105">
        <v>4.6434042265813771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7.3608932819950557</v>
      </c>
      <c r="S34" s="105">
        <v>7.5856042237793391</v>
      </c>
      <c r="T34" s="105">
        <v>7.6923885769548992</v>
      </c>
      <c r="U34" s="105">
        <v>0</v>
      </c>
      <c r="V34" s="105">
        <v>0</v>
      </c>
      <c r="W34" s="105">
        <v>8.5439789369541277</v>
      </c>
      <c r="X34" s="105">
        <v>6.826585149447987</v>
      </c>
      <c r="Y34" s="105">
        <v>0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8.7545685679413356</v>
      </c>
      <c r="D35" s="102">
        <v>8.63055730809387</v>
      </c>
      <c r="E35" s="102">
        <v>9.0108140980325366</v>
      </c>
      <c r="F35" s="102">
        <v>8.9228225796651532</v>
      </c>
      <c r="G35" s="102">
        <v>8.2048500609286759</v>
      </c>
      <c r="H35" s="102">
        <v>8.3818750013259624</v>
      </c>
      <c r="I35" s="102">
        <v>8.32496087810107</v>
      </c>
      <c r="J35" s="102">
        <v>8.3362476549065203</v>
      </c>
      <c r="K35" s="102">
        <v>7.6095136801352403</v>
      </c>
      <c r="L35" s="102">
        <v>8.225147126182808</v>
      </c>
      <c r="M35" s="102">
        <v>8.8013468947238724</v>
      </c>
      <c r="N35" s="102">
        <v>9.4126733141583365</v>
      </c>
      <c r="O35" s="102">
        <v>9.9060099560178738</v>
      </c>
      <c r="P35" s="102">
        <v>8.8381425173971326</v>
      </c>
      <c r="Q35" s="102">
        <v>9.2493978234758742</v>
      </c>
      <c r="R35" s="102">
        <v>9.3252137759645137</v>
      </c>
      <c r="S35" s="102">
        <v>9.8884502703160582</v>
      </c>
      <c r="T35" s="102">
        <v>9.9709258739735382</v>
      </c>
      <c r="U35" s="102">
        <v>9.813730464758045</v>
      </c>
      <c r="V35" s="102">
        <v>10.195256114502271</v>
      </c>
      <c r="W35" s="102">
        <v>9.8353324630319658</v>
      </c>
      <c r="X35" s="102">
        <v>7.3681871111129098</v>
      </c>
      <c r="Y35" s="102">
        <v>6.8796295439232038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8.7544483217891891</v>
      </c>
      <c r="D36" s="105">
        <v>8.6301133229094145</v>
      </c>
      <c r="E36" s="105">
        <v>9.0106145559550175</v>
      </c>
      <c r="F36" s="105">
        <v>8.9229806213466372</v>
      </c>
      <c r="G36" s="105">
        <v>8.2055946964651394</v>
      </c>
      <c r="H36" s="105">
        <v>8.3843494638160436</v>
      </c>
      <c r="I36" s="105">
        <v>8.329392998564412</v>
      </c>
      <c r="J36" s="105">
        <v>8.3415462108876248</v>
      </c>
      <c r="K36" s="105">
        <v>7.6140492046825976</v>
      </c>
      <c r="L36" s="105">
        <v>8.2300999356677043</v>
      </c>
      <c r="M36" s="105">
        <v>8.8077772095415803</v>
      </c>
      <c r="N36" s="105">
        <v>9.4155314595965649</v>
      </c>
      <c r="O36" s="105">
        <v>9.9040652544800398</v>
      </c>
      <c r="P36" s="105">
        <v>0</v>
      </c>
      <c r="Q36" s="105">
        <v>9.2476737541924106</v>
      </c>
      <c r="R36" s="105">
        <v>9.325276510389795</v>
      </c>
      <c r="S36" s="105">
        <v>9.8901014063569921</v>
      </c>
      <c r="T36" s="105">
        <v>9.9797871828581233</v>
      </c>
      <c r="U36" s="105">
        <v>9.8227722085217639</v>
      </c>
      <c r="V36" s="105">
        <v>10.196631746805119</v>
      </c>
      <c r="W36" s="105">
        <v>9.8352024483849494</v>
      </c>
      <c r="X36" s="105">
        <v>7.382384432101178</v>
      </c>
      <c r="Y36" s="105">
        <v>6.8935634893727196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2.0969051740394877</v>
      </c>
      <c r="D37" s="99">
        <v>1.8871676683291732</v>
      </c>
      <c r="E37" s="99">
        <v>2.1845465964428028</v>
      </c>
      <c r="F37" s="99">
        <v>2.0953751736952064</v>
      </c>
      <c r="G37" s="99">
        <v>1.751806614206888</v>
      </c>
      <c r="H37" s="99">
        <v>1.694861349538572</v>
      </c>
      <c r="I37" s="99">
        <v>2.0336190856153036</v>
      </c>
      <c r="J37" s="99">
        <v>1.8732191748630034</v>
      </c>
      <c r="K37" s="99">
        <v>1.5546966016157009</v>
      </c>
      <c r="L37" s="99">
        <v>3.679498210513187</v>
      </c>
      <c r="M37" s="99">
        <v>1.7347125062623743</v>
      </c>
      <c r="N37" s="99">
        <v>2.4037581339222132</v>
      </c>
      <c r="O37" s="99">
        <v>2.6443511173189376</v>
      </c>
      <c r="P37" s="99">
        <v>0</v>
      </c>
      <c r="Q37" s="99">
        <v>2.0426674987615661</v>
      </c>
      <c r="R37" s="99">
        <v>1.9395691492834293</v>
      </c>
      <c r="S37" s="99">
        <v>2.3127691950258584</v>
      </c>
      <c r="T37" s="99">
        <v>2.3158737283420487</v>
      </c>
      <c r="U37" s="99">
        <v>2.0800714433498109</v>
      </c>
      <c r="V37" s="99">
        <v>2.1999797055200268</v>
      </c>
      <c r="W37" s="99">
        <v>2.1612106507942084</v>
      </c>
      <c r="X37" s="99">
        <v>0.62115430709218356</v>
      </c>
      <c r="Y37" s="99">
        <v>0.47380660653914281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6.6575431477497018</v>
      </c>
      <c r="D38" s="99">
        <v>6.7429456545802386</v>
      </c>
      <c r="E38" s="99">
        <v>6.8260679595122138</v>
      </c>
      <c r="F38" s="99">
        <v>6.8276054476514298</v>
      </c>
      <c r="G38" s="99">
        <v>6.453788082258253</v>
      </c>
      <c r="H38" s="99">
        <v>6.6894881142774709</v>
      </c>
      <c r="I38" s="99">
        <v>6.295773912949107</v>
      </c>
      <c r="J38" s="99">
        <v>6.4683270360246228</v>
      </c>
      <c r="K38" s="99">
        <v>6.0593526030668956</v>
      </c>
      <c r="L38" s="99">
        <v>4.5506017251545163</v>
      </c>
      <c r="M38" s="99">
        <v>7.0730647032792042</v>
      </c>
      <c r="N38" s="99">
        <v>7.0117733256743522</v>
      </c>
      <c r="O38" s="99">
        <v>7.2597141371611</v>
      </c>
      <c r="P38" s="99">
        <v>0</v>
      </c>
      <c r="Q38" s="99">
        <v>7.2050062554308454</v>
      </c>
      <c r="R38" s="99">
        <v>7.3857073611063653</v>
      </c>
      <c r="S38" s="99">
        <v>7.5773322113311323</v>
      </c>
      <c r="T38" s="99">
        <v>7.6639134545160754</v>
      </c>
      <c r="U38" s="99">
        <v>7.7427007651719535</v>
      </c>
      <c r="V38" s="99">
        <v>7.9966520412850892</v>
      </c>
      <c r="W38" s="99">
        <v>7.6739917975907428</v>
      </c>
      <c r="X38" s="99">
        <v>6.7612301250089937</v>
      </c>
      <c r="Y38" s="99">
        <v>6.4197568828335774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5.6694269309176493</v>
      </c>
      <c r="D39" s="123">
        <v>5.6601186695767236</v>
      </c>
      <c r="E39" s="123">
        <v>5.405315074947322</v>
      </c>
      <c r="F39" s="123">
        <v>4.8106593483839299</v>
      </c>
      <c r="G39" s="123">
        <v>4.9114671891748189</v>
      </c>
      <c r="H39" s="123">
        <v>4.9382729501088996</v>
      </c>
      <c r="I39" s="123">
        <v>5.1022781897319387</v>
      </c>
      <c r="J39" s="123">
        <v>5.1151764851825154</v>
      </c>
      <c r="K39" s="123">
        <v>4.109384947346931</v>
      </c>
      <c r="L39" s="123">
        <v>5.092411381103398</v>
      </c>
      <c r="M39" s="123">
        <v>4.991590944859845</v>
      </c>
      <c r="N39" s="123">
        <v>5.31373461902146</v>
      </c>
      <c r="O39" s="123">
        <v>5.4296746258232629</v>
      </c>
      <c r="P39" s="123">
        <v>4.5896547817923068</v>
      </c>
      <c r="Q39" s="123">
        <v>4.9695020007960942</v>
      </c>
      <c r="R39" s="123">
        <v>4.8170642059887463</v>
      </c>
      <c r="S39" s="123">
        <v>5.0996325497033395</v>
      </c>
      <c r="T39" s="123">
        <v>5.0642398892718834</v>
      </c>
      <c r="U39" s="123">
        <v>5.0024449071159198</v>
      </c>
      <c r="V39" s="123">
        <v>5.2441410862707167</v>
      </c>
      <c r="W39" s="123">
        <v>4.9011079306053738</v>
      </c>
      <c r="X39" s="123">
        <v>5.4543400180851611</v>
      </c>
      <c r="Y39" s="123">
        <v>5.0020338330564673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5.5459344364873342</v>
      </c>
      <c r="D40" s="99">
        <v>5.6178920785662267</v>
      </c>
      <c r="E40" s="99">
        <v>5.2448797931481073</v>
      </c>
      <c r="F40" s="99">
        <v>5.0926725771745973</v>
      </c>
      <c r="G40" s="99">
        <v>4.9409591431478761</v>
      </c>
      <c r="H40" s="99">
        <v>4.8753153226730204</v>
      </c>
      <c r="I40" s="99">
        <v>5.1125862749430002</v>
      </c>
      <c r="J40" s="99">
        <v>4.765666393751089</v>
      </c>
      <c r="K40" s="99">
        <v>4.7943496556341714</v>
      </c>
      <c r="L40" s="99">
        <v>4.884127044838233</v>
      </c>
      <c r="M40" s="99">
        <v>5.1044204609106956</v>
      </c>
      <c r="N40" s="99">
        <v>5.1395834731171783</v>
      </c>
      <c r="O40" s="99">
        <v>5.1217397558787416</v>
      </c>
      <c r="P40" s="99">
        <v>0</v>
      </c>
      <c r="Q40" s="99">
        <v>5.0911526486556751</v>
      </c>
      <c r="R40" s="99">
        <v>4.679958190422691</v>
      </c>
      <c r="S40" s="99">
        <v>5.0870141404602407</v>
      </c>
      <c r="T40" s="99">
        <v>4.9912074218378049</v>
      </c>
      <c r="U40" s="99">
        <v>5.0016156836225472</v>
      </c>
      <c r="V40" s="99">
        <v>5.4432170470224159</v>
      </c>
      <c r="W40" s="99">
        <v>5.1874521942187899</v>
      </c>
      <c r="X40" s="99">
        <v>5.1645983177024384</v>
      </c>
      <c r="Y40" s="99">
        <v>4.8336963813972629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5.7577316712719773</v>
      </c>
      <c r="D41" s="110">
        <v>5.6949961539555911</v>
      </c>
      <c r="E41" s="110">
        <v>5.5356666887571642</v>
      </c>
      <c r="F41" s="110">
        <v>4.538167968462024</v>
      </c>
      <c r="G41" s="110">
        <v>4.8903057233456071</v>
      </c>
      <c r="H41" s="110">
        <v>4.9734565701184161</v>
      </c>
      <c r="I41" s="110">
        <v>5.0965470003503217</v>
      </c>
      <c r="J41" s="110">
        <v>5.2774771202883315</v>
      </c>
      <c r="K41" s="110">
        <v>3.7537477763972609</v>
      </c>
      <c r="L41" s="110">
        <v>5.2062404023423081</v>
      </c>
      <c r="M41" s="110">
        <v>4.9280363511484913</v>
      </c>
      <c r="N41" s="110">
        <v>5.393414828606069</v>
      </c>
      <c r="O41" s="110">
        <v>5.5725048224790035</v>
      </c>
      <c r="P41" s="110">
        <v>4.5896547817923068</v>
      </c>
      <c r="Q41" s="110">
        <v>4.9243212907895026</v>
      </c>
      <c r="R41" s="110">
        <v>4.8526933342665082</v>
      </c>
      <c r="S41" s="110">
        <v>5.1035199173661931</v>
      </c>
      <c r="T41" s="110">
        <v>5.0881032067912582</v>
      </c>
      <c r="U41" s="110">
        <v>5.0027235673973571</v>
      </c>
      <c r="V41" s="110">
        <v>5.1928160350285975</v>
      </c>
      <c r="W41" s="110">
        <v>4.8566006147909695</v>
      </c>
      <c r="X41" s="110">
        <v>5.4677729446308225</v>
      </c>
      <c r="Y41" s="110">
        <v>5.0199940682787343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110.05752376500095</v>
      </c>
      <c r="D43" s="118">
        <f t="shared" si="14"/>
        <v>97.833244386948991</v>
      </c>
      <c r="E43" s="118">
        <f t="shared" si="14"/>
        <v>102.85522353201928</v>
      </c>
      <c r="F43" s="118">
        <f t="shared" si="14"/>
        <v>102.20997706556348</v>
      </c>
      <c r="G43" s="118">
        <f t="shared" si="14"/>
        <v>102.43774127285889</v>
      </c>
      <c r="H43" s="118">
        <f t="shared" si="14"/>
        <v>95.446615258126727</v>
      </c>
      <c r="I43" s="118">
        <f t="shared" si="14"/>
        <v>81.268745941378839</v>
      </c>
      <c r="J43" s="118">
        <f t="shared" si="14"/>
        <v>93.148981294279523</v>
      </c>
      <c r="K43" s="118">
        <f t="shared" si="14"/>
        <v>91.038349645776805</v>
      </c>
      <c r="L43" s="118">
        <f t="shared" si="14"/>
        <v>88.432888357079847</v>
      </c>
      <c r="M43" s="118">
        <f t="shared" si="14"/>
        <v>75.131608231658959</v>
      </c>
      <c r="N43" s="118">
        <f t="shared" si="14"/>
        <v>86.75455594866763</v>
      </c>
      <c r="O43" s="118">
        <f t="shared" si="14"/>
        <v>91.113736039849513</v>
      </c>
      <c r="P43" s="118">
        <f t="shared" si="14"/>
        <v>67.308389478845712</v>
      </c>
      <c r="Q43" s="118">
        <f t="shared" si="14"/>
        <v>70.581978015016716</v>
      </c>
      <c r="R43" s="118">
        <f t="shared" ref="R43:V43" si="15">R44+R47+R49+R58</f>
        <v>75.958588019833201</v>
      </c>
      <c r="S43" s="118">
        <f t="shared" si="15"/>
        <v>74.021042028081553</v>
      </c>
      <c r="T43" s="118">
        <f t="shared" si="15"/>
        <v>68.979660214795345</v>
      </c>
      <c r="U43" s="118">
        <f t="shared" si="15"/>
        <v>68.878241208755099</v>
      </c>
      <c r="V43" s="118">
        <f t="shared" si="15"/>
        <v>61.480993155710848</v>
      </c>
      <c r="W43" s="118">
        <f t="shared" ref="W43:Y43" si="16">W44+W47+W49+W58</f>
        <v>70.249339359956679</v>
      </c>
      <c r="X43" s="118">
        <f t="shared" si="16"/>
        <v>53.885742737987073</v>
      </c>
      <c r="Y43" s="118">
        <f t="shared" si="16"/>
        <v>48.959450063365495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95.410772703872752</v>
      </c>
      <c r="D44" s="123">
        <f t="shared" si="17"/>
        <v>83.343335307923581</v>
      </c>
      <c r="E44" s="123">
        <f t="shared" si="17"/>
        <v>88.260876207604852</v>
      </c>
      <c r="F44" s="123">
        <f t="shared" si="17"/>
        <v>88.52723625556068</v>
      </c>
      <c r="G44" s="123">
        <f t="shared" si="17"/>
        <v>89.064505332717957</v>
      </c>
      <c r="H44" s="123">
        <f t="shared" si="17"/>
        <v>81.915177018448858</v>
      </c>
      <c r="I44" s="123">
        <f t="shared" si="17"/>
        <v>68.113918719424944</v>
      </c>
      <c r="J44" s="123">
        <f t="shared" si="17"/>
        <v>79.346897390575791</v>
      </c>
      <c r="K44" s="123">
        <f t="shared" si="17"/>
        <v>78.502750827873413</v>
      </c>
      <c r="L44" s="123">
        <f t="shared" si="17"/>
        <v>74.884753073178715</v>
      </c>
      <c r="M44" s="123">
        <f t="shared" si="17"/>
        <v>61.111854050014827</v>
      </c>
      <c r="N44" s="123">
        <f t="shared" si="17"/>
        <v>71.784473803727209</v>
      </c>
      <c r="O44" s="123">
        <f t="shared" si="17"/>
        <v>75.636401421028296</v>
      </c>
      <c r="P44" s="123">
        <f t="shared" si="17"/>
        <v>53.599505864807149</v>
      </c>
      <c r="Q44" s="123">
        <f t="shared" si="17"/>
        <v>57.271629709051069</v>
      </c>
      <c r="R44" s="123">
        <f t="shared" ref="R44:V44" si="18">SUM(R45:R46)</f>
        <v>60.057511615994102</v>
      </c>
      <c r="S44" s="123">
        <f t="shared" si="18"/>
        <v>57.775791619977163</v>
      </c>
      <c r="T44" s="123">
        <f t="shared" si="18"/>
        <v>53.226656332681884</v>
      </c>
      <c r="U44" s="123">
        <f t="shared" si="18"/>
        <v>52.056698570521398</v>
      </c>
      <c r="V44" s="123">
        <f t="shared" si="18"/>
        <v>45.28938988327625</v>
      </c>
      <c r="W44" s="123">
        <f t="shared" ref="W44:Y44" si="19">SUM(W45:W46)</f>
        <v>52.767382739671355</v>
      </c>
      <c r="X44" s="123">
        <f t="shared" si="19"/>
        <v>40.956133637690648</v>
      </c>
      <c r="Y44" s="123">
        <f t="shared" si="19"/>
        <v>37.042577412284487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93.133070572261531</v>
      </c>
      <c r="D45" s="99">
        <v>81.379328753459802</v>
      </c>
      <c r="E45" s="99">
        <v>86.2748637144459</v>
      </c>
      <c r="F45" s="99">
        <v>86.520243044308401</v>
      </c>
      <c r="G45" s="99">
        <v>87.090775506210264</v>
      </c>
      <c r="H45" s="99">
        <v>80.133455665488384</v>
      </c>
      <c r="I45" s="99">
        <v>66.632405458211338</v>
      </c>
      <c r="J45" s="99">
        <v>77.647541796540466</v>
      </c>
      <c r="K45" s="99">
        <v>76.868972737401862</v>
      </c>
      <c r="L45" s="99">
        <v>73.336625235735042</v>
      </c>
      <c r="M45" s="99">
        <v>59.876804137287721</v>
      </c>
      <c r="N45" s="99">
        <v>70.333241689892603</v>
      </c>
      <c r="O45" s="99">
        <v>74.121597112682409</v>
      </c>
      <c r="P45" s="99">
        <v>52.536918037687748</v>
      </c>
      <c r="Q45" s="99">
        <v>56.143563157663444</v>
      </c>
      <c r="R45" s="99">
        <v>58.87961393373935</v>
      </c>
      <c r="S45" s="99">
        <v>56.649513363651025</v>
      </c>
      <c r="T45" s="99">
        <v>52.19755120910677</v>
      </c>
      <c r="U45" s="99">
        <v>51.051486867601177</v>
      </c>
      <c r="V45" s="99">
        <v>44.421778553647101</v>
      </c>
      <c r="W45" s="99">
        <v>51.749337467568104</v>
      </c>
      <c r="X45" s="99">
        <v>40.182830725018185</v>
      </c>
      <c r="Y45" s="99">
        <v>36.344194120416191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2.2777021316112203</v>
      </c>
      <c r="D46" s="99">
        <v>1.9640065544637726</v>
      </c>
      <c r="E46" s="99">
        <v>1.9860124931589587</v>
      </c>
      <c r="F46" s="99">
        <v>2.0069932112522797</v>
      </c>
      <c r="G46" s="99">
        <v>1.9737298265076921</v>
      </c>
      <c r="H46" s="99">
        <v>1.7817213529604705</v>
      </c>
      <c r="I46" s="99">
        <v>1.4815132612136004</v>
      </c>
      <c r="J46" s="99">
        <v>1.6993555940353178</v>
      </c>
      <c r="K46" s="99">
        <v>1.6337780904715564</v>
      </c>
      <c r="L46" s="99">
        <v>1.548127837443676</v>
      </c>
      <c r="M46" s="99">
        <v>1.23504991272711</v>
      </c>
      <c r="N46" s="99">
        <v>1.4512321138346094</v>
      </c>
      <c r="O46" s="99">
        <v>1.5148043083458869</v>
      </c>
      <c r="P46" s="99">
        <v>1.062587827119404</v>
      </c>
      <c r="Q46" s="99">
        <v>1.1280665513876229</v>
      </c>
      <c r="R46" s="99">
        <v>1.1778976822547489</v>
      </c>
      <c r="S46" s="99">
        <v>1.1262782563261355</v>
      </c>
      <c r="T46" s="99">
        <v>1.0291051235751121</v>
      </c>
      <c r="U46" s="99">
        <v>1.0052117029202181</v>
      </c>
      <c r="V46" s="99">
        <v>0.86761132962914855</v>
      </c>
      <c r="W46" s="99">
        <v>1.0180452721032514</v>
      </c>
      <c r="X46" s="99">
        <v>0.77330291267246132</v>
      </c>
      <c r="Y46" s="99">
        <v>0.69838329186829373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8.8650266947573109E-2</v>
      </c>
      <c r="D47" s="123">
        <f t="shared" si="20"/>
        <v>0.22470951201158454</v>
      </c>
      <c r="E47" s="123">
        <f t="shared" si="20"/>
        <v>0.15036145131200018</v>
      </c>
      <c r="F47" s="123">
        <f t="shared" si="20"/>
        <v>6.1740298739722033E-2</v>
      </c>
      <c r="G47" s="123">
        <f t="shared" si="20"/>
        <v>7.3136233549627241E-2</v>
      </c>
      <c r="H47" s="123">
        <f t="shared" si="20"/>
        <v>0.12438869680613797</v>
      </c>
      <c r="I47" s="123">
        <f t="shared" si="20"/>
        <v>2.7495802671495647E-2</v>
      </c>
      <c r="J47" s="123">
        <f t="shared" si="20"/>
        <v>0.14400795481298229</v>
      </c>
      <c r="K47" s="123">
        <f t="shared" si="20"/>
        <v>0.53193766234932383</v>
      </c>
      <c r="L47" s="123">
        <f t="shared" si="20"/>
        <v>0.31324917613678099</v>
      </c>
      <c r="M47" s="123">
        <f t="shared" si="20"/>
        <v>0.22756008847025097</v>
      </c>
      <c r="N47" s="123">
        <f t="shared" si="20"/>
        <v>0.20593736212907029</v>
      </c>
      <c r="O47" s="123">
        <f t="shared" si="20"/>
        <v>0.40848283937751895</v>
      </c>
      <c r="P47" s="123">
        <f t="shared" si="20"/>
        <v>0.17754335644424302</v>
      </c>
      <c r="Q47" s="123">
        <f t="shared" si="20"/>
        <v>0.28284546614306805</v>
      </c>
      <c r="R47" s="123">
        <f t="shared" si="20"/>
        <v>0.88240562898813524</v>
      </c>
      <c r="S47" s="123">
        <f t="shared" si="20"/>
        <v>1.0564369086874803</v>
      </c>
      <c r="T47" s="123">
        <f t="shared" si="20"/>
        <v>0.81066304359671792</v>
      </c>
      <c r="U47" s="123">
        <f t="shared" si="20"/>
        <v>1.7806480517083174</v>
      </c>
      <c r="V47" s="123">
        <f t="shared" si="20"/>
        <v>0.84070172785208752</v>
      </c>
      <c r="W47" s="123">
        <f t="shared" si="20"/>
        <v>2.2973545937593345</v>
      </c>
      <c r="X47" s="123">
        <f t="shared" si="20"/>
        <v>0.24898467964069612</v>
      </c>
      <c r="Y47" s="123">
        <f t="shared" si="20"/>
        <v>0.17935575681623209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8.8650266947573109E-2</v>
      </c>
      <c r="D48" s="99">
        <f>RES_hhdet_in_tesh!D48/RES_summary!D$21</f>
        <v>0.22470951201158454</v>
      </c>
      <c r="E48" s="99">
        <f>RES_hhdet_in_tesh!E48/RES_summary!E$21</f>
        <v>0.15036145131200018</v>
      </c>
      <c r="F48" s="99">
        <f>RES_hhdet_in_tesh!F48/RES_summary!F$21</f>
        <v>6.1740298739722033E-2</v>
      </c>
      <c r="G48" s="99">
        <f>RES_hhdet_in_tesh!G48/RES_summary!G$21</f>
        <v>7.3136233549627241E-2</v>
      </c>
      <c r="H48" s="99">
        <f>RES_hhdet_in_tesh!H48/RES_summary!H$21</f>
        <v>0.12438869680613797</v>
      </c>
      <c r="I48" s="99">
        <f>RES_hhdet_in_tesh!I48/RES_summary!I$21</f>
        <v>2.7495802671495647E-2</v>
      </c>
      <c r="J48" s="99">
        <f>RES_hhdet_in_tesh!J48/RES_summary!J$21</f>
        <v>0.14400795481298229</v>
      </c>
      <c r="K48" s="99">
        <f>RES_hhdet_in_tesh!K48/RES_summary!K$21</f>
        <v>0.53193766234932383</v>
      </c>
      <c r="L48" s="99">
        <f>RES_hhdet_in_tesh!L48/RES_summary!L$21</f>
        <v>0.31324917613678099</v>
      </c>
      <c r="M48" s="99">
        <f>RES_hhdet_in_tesh!M48/RES_summary!M$21</f>
        <v>0.22756008847025097</v>
      </c>
      <c r="N48" s="99">
        <f>RES_hhdet_in_tesh!N48/RES_summary!N$21</f>
        <v>0.20593736212907029</v>
      </c>
      <c r="O48" s="99">
        <f>RES_hhdet_in_tesh!O48/RES_summary!O$21</f>
        <v>0.40848283937751895</v>
      </c>
      <c r="P48" s="99">
        <f>RES_hhdet_in_tesh!P48/RES_summary!P$21</f>
        <v>0.17754335644424302</v>
      </c>
      <c r="Q48" s="99">
        <f>RES_hhdet_in_tesh!Q48/RES_summary!Q$21</f>
        <v>0.28284546614306805</v>
      </c>
      <c r="R48" s="99">
        <f>RES_hhdet_in_tesh!R48/RES_summary!R$21</f>
        <v>0.88240562898813524</v>
      </c>
      <c r="S48" s="99">
        <f>RES_hhdet_in_tesh!S48/RES_summary!S$21</f>
        <v>1.0564369086874803</v>
      </c>
      <c r="T48" s="99">
        <f>RES_hhdet_in_tesh!T48/RES_summary!T$21</f>
        <v>0.81066304359671792</v>
      </c>
      <c r="U48" s="99">
        <f>RES_hhdet_in_tesh!U48/RES_summary!U$21</f>
        <v>1.7806480517083174</v>
      </c>
      <c r="V48" s="99">
        <f>RES_hhdet_in_tesh!V48/RES_summary!V$21</f>
        <v>0.84070172785208752</v>
      </c>
      <c r="W48" s="99">
        <f>RES_hhdet_in_tesh!W48/RES_summary!W$21</f>
        <v>2.2973545937593345</v>
      </c>
      <c r="X48" s="99">
        <f>RES_hhdet_in_tesh!X48/RES_summary!X$21</f>
        <v>0.24898467964069612</v>
      </c>
      <c r="Y48" s="99">
        <f>RES_hhdet_in_tesh!Y48/RES_summary!Y$21</f>
        <v>0.17935575681623209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8.8886787300337193</v>
      </c>
      <c r="D49" s="123">
        <v>8.6050845190492016</v>
      </c>
      <c r="E49" s="123">
        <v>9.0386647482201994</v>
      </c>
      <c r="F49" s="123">
        <v>8.8103276802206079</v>
      </c>
      <c r="G49" s="123">
        <v>8.388632507065342</v>
      </c>
      <c r="H49" s="123">
        <v>8.4687797329146637</v>
      </c>
      <c r="I49" s="123">
        <v>8.0250536102924759</v>
      </c>
      <c r="J49" s="123">
        <v>8.5428807323206968</v>
      </c>
      <c r="K49" s="123">
        <v>7.8942753076797336</v>
      </c>
      <c r="L49" s="123">
        <v>8.1424837358820081</v>
      </c>
      <c r="M49" s="123">
        <v>8.8005975050505612</v>
      </c>
      <c r="N49" s="123">
        <v>9.4504011348950989</v>
      </c>
      <c r="O49" s="123">
        <v>9.6391589931483459</v>
      </c>
      <c r="P49" s="123">
        <v>8.7772111401933426</v>
      </c>
      <c r="Q49" s="123">
        <v>8.0580174770129656</v>
      </c>
      <c r="R49" s="123">
        <v>10.201612440592399</v>
      </c>
      <c r="S49" s="123">
        <v>10.089180391857154</v>
      </c>
      <c r="T49" s="123">
        <v>9.8781061072973877</v>
      </c>
      <c r="U49" s="123">
        <v>10.038449695823669</v>
      </c>
      <c r="V49" s="123">
        <v>10.106774819126459</v>
      </c>
      <c r="W49" s="123">
        <v>10.283482716519366</v>
      </c>
      <c r="X49" s="123">
        <v>7.2262941540927548</v>
      </c>
      <c r="Y49" s="123">
        <v>6.7354782010314329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9.0285689008629983</v>
      </c>
      <c r="D50" s="99">
        <v>8.5722710842153607</v>
      </c>
      <c r="E50" s="99">
        <v>9.0576695474116171</v>
      </c>
      <c r="F50" s="99">
        <v>8.6810616545239618</v>
      </c>
      <c r="G50" s="99">
        <v>8.550582975423243</v>
      </c>
      <c r="H50" s="99">
        <v>8.5847763367689236</v>
      </c>
      <c r="I50" s="99">
        <v>7.8820503645249902</v>
      </c>
      <c r="J50" s="99">
        <v>8.6062153080877586</v>
      </c>
      <c r="K50" s="99">
        <v>8.0971259005861569</v>
      </c>
      <c r="L50" s="99">
        <v>8.0496365647406627</v>
      </c>
      <c r="M50" s="99">
        <v>8.7974241047332544</v>
      </c>
      <c r="N50" s="99">
        <v>9.4988622213120877</v>
      </c>
      <c r="O50" s="99">
        <v>9.2221499632075243</v>
      </c>
      <c r="P50" s="99">
        <v>8.7358916076481847</v>
      </c>
      <c r="Q50" s="99">
        <v>8.0580174770129656</v>
      </c>
      <c r="R50" s="99">
        <v>10.201606680934191</v>
      </c>
      <c r="S50" s="99">
        <v>10.089182749249163</v>
      </c>
      <c r="T50" s="99">
        <v>9.8781094628129669</v>
      </c>
      <c r="U50" s="99">
        <v>10.038436568811751</v>
      </c>
      <c r="V50" s="99">
        <v>10.062937695997023</v>
      </c>
      <c r="W50" s="99">
        <v>10.832956602267325</v>
      </c>
      <c r="X50" s="99">
        <v>6.7556894119044246</v>
      </c>
      <c r="Y50" s="99">
        <v>6.6408744969500235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9.0288226421915017</v>
      </c>
      <c r="D51" s="99">
        <v>0</v>
      </c>
      <c r="E51" s="99">
        <v>9.0574980063419392</v>
      </c>
      <c r="F51" s="99">
        <v>8.6807844393240163</v>
      </c>
      <c r="G51" s="99">
        <v>8.5519620866503416</v>
      </c>
      <c r="H51" s="99">
        <v>8.58840538023302</v>
      </c>
      <c r="I51" s="99">
        <v>7.88730053490168</v>
      </c>
      <c r="J51" s="99">
        <v>8.6158599642133016</v>
      </c>
      <c r="K51" s="99">
        <v>8.10719170314837</v>
      </c>
      <c r="L51" s="99">
        <v>8.0574207484965701</v>
      </c>
      <c r="M51" s="99">
        <v>8.808949836873099</v>
      </c>
      <c r="N51" s="99">
        <v>9.5058273651375167</v>
      </c>
      <c r="O51" s="99">
        <v>0</v>
      </c>
      <c r="P51" s="99">
        <v>8.7359166364842107</v>
      </c>
      <c r="Q51" s="99">
        <v>0</v>
      </c>
      <c r="R51" s="99">
        <v>10.203560654271124</v>
      </c>
      <c r="S51" s="99">
        <v>10.085181795024367</v>
      </c>
      <c r="T51" s="99">
        <v>9.8762884550149863</v>
      </c>
      <c r="U51" s="99">
        <v>10.043345096120191</v>
      </c>
      <c r="V51" s="99">
        <v>0</v>
      </c>
      <c r="W51" s="99">
        <v>10.840671421296118</v>
      </c>
      <c r="X51" s="99">
        <v>6.7582829838593685</v>
      </c>
      <c r="Y51" s="99">
        <v>6.6443527500525095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2.1627442333403186</v>
      </c>
      <c r="D52" s="102">
        <v>0</v>
      </c>
      <c r="E52" s="102">
        <v>2.1956673029795204</v>
      </c>
      <c r="F52" s="102">
        <v>2.03819790705202</v>
      </c>
      <c r="G52" s="102">
        <v>1.8269723883589584</v>
      </c>
      <c r="H52" s="102">
        <v>1.7379152336268264</v>
      </c>
      <c r="I52" s="102">
        <v>1.9235246030539499</v>
      </c>
      <c r="J52" s="102">
        <v>1.9365036975645942</v>
      </c>
      <c r="K52" s="102">
        <v>1.6601739555325943</v>
      </c>
      <c r="L52" s="102">
        <v>3.6011919015004779</v>
      </c>
      <c r="M52" s="102">
        <v>1.736801998897143</v>
      </c>
      <c r="N52" s="102">
        <v>2.4280313811472971</v>
      </c>
      <c r="O52" s="102">
        <v>0</v>
      </c>
      <c r="P52" s="102">
        <v>1.671636377460527</v>
      </c>
      <c r="Q52" s="102">
        <v>0</v>
      </c>
      <c r="R52" s="102">
        <v>2.1283188938449342</v>
      </c>
      <c r="S52" s="102">
        <v>2.3590465411917902</v>
      </c>
      <c r="T52" s="102">
        <v>2.2911541492625891</v>
      </c>
      <c r="U52" s="102">
        <v>2.1288619009585021</v>
      </c>
      <c r="V52" s="102">
        <v>0</v>
      </c>
      <c r="W52" s="102">
        <v>2.3915449139678886</v>
      </c>
      <c r="X52" s="102">
        <v>0.52593552136184019</v>
      </c>
      <c r="Y52" s="102">
        <v>0.45367977612478227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6.866078408851183</v>
      </c>
      <c r="D53" s="105">
        <v>0</v>
      </c>
      <c r="E53" s="105">
        <v>6.8618307033624193</v>
      </c>
      <c r="F53" s="105">
        <v>6.6425865322719968</v>
      </c>
      <c r="G53" s="105">
        <v>6.7249896982913837</v>
      </c>
      <c r="H53" s="105">
        <v>6.8504901466061945</v>
      </c>
      <c r="I53" s="105">
        <v>5.9637759318477315</v>
      </c>
      <c r="J53" s="105">
        <v>6.679356266648707</v>
      </c>
      <c r="K53" s="105">
        <v>6.4470177476157744</v>
      </c>
      <c r="L53" s="105">
        <v>4.4562288469960896</v>
      </c>
      <c r="M53" s="105">
        <v>7.0721478379759564</v>
      </c>
      <c r="N53" s="105">
        <v>7.0777959839902183</v>
      </c>
      <c r="O53" s="105">
        <v>0</v>
      </c>
      <c r="P53" s="105">
        <v>7.0642802590236826</v>
      </c>
      <c r="Q53" s="105">
        <v>0</v>
      </c>
      <c r="R53" s="105">
        <v>8.0752417604261897</v>
      </c>
      <c r="S53" s="105">
        <v>7.7261352538325774</v>
      </c>
      <c r="T53" s="105">
        <v>7.5851343057523968</v>
      </c>
      <c r="U53" s="105">
        <v>7.9144831951616874</v>
      </c>
      <c r="V53" s="105">
        <v>0</v>
      </c>
      <c r="W53" s="105">
        <v>8.4491265073282271</v>
      </c>
      <c r="X53" s="105">
        <v>6.2323474624975272</v>
      </c>
      <c r="Y53" s="105">
        <v>6.1906729739277271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8.7545685679413356</v>
      </c>
      <c r="D54" s="102">
        <v>8.6305573080938718</v>
      </c>
      <c r="E54" s="102">
        <v>9.0108140980325349</v>
      </c>
      <c r="F54" s="102">
        <v>8.9228225796651568</v>
      </c>
      <c r="G54" s="102">
        <v>8.2048500609286794</v>
      </c>
      <c r="H54" s="102">
        <v>8.3818750013259642</v>
      </c>
      <c r="I54" s="102">
        <v>8.32496087810107</v>
      </c>
      <c r="J54" s="102">
        <v>8.3362476549065221</v>
      </c>
      <c r="K54" s="102">
        <v>7.6095136801352377</v>
      </c>
      <c r="L54" s="102">
        <v>8.225147126182808</v>
      </c>
      <c r="M54" s="102">
        <v>8.8013468947238724</v>
      </c>
      <c r="N54" s="102">
        <v>9.4126733141583383</v>
      </c>
      <c r="O54" s="102">
        <v>9.9060099560178756</v>
      </c>
      <c r="P54" s="102">
        <v>8.8381425173971309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10.19525611450227</v>
      </c>
      <c r="W54" s="102">
        <v>9.8353324630319676</v>
      </c>
      <c r="X54" s="102">
        <v>7.3681871111129089</v>
      </c>
      <c r="Y54" s="102">
        <v>6.8796295439232047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8.7544483217891909</v>
      </c>
      <c r="D55" s="105">
        <v>8.6301133229094127</v>
      </c>
      <c r="E55" s="105">
        <v>9.0106145559550175</v>
      </c>
      <c r="F55" s="105">
        <v>8.9229806213466389</v>
      </c>
      <c r="G55" s="105">
        <v>8.2055946964651412</v>
      </c>
      <c r="H55" s="105">
        <v>8.3843494638160436</v>
      </c>
      <c r="I55" s="105">
        <v>8.3293929985644137</v>
      </c>
      <c r="J55" s="105">
        <v>8.3415462108876248</v>
      </c>
      <c r="K55" s="105">
        <v>7.6140492046825949</v>
      </c>
      <c r="L55" s="105">
        <v>8.2300999356677043</v>
      </c>
      <c r="M55" s="105">
        <v>8.8077772095415821</v>
      </c>
      <c r="N55" s="105">
        <v>9.4155314595965631</v>
      </c>
      <c r="O55" s="105">
        <v>9.9040652544800363</v>
      </c>
      <c r="P55" s="105">
        <v>8.8362291255440617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10.196631746805117</v>
      </c>
      <c r="W55" s="105">
        <v>9.8352024483849547</v>
      </c>
      <c r="X55" s="105">
        <v>7.3823844321011762</v>
      </c>
      <c r="Y55" s="105">
        <v>6.893563489372724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2.0969051740394877</v>
      </c>
      <c r="D56" s="99">
        <v>1.8871676683291729</v>
      </c>
      <c r="E56" s="99">
        <v>2.1845465964428032</v>
      </c>
      <c r="F56" s="99">
        <v>2.0953751736952064</v>
      </c>
      <c r="G56" s="99">
        <v>1.7518066142068887</v>
      </c>
      <c r="H56" s="99">
        <v>1.694861349538572</v>
      </c>
      <c r="I56" s="99">
        <v>2.0336190856153031</v>
      </c>
      <c r="J56" s="99">
        <v>1.8732191748630029</v>
      </c>
      <c r="K56" s="99">
        <v>1.5546966016157009</v>
      </c>
      <c r="L56" s="99">
        <v>3.6794982105131866</v>
      </c>
      <c r="M56" s="99">
        <v>1.7347125062623741</v>
      </c>
      <c r="N56" s="99">
        <v>2.4037581339222132</v>
      </c>
      <c r="O56" s="99">
        <v>2.6443511173189367</v>
      </c>
      <c r="P56" s="99">
        <v>1.6906936527795609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2.1999797055200268</v>
      </c>
      <c r="W56" s="99">
        <v>2.1612106507942079</v>
      </c>
      <c r="X56" s="99">
        <v>0.62115430709218344</v>
      </c>
      <c r="Y56" s="99">
        <v>0.47380660653914275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6.6575431477497036</v>
      </c>
      <c r="D57" s="99">
        <v>6.7429456545802386</v>
      </c>
      <c r="E57" s="99">
        <v>6.8260679595122138</v>
      </c>
      <c r="F57" s="99">
        <v>6.8276054476514316</v>
      </c>
      <c r="G57" s="99">
        <v>6.453788082258253</v>
      </c>
      <c r="H57" s="99">
        <v>6.6894881142774727</v>
      </c>
      <c r="I57" s="99">
        <v>6.2957739129491106</v>
      </c>
      <c r="J57" s="99">
        <v>6.468327036024621</v>
      </c>
      <c r="K57" s="99">
        <v>6.0593526030668947</v>
      </c>
      <c r="L57" s="99">
        <v>4.5506017251545172</v>
      </c>
      <c r="M57" s="99">
        <v>7.0730647032792051</v>
      </c>
      <c r="N57" s="99">
        <v>7.0117733256743495</v>
      </c>
      <c r="O57" s="99">
        <v>7.2597141371611009</v>
      </c>
      <c r="P57" s="99">
        <v>7.1455354727645011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7.9966520412850901</v>
      </c>
      <c r="W57" s="99">
        <v>7.6739917975907446</v>
      </c>
      <c r="X57" s="99">
        <v>6.7612301250089919</v>
      </c>
      <c r="Y57" s="99">
        <v>6.41975688283358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5.6694220641469197</v>
      </c>
      <c r="D58" s="123">
        <v>5.6601150479646165</v>
      </c>
      <c r="E58" s="123">
        <v>5.4053211248822333</v>
      </c>
      <c r="F58" s="123">
        <v>4.8106728310424662</v>
      </c>
      <c r="G58" s="123">
        <v>4.9114671995259567</v>
      </c>
      <c r="H58" s="123">
        <v>4.9382698099570641</v>
      </c>
      <c r="I58" s="123">
        <v>5.1022778089899274</v>
      </c>
      <c r="J58" s="123">
        <v>5.115195216570064</v>
      </c>
      <c r="K58" s="123">
        <v>4.1093858478743384</v>
      </c>
      <c r="L58" s="123">
        <v>5.0924023718823435</v>
      </c>
      <c r="M58" s="123">
        <v>4.9915965881233104</v>
      </c>
      <c r="N58" s="123">
        <v>5.313743647916251</v>
      </c>
      <c r="O58" s="123">
        <v>5.4296927862953659</v>
      </c>
      <c r="P58" s="123">
        <v>4.7541291174009732</v>
      </c>
      <c r="Q58" s="123">
        <v>4.9694853628096221</v>
      </c>
      <c r="R58" s="123">
        <v>4.8170583342585633</v>
      </c>
      <c r="S58" s="123">
        <v>5.0996331075597574</v>
      </c>
      <c r="T58" s="123">
        <v>5.0642347312193525</v>
      </c>
      <c r="U58" s="123">
        <v>5.0024448907017032</v>
      </c>
      <c r="V58" s="123">
        <v>5.2441267254560593</v>
      </c>
      <c r="W58" s="123">
        <v>4.9011193100066244</v>
      </c>
      <c r="X58" s="123">
        <v>5.454330266562966</v>
      </c>
      <c r="Y58" s="123">
        <v>5.0020386932333381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5.5459344364873342</v>
      </c>
      <c r="D59" s="99">
        <v>5.6178920785662267</v>
      </c>
      <c r="E59" s="99">
        <v>5.244879793148109</v>
      </c>
      <c r="F59" s="99">
        <v>5.0926725771745973</v>
      </c>
      <c r="G59" s="99">
        <v>4.9409591431478743</v>
      </c>
      <c r="H59" s="99">
        <v>4.8753153226730204</v>
      </c>
      <c r="I59" s="99">
        <v>5.1125862749430029</v>
      </c>
      <c r="J59" s="99">
        <v>4.7656663937510881</v>
      </c>
      <c r="K59" s="99">
        <v>4.7943496556341714</v>
      </c>
      <c r="L59" s="99">
        <v>4.8841270448382348</v>
      </c>
      <c r="M59" s="99">
        <v>5.1044204609106956</v>
      </c>
      <c r="N59" s="99">
        <v>5.1395834731171783</v>
      </c>
      <c r="O59" s="99">
        <v>5.1217397558787399</v>
      </c>
      <c r="P59" s="99">
        <v>5.1357532901222145</v>
      </c>
      <c r="Q59" s="99">
        <v>5.0911526486556751</v>
      </c>
      <c r="R59" s="99">
        <v>4.679958190422691</v>
      </c>
      <c r="S59" s="99">
        <v>5.0870141404602398</v>
      </c>
      <c r="T59" s="99">
        <v>4.991207421837804</v>
      </c>
      <c r="U59" s="99">
        <v>5.0016156836225463</v>
      </c>
      <c r="V59" s="99">
        <v>5.4432170470224159</v>
      </c>
      <c r="W59" s="99">
        <v>5.1874521942187899</v>
      </c>
      <c r="X59" s="99">
        <v>5.1645983177024384</v>
      </c>
      <c r="Y59" s="99">
        <v>4.8336963813972638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5.7577316712719773</v>
      </c>
      <c r="D60" s="110">
        <v>5.6949961539555902</v>
      </c>
      <c r="E60" s="110">
        <v>5.5356666887571633</v>
      </c>
      <c r="F60" s="110">
        <v>4.538167968462024</v>
      </c>
      <c r="G60" s="110">
        <v>4.8903057233456071</v>
      </c>
      <c r="H60" s="110">
        <v>4.9734565701184161</v>
      </c>
      <c r="I60" s="110">
        <v>5.0965470003503226</v>
      </c>
      <c r="J60" s="110">
        <v>5.2774771202883315</v>
      </c>
      <c r="K60" s="110">
        <v>3.7537477763972613</v>
      </c>
      <c r="L60" s="110">
        <v>5.2062404023423072</v>
      </c>
      <c r="M60" s="110">
        <v>4.9280363511484904</v>
      </c>
      <c r="N60" s="110">
        <v>5.393414828606069</v>
      </c>
      <c r="O60" s="110">
        <v>5.5725048224790035</v>
      </c>
      <c r="P60" s="110">
        <v>4.5896547817923068</v>
      </c>
      <c r="Q60" s="110">
        <v>4.9243212907895026</v>
      </c>
      <c r="R60" s="110">
        <v>4.8526933342665082</v>
      </c>
      <c r="S60" s="110">
        <v>5.103519917366194</v>
      </c>
      <c r="T60" s="110">
        <v>5.088103206791259</v>
      </c>
      <c r="U60" s="110">
        <v>5.0027235673973562</v>
      </c>
      <c r="V60" s="110">
        <v>5.1928160350285975</v>
      </c>
      <c r="W60" s="110">
        <v>4.8566006147909686</v>
      </c>
      <c r="X60" s="110">
        <v>5.4677729446308225</v>
      </c>
      <c r="Y60" s="110">
        <v>5.0199940682787343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103.09753371271637</v>
      </c>
      <c r="D62" s="118">
        <f t="shared" si="21"/>
        <v>101.53951026024843</v>
      </c>
      <c r="E62" s="118">
        <f t="shared" si="21"/>
        <v>98.217664364192359</v>
      </c>
      <c r="F62" s="118">
        <f t="shared" si="21"/>
        <v>104.75937103967672</v>
      </c>
      <c r="G62" s="118">
        <f t="shared" si="21"/>
        <v>100.35254644186865</v>
      </c>
      <c r="H62" s="118">
        <f t="shared" si="21"/>
        <v>97.029679089759355</v>
      </c>
      <c r="I62" s="118">
        <f t="shared" si="21"/>
        <v>84.097435839827327</v>
      </c>
      <c r="J62" s="118">
        <f t="shared" si="21"/>
        <v>89.010393582887957</v>
      </c>
      <c r="K62" s="118">
        <f t="shared" si="21"/>
        <v>89.792617221900528</v>
      </c>
      <c r="L62" s="118">
        <f t="shared" si="21"/>
        <v>86.773101123492793</v>
      </c>
      <c r="M62" s="118">
        <f t="shared" si="21"/>
        <v>78.381274995786796</v>
      </c>
      <c r="N62" s="118">
        <f t="shared" si="21"/>
        <v>86.898380504706864</v>
      </c>
      <c r="O62" s="118">
        <f t="shared" si="21"/>
        <v>90.511598308179771</v>
      </c>
      <c r="P62" s="118">
        <f t="shared" si="21"/>
        <v>66.880121684114059</v>
      </c>
      <c r="Q62" s="118">
        <f t="shared" si="21"/>
        <v>71.051583582679484</v>
      </c>
      <c r="R62" s="118">
        <f t="shared" ref="R62:V62" si="22">R63+R66+R68+R77</f>
        <v>76.223377615936627</v>
      </c>
      <c r="S62" s="118">
        <f t="shared" si="22"/>
        <v>74.24033064211288</v>
      </c>
      <c r="T62" s="118">
        <f t="shared" si="22"/>
        <v>68.860600907314833</v>
      </c>
      <c r="U62" s="118">
        <f t="shared" si="22"/>
        <v>67.513071290841125</v>
      </c>
      <c r="V62" s="118">
        <f t="shared" si="22"/>
        <v>65.100684208682395</v>
      </c>
      <c r="W62" s="118">
        <f t="shared" ref="W62:Y62" si="23">W63+W66+W68+W77</f>
        <v>68.389647420769407</v>
      </c>
      <c r="X62" s="118">
        <f t="shared" si="23"/>
        <v>54.535976292907847</v>
      </c>
      <c r="Y62" s="118">
        <f t="shared" si="23"/>
        <v>49.423113280603843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89.010952162820459</v>
      </c>
      <c r="D63" s="123">
        <f t="shared" si="24"/>
        <v>86.607734199277886</v>
      </c>
      <c r="E63" s="123">
        <f t="shared" si="24"/>
        <v>84.100210487915561</v>
      </c>
      <c r="F63" s="123">
        <f t="shared" si="24"/>
        <v>90.822148161030952</v>
      </c>
      <c r="G63" s="123">
        <f t="shared" si="24"/>
        <v>87.059763529358278</v>
      </c>
      <c r="H63" s="123">
        <f t="shared" si="24"/>
        <v>83.166011518737747</v>
      </c>
      <c r="I63" s="123">
        <f t="shared" si="24"/>
        <v>70.692373654878551</v>
      </c>
      <c r="J63" s="123">
        <f t="shared" si="24"/>
        <v>75.47764303093841</v>
      </c>
      <c r="K63" s="123">
        <f t="shared" si="24"/>
        <v>77.077453296557877</v>
      </c>
      <c r="L63" s="123">
        <f t="shared" si="24"/>
        <v>73.668141200765803</v>
      </c>
      <c r="M63" s="123">
        <f t="shared" si="24"/>
        <v>63.558375694093954</v>
      </c>
      <c r="N63" s="123">
        <f t="shared" si="24"/>
        <v>71.87034931295004</v>
      </c>
      <c r="O63" s="123">
        <f t="shared" si="24"/>
        <v>75.513606281628839</v>
      </c>
      <c r="P63" s="123">
        <f t="shared" si="24"/>
        <v>52.884706450702772</v>
      </c>
      <c r="Q63" s="123">
        <f t="shared" si="24"/>
        <v>56.718300576668582</v>
      </c>
      <c r="R63" s="123">
        <f t="shared" ref="R63:V63" si="25">SUM(R64:R65)</f>
        <v>61.037768769266371</v>
      </c>
      <c r="S63" s="123">
        <f t="shared" si="25"/>
        <v>58.262493621698049</v>
      </c>
      <c r="T63" s="123">
        <f t="shared" si="25"/>
        <v>53.2421723557731</v>
      </c>
      <c r="U63" s="123">
        <f t="shared" si="25"/>
        <v>50.813940251376827</v>
      </c>
      <c r="V63" s="123">
        <f t="shared" si="25"/>
        <v>48.741304536680985</v>
      </c>
      <c r="W63" s="123">
        <f t="shared" ref="W63:Y63" si="26">SUM(W64:W65)</f>
        <v>51.199280024956835</v>
      </c>
      <c r="X63" s="123">
        <f t="shared" si="26"/>
        <v>41.505925944549197</v>
      </c>
      <c r="Y63" s="123">
        <f t="shared" si="26"/>
        <v>37.549069358908682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86.886030314558653</v>
      </c>
      <c r="D64" s="99">
        <v>84.566801267974057</v>
      </c>
      <c r="E64" s="99">
        <v>82.207819704105205</v>
      </c>
      <c r="F64" s="99">
        <v>88.763127203183217</v>
      </c>
      <c r="G64" s="99">
        <v>85.130460140486505</v>
      </c>
      <c r="H64" s="99">
        <v>81.357083503723885</v>
      </c>
      <c r="I64" s="99">
        <v>69.154777653864713</v>
      </c>
      <c r="J64" s="99">
        <v>73.861154433055816</v>
      </c>
      <c r="K64" s="99">
        <v>75.473338114131067</v>
      </c>
      <c r="L64" s="99">
        <v>72.145164954664182</v>
      </c>
      <c r="M64" s="99">
        <v>62.273882405937066</v>
      </c>
      <c r="N64" s="99">
        <v>70.41738109532902</v>
      </c>
      <c r="O64" s="99">
        <v>74.001261246896078</v>
      </c>
      <c r="P64" s="99">
        <v>51.836289223554481</v>
      </c>
      <c r="Q64" s="99">
        <v>55.601132826123887</v>
      </c>
      <c r="R64" s="99">
        <v>59.84064547146771</v>
      </c>
      <c r="S64" s="99">
        <v>57.12672762203723</v>
      </c>
      <c r="T64" s="99">
        <v>52.212767239300426</v>
      </c>
      <c r="U64" s="99">
        <v>49.832726136482925</v>
      </c>
      <c r="V64" s="99">
        <v>47.807564688431349</v>
      </c>
      <c r="W64" s="99">
        <v>50.2114882820605</v>
      </c>
      <c r="X64" s="99">
        <v>40.722242267031604</v>
      </c>
      <c r="Y64" s="99">
        <v>36.841136906649865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2.124921848261808</v>
      </c>
      <c r="D65" s="99">
        <v>2.0409329313038245</v>
      </c>
      <c r="E65" s="99">
        <v>1.8923907838103593</v>
      </c>
      <c r="F65" s="99">
        <v>2.0590209578477419</v>
      </c>
      <c r="G65" s="99">
        <v>1.9293033888717745</v>
      </c>
      <c r="H65" s="99">
        <v>1.8089280150138574</v>
      </c>
      <c r="I65" s="99">
        <v>1.5375960010138403</v>
      </c>
      <c r="J65" s="99">
        <v>1.6164885978825956</v>
      </c>
      <c r="K65" s="99">
        <v>1.6041151824268143</v>
      </c>
      <c r="L65" s="99">
        <v>1.5229762461016263</v>
      </c>
      <c r="M65" s="99">
        <v>1.2844932881568916</v>
      </c>
      <c r="N65" s="99">
        <v>1.4529682176210186</v>
      </c>
      <c r="O65" s="99">
        <v>1.5123450347327656</v>
      </c>
      <c r="P65" s="99">
        <v>1.048417227148293</v>
      </c>
      <c r="Q65" s="99">
        <v>1.1171677505446924</v>
      </c>
      <c r="R65" s="99">
        <v>1.1971232977986592</v>
      </c>
      <c r="S65" s="99">
        <v>1.1357659996608214</v>
      </c>
      <c r="T65" s="99">
        <v>1.0294051164726723</v>
      </c>
      <c r="U65" s="99">
        <v>0.98121411489390054</v>
      </c>
      <c r="V65" s="99">
        <v>0.93373984824963763</v>
      </c>
      <c r="W65" s="99">
        <v>0.98779174289633098</v>
      </c>
      <c r="X65" s="99">
        <v>0.78368367751759216</v>
      </c>
      <c r="Y65" s="99">
        <v>0.7079324522588144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8.8622996966723586E-2</v>
      </c>
      <c r="D66" s="123">
        <f t="shared" si="27"/>
        <v>0.22469584762321737</v>
      </c>
      <c r="E66" s="123">
        <f t="shared" si="27"/>
        <v>0.15027103379166676</v>
      </c>
      <c r="F66" s="123">
        <f t="shared" si="27"/>
        <v>6.1778216613093219E-2</v>
      </c>
      <c r="G66" s="123">
        <f t="shared" si="27"/>
        <v>7.3180077200889787E-2</v>
      </c>
      <c r="H66" s="123">
        <f t="shared" si="27"/>
        <v>0.12437722353942177</v>
      </c>
      <c r="I66" s="123">
        <f t="shared" si="27"/>
        <v>2.7485235495552301E-2</v>
      </c>
      <c r="J66" s="123">
        <f t="shared" si="27"/>
        <v>0.14404212867119454</v>
      </c>
      <c r="K66" s="123">
        <f t="shared" si="27"/>
        <v>0.53199366870856035</v>
      </c>
      <c r="L66" s="123">
        <f t="shared" si="27"/>
        <v>0.31331447631822762</v>
      </c>
      <c r="M66" s="123">
        <f t="shared" si="27"/>
        <v>0.22753333121814692</v>
      </c>
      <c r="N66" s="123">
        <f t="shared" si="27"/>
        <v>0.20594584203365393</v>
      </c>
      <c r="O66" s="123">
        <f t="shared" si="27"/>
        <v>0.40849317887789782</v>
      </c>
      <c r="P66" s="123">
        <f t="shared" si="27"/>
        <v>0.17810526278181374</v>
      </c>
      <c r="Q66" s="123">
        <f t="shared" si="27"/>
        <v>0.28274422536831434</v>
      </c>
      <c r="R66" s="123">
        <f t="shared" si="27"/>
        <v>0.88223203144294871</v>
      </c>
      <c r="S66" s="123">
        <f t="shared" si="27"/>
        <v>1.0563849919116284</v>
      </c>
      <c r="T66" s="123">
        <f t="shared" si="27"/>
        <v>0.81079693126637353</v>
      </c>
      <c r="U66" s="123">
        <f t="shared" si="27"/>
        <v>1.7806812131153298</v>
      </c>
      <c r="V66" s="123">
        <f t="shared" si="27"/>
        <v>0.8408097629589899</v>
      </c>
      <c r="W66" s="123">
        <f t="shared" si="27"/>
        <v>2.2974621120800389</v>
      </c>
      <c r="X66" s="123">
        <f t="shared" si="27"/>
        <v>0.24901720727293963</v>
      </c>
      <c r="Y66" s="123">
        <f t="shared" si="27"/>
        <v>0.17928246766216493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8.8622996966723586E-2</v>
      </c>
      <c r="D67" s="99">
        <f>RES_hhdet_in_tesh!D67/RES_summary!D$21</f>
        <v>0.22469584762321737</v>
      </c>
      <c r="E67" s="99">
        <f>RES_hhdet_in_tesh!E67/RES_summary!E$21</f>
        <v>0.15027103379166676</v>
      </c>
      <c r="F67" s="99">
        <f>RES_hhdet_in_tesh!F67/RES_summary!F$21</f>
        <v>6.1778216613093219E-2</v>
      </c>
      <c r="G67" s="99">
        <f>RES_hhdet_in_tesh!G67/RES_summary!G$21</f>
        <v>7.3180077200889787E-2</v>
      </c>
      <c r="H67" s="99">
        <f>RES_hhdet_in_tesh!H67/RES_summary!H$21</f>
        <v>0.12437722353942177</v>
      </c>
      <c r="I67" s="99">
        <f>RES_hhdet_in_tesh!I67/RES_summary!I$21</f>
        <v>2.7485235495552301E-2</v>
      </c>
      <c r="J67" s="99">
        <f>RES_hhdet_in_tesh!J67/RES_summary!J$21</f>
        <v>0.14404212867119454</v>
      </c>
      <c r="K67" s="99">
        <f>RES_hhdet_in_tesh!K67/RES_summary!K$21</f>
        <v>0.53199366870856035</v>
      </c>
      <c r="L67" s="99">
        <f>RES_hhdet_in_tesh!L67/RES_summary!L$21</f>
        <v>0.31331447631822762</v>
      </c>
      <c r="M67" s="99">
        <f>RES_hhdet_in_tesh!M67/RES_summary!M$21</f>
        <v>0.22753333121814692</v>
      </c>
      <c r="N67" s="99">
        <f>RES_hhdet_in_tesh!N67/RES_summary!N$21</f>
        <v>0.20594584203365393</v>
      </c>
      <c r="O67" s="99">
        <f>RES_hhdet_in_tesh!O67/RES_summary!O$21</f>
        <v>0.40849317887789782</v>
      </c>
      <c r="P67" s="99">
        <f>RES_hhdet_in_tesh!P67/RES_summary!P$21</f>
        <v>0.17810526278181374</v>
      </c>
      <c r="Q67" s="99">
        <f>RES_hhdet_in_tesh!Q67/RES_summary!Q$21</f>
        <v>0.28274422536831434</v>
      </c>
      <c r="R67" s="99">
        <f>RES_hhdet_in_tesh!R67/RES_summary!R$21</f>
        <v>0.88223203144294871</v>
      </c>
      <c r="S67" s="99">
        <f>RES_hhdet_in_tesh!S67/RES_summary!S$21</f>
        <v>1.0563849919116284</v>
      </c>
      <c r="T67" s="99">
        <f>RES_hhdet_in_tesh!T67/RES_summary!T$21</f>
        <v>0.81079693126637353</v>
      </c>
      <c r="U67" s="99">
        <f>RES_hhdet_in_tesh!U67/RES_summary!U$21</f>
        <v>1.7806812131153298</v>
      </c>
      <c r="V67" s="99">
        <f>RES_hhdet_in_tesh!V67/RES_summary!V$21</f>
        <v>0.8408097629589899</v>
      </c>
      <c r="W67" s="99">
        <f>RES_hhdet_in_tesh!W67/RES_summary!W$21</f>
        <v>2.2974621120800389</v>
      </c>
      <c r="X67" s="99">
        <f>RES_hhdet_in_tesh!X67/RES_summary!X$21</f>
        <v>0.24901720727293963</v>
      </c>
      <c r="Y67" s="99">
        <f>RES_hhdet_in_tesh!Y67/RES_summary!Y$21</f>
        <v>0.17928246766216493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8.4975833245969206</v>
      </c>
      <c r="D68" s="123">
        <v>8.9322495428049997</v>
      </c>
      <c r="E68" s="123">
        <v>8.6777739169628987</v>
      </c>
      <c r="F68" s="123">
        <v>9.0228996162843025</v>
      </c>
      <c r="G68" s="123">
        <v>8.3334783923159481</v>
      </c>
      <c r="H68" s="123">
        <v>8.7202738942656755</v>
      </c>
      <c r="I68" s="123">
        <v>8.2083151129354874</v>
      </c>
      <c r="J68" s="123">
        <v>8.3103132646190385</v>
      </c>
      <c r="K68" s="123">
        <v>7.9354627703593064</v>
      </c>
      <c r="L68" s="123">
        <v>7.91171339161279</v>
      </c>
      <c r="M68" s="123">
        <v>9.3247679809110515</v>
      </c>
      <c r="N68" s="123">
        <v>9.4191368077804807</v>
      </c>
      <c r="O68" s="123">
        <v>9.3903829674554089</v>
      </c>
      <c r="P68" s="123">
        <v>8.9638366959059788</v>
      </c>
      <c r="Q68" s="123">
        <v>9.1529811286370411</v>
      </c>
      <c r="R68" s="123">
        <v>9.3836699412069091</v>
      </c>
      <c r="S68" s="123">
        <v>9.83774947873294</v>
      </c>
      <c r="T68" s="123">
        <v>9.7951885910838836</v>
      </c>
      <c r="U68" s="123">
        <v>9.8960741913241641</v>
      </c>
      <c r="V68" s="123">
        <v>10.275216184914488</v>
      </c>
      <c r="W68" s="123">
        <v>9.9090516471180425</v>
      </c>
      <c r="X68" s="123">
        <v>7.4311373686044302</v>
      </c>
      <c r="Y68" s="123">
        <v>6.714616102582478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8.4573754020651517</v>
      </c>
      <c r="D69" s="99">
        <v>8.9451085627074551</v>
      </c>
      <c r="E69" s="99">
        <v>8.6758871371248958</v>
      </c>
      <c r="F69" s="99">
        <v>9.026532045562254</v>
      </c>
      <c r="G69" s="99">
        <v>8.3334773140978946</v>
      </c>
      <c r="H69" s="99">
        <v>8.754906628081164</v>
      </c>
      <c r="I69" s="99">
        <v>8.208303536901246</v>
      </c>
      <c r="J69" s="99">
        <v>8.3050053309772949</v>
      </c>
      <c r="K69" s="99">
        <v>7.9354336042675335</v>
      </c>
      <c r="L69" s="99">
        <v>7.8493253870178856</v>
      </c>
      <c r="M69" s="99">
        <v>9.3656477805408045</v>
      </c>
      <c r="N69" s="99">
        <v>9.4213044735449678</v>
      </c>
      <c r="O69" s="99">
        <v>9.2433150528440002</v>
      </c>
      <c r="P69" s="99">
        <v>9.0038962150696786</v>
      </c>
      <c r="Q69" s="99">
        <v>9.1035798489701314</v>
      </c>
      <c r="R69" s="99">
        <v>9.409247288336184</v>
      </c>
      <c r="S69" s="99">
        <v>9.8277479380845154</v>
      </c>
      <c r="T69" s="99">
        <v>9.7654725435903593</v>
      </c>
      <c r="U69" s="99">
        <v>9.9001687122447617</v>
      </c>
      <c r="V69" s="99">
        <v>10.282221051329529</v>
      </c>
      <c r="W69" s="99">
        <v>9.9090689105704985</v>
      </c>
      <c r="X69" s="99">
        <v>7.4310800013830756</v>
      </c>
      <c r="Y69" s="99">
        <v>6.7145845614651174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8.4571379570352185</v>
      </c>
      <c r="D70" s="99">
        <v>8.9451533150145384</v>
      </c>
      <c r="E70" s="99">
        <v>8.6751748078035718</v>
      </c>
      <c r="F70" s="99">
        <v>9.0271449460560795</v>
      </c>
      <c r="G70" s="99">
        <v>8.3350621546096395</v>
      </c>
      <c r="H70" s="99">
        <v>8.761763862447161</v>
      </c>
      <c r="I70" s="99">
        <v>8.2163735243575839</v>
      </c>
      <c r="J70" s="99">
        <v>8.315791069927549</v>
      </c>
      <c r="K70" s="99">
        <v>7.9481784572203198</v>
      </c>
      <c r="L70" s="99">
        <v>7.8605631467392305</v>
      </c>
      <c r="M70" s="99">
        <v>9.3862587721457729</v>
      </c>
      <c r="N70" s="99">
        <v>0</v>
      </c>
      <c r="O70" s="99">
        <v>0</v>
      </c>
      <c r="P70" s="99">
        <v>9.0091874348629091</v>
      </c>
      <c r="Q70" s="99">
        <v>9.1003526442507123</v>
      </c>
      <c r="R70" s="99">
        <v>9.4054330027033224</v>
      </c>
      <c r="S70" s="99">
        <v>9.8159549550262835</v>
      </c>
      <c r="T70" s="99">
        <v>9.7535555504558875</v>
      </c>
      <c r="U70" s="99">
        <v>9.890324950508294</v>
      </c>
      <c r="V70" s="99">
        <v>10.268583967166041</v>
      </c>
      <c r="W70" s="99">
        <v>9.9022996270799766</v>
      </c>
      <c r="X70" s="99">
        <v>7.4414185347262789</v>
      </c>
      <c r="Y70" s="99">
        <v>6.726754497823956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2.0252416800831288</v>
      </c>
      <c r="D71" s="102">
        <v>1.9570205706160917</v>
      </c>
      <c r="E71" s="102">
        <v>2.1027316814752672</v>
      </c>
      <c r="F71" s="102">
        <v>2.1198762284592019</v>
      </c>
      <c r="G71" s="102">
        <v>1.7802676508424673</v>
      </c>
      <c r="H71" s="102">
        <v>1.7739958721668205</v>
      </c>
      <c r="I71" s="102">
        <v>2.0049952285034114</v>
      </c>
      <c r="J71" s="102">
        <v>1.8672288189737567</v>
      </c>
      <c r="K71" s="102">
        <v>1.6268942527449852</v>
      </c>
      <c r="L71" s="102">
        <v>3.511900410525711</v>
      </c>
      <c r="M71" s="102">
        <v>1.8579722212209768</v>
      </c>
      <c r="N71" s="102">
        <v>0</v>
      </c>
      <c r="O71" s="102">
        <v>0</v>
      </c>
      <c r="P71" s="102">
        <v>1.7254862497226211</v>
      </c>
      <c r="Q71" s="102">
        <v>2.0090906926316476</v>
      </c>
      <c r="R71" s="102">
        <v>1.9575885603085652</v>
      </c>
      <c r="S71" s="102">
        <v>2.2954942716901634</v>
      </c>
      <c r="T71" s="102">
        <v>2.2629519097810276</v>
      </c>
      <c r="U71" s="102">
        <v>2.0948328187700991</v>
      </c>
      <c r="V71" s="102">
        <v>2.2155057978834485</v>
      </c>
      <c r="W71" s="102">
        <v>2.1772422836787038</v>
      </c>
      <c r="X71" s="102">
        <v>0.62717930367884089</v>
      </c>
      <c r="Y71" s="102">
        <v>0.45916863882357334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6.4318962769520889</v>
      </c>
      <c r="D72" s="105">
        <v>6.9881327443984471</v>
      </c>
      <c r="E72" s="105">
        <v>6.572443126328305</v>
      </c>
      <c r="F72" s="105">
        <v>6.9072687175968772</v>
      </c>
      <c r="G72" s="105">
        <v>6.5547945037671722</v>
      </c>
      <c r="H72" s="105">
        <v>6.9877679902803411</v>
      </c>
      <c r="I72" s="105">
        <v>6.2113782958541721</v>
      </c>
      <c r="J72" s="105">
        <v>6.4485622509537919</v>
      </c>
      <c r="K72" s="105">
        <v>6.3212842044753348</v>
      </c>
      <c r="L72" s="105">
        <v>4.3486627362135195</v>
      </c>
      <c r="M72" s="105">
        <v>7.5282865509247978</v>
      </c>
      <c r="N72" s="105">
        <v>0</v>
      </c>
      <c r="O72" s="105">
        <v>0</v>
      </c>
      <c r="P72" s="105">
        <v>7.2837011851402877</v>
      </c>
      <c r="Q72" s="105">
        <v>7.0912619516190674</v>
      </c>
      <c r="R72" s="105">
        <v>7.4478444423947554</v>
      </c>
      <c r="S72" s="105">
        <v>7.5204606833361209</v>
      </c>
      <c r="T72" s="105">
        <v>7.4906036406748626</v>
      </c>
      <c r="U72" s="105">
        <v>7.7954921317381931</v>
      </c>
      <c r="V72" s="105">
        <v>8.0530781692825926</v>
      </c>
      <c r="W72" s="105">
        <v>7.7250573434012724</v>
      </c>
      <c r="X72" s="105">
        <v>6.8142392310474396</v>
      </c>
      <c r="Y72" s="105">
        <v>6.2675858590003815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8.7545685679413339</v>
      </c>
      <c r="D73" s="102">
        <v>8.6305573080938753</v>
      </c>
      <c r="E73" s="102">
        <v>9.0108140980325366</v>
      </c>
      <c r="F73" s="102">
        <v>8.922822579665155</v>
      </c>
      <c r="G73" s="102">
        <v>0</v>
      </c>
      <c r="H73" s="102">
        <v>8.3818750013259624</v>
      </c>
      <c r="I73" s="102">
        <v>0</v>
      </c>
      <c r="J73" s="102">
        <v>8.3362476549065221</v>
      </c>
      <c r="K73" s="102">
        <v>0</v>
      </c>
      <c r="L73" s="102">
        <v>8.2251471261828097</v>
      </c>
      <c r="M73" s="102">
        <v>8.8013468947238707</v>
      </c>
      <c r="N73" s="102">
        <v>9.4126733141583401</v>
      </c>
      <c r="O73" s="102">
        <v>9.9060099560178738</v>
      </c>
      <c r="P73" s="102">
        <v>8.8381425173971309</v>
      </c>
      <c r="Q73" s="102">
        <v>9.2493978234758725</v>
      </c>
      <c r="R73" s="102">
        <v>9.325213775964512</v>
      </c>
      <c r="S73" s="102">
        <v>9.8884502703160599</v>
      </c>
      <c r="T73" s="102">
        <v>9.97092587397354</v>
      </c>
      <c r="U73" s="102">
        <v>9.8137304647580468</v>
      </c>
      <c r="V73" s="102">
        <v>10.195256114502271</v>
      </c>
      <c r="W73" s="102">
        <v>0</v>
      </c>
      <c r="X73" s="102">
        <v>0</v>
      </c>
      <c r="Y73" s="102">
        <v>6.8796295439232047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8.7544483217891891</v>
      </c>
      <c r="D74" s="105">
        <v>8.6301133229094145</v>
      </c>
      <c r="E74" s="105">
        <v>9.0106145559550157</v>
      </c>
      <c r="F74" s="105">
        <v>8.9229806213466389</v>
      </c>
      <c r="G74" s="105">
        <v>0</v>
      </c>
      <c r="H74" s="105">
        <v>8.3843494638160436</v>
      </c>
      <c r="I74" s="105">
        <v>0</v>
      </c>
      <c r="J74" s="105">
        <v>8.341546210887623</v>
      </c>
      <c r="K74" s="105">
        <v>0</v>
      </c>
      <c r="L74" s="105">
        <v>8.2300999356677043</v>
      </c>
      <c r="M74" s="105">
        <v>8.8077772095415803</v>
      </c>
      <c r="N74" s="105">
        <v>9.4155314595965631</v>
      </c>
      <c r="O74" s="105">
        <v>9.904065254480038</v>
      </c>
      <c r="P74" s="105">
        <v>8.8362291255440635</v>
      </c>
      <c r="Q74" s="105">
        <v>9.2476737541924106</v>
      </c>
      <c r="R74" s="105">
        <v>9.3252765103897914</v>
      </c>
      <c r="S74" s="105">
        <v>9.8901014063569903</v>
      </c>
      <c r="T74" s="105">
        <v>9.9797871828581233</v>
      </c>
      <c r="U74" s="105">
        <v>9.8227722085217675</v>
      </c>
      <c r="V74" s="105">
        <v>10.196631746805117</v>
      </c>
      <c r="W74" s="105">
        <v>0</v>
      </c>
      <c r="X74" s="105">
        <v>0</v>
      </c>
      <c r="Y74" s="105">
        <v>0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2.0969051740394868</v>
      </c>
      <c r="D75" s="99">
        <v>1.8871676683291723</v>
      </c>
      <c r="E75" s="99">
        <v>2.1845465964428028</v>
      </c>
      <c r="F75" s="99">
        <v>2.0953751736952069</v>
      </c>
      <c r="G75" s="99">
        <v>0</v>
      </c>
      <c r="H75" s="99">
        <v>1.6948613495385714</v>
      </c>
      <c r="I75" s="99">
        <v>0</v>
      </c>
      <c r="J75" s="99">
        <v>1.8732191748630027</v>
      </c>
      <c r="K75" s="99">
        <v>0</v>
      </c>
      <c r="L75" s="99">
        <v>3.6794982105131875</v>
      </c>
      <c r="M75" s="99">
        <v>1.7347125062623743</v>
      </c>
      <c r="N75" s="99">
        <v>2.4037581339222136</v>
      </c>
      <c r="O75" s="99">
        <v>2.6443511173189362</v>
      </c>
      <c r="P75" s="99">
        <v>1.6906936527795609</v>
      </c>
      <c r="Q75" s="99">
        <v>2.0426674987615652</v>
      </c>
      <c r="R75" s="99">
        <v>1.9395691492834291</v>
      </c>
      <c r="S75" s="99">
        <v>2.3127691950258575</v>
      </c>
      <c r="T75" s="99">
        <v>2.3158737283420487</v>
      </c>
      <c r="U75" s="99">
        <v>2.0800714433498113</v>
      </c>
      <c r="V75" s="99">
        <v>2.1999797055200263</v>
      </c>
      <c r="W75" s="99">
        <v>0</v>
      </c>
      <c r="X75" s="99">
        <v>0</v>
      </c>
      <c r="Y75" s="99">
        <v>0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6.6575431477497018</v>
      </c>
      <c r="D76" s="99">
        <v>6.7429456545802431</v>
      </c>
      <c r="E76" s="99">
        <v>6.8260679595122138</v>
      </c>
      <c r="F76" s="99">
        <v>6.8276054476514316</v>
      </c>
      <c r="G76" s="99">
        <v>0</v>
      </c>
      <c r="H76" s="99">
        <v>6.6894881142774709</v>
      </c>
      <c r="I76" s="99">
        <v>0</v>
      </c>
      <c r="J76" s="99">
        <v>6.468327036024621</v>
      </c>
      <c r="K76" s="99">
        <v>0</v>
      </c>
      <c r="L76" s="99">
        <v>4.5506017251545163</v>
      </c>
      <c r="M76" s="99">
        <v>7.0730647032792051</v>
      </c>
      <c r="N76" s="99">
        <v>7.0117733256743495</v>
      </c>
      <c r="O76" s="99">
        <v>7.2597141371611009</v>
      </c>
      <c r="P76" s="99">
        <v>7.1455354727645011</v>
      </c>
      <c r="Q76" s="99">
        <v>7.2050062554308436</v>
      </c>
      <c r="R76" s="99">
        <v>7.3857073611063644</v>
      </c>
      <c r="S76" s="99">
        <v>7.5773322113311323</v>
      </c>
      <c r="T76" s="99">
        <v>7.6639134545160745</v>
      </c>
      <c r="U76" s="99">
        <v>7.7427007651719544</v>
      </c>
      <c r="V76" s="99">
        <v>7.9966520412850901</v>
      </c>
      <c r="W76" s="99">
        <v>0</v>
      </c>
      <c r="X76" s="99">
        <v>0</v>
      </c>
      <c r="Y76" s="99">
        <v>0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5.5003752283322767</v>
      </c>
      <c r="D77" s="123">
        <v>5.7748306705423333</v>
      </c>
      <c r="E77" s="123">
        <v>5.289408925522225</v>
      </c>
      <c r="F77" s="123">
        <v>4.8525450457483705</v>
      </c>
      <c r="G77" s="123">
        <v>4.8861244429935375</v>
      </c>
      <c r="H77" s="123">
        <v>5.0190164532165085</v>
      </c>
      <c r="I77" s="123">
        <v>5.1692618365177418</v>
      </c>
      <c r="J77" s="123">
        <v>5.0783951586593234</v>
      </c>
      <c r="K77" s="123">
        <v>4.2477074862747797</v>
      </c>
      <c r="L77" s="123">
        <v>4.8799320547959715</v>
      </c>
      <c r="M77" s="123">
        <v>5.2705979895636368</v>
      </c>
      <c r="N77" s="123">
        <v>5.4029485419426964</v>
      </c>
      <c r="O77" s="123">
        <v>5.1991158802176205</v>
      </c>
      <c r="P77" s="123">
        <v>4.853473274723501</v>
      </c>
      <c r="Q77" s="123">
        <v>4.8975576520055482</v>
      </c>
      <c r="R77" s="123">
        <v>4.9197068740204104</v>
      </c>
      <c r="S77" s="123">
        <v>5.0837025497702708</v>
      </c>
      <c r="T77" s="123">
        <v>5.0124430291914734</v>
      </c>
      <c r="U77" s="123">
        <v>5.022375635024801</v>
      </c>
      <c r="V77" s="123">
        <v>5.2433537241279247</v>
      </c>
      <c r="W77" s="123">
        <v>4.983853636614497</v>
      </c>
      <c r="X77" s="123">
        <v>5.3498957724812781</v>
      </c>
      <c r="Y77" s="123">
        <v>4.9801453514505205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5.4498943176313643</v>
      </c>
      <c r="D78" s="99">
        <v>5.778360792001668</v>
      </c>
      <c r="E78" s="99">
        <v>5.2293294876275311</v>
      </c>
      <c r="F78" s="99">
        <v>4.8994492563768457</v>
      </c>
      <c r="G78" s="99">
        <v>4.8858967690830637</v>
      </c>
      <c r="H78" s="99">
        <v>5.0228855458299462</v>
      </c>
      <c r="I78" s="99">
        <v>5.1770814885847862</v>
      </c>
      <c r="J78" s="99">
        <v>5.0473889672306393</v>
      </c>
      <c r="K78" s="99">
        <v>4.2631098223426367</v>
      </c>
      <c r="L78" s="99">
        <v>4.840102576273992</v>
      </c>
      <c r="M78" s="99">
        <v>5.2888818109790581</v>
      </c>
      <c r="N78" s="99">
        <v>5.4050218688372453</v>
      </c>
      <c r="O78" s="99">
        <v>5.0997857315121751</v>
      </c>
      <c r="P78" s="99">
        <v>4.8854127007677706</v>
      </c>
      <c r="Q78" s="99">
        <v>4.8868801669662663</v>
      </c>
      <c r="R78" s="99">
        <v>4.9336187486396765</v>
      </c>
      <c r="S78" s="99">
        <v>5.0781537225169933</v>
      </c>
      <c r="T78" s="99">
        <v>4.9916186258055948</v>
      </c>
      <c r="U78" s="99">
        <v>5.0269543397832406</v>
      </c>
      <c r="V78" s="99">
        <v>5.2578222261139951</v>
      </c>
      <c r="W78" s="99">
        <v>4.993905229483854</v>
      </c>
      <c r="X78" s="99">
        <v>5.3371317615677505</v>
      </c>
      <c r="Y78" s="99">
        <v>4.9782310404932746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5.757731671271979</v>
      </c>
      <c r="D79" s="110">
        <v>5.6949961539555911</v>
      </c>
      <c r="E79" s="110">
        <v>5.5356666887571642</v>
      </c>
      <c r="F79" s="110">
        <v>4.538167968462024</v>
      </c>
      <c r="G79" s="110">
        <v>4.8903057233456071</v>
      </c>
      <c r="H79" s="110">
        <v>4.9734565701184152</v>
      </c>
      <c r="I79" s="110">
        <v>5.0965470003503208</v>
      </c>
      <c r="J79" s="110">
        <v>5.2774771202883306</v>
      </c>
      <c r="K79" s="110">
        <v>3.7537477763972609</v>
      </c>
      <c r="L79" s="110">
        <v>5.2062404023423063</v>
      </c>
      <c r="M79" s="110">
        <v>4.9280363511484895</v>
      </c>
      <c r="N79" s="110">
        <v>5.3934148286060681</v>
      </c>
      <c r="O79" s="110">
        <v>5.5725048224790026</v>
      </c>
      <c r="P79" s="110">
        <v>4.5896547817923059</v>
      </c>
      <c r="Q79" s="110">
        <v>4.9243212907895018</v>
      </c>
      <c r="R79" s="110">
        <v>4.8526933342665082</v>
      </c>
      <c r="S79" s="110">
        <v>5.1035199173661931</v>
      </c>
      <c r="T79" s="110">
        <v>5.088103206791259</v>
      </c>
      <c r="U79" s="110">
        <v>5.0027235673973554</v>
      </c>
      <c r="V79" s="110">
        <v>5.1928160350285975</v>
      </c>
      <c r="W79" s="110">
        <v>4.8566006147909686</v>
      </c>
      <c r="X79" s="110">
        <v>5.4677729446308225</v>
      </c>
      <c r="Y79" s="110">
        <v>5.0199940682787334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104.91554233000191</v>
      </c>
      <c r="D81" s="118">
        <f t="shared" si="28"/>
        <v>97.835750063493748</v>
      </c>
      <c r="E81" s="118">
        <f t="shared" si="28"/>
        <v>103.50422615962947</v>
      </c>
      <c r="F81" s="118">
        <f t="shared" si="28"/>
        <v>103.44997660718811</v>
      </c>
      <c r="G81" s="118">
        <f t="shared" si="28"/>
        <v>99.796748941070234</v>
      </c>
      <c r="H81" s="118">
        <f t="shared" si="28"/>
        <v>92.410042485402684</v>
      </c>
      <c r="I81" s="118">
        <f t="shared" si="28"/>
        <v>85.806263762288111</v>
      </c>
      <c r="J81" s="118">
        <f t="shared" si="28"/>
        <v>88.603904109827795</v>
      </c>
      <c r="K81" s="118">
        <f t="shared" si="28"/>
        <v>86.1483079023686</v>
      </c>
      <c r="L81" s="118">
        <f t="shared" si="28"/>
        <v>92.83414141652031</v>
      </c>
      <c r="M81" s="118">
        <f t="shared" si="28"/>
        <v>76.674707414849451</v>
      </c>
      <c r="N81" s="118">
        <f t="shared" si="28"/>
        <v>84.993442095309774</v>
      </c>
      <c r="O81" s="118">
        <f t="shared" si="28"/>
        <v>89.536460716946024</v>
      </c>
      <c r="P81" s="118">
        <f t="shared" si="28"/>
        <v>70.296638025832507</v>
      </c>
      <c r="Q81" s="118">
        <f t="shared" si="28"/>
        <v>72.454274654326312</v>
      </c>
      <c r="R81" s="118">
        <f t="shared" ref="R81:V81" si="29">R82+R85+R87+R100</f>
        <v>75.598819379026779</v>
      </c>
      <c r="S81" s="118">
        <f t="shared" si="29"/>
        <v>72.975479444186121</v>
      </c>
      <c r="T81" s="118">
        <f t="shared" si="29"/>
        <v>69.666044520615188</v>
      </c>
      <c r="U81" s="118">
        <f t="shared" si="29"/>
        <v>69.319558882068364</v>
      </c>
      <c r="V81" s="118">
        <f t="shared" si="29"/>
        <v>61.864682894433727</v>
      </c>
      <c r="W81" s="118">
        <f t="shared" ref="W81:Y81" si="30">W82+W85+W87+W100</f>
        <v>66.885242561589848</v>
      </c>
      <c r="X81" s="118">
        <f t="shared" si="30"/>
        <v>54.979259702680999</v>
      </c>
      <c r="Y81" s="118">
        <f t="shared" si="30"/>
        <v>51.211733583859463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90.411344923549393</v>
      </c>
      <c r="D82" s="123">
        <f t="shared" si="31"/>
        <v>83.298159696796546</v>
      </c>
      <c r="E82" s="123">
        <f t="shared" si="31"/>
        <v>88.962074013370952</v>
      </c>
      <c r="F82" s="123">
        <f t="shared" si="31"/>
        <v>89.66737916265221</v>
      </c>
      <c r="G82" s="123">
        <f t="shared" si="31"/>
        <v>86.573094704648597</v>
      </c>
      <c r="H82" s="123">
        <f t="shared" si="31"/>
        <v>78.972542181255989</v>
      </c>
      <c r="I82" s="123">
        <f t="shared" si="31"/>
        <v>72.337416934671765</v>
      </c>
      <c r="J82" s="123">
        <f t="shared" si="31"/>
        <v>75.030674456830681</v>
      </c>
      <c r="K82" s="123">
        <f t="shared" si="31"/>
        <v>73.867111357849822</v>
      </c>
      <c r="L82" s="123">
        <f t="shared" si="31"/>
        <v>79.175125128991738</v>
      </c>
      <c r="M82" s="123">
        <f t="shared" si="31"/>
        <v>62.636009556597173</v>
      </c>
      <c r="N82" s="123">
        <f t="shared" si="31"/>
        <v>70.078367172903327</v>
      </c>
      <c r="O82" s="123">
        <f t="shared" si="31"/>
        <v>73.835353518814259</v>
      </c>
      <c r="P82" s="123">
        <f t="shared" si="31"/>
        <v>56.513965544682989</v>
      </c>
      <c r="Q82" s="123">
        <f t="shared" si="31"/>
        <v>57.958170495160502</v>
      </c>
      <c r="R82" s="123">
        <f t="shared" ref="R82:V82" si="32">SUM(R83:R84)</f>
        <v>60.576504848962273</v>
      </c>
      <c r="S82" s="123">
        <f t="shared" si="32"/>
        <v>56.933010437230664</v>
      </c>
      <c r="T82" s="123">
        <f t="shared" si="32"/>
        <v>53.819143755053453</v>
      </c>
      <c r="U82" s="123">
        <f t="shared" si="32"/>
        <v>52.725734378935954</v>
      </c>
      <c r="V82" s="123">
        <f t="shared" si="32"/>
        <v>45.644165622685335</v>
      </c>
      <c r="W82" s="123">
        <f t="shared" ref="W82:Y82" si="33">SUM(W83:W84)</f>
        <v>49.890171209653296</v>
      </c>
      <c r="X82" s="123">
        <f t="shared" si="33"/>
        <v>41.836308037096714</v>
      </c>
      <c r="Y82" s="123">
        <f t="shared" si="33"/>
        <v>39.133669033664368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89.535457970733873</v>
      </c>
      <c r="D83" s="99">
        <v>82.501721951977501</v>
      </c>
      <c r="E83" s="99">
        <v>88.150399386848562</v>
      </c>
      <c r="F83" s="99">
        <v>88.84302938933881</v>
      </c>
      <c r="G83" s="99">
        <v>85.795346051052391</v>
      </c>
      <c r="H83" s="99">
        <v>78.276370132074689</v>
      </c>
      <c r="I83" s="99">
        <v>71.699744489522104</v>
      </c>
      <c r="J83" s="99">
        <v>74.379540957515886</v>
      </c>
      <c r="K83" s="99">
        <v>73.244414757034036</v>
      </c>
      <c r="L83" s="99">
        <v>78.512171912774733</v>
      </c>
      <c r="M83" s="99">
        <v>62.123453372137853</v>
      </c>
      <c r="N83" s="99">
        <v>69.504712562311056</v>
      </c>
      <c r="O83" s="99">
        <v>73.236665841981463</v>
      </c>
      <c r="P83" s="99">
        <v>56.060424477880325</v>
      </c>
      <c r="Q83" s="99">
        <v>57.496073727797835</v>
      </c>
      <c r="R83" s="99">
        <v>60.095615242670526</v>
      </c>
      <c r="S83" s="99">
        <v>56.483816853882743</v>
      </c>
      <c r="T83" s="99">
        <v>53.398034415379144</v>
      </c>
      <c r="U83" s="99">
        <v>52.313708362879645</v>
      </c>
      <c r="V83" s="99">
        <v>45.290335501664899</v>
      </c>
      <c r="W83" s="99">
        <v>49.500648148836895</v>
      </c>
      <c r="X83" s="99">
        <v>41.516718809550923</v>
      </c>
      <c r="Y83" s="99">
        <v>38.835169270368567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0.8758869528155202</v>
      </c>
      <c r="D84" s="99">
        <v>0.79643774481903773</v>
      </c>
      <c r="E84" s="99">
        <v>0.81167462652239264</v>
      </c>
      <c r="F84" s="99">
        <v>0.8243497733134002</v>
      </c>
      <c r="G84" s="99">
        <v>0.77774865359620549</v>
      </c>
      <c r="H84" s="99">
        <v>0.69617204918129949</v>
      </c>
      <c r="I84" s="99">
        <v>0.63767244514966503</v>
      </c>
      <c r="J84" s="99">
        <v>0.65113349931479814</v>
      </c>
      <c r="K84" s="99">
        <v>0.62269660081578648</v>
      </c>
      <c r="L84" s="99">
        <v>0.66295321621700909</v>
      </c>
      <c r="M84" s="99">
        <v>0.51255618445931994</v>
      </c>
      <c r="N84" s="99">
        <v>0.57365461059227685</v>
      </c>
      <c r="O84" s="99">
        <v>0.59868767683280044</v>
      </c>
      <c r="P84" s="99">
        <v>0.45354106680266199</v>
      </c>
      <c r="Q84" s="99">
        <v>0.46209676736266964</v>
      </c>
      <c r="R84" s="99">
        <v>0.48088960629174554</v>
      </c>
      <c r="S84" s="99">
        <v>0.44919358334792064</v>
      </c>
      <c r="T84" s="99">
        <v>0.42110933967430619</v>
      </c>
      <c r="U84" s="99">
        <v>0.41202601605631023</v>
      </c>
      <c r="V84" s="99">
        <v>0.35383012102043415</v>
      </c>
      <c r="W84" s="99">
        <v>0.38952306081640076</v>
      </c>
      <c r="X84" s="99">
        <v>0.31958922754578778</v>
      </c>
      <c r="Y84" s="99">
        <v>0.29849976329580313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8.8633922640013768E-2</v>
      </c>
      <c r="D85" s="123">
        <f t="shared" si="34"/>
        <v>0.22469792399071778</v>
      </c>
      <c r="E85" s="123">
        <f t="shared" si="34"/>
        <v>0.15032047465515908</v>
      </c>
      <c r="F85" s="123">
        <f t="shared" si="34"/>
        <v>6.1779474744201313E-2</v>
      </c>
      <c r="G85" s="123">
        <f t="shared" si="34"/>
        <v>7.314295143450604E-2</v>
      </c>
      <c r="H85" s="123">
        <f t="shared" si="34"/>
        <v>0.1243234652737443</v>
      </c>
      <c r="I85" s="123">
        <f t="shared" si="34"/>
        <v>2.7477731015228941E-2</v>
      </c>
      <c r="J85" s="123">
        <f t="shared" si="34"/>
        <v>0.14403370943507798</v>
      </c>
      <c r="K85" s="123">
        <f t="shared" si="34"/>
        <v>0.53196993229522649</v>
      </c>
      <c r="L85" s="123">
        <f t="shared" si="34"/>
        <v>0.31330448912223569</v>
      </c>
      <c r="M85" s="123">
        <f t="shared" si="34"/>
        <v>0.22750045898733603</v>
      </c>
      <c r="N85" s="123">
        <f t="shared" si="34"/>
        <v>0.20596782236899319</v>
      </c>
      <c r="O85" s="123">
        <f t="shared" si="34"/>
        <v>0.40852766615237368</v>
      </c>
      <c r="P85" s="123">
        <f t="shared" si="34"/>
        <v>0.17814088923395055</v>
      </c>
      <c r="Q85" s="123">
        <f t="shared" si="34"/>
        <v>0.28271173716728837</v>
      </c>
      <c r="R85" s="123">
        <f t="shared" si="34"/>
        <v>0.88216482163713328</v>
      </c>
      <c r="S85" s="123">
        <f t="shared" si="34"/>
        <v>1.0563714627402352</v>
      </c>
      <c r="T85" s="123">
        <f t="shared" si="34"/>
        <v>0.81078338734724331</v>
      </c>
      <c r="U85" s="123">
        <f t="shared" si="34"/>
        <v>1.7807099049259982</v>
      </c>
      <c r="V85" s="123">
        <f t="shared" si="34"/>
        <v>0.84075130331708936</v>
      </c>
      <c r="W85" s="123">
        <f t="shared" si="34"/>
        <v>2.2974401161062685</v>
      </c>
      <c r="X85" s="123">
        <f t="shared" si="34"/>
        <v>0.24898715658743939</v>
      </c>
      <c r="Y85" s="123">
        <f t="shared" si="34"/>
        <v>0.17928377246916583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8.8633922640013768E-2</v>
      </c>
      <c r="D86" s="99">
        <f>RES_hhdet_in_tesh!D86/RES_summary!D$21</f>
        <v>0.22469792399071778</v>
      </c>
      <c r="E86" s="99">
        <f>RES_hhdet_in_tesh!E86/RES_summary!E$21</f>
        <v>0.15032047465515908</v>
      </c>
      <c r="F86" s="99">
        <f>RES_hhdet_in_tesh!F86/RES_summary!F$21</f>
        <v>6.1779474744201313E-2</v>
      </c>
      <c r="G86" s="99">
        <f>RES_hhdet_in_tesh!G86/RES_summary!G$21</f>
        <v>7.314295143450604E-2</v>
      </c>
      <c r="H86" s="99">
        <f>RES_hhdet_in_tesh!H86/RES_summary!H$21</f>
        <v>0.1243234652737443</v>
      </c>
      <c r="I86" s="99">
        <f>RES_hhdet_in_tesh!I86/RES_summary!I$21</f>
        <v>2.7477731015228941E-2</v>
      </c>
      <c r="J86" s="99">
        <f>RES_hhdet_in_tesh!J86/RES_summary!J$21</f>
        <v>0.14403370943507798</v>
      </c>
      <c r="K86" s="99">
        <f>RES_hhdet_in_tesh!K86/RES_summary!K$21</f>
        <v>0.53196993229522649</v>
      </c>
      <c r="L86" s="99">
        <f>RES_hhdet_in_tesh!L86/RES_summary!L$21</f>
        <v>0.31330448912223569</v>
      </c>
      <c r="M86" s="99">
        <f>RES_hhdet_in_tesh!M86/RES_summary!M$21</f>
        <v>0.22750045898733603</v>
      </c>
      <c r="N86" s="99">
        <f>RES_hhdet_in_tesh!N86/RES_summary!N$21</f>
        <v>0.20596782236899319</v>
      </c>
      <c r="O86" s="99">
        <f>RES_hhdet_in_tesh!O86/RES_summary!O$21</f>
        <v>0.40852766615237368</v>
      </c>
      <c r="P86" s="99">
        <f>RES_hhdet_in_tesh!P86/RES_summary!P$21</f>
        <v>0.17814088923395055</v>
      </c>
      <c r="Q86" s="99">
        <f>RES_hhdet_in_tesh!Q86/RES_summary!Q$21</f>
        <v>0.28271173716728837</v>
      </c>
      <c r="R86" s="99">
        <f>RES_hhdet_in_tesh!R86/RES_summary!R$21</f>
        <v>0.88216482163713328</v>
      </c>
      <c r="S86" s="99">
        <f>RES_hhdet_in_tesh!S86/RES_summary!S$21</f>
        <v>1.0563714627402352</v>
      </c>
      <c r="T86" s="99">
        <f>RES_hhdet_in_tesh!T86/RES_summary!T$21</f>
        <v>0.81078338734724331</v>
      </c>
      <c r="U86" s="99">
        <f>RES_hhdet_in_tesh!U86/RES_summary!U$21</f>
        <v>1.7807099049259982</v>
      </c>
      <c r="V86" s="99">
        <f>RES_hhdet_in_tesh!V86/RES_summary!V$21</f>
        <v>0.84075130331708936</v>
      </c>
      <c r="W86" s="99">
        <f>RES_hhdet_in_tesh!W86/RES_summary!W$21</f>
        <v>2.2974401161062685</v>
      </c>
      <c r="X86" s="99">
        <f>RES_hhdet_in_tesh!X86/RES_summary!X$21</f>
        <v>0.24898715658743939</v>
      </c>
      <c r="Y86" s="99">
        <f>RES_hhdet_in_tesh!Y86/RES_summary!Y$21</f>
        <v>0.17928377246916583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8.7461416171854349</v>
      </c>
      <c r="D87" s="123">
        <v>8.6527770622195046</v>
      </c>
      <c r="E87" s="123">
        <v>8.986509476861217</v>
      </c>
      <c r="F87" s="123">
        <v>8.9101464018633703</v>
      </c>
      <c r="G87" s="123">
        <v>8.2390437321511332</v>
      </c>
      <c r="H87" s="123">
        <v>8.3749069771124471</v>
      </c>
      <c r="I87" s="123">
        <v>8.3390913539154958</v>
      </c>
      <c r="J87" s="123">
        <v>8.3140021204014669</v>
      </c>
      <c r="K87" s="123">
        <v>7.6398349192801502</v>
      </c>
      <c r="L87" s="123">
        <v>8.2533093280050842</v>
      </c>
      <c r="M87" s="123">
        <v>8.8196001298552797</v>
      </c>
      <c r="N87" s="123">
        <v>9.3953643715511905</v>
      </c>
      <c r="O87" s="123">
        <v>9.8628875944831531</v>
      </c>
      <c r="P87" s="123">
        <v>8.8504260487057049</v>
      </c>
      <c r="Q87" s="123">
        <v>9.2439053887203073</v>
      </c>
      <c r="R87" s="123">
        <v>9.3230900137228296</v>
      </c>
      <c r="S87" s="123">
        <v>9.8864644988987518</v>
      </c>
      <c r="T87" s="123">
        <v>9.971882798928025</v>
      </c>
      <c r="U87" s="123">
        <v>9.8106697112576562</v>
      </c>
      <c r="V87" s="123">
        <v>10.13564004712876</v>
      </c>
      <c r="W87" s="123">
        <v>9.7965135885328394</v>
      </c>
      <c r="X87" s="123">
        <v>7.4396314647280812</v>
      </c>
      <c r="Y87" s="123">
        <v>6.8967420066849927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8.6251964611269578</v>
      </c>
      <c r="D88" s="99">
        <v>8.558801314026045</v>
      </c>
      <c r="E88" s="99">
        <v>9.1181947940056336</v>
      </c>
      <c r="F88" s="99">
        <v>8.794563055768096</v>
      </c>
      <c r="G88" s="99">
        <v>8.3070427166338376</v>
      </c>
      <c r="H88" s="99">
        <v>8.2651459046177536</v>
      </c>
      <c r="I88" s="99">
        <v>8.3596950481293959</v>
      </c>
      <c r="J88" s="99">
        <v>8.118867718304692</v>
      </c>
      <c r="K88" s="99">
        <v>7.9533332520393216</v>
      </c>
      <c r="L88" s="99">
        <v>9.5192711410095079</v>
      </c>
      <c r="M88" s="99">
        <v>9.3721884213470776</v>
      </c>
      <c r="N88" s="99">
        <v>9.0570272539311247</v>
      </c>
      <c r="O88" s="99">
        <v>9.2971656205729918</v>
      </c>
      <c r="P88" s="99">
        <v>9.2580832358651985</v>
      </c>
      <c r="Q88" s="99">
        <v>9.1222262107193366</v>
      </c>
      <c r="R88" s="99">
        <v>9.1760919268663894</v>
      </c>
      <c r="S88" s="99">
        <v>9.6021773941230784</v>
      </c>
      <c r="T88" s="99">
        <v>9.7567255174444423</v>
      </c>
      <c r="U88" s="99">
        <v>9.5196977740390327</v>
      </c>
      <c r="V88" s="99">
        <v>8.2310176051344577</v>
      </c>
      <c r="W88" s="99">
        <v>8.577645956768686</v>
      </c>
      <c r="X88" s="99">
        <v>7.9492107731934452</v>
      </c>
      <c r="Y88" s="99">
        <v>7.1608779766656045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9.1183094345203131</v>
      </c>
      <c r="F89" s="99">
        <v>0</v>
      </c>
      <c r="G89" s="99">
        <v>8.3075946913932626</v>
      </c>
      <c r="H89" s="99">
        <v>8.2663246250408715</v>
      </c>
      <c r="I89" s="99">
        <v>8.3617695473290432</v>
      </c>
      <c r="J89" s="99">
        <v>8.1219049944529367</v>
      </c>
      <c r="K89" s="99">
        <v>7.9594682783685862</v>
      </c>
      <c r="L89" s="99">
        <v>9.5284816130998742</v>
      </c>
      <c r="M89" s="99">
        <v>9.3835846851428748</v>
      </c>
      <c r="N89" s="99">
        <v>0</v>
      </c>
      <c r="O89" s="99">
        <v>0</v>
      </c>
      <c r="P89" s="99">
        <v>9.2527343038220824</v>
      </c>
      <c r="Q89" s="99">
        <v>0</v>
      </c>
      <c r="R89" s="99">
        <v>0</v>
      </c>
      <c r="S89" s="99">
        <v>0</v>
      </c>
      <c r="T89" s="99">
        <v>9.7430845025852246</v>
      </c>
      <c r="U89" s="99">
        <v>9.5170084991435662</v>
      </c>
      <c r="V89" s="99">
        <v>8.2255865954411558</v>
      </c>
      <c r="W89" s="99">
        <v>8.5862226503974313</v>
      </c>
      <c r="X89" s="99">
        <v>7.9763468841082341</v>
      </c>
      <c r="Y89" s="99">
        <v>7.1802970194814577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2.2105341182083573</v>
      </c>
      <c r="F90" s="102">
        <v>0</v>
      </c>
      <c r="G90" s="102">
        <v>1.7743349174662371</v>
      </c>
      <c r="H90" s="102">
        <v>1.6718892794372726</v>
      </c>
      <c r="I90" s="102">
        <v>2.0410857197006256</v>
      </c>
      <c r="J90" s="102">
        <v>1.8230123092674329</v>
      </c>
      <c r="K90" s="102">
        <v>1.6282619207430367</v>
      </c>
      <c r="L90" s="102">
        <v>4.2651469378924629</v>
      </c>
      <c r="M90" s="102">
        <v>1.8551228324204583</v>
      </c>
      <c r="N90" s="102">
        <v>0</v>
      </c>
      <c r="O90" s="102">
        <v>0</v>
      </c>
      <c r="P90" s="102">
        <v>1.771744129401194</v>
      </c>
      <c r="Q90" s="102">
        <v>0</v>
      </c>
      <c r="R90" s="102">
        <v>0</v>
      </c>
      <c r="S90" s="102">
        <v>0</v>
      </c>
      <c r="T90" s="102">
        <v>2.260883026985741</v>
      </c>
      <c r="U90" s="102">
        <v>2.0139870784995724</v>
      </c>
      <c r="V90" s="102">
        <v>1.7724790602528273</v>
      </c>
      <c r="W90" s="102">
        <v>1.8771125784295435</v>
      </c>
      <c r="X90" s="102">
        <v>0.68337302080784623</v>
      </c>
      <c r="Y90" s="102">
        <v>0.49789066659082926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6.9077753163119535</v>
      </c>
      <c r="F91" s="105">
        <v>0</v>
      </c>
      <c r="G91" s="105">
        <v>6.5332597739270257</v>
      </c>
      <c r="H91" s="105">
        <v>6.5944353456035989</v>
      </c>
      <c r="I91" s="105">
        <v>6.3206838276284181</v>
      </c>
      <c r="J91" s="105">
        <v>6.2988926851855034</v>
      </c>
      <c r="K91" s="105">
        <v>6.3312063576255504</v>
      </c>
      <c r="L91" s="105">
        <v>5.2633346752074113</v>
      </c>
      <c r="M91" s="105">
        <v>7.5284618527224154</v>
      </c>
      <c r="N91" s="105">
        <v>0</v>
      </c>
      <c r="O91" s="105">
        <v>0</v>
      </c>
      <c r="P91" s="105">
        <v>7.4809901744208869</v>
      </c>
      <c r="Q91" s="105">
        <v>0</v>
      </c>
      <c r="R91" s="105">
        <v>0</v>
      </c>
      <c r="S91" s="105">
        <v>0</v>
      </c>
      <c r="T91" s="105">
        <v>7.4822014755994841</v>
      </c>
      <c r="U91" s="105">
        <v>7.5030214206439947</v>
      </c>
      <c r="V91" s="105">
        <v>6.4531075351883276</v>
      </c>
      <c r="W91" s="105">
        <v>6.7091100719678884</v>
      </c>
      <c r="X91" s="105">
        <v>7.2929738633003893</v>
      </c>
      <c r="Y91" s="105">
        <v>6.6824063528906281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8.6799515310563216</v>
      </c>
      <c r="D92" s="102">
        <v>8.9204495543368996</v>
      </c>
      <c r="E92" s="102">
        <v>8.6809789378701137</v>
      </c>
      <c r="F92" s="102">
        <v>8.7884568142834709</v>
      </c>
      <c r="G92" s="102">
        <v>8.5680887540917627</v>
      </c>
      <c r="H92" s="102">
        <v>8.3007839232979137</v>
      </c>
      <c r="I92" s="102">
        <v>8.5425230767612135</v>
      </c>
      <c r="J92" s="102">
        <v>7.981070805921803</v>
      </c>
      <c r="K92" s="102">
        <v>8.0177445346299105</v>
      </c>
      <c r="L92" s="102">
        <v>8.3930815834825001</v>
      </c>
      <c r="M92" s="102">
        <v>9.0444727209302638</v>
      </c>
      <c r="N92" s="102">
        <v>9.0674866342297875</v>
      </c>
      <c r="O92" s="102">
        <v>9.0973903561048175</v>
      </c>
      <c r="P92" s="102">
        <v>9.1359429206987208</v>
      </c>
      <c r="Q92" s="102">
        <v>9.1210731767724234</v>
      </c>
      <c r="R92" s="102">
        <v>9.2878176654433329</v>
      </c>
      <c r="S92" s="102">
        <v>9.8896721522727233</v>
      </c>
      <c r="T92" s="102">
        <v>9.9993661496423876</v>
      </c>
      <c r="U92" s="102">
        <v>9.7642427844889923</v>
      </c>
      <c r="V92" s="102">
        <v>10.081533945404471</v>
      </c>
      <c r="W92" s="102">
        <v>10.954614723609085</v>
      </c>
      <c r="X92" s="102">
        <v>7.4373364693128394</v>
      </c>
      <c r="Y92" s="102">
        <v>6.6320316002947939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8.679900748073246</v>
      </c>
      <c r="D93" s="105">
        <v>8.9203830296235953</v>
      </c>
      <c r="E93" s="105">
        <v>8.6804602246419922</v>
      </c>
      <c r="F93" s="105">
        <v>8.7881559256885335</v>
      </c>
      <c r="G93" s="105">
        <v>8.5687486463205502</v>
      </c>
      <c r="H93" s="105">
        <v>8.3021157534468788</v>
      </c>
      <c r="I93" s="105">
        <v>8.5471015262967391</v>
      </c>
      <c r="J93" s="105">
        <v>7.9848470012109729</v>
      </c>
      <c r="K93" s="105">
        <v>8.0228339924677314</v>
      </c>
      <c r="L93" s="105">
        <v>8.397925730074542</v>
      </c>
      <c r="M93" s="105">
        <v>9.0504440288997419</v>
      </c>
      <c r="N93" s="105">
        <v>0</v>
      </c>
      <c r="O93" s="105">
        <v>0</v>
      </c>
      <c r="P93" s="105">
        <v>9.1401233561746871</v>
      </c>
      <c r="Q93" s="105">
        <v>9.1235282550386696</v>
      </c>
      <c r="R93" s="105">
        <v>9.2935443913299967</v>
      </c>
      <c r="S93" s="105">
        <v>9.8993407498139483</v>
      </c>
      <c r="T93" s="105">
        <v>10.013648271451796</v>
      </c>
      <c r="U93" s="105">
        <v>9.7739165562389143</v>
      </c>
      <c r="V93" s="105">
        <v>10.079030337093913</v>
      </c>
      <c r="W93" s="105">
        <v>10.959532706260068</v>
      </c>
      <c r="X93" s="105">
        <v>7.4517993286754987</v>
      </c>
      <c r="Y93" s="105">
        <v>6.6456169462971006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2.0787308821230246</v>
      </c>
      <c r="D94" s="99">
        <v>1.9515960423760719</v>
      </c>
      <c r="E94" s="99">
        <v>2.1039641605920383</v>
      </c>
      <c r="F94" s="99">
        <v>2.0634539104379632</v>
      </c>
      <c r="G94" s="99">
        <v>1.8305187968870997</v>
      </c>
      <c r="H94" s="99">
        <v>1.6790014441244123</v>
      </c>
      <c r="I94" s="99">
        <v>2.0867483381092882</v>
      </c>
      <c r="J94" s="99">
        <v>1.7915034156129421</v>
      </c>
      <c r="K94" s="99">
        <v>1.6411210253641424</v>
      </c>
      <c r="L94" s="99">
        <v>3.7545215034931654</v>
      </c>
      <c r="M94" s="99">
        <v>1.7856785002781355</v>
      </c>
      <c r="N94" s="99">
        <v>0</v>
      </c>
      <c r="O94" s="99">
        <v>0</v>
      </c>
      <c r="P94" s="99">
        <v>1.7507999028031982</v>
      </c>
      <c r="Q94" s="99">
        <v>2.0130508376038843</v>
      </c>
      <c r="R94" s="99">
        <v>1.9326511093349414</v>
      </c>
      <c r="S94" s="99">
        <v>2.3137365260346106</v>
      </c>
      <c r="T94" s="99">
        <v>2.3212596944968982</v>
      </c>
      <c r="U94" s="99">
        <v>2.0674663099808073</v>
      </c>
      <c r="V94" s="99">
        <v>2.1735202409197285</v>
      </c>
      <c r="W94" s="99">
        <v>2.415553769305939</v>
      </c>
      <c r="X94" s="99">
        <v>0.62521417922750988</v>
      </c>
      <c r="Y94" s="99">
        <v>0.44158208285308809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6.6011698659502214</v>
      </c>
      <c r="D95" s="99">
        <v>6.9687869872475234</v>
      </c>
      <c r="E95" s="99">
        <v>6.5764960640499543</v>
      </c>
      <c r="F95" s="99">
        <v>6.7247020152505721</v>
      </c>
      <c r="G95" s="99">
        <v>6.7382298494334494</v>
      </c>
      <c r="H95" s="99">
        <v>6.6231143093224665</v>
      </c>
      <c r="I95" s="99">
        <v>6.460353188187451</v>
      </c>
      <c r="J95" s="99">
        <v>6.1933435855980292</v>
      </c>
      <c r="K95" s="99">
        <v>6.3817129671035895</v>
      </c>
      <c r="L95" s="99">
        <v>4.6434042265813771</v>
      </c>
      <c r="M95" s="99">
        <v>7.2647655286216066</v>
      </c>
      <c r="N95" s="99">
        <v>0</v>
      </c>
      <c r="O95" s="99">
        <v>0</v>
      </c>
      <c r="P95" s="99">
        <v>7.389323453371488</v>
      </c>
      <c r="Q95" s="99">
        <v>7.1104774174347867</v>
      </c>
      <c r="R95" s="99">
        <v>7.3608932819950583</v>
      </c>
      <c r="S95" s="99">
        <v>7.5856042237793391</v>
      </c>
      <c r="T95" s="99">
        <v>7.6923885769548974</v>
      </c>
      <c r="U95" s="99">
        <v>7.7064502462581075</v>
      </c>
      <c r="V95" s="99">
        <v>7.9055100961741864</v>
      </c>
      <c r="W95" s="99">
        <v>8.5439789369541277</v>
      </c>
      <c r="X95" s="99">
        <v>6.8265851494479888</v>
      </c>
      <c r="Y95" s="99">
        <v>6.2040348634440114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8.7545685679413356</v>
      </c>
      <c r="D96" s="102">
        <v>8.6305573080938753</v>
      </c>
      <c r="E96" s="102">
        <v>9.0108140980325366</v>
      </c>
      <c r="F96" s="102">
        <v>8.922822579665155</v>
      </c>
      <c r="G96" s="102">
        <v>8.2048500609286776</v>
      </c>
      <c r="H96" s="102">
        <v>8.3818750013259624</v>
      </c>
      <c r="I96" s="102">
        <v>8.3249608781010718</v>
      </c>
      <c r="J96" s="102">
        <v>8.3362476549065239</v>
      </c>
      <c r="K96" s="102">
        <v>7.6095136801352403</v>
      </c>
      <c r="L96" s="102">
        <v>8.2251471261828097</v>
      </c>
      <c r="M96" s="102">
        <v>8.8013468947238707</v>
      </c>
      <c r="N96" s="102">
        <v>9.4126733141583401</v>
      </c>
      <c r="O96" s="102">
        <v>9.9060099560178756</v>
      </c>
      <c r="P96" s="102">
        <v>8.8381425173971326</v>
      </c>
      <c r="Q96" s="102">
        <v>9.2493978234758742</v>
      </c>
      <c r="R96" s="102">
        <v>9.3252137759645137</v>
      </c>
      <c r="S96" s="102">
        <v>9.8884502703160599</v>
      </c>
      <c r="T96" s="102">
        <v>9.97092587397354</v>
      </c>
      <c r="U96" s="102">
        <v>9.813730464758045</v>
      </c>
      <c r="V96" s="102">
        <v>10.19525611450227</v>
      </c>
      <c r="W96" s="102">
        <v>9.8353324630319676</v>
      </c>
      <c r="X96" s="102">
        <v>7.3681871111129098</v>
      </c>
      <c r="Y96" s="102">
        <v>6.8796295439232056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8.7544483217891909</v>
      </c>
      <c r="D97" s="105">
        <v>8.6301133229094127</v>
      </c>
      <c r="E97" s="105">
        <v>9.0106145559550157</v>
      </c>
      <c r="F97" s="105">
        <v>8.9229806213466389</v>
      </c>
      <c r="G97" s="105">
        <v>8.2055946964651412</v>
      </c>
      <c r="H97" s="105">
        <v>8.3843494638160418</v>
      </c>
      <c r="I97" s="105">
        <v>8.329392998564412</v>
      </c>
      <c r="J97" s="105">
        <v>8.3415462108876248</v>
      </c>
      <c r="K97" s="105">
        <v>7.6140492046825949</v>
      </c>
      <c r="L97" s="105">
        <v>8.2300999356677025</v>
      </c>
      <c r="M97" s="105">
        <v>8.8077772095415767</v>
      </c>
      <c r="N97" s="105">
        <v>9.4155314595965631</v>
      </c>
      <c r="O97" s="105">
        <v>9.9040652544800345</v>
      </c>
      <c r="P97" s="105">
        <v>8.8362291255440635</v>
      </c>
      <c r="Q97" s="105">
        <v>9.2476737541924106</v>
      </c>
      <c r="R97" s="105">
        <v>9.3252765103897932</v>
      </c>
      <c r="S97" s="105">
        <v>9.8901014063569903</v>
      </c>
      <c r="T97" s="105">
        <v>9.9797871828581233</v>
      </c>
      <c r="U97" s="105">
        <v>9.8227722085217639</v>
      </c>
      <c r="V97" s="105">
        <v>10.196631746805114</v>
      </c>
      <c r="W97" s="105">
        <v>9.8352024483849512</v>
      </c>
      <c r="X97" s="105">
        <v>7.3823844321011771</v>
      </c>
      <c r="Y97" s="105">
        <v>6.893563489372724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2.0969051740394877</v>
      </c>
      <c r="D98" s="99">
        <v>1.8871676683291727</v>
      </c>
      <c r="E98" s="99">
        <v>2.1845465964428032</v>
      </c>
      <c r="F98" s="99">
        <v>2.0953751736952069</v>
      </c>
      <c r="G98" s="99">
        <v>1.7518066142068884</v>
      </c>
      <c r="H98" s="99">
        <v>1.6948613495385716</v>
      </c>
      <c r="I98" s="99">
        <v>2.0336190856153031</v>
      </c>
      <c r="J98" s="99">
        <v>1.8732191748630032</v>
      </c>
      <c r="K98" s="99">
        <v>1.5546966016157011</v>
      </c>
      <c r="L98" s="99">
        <v>3.679498210513187</v>
      </c>
      <c r="M98" s="99">
        <v>1.7347125062623743</v>
      </c>
      <c r="N98" s="99">
        <v>2.403758133922214</v>
      </c>
      <c r="O98" s="99">
        <v>2.6443511173189371</v>
      </c>
      <c r="P98" s="99">
        <v>1.6906936527795611</v>
      </c>
      <c r="Q98" s="99">
        <v>2.0426674987615656</v>
      </c>
      <c r="R98" s="99">
        <v>1.9395691492834295</v>
      </c>
      <c r="S98" s="99">
        <v>2.3127691950258571</v>
      </c>
      <c r="T98" s="99">
        <v>2.3158737283420496</v>
      </c>
      <c r="U98" s="99">
        <v>2.0800714433498104</v>
      </c>
      <c r="V98" s="99">
        <v>2.1999797055200263</v>
      </c>
      <c r="W98" s="99">
        <v>2.1612106507942088</v>
      </c>
      <c r="X98" s="99">
        <v>0.62115430709218356</v>
      </c>
      <c r="Y98" s="99">
        <v>0.47380660653914286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6.6575431477497045</v>
      </c>
      <c r="D99" s="99">
        <v>6.7429456545802386</v>
      </c>
      <c r="E99" s="99">
        <v>6.8260679595122138</v>
      </c>
      <c r="F99" s="99">
        <v>6.8276054476514325</v>
      </c>
      <c r="G99" s="99">
        <v>6.453788082258253</v>
      </c>
      <c r="H99" s="99">
        <v>6.6894881142774718</v>
      </c>
      <c r="I99" s="99">
        <v>6.2957739129491097</v>
      </c>
      <c r="J99" s="99">
        <v>6.468327036024621</v>
      </c>
      <c r="K99" s="99">
        <v>6.0593526030668938</v>
      </c>
      <c r="L99" s="99">
        <v>4.5506017251545154</v>
      </c>
      <c r="M99" s="99">
        <v>7.0730647032792033</v>
      </c>
      <c r="N99" s="99">
        <v>7.0117733256743513</v>
      </c>
      <c r="O99" s="99">
        <v>7.2597141371610983</v>
      </c>
      <c r="P99" s="99">
        <v>7.1455354727645028</v>
      </c>
      <c r="Q99" s="99">
        <v>7.2050062554308445</v>
      </c>
      <c r="R99" s="99">
        <v>7.3857073611063617</v>
      </c>
      <c r="S99" s="99">
        <v>7.5773322113311306</v>
      </c>
      <c r="T99" s="99">
        <v>7.6639134545160763</v>
      </c>
      <c r="U99" s="99">
        <v>7.7427007651719535</v>
      </c>
      <c r="V99" s="99">
        <v>7.9966520412850883</v>
      </c>
      <c r="W99" s="99">
        <v>7.6739917975907428</v>
      </c>
      <c r="X99" s="99">
        <v>6.7612301250089928</v>
      </c>
      <c r="Y99" s="99">
        <v>6.41975688283358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5.6694218666270775</v>
      </c>
      <c r="D100" s="123">
        <v>5.660115380486987</v>
      </c>
      <c r="E100" s="123">
        <v>5.4053221947421441</v>
      </c>
      <c r="F100" s="123">
        <v>4.8106715679283205</v>
      </c>
      <c r="G100" s="123">
        <v>4.9114675528359948</v>
      </c>
      <c r="H100" s="123">
        <v>4.938269861760503</v>
      </c>
      <c r="I100" s="123">
        <v>5.102277742685625</v>
      </c>
      <c r="J100" s="123">
        <v>5.1151938231605607</v>
      </c>
      <c r="K100" s="123">
        <v>4.1093916929434009</v>
      </c>
      <c r="L100" s="123">
        <v>5.0924024704012556</v>
      </c>
      <c r="M100" s="123">
        <v>4.9915972694096702</v>
      </c>
      <c r="N100" s="123">
        <v>5.3137427284862548</v>
      </c>
      <c r="O100" s="123">
        <v>5.4296919374962362</v>
      </c>
      <c r="P100" s="123">
        <v>4.7541055432098611</v>
      </c>
      <c r="Q100" s="123">
        <v>4.9694870332782095</v>
      </c>
      <c r="R100" s="123">
        <v>4.8170596947045432</v>
      </c>
      <c r="S100" s="123">
        <v>5.0996330453164607</v>
      </c>
      <c r="T100" s="123">
        <v>5.0642345792864676</v>
      </c>
      <c r="U100" s="123">
        <v>5.0024448869487461</v>
      </c>
      <c r="V100" s="123">
        <v>5.2441259213025422</v>
      </c>
      <c r="W100" s="123">
        <v>4.9011176472974398</v>
      </c>
      <c r="X100" s="123">
        <v>5.4543330442687648</v>
      </c>
      <c r="Y100" s="123">
        <v>5.0020387710409313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5.5459344364873342</v>
      </c>
      <c r="D102" s="99">
        <v>5.6178920785662267</v>
      </c>
      <c r="E102" s="99">
        <v>5.244879793148109</v>
      </c>
      <c r="F102" s="99">
        <v>5.0926725771745982</v>
      </c>
      <c r="G102" s="99">
        <v>4.9409591431478743</v>
      </c>
      <c r="H102" s="99">
        <v>4.8753153226730204</v>
      </c>
      <c r="I102" s="99">
        <v>5.1125862749430011</v>
      </c>
      <c r="J102" s="99">
        <v>4.7656663937510899</v>
      </c>
      <c r="K102" s="99">
        <v>4.7943496556341714</v>
      </c>
      <c r="L102" s="99">
        <v>4.8841270448382339</v>
      </c>
      <c r="M102" s="99">
        <v>5.1044204609106956</v>
      </c>
      <c r="N102" s="99">
        <v>5.1395834731171783</v>
      </c>
      <c r="O102" s="99">
        <v>5.1217397558787408</v>
      </c>
      <c r="P102" s="99">
        <v>5.1357532901222145</v>
      </c>
      <c r="Q102" s="99">
        <v>5.0911526486556751</v>
      </c>
      <c r="R102" s="99">
        <v>4.6799581904226919</v>
      </c>
      <c r="S102" s="99">
        <v>5.0870141404602416</v>
      </c>
      <c r="T102" s="99">
        <v>4.9912074218378057</v>
      </c>
      <c r="U102" s="99">
        <v>5.0016156836225472</v>
      </c>
      <c r="V102" s="99">
        <v>5.4432170470224159</v>
      </c>
      <c r="W102" s="99">
        <v>5.1874521942187899</v>
      </c>
      <c r="X102" s="99">
        <v>5.1645983177024402</v>
      </c>
      <c r="Y102" s="99">
        <v>4.833696381397262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5.7577316712719773</v>
      </c>
      <c r="D103" s="110">
        <v>5.6949961539555902</v>
      </c>
      <c r="E103" s="110">
        <v>5.5356666887571633</v>
      </c>
      <c r="F103" s="110">
        <v>4.538167968462024</v>
      </c>
      <c r="G103" s="110">
        <v>4.8903057233456053</v>
      </c>
      <c r="H103" s="110">
        <v>4.9734565701184161</v>
      </c>
      <c r="I103" s="110">
        <v>5.0965470003503217</v>
      </c>
      <c r="J103" s="110">
        <v>5.2774771202883315</v>
      </c>
      <c r="K103" s="110">
        <v>3.7537477763972609</v>
      </c>
      <c r="L103" s="110">
        <v>5.2062404023423081</v>
      </c>
      <c r="M103" s="110">
        <v>4.9280363511484904</v>
      </c>
      <c r="N103" s="110">
        <v>5.393414828606069</v>
      </c>
      <c r="O103" s="110">
        <v>5.5725048224790026</v>
      </c>
      <c r="P103" s="110">
        <v>4.5896547817923068</v>
      </c>
      <c r="Q103" s="110">
        <v>4.9243212907895018</v>
      </c>
      <c r="R103" s="110">
        <v>4.8526933342665082</v>
      </c>
      <c r="S103" s="110">
        <v>5.1035199173661931</v>
      </c>
      <c r="T103" s="110">
        <v>5.0881032067912582</v>
      </c>
      <c r="U103" s="110">
        <v>5.0027235673973571</v>
      </c>
      <c r="V103" s="110">
        <v>5.1928160350285992</v>
      </c>
      <c r="W103" s="110">
        <v>4.8566006147909695</v>
      </c>
      <c r="X103" s="110">
        <v>5.4677729446308234</v>
      </c>
      <c r="Y103" s="110">
        <v>5.0199940682787334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102.61284653963091</v>
      </c>
      <c r="D124" s="118">
        <f t="shared" si="42"/>
        <v>105.55590455319722</v>
      </c>
      <c r="E124" s="118">
        <f t="shared" si="42"/>
        <v>100.73346807878741</v>
      </c>
      <c r="F124" s="118">
        <f t="shared" si="42"/>
        <v>100.95873726710431</v>
      </c>
      <c r="G124" s="118">
        <f t="shared" si="42"/>
        <v>106.97185898377035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92.181443204177157</v>
      </c>
      <c r="M124" s="118">
        <f t="shared" si="42"/>
        <v>77.145772672356529</v>
      </c>
      <c r="N124" s="118">
        <f t="shared" si="42"/>
        <v>84.422580162702062</v>
      </c>
      <c r="O124" s="118">
        <f t="shared" si="42"/>
        <v>88.16642162684181</v>
      </c>
      <c r="P124" s="118">
        <f t="shared" si="42"/>
        <v>68.286952787710121</v>
      </c>
      <c r="Q124" s="118">
        <f t="shared" si="42"/>
        <v>73.446557263766607</v>
      </c>
      <c r="R124" s="118">
        <f t="shared" ref="R124:V124" si="43">R125+R128+R130+R139</f>
        <v>75.940980717362009</v>
      </c>
      <c r="S124" s="118">
        <f t="shared" si="43"/>
        <v>72.935350568834451</v>
      </c>
      <c r="T124" s="118">
        <f t="shared" si="43"/>
        <v>70.150562061196013</v>
      </c>
      <c r="U124" s="118">
        <f t="shared" si="43"/>
        <v>68.492327513311665</v>
      </c>
      <c r="V124" s="118">
        <f t="shared" si="43"/>
        <v>62.974309262762212</v>
      </c>
      <c r="W124" s="118">
        <f t="shared" ref="W124:Y124" si="44">W125+W128+W130+W139</f>
        <v>68.894494176286742</v>
      </c>
      <c r="X124" s="118">
        <f t="shared" si="44"/>
        <v>54.310988724393439</v>
      </c>
      <c r="Y124" s="118">
        <f t="shared" si="44"/>
        <v>51.15410861512899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88.290601575386802</v>
      </c>
      <c r="D125" s="123">
        <f t="shared" si="45"/>
        <v>90.401861603268131</v>
      </c>
      <c r="E125" s="123">
        <f t="shared" si="45"/>
        <v>86.288568606370475</v>
      </c>
      <c r="F125" s="123">
        <f t="shared" si="45"/>
        <v>87.423308031000047</v>
      </c>
      <c r="G125" s="123">
        <f t="shared" si="45"/>
        <v>93.25512576688385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78.529703103389593</v>
      </c>
      <c r="M125" s="123">
        <f t="shared" si="45"/>
        <v>62.980044946008341</v>
      </c>
      <c r="N125" s="123">
        <f t="shared" si="45"/>
        <v>69.665247225469869</v>
      </c>
      <c r="O125" s="123">
        <f t="shared" si="45"/>
        <v>72.834535275352238</v>
      </c>
      <c r="P125" s="123">
        <f t="shared" si="45"/>
        <v>54.579958134655655</v>
      </c>
      <c r="Q125" s="123">
        <f t="shared" si="45"/>
        <v>58.907092386969801</v>
      </c>
      <c r="R125" s="123">
        <f t="shared" ref="R125:V125" si="46">SUM(R126:R127)</f>
        <v>60.797148478128726</v>
      </c>
      <c r="S125" s="123">
        <f t="shared" si="46"/>
        <v>57.003223736757718</v>
      </c>
      <c r="T125" s="123">
        <f t="shared" si="46"/>
        <v>54.266454535027194</v>
      </c>
      <c r="U125" s="123">
        <f t="shared" si="46"/>
        <v>51.91355040754776</v>
      </c>
      <c r="V125" s="123">
        <f t="shared" si="46"/>
        <v>46.84456105393437</v>
      </c>
      <c r="W125" s="123">
        <f t="shared" ref="W125:Y125" si="47">SUM(W126:W127)</f>
        <v>51.782630623820765</v>
      </c>
      <c r="X125" s="123">
        <f t="shared" si="47"/>
        <v>41.22323584132392</v>
      </c>
      <c r="Y125" s="123">
        <f t="shared" si="47"/>
        <v>39.069658543854743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87.860849088916964</v>
      </c>
      <c r="D126" s="99">
        <v>89.967606439351485</v>
      </c>
      <c r="E126" s="99">
        <v>85.893123608329802</v>
      </c>
      <c r="F126" s="99">
        <v>87.019592725308655</v>
      </c>
      <c r="G126" s="99">
        <v>92.834346602274863</v>
      </c>
      <c r="H126" s="99">
        <v>0</v>
      </c>
      <c r="I126" s="99">
        <v>0</v>
      </c>
      <c r="J126" s="99">
        <v>0</v>
      </c>
      <c r="K126" s="99">
        <v>0</v>
      </c>
      <c r="L126" s="99">
        <v>78.19954639313049</v>
      </c>
      <c r="M126" s="99">
        <v>62.721300552783099</v>
      </c>
      <c r="N126" s="99">
        <v>69.378938954118127</v>
      </c>
      <c r="O126" s="99">
        <v>72.538046936464156</v>
      </c>
      <c r="P126" s="99">
        <v>54.360065737872738</v>
      </c>
      <c r="Q126" s="99">
        <v>58.671321262660278</v>
      </c>
      <c r="R126" s="99">
        <v>60.554866194755341</v>
      </c>
      <c r="S126" s="99">
        <v>56.777459333500566</v>
      </c>
      <c r="T126" s="99">
        <v>54.053316013517282</v>
      </c>
      <c r="U126" s="99">
        <v>51.709915155918182</v>
      </c>
      <c r="V126" s="99">
        <v>46.66228681806215</v>
      </c>
      <c r="W126" s="99">
        <v>51.579689055294573</v>
      </c>
      <c r="X126" s="99">
        <v>41.065179168424628</v>
      </c>
      <c r="Y126" s="99">
        <v>38.920082327496196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0.42975248646983033</v>
      </c>
      <c r="D127" s="99">
        <v>0.43425516391665059</v>
      </c>
      <c r="E127" s="99">
        <v>0.39544499804066791</v>
      </c>
      <c r="F127" s="99">
        <v>0.40371530569139269</v>
      </c>
      <c r="G127" s="99">
        <v>0.42077916460899378</v>
      </c>
      <c r="H127" s="99">
        <v>0</v>
      </c>
      <c r="I127" s="99">
        <v>0</v>
      </c>
      <c r="J127" s="99">
        <v>0</v>
      </c>
      <c r="K127" s="99">
        <v>0</v>
      </c>
      <c r="L127" s="99">
        <v>0.33015671025909893</v>
      </c>
      <c r="M127" s="99">
        <v>0.25874439322524106</v>
      </c>
      <c r="N127" s="99">
        <v>0.28630827135174197</v>
      </c>
      <c r="O127" s="99">
        <v>0.29648833888807591</v>
      </c>
      <c r="P127" s="99">
        <v>0.21989239678291711</v>
      </c>
      <c r="Q127" s="99">
        <v>0.23577112430952071</v>
      </c>
      <c r="R127" s="99">
        <v>0.242282283373385</v>
      </c>
      <c r="S127" s="99">
        <v>0.22576440325714991</v>
      </c>
      <c r="T127" s="99">
        <v>0.21313852150991427</v>
      </c>
      <c r="U127" s="99">
        <v>0.20363525162957874</v>
      </c>
      <c r="V127" s="99">
        <v>0.18227423587222266</v>
      </c>
      <c r="W127" s="99">
        <v>0.20294156852619549</v>
      </c>
      <c r="X127" s="99">
        <v>0.15805667289929268</v>
      </c>
      <c r="Y127" s="99">
        <v>0.14957621635854568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8.8580805694783132E-2</v>
      </c>
      <c r="D128" s="123">
        <f t="shared" si="48"/>
        <v>0.2247280679252765</v>
      </c>
      <c r="E128" s="123">
        <f t="shared" si="48"/>
        <v>0.1503468292484042</v>
      </c>
      <c r="F128" s="123">
        <f t="shared" si="48"/>
        <v>6.1861721795180152E-2</v>
      </c>
      <c r="G128" s="123">
        <f t="shared" si="48"/>
        <v>7.3013632793595171E-2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0.31339509655578007</v>
      </c>
      <c r="M128" s="123">
        <f t="shared" si="48"/>
        <v>0.22754558651587711</v>
      </c>
      <c r="N128" s="123">
        <f t="shared" si="48"/>
        <v>0.20597403557131461</v>
      </c>
      <c r="O128" s="123">
        <f t="shared" si="48"/>
        <v>0.40854415811497735</v>
      </c>
      <c r="P128" s="123">
        <f t="shared" si="48"/>
        <v>0.1781653898244587</v>
      </c>
      <c r="Q128" s="123">
        <f t="shared" si="48"/>
        <v>0.28286709115445818</v>
      </c>
      <c r="R128" s="123">
        <f t="shared" si="48"/>
        <v>0.882261354339962</v>
      </c>
      <c r="S128" s="123">
        <f t="shared" si="48"/>
        <v>1.0564190269793297</v>
      </c>
      <c r="T128" s="123">
        <f t="shared" si="48"/>
        <v>0.81069371028298709</v>
      </c>
      <c r="U128" s="123">
        <f t="shared" si="48"/>
        <v>1.7806796863792342</v>
      </c>
      <c r="V128" s="123">
        <f t="shared" si="48"/>
        <v>0.84092287542439947</v>
      </c>
      <c r="W128" s="123">
        <f t="shared" si="48"/>
        <v>2.2976734280122253</v>
      </c>
      <c r="X128" s="123">
        <f t="shared" si="48"/>
        <v>0.24903681293126489</v>
      </c>
      <c r="Y128" s="123">
        <f t="shared" si="48"/>
        <v>0.17928534590458536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8.8580805694783132E-2</v>
      </c>
      <c r="D129" s="99">
        <f>RES_hhdet_in_tesh!D129/RES_summary!D$21</f>
        <v>0.2247280679252765</v>
      </c>
      <c r="E129" s="99">
        <f>RES_hhdet_in_tesh!E129/RES_summary!E$21</f>
        <v>0.1503468292484042</v>
      </c>
      <c r="F129" s="99">
        <f>RES_hhdet_in_tesh!F129/RES_summary!F$21</f>
        <v>6.1861721795180152E-2</v>
      </c>
      <c r="G129" s="99">
        <f>RES_hhdet_in_tesh!G129/RES_summary!G$21</f>
        <v>7.3013632793595171E-2</v>
      </c>
      <c r="H129" s="99">
        <f>RES_hhdet_in_tesh!H129/RES_summary!H$21</f>
        <v>0</v>
      </c>
      <c r="I129" s="99">
        <f>RES_hhdet_in_tesh!I129/RES_summary!I$21</f>
        <v>0</v>
      </c>
      <c r="J129" s="99">
        <f>RES_hhdet_in_tesh!J129/RES_summary!J$21</f>
        <v>0</v>
      </c>
      <c r="K129" s="99">
        <f>RES_hhdet_in_tesh!K129/RES_summary!K$21</f>
        <v>0</v>
      </c>
      <c r="L129" s="99">
        <f>RES_hhdet_in_tesh!L129/RES_summary!L$21</f>
        <v>0.31339509655578007</v>
      </c>
      <c r="M129" s="99">
        <f>RES_hhdet_in_tesh!M129/RES_summary!M$21</f>
        <v>0.22754558651587711</v>
      </c>
      <c r="N129" s="99">
        <f>RES_hhdet_in_tesh!N129/RES_summary!N$21</f>
        <v>0.20597403557131461</v>
      </c>
      <c r="O129" s="99">
        <f>RES_hhdet_in_tesh!O129/RES_summary!O$21</f>
        <v>0.40854415811497735</v>
      </c>
      <c r="P129" s="99">
        <f>RES_hhdet_in_tesh!P129/RES_summary!P$21</f>
        <v>0.1781653898244587</v>
      </c>
      <c r="Q129" s="99">
        <f>RES_hhdet_in_tesh!Q129/RES_summary!Q$21</f>
        <v>0.28286709115445818</v>
      </c>
      <c r="R129" s="99">
        <f>RES_hhdet_in_tesh!R129/RES_summary!R$21</f>
        <v>0.882261354339962</v>
      </c>
      <c r="S129" s="99">
        <f>RES_hhdet_in_tesh!S129/RES_summary!S$21</f>
        <v>1.0564190269793297</v>
      </c>
      <c r="T129" s="99">
        <f>RES_hhdet_in_tesh!T129/RES_summary!T$21</f>
        <v>0.81069371028298709</v>
      </c>
      <c r="U129" s="99">
        <f>RES_hhdet_in_tesh!U129/RES_summary!U$21</f>
        <v>1.7806796863792342</v>
      </c>
      <c r="V129" s="99">
        <f>RES_hhdet_in_tesh!V129/RES_summary!V$21</f>
        <v>0.84092287542439947</v>
      </c>
      <c r="W129" s="99">
        <f>RES_hhdet_in_tesh!W129/RES_summary!W$21</f>
        <v>2.2976734280122253</v>
      </c>
      <c r="X129" s="99">
        <f>RES_hhdet_in_tesh!X129/RES_summary!X$21</f>
        <v>0.24903681293126489</v>
      </c>
      <c r="Y129" s="99">
        <f>RES_hhdet_in_tesh!Y129/RES_summary!Y$21</f>
        <v>0.17928534590458536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8.5642420746073835</v>
      </c>
      <c r="D130" s="123">
        <v>9.2691995451136844</v>
      </c>
      <c r="E130" s="123">
        <v>8.8892289926039947</v>
      </c>
      <c r="F130" s="123">
        <v>8.6628921546322388</v>
      </c>
      <c r="G130" s="123">
        <v>8.7322529681993206</v>
      </c>
      <c r="H130" s="123">
        <v>0</v>
      </c>
      <c r="I130" s="123">
        <v>0</v>
      </c>
      <c r="J130" s="123">
        <v>0</v>
      </c>
      <c r="K130" s="123">
        <v>0</v>
      </c>
      <c r="L130" s="123">
        <v>8.2459406722468405</v>
      </c>
      <c r="M130" s="123">
        <v>8.946583981971953</v>
      </c>
      <c r="N130" s="123">
        <v>9.2376142134849548</v>
      </c>
      <c r="O130" s="123">
        <v>9.4936502143701382</v>
      </c>
      <c r="P130" s="123">
        <v>8.7747225199502203</v>
      </c>
      <c r="Q130" s="123">
        <v>9.2871119206169102</v>
      </c>
      <c r="R130" s="123">
        <v>9.4445117236575342</v>
      </c>
      <c r="S130" s="123">
        <v>9.7760746581781266</v>
      </c>
      <c r="T130" s="123">
        <v>10.009178760643838</v>
      </c>
      <c r="U130" s="123">
        <v>9.7956525468165641</v>
      </c>
      <c r="V130" s="123">
        <v>10.044703625829536</v>
      </c>
      <c r="W130" s="123">
        <v>9.913068462775092</v>
      </c>
      <c r="X130" s="123">
        <v>7.3843775598765715</v>
      </c>
      <c r="Y130" s="123">
        <v>6.9031282323748497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8.5055114166471881</v>
      </c>
      <c r="D131" s="99">
        <v>9.3143829061391781</v>
      </c>
      <c r="E131" s="99">
        <v>8.8652641719348946</v>
      </c>
      <c r="F131" s="99">
        <v>8.5902276261546593</v>
      </c>
      <c r="G131" s="99">
        <v>8.963400100639717</v>
      </c>
      <c r="H131" s="99">
        <v>0</v>
      </c>
      <c r="I131" s="99">
        <v>0</v>
      </c>
      <c r="J131" s="99">
        <v>0</v>
      </c>
      <c r="K131" s="99">
        <v>0</v>
      </c>
      <c r="L131" s="99">
        <v>8.2530770438874814</v>
      </c>
      <c r="M131" s="99">
        <v>8.9928827329049508</v>
      </c>
      <c r="N131" s="99">
        <v>9.194286536631731</v>
      </c>
      <c r="O131" s="99">
        <v>9.4075724400118848</v>
      </c>
      <c r="P131" s="99">
        <v>8.74718256534549</v>
      </c>
      <c r="Q131" s="99">
        <v>9.2923422185147846</v>
      </c>
      <c r="R131" s="99">
        <v>9.4586625870356968</v>
      </c>
      <c r="S131" s="99">
        <v>9.7563274084749416</v>
      </c>
      <c r="T131" s="99">
        <v>10.020614090452593</v>
      </c>
      <c r="U131" s="99">
        <v>9.7889541072380801</v>
      </c>
      <c r="V131" s="99">
        <v>10.026157047106713</v>
      </c>
      <c r="W131" s="99">
        <v>9.9130219732055647</v>
      </c>
      <c r="X131" s="99">
        <v>7.3842677903041274</v>
      </c>
      <c r="Y131" s="99">
        <v>6.9030504062387497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8.5059743546368018</v>
      </c>
      <c r="D132" s="99">
        <v>9.3152957726315826</v>
      </c>
      <c r="E132" s="99">
        <v>0</v>
      </c>
      <c r="F132" s="99">
        <v>8.5897695607866762</v>
      </c>
      <c r="G132" s="99">
        <v>8.9654468146928767</v>
      </c>
      <c r="H132" s="99">
        <v>0</v>
      </c>
      <c r="I132" s="99">
        <v>0</v>
      </c>
      <c r="J132" s="99">
        <v>0</v>
      </c>
      <c r="K132" s="99">
        <v>0</v>
      </c>
      <c r="L132" s="99">
        <v>8.2612429539834373</v>
      </c>
      <c r="M132" s="99">
        <v>9.006020835000923</v>
      </c>
      <c r="N132" s="99">
        <v>9.1990043546531499</v>
      </c>
      <c r="O132" s="99">
        <v>9.4030945478227057</v>
      </c>
      <c r="P132" s="99">
        <v>8.7567781229318449</v>
      </c>
      <c r="Q132" s="99">
        <v>9.3050479799819978</v>
      </c>
      <c r="R132" s="99">
        <v>9.4735626345319304</v>
      </c>
      <c r="S132" s="99">
        <v>9.7670974983985968</v>
      </c>
      <c r="T132" s="99">
        <v>10.033076819531196</v>
      </c>
      <c r="U132" s="99">
        <v>9.8010210140884428</v>
      </c>
      <c r="V132" s="99">
        <v>10.035498821918688</v>
      </c>
      <c r="W132" s="99">
        <v>9.928868828494533</v>
      </c>
      <c r="X132" s="99">
        <v>7.4069039794634479</v>
      </c>
      <c r="Y132" s="99">
        <v>6.9274197151052341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2.0369054314650707</v>
      </c>
      <c r="D133" s="102">
        <v>2.0386712682251984</v>
      </c>
      <c r="E133" s="102">
        <v>0</v>
      </c>
      <c r="F133" s="102">
        <v>2.016773158527259</v>
      </c>
      <c r="G133" s="102">
        <v>1.9162839730838706</v>
      </c>
      <c r="H133" s="102">
        <v>0</v>
      </c>
      <c r="I133" s="102">
        <v>0</v>
      </c>
      <c r="J133" s="102">
        <v>0</v>
      </c>
      <c r="K133" s="102">
        <v>0</v>
      </c>
      <c r="L133" s="102">
        <v>3.6932584636587942</v>
      </c>
      <c r="M133" s="102">
        <v>1.7777504192035365</v>
      </c>
      <c r="N133" s="102">
        <v>2.3479181280124948</v>
      </c>
      <c r="O133" s="102">
        <v>2.5108483076675676</v>
      </c>
      <c r="P133" s="102">
        <v>1.6751936227906208</v>
      </c>
      <c r="Q133" s="102">
        <v>2.054933382784442</v>
      </c>
      <c r="R133" s="102">
        <v>1.9726844192233111</v>
      </c>
      <c r="S133" s="102">
        <v>2.2828527147686297</v>
      </c>
      <c r="T133" s="102">
        <v>2.3277436363955135</v>
      </c>
      <c r="U133" s="102">
        <v>2.0750736568494337</v>
      </c>
      <c r="V133" s="102">
        <v>2.1636287936185989</v>
      </c>
      <c r="W133" s="102">
        <v>2.1834002056863064</v>
      </c>
      <c r="X133" s="102">
        <v>0.62332677692000249</v>
      </c>
      <c r="Y133" s="102">
        <v>0.47635149079845823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6.4690689231717302</v>
      </c>
      <c r="D134" s="105">
        <v>7.2766245044063833</v>
      </c>
      <c r="E134" s="105">
        <v>0</v>
      </c>
      <c r="F134" s="105">
        <v>6.5729964022594185</v>
      </c>
      <c r="G134" s="105">
        <v>7.0491628416090064</v>
      </c>
      <c r="H134" s="105">
        <v>0</v>
      </c>
      <c r="I134" s="105">
        <v>0</v>
      </c>
      <c r="J134" s="105">
        <v>0</v>
      </c>
      <c r="K134" s="105">
        <v>0</v>
      </c>
      <c r="L134" s="105">
        <v>4.5679844903246432</v>
      </c>
      <c r="M134" s="105">
        <v>7.2282704157973861</v>
      </c>
      <c r="N134" s="105">
        <v>6.8510862266406543</v>
      </c>
      <c r="O134" s="105">
        <v>6.8922462401551385</v>
      </c>
      <c r="P134" s="105">
        <v>7.0815845001412256</v>
      </c>
      <c r="Q134" s="105">
        <v>7.2501145971975562</v>
      </c>
      <c r="R134" s="105">
        <v>7.5008782153086191</v>
      </c>
      <c r="S134" s="105">
        <v>7.4842447836299639</v>
      </c>
      <c r="T134" s="105">
        <v>7.7053331831356839</v>
      </c>
      <c r="U134" s="105">
        <v>7.7259473572390096</v>
      </c>
      <c r="V134" s="105">
        <v>7.8718700283000906</v>
      </c>
      <c r="W134" s="105">
        <v>7.7454686228082288</v>
      </c>
      <c r="X134" s="105">
        <v>6.7835772025434444</v>
      </c>
      <c r="Y134" s="105">
        <v>6.451068224306777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8.7545685679413356</v>
      </c>
      <c r="D135" s="102">
        <v>8.6305573080938736</v>
      </c>
      <c r="E135" s="102">
        <v>9.0108140980325402</v>
      </c>
      <c r="F135" s="102">
        <v>8.922822579665155</v>
      </c>
      <c r="G135" s="102">
        <v>8.2048500609286776</v>
      </c>
      <c r="H135" s="102">
        <v>0</v>
      </c>
      <c r="I135" s="102">
        <v>0</v>
      </c>
      <c r="J135" s="102">
        <v>0</v>
      </c>
      <c r="K135" s="102">
        <v>0</v>
      </c>
      <c r="L135" s="102">
        <v>8.225147126182808</v>
      </c>
      <c r="M135" s="102">
        <v>8.8013468947238724</v>
      </c>
      <c r="N135" s="102">
        <v>9.4126733141583383</v>
      </c>
      <c r="O135" s="102">
        <v>9.9060099560178791</v>
      </c>
      <c r="P135" s="102">
        <v>8.8381425173971309</v>
      </c>
      <c r="Q135" s="102">
        <v>9.2493978234758725</v>
      </c>
      <c r="R135" s="102">
        <v>9.3252137759645137</v>
      </c>
      <c r="S135" s="102">
        <v>9.8884502703160582</v>
      </c>
      <c r="T135" s="102">
        <v>9.97092587397354</v>
      </c>
      <c r="U135" s="102">
        <v>9.8137304647580468</v>
      </c>
      <c r="V135" s="102">
        <v>10.195256114502271</v>
      </c>
      <c r="W135" s="102">
        <v>0</v>
      </c>
      <c r="X135" s="102">
        <v>0</v>
      </c>
      <c r="Y135" s="102">
        <v>0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8.7544483217891909</v>
      </c>
      <c r="D136" s="105">
        <v>8.6301133229094145</v>
      </c>
      <c r="E136" s="105">
        <v>9.0106145559550175</v>
      </c>
      <c r="F136" s="105">
        <v>8.9229806213466372</v>
      </c>
      <c r="G136" s="105">
        <v>8.2055946964651412</v>
      </c>
      <c r="H136" s="105">
        <v>0</v>
      </c>
      <c r="I136" s="105">
        <v>0</v>
      </c>
      <c r="J136" s="105">
        <v>0</v>
      </c>
      <c r="K136" s="105">
        <v>0</v>
      </c>
      <c r="L136" s="105">
        <v>8.2300999356677025</v>
      </c>
      <c r="M136" s="105">
        <v>8.8077772095415785</v>
      </c>
      <c r="N136" s="105">
        <v>9.4155314595965649</v>
      </c>
      <c r="O136" s="105">
        <v>9.9040652544800363</v>
      </c>
      <c r="P136" s="105">
        <v>8.8362291255440635</v>
      </c>
      <c r="Q136" s="105">
        <v>9.2476737541924106</v>
      </c>
      <c r="R136" s="105">
        <v>9.3252765103897914</v>
      </c>
      <c r="S136" s="105">
        <v>9.8901014063569885</v>
      </c>
      <c r="T136" s="105">
        <v>9.9797871828581268</v>
      </c>
      <c r="U136" s="105">
        <v>9.8227722085217639</v>
      </c>
      <c r="V136" s="105">
        <v>10.196631746805114</v>
      </c>
      <c r="W136" s="105">
        <v>0</v>
      </c>
      <c r="X136" s="105">
        <v>0</v>
      </c>
      <c r="Y136" s="105">
        <v>0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2.0969051740394877</v>
      </c>
      <c r="D137" s="99">
        <v>1.8871676683291732</v>
      </c>
      <c r="E137" s="99">
        <v>2.1845465964428032</v>
      </c>
      <c r="F137" s="99">
        <v>2.0953751736952069</v>
      </c>
      <c r="G137" s="99">
        <v>1.7518066142068884</v>
      </c>
      <c r="H137" s="99">
        <v>0</v>
      </c>
      <c r="I137" s="99">
        <v>0</v>
      </c>
      <c r="J137" s="99">
        <v>0</v>
      </c>
      <c r="K137" s="99">
        <v>0</v>
      </c>
      <c r="L137" s="99">
        <v>3.6794982105131879</v>
      </c>
      <c r="M137" s="99">
        <v>1.7347125062623741</v>
      </c>
      <c r="N137" s="99">
        <v>2.4037581339222132</v>
      </c>
      <c r="O137" s="99">
        <v>2.6443511173189371</v>
      </c>
      <c r="P137" s="99">
        <v>1.6906936527795615</v>
      </c>
      <c r="Q137" s="99">
        <v>2.0426674987615661</v>
      </c>
      <c r="R137" s="99">
        <v>1.9395691492834293</v>
      </c>
      <c r="S137" s="99">
        <v>2.3127691950258571</v>
      </c>
      <c r="T137" s="99">
        <v>2.3158737283420483</v>
      </c>
      <c r="U137" s="99">
        <v>2.0800714433498113</v>
      </c>
      <c r="V137" s="99">
        <v>2.1999797055200268</v>
      </c>
      <c r="W137" s="99">
        <v>0</v>
      </c>
      <c r="X137" s="99">
        <v>0</v>
      </c>
      <c r="Y137" s="99">
        <v>0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6.6575431477497036</v>
      </c>
      <c r="D138" s="99">
        <v>6.7429456545802413</v>
      </c>
      <c r="E138" s="99">
        <v>6.8260679595122165</v>
      </c>
      <c r="F138" s="99">
        <v>6.8276054476514316</v>
      </c>
      <c r="G138" s="99">
        <v>6.453788082258253</v>
      </c>
      <c r="H138" s="99">
        <v>0</v>
      </c>
      <c r="I138" s="99">
        <v>0</v>
      </c>
      <c r="J138" s="99">
        <v>0</v>
      </c>
      <c r="K138" s="99">
        <v>0</v>
      </c>
      <c r="L138" s="99">
        <v>4.5506017251545154</v>
      </c>
      <c r="M138" s="99">
        <v>7.0730647032792042</v>
      </c>
      <c r="N138" s="99">
        <v>7.0117733256743513</v>
      </c>
      <c r="O138" s="99">
        <v>7.2597141371610991</v>
      </c>
      <c r="P138" s="99">
        <v>7.1455354727645046</v>
      </c>
      <c r="Q138" s="99">
        <v>7.2050062554308454</v>
      </c>
      <c r="R138" s="99">
        <v>7.3857073611063617</v>
      </c>
      <c r="S138" s="99">
        <v>7.5773322113311314</v>
      </c>
      <c r="T138" s="99">
        <v>7.6639134545160763</v>
      </c>
      <c r="U138" s="99">
        <v>7.7427007651719553</v>
      </c>
      <c r="V138" s="99">
        <v>7.9966520412850892</v>
      </c>
      <c r="W138" s="99">
        <v>0</v>
      </c>
      <c r="X138" s="99">
        <v>0</v>
      </c>
      <c r="Y138" s="99">
        <v>0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5.6694220839419387</v>
      </c>
      <c r="D139" s="123">
        <v>5.6601153368901498</v>
      </c>
      <c r="E139" s="123">
        <v>5.4053236505645454</v>
      </c>
      <c r="F139" s="123">
        <v>4.8106753596768534</v>
      </c>
      <c r="G139" s="123">
        <v>4.9114666158935947</v>
      </c>
      <c r="H139" s="123">
        <v>0</v>
      </c>
      <c r="I139" s="123">
        <v>0</v>
      </c>
      <c r="J139" s="123">
        <v>0</v>
      </c>
      <c r="K139" s="123">
        <v>0</v>
      </c>
      <c r="L139" s="123">
        <v>5.0924043319849401</v>
      </c>
      <c r="M139" s="123">
        <v>4.9915981578603486</v>
      </c>
      <c r="N139" s="123">
        <v>5.3137446881759143</v>
      </c>
      <c r="O139" s="123">
        <v>5.4296919790044527</v>
      </c>
      <c r="P139" s="123">
        <v>4.754106743279797</v>
      </c>
      <c r="Q139" s="123">
        <v>4.9694858650254305</v>
      </c>
      <c r="R139" s="123">
        <v>4.8170591612357896</v>
      </c>
      <c r="S139" s="123">
        <v>5.0996331469192704</v>
      </c>
      <c r="T139" s="123">
        <v>5.0642350552419932</v>
      </c>
      <c r="U139" s="123">
        <v>5.0024448725681125</v>
      </c>
      <c r="V139" s="123">
        <v>5.2441217075739086</v>
      </c>
      <c r="W139" s="123">
        <v>4.9011216616786655</v>
      </c>
      <c r="X139" s="123">
        <v>5.4543385102616879</v>
      </c>
      <c r="Y139" s="123">
        <v>5.0020364929948107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5.545934436487336</v>
      </c>
      <c r="D140" s="99">
        <v>5.6178920785662276</v>
      </c>
      <c r="E140" s="99">
        <v>5.2448797931481073</v>
      </c>
      <c r="F140" s="99">
        <v>5.0926725771745982</v>
      </c>
      <c r="G140" s="99">
        <v>4.9409591431478761</v>
      </c>
      <c r="H140" s="99">
        <v>0</v>
      </c>
      <c r="I140" s="99">
        <v>0</v>
      </c>
      <c r="J140" s="99">
        <v>0</v>
      </c>
      <c r="K140" s="99">
        <v>0</v>
      </c>
      <c r="L140" s="99">
        <v>4.8841270448382339</v>
      </c>
      <c r="M140" s="99">
        <v>5.1044204609106956</v>
      </c>
      <c r="N140" s="99">
        <v>5.1395834731171783</v>
      </c>
      <c r="O140" s="99">
        <v>5.1217397558787399</v>
      </c>
      <c r="P140" s="99">
        <v>5.1357532901222154</v>
      </c>
      <c r="Q140" s="99">
        <v>5.0911526486556751</v>
      </c>
      <c r="R140" s="99">
        <v>4.679958190422691</v>
      </c>
      <c r="S140" s="99">
        <v>5.0870141404602398</v>
      </c>
      <c r="T140" s="99">
        <v>4.9912074218378057</v>
      </c>
      <c r="U140" s="99">
        <v>5.0016156836225463</v>
      </c>
      <c r="V140" s="99">
        <v>5.443217047022415</v>
      </c>
      <c r="W140" s="99">
        <v>5.1874521942187899</v>
      </c>
      <c r="X140" s="99">
        <v>5.1645983177024393</v>
      </c>
      <c r="Y140" s="99">
        <v>4.833696381397262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5.7577316712719782</v>
      </c>
      <c r="D141" s="110">
        <v>5.6949961539555911</v>
      </c>
      <c r="E141" s="110">
        <v>5.5356666887571642</v>
      </c>
      <c r="F141" s="110">
        <v>4.538167968462024</v>
      </c>
      <c r="G141" s="110">
        <v>4.8903057233456071</v>
      </c>
      <c r="H141" s="110">
        <v>0</v>
      </c>
      <c r="I141" s="110">
        <v>0</v>
      </c>
      <c r="J141" s="110">
        <v>0</v>
      </c>
      <c r="K141" s="110">
        <v>0</v>
      </c>
      <c r="L141" s="110">
        <v>5.2062404023423072</v>
      </c>
      <c r="M141" s="110">
        <v>4.9280363511484904</v>
      </c>
      <c r="N141" s="110">
        <v>5.3934148286060681</v>
      </c>
      <c r="O141" s="110">
        <v>5.5725048224790026</v>
      </c>
      <c r="P141" s="110">
        <v>4.5896547817923059</v>
      </c>
      <c r="Q141" s="110">
        <v>4.9243212907895018</v>
      </c>
      <c r="R141" s="110">
        <v>4.8526933342665082</v>
      </c>
      <c r="S141" s="110">
        <v>5.1035199173661931</v>
      </c>
      <c r="T141" s="110">
        <v>5.088103206791259</v>
      </c>
      <c r="U141" s="110">
        <v>5.0027235673973562</v>
      </c>
      <c r="V141" s="110">
        <v>5.1928160350285975</v>
      </c>
      <c r="W141" s="110">
        <v>4.8566006147909686</v>
      </c>
      <c r="X141" s="110">
        <v>5.4677729446308225</v>
      </c>
      <c r="Y141" s="110">
        <v>5.0199940682787334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105.69964518669808</v>
      </c>
      <c r="D143" s="118">
        <f t="shared" si="49"/>
        <v>98.932815516752186</v>
      </c>
      <c r="E143" s="118">
        <f t="shared" si="49"/>
        <v>93.285131645875396</v>
      </c>
      <c r="F143" s="118">
        <f t="shared" si="49"/>
        <v>71.77041142975618</v>
      </c>
      <c r="G143" s="118">
        <f t="shared" si="49"/>
        <v>82.343878347259476</v>
      </c>
      <c r="H143" s="118">
        <f t="shared" si="49"/>
        <v>87.200070397488986</v>
      </c>
      <c r="I143" s="118">
        <f t="shared" si="49"/>
        <v>84.217136790973882</v>
      </c>
      <c r="J143" s="118">
        <f t="shared" si="49"/>
        <v>90.689786242390326</v>
      </c>
      <c r="K143" s="118">
        <f t="shared" si="49"/>
        <v>92.778300002064753</v>
      </c>
      <c r="L143" s="118">
        <f t="shared" si="49"/>
        <v>98.163683679078773</v>
      </c>
      <c r="M143" s="118">
        <f t="shared" si="49"/>
        <v>78.220842780140941</v>
      </c>
      <c r="N143" s="118">
        <f t="shared" si="49"/>
        <v>86.422890544621382</v>
      </c>
      <c r="O143" s="118">
        <f t="shared" si="49"/>
        <v>91.655711907525998</v>
      </c>
      <c r="P143" s="118">
        <f t="shared" si="49"/>
        <v>71.079211161832589</v>
      </c>
      <c r="Q143" s="118">
        <f t="shared" si="49"/>
        <v>74.712215647458194</v>
      </c>
      <c r="R143" s="118">
        <f t="shared" ref="R143:V143" si="50">R144+R146+R148+R157</f>
        <v>82.892669573234983</v>
      </c>
      <c r="S143" s="118">
        <f t="shared" si="50"/>
        <v>79.904942209970486</v>
      </c>
      <c r="T143" s="118">
        <f t="shared" si="50"/>
        <v>75.934183734427748</v>
      </c>
      <c r="U143" s="118">
        <f t="shared" si="50"/>
        <v>76.187036261983764</v>
      </c>
      <c r="V143" s="118">
        <f t="shared" si="50"/>
        <v>69.718655643598098</v>
      </c>
      <c r="W143" s="118">
        <f t="shared" ref="W143:Y143" si="51">W144+W146+W148+W157</f>
        <v>75.30494843580783</v>
      </c>
      <c r="X143" s="118">
        <f t="shared" si="51"/>
        <v>58.47439996956286</v>
      </c>
      <c r="Y143" s="118">
        <f t="shared" si="51"/>
        <v>54.552024108965306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90.396639060201508</v>
      </c>
      <c r="D144" s="123">
        <f t="shared" si="52"/>
        <v>82.372539090691234</v>
      </c>
      <c r="E144" s="123">
        <f t="shared" si="52"/>
        <v>77.40898459551039</v>
      </c>
      <c r="F144" s="123">
        <f t="shared" si="52"/>
        <v>57.440345144030388</v>
      </c>
      <c r="G144" s="123">
        <f t="shared" si="52"/>
        <v>68.473442286374819</v>
      </c>
      <c r="H144" s="123">
        <f t="shared" si="52"/>
        <v>72.666390953846573</v>
      </c>
      <c r="I144" s="123">
        <f t="shared" si="52"/>
        <v>70.503491853836266</v>
      </c>
      <c r="J144" s="123">
        <f t="shared" si="52"/>
        <v>75.821458726861408</v>
      </c>
      <c r="K144" s="123">
        <f t="shared" si="52"/>
        <v>75.841360574345615</v>
      </c>
      <c r="L144" s="123">
        <f t="shared" si="52"/>
        <v>81.72253968715718</v>
      </c>
      <c r="M144" s="123">
        <f t="shared" si="52"/>
        <v>62.189536842350243</v>
      </c>
      <c r="N144" s="123">
        <f t="shared" si="52"/>
        <v>69.681150561125207</v>
      </c>
      <c r="O144" s="123">
        <f t="shared" si="52"/>
        <v>72.362216093864518</v>
      </c>
      <c r="P144" s="123">
        <f t="shared" si="52"/>
        <v>55.713504326768472</v>
      </c>
      <c r="Q144" s="123">
        <f t="shared" si="52"/>
        <v>57.71292425200469</v>
      </c>
      <c r="R144" s="123">
        <f t="shared" si="52"/>
        <v>60.759680468438425</v>
      </c>
      <c r="S144" s="123">
        <f t="shared" si="52"/>
        <v>56.820835174030982</v>
      </c>
      <c r="T144" s="123">
        <f t="shared" si="52"/>
        <v>52.939829289573041</v>
      </c>
      <c r="U144" s="123">
        <f t="shared" si="52"/>
        <v>52.023348334070867</v>
      </c>
      <c r="V144" s="123">
        <f t="shared" si="52"/>
        <v>45.994984557698523</v>
      </c>
      <c r="W144" s="123">
        <f t="shared" si="52"/>
        <v>50.076535752059009</v>
      </c>
      <c r="X144" s="123">
        <f t="shared" si="52"/>
        <v>43.200419333870244</v>
      </c>
      <c r="Y144" s="123">
        <f t="shared" si="52"/>
        <v>40.94328333445948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90.396639060201508</v>
      </c>
      <c r="D145" s="99">
        <v>82.372539090691234</v>
      </c>
      <c r="E145" s="99">
        <v>77.40898459551039</v>
      </c>
      <c r="F145" s="99">
        <v>57.440345144030388</v>
      </c>
      <c r="G145" s="99">
        <v>68.473442286374819</v>
      </c>
      <c r="H145" s="99">
        <v>72.666390953846573</v>
      </c>
      <c r="I145" s="99">
        <v>70.503491853836266</v>
      </c>
      <c r="J145" s="99">
        <v>75.821458726861408</v>
      </c>
      <c r="K145" s="99">
        <v>75.841360574345615</v>
      </c>
      <c r="L145" s="99">
        <v>81.72253968715718</v>
      </c>
      <c r="M145" s="99">
        <v>62.189536842350243</v>
      </c>
      <c r="N145" s="99">
        <v>69.681150561125207</v>
      </c>
      <c r="O145" s="99">
        <v>72.362216093864518</v>
      </c>
      <c r="P145" s="99">
        <v>55.713504326768472</v>
      </c>
      <c r="Q145" s="99">
        <v>57.71292425200469</v>
      </c>
      <c r="R145" s="99">
        <v>60.759680468438425</v>
      </c>
      <c r="S145" s="99">
        <v>56.820835174030982</v>
      </c>
      <c r="T145" s="99">
        <v>52.939829289573041</v>
      </c>
      <c r="U145" s="99">
        <v>52.023348334070867</v>
      </c>
      <c r="V145" s="99">
        <v>45.994984557698523</v>
      </c>
      <c r="W145" s="99">
        <v>50.076535752059009</v>
      </c>
      <c r="X145" s="99">
        <v>43.200419333870244</v>
      </c>
      <c r="Y145" s="99">
        <v>40.94328333445948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0.88697666774337403</v>
      </c>
      <c r="D146" s="123">
        <f t="shared" si="53"/>
        <v>2.2467164970585869</v>
      </c>
      <c r="E146" s="123">
        <f t="shared" si="53"/>
        <v>1.4854049555837396</v>
      </c>
      <c r="F146" s="123">
        <f t="shared" si="53"/>
        <v>0.60836279732881471</v>
      </c>
      <c r="G146" s="123">
        <f t="shared" si="53"/>
        <v>0.72050090559960311</v>
      </c>
      <c r="H146" s="123">
        <f t="shared" si="53"/>
        <v>1.2195091144390344</v>
      </c>
      <c r="I146" s="123">
        <f t="shared" si="53"/>
        <v>0.27253129656809078</v>
      </c>
      <c r="J146" s="123">
        <f t="shared" si="53"/>
        <v>1.4305710973638432</v>
      </c>
      <c r="K146" s="123">
        <f t="shared" si="53"/>
        <v>5.1944288592624064</v>
      </c>
      <c r="L146" s="123">
        <f t="shared" si="53"/>
        <v>3.1162294077898323</v>
      </c>
      <c r="M146" s="123">
        <f t="shared" si="53"/>
        <v>2.2280129535015356</v>
      </c>
      <c r="N146" s="123">
        <f t="shared" si="53"/>
        <v>2.0274122919280417</v>
      </c>
      <c r="O146" s="123">
        <f t="shared" si="53"/>
        <v>3.9895619440978658</v>
      </c>
      <c r="P146" s="123">
        <f t="shared" si="53"/>
        <v>1.7627422788918374</v>
      </c>
      <c r="Q146" s="123">
        <f t="shared" si="53"/>
        <v>2.7851762239377407</v>
      </c>
      <c r="R146" s="123">
        <f t="shared" si="53"/>
        <v>7.9919545467729414</v>
      </c>
      <c r="S146" s="123">
        <f t="shared" si="53"/>
        <v>8.0957692019566583</v>
      </c>
      <c r="T146" s="123">
        <f t="shared" si="53"/>
        <v>7.9567214942603401</v>
      </c>
      <c r="U146" s="123">
        <f t="shared" si="53"/>
        <v>9.3477744819179112</v>
      </c>
      <c r="V146" s="123">
        <f t="shared" si="53"/>
        <v>8.2874258259505371</v>
      </c>
      <c r="W146" s="123">
        <f t="shared" si="53"/>
        <v>10.466503266341435</v>
      </c>
      <c r="X146" s="123">
        <f t="shared" si="53"/>
        <v>2.447153812507556</v>
      </c>
      <c r="Y146" s="123">
        <f t="shared" si="53"/>
        <v>1.7295973991103923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0.88697666774337403</v>
      </c>
      <c r="D147" s="99">
        <f>RES_hhdet_in_tesh!D147/RES_summary!D$21</f>
        <v>2.2467164970585869</v>
      </c>
      <c r="E147" s="99">
        <f>RES_hhdet_in_tesh!E147/RES_summary!E$21</f>
        <v>1.4854049555837396</v>
      </c>
      <c r="F147" s="99">
        <f>RES_hhdet_in_tesh!F147/RES_summary!F$21</f>
        <v>0.60836279732881471</v>
      </c>
      <c r="G147" s="99">
        <f>RES_hhdet_in_tesh!G147/RES_summary!G$21</f>
        <v>0.72050090559960311</v>
      </c>
      <c r="H147" s="99">
        <f>RES_hhdet_in_tesh!H147/RES_summary!H$21</f>
        <v>1.2195091144390344</v>
      </c>
      <c r="I147" s="99">
        <f>RES_hhdet_in_tesh!I147/RES_summary!I$21</f>
        <v>0.27253129656809078</v>
      </c>
      <c r="J147" s="99">
        <f>RES_hhdet_in_tesh!J147/RES_summary!J$21</f>
        <v>1.4305710973638432</v>
      </c>
      <c r="K147" s="99">
        <f>RES_hhdet_in_tesh!K147/RES_summary!K$21</f>
        <v>5.1944288592624064</v>
      </c>
      <c r="L147" s="99">
        <f>RES_hhdet_in_tesh!L147/RES_summary!L$21</f>
        <v>3.1162294077898323</v>
      </c>
      <c r="M147" s="99">
        <f>RES_hhdet_in_tesh!M147/RES_summary!M$21</f>
        <v>2.2280129535015356</v>
      </c>
      <c r="N147" s="99">
        <f>RES_hhdet_in_tesh!N147/RES_summary!N$21</f>
        <v>2.0274122919280417</v>
      </c>
      <c r="O147" s="99">
        <f>RES_hhdet_in_tesh!O147/RES_summary!O$21</f>
        <v>3.9895619440978658</v>
      </c>
      <c r="P147" s="99">
        <f>RES_hhdet_in_tesh!P147/RES_summary!P$21</f>
        <v>1.7627422788918374</v>
      </c>
      <c r="Q147" s="99">
        <f>RES_hhdet_in_tesh!Q147/RES_summary!Q$21</f>
        <v>2.7851762239377407</v>
      </c>
      <c r="R147" s="99">
        <f>RES_hhdet_in_tesh!R147/RES_summary!R$21</f>
        <v>7.9919545467729414</v>
      </c>
      <c r="S147" s="99">
        <f>RES_hhdet_in_tesh!S147/RES_summary!S$21</f>
        <v>8.0957692019566583</v>
      </c>
      <c r="T147" s="99">
        <f>RES_hhdet_in_tesh!T147/RES_summary!T$21</f>
        <v>7.9567214942603401</v>
      </c>
      <c r="U147" s="99">
        <f>RES_hhdet_in_tesh!U147/RES_summary!U$21</f>
        <v>9.3477744819179112</v>
      </c>
      <c r="V147" s="99">
        <f>RES_hhdet_in_tesh!V147/RES_summary!V$21</f>
        <v>8.2874258259505371</v>
      </c>
      <c r="W147" s="99">
        <f>RES_hhdet_in_tesh!W147/RES_summary!W$21</f>
        <v>10.466503266341435</v>
      </c>
      <c r="X147" s="99">
        <f>RES_hhdet_in_tesh!X147/RES_summary!X$21</f>
        <v>2.447153812507556</v>
      </c>
      <c r="Y147" s="99">
        <f>RES_hhdet_in_tesh!Y147/RES_summary!Y$21</f>
        <v>1.7295973991103923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8.7465934827389802</v>
      </c>
      <c r="D148" s="123">
        <v>8.6534468158654647</v>
      </c>
      <c r="E148" s="123">
        <v>8.9854184969302189</v>
      </c>
      <c r="F148" s="123">
        <v>8.9110285597115695</v>
      </c>
      <c r="G148" s="123">
        <v>8.2384675043959863</v>
      </c>
      <c r="H148" s="123">
        <v>8.3759008412429292</v>
      </c>
      <c r="I148" s="123">
        <v>8.3388359162356522</v>
      </c>
      <c r="J148" s="123">
        <v>8.3225618513411135</v>
      </c>
      <c r="K148" s="123">
        <v>7.6331194604064798</v>
      </c>
      <c r="L148" s="123">
        <v>8.2325136826922023</v>
      </c>
      <c r="M148" s="123">
        <v>8.8116953469761121</v>
      </c>
      <c r="N148" s="123">
        <v>9.4005841204930736</v>
      </c>
      <c r="O148" s="123">
        <v>9.8742418170068085</v>
      </c>
      <c r="P148" s="123">
        <v>8.8488577729502715</v>
      </c>
      <c r="Q148" s="123">
        <v>9.2446277063957876</v>
      </c>
      <c r="R148" s="123">
        <v>9.3239757665836613</v>
      </c>
      <c r="S148" s="123">
        <v>9.8887048032089986</v>
      </c>
      <c r="T148" s="123">
        <v>9.9733987673785709</v>
      </c>
      <c r="U148" s="123">
        <v>9.8134685599748046</v>
      </c>
      <c r="V148" s="123">
        <v>10.192120444641908</v>
      </c>
      <c r="W148" s="123">
        <v>9.8607916556898765</v>
      </c>
      <c r="X148" s="123">
        <v>7.3724944182382082</v>
      </c>
      <c r="Y148" s="123">
        <v>6.8771050651935406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8.6799515310563216</v>
      </c>
      <c r="D149" s="99">
        <v>8.920449554336896</v>
      </c>
      <c r="E149" s="99">
        <v>8.6809789378701101</v>
      </c>
      <c r="F149" s="99">
        <v>8.7884568142834709</v>
      </c>
      <c r="G149" s="99">
        <v>8.5680887540917645</v>
      </c>
      <c r="H149" s="99">
        <v>8.3007839232979119</v>
      </c>
      <c r="I149" s="99">
        <v>8.5425230767612135</v>
      </c>
      <c r="J149" s="99">
        <v>7.9810708059218012</v>
      </c>
      <c r="K149" s="99">
        <v>8.0177445346299105</v>
      </c>
      <c r="L149" s="99">
        <v>8.3930815834825019</v>
      </c>
      <c r="M149" s="99">
        <v>9.044472720930262</v>
      </c>
      <c r="N149" s="99">
        <v>9.0674866342297857</v>
      </c>
      <c r="O149" s="99">
        <v>9.0973903561048193</v>
      </c>
      <c r="P149" s="99">
        <v>9.135942920698719</v>
      </c>
      <c r="Q149" s="99">
        <v>9.1210731767724234</v>
      </c>
      <c r="R149" s="99">
        <v>9.2878176654433329</v>
      </c>
      <c r="S149" s="99">
        <v>9.8896721522727233</v>
      </c>
      <c r="T149" s="99">
        <v>9.9993661496423858</v>
      </c>
      <c r="U149" s="99">
        <v>9.7642427844889923</v>
      </c>
      <c r="V149" s="99">
        <v>10.08153394540447</v>
      </c>
      <c r="W149" s="99">
        <v>10.954614723609083</v>
      </c>
      <c r="X149" s="99">
        <v>7.4373364693128385</v>
      </c>
      <c r="Y149" s="99">
        <v>6.6320316002947939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8.7881559256885353</v>
      </c>
      <c r="G150" s="99">
        <v>8.5687486463205502</v>
      </c>
      <c r="H150" s="99">
        <v>8.302115753446877</v>
      </c>
      <c r="I150" s="99">
        <v>8.5471015262967409</v>
      </c>
      <c r="J150" s="99">
        <v>7.9848470012109729</v>
      </c>
      <c r="K150" s="99">
        <v>8.0228339924677314</v>
      </c>
      <c r="L150" s="99">
        <v>8.397925730074542</v>
      </c>
      <c r="M150" s="99">
        <v>9.0504440288997419</v>
      </c>
      <c r="N150" s="99">
        <v>0</v>
      </c>
      <c r="O150" s="99">
        <v>0</v>
      </c>
      <c r="P150" s="99">
        <v>9.1401233561746835</v>
      </c>
      <c r="Q150" s="99">
        <v>9.1235282550386696</v>
      </c>
      <c r="R150" s="99">
        <v>9.2935443913299967</v>
      </c>
      <c r="S150" s="99">
        <v>9.8993407498139483</v>
      </c>
      <c r="T150" s="99">
        <v>10.0136482714518</v>
      </c>
      <c r="U150" s="99">
        <v>9.7739165562389125</v>
      </c>
      <c r="V150" s="99">
        <v>10.07903033709391</v>
      </c>
      <c r="W150" s="99">
        <v>10.959532706260067</v>
      </c>
      <c r="X150" s="99">
        <v>7.4517993286754978</v>
      </c>
      <c r="Y150" s="99">
        <v>6.645616946297098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2.0634539104379632</v>
      </c>
      <c r="G151" s="102">
        <v>1.8305187968870997</v>
      </c>
      <c r="H151" s="102">
        <v>1.6790014441244123</v>
      </c>
      <c r="I151" s="102">
        <v>2.0867483381092873</v>
      </c>
      <c r="J151" s="102">
        <v>1.7915034156129419</v>
      </c>
      <c r="K151" s="102">
        <v>1.6411210253641417</v>
      </c>
      <c r="L151" s="102">
        <v>3.7545215034931645</v>
      </c>
      <c r="M151" s="102">
        <v>1.785678500278135</v>
      </c>
      <c r="N151" s="102">
        <v>0</v>
      </c>
      <c r="O151" s="102">
        <v>0</v>
      </c>
      <c r="P151" s="102">
        <v>1.7507999028031984</v>
      </c>
      <c r="Q151" s="102">
        <v>2.0130508376038843</v>
      </c>
      <c r="R151" s="102">
        <v>1.9326511093349414</v>
      </c>
      <c r="S151" s="102">
        <v>2.3137365260346106</v>
      </c>
      <c r="T151" s="102">
        <v>2.3212596944968991</v>
      </c>
      <c r="U151" s="102">
        <v>2.0674663099808077</v>
      </c>
      <c r="V151" s="102">
        <v>2.1735202409197285</v>
      </c>
      <c r="W151" s="102">
        <v>2.4155537693059386</v>
      </c>
      <c r="X151" s="102">
        <v>0.62521417922750977</v>
      </c>
      <c r="Y151" s="102">
        <v>0.44158208285308814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6.7247020152505712</v>
      </c>
      <c r="G152" s="105">
        <v>6.7382298494334494</v>
      </c>
      <c r="H152" s="105">
        <v>6.6231143093224647</v>
      </c>
      <c r="I152" s="105">
        <v>6.4603531881874527</v>
      </c>
      <c r="J152" s="105">
        <v>6.193343585598031</v>
      </c>
      <c r="K152" s="105">
        <v>6.3817129671035886</v>
      </c>
      <c r="L152" s="105">
        <v>4.6434042265813771</v>
      </c>
      <c r="M152" s="105">
        <v>7.2647655286216066</v>
      </c>
      <c r="N152" s="105">
        <v>0</v>
      </c>
      <c r="O152" s="105">
        <v>0</v>
      </c>
      <c r="P152" s="105">
        <v>7.3893234533714853</v>
      </c>
      <c r="Q152" s="105">
        <v>7.1104774174347849</v>
      </c>
      <c r="R152" s="105">
        <v>7.3608932819950557</v>
      </c>
      <c r="S152" s="105">
        <v>7.5856042237793382</v>
      </c>
      <c r="T152" s="105">
        <v>7.6923885769548983</v>
      </c>
      <c r="U152" s="105">
        <v>7.7064502462581057</v>
      </c>
      <c r="V152" s="105">
        <v>7.905510096174182</v>
      </c>
      <c r="W152" s="105">
        <v>8.5439789369541241</v>
      </c>
      <c r="X152" s="105">
        <v>6.8265851494479888</v>
      </c>
      <c r="Y152" s="105">
        <v>6.2040348634440106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8.7545685679413356</v>
      </c>
      <c r="D153" s="102">
        <v>8.6305573080938753</v>
      </c>
      <c r="E153" s="102">
        <v>9.0108140980325366</v>
      </c>
      <c r="F153" s="102">
        <v>8.922822579665155</v>
      </c>
      <c r="G153" s="102">
        <v>8.2048500609286776</v>
      </c>
      <c r="H153" s="102">
        <v>8.3818750013259624</v>
      </c>
      <c r="I153" s="102">
        <v>8.3249608781010682</v>
      </c>
      <c r="J153" s="102">
        <v>8.3362476549065203</v>
      </c>
      <c r="K153" s="102">
        <v>7.6095136801352385</v>
      </c>
      <c r="L153" s="102">
        <v>8.2251471261828097</v>
      </c>
      <c r="M153" s="102">
        <v>8.8013468947238707</v>
      </c>
      <c r="N153" s="102">
        <v>9.4126733141583401</v>
      </c>
      <c r="O153" s="102">
        <v>9.9060099560178756</v>
      </c>
      <c r="P153" s="102">
        <v>8.8381425173971326</v>
      </c>
      <c r="Q153" s="102">
        <v>9.2493978234758725</v>
      </c>
      <c r="R153" s="102">
        <v>9.3252137759645137</v>
      </c>
      <c r="S153" s="102">
        <v>9.8884502703160564</v>
      </c>
      <c r="T153" s="102">
        <v>9.9709258739735418</v>
      </c>
      <c r="U153" s="102">
        <v>9.813730464758045</v>
      </c>
      <c r="V153" s="102">
        <v>10.19525611450227</v>
      </c>
      <c r="W153" s="102">
        <v>9.8353324630319658</v>
      </c>
      <c r="X153" s="102">
        <v>7.3681871111129089</v>
      </c>
      <c r="Y153" s="102">
        <v>6.8796295439232056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8.7544483217891909</v>
      </c>
      <c r="D154" s="105">
        <v>8.6301133229094145</v>
      </c>
      <c r="E154" s="105">
        <v>9.0106145559550193</v>
      </c>
      <c r="F154" s="105">
        <v>8.9229806213466372</v>
      </c>
      <c r="G154" s="105">
        <v>8.2055946964651394</v>
      </c>
      <c r="H154" s="105">
        <v>8.3843494638160436</v>
      </c>
      <c r="I154" s="105">
        <v>8.3293929985644102</v>
      </c>
      <c r="J154" s="105">
        <v>8.3415462108876248</v>
      </c>
      <c r="K154" s="105">
        <v>7.6140492046825941</v>
      </c>
      <c r="L154" s="105">
        <v>8.2300999356677025</v>
      </c>
      <c r="M154" s="105">
        <v>8.8077772095415803</v>
      </c>
      <c r="N154" s="105">
        <v>9.4155314595965631</v>
      </c>
      <c r="O154" s="105">
        <v>9.904065254480038</v>
      </c>
      <c r="P154" s="105">
        <v>8.8362291255440635</v>
      </c>
      <c r="Q154" s="105">
        <v>9.2476737541924106</v>
      </c>
      <c r="R154" s="105">
        <v>9.3252765103897932</v>
      </c>
      <c r="S154" s="105">
        <v>9.8901014063569903</v>
      </c>
      <c r="T154" s="105">
        <v>9.979787182858125</v>
      </c>
      <c r="U154" s="105">
        <v>9.8227722085217639</v>
      </c>
      <c r="V154" s="105">
        <v>10.196631746805114</v>
      </c>
      <c r="W154" s="105">
        <v>9.8352024483849512</v>
      </c>
      <c r="X154" s="105">
        <v>7.382384432101178</v>
      </c>
      <c r="Y154" s="105">
        <v>6.8935634893727231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2.0969051740394877</v>
      </c>
      <c r="D155" s="99">
        <v>1.8871676683291729</v>
      </c>
      <c r="E155" s="99">
        <v>2.1845465964428028</v>
      </c>
      <c r="F155" s="99">
        <v>2.0953751736952069</v>
      </c>
      <c r="G155" s="99">
        <v>1.7518066142068887</v>
      </c>
      <c r="H155" s="99">
        <v>1.694861349538572</v>
      </c>
      <c r="I155" s="99">
        <v>2.0336190856153031</v>
      </c>
      <c r="J155" s="99">
        <v>1.8732191748630029</v>
      </c>
      <c r="K155" s="99">
        <v>1.5546966016157009</v>
      </c>
      <c r="L155" s="99">
        <v>3.6794982105131879</v>
      </c>
      <c r="M155" s="99">
        <v>1.7347125062623745</v>
      </c>
      <c r="N155" s="99">
        <v>2.4037581339222132</v>
      </c>
      <c r="O155" s="99">
        <v>2.6443511173189367</v>
      </c>
      <c r="P155" s="99">
        <v>1.6906936527795611</v>
      </c>
      <c r="Q155" s="99">
        <v>2.0426674987615656</v>
      </c>
      <c r="R155" s="99">
        <v>1.9395691492834293</v>
      </c>
      <c r="S155" s="99">
        <v>2.3127691950258571</v>
      </c>
      <c r="T155" s="99">
        <v>2.3158737283420483</v>
      </c>
      <c r="U155" s="99">
        <v>2.0800714433498113</v>
      </c>
      <c r="V155" s="99">
        <v>2.1999797055200268</v>
      </c>
      <c r="W155" s="99">
        <v>2.1612106507942084</v>
      </c>
      <c r="X155" s="99">
        <v>0.62115430709218367</v>
      </c>
      <c r="Y155" s="99">
        <v>0.47380660653914269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6.6575431477497018</v>
      </c>
      <c r="D156" s="99">
        <v>6.7429456545802395</v>
      </c>
      <c r="E156" s="99">
        <v>6.8260679595122147</v>
      </c>
      <c r="F156" s="99">
        <v>6.8276054476514307</v>
      </c>
      <c r="G156" s="99">
        <v>6.4537880822582512</v>
      </c>
      <c r="H156" s="99">
        <v>6.6894881142774709</v>
      </c>
      <c r="I156" s="99">
        <v>6.2957739129491097</v>
      </c>
      <c r="J156" s="99">
        <v>6.468327036024621</v>
      </c>
      <c r="K156" s="99">
        <v>6.0593526030668938</v>
      </c>
      <c r="L156" s="99">
        <v>4.5506017251545154</v>
      </c>
      <c r="M156" s="99">
        <v>7.0730647032792051</v>
      </c>
      <c r="N156" s="99">
        <v>7.0117733256743504</v>
      </c>
      <c r="O156" s="99">
        <v>7.2597141371611</v>
      </c>
      <c r="P156" s="99">
        <v>7.1455354727645011</v>
      </c>
      <c r="Q156" s="99">
        <v>7.2050062554308445</v>
      </c>
      <c r="R156" s="99">
        <v>7.3857073611063644</v>
      </c>
      <c r="S156" s="99">
        <v>7.5773322113311314</v>
      </c>
      <c r="T156" s="99">
        <v>7.6639134545160763</v>
      </c>
      <c r="U156" s="99">
        <v>7.7427007651719544</v>
      </c>
      <c r="V156" s="99">
        <v>7.9966520412850866</v>
      </c>
      <c r="W156" s="99">
        <v>7.6739917975907437</v>
      </c>
      <c r="X156" s="99">
        <v>6.7612301250089928</v>
      </c>
      <c r="Y156" s="99">
        <v>6.41975688283358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5.6694359760142135</v>
      </c>
      <c r="D157" s="123">
        <v>5.6601131131369007</v>
      </c>
      <c r="E157" s="123">
        <v>5.4053235978510354</v>
      </c>
      <c r="F157" s="123">
        <v>4.8106749286853967</v>
      </c>
      <c r="G157" s="123">
        <v>4.9114676508890627</v>
      </c>
      <c r="H157" s="123">
        <v>4.9382694879604498</v>
      </c>
      <c r="I157" s="123">
        <v>5.1022777243338666</v>
      </c>
      <c r="J157" s="123">
        <v>5.1151945668239751</v>
      </c>
      <c r="K157" s="123">
        <v>4.1093911080502616</v>
      </c>
      <c r="L157" s="123">
        <v>5.0924009014395573</v>
      </c>
      <c r="M157" s="123">
        <v>4.9915976373130455</v>
      </c>
      <c r="N157" s="123">
        <v>5.3137435710750536</v>
      </c>
      <c r="O157" s="123">
        <v>5.4296920525567973</v>
      </c>
      <c r="P157" s="123">
        <v>4.7541067832220101</v>
      </c>
      <c r="Q157" s="123">
        <v>4.969487465119979</v>
      </c>
      <c r="R157" s="123">
        <v>4.8170587914399636</v>
      </c>
      <c r="S157" s="123">
        <v>5.0996330307738429</v>
      </c>
      <c r="T157" s="123">
        <v>5.0642341832157935</v>
      </c>
      <c r="U157" s="123">
        <v>5.0024448860201822</v>
      </c>
      <c r="V157" s="123">
        <v>5.2441248153071269</v>
      </c>
      <c r="W157" s="123">
        <v>4.9011177617175159</v>
      </c>
      <c r="X157" s="123">
        <v>5.4543324049468493</v>
      </c>
      <c r="Y157" s="123">
        <v>5.0020383102018942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5.545934436487336</v>
      </c>
      <c r="D158" s="99">
        <v>5.6178920785662267</v>
      </c>
      <c r="E158" s="99">
        <v>5.2448797931481073</v>
      </c>
      <c r="F158" s="99">
        <v>5.0926725771745973</v>
      </c>
      <c r="G158" s="99">
        <v>4.9409591431478743</v>
      </c>
      <c r="H158" s="99">
        <v>4.8753153226730204</v>
      </c>
      <c r="I158" s="99">
        <v>5.1125862749430011</v>
      </c>
      <c r="J158" s="99">
        <v>4.765666393751089</v>
      </c>
      <c r="K158" s="99">
        <v>4.7943496556341714</v>
      </c>
      <c r="L158" s="99">
        <v>4.8841270448382339</v>
      </c>
      <c r="M158" s="99">
        <v>5.1044204609106956</v>
      </c>
      <c r="N158" s="99">
        <v>5.1395834731171783</v>
      </c>
      <c r="O158" s="99">
        <v>5.1217397558787408</v>
      </c>
      <c r="P158" s="99">
        <v>5.1357532901222154</v>
      </c>
      <c r="Q158" s="99">
        <v>5.091152648655676</v>
      </c>
      <c r="R158" s="99">
        <v>4.6799581904226919</v>
      </c>
      <c r="S158" s="99">
        <v>5.0870141404602398</v>
      </c>
      <c r="T158" s="99">
        <v>4.9912074218378049</v>
      </c>
      <c r="U158" s="99">
        <v>5.0016156836225463</v>
      </c>
      <c r="V158" s="99">
        <v>5.443217047022415</v>
      </c>
      <c r="W158" s="99">
        <v>5.1874521942187908</v>
      </c>
      <c r="X158" s="99">
        <v>5.1645983177024393</v>
      </c>
      <c r="Y158" s="99">
        <v>4.833696381397262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5.7577316712719782</v>
      </c>
      <c r="D159" s="110">
        <v>5.6949961539555911</v>
      </c>
      <c r="E159" s="110">
        <v>5.5356666887571633</v>
      </c>
      <c r="F159" s="110">
        <v>4.538167968462024</v>
      </c>
      <c r="G159" s="110">
        <v>4.8903057233456053</v>
      </c>
      <c r="H159" s="110">
        <v>4.9734565701184152</v>
      </c>
      <c r="I159" s="110">
        <v>5.0965470003503208</v>
      </c>
      <c r="J159" s="110">
        <v>5.2774771202883315</v>
      </c>
      <c r="K159" s="110">
        <v>3.7537477763972609</v>
      </c>
      <c r="L159" s="110">
        <v>5.2062404023423072</v>
      </c>
      <c r="M159" s="110">
        <v>4.9280363511484904</v>
      </c>
      <c r="N159" s="110">
        <v>5.393414828606069</v>
      </c>
      <c r="O159" s="110">
        <v>5.5725048224790017</v>
      </c>
      <c r="P159" s="110">
        <v>4.5896547817923059</v>
      </c>
      <c r="Q159" s="110">
        <v>4.9243212907895018</v>
      </c>
      <c r="R159" s="110">
        <v>4.8526933342665091</v>
      </c>
      <c r="S159" s="110">
        <v>5.103519917366194</v>
      </c>
      <c r="T159" s="110">
        <v>5.0881032067912599</v>
      </c>
      <c r="U159" s="110">
        <v>5.0027235673973562</v>
      </c>
      <c r="V159" s="110">
        <v>5.1928160350285975</v>
      </c>
      <c r="W159" s="110">
        <v>4.8566006147909704</v>
      </c>
      <c r="X159" s="110">
        <v>5.4677729446308225</v>
      </c>
      <c r="Y159" s="110">
        <v>5.0199940682787343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105.89710482642457</v>
      </c>
      <c r="D161" s="118">
        <f t="shared" si="54"/>
        <v>99.003924181048035</v>
      </c>
      <c r="E161" s="118">
        <f t="shared" si="54"/>
        <v>104.15393337688215</v>
      </c>
      <c r="F161" s="118">
        <f t="shared" si="54"/>
        <v>108.14430587243258</v>
      </c>
      <c r="G161" s="118">
        <f t="shared" si="54"/>
        <v>96.235731745599992</v>
      </c>
      <c r="H161" s="118">
        <f t="shared" si="54"/>
        <v>95.035945908592538</v>
      </c>
      <c r="I161" s="118">
        <f t="shared" si="54"/>
        <v>84.825165943216845</v>
      </c>
      <c r="J161" s="118">
        <f t="shared" si="54"/>
        <v>93.285337527613905</v>
      </c>
      <c r="K161" s="118">
        <f t="shared" si="54"/>
        <v>87.529977654749686</v>
      </c>
      <c r="L161" s="118">
        <f t="shared" si="54"/>
        <v>95.377626585703752</v>
      </c>
      <c r="M161" s="118">
        <f t="shared" si="54"/>
        <v>74.483453716919115</v>
      </c>
      <c r="N161" s="118">
        <f t="shared" si="54"/>
        <v>86.341834323668351</v>
      </c>
      <c r="O161" s="118">
        <f t="shared" si="54"/>
        <v>93.073330677204595</v>
      </c>
      <c r="P161" s="118">
        <f t="shared" si="54"/>
        <v>68.036921308033712</v>
      </c>
      <c r="Q161" s="118">
        <f t="shared" si="54"/>
        <v>72.094532661894178</v>
      </c>
      <c r="R161" s="118">
        <f t="shared" ref="R161:V161" si="55">R162+R164+R166+R175</f>
        <v>80.216205342389941</v>
      </c>
      <c r="S161" s="118">
        <f t="shared" si="55"/>
        <v>78.815568880986291</v>
      </c>
      <c r="T161" s="118">
        <f t="shared" si="55"/>
        <v>72.787026516452443</v>
      </c>
      <c r="U161" s="118">
        <f t="shared" si="55"/>
        <v>75.697911683939068</v>
      </c>
      <c r="V161" s="118">
        <f t="shared" si="55"/>
        <v>63.306926881415983</v>
      </c>
      <c r="W161" s="118">
        <f t="shared" ref="W161:Y161" si="56">W162+W164+W166+W175</f>
        <v>77.355337485945128</v>
      </c>
      <c r="X161" s="118">
        <f t="shared" si="56"/>
        <v>55.952377201261321</v>
      </c>
      <c r="Y161" s="118">
        <f t="shared" si="56"/>
        <v>50.656005321016956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91.037957705977504</v>
      </c>
      <c r="D162" s="123">
        <f t="shared" si="57"/>
        <v>83.56688088938941</v>
      </c>
      <c r="E162" s="123">
        <f t="shared" si="57"/>
        <v>89.015637352016626</v>
      </c>
      <c r="F162" s="123">
        <f t="shared" si="57"/>
        <v>94.11577967078351</v>
      </c>
      <c r="G162" s="123">
        <f t="shared" si="57"/>
        <v>82.722452664480741</v>
      </c>
      <c r="H162" s="123">
        <f t="shared" si="57"/>
        <v>81.105341976987745</v>
      </c>
      <c r="I162" s="123">
        <f t="shared" si="57"/>
        <v>71.247150097957089</v>
      </c>
      <c r="J162" s="123">
        <f t="shared" si="57"/>
        <v>79.129589155081106</v>
      </c>
      <c r="K162" s="123">
        <f t="shared" si="57"/>
        <v>73.141189054617357</v>
      </c>
      <c r="L162" s="123">
        <f t="shared" si="57"/>
        <v>80.489922901932871</v>
      </c>
      <c r="M162" s="123">
        <f t="shared" si="57"/>
        <v>59.552991923114966</v>
      </c>
      <c r="N162" s="123">
        <f t="shared" si="57"/>
        <v>70.604959850012591</v>
      </c>
      <c r="O162" s="123">
        <f t="shared" si="57"/>
        <v>75.748137985994063</v>
      </c>
      <c r="P162" s="123">
        <f t="shared" si="57"/>
        <v>53.547413880923472</v>
      </c>
      <c r="Q162" s="123">
        <f t="shared" si="57"/>
        <v>56.476055499272618</v>
      </c>
      <c r="R162" s="123">
        <f t="shared" si="57"/>
        <v>61.689807522834663</v>
      </c>
      <c r="S162" s="123">
        <f t="shared" si="57"/>
        <v>58.578312573583744</v>
      </c>
      <c r="T162" s="123">
        <f t="shared" si="57"/>
        <v>53.729094533955255</v>
      </c>
      <c r="U162" s="123">
        <f t="shared" si="57"/>
        <v>52.135499172278479</v>
      </c>
      <c r="V162" s="123">
        <f t="shared" si="57"/>
        <v>43.693403757497229</v>
      </c>
      <c r="W162" s="123">
        <f t="shared" si="57"/>
        <v>52.236056161390501</v>
      </c>
      <c r="X162" s="123">
        <f t="shared" si="57"/>
        <v>41.890090244153136</v>
      </c>
      <c r="Y162" s="123">
        <f t="shared" si="57"/>
        <v>37.894503990133515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91.037957705977504</v>
      </c>
      <c r="D163" s="110">
        <v>83.56688088938941</v>
      </c>
      <c r="E163" s="110">
        <v>89.015637352016626</v>
      </c>
      <c r="F163" s="110">
        <v>94.11577967078351</v>
      </c>
      <c r="G163" s="110">
        <v>82.722452664480741</v>
      </c>
      <c r="H163" s="110">
        <v>81.105341976987745</v>
      </c>
      <c r="I163" s="110">
        <v>71.247150097957089</v>
      </c>
      <c r="J163" s="110">
        <v>79.129589155081106</v>
      </c>
      <c r="K163" s="110">
        <v>73.141189054617357</v>
      </c>
      <c r="L163" s="110">
        <v>80.489922901932871</v>
      </c>
      <c r="M163" s="110">
        <v>59.552991923114966</v>
      </c>
      <c r="N163" s="110">
        <v>70.604959850012591</v>
      </c>
      <c r="O163" s="110">
        <v>75.748137985994063</v>
      </c>
      <c r="P163" s="110">
        <v>53.547413880923472</v>
      </c>
      <c r="Q163" s="110">
        <v>56.476055499272618</v>
      </c>
      <c r="R163" s="110">
        <v>61.689807522834663</v>
      </c>
      <c r="S163" s="110">
        <v>58.578312573583744</v>
      </c>
      <c r="T163" s="110">
        <v>53.729094533955255</v>
      </c>
      <c r="U163" s="110">
        <v>52.135499172278479</v>
      </c>
      <c r="V163" s="110">
        <v>43.693403757497229</v>
      </c>
      <c r="W163" s="110">
        <v>52.236056161390501</v>
      </c>
      <c r="X163" s="110">
        <v>41.890090244153136</v>
      </c>
      <c r="Y163" s="110">
        <v>37.894503990133515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0.44312822163619087</v>
      </c>
      <c r="D164" s="123">
        <f t="shared" si="58"/>
        <v>1.1234844696405903</v>
      </c>
      <c r="E164" s="123">
        <f t="shared" si="58"/>
        <v>0.74755157641483516</v>
      </c>
      <c r="F164" s="123">
        <f t="shared" si="58"/>
        <v>0.3068212653962093</v>
      </c>
      <c r="G164" s="123">
        <f t="shared" si="58"/>
        <v>0.36334715282466773</v>
      </c>
      <c r="H164" s="123">
        <f t="shared" si="58"/>
        <v>0.61643262171224023</v>
      </c>
      <c r="I164" s="123">
        <f t="shared" si="58"/>
        <v>0.13690139045150967</v>
      </c>
      <c r="J164" s="123">
        <f t="shared" si="58"/>
        <v>0.7179937526795741</v>
      </c>
      <c r="K164" s="123">
        <f t="shared" si="58"/>
        <v>2.646274255347894</v>
      </c>
      <c r="L164" s="123">
        <f t="shared" si="58"/>
        <v>1.5627886061487117</v>
      </c>
      <c r="M164" s="123">
        <f t="shared" si="58"/>
        <v>1.1271700290527888</v>
      </c>
      <c r="N164" s="123">
        <f t="shared" si="58"/>
        <v>1.0225485552453784</v>
      </c>
      <c r="O164" s="123">
        <f t="shared" si="58"/>
        <v>2.0212630170378016</v>
      </c>
      <c r="P164" s="123">
        <f t="shared" si="58"/>
        <v>0.88654550607734683</v>
      </c>
      <c r="Q164" s="123">
        <f t="shared" si="58"/>
        <v>1.4043623375161607</v>
      </c>
      <c r="R164" s="123">
        <f t="shared" si="58"/>
        <v>4.385362855851592</v>
      </c>
      <c r="S164" s="123">
        <f t="shared" si="58"/>
        <v>5.2489184537636975</v>
      </c>
      <c r="T164" s="123">
        <f t="shared" si="58"/>
        <v>4.0202990189154511</v>
      </c>
      <c r="U164" s="123">
        <f t="shared" si="58"/>
        <v>8.7464990457022296</v>
      </c>
      <c r="V164" s="123">
        <f t="shared" si="58"/>
        <v>4.1772777748069911</v>
      </c>
      <c r="W164" s="123">
        <f t="shared" si="58"/>
        <v>10.357381143673734</v>
      </c>
      <c r="X164" s="123">
        <f t="shared" si="58"/>
        <v>1.2354606709225182</v>
      </c>
      <c r="Y164" s="123">
        <f t="shared" si="58"/>
        <v>0.88235633649373413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0.44312822163619087</v>
      </c>
      <c r="D165" s="99">
        <f>RES_hhdet_in_tesh!D165/RES_summary!D$21</f>
        <v>1.1234844696405903</v>
      </c>
      <c r="E165" s="99">
        <f>RES_hhdet_in_tesh!E165/RES_summary!E$21</f>
        <v>0.74755157641483516</v>
      </c>
      <c r="F165" s="99">
        <f>RES_hhdet_in_tesh!F165/RES_summary!F$21</f>
        <v>0.3068212653962093</v>
      </c>
      <c r="G165" s="99">
        <f>RES_hhdet_in_tesh!G165/RES_summary!G$21</f>
        <v>0.36334715282466773</v>
      </c>
      <c r="H165" s="99">
        <f>RES_hhdet_in_tesh!H165/RES_summary!H$21</f>
        <v>0.61643262171224023</v>
      </c>
      <c r="I165" s="99">
        <f>RES_hhdet_in_tesh!I165/RES_summary!I$21</f>
        <v>0.13690139045150967</v>
      </c>
      <c r="J165" s="99">
        <f>RES_hhdet_in_tesh!J165/RES_summary!J$21</f>
        <v>0.7179937526795741</v>
      </c>
      <c r="K165" s="99">
        <f>RES_hhdet_in_tesh!K165/RES_summary!K$21</f>
        <v>2.646274255347894</v>
      </c>
      <c r="L165" s="99">
        <f>RES_hhdet_in_tesh!L165/RES_summary!L$21</f>
        <v>1.5627886061487117</v>
      </c>
      <c r="M165" s="99">
        <f>RES_hhdet_in_tesh!M165/RES_summary!M$21</f>
        <v>1.1271700290527888</v>
      </c>
      <c r="N165" s="99">
        <f>RES_hhdet_in_tesh!N165/RES_summary!N$21</f>
        <v>1.0225485552453784</v>
      </c>
      <c r="O165" s="99">
        <f>RES_hhdet_in_tesh!O165/RES_summary!O$21</f>
        <v>2.0212630170378016</v>
      </c>
      <c r="P165" s="99">
        <f>RES_hhdet_in_tesh!P165/RES_summary!P$21</f>
        <v>0.88654550607734683</v>
      </c>
      <c r="Q165" s="99">
        <f>RES_hhdet_in_tesh!Q165/RES_summary!Q$21</f>
        <v>1.4043623375161607</v>
      </c>
      <c r="R165" s="99">
        <f>RES_hhdet_in_tesh!R165/RES_summary!R$21</f>
        <v>4.385362855851592</v>
      </c>
      <c r="S165" s="99">
        <f>RES_hhdet_in_tesh!S165/RES_summary!S$21</f>
        <v>5.2489184537636975</v>
      </c>
      <c r="T165" s="99">
        <f>RES_hhdet_in_tesh!T165/RES_summary!T$21</f>
        <v>4.0202990189154511</v>
      </c>
      <c r="U165" s="99">
        <f>RES_hhdet_in_tesh!U165/RES_summary!U$21</f>
        <v>8.7464990457022296</v>
      </c>
      <c r="V165" s="99">
        <f>RES_hhdet_in_tesh!V165/RES_summary!V$21</f>
        <v>4.1772777748069911</v>
      </c>
      <c r="W165" s="99">
        <f>RES_hhdet_in_tesh!W165/RES_summary!W$21</f>
        <v>10.357381143673734</v>
      </c>
      <c r="X165" s="99">
        <f>RES_hhdet_in_tesh!X165/RES_summary!X$21</f>
        <v>1.2354606709225182</v>
      </c>
      <c r="Y165" s="99">
        <f>RES_hhdet_in_tesh!Y165/RES_summary!Y$21</f>
        <v>0.88235633649373413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8.7465958589600294</v>
      </c>
      <c r="D166" s="123">
        <v>8.6534436604989242</v>
      </c>
      <c r="E166" s="123">
        <v>8.9854224014262272</v>
      </c>
      <c r="F166" s="123">
        <v>8.9110296677969512</v>
      </c>
      <c r="G166" s="123">
        <v>8.2384644192002821</v>
      </c>
      <c r="H166" s="123">
        <v>8.3759014008968293</v>
      </c>
      <c r="I166" s="123">
        <v>8.3388366805188454</v>
      </c>
      <c r="J166" s="123">
        <v>8.3225613578924413</v>
      </c>
      <c r="K166" s="123">
        <v>7.6331182256408781</v>
      </c>
      <c r="L166" s="123">
        <v>8.2325130656543326</v>
      </c>
      <c r="M166" s="123">
        <v>8.8116940660644456</v>
      </c>
      <c r="N166" s="123">
        <v>9.400583516402893</v>
      </c>
      <c r="O166" s="123">
        <v>9.8742367898018326</v>
      </c>
      <c r="P166" s="123">
        <v>8.8488574719701845</v>
      </c>
      <c r="Q166" s="123">
        <v>9.2446276714535696</v>
      </c>
      <c r="R166" s="123">
        <v>9.3239756500054689</v>
      </c>
      <c r="S166" s="123">
        <v>9.8887047840209465</v>
      </c>
      <c r="T166" s="123">
        <v>9.9733989062863504</v>
      </c>
      <c r="U166" s="123">
        <v>9.8134685733835383</v>
      </c>
      <c r="V166" s="123">
        <v>10.192119558128919</v>
      </c>
      <c r="W166" s="123">
        <v>9.8607849899487228</v>
      </c>
      <c r="X166" s="123">
        <v>7.3724948032318265</v>
      </c>
      <c r="Y166" s="123">
        <v>6.8771066119536206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8.6799515310563198</v>
      </c>
      <c r="D167" s="99">
        <v>8.9204495543368978</v>
      </c>
      <c r="E167" s="99">
        <v>8.6809789378701137</v>
      </c>
      <c r="F167" s="99">
        <v>8.7884568142834727</v>
      </c>
      <c r="G167" s="99">
        <v>8.5680887540917663</v>
      </c>
      <c r="H167" s="99">
        <v>8.3007839232979119</v>
      </c>
      <c r="I167" s="99">
        <v>8.5425230767612117</v>
      </c>
      <c r="J167" s="99">
        <v>7.9810708059218012</v>
      </c>
      <c r="K167" s="99">
        <v>8.017744534629907</v>
      </c>
      <c r="L167" s="99">
        <v>8.3930815834825019</v>
      </c>
      <c r="M167" s="99">
        <v>9.0444727209302638</v>
      </c>
      <c r="N167" s="99">
        <v>9.0674866342297857</v>
      </c>
      <c r="O167" s="99">
        <v>9.0973903561048175</v>
      </c>
      <c r="P167" s="99">
        <v>9.135942920698719</v>
      </c>
      <c r="Q167" s="99">
        <v>9.1210731767724234</v>
      </c>
      <c r="R167" s="99">
        <v>9.2878176654433329</v>
      </c>
      <c r="S167" s="99">
        <v>9.8896721522727233</v>
      </c>
      <c r="T167" s="99">
        <v>9.9993661496423876</v>
      </c>
      <c r="U167" s="99">
        <v>9.7642427844889905</v>
      </c>
      <c r="V167" s="99">
        <v>10.081533945404473</v>
      </c>
      <c r="W167" s="99">
        <v>10.954614723609085</v>
      </c>
      <c r="X167" s="99">
        <v>7.4373364693128394</v>
      </c>
      <c r="Y167" s="99">
        <v>6.6320316002947939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8.679900748073246</v>
      </c>
      <c r="D168" s="99">
        <v>8.9203830296235953</v>
      </c>
      <c r="E168" s="99">
        <v>8.6804602246419922</v>
      </c>
      <c r="F168" s="99">
        <v>8.7881559256885353</v>
      </c>
      <c r="G168" s="99">
        <v>8.5687486463205502</v>
      </c>
      <c r="H168" s="99">
        <v>8.302115753446877</v>
      </c>
      <c r="I168" s="99">
        <v>8.5471015262967409</v>
      </c>
      <c r="J168" s="99">
        <v>7.9848470012109729</v>
      </c>
      <c r="K168" s="99">
        <v>8.0228339924677332</v>
      </c>
      <c r="L168" s="99">
        <v>8.3979257300745438</v>
      </c>
      <c r="M168" s="99">
        <v>9.0504440288997419</v>
      </c>
      <c r="N168" s="99">
        <v>0</v>
      </c>
      <c r="O168" s="99">
        <v>0</v>
      </c>
      <c r="P168" s="99">
        <v>9.1401233561746835</v>
      </c>
      <c r="Q168" s="99">
        <v>9.1235282550386696</v>
      </c>
      <c r="R168" s="99">
        <v>9.2935443913299967</v>
      </c>
      <c r="S168" s="99">
        <v>9.8993407498139501</v>
      </c>
      <c r="T168" s="99">
        <v>10.013648271451796</v>
      </c>
      <c r="U168" s="99">
        <v>9.7739165562389143</v>
      </c>
      <c r="V168" s="99">
        <v>10.079030337093913</v>
      </c>
      <c r="W168" s="99">
        <v>10.959532706260067</v>
      </c>
      <c r="X168" s="99">
        <v>7.4517993286754969</v>
      </c>
      <c r="Y168" s="99">
        <v>6.6456169462971006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2.0787308821230246</v>
      </c>
      <c r="D169" s="102">
        <v>1.9515960423760719</v>
      </c>
      <c r="E169" s="102">
        <v>2.1039641605920383</v>
      </c>
      <c r="F169" s="102">
        <v>2.0634539104379632</v>
      </c>
      <c r="G169" s="102">
        <v>1.8305187968870995</v>
      </c>
      <c r="H169" s="102">
        <v>1.6790014441244123</v>
      </c>
      <c r="I169" s="102">
        <v>2.0867483381092882</v>
      </c>
      <c r="J169" s="102">
        <v>1.7915034156129421</v>
      </c>
      <c r="K169" s="102">
        <v>1.6411210253641422</v>
      </c>
      <c r="L169" s="102">
        <v>3.7545215034931654</v>
      </c>
      <c r="M169" s="102">
        <v>1.7856785002781352</v>
      </c>
      <c r="N169" s="102">
        <v>0</v>
      </c>
      <c r="O169" s="102">
        <v>0</v>
      </c>
      <c r="P169" s="102">
        <v>1.7507999028031984</v>
      </c>
      <c r="Q169" s="102">
        <v>2.0130508376038843</v>
      </c>
      <c r="R169" s="102">
        <v>1.9326511093349417</v>
      </c>
      <c r="S169" s="102">
        <v>2.3137365260346106</v>
      </c>
      <c r="T169" s="102">
        <v>2.3212596944968995</v>
      </c>
      <c r="U169" s="102">
        <v>2.0674663099808073</v>
      </c>
      <c r="V169" s="102">
        <v>2.1735202409197285</v>
      </c>
      <c r="W169" s="102">
        <v>2.4155537693059395</v>
      </c>
      <c r="X169" s="102">
        <v>0.62521417922750988</v>
      </c>
      <c r="Y169" s="102">
        <v>0.4415820828530882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6.6011698659502223</v>
      </c>
      <c r="D170" s="105">
        <v>6.9687869872475234</v>
      </c>
      <c r="E170" s="105">
        <v>6.5764960640499543</v>
      </c>
      <c r="F170" s="105">
        <v>6.7247020152505712</v>
      </c>
      <c r="G170" s="105">
        <v>6.7382298494334512</v>
      </c>
      <c r="H170" s="105">
        <v>6.6231143093224665</v>
      </c>
      <c r="I170" s="105">
        <v>6.4603531881874519</v>
      </c>
      <c r="J170" s="105">
        <v>6.1933435855980292</v>
      </c>
      <c r="K170" s="105">
        <v>6.3817129671035904</v>
      </c>
      <c r="L170" s="105">
        <v>4.6434042265813771</v>
      </c>
      <c r="M170" s="105">
        <v>7.2647655286216075</v>
      </c>
      <c r="N170" s="105">
        <v>0</v>
      </c>
      <c r="O170" s="105">
        <v>0</v>
      </c>
      <c r="P170" s="105">
        <v>7.3893234533714862</v>
      </c>
      <c r="Q170" s="105">
        <v>7.1104774174347849</v>
      </c>
      <c r="R170" s="105">
        <v>7.3608932819950548</v>
      </c>
      <c r="S170" s="105">
        <v>7.58560422377934</v>
      </c>
      <c r="T170" s="105">
        <v>7.6923885769548965</v>
      </c>
      <c r="U170" s="105">
        <v>7.7064502462581075</v>
      </c>
      <c r="V170" s="105">
        <v>7.9055100961741864</v>
      </c>
      <c r="W170" s="105">
        <v>8.5439789369541241</v>
      </c>
      <c r="X170" s="105">
        <v>6.826585149447987</v>
      </c>
      <c r="Y170" s="105">
        <v>6.2040348634440114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8.7545685679413356</v>
      </c>
      <c r="D171" s="102">
        <v>8.6305573080938736</v>
      </c>
      <c r="E171" s="102">
        <v>9.0108140980325366</v>
      </c>
      <c r="F171" s="102">
        <v>8.922822579665155</v>
      </c>
      <c r="G171" s="102">
        <v>8.2048500609286776</v>
      </c>
      <c r="H171" s="102">
        <v>8.3818750013259624</v>
      </c>
      <c r="I171" s="102">
        <v>8.32496087810107</v>
      </c>
      <c r="J171" s="102">
        <v>8.3362476549065203</v>
      </c>
      <c r="K171" s="102">
        <v>7.6095136801352385</v>
      </c>
      <c r="L171" s="102">
        <v>8.225147126182808</v>
      </c>
      <c r="M171" s="102">
        <v>8.8013468947238724</v>
      </c>
      <c r="N171" s="102">
        <v>9.4126733141583365</v>
      </c>
      <c r="O171" s="102">
        <v>9.9060099560178738</v>
      </c>
      <c r="P171" s="102">
        <v>8.8381425173971309</v>
      </c>
      <c r="Q171" s="102">
        <v>9.2493978234758742</v>
      </c>
      <c r="R171" s="102">
        <v>9.3252137759645137</v>
      </c>
      <c r="S171" s="102">
        <v>9.8884502703160582</v>
      </c>
      <c r="T171" s="102">
        <v>9.9709258739735382</v>
      </c>
      <c r="U171" s="102">
        <v>9.813730464758045</v>
      </c>
      <c r="V171" s="102">
        <v>10.195256114502271</v>
      </c>
      <c r="W171" s="102">
        <v>9.8353324630319658</v>
      </c>
      <c r="X171" s="102">
        <v>7.3681871111129089</v>
      </c>
      <c r="Y171" s="102">
        <v>6.8796295439232065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8.7544483217891891</v>
      </c>
      <c r="D172" s="105">
        <v>8.6301133229094145</v>
      </c>
      <c r="E172" s="105">
        <v>9.0106145559550175</v>
      </c>
      <c r="F172" s="105">
        <v>8.9229806213466389</v>
      </c>
      <c r="G172" s="105">
        <v>8.2055946964651429</v>
      </c>
      <c r="H172" s="105">
        <v>8.3843494638160418</v>
      </c>
      <c r="I172" s="105">
        <v>8.3293929985644102</v>
      </c>
      <c r="J172" s="105">
        <v>8.341546210887623</v>
      </c>
      <c r="K172" s="105">
        <v>7.6140492046825932</v>
      </c>
      <c r="L172" s="105">
        <v>8.2300999356677043</v>
      </c>
      <c r="M172" s="105">
        <v>8.8077772095415803</v>
      </c>
      <c r="N172" s="105">
        <v>9.4155314595965649</v>
      </c>
      <c r="O172" s="105">
        <v>9.904065254480038</v>
      </c>
      <c r="P172" s="105">
        <v>8.8362291255440653</v>
      </c>
      <c r="Q172" s="105">
        <v>9.2476737541924106</v>
      </c>
      <c r="R172" s="105">
        <v>9.3252765103897914</v>
      </c>
      <c r="S172" s="105">
        <v>9.8901014063569885</v>
      </c>
      <c r="T172" s="105">
        <v>9.979787182858125</v>
      </c>
      <c r="U172" s="105">
        <v>9.8227722085217621</v>
      </c>
      <c r="V172" s="105">
        <v>10.196631746805114</v>
      </c>
      <c r="W172" s="105">
        <v>9.8352024483849512</v>
      </c>
      <c r="X172" s="105">
        <v>7.3823844321011753</v>
      </c>
      <c r="Y172" s="105">
        <v>6.8935634893727222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2.0969051740394877</v>
      </c>
      <c r="D173" s="99">
        <v>1.8871676683291732</v>
      </c>
      <c r="E173" s="99">
        <v>2.1845465964428032</v>
      </c>
      <c r="F173" s="99">
        <v>2.0953751736952069</v>
      </c>
      <c r="G173" s="99">
        <v>1.7518066142068884</v>
      </c>
      <c r="H173" s="99">
        <v>1.6948613495385714</v>
      </c>
      <c r="I173" s="99">
        <v>2.0336190856153036</v>
      </c>
      <c r="J173" s="99">
        <v>1.8732191748630029</v>
      </c>
      <c r="K173" s="99">
        <v>1.5546966016157004</v>
      </c>
      <c r="L173" s="99">
        <v>3.679498210513187</v>
      </c>
      <c r="M173" s="99">
        <v>1.7347125062623745</v>
      </c>
      <c r="N173" s="99">
        <v>2.4037581339222132</v>
      </c>
      <c r="O173" s="99">
        <v>2.6443511173189376</v>
      </c>
      <c r="P173" s="99">
        <v>1.6906936527795615</v>
      </c>
      <c r="Q173" s="99">
        <v>2.0426674987615661</v>
      </c>
      <c r="R173" s="99">
        <v>1.9395691492834293</v>
      </c>
      <c r="S173" s="99">
        <v>2.3127691950258575</v>
      </c>
      <c r="T173" s="99">
        <v>2.3158737283420483</v>
      </c>
      <c r="U173" s="99">
        <v>2.0800714433498113</v>
      </c>
      <c r="V173" s="99">
        <v>2.1999797055200268</v>
      </c>
      <c r="W173" s="99">
        <v>2.1612106507942084</v>
      </c>
      <c r="X173" s="99">
        <v>0.62115430709218367</v>
      </c>
      <c r="Y173" s="99">
        <v>0.47380660653914275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6.6575431477497009</v>
      </c>
      <c r="D174" s="110">
        <v>6.7429456545802413</v>
      </c>
      <c r="E174" s="110">
        <v>6.8260679595122147</v>
      </c>
      <c r="F174" s="110">
        <v>6.8276054476514307</v>
      </c>
      <c r="G174" s="110">
        <v>6.4537880822582538</v>
      </c>
      <c r="H174" s="110">
        <v>6.6894881142774718</v>
      </c>
      <c r="I174" s="110">
        <v>6.2957739129491062</v>
      </c>
      <c r="J174" s="110">
        <v>6.4683270360246201</v>
      </c>
      <c r="K174" s="110">
        <v>6.0593526030668938</v>
      </c>
      <c r="L174" s="110">
        <v>4.5506017251545163</v>
      </c>
      <c r="M174" s="110">
        <v>7.0730647032792042</v>
      </c>
      <c r="N174" s="110">
        <v>7.0117733256743504</v>
      </c>
      <c r="O174" s="110">
        <v>7.2597141371611</v>
      </c>
      <c r="P174" s="110">
        <v>7.1455354727645028</v>
      </c>
      <c r="Q174" s="110">
        <v>7.2050062554308454</v>
      </c>
      <c r="R174" s="110">
        <v>7.3857073611063617</v>
      </c>
      <c r="S174" s="110">
        <v>7.5773322113311314</v>
      </c>
      <c r="T174" s="110">
        <v>7.6639134545160763</v>
      </c>
      <c r="U174" s="110">
        <v>7.7427007651719526</v>
      </c>
      <c r="V174" s="110">
        <v>7.9966520412850866</v>
      </c>
      <c r="W174" s="110">
        <v>7.673991797590741</v>
      </c>
      <c r="X174" s="110">
        <v>6.7612301250089919</v>
      </c>
      <c r="Y174" s="110">
        <v>6.4197568828335791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5.6694230398508338</v>
      </c>
      <c r="D175" s="123">
        <v>5.660115161519113</v>
      </c>
      <c r="E175" s="123">
        <v>5.4053220470244687</v>
      </c>
      <c r="F175" s="123">
        <v>4.8106752684559151</v>
      </c>
      <c r="G175" s="123">
        <v>4.9114675090942992</v>
      </c>
      <c r="H175" s="123">
        <v>4.9382699089957187</v>
      </c>
      <c r="I175" s="123">
        <v>5.1022777742893899</v>
      </c>
      <c r="J175" s="123">
        <v>5.1151932619607816</v>
      </c>
      <c r="K175" s="123">
        <v>4.1093961191435637</v>
      </c>
      <c r="L175" s="123">
        <v>5.0924020119678319</v>
      </c>
      <c r="M175" s="123">
        <v>4.991597698686923</v>
      </c>
      <c r="N175" s="123">
        <v>5.313742402007497</v>
      </c>
      <c r="O175" s="123">
        <v>5.4296928843709056</v>
      </c>
      <c r="P175" s="123">
        <v>4.7541044490627113</v>
      </c>
      <c r="Q175" s="123">
        <v>4.9694871536518228</v>
      </c>
      <c r="R175" s="123">
        <v>4.8170593136982234</v>
      </c>
      <c r="S175" s="123">
        <v>5.0996330696178935</v>
      </c>
      <c r="T175" s="123">
        <v>5.064234057295387</v>
      </c>
      <c r="U175" s="123">
        <v>5.002444892574812</v>
      </c>
      <c r="V175" s="123">
        <v>5.2441257909828431</v>
      </c>
      <c r="W175" s="123">
        <v>4.9011151909321677</v>
      </c>
      <c r="X175" s="123">
        <v>5.4543314829538376</v>
      </c>
      <c r="Y175" s="123">
        <v>5.0020383824360861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5.545934436487336</v>
      </c>
      <c r="D176" s="99">
        <v>5.6178920785662267</v>
      </c>
      <c r="E176" s="99">
        <v>5.244879793148109</v>
      </c>
      <c r="F176" s="99">
        <v>5.0926725771745973</v>
      </c>
      <c r="G176" s="99">
        <v>4.9409591431478761</v>
      </c>
      <c r="H176" s="99">
        <v>4.8753153226730204</v>
      </c>
      <c r="I176" s="99">
        <v>5.1125862749430002</v>
      </c>
      <c r="J176" s="99">
        <v>4.765666393751089</v>
      </c>
      <c r="K176" s="99">
        <v>4.7943496556341714</v>
      </c>
      <c r="L176" s="99">
        <v>4.884127044838233</v>
      </c>
      <c r="M176" s="99">
        <v>5.1044204609106947</v>
      </c>
      <c r="N176" s="99">
        <v>5.1395834731171783</v>
      </c>
      <c r="O176" s="99">
        <v>5.1217397558787408</v>
      </c>
      <c r="P176" s="99">
        <v>5.1357532901222145</v>
      </c>
      <c r="Q176" s="99">
        <v>5.0911526486556751</v>
      </c>
      <c r="R176" s="99">
        <v>4.679958190422691</v>
      </c>
      <c r="S176" s="99">
        <v>5.0870141404602398</v>
      </c>
      <c r="T176" s="99">
        <v>4.9912074218378049</v>
      </c>
      <c r="U176" s="99">
        <v>5.0016156836225472</v>
      </c>
      <c r="V176" s="99">
        <v>5.4432170470224159</v>
      </c>
      <c r="W176" s="99">
        <v>5.1874521942187899</v>
      </c>
      <c r="X176" s="99">
        <v>5.1645983177024384</v>
      </c>
      <c r="Y176" s="99">
        <v>4.833696381397262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5.7577316712719782</v>
      </c>
      <c r="D177" s="110">
        <v>5.6949961539555902</v>
      </c>
      <c r="E177" s="110">
        <v>5.5356666887571642</v>
      </c>
      <c r="F177" s="110">
        <v>4.538167968462024</v>
      </c>
      <c r="G177" s="110">
        <v>4.8903057233456071</v>
      </c>
      <c r="H177" s="110">
        <v>4.9734565701184161</v>
      </c>
      <c r="I177" s="110">
        <v>5.0965470003503217</v>
      </c>
      <c r="J177" s="110">
        <v>5.2774771202883333</v>
      </c>
      <c r="K177" s="110">
        <v>3.7537477763972609</v>
      </c>
      <c r="L177" s="110">
        <v>5.2062404023423081</v>
      </c>
      <c r="M177" s="110">
        <v>4.9280363511484904</v>
      </c>
      <c r="N177" s="110">
        <v>5.393414828606069</v>
      </c>
      <c r="O177" s="110">
        <v>5.5725048224790026</v>
      </c>
      <c r="P177" s="110">
        <v>4.5896547817923068</v>
      </c>
      <c r="Q177" s="110">
        <v>4.9243212907895018</v>
      </c>
      <c r="R177" s="110">
        <v>4.8526933342665073</v>
      </c>
      <c r="S177" s="110">
        <v>5.1035199173661931</v>
      </c>
      <c r="T177" s="110">
        <v>5.088103206791259</v>
      </c>
      <c r="U177" s="110">
        <v>5.0027235673973554</v>
      </c>
      <c r="V177" s="110">
        <v>5.1928160350285975</v>
      </c>
      <c r="W177" s="110">
        <v>4.8566006147909695</v>
      </c>
      <c r="X177" s="110">
        <v>5.4677729446308234</v>
      </c>
      <c r="Y177" s="110">
        <v>5.0199940682787343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40.042073243066788</v>
      </c>
      <c r="I3" s="118">
        <f t="shared" si="0"/>
        <v>38.750088334172112</v>
      </c>
      <c r="J3" s="118">
        <f t="shared" si="0"/>
        <v>43.99646502534037</v>
      </c>
      <c r="K3" s="118">
        <f t="shared" si="0"/>
        <v>40.133936764740909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41.011122813280416</v>
      </c>
      <c r="P3" s="118">
        <f t="shared" si="0"/>
        <v>0</v>
      </c>
      <c r="Q3" s="118">
        <f t="shared" si="0"/>
        <v>0</v>
      </c>
      <c r="R3" s="118">
        <f t="shared" ref="R3:V3" si="1">R4+R7+R9+R19</f>
        <v>27.871359699958994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19.882103310655278</v>
      </c>
      <c r="X3" s="118">
        <f t="shared" si="2"/>
        <v>19.514418173110638</v>
      </c>
      <c r="Y3" s="118">
        <f t="shared" si="2"/>
        <v>15.281601052530878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39.056547585138468</v>
      </c>
      <c r="I4" s="123">
        <f t="shared" si="3"/>
        <v>36.894475961500376</v>
      </c>
      <c r="J4" s="123">
        <f t="shared" si="3"/>
        <v>41.184141412365641</v>
      </c>
      <c r="K4" s="123">
        <f t="shared" si="3"/>
        <v>37.51752639760798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35.701526977899945</v>
      </c>
      <c r="P4" s="123">
        <f t="shared" si="3"/>
        <v>0</v>
      </c>
      <c r="Q4" s="123">
        <f t="shared" si="3"/>
        <v>0</v>
      </c>
      <c r="R4" s="123">
        <f t="shared" ref="R4:V4" si="4">SUM(R5:R6)</f>
        <v>27.871359699958994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19.171715930376639</v>
      </c>
      <c r="X4" s="123">
        <f t="shared" si="5"/>
        <v>18.832442934737795</v>
      </c>
      <c r="Y4" s="123">
        <f t="shared" si="5"/>
        <v>14.186623595561132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39.056547585138468</v>
      </c>
      <c r="I5" s="99">
        <v>36.894475961500376</v>
      </c>
      <c r="J5" s="99">
        <v>41.184141412365641</v>
      </c>
      <c r="K5" s="99">
        <v>37.51752639760798</v>
      </c>
      <c r="L5" s="99">
        <v>0</v>
      </c>
      <c r="M5" s="99">
        <v>0</v>
      </c>
      <c r="N5" s="99">
        <v>0</v>
      </c>
      <c r="O5" s="99">
        <v>35.701526977899945</v>
      </c>
      <c r="P5" s="99">
        <v>0</v>
      </c>
      <c r="Q5" s="99">
        <v>0</v>
      </c>
      <c r="R5" s="99">
        <v>27.871359699958994</v>
      </c>
      <c r="S5" s="99">
        <v>0</v>
      </c>
      <c r="T5" s="99">
        <v>0</v>
      </c>
      <c r="U5" s="99">
        <v>0</v>
      </c>
      <c r="V5" s="99">
        <v>0</v>
      </c>
      <c r="W5" s="99">
        <v>19.171715930376639</v>
      </c>
      <c r="X5" s="99">
        <v>18.832442934737795</v>
      </c>
      <c r="Y5" s="99">
        <v>14.186623595561132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0.34367908441552736</v>
      </c>
      <c r="I9" s="123">
        <v>1.1850338710493467</v>
      </c>
      <c r="J9" s="123">
        <v>2.2577762082620425</v>
      </c>
      <c r="K9" s="123">
        <v>2.0150671185279121</v>
      </c>
      <c r="L9" s="123">
        <v>0</v>
      </c>
      <c r="M9" s="123">
        <v>0</v>
      </c>
      <c r="N9" s="123">
        <v>0</v>
      </c>
      <c r="O9" s="123">
        <v>4.6990198411789361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0.45739891738349298</v>
      </c>
      <c r="X9" s="123">
        <v>0.59878214596931922</v>
      </c>
      <c r="Y9" s="123">
        <v>0.92548195939559763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5.0267060521795957</v>
      </c>
      <c r="I10" s="99">
        <v>5.7662495130796918</v>
      </c>
      <c r="J10" s="99">
        <v>6.6847064060264803</v>
      </c>
      <c r="K10" s="99">
        <v>6.2772470189053005</v>
      </c>
      <c r="L10" s="99">
        <v>0</v>
      </c>
      <c r="M10" s="99">
        <v>0</v>
      </c>
      <c r="N10" s="99">
        <v>0</v>
      </c>
      <c r="O10" s="99">
        <v>4.6990198411789361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5.6347899671823898</v>
      </c>
      <c r="X10" s="99">
        <v>3.5251833533143602</v>
      </c>
      <c r="Y10" s="99">
        <v>2.9144222446177026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2.9444220038240752</v>
      </c>
      <c r="I11" s="99">
        <v>3.0176611087496994</v>
      </c>
      <c r="J11" s="99">
        <v>2.805853500867669</v>
      </c>
      <c r="K11" s="99">
        <v>2.8027742841175183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3.0592107100925685</v>
      </c>
      <c r="X11" s="99">
        <v>2.0679714607915756</v>
      </c>
      <c r="Y11" s="99">
        <v>1.840018566476717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0.73714747353634646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0.73714747353634646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0.64184657351279606</v>
      </c>
      <c r="I19" s="123">
        <v>0.6705785016223863</v>
      </c>
      <c r="J19" s="123">
        <v>0.5545474047126846</v>
      </c>
      <c r="K19" s="123">
        <v>0.60134324860501798</v>
      </c>
      <c r="L19" s="123">
        <v>0</v>
      </c>
      <c r="M19" s="123">
        <v>0</v>
      </c>
      <c r="N19" s="123">
        <v>0</v>
      </c>
      <c r="O19" s="123">
        <v>0.61057599420153186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0.25298846289514487</v>
      </c>
      <c r="X19" s="123">
        <v>8.3193092403523711E-2</v>
      </c>
      <c r="Y19" s="123">
        <v>0.16949549757414922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1.7900250888946116</v>
      </c>
      <c r="I21" s="99">
        <v>1.8768098241529281</v>
      </c>
      <c r="J21" s="99">
        <v>1.7491476347136019</v>
      </c>
      <c r="K21" s="99">
        <v>1.7593641631769972</v>
      </c>
      <c r="L21" s="99">
        <v>0</v>
      </c>
      <c r="M21" s="99">
        <v>0</v>
      </c>
      <c r="N21" s="99">
        <v>0</v>
      </c>
      <c r="O21" s="99">
        <v>1.8786953667739443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1.8843278615638377</v>
      </c>
      <c r="X21" s="99">
        <v>1.8748697824394118</v>
      </c>
      <c r="Y21" s="99">
        <v>1.7546364889718262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37.205782926041984</v>
      </c>
      <c r="D24" s="118">
        <f t="shared" si="7"/>
        <v>35.746050899414762</v>
      </c>
      <c r="E24" s="118">
        <f t="shared" si="7"/>
        <v>35.041986557337097</v>
      </c>
      <c r="F24" s="118">
        <f t="shared" si="7"/>
        <v>36.551367935101375</v>
      </c>
      <c r="G24" s="118">
        <f t="shared" si="7"/>
        <v>35.002326067275874</v>
      </c>
      <c r="H24" s="118">
        <f t="shared" si="7"/>
        <v>31.747378338994974</v>
      </c>
      <c r="I24" s="118">
        <f t="shared" si="7"/>
        <v>29.073875607993063</v>
      </c>
      <c r="J24" s="118">
        <f t="shared" si="7"/>
        <v>29.297092495558662</v>
      </c>
      <c r="K24" s="118">
        <f t="shared" si="7"/>
        <v>29.148478788692294</v>
      </c>
      <c r="L24" s="118">
        <f t="shared" si="7"/>
        <v>30.459983404290981</v>
      </c>
      <c r="M24" s="118">
        <f t="shared" si="7"/>
        <v>22.90085468337476</v>
      </c>
      <c r="N24" s="118">
        <f t="shared" si="7"/>
        <v>25.265771974633701</v>
      </c>
      <c r="O24" s="118">
        <f t="shared" si="7"/>
        <v>25.825845523912786</v>
      </c>
      <c r="P24" s="118">
        <f t="shared" si="7"/>
        <v>16.333113263789969</v>
      </c>
      <c r="Q24" s="118">
        <f t="shared" si="7"/>
        <v>17.415619833384316</v>
      </c>
      <c r="R24" s="118">
        <f t="shared" ref="R24:V24" si="8">R25+R28+R30+R39</f>
        <v>19.549879272506711</v>
      </c>
      <c r="S24" s="118">
        <f t="shared" si="8"/>
        <v>18.202417651743662</v>
      </c>
      <c r="T24" s="118">
        <f t="shared" si="8"/>
        <v>17.24940637955649</v>
      </c>
      <c r="U24" s="118">
        <f t="shared" si="8"/>
        <v>15.332010241982482</v>
      </c>
      <c r="V24" s="118">
        <f t="shared" si="8"/>
        <v>13.028486496881809</v>
      </c>
      <c r="W24" s="118">
        <f t="shared" ref="W24:Y24" si="9">W25+W28+W30+W39</f>
        <v>19.308204606013209</v>
      </c>
      <c r="X24" s="118">
        <f t="shared" si="9"/>
        <v>14.010571838484772</v>
      </c>
      <c r="Y24" s="118">
        <f t="shared" si="9"/>
        <v>11.387060585856313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36.021789967548187</v>
      </c>
      <c r="D25" s="123">
        <f t="shared" si="10"/>
        <v>34.559069765490129</v>
      </c>
      <c r="E25" s="123">
        <f t="shared" si="10"/>
        <v>33.938970144136697</v>
      </c>
      <c r="F25" s="123">
        <f t="shared" si="10"/>
        <v>35.356389643527393</v>
      </c>
      <c r="G25" s="123">
        <f t="shared" si="10"/>
        <v>33.962440563370912</v>
      </c>
      <c r="H25" s="123">
        <f t="shared" si="10"/>
        <v>30.883310594751642</v>
      </c>
      <c r="I25" s="123">
        <f t="shared" si="10"/>
        <v>28.216740992387106</v>
      </c>
      <c r="J25" s="123">
        <f t="shared" si="10"/>
        <v>28.631018708568412</v>
      </c>
      <c r="K25" s="123">
        <f t="shared" si="10"/>
        <v>28.388451776874042</v>
      </c>
      <c r="L25" s="123">
        <f t="shared" si="10"/>
        <v>29.714949207917694</v>
      </c>
      <c r="M25" s="123">
        <f t="shared" si="10"/>
        <v>22.106574410644541</v>
      </c>
      <c r="N25" s="123">
        <f t="shared" si="10"/>
        <v>24.564957708448762</v>
      </c>
      <c r="O25" s="123">
        <f t="shared" si="10"/>
        <v>25.114743215401713</v>
      </c>
      <c r="P25" s="123">
        <f t="shared" si="10"/>
        <v>16.333113263789969</v>
      </c>
      <c r="Q25" s="123">
        <f t="shared" si="10"/>
        <v>16.81145224266616</v>
      </c>
      <c r="R25" s="123">
        <f t="shared" ref="R25:V25" si="11">SUM(R26:R27)</f>
        <v>19.104444168250485</v>
      </c>
      <c r="S25" s="123">
        <f t="shared" si="11"/>
        <v>17.66111112079761</v>
      </c>
      <c r="T25" s="123">
        <f t="shared" si="11"/>
        <v>16.712114557037054</v>
      </c>
      <c r="U25" s="123">
        <f t="shared" si="11"/>
        <v>14.7875509953552</v>
      </c>
      <c r="V25" s="123">
        <f t="shared" si="11"/>
        <v>12.541598958616682</v>
      </c>
      <c r="W25" s="123">
        <f t="shared" ref="W25:Y25" si="12">SUM(W26:W27)</f>
        <v>18.985174944349993</v>
      </c>
      <c r="X25" s="123">
        <f t="shared" si="12"/>
        <v>13.903391890292024</v>
      </c>
      <c r="Y25" s="123">
        <f t="shared" si="12"/>
        <v>11.179548522955201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36.021789967548187</v>
      </c>
      <c r="D26" s="99">
        <v>34.559069765490129</v>
      </c>
      <c r="E26" s="99">
        <v>33.938970144136697</v>
      </c>
      <c r="F26" s="99">
        <v>35.356389643527393</v>
      </c>
      <c r="G26" s="99">
        <v>33.962440563370912</v>
      </c>
      <c r="H26" s="99">
        <v>30.883310594751642</v>
      </c>
      <c r="I26" s="99">
        <v>28.216740992387106</v>
      </c>
      <c r="J26" s="99">
        <v>28.631018708568412</v>
      </c>
      <c r="K26" s="99">
        <v>28.388451776874042</v>
      </c>
      <c r="L26" s="99">
        <v>29.714949207917694</v>
      </c>
      <c r="M26" s="99">
        <v>22.106574410644541</v>
      </c>
      <c r="N26" s="99">
        <v>24.564957708448762</v>
      </c>
      <c r="O26" s="99">
        <v>25.114743215401713</v>
      </c>
      <c r="P26" s="99">
        <v>16.333113263789969</v>
      </c>
      <c r="Q26" s="99">
        <v>16.81145224266616</v>
      </c>
      <c r="R26" s="99">
        <v>19.104444168250485</v>
      </c>
      <c r="S26" s="99">
        <v>17.66111112079761</v>
      </c>
      <c r="T26" s="99">
        <v>16.712114557037054</v>
      </c>
      <c r="U26" s="99">
        <v>14.7875509953552</v>
      </c>
      <c r="V26" s="99">
        <v>12.541598958616682</v>
      </c>
      <c r="W26" s="99">
        <v>18.985174944349993</v>
      </c>
      <c r="X26" s="99">
        <v>13.903391890292024</v>
      </c>
      <c r="Y26" s="99">
        <v>11.179548522955201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0.33426689751756633</v>
      </c>
      <c r="D30" s="123">
        <v>0.25328651592963031</v>
      </c>
      <c r="E30" s="123">
        <v>0.23931438300140623</v>
      </c>
      <c r="F30" s="123">
        <v>0.27579235350604442</v>
      </c>
      <c r="G30" s="123">
        <v>0.28186414486037076</v>
      </c>
      <c r="H30" s="123">
        <v>0.2223440635838832</v>
      </c>
      <c r="I30" s="123">
        <v>0.18650874201391124</v>
      </c>
      <c r="J30" s="123">
        <v>0.11140043356416209</v>
      </c>
      <c r="K30" s="123">
        <v>0.15874490177503972</v>
      </c>
      <c r="L30" s="123">
        <v>0.11177652564875094</v>
      </c>
      <c r="M30" s="123">
        <v>0.11955829578187066</v>
      </c>
      <c r="N30" s="123">
        <v>0.10899178636455473</v>
      </c>
      <c r="O30" s="123">
        <v>0.11581565349947824</v>
      </c>
      <c r="P30" s="123">
        <v>0</v>
      </c>
      <c r="Q30" s="123">
        <v>9.874474290640016E-2</v>
      </c>
      <c r="R30" s="123">
        <v>9.2048942388951518E-2</v>
      </c>
      <c r="S30" s="123">
        <v>0.1035341185132324</v>
      </c>
      <c r="T30" s="123">
        <v>8.9060291567760269E-2</v>
      </c>
      <c r="U30" s="123">
        <v>8.6583575756238859E-2</v>
      </c>
      <c r="V30" s="123">
        <v>8.1352523756603026E-2</v>
      </c>
      <c r="W30" s="123">
        <v>6.9543263388975485E-2</v>
      </c>
      <c r="X30" s="123">
        <v>2.4109051642627447E-2</v>
      </c>
      <c r="Y30" s="123">
        <v>3.8354385213171464E-2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3.1292505583224375</v>
      </c>
      <c r="D31" s="99">
        <v>3.2071915673420137</v>
      </c>
      <c r="E31" s="99">
        <v>3.111438395146036</v>
      </c>
      <c r="F31" s="99">
        <v>3.1400845206345247</v>
      </c>
      <c r="G31" s="99">
        <v>3.0507253780441759</v>
      </c>
      <c r="H31" s="99">
        <v>2.9444220038240747</v>
      </c>
      <c r="I31" s="99">
        <v>3.0176611087496994</v>
      </c>
      <c r="J31" s="99">
        <v>2.8058535008676695</v>
      </c>
      <c r="K31" s="99">
        <v>2.8027742841175178</v>
      </c>
      <c r="L31" s="99">
        <v>2.9146069615725279</v>
      </c>
      <c r="M31" s="99">
        <v>3.0990923763753861</v>
      </c>
      <c r="N31" s="99">
        <v>3.0404079400923085</v>
      </c>
      <c r="O31" s="99">
        <v>2.9577864866047565</v>
      </c>
      <c r="P31" s="99">
        <v>0</v>
      </c>
      <c r="Q31" s="99">
        <v>2.7715097503391863</v>
      </c>
      <c r="R31" s="99">
        <v>2.7665515082278769</v>
      </c>
      <c r="S31" s="99">
        <v>2.8927382197576423</v>
      </c>
      <c r="T31" s="99">
        <v>2.8783213804324084</v>
      </c>
      <c r="U31" s="99">
        <v>2.7730907100347011</v>
      </c>
      <c r="V31" s="99">
        <v>2.8334029454672436</v>
      </c>
      <c r="W31" s="99">
        <v>3.0592107100925685</v>
      </c>
      <c r="X31" s="99">
        <v>2.0679714607915756</v>
      </c>
      <c r="Y31" s="99">
        <v>1.8400185664767172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0.65176847590233999</v>
      </c>
      <c r="H32" s="99">
        <v>0.59556890556526909</v>
      </c>
      <c r="I32" s="99">
        <v>0.73714747353634646</v>
      </c>
      <c r="J32" s="99">
        <v>0</v>
      </c>
      <c r="K32" s="99">
        <v>0.57368899534630902</v>
      </c>
      <c r="L32" s="99">
        <v>1.3038065223851218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0.57567655115607219</v>
      </c>
      <c r="S32" s="99">
        <v>0.67677006641433313</v>
      </c>
      <c r="T32" s="99">
        <v>0.66817549314817037</v>
      </c>
      <c r="U32" s="99">
        <v>0</v>
      </c>
      <c r="V32" s="99">
        <v>0</v>
      </c>
      <c r="W32" s="99">
        <v>0.67457305878034668</v>
      </c>
      <c r="X32" s="99">
        <v>0.17384248848488326</v>
      </c>
      <c r="Y32" s="99">
        <v>0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0.65176847590233999</v>
      </c>
      <c r="H33" s="102">
        <v>0.59556890556526909</v>
      </c>
      <c r="I33" s="102">
        <v>0.73714747353634646</v>
      </c>
      <c r="J33" s="102">
        <v>0</v>
      </c>
      <c r="K33" s="102">
        <v>0.57368899534630902</v>
      </c>
      <c r="L33" s="102">
        <v>1.3038065223851218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0.57567655115607219</v>
      </c>
      <c r="S33" s="102">
        <v>0.67677006641433313</v>
      </c>
      <c r="T33" s="102">
        <v>0.66817549314817037</v>
      </c>
      <c r="U33" s="102">
        <v>0</v>
      </c>
      <c r="V33" s="102">
        <v>0</v>
      </c>
      <c r="W33" s="102">
        <v>0.67457305878034668</v>
      </c>
      <c r="X33" s="102">
        <v>0.17384248848488326</v>
      </c>
      <c r="Y33" s="102">
        <v>0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0.84972606097622916</v>
      </c>
      <c r="D39" s="123">
        <v>0.93369461799500064</v>
      </c>
      <c r="E39" s="123">
        <v>0.86370203019899694</v>
      </c>
      <c r="F39" s="123">
        <v>0.91918593806794291</v>
      </c>
      <c r="G39" s="123">
        <v>0.75802135904459234</v>
      </c>
      <c r="H39" s="123">
        <v>0.64172368065944918</v>
      </c>
      <c r="I39" s="123">
        <v>0.67062587359204873</v>
      </c>
      <c r="J39" s="123">
        <v>0.55467335342608581</v>
      </c>
      <c r="K39" s="123">
        <v>0.6012821100432123</v>
      </c>
      <c r="L39" s="123">
        <v>0.63325767072453731</v>
      </c>
      <c r="M39" s="123">
        <v>0.67472197694834768</v>
      </c>
      <c r="N39" s="123">
        <v>0.5918224798203825</v>
      </c>
      <c r="O39" s="123">
        <v>0.59528665501159661</v>
      </c>
      <c r="P39" s="123">
        <v>0</v>
      </c>
      <c r="Q39" s="123">
        <v>0.50542284781175462</v>
      </c>
      <c r="R39" s="123">
        <v>0.35338616186727451</v>
      </c>
      <c r="S39" s="123">
        <v>0.43777241243282178</v>
      </c>
      <c r="T39" s="123">
        <v>0.4482315309516734</v>
      </c>
      <c r="U39" s="123">
        <v>0.45787567087104392</v>
      </c>
      <c r="V39" s="123">
        <v>0.40553501450852386</v>
      </c>
      <c r="W39" s="123">
        <v>0.25348639827424013</v>
      </c>
      <c r="X39" s="123">
        <v>8.3070896550120871E-2</v>
      </c>
      <c r="Y39" s="123">
        <v>0.16915767768793979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2.0380517435085657</v>
      </c>
      <c r="D40" s="99">
        <v>2.0641299537115967</v>
      </c>
      <c r="E40" s="99">
        <v>1.9267366529054974</v>
      </c>
      <c r="F40" s="99">
        <v>1.8704916062612313</v>
      </c>
      <c r="G40" s="99">
        <v>1.8144477527529663</v>
      </c>
      <c r="H40" s="99">
        <v>1.7900250888946112</v>
      </c>
      <c r="I40" s="99">
        <v>1.8768098241529279</v>
      </c>
      <c r="J40" s="99">
        <v>1.7491476347136017</v>
      </c>
      <c r="K40" s="99">
        <v>1.759364163176997</v>
      </c>
      <c r="L40" s="99">
        <v>1.7919925187985786</v>
      </c>
      <c r="M40" s="99">
        <v>1.8725670056446233</v>
      </c>
      <c r="N40" s="99">
        <v>1.8853251396394459</v>
      </c>
      <c r="O40" s="99">
        <v>1.8786953667739446</v>
      </c>
      <c r="P40" s="99">
        <v>0</v>
      </c>
      <c r="Q40" s="99">
        <v>1.8662916095103668</v>
      </c>
      <c r="R40" s="99">
        <v>1.7132669939796998</v>
      </c>
      <c r="S40" s="99">
        <v>1.8587832183315462</v>
      </c>
      <c r="T40" s="99">
        <v>1.8200212940714751</v>
      </c>
      <c r="U40" s="99">
        <v>1.8203994628279496</v>
      </c>
      <c r="V40" s="99">
        <v>1.978495404764997</v>
      </c>
      <c r="W40" s="99">
        <v>1.8843278615638375</v>
      </c>
      <c r="X40" s="99">
        <v>1.8748697824394114</v>
      </c>
      <c r="Y40" s="99">
        <v>1.7546364889718264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50.247762270038898</v>
      </c>
      <c r="D43" s="118">
        <f t="shared" si="14"/>
        <v>43.637840527988452</v>
      </c>
      <c r="E43" s="118">
        <f t="shared" si="14"/>
        <v>46.401604096431093</v>
      </c>
      <c r="F43" s="118">
        <f t="shared" si="14"/>
        <v>45.52275090237854</v>
      </c>
      <c r="G43" s="118">
        <f t="shared" si="14"/>
        <v>45.451267774436928</v>
      </c>
      <c r="H43" s="118">
        <f t="shared" si="14"/>
        <v>41.16733515563044</v>
      </c>
      <c r="I43" s="118">
        <f t="shared" si="14"/>
        <v>35.057713040693983</v>
      </c>
      <c r="J43" s="118">
        <f t="shared" si="14"/>
        <v>40.408803237037887</v>
      </c>
      <c r="K43" s="118">
        <f t="shared" si="14"/>
        <v>38.744322271269873</v>
      </c>
      <c r="L43" s="118">
        <f t="shared" si="14"/>
        <v>36.224389459283394</v>
      </c>
      <c r="M43" s="118">
        <f t="shared" si="14"/>
        <v>29.086660115837887</v>
      </c>
      <c r="N43" s="118">
        <f t="shared" si="14"/>
        <v>33.016063880202523</v>
      </c>
      <c r="O43" s="118">
        <f t="shared" si="14"/>
        <v>32.897883402270068</v>
      </c>
      <c r="P43" s="118">
        <f t="shared" si="14"/>
        <v>23.350423594367332</v>
      </c>
      <c r="Q43" s="118">
        <f t="shared" si="14"/>
        <v>24.851079380343112</v>
      </c>
      <c r="R43" s="118">
        <f t="shared" ref="R43:V43" si="15">R44+R47+R49+R58</f>
        <v>26.115512825187597</v>
      </c>
      <c r="S43" s="118">
        <f t="shared" si="15"/>
        <v>25.101545522740366</v>
      </c>
      <c r="T43" s="118">
        <f t="shared" si="15"/>
        <v>23.265517508697169</v>
      </c>
      <c r="U43" s="118">
        <f t="shared" si="15"/>
        <v>22.831078801422919</v>
      </c>
      <c r="V43" s="118">
        <f t="shared" si="15"/>
        <v>19.125315652509524</v>
      </c>
      <c r="W43" s="118">
        <f t="shared" ref="W43:Y43" si="16">W44+W47+W49+W58</f>
        <v>20.978899554170635</v>
      </c>
      <c r="X43" s="118">
        <f t="shared" si="16"/>
        <v>15.406758471134337</v>
      </c>
      <c r="Y43" s="118">
        <f t="shared" si="16"/>
        <v>14.89001337416361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47.320495756558458</v>
      </c>
      <c r="D44" s="123">
        <f t="shared" si="17"/>
        <v>40.950032408076787</v>
      </c>
      <c r="E44" s="123">
        <f t="shared" si="17"/>
        <v>43.026503110374719</v>
      </c>
      <c r="F44" s="123">
        <f t="shared" si="17"/>
        <v>42.728471437140094</v>
      </c>
      <c r="G44" s="123">
        <f t="shared" si="17"/>
        <v>42.595196029728527</v>
      </c>
      <c r="H44" s="123">
        <f t="shared" si="17"/>
        <v>38.838028910304871</v>
      </c>
      <c r="I44" s="123">
        <f t="shared" si="17"/>
        <v>31.948359123398454</v>
      </c>
      <c r="J44" s="123">
        <f t="shared" si="17"/>
        <v>36.864297199661763</v>
      </c>
      <c r="K44" s="123">
        <f t="shared" si="17"/>
        <v>36.016586411882123</v>
      </c>
      <c r="L44" s="123">
        <f t="shared" si="17"/>
        <v>33.891000215654891</v>
      </c>
      <c r="M44" s="123">
        <f t="shared" si="17"/>
        <v>27.028393452878902</v>
      </c>
      <c r="N44" s="123">
        <f t="shared" si="17"/>
        <v>30.659571922664078</v>
      </c>
      <c r="O44" s="123">
        <f t="shared" si="17"/>
        <v>30.828117700415998</v>
      </c>
      <c r="P44" s="123">
        <f t="shared" si="17"/>
        <v>20.749730561821824</v>
      </c>
      <c r="Q44" s="123">
        <f t="shared" si="17"/>
        <v>21.315384916610576</v>
      </c>
      <c r="R44" s="123">
        <f t="shared" ref="R44:V44" si="18">SUM(R45:R46)</f>
        <v>22.029038651100496</v>
      </c>
      <c r="S44" s="123">
        <f t="shared" si="18"/>
        <v>21.04851723687074</v>
      </c>
      <c r="T44" s="123">
        <f t="shared" si="18"/>
        <v>19.350761100985896</v>
      </c>
      <c r="U44" s="123">
        <f t="shared" si="18"/>
        <v>18.911509294381435</v>
      </c>
      <c r="V44" s="123">
        <f t="shared" si="18"/>
        <v>16.423390063374484</v>
      </c>
      <c r="W44" s="123">
        <f t="shared" ref="W44:Y44" si="19">SUM(W45:W46)</f>
        <v>19.083497670388557</v>
      </c>
      <c r="X44" s="123">
        <f t="shared" si="19"/>
        <v>14.786618878029703</v>
      </c>
      <c r="Y44" s="123">
        <f t="shared" si="19"/>
        <v>13.365857408518199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47.320495756558458</v>
      </c>
      <c r="D45" s="99">
        <v>40.950032408076787</v>
      </c>
      <c r="E45" s="99">
        <v>43.026503110374719</v>
      </c>
      <c r="F45" s="99">
        <v>42.728471437140094</v>
      </c>
      <c r="G45" s="99">
        <v>42.595196029728527</v>
      </c>
      <c r="H45" s="99">
        <v>38.838028910304871</v>
      </c>
      <c r="I45" s="99">
        <v>31.948359123398454</v>
      </c>
      <c r="J45" s="99">
        <v>36.864297199661763</v>
      </c>
      <c r="K45" s="99">
        <v>36.016586411882123</v>
      </c>
      <c r="L45" s="99">
        <v>33.891000215654891</v>
      </c>
      <c r="M45" s="99">
        <v>27.028393452878902</v>
      </c>
      <c r="N45" s="99">
        <v>30.659571922664078</v>
      </c>
      <c r="O45" s="99">
        <v>30.828117700415998</v>
      </c>
      <c r="P45" s="99">
        <v>20.749730561821824</v>
      </c>
      <c r="Q45" s="99">
        <v>21.315384916610576</v>
      </c>
      <c r="R45" s="99">
        <v>22.029038651100496</v>
      </c>
      <c r="S45" s="99">
        <v>21.04851723687074</v>
      </c>
      <c r="T45" s="99">
        <v>19.350761100985896</v>
      </c>
      <c r="U45" s="99">
        <v>18.911509294381435</v>
      </c>
      <c r="V45" s="99">
        <v>16.423390063374484</v>
      </c>
      <c r="W45" s="99">
        <v>19.083497670388557</v>
      </c>
      <c r="X45" s="99">
        <v>14.786618878029703</v>
      </c>
      <c r="Y45" s="99">
        <v>13.365857408518199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2.0774936212479926</v>
      </c>
      <c r="D49" s="123">
        <v>1.7540165488309976</v>
      </c>
      <c r="E49" s="123">
        <v>2.5114390423658075</v>
      </c>
      <c r="F49" s="123">
        <v>1.8750480465753463</v>
      </c>
      <c r="G49" s="123">
        <v>2.0980500148773706</v>
      </c>
      <c r="H49" s="123">
        <v>1.6875252905768257</v>
      </c>
      <c r="I49" s="123">
        <v>2.4387725956154274</v>
      </c>
      <c r="J49" s="123">
        <v>2.9898966997287681</v>
      </c>
      <c r="K49" s="123">
        <v>2.1264522268067862</v>
      </c>
      <c r="L49" s="123">
        <v>1.7000814524840739</v>
      </c>
      <c r="M49" s="123">
        <v>1.3834847747806314</v>
      </c>
      <c r="N49" s="123">
        <v>1.764736539576125</v>
      </c>
      <c r="O49" s="123">
        <v>1.4745547359260467</v>
      </c>
      <c r="P49" s="123">
        <v>2.0333890722826293</v>
      </c>
      <c r="Q49" s="123">
        <v>3.0304577400100832</v>
      </c>
      <c r="R49" s="123">
        <v>3.7330297736859936</v>
      </c>
      <c r="S49" s="123">
        <v>3.6153186959352919</v>
      </c>
      <c r="T49" s="123">
        <v>3.4664279915808622</v>
      </c>
      <c r="U49" s="123">
        <v>3.4616668654450131</v>
      </c>
      <c r="V49" s="123">
        <v>2.2965040438396929</v>
      </c>
      <c r="W49" s="123">
        <v>1.6418506754112256</v>
      </c>
      <c r="X49" s="123">
        <v>0.53700839192254868</v>
      </c>
      <c r="Y49" s="123">
        <v>1.3550440633174416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4.2471305109031139</v>
      </c>
      <c r="D50" s="99">
        <v>4.0145563252506582</v>
      </c>
      <c r="E50" s="99">
        <v>4.2256832532432744</v>
      </c>
      <c r="F50" s="99">
        <v>4.030398749439966</v>
      </c>
      <c r="G50" s="99">
        <v>3.950525452363236</v>
      </c>
      <c r="H50" s="99">
        <v>3.9489265630140027</v>
      </c>
      <c r="I50" s="99">
        <v>3.6032025792863673</v>
      </c>
      <c r="J50" s="99">
        <v>3.9130738596601407</v>
      </c>
      <c r="K50" s="99">
        <v>3.6493948083176884</v>
      </c>
      <c r="L50" s="99">
        <v>3.5937658380764663</v>
      </c>
      <c r="M50" s="99">
        <v>3.8580495359080671</v>
      </c>
      <c r="N50" s="99">
        <v>4.0508566377096207</v>
      </c>
      <c r="O50" s="99">
        <v>3.7800805220027875</v>
      </c>
      <c r="P50" s="99">
        <v>3.4191027469033344</v>
      </c>
      <c r="Q50" s="99">
        <v>3.0304577400100832</v>
      </c>
      <c r="R50" s="99">
        <v>3.741758194089059</v>
      </c>
      <c r="S50" s="99">
        <v>3.6169515300738819</v>
      </c>
      <c r="T50" s="99">
        <v>3.4713408970755406</v>
      </c>
      <c r="U50" s="99">
        <v>3.4689766250167966</v>
      </c>
      <c r="V50" s="99">
        <v>3.4324976842884642</v>
      </c>
      <c r="W50" s="99">
        <v>3.666340824257853</v>
      </c>
      <c r="X50" s="99">
        <v>2.2753267293066388</v>
      </c>
      <c r="Y50" s="99">
        <v>2.2326888589408518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1.0173768535810181</v>
      </c>
      <c r="D51" s="99">
        <v>0</v>
      </c>
      <c r="E51" s="99">
        <v>1.0243467708032901</v>
      </c>
      <c r="F51" s="99">
        <v>0.94628406324158143</v>
      </c>
      <c r="G51" s="99">
        <v>0.8440946005344927</v>
      </c>
      <c r="H51" s="99">
        <v>0.79942672483400667</v>
      </c>
      <c r="I51" s="99">
        <v>0.87932054357818912</v>
      </c>
      <c r="J51" s="99">
        <v>0.8804894749674731</v>
      </c>
      <c r="K51" s="99">
        <v>0.74824453622319287</v>
      </c>
      <c r="L51" s="99">
        <v>1.6077546269179919</v>
      </c>
      <c r="M51" s="99">
        <v>0.76166251234883442</v>
      </c>
      <c r="N51" s="99">
        <v>1.0354510685311515</v>
      </c>
      <c r="O51" s="99">
        <v>0</v>
      </c>
      <c r="P51" s="99">
        <v>0.65425451535993984</v>
      </c>
      <c r="Q51" s="99">
        <v>0</v>
      </c>
      <c r="R51" s="99">
        <v>0.7806274942516791</v>
      </c>
      <c r="S51" s="99">
        <v>0.84571339510270405</v>
      </c>
      <c r="T51" s="99">
        <v>0.80515174789070199</v>
      </c>
      <c r="U51" s="99">
        <v>0.73566955588065508</v>
      </c>
      <c r="V51" s="99">
        <v>0</v>
      </c>
      <c r="W51" s="99">
        <v>0.80940218566845601</v>
      </c>
      <c r="X51" s="99">
        <v>0.17713590378173938</v>
      </c>
      <c r="Y51" s="99">
        <v>0.15252897523448014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1.0173768535810181</v>
      </c>
      <c r="D52" s="102">
        <v>0</v>
      </c>
      <c r="E52" s="102">
        <v>1.0243467708032901</v>
      </c>
      <c r="F52" s="102">
        <v>0.94628406324158143</v>
      </c>
      <c r="G52" s="102">
        <v>0.8440946005344927</v>
      </c>
      <c r="H52" s="102">
        <v>0.79942672483400667</v>
      </c>
      <c r="I52" s="102">
        <v>0.87932054357818912</v>
      </c>
      <c r="J52" s="102">
        <v>0.8804894749674731</v>
      </c>
      <c r="K52" s="102">
        <v>0.74824453622319287</v>
      </c>
      <c r="L52" s="102">
        <v>1.6077546269179919</v>
      </c>
      <c r="M52" s="102">
        <v>0.76166251234883442</v>
      </c>
      <c r="N52" s="102">
        <v>1.0354510685311515</v>
      </c>
      <c r="O52" s="102">
        <v>0</v>
      </c>
      <c r="P52" s="102">
        <v>0.65425451535993984</v>
      </c>
      <c r="Q52" s="102">
        <v>0</v>
      </c>
      <c r="R52" s="102">
        <v>0.7806274942516791</v>
      </c>
      <c r="S52" s="102">
        <v>0.84571339510270405</v>
      </c>
      <c r="T52" s="102">
        <v>0.80515174789070199</v>
      </c>
      <c r="U52" s="102">
        <v>0.73566955588065508</v>
      </c>
      <c r="V52" s="102">
        <v>0</v>
      </c>
      <c r="W52" s="102">
        <v>0.80940218566845601</v>
      </c>
      <c r="X52" s="102">
        <v>0.17713590378173938</v>
      </c>
      <c r="Y52" s="102">
        <v>0.15252897523448014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0.84977289223244457</v>
      </c>
      <c r="D58" s="123">
        <v>0.93379157108066968</v>
      </c>
      <c r="E58" s="123">
        <v>0.86366194369056593</v>
      </c>
      <c r="F58" s="123">
        <v>0.91923141866310187</v>
      </c>
      <c r="G58" s="123">
        <v>0.75802172983102956</v>
      </c>
      <c r="H58" s="123">
        <v>0.64178095474874053</v>
      </c>
      <c r="I58" s="123">
        <v>0.67058132168010109</v>
      </c>
      <c r="J58" s="123">
        <v>0.55460933764735354</v>
      </c>
      <c r="K58" s="123">
        <v>0.60128363258096718</v>
      </c>
      <c r="L58" s="123">
        <v>0.63330779114443081</v>
      </c>
      <c r="M58" s="123">
        <v>0.6747818881783566</v>
      </c>
      <c r="N58" s="123">
        <v>0.59175541796232012</v>
      </c>
      <c r="O58" s="123">
        <v>0.59521096592802358</v>
      </c>
      <c r="P58" s="123">
        <v>0.56730396026288132</v>
      </c>
      <c r="Q58" s="123">
        <v>0.50523672372245321</v>
      </c>
      <c r="R58" s="123">
        <v>0.35344440040110647</v>
      </c>
      <c r="S58" s="123">
        <v>0.43770958993433529</v>
      </c>
      <c r="T58" s="123">
        <v>0.44832841613041136</v>
      </c>
      <c r="U58" s="123">
        <v>0.4579026415964676</v>
      </c>
      <c r="V58" s="123">
        <v>0.40542154529534591</v>
      </c>
      <c r="W58" s="123">
        <v>0.25355120837085277</v>
      </c>
      <c r="X58" s="123">
        <v>8.3131201182085293E-2</v>
      </c>
      <c r="Y58" s="123">
        <v>0.16911190232797049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2.0380517435085661</v>
      </c>
      <c r="D59" s="99">
        <v>2.0641299537115967</v>
      </c>
      <c r="E59" s="99">
        <v>1.926736652905497</v>
      </c>
      <c r="F59" s="99">
        <v>1.8704916062612311</v>
      </c>
      <c r="G59" s="99">
        <v>1.8144477527529663</v>
      </c>
      <c r="H59" s="99">
        <v>1.7900250888946121</v>
      </c>
      <c r="I59" s="99">
        <v>1.8768098241529281</v>
      </c>
      <c r="J59" s="99">
        <v>1.7491476347136017</v>
      </c>
      <c r="K59" s="99">
        <v>1.759364163176997</v>
      </c>
      <c r="L59" s="99">
        <v>1.7919925187985788</v>
      </c>
      <c r="M59" s="99">
        <v>1.8725670056446231</v>
      </c>
      <c r="N59" s="99">
        <v>1.8853251396394457</v>
      </c>
      <c r="O59" s="99">
        <v>1.8786953667739446</v>
      </c>
      <c r="P59" s="99">
        <v>1.8835999265339658</v>
      </c>
      <c r="Q59" s="99">
        <v>1.8662916095103665</v>
      </c>
      <c r="R59" s="99">
        <v>1.7132669939796996</v>
      </c>
      <c r="S59" s="99">
        <v>1.8587832183315465</v>
      </c>
      <c r="T59" s="99">
        <v>1.8200212940714748</v>
      </c>
      <c r="U59" s="99">
        <v>1.8203994628279496</v>
      </c>
      <c r="V59" s="99">
        <v>1.978495404764997</v>
      </c>
      <c r="W59" s="99">
        <v>1.8843278615638375</v>
      </c>
      <c r="X59" s="99">
        <v>1.8748697824394114</v>
      </c>
      <c r="Y59" s="99">
        <v>1.7546364889718267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34.427553885280425</v>
      </c>
      <c r="D62" s="118">
        <f t="shared" si="21"/>
        <v>34.07461682591596</v>
      </c>
      <c r="E62" s="118">
        <f t="shared" si="21"/>
        <v>32.561905309130594</v>
      </c>
      <c r="F62" s="118">
        <f t="shared" si="21"/>
        <v>34.590932256687545</v>
      </c>
      <c r="G62" s="118">
        <f t="shared" si="21"/>
        <v>33.06461207577933</v>
      </c>
      <c r="H62" s="118">
        <f t="shared" si="21"/>
        <v>31.380588644521918</v>
      </c>
      <c r="I62" s="118">
        <f t="shared" si="21"/>
        <v>27.117085198249889</v>
      </c>
      <c r="J62" s="118">
        <f t="shared" si="21"/>
        <v>27.917030238302004</v>
      </c>
      <c r="K62" s="118">
        <f t="shared" si="21"/>
        <v>28.363962899551723</v>
      </c>
      <c r="L62" s="118">
        <f t="shared" si="21"/>
        <v>26.597930803506099</v>
      </c>
      <c r="M62" s="118">
        <f t="shared" si="21"/>
        <v>23.757093564110985</v>
      </c>
      <c r="N62" s="118">
        <f t="shared" si="21"/>
        <v>24.812292582101293</v>
      </c>
      <c r="O62" s="118">
        <f t="shared" si="21"/>
        <v>24.687019154720353</v>
      </c>
      <c r="P62" s="118">
        <f t="shared" si="21"/>
        <v>17.408127150764834</v>
      </c>
      <c r="Q62" s="118">
        <f t="shared" si="21"/>
        <v>17.237962994033829</v>
      </c>
      <c r="R62" s="118">
        <f t="shared" ref="R62:V62" si="22">R63+R66+R68+R77</f>
        <v>18.298146944037939</v>
      </c>
      <c r="S62" s="118">
        <f t="shared" si="22"/>
        <v>17.695143363085123</v>
      </c>
      <c r="T62" s="118">
        <f t="shared" si="22"/>
        <v>16.256615799196503</v>
      </c>
      <c r="U62" s="118">
        <f t="shared" si="22"/>
        <v>15.783547485225784</v>
      </c>
      <c r="V62" s="118">
        <f t="shared" si="22"/>
        <v>15.118041263134128</v>
      </c>
      <c r="W62" s="118">
        <f t="shared" ref="W62:Y62" si="23">W63+W66+W68+W77</f>
        <v>15.801443618057789</v>
      </c>
      <c r="X62" s="118">
        <f t="shared" si="23"/>
        <v>12.859482435853613</v>
      </c>
      <c r="Y62" s="118">
        <f t="shared" si="23"/>
        <v>11.631958101857746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30.570412356067674</v>
      </c>
      <c r="D63" s="123">
        <f t="shared" si="24"/>
        <v>29.514944356261388</v>
      </c>
      <c r="E63" s="123">
        <f t="shared" si="24"/>
        <v>28.448242962706399</v>
      </c>
      <c r="F63" s="123">
        <f t="shared" si="24"/>
        <v>30.459285209475375</v>
      </c>
      <c r="G63" s="123">
        <f t="shared" si="24"/>
        <v>28.957092652639922</v>
      </c>
      <c r="H63" s="123">
        <f t="shared" si="24"/>
        <v>27.423116310507382</v>
      </c>
      <c r="I63" s="123">
        <f t="shared" si="24"/>
        <v>23.089735207332879</v>
      </c>
      <c r="J63" s="123">
        <f t="shared" si="24"/>
        <v>24.407194115780005</v>
      </c>
      <c r="K63" s="123">
        <f t="shared" si="24"/>
        <v>24.65333688189077</v>
      </c>
      <c r="L63" s="123">
        <f t="shared" si="24"/>
        <v>23.266052947751728</v>
      </c>
      <c r="M63" s="123">
        <f t="shared" si="24"/>
        <v>19.62029996749877</v>
      </c>
      <c r="N63" s="123">
        <f t="shared" si="24"/>
        <v>21.405053129517032</v>
      </c>
      <c r="O63" s="123">
        <f t="shared" si="24"/>
        <v>21.422633325841481</v>
      </c>
      <c r="P63" s="123">
        <f t="shared" si="24"/>
        <v>14.208099035630289</v>
      </c>
      <c r="Q63" s="123">
        <f t="shared" si="24"/>
        <v>14.584618335482402</v>
      </c>
      <c r="R63" s="123">
        <f t="shared" ref="R63:V63" si="25">SUM(R64:R65)</f>
        <v>15.35768869722118</v>
      </c>
      <c r="S63" s="123">
        <f t="shared" si="25"/>
        <v>14.419569234189629</v>
      </c>
      <c r="T63" s="123">
        <f t="shared" si="25"/>
        <v>12.99960410729914</v>
      </c>
      <c r="U63" s="123">
        <f t="shared" si="25"/>
        <v>12.25542214326472</v>
      </c>
      <c r="V63" s="123">
        <f t="shared" si="25"/>
        <v>11.610831854385079</v>
      </c>
      <c r="W63" s="123">
        <f t="shared" ref="W63:Y63" si="26">SUM(W64:W65)</f>
        <v>12.050735679236253</v>
      </c>
      <c r="X63" s="123">
        <f t="shared" si="26"/>
        <v>9.6557127114047532</v>
      </c>
      <c r="Y63" s="123">
        <f t="shared" si="26"/>
        <v>8.6347849716670275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30.570412356067674</v>
      </c>
      <c r="D64" s="99">
        <v>29.514944356261388</v>
      </c>
      <c r="E64" s="99">
        <v>28.448242962706399</v>
      </c>
      <c r="F64" s="99">
        <v>30.459285209475375</v>
      </c>
      <c r="G64" s="99">
        <v>28.957092652639922</v>
      </c>
      <c r="H64" s="99">
        <v>27.423116310507382</v>
      </c>
      <c r="I64" s="99">
        <v>23.089735207332879</v>
      </c>
      <c r="J64" s="99">
        <v>24.407194115780005</v>
      </c>
      <c r="K64" s="99">
        <v>24.65333688189077</v>
      </c>
      <c r="L64" s="99">
        <v>23.266052947751728</v>
      </c>
      <c r="M64" s="99">
        <v>19.62029996749877</v>
      </c>
      <c r="N64" s="99">
        <v>21.405053129517032</v>
      </c>
      <c r="O64" s="99">
        <v>21.422633325841481</v>
      </c>
      <c r="P64" s="99">
        <v>14.208099035630289</v>
      </c>
      <c r="Q64" s="99">
        <v>14.584618335482402</v>
      </c>
      <c r="R64" s="99">
        <v>15.35768869722118</v>
      </c>
      <c r="S64" s="99">
        <v>14.419569234189629</v>
      </c>
      <c r="T64" s="99">
        <v>12.99960410729914</v>
      </c>
      <c r="U64" s="99">
        <v>12.25542214326472</v>
      </c>
      <c r="V64" s="99">
        <v>11.610831854385079</v>
      </c>
      <c r="W64" s="99">
        <v>12.050735679236253</v>
      </c>
      <c r="X64" s="99">
        <v>9.6557127114047532</v>
      </c>
      <c r="Y64" s="99">
        <v>8.6347849716670275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2.3665558292908617</v>
      </c>
      <c r="D68" s="123">
        <v>2.7500143646673307</v>
      </c>
      <c r="E68" s="123">
        <v>2.7394710277077037</v>
      </c>
      <c r="F68" s="123">
        <v>2.7385168857779663</v>
      </c>
      <c r="G68" s="123">
        <v>2.594010152628643</v>
      </c>
      <c r="H68" s="123">
        <v>2.4458283867643895</v>
      </c>
      <c r="I68" s="123">
        <v>2.5017188334696812</v>
      </c>
      <c r="J68" s="123">
        <v>2.085029010798447</v>
      </c>
      <c r="K68" s="123">
        <v>2.3623731045775633</v>
      </c>
      <c r="L68" s="123">
        <v>1.9256803179277855</v>
      </c>
      <c r="M68" s="123">
        <v>2.500507800363367</v>
      </c>
      <c r="N68" s="123">
        <v>1.9606741839679118</v>
      </c>
      <c r="O68" s="123">
        <v>1.9520062183784317</v>
      </c>
      <c r="P68" s="123">
        <v>1.7807189844462639</v>
      </c>
      <c r="Q68" s="123">
        <v>1.5170442822997452</v>
      </c>
      <c r="R68" s="123">
        <v>1.6158061343701084</v>
      </c>
      <c r="S68" s="123">
        <v>1.9951212570467545</v>
      </c>
      <c r="T68" s="123">
        <v>2.0003403739771213</v>
      </c>
      <c r="U68" s="123">
        <v>2.2260245439714401</v>
      </c>
      <c r="V68" s="123">
        <v>2.2087226425425825</v>
      </c>
      <c r="W68" s="123">
        <v>2.2888273128841736</v>
      </c>
      <c r="X68" s="123">
        <v>1.6945215993434806</v>
      </c>
      <c r="Y68" s="123">
        <v>1.5206170559748902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2.7371959373213124</v>
      </c>
      <c r="D69" s="99">
        <v>2.8682471892296237</v>
      </c>
      <c r="E69" s="99">
        <v>2.7552585524471285</v>
      </c>
      <c r="F69" s="99">
        <v>2.8391937580073661</v>
      </c>
      <c r="G69" s="99">
        <v>2.5953986751225666</v>
      </c>
      <c r="H69" s="99">
        <v>2.699182352142802</v>
      </c>
      <c r="I69" s="99">
        <v>2.5044338123782914</v>
      </c>
      <c r="J69" s="99">
        <v>2.506245337109021</v>
      </c>
      <c r="K69" s="99">
        <v>2.3666787759475745</v>
      </c>
      <c r="L69" s="99">
        <v>2.3117018308850676</v>
      </c>
      <c r="M69" s="99">
        <v>2.7060272939907501</v>
      </c>
      <c r="N69" s="99">
        <v>2.6495450367932833</v>
      </c>
      <c r="O69" s="99">
        <v>2.5089145895939846</v>
      </c>
      <c r="P69" s="99">
        <v>2.3487013138560648</v>
      </c>
      <c r="Q69" s="99">
        <v>2.2962017042470788</v>
      </c>
      <c r="R69" s="99">
        <v>2.3258425057702152</v>
      </c>
      <c r="S69" s="99">
        <v>2.3881751283115094</v>
      </c>
      <c r="T69" s="99">
        <v>2.3388154479839334</v>
      </c>
      <c r="U69" s="99">
        <v>2.3418716214167823</v>
      </c>
      <c r="V69" s="99">
        <v>2.4043657857098095</v>
      </c>
      <c r="W69" s="99">
        <v>2.2933909626361335</v>
      </c>
      <c r="X69" s="99">
        <v>1.7031746670232248</v>
      </c>
      <c r="Y69" s="99">
        <v>1.5242023840288315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0.65546142098217641</v>
      </c>
      <c r="D70" s="99">
        <v>0.62751823654057259</v>
      </c>
      <c r="E70" s="99">
        <v>0.6677783329032787</v>
      </c>
      <c r="F70" s="99">
        <v>0.66678313722362259</v>
      </c>
      <c r="G70" s="99">
        <v>0.55445093665084</v>
      </c>
      <c r="H70" s="99">
        <v>0.54693197247454051</v>
      </c>
      <c r="I70" s="99">
        <v>0.61174368386195488</v>
      </c>
      <c r="J70" s="99">
        <v>0.56348350595433905</v>
      </c>
      <c r="K70" s="99">
        <v>0.48520802903725435</v>
      </c>
      <c r="L70" s="99">
        <v>1.0342884526516836</v>
      </c>
      <c r="M70" s="99">
        <v>0.53682603274348895</v>
      </c>
      <c r="N70" s="99">
        <v>0</v>
      </c>
      <c r="O70" s="99">
        <v>0</v>
      </c>
      <c r="P70" s="99">
        <v>0.45009979290756758</v>
      </c>
      <c r="Q70" s="99">
        <v>0.50675421635694495</v>
      </c>
      <c r="R70" s="99">
        <v>0.48389021383455272</v>
      </c>
      <c r="S70" s="99">
        <v>0.55781267095668619</v>
      </c>
      <c r="T70" s="99">
        <v>0.54197345402547537</v>
      </c>
      <c r="U70" s="99">
        <v>0.49552989171008505</v>
      </c>
      <c r="V70" s="99">
        <v>0.51806767349977279</v>
      </c>
      <c r="W70" s="99">
        <v>0.50390887599251921</v>
      </c>
      <c r="X70" s="99">
        <v>0.14374705984974659</v>
      </c>
      <c r="Y70" s="99">
        <v>0.1042307126464208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0.65546142098217641</v>
      </c>
      <c r="D71" s="102">
        <v>0.62751823654057259</v>
      </c>
      <c r="E71" s="102">
        <v>0.6677783329032787</v>
      </c>
      <c r="F71" s="102">
        <v>0.66678313722362259</v>
      </c>
      <c r="G71" s="102">
        <v>0.55445093665084</v>
      </c>
      <c r="H71" s="102">
        <v>0.54693197247454051</v>
      </c>
      <c r="I71" s="102">
        <v>0.61174368386195488</v>
      </c>
      <c r="J71" s="102">
        <v>0.56348350595433905</v>
      </c>
      <c r="K71" s="102">
        <v>0.48520802903725435</v>
      </c>
      <c r="L71" s="102">
        <v>1.0342884526516836</v>
      </c>
      <c r="M71" s="102">
        <v>0.53682603274348895</v>
      </c>
      <c r="N71" s="102">
        <v>0</v>
      </c>
      <c r="O71" s="102">
        <v>0</v>
      </c>
      <c r="P71" s="102">
        <v>0.45009979290756758</v>
      </c>
      <c r="Q71" s="102">
        <v>0.50675421635694495</v>
      </c>
      <c r="R71" s="102">
        <v>0.48389021383455272</v>
      </c>
      <c r="S71" s="102">
        <v>0.55781267095668619</v>
      </c>
      <c r="T71" s="102">
        <v>0.54197345402547537</v>
      </c>
      <c r="U71" s="102">
        <v>0.49552989171008505</v>
      </c>
      <c r="V71" s="102">
        <v>0.51806767349977279</v>
      </c>
      <c r="W71" s="102">
        <v>0.50390887599251921</v>
      </c>
      <c r="X71" s="102">
        <v>0.14374705984974659</v>
      </c>
      <c r="Y71" s="102">
        <v>0.1042307126464208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1.4905856999218838</v>
      </c>
      <c r="D77" s="123">
        <v>1.8096581049872456</v>
      </c>
      <c r="E77" s="123">
        <v>1.3741913187164883</v>
      </c>
      <c r="F77" s="123">
        <v>1.3931301614342024</v>
      </c>
      <c r="G77" s="123">
        <v>1.5135092705107693</v>
      </c>
      <c r="H77" s="123">
        <v>1.5116439472501457</v>
      </c>
      <c r="I77" s="123">
        <v>1.5256311574473305</v>
      </c>
      <c r="J77" s="123">
        <v>1.4248071117235512</v>
      </c>
      <c r="K77" s="123">
        <v>1.3482529130833891</v>
      </c>
      <c r="L77" s="123">
        <v>1.4061975378265863</v>
      </c>
      <c r="M77" s="123">
        <v>1.6362857962488497</v>
      </c>
      <c r="N77" s="123">
        <v>1.4465652686163502</v>
      </c>
      <c r="O77" s="123">
        <v>1.3123796105004397</v>
      </c>
      <c r="P77" s="123">
        <v>1.4193091306882823</v>
      </c>
      <c r="Q77" s="123">
        <v>1.136300376251683</v>
      </c>
      <c r="R77" s="123">
        <v>1.3246521124466506</v>
      </c>
      <c r="S77" s="123">
        <v>1.2804528718487413</v>
      </c>
      <c r="T77" s="123">
        <v>1.2566713179202411</v>
      </c>
      <c r="U77" s="123">
        <v>1.3021007979896215</v>
      </c>
      <c r="V77" s="123">
        <v>1.2984867662064652</v>
      </c>
      <c r="W77" s="123">
        <v>1.4618806259373627</v>
      </c>
      <c r="X77" s="123">
        <v>1.5092481251053775</v>
      </c>
      <c r="Y77" s="123">
        <v>1.4765560742158284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1.7829666589928941</v>
      </c>
      <c r="D78" s="99">
        <v>1.889677539983567</v>
      </c>
      <c r="E78" s="99">
        <v>1.7094523919257347</v>
      </c>
      <c r="F78" s="99">
        <v>1.600981417921568</v>
      </c>
      <c r="G78" s="99">
        <v>1.5959210069027383</v>
      </c>
      <c r="H78" s="99">
        <v>1.6400176399099939</v>
      </c>
      <c r="I78" s="99">
        <v>1.6896954043420602</v>
      </c>
      <c r="J78" s="99">
        <v>1.6467149214194254</v>
      </c>
      <c r="K78" s="99">
        <v>1.3902932739802831</v>
      </c>
      <c r="L78" s="99">
        <v>1.5778392229127185</v>
      </c>
      <c r="M78" s="99">
        <v>1.7236206111499501</v>
      </c>
      <c r="N78" s="99">
        <v>1.7611544082561172</v>
      </c>
      <c r="O78" s="99">
        <v>1.6615031305476575</v>
      </c>
      <c r="P78" s="99">
        <v>1.5911390828266152</v>
      </c>
      <c r="Q78" s="99">
        <v>1.5896329879155979</v>
      </c>
      <c r="R78" s="99">
        <v>1.5996471980693443</v>
      </c>
      <c r="S78" s="99">
        <v>1.6389773710013968</v>
      </c>
      <c r="T78" s="99">
        <v>1.6025524839183267</v>
      </c>
      <c r="U78" s="99">
        <v>1.6054752435057891</v>
      </c>
      <c r="V78" s="99">
        <v>1.6702322632912412</v>
      </c>
      <c r="W78" s="99">
        <v>1.5773531598305264</v>
      </c>
      <c r="X78" s="99">
        <v>1.6726729781857423</v>
      </c>
      <c r="Y78" s="99">
        <v>1.5474890350949428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1.1826353021982896</v>
      </c>
      <c r="D81" s="118">
        <f t="shared" si="28"/>
        <v>1.1852513778573628</v>
      </c>
      <c r="E81" s="118">
        <f t="shared" si="28"/>
        <v>1.1011286438462089</v>
      </c>
      <c r="F81" s="118">
        <f t="shared" si="28"/>
        <v>1.19276244723531</v>
      </c>
      <c r="G81" s="118">
        <f t="shared" si="28"/>
        <v>1.0375698168174377</v>
      </c>
      <c r="H81" s="118">
        <f t="shared" si="28"/>
        <v>0.86222987619781499</v>
      </c>
      <c r="I81" s="118">
        <f t="shared" si="28"/>
        <v>0.85468811400892553</v>
      </c>
      <c r="J81" s="118">
        <f t="shared" si="28"/>
        <v>0.66132653566649935</v>
      </c>
      <c r="K81" s="118">
        <f t="shared" si="28"/>
        <v>0.75684636285326712</v>
      </c>
      <c r="L81" s="118">
        <f t="shared" si="28"/>
        <v>0.74326660093293306</v>
      </c>
      <c r="M81" s="118">
        <f t="shared" si="28"/>
        <v>0.79236859414874228</v>
      </c>
      <c r="N81" s="118">
        <f t="shared" si="28"/>
        <v>0.69908339347338788</v>
      </c>
      <c r="O81" s="118">
        <f t="shared" si="28"/>
        <v>0.70865044989077541</v>
      </c>
      <c r="P81" s="118">
        <f t="shared" si="28"/>
        <v>0.67189236471361558</v>
      </c>
      <c r="Q81" s="118">
        <f t="shared" si="28"/>
        <v>0.6030780642157525</v>
      </c>
      <c r="R81" s="118">
        <f t="shared" ref="R81:V81" si="29">R82+R85+R87+R100</f>
        <v>0.44499446930753705</v>
      </c>
      <c r="S81" s="118">
        <f t="shared" si="29"/>
        <v>0.54066622582349122</v>
      </c>
      <c r="T81" s="118">
        <f t="shared" si="29"/>
        <v>0.53705745431664154</v>
      </c>
      <c r="U81" s="118">
        <f t="shared" si="29"/>
        <v>0.54343832812770221</v>
      </c>
      <c r="V81" s="118">
        <f t="shared" si="29"/>
        <v>0.4845254234622246</v>
      </c>
      <c r="W81" s="118">
        <f t="shared" ref="W81:Y81" si="30">W82+W85+W87+W100</f>
        <v>0.31949923350697057</v>
      </c>
      <c r="X81" s="118">
        <f t="shared" si="30"/>
        <v>0.1044136431520877</v>
      </c>
      <c r="Y81" s="118">
        <f t="shared" si="30"/>
        <v>0.20471597502098718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0.33286050930052641</v>
      </c>
      <c r="D87" s="123">
        <v>0.25146870863282311</v>
      </c>
      <c r="E87" s="123">
        <v>0.23747378898370522</v>
      </c>
      <c r="F87" s="123">
        <v>0.27353528939235217</v>
      </c>
      <c r="G87" s="123">
        <v>0.27953543112608964</v>
      </c>
      <c r="H87" s="123">
        <v>0.22044986630619501</v>
      </c>
      <c r="I87" s="123">
        <v>0.18411455081950628</v>
      </c>
      <c r="J87" s="123">
        <v>0.10671243594830813</v>
      </c>
      <c r="K87" s="123">
        <v>0.15555284790975163</v>
      </c>
      <c r="L87" s="123">
        <v>0.10995935787242331</v>
      </c>
      <c r="M87" s="123">
        <v>0.11757947315126568</v>
      </c>
      <c r="N87" s="123">
        <v>0.10732114647104643</v>
      </c>
      <c r="O87" s="123">
        <v>0.1134359463439166</v>
      </c>
      <c r="P87" s="123">
        <v>0.10466971641912703</v>
      </c>
      <c r="Q87" s="123">
        <v>9.7822653469791701E-2</v>
      </c>
      <c r="R87" s="123">
        <v>9.1563562438449125E-2</v>
      </c>
      <c r="S87" s="123">
        <v>0.10294962641647633</v>
      </c>
      <c r="T87" s="123">
        <v>8.8726184387345711E-2</v>
      </c>
      <c r="U87" s="123">
        <v>8.5529519923512431E-2</v>
      </c>
      <c r="V87" s="123">
        <v>7.9110232031132849E-2</v>
      </c>
      <c r="W87" s="123">
        <v>6.5957494908792547E-2</v>
      </c>
      <c r="X87" s="123">
        <v>2.1299619649809014E-2</v>
      </c>
      <c r="Y87" s="123">
        <v>3.5604805520379444E-2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3.1292505583224379</v>
      </c>
      <c r="D92" s="102">
        <v>3.2071915673420124</v>
      </c>
      <c r="E92" s="102">
        <v>3.111438395146036</v>
      </c>
      <c r="F92" s="102">
        <v>3.1400845206345243</v>
      </c>
      <c r="G92" s="102">
        <v>3.0507253780441759</v>
      </c>
      <c r="H92" s="102">
        <v>2.9444220038240752</v>
      </c>
      <c r="I92" s="102">
        <v>3.0176611087496994</v>
      </c>
      <c r="J92" s="102">
        <v>2.8058535008676695</v>
      </c>
      <c r="K92" s="102">
        <v>2.8027742841175192</v>
      </c>
      <c r="L92" s="102">
        <v>2.9146069615725274</v>
      </c>
      <c r="M92" s="102">
        <v>3.0990923763753861</v>
      </c>
      <c r="N92" s="102">
        <v>3.040407940092309</v>
      </c>
      <c r="O92" s="102">
        <v>2.9577864866047574</v>
      </c>
      <c r="P92" s="102">
        <v>2.8648111035046142</v>
      </c>
      <c r="Q92" s="102">
        <v>2.7715097503391868</v>
      </c>
      <c r="R92" s="102">
        <v>2.7665515082278769</v>
      </c>
      <c r="S92" s="102">
        <v>2.8927382197576419</v>
      </c>
      <c r="T92" s="102">
        <v>2.8783213804324084</v>
      </c>
      <c r="U92" s="102">
        <v>2.7730907100347011</v>
      </c>
      <c r="V92" s="102">
        <v>2.833402945467244</v>
      </c>
      <c r="W92" s="102">
        <v>3.0592107100925685</v>
      </c>
      <c r="X92" s="102">
        <v>2.067971460791576</v>
      </c>
      <c r="Y92" s="102">
        <v>1.8400185664767166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0.74941314478675969</v>
      </c>
      <c r="D93" s="105">
        <v>0.7016622124076185</v>
      </c>
      <c r="E93" s="105">
        <v>0.75410330080623611</v>
      </c>
      <c r="F93" s="105">
        <v>0.73726478039675047</v>
      </c>
      <c r="G93" s="105">
        <v>0.65176847590233999</v>
      </c>
      <c r="H93" s="105">
        <v>0.59556890556526909</v>
      </c>
      <c r="I93" s="105">
        <v>0.73714747353634646</v>
      </c>
      <c r="J93" s="105">
        <v>0.62982728167055568</v>
      </c>
      <c r="K93" s="105">
        <v>0.57368899534630902</v>
      </c>
      <c r="L93" s="105">
        <v>1.3038065223851216</v>
      </c>
      <c r="M93" s="105">
        <v>0.61186348807962454</v>
      </c>
      <c r="N93" s="105">
        <v>0</v>
      </c>
      <c r="O93" s="105">
        <v>0</v>
      </c>
      <c r="P93" s="105">
        <v>0.54900857471445297</v>
      </c>
      <c r="Q93" s="105">
        <v>0.61168131383437485</v>
      </c>
      <c r="R93" s="105">
        <v>0.5756765511560723</v>
      </c>
      <c r="S93" s="105">
        <v>0.67677006641433313</v>
      </c>
      <c r="T93" s="105">
        <v>0.66817549314817037</v>
      </c>
      <c r="U93" s="105">
        <v>0.58717012102823785</v>
      </c>
      <c r="V93" s="105">
        <v>0.61086523995308084</v>
      </c>
      <c r="W93" s="105">
        <v>0.67457305878034657</v>
      </c>
      <c r="X93" s="105">
        <v>0.17384248848488326</v>
      </c>
      <c r="Y93" s="105">
        <v>0.12251437870667346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0.74941314478675969</v>
      </c>
      <c r="D94" s="99">
        <v>0.7016622124076185</v>
      </c>
      <c r="E94" s="99">
        <v>0.75410330080623611</v>
      </c>
      <c r="F94" s="99">
        <v>0.73726478039675047</v>
      </c>
      <c r="G94" s="99">
        <v>0.65176847590233999</v>
      </c>
      <c r="H94" s="99">
        <v>0.59556890556526909</v>
      </c>
      <c r="I94" s="99">
        <v>0.73714747353634646</v>
      </c>
      <c r="J94" s="99">
        <v>0.62982728167055568</v>
      </c>
      <c r="K94" s="99">
        <v>0.57368899534630902</v>
      </c>
      <c r="L94" s="99">
        <v>1.3038065223851216</v>
      </c>
      <c r="M94" s="99">
        <v>0.61186348807962454</v>
      </c>
      <c r="N94" s="99">
        <v>0</v>
      </c>
      <c r="O94" s="99">
        <v>0</v>
      </c>
      <c r="P94" s="99">
        <v>0.54900857471445297</v>
      </c>
      <c r="Q94" s="99">
        <v>0.61168131383437485</v>
      </c>
      <c r="R94" s="99">
        <v>0.5756765511560723</v>
      </c>
      <c r="S94" s="99">
        <v>0.67677006641433313</v>
      </c>
      <c r="T94" s="99">
        <v>0.66817549314817037</v>
      </c>
      <c r="U94" s="99">
        <v>0.58717012102823785</v>
      </c>
      <c r="V94" s="99">
        <v>0.61086523995308084</v>
      </c>
      <c r="W94" s="99">
        <v>0.67457305878034657</v>
      </c>
      <c r="X94" s="99">
        <v>0.17384248848488326</v>
      </c>
      <c r="Y94" s="99">
        <v>0.12251437870667346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0.84977479289776325</v>
      </c>
      <c r="D100" s="123">
        <v>0.93378266922453979</v>
      </c>
      <c r="E100" s="123">
        <v>0.86365485486250371</v>
      </c>
      <c r="F100" s="123">
        <v>0.91922715784295783</v>
      </c>
      <c r="G100" s="123">
        <v>0.75803438569134796</v>
      </c>
      <c r="H100" s="123">
        <v>0.64178000989161998</v>
      </c>
      <c r="I100" s="123">
        <v>0.6705735631894193</v>
      </c>
      <c r="J100" s="123">
        <v>0.5546140997181912</v>
      </c>
      <c r="K100" s="123">
        <v>0.60129351494351546</v>
      </c>
      <c r="L100" s="123">
        <v>0.63330724306050978</v>
      </c>
      <c r="M100" s="123">
        <v>0.67478912099747657</v>
      </c>
      <c r="N100" s="123">
        <v>0.59176224700234148</v>
      </c>
      <c r="O100" s="123">
        <v>0.59521450354685879</v>
      </c>
      <c r="P100" s="123">
        <v>0.56722264829448854</v>
      </c>
      <c r="Q100" s="123">
        <v>0.50525541074596081</v>
      </c>
      <c r="R100" s="123">
        <v>0.3534309068690879</v>
      </c>
      <c r="S100" s="123">
        <v>0.43771659940701491</v>
      </c>
      <c r="T100" s="123">
        <v>0.44833126992929578</v>
      </c>
      <c r="U100" s="123">
        <v>0.45790880820418983</v>
      </c>
      <c r="V100" s="123">
        <v>0.40541519143109173</v>
      </c>
      <c r="W100" s="123">
        <v>0.25354173859817802</v>
      </c>
      <c r="X100" s="123">
        <v>8.3114023502278686E-2</v>
      </c>
      <c r="Y100" s="123">
        <v>0.16911116950060773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2.0380517435085661</v>
      </c>
      <c r="D102" s="99">
        <v>2.0641299537115971</v>
      </c>
      <c r="E102" s="99">
        <v>1.9267366529054974</v>
      </c>
      <c r="F102" s="99">
        <v>1.8704916062612316</v>
      </c>
      <c r="G102" s="99">
        <v>1.8144477527529663</v>
      </c>
      <c r="H102" s="99">
        <v>1.7900250888946114</v>
      </c>
      <c r="I102" s="99">
        <v>1.8768098241529281</v>
      </c>
      <c r="J102" s="99">
        <v>1.7491476347136021</v>
      </c>
      <c r="K102" s="99">
        <v>1.759364163176997</v>
      </c>
      <c r="L102" s="99">
        <v>1.7919925187985788</v>
      </c>
      <c r="M102" s="99">
        <v>1.8725670056446231</v>
      </c>
      <c r="N102" s="99">
        <v>1.8853251396394457</v>
      </c>
      <c r="O102" s="99">
        <v>1.8786953667739446</v>
      </c>
      <c r="P102" s="99">
        <v>1.8835999265339658</v>
      </c>
      <c r="Q102" s="99">
        <v>1.8662916095103663</v>
      </c>
      <c r="R102" s="99">
        <v>1.7132669939796996</v>
      </c>
      <c r="S102" s="99">
        <v>1.8587832183315465</v>
      </c>
      <c r="T102" s="99">
        <v>1.8200212940714755</v>
      </c>
      <c r="U102" s="99">
        <v>1.8203994628279496</v>
      </c>
      <c r="V102" s="99">
        <v>1.9784954047649972</v>
      </c>
      <c r="W102" s="99">
        <v>1.8843278615638377</v>
      </c>
      <c r="X102" s="99">
        <v>1.8748697824394118</v>
      </c>
      <c r="Y102" s="99">
        <v>1.7546364889718262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0.8497727017518244</v>
      </c>
      <c r="D124" s="118">
        <f t="shared" si="42"/>
        <v>0.93378383634235473</v>
      </c>
      <c r="E124" s="118">
        <f t="shared" si="42"/>
        <v>0.86364520866998151</v>
      </c>
      <c r="F124" s="118">
        <f t="shared" si="42"/>
        <v>0.91923994841979473</v>
      </c>
      <c r="G124" s="118">
        <f t="shared" si="42"/>
        <v>0.75800082363290289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0.63329688663175132</v>
      </c>
      <c r="M124" s="118">
        <f t="shared" si="42"/>
        <v>0.67479855315906467</v>
      </c>
      <c r="N124" s="118">
        <f t="shared" si="42"/>
        <v>0.59174769146338846</v>
      </c>
      <c r="O124" s="118">
        <f t="shared" si="42"/>
        <v>0.59521433054921713</v>
      </c>
      <c r="P124" s="118">
        <f t="shared" si="42"/>
        <v>0.56722678756901601</v>
      </c>
      <c r="Q124" s="118">
        <f t="shared" si="42"/>
        <v>0.50524234185779249</v>
      </c>
      <c r="R124" s="118">
        <f t="shared" ref="R124:V124" si="43">R125+R128+R130+R139</f>
        <v>0.35343619805874926</v>
      </c>
      <c r="S124" s="118">
        <f t="shared" si="43"/>
        <v>0.43770515749800426</v>
      </c>
      <c r="T124" s="118">
        <f t="shared" si="43"/>
        <v>0.44832232992028426</v>
      </c>
      <c r="U124" s="118">
        <f t="shared" si="43"/>
        <v>0.45793243748524659</v>
      </c>
      <c r="V124" s="118">
        <f t="shared" si="43"/>
        <v>0.40538189746525854</v>
      </c>
      <c r="W124" s="118">
        <f t="shared" ref="W124:Y124" si="44">W125+W128+W130+W139</f>
        <v>0.25356460205376546</v>
      </c>
      <c r="X124" s="118">
        <f t="shared" si="44"/>
        <v>8.3080221118923783E-2</v>
      </c>
      <c r="Y124" s="118">
        <f t="shared" si="44"/>
        <v>0.16913262517680216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0.8497727017518244</v>
      </c>
      <c r="D139" s="123">
        <v>0.93378383634235473</v>
      </c>
      <c r="E139" s="123">
        <v>0.86364520866998151</v>
      </c>
      <c r="F139" s="123">
        <v>0.91923994841979473</v>
      </c>
      <c r="G139" s="123">
        <v>0.75800082363290289</v>
      </c>
      <c r="H139" s="123">
        <v>0</v>
      </c>
      <c r="I139" s="123">
        <v>0</v>
      </c>
      <c r="J139" s="123">
        <v>0</v>
      </c>
      <c r="K139" s="123">
        <v>0</v>
      </c>
      <c r="L139" s="123">
        <v>0.63329688663175132</v>
      </c>
      <c r="M139" s="123">
        <v>0.67479855315906467</v>
      </c>
      <c r="N139" s="123">
        <v>0.59174769146338846</v>
      </c>
      <c r="O139" s="123">
        <v>0.59521433054921713</v>
      </c>
      <c r="P139" s="123">
        <v>0.56722678756901601</v>
      </c>
      <c r="Q139" s="123">
        <v>0.50524234185779249</v>
      </c>
      <c r="R139" s="123">
        <v>0.35343619805874926</v>
      </c>
      <c r="S139" s="123">
        <v>0.43770515749800426</v>
      </c>
      <c r="T139" s="123">
        <v>0.44832232992028426</v>
      </c>
      <c r="U139" s="123">
        <v>0.45793243748524659</v>
      </c>
      <c r="V139" s="123">
        <v>0.40538189746525854</v>
      </c>
      <c r="W139" s="123">
        <v>0.25356460205376546</v>
      </c>
      <c r="X139" s="123">
        <v>8.3080221118923783E-2</v>
      </c>
      <c r="Y139" s="123">
        <v>0.16913262517680216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2.0380517435085661</v>
      </c>
      <c r="D140" s="99">
        <v>2.0641299537115967</v>
      </c>
      <c r="E140" s="99">
        <v>1.9267366529054974</v>
      </c>
      <c r="F140" s="99">
        <v>1.8704916062612313</v>
      </c>
      <c r="G140" s="99">
        <v>1.8144477527529663</v>
      </c>
      <c r="H140" s="99">
        <v>0</v>
      </c>
      <c r="I140" s="99">
        <v>0</v>
      </c>
      <c r="J140" s="99">
        <v>0</v>
      </c>
      <c r="K140" s="99">
        <v>0</v>
      </c>
      <c r="L140" s="99">
        <v>1.7919925187985788</v>
      </c>
      <c r="M140" s="99">
        <v>1.8725670056446233</v>
      </c>
      <c r="N140" s="99">
        <v>1.8853251396394455</v>
      </c>
      <c r="O140" s="99">
        <v>1.8786953667739443</v>
      </c>
      <c r="P140" s="99">
        <v>1.883599926533966</v>
      </c>
      <c r="Q140" s="99">
        <v>1.8662916095103665</v>
      </c>
      <c r="R140" s="99">
        <v>1.7132669939796996</v>
      </c>
      <c r="S140" s="99">
        <v>1.8587832183315462</v>
      </c>
      <c r="T140" s="99">
        <v>1.8200212940714755</v>
      </c>
      <c r="U140" s="99">
        <v>1.8203994628279494</v>
      </c>
      <c r="V140" s="99">
        <v>1.9784954047649967</v>
      </c>
      <c r="W140" s="99">
        <v>1.8843278615638377</v>
      </c>
      <c r="X140" s="99">
        <v>1.8748697824394112</v>
      </c>
      <c r="Y140" s="99">
        <v>1.7546364889718264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1.1839517901454339</v>
      </c>
      <c r="D143" s="118">
        <f t="shared" si="49"/>
        <v>1.1872005627696831</v>
      </c>
      <c r="E143" s="118">
        <f t="shared" si="49"/>
        <v>1.1031454199706261</v>
      </c>
      <c r="F143" s="118">
        <f t="shared" si="49"/>
        <v>1.1949255787234676</v>
      </c>
      <c r="G143" s="118">
        <f t="shared" si="49"/>
        <v>1.039954776884384</v>
      </c>
      <c r="H143" s="118">
        <f t="shared" si="49"/>
        <v>0.86423906756921121</v>
      </c>
      <c r="I143" s="118">
        <f t="shared" si="49"/>
        <v>0.85698064297222021</v>
      </c>
      <c r="J143" s="118">
        <f t="shared" si="49"/>
        <v>0.66600410043053115</v>
      </c>
      <c r="K143" s="118">
        <f t="shared" si="49"/>
        <v>0.76018398899564166</v>
      </c>
      <c r="L143" s="118">
        <f t="shared" si="49"/>
        <v>0.74508675474600849</v>
      </c>
      <c r="M143" s="118">
        <f t="shared" si="49"/>
        <v>0.79408017348626947</v>
      </c>
      <c r="N143" s="118">
        <f t="shared" si="49"/>
        <v>0.70073313250286751</v>
      </c>
      <c r="O143" s="118">
        <f t="shared" si="49"/>
        <v>0.71091445288813293</v>
      </c>
      <c r="P143" s="118">
        <f t="shared" si="49"/>
        <v>0.67229794530681897</v>
      </c>
      <c r="Q143" s="118">
        <f t="shared" si="49"/>
        <v>0.60365723345409372</v>
      </c>
      <c r="R143" s="118">
        <f t="shared" ref="R143:V143" si="50">R144+R146+R148+R157</f>
        <v>0.44555002916623043</v>
      </c>
      <c r="S143" s="118">
        <f t="shared" si="50"/>
        <v>0.54148544233356899</v>
      </c>
      <c r="T143" s="118">
        <f t="shared" si="50"/>
        <v>0.53769379030574493</v>
      </c>
      <c r="U143" s="118">
        <f t="shared" si="50"/>
        <v>0.54424504404532192</v>
      </c>
      <c r="V143" s="118">
        <f t="shared" si="50"/>
        <v>0.48685673703083232</v>
      </c>
      <c r="W143" s="118">
        <f t="shared" ref="W143:Y143" si="51">W144+W146+W148+W157</f>
        <v>0.32298910960019372</v>
      </c>
      <c r="X143" s="118">
        <f t="shared" si="51"/>
        <v>0.10722161036812203</v>
      </c>
      <c r="Y143" s="118">
        <f t="shared" si="51"/>
        <v>0.20736620606206477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0.33431276701387685</v>
      </c>
      <c r="D148" s="123">
        <v>0.25335719499962206</v>
      </c>
      <c r="E148" s="123">
        <v>0.23949986202405987</v>
      </c>
      <c r="F148" s="123">
        <v>0.27568708415255122</v>
      </c>
      <c r="G148" s="123">
        <v>0.28191687885038297</v>
      </c>
      <c r="H148" s="123">
        <v>0.22245223983604268</v>
      </c>
      <c r="I148" s="123">
        <v>0.18640922718416952</v>
      </c>
      <c r="J148" s="123">
        <v>0.11139254223214992</v>
      </c>
      <c r="K148" s="123">
        <v>0.15889146294139239</v>
      </c>
      <c r="L148" s="123">
        <v>0.11177078318183367</v>
      </c>
      <c r="M148" s="123">
        <v>0.11928714667369979</v>
      </c>
      <c r="N148" s="123">
        <v>0.10897714380475457</v>
      </c>
      <c r="O148" s="123">
        <v>0.11570042888984042</v>
      </c>
      <c r="P148" s="123">
        <v>0.10507101996934626</v>
      </c>
      <c r="Q148" s="123">
        <v>9.8396991825735428E-2</v>
      </c>
      <c r="R148" s="123">
        <v>9.211016330155132E-2</v>
      </c>
      <c r="S148" s="123">
        <v>0.10376720522269214</v>
      </c>
      <c r="T148" s="123">
        <v>8.9355080867468864E-2</v>
      </c>
      <c r="U148" s="123">
        <v>8.6334710089051775E-2</v>
      </c>
      <c r="V148" s="123">
        <v>8.1450284409652407E-2</v>
      </c>
      <c r="W148" s="123">
        <v>6.9446719335369902E-2</v>
      </c>
      <c r="X148" s="123">
        <v>2.4103633219230643E-2</v>
      </c>
      <c r="Y148" s="123">
        <v>3.8250696169457726E-2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3.1292505583224375</v>
      </c>
      <c r="D149" s="99">
        <v>3.2071915673420124</v>
      </c>
      <c r="E149" s="99">
        <v>3.1114383951460352</v>
      </c>
      <c r="F149" s="99">
        <v>3.1400845206345247</v>
      </c>
      <c r="G149" s="99">
        <v>3.0507253780441759</v>
      </c>
      <c r="H149" s="99">
        <v>2.9444220038240747</v>
      </c>
      <c r="I149" s="99">
        <v>3.0176611087496998</v>
      </c>
      <c r="J149" s="99">
        <v>2.8058535008676686</v>
      </c>
      <c r="K149" s="99">
        <v>2.8027742841175192</v>
      </c>
      <c r="L149" s="99">
        <v>2.9146069615725274</v>
      </c>
      <c r="M149" s="99">
        <v>3.0990923763753857</v>
      </c>
      <c r="N149" s="99">
        <v>3.0404079400923085</v>
      </c>
      <c r="O149" s="99">
        <v>2.9577864866047565</v>
      </c>
      <c r="P149" s="99">
        <v>2.8648111035046129</v>
      </c>
      <c r="Q149" s="99">
        <v>2.7715097503391863</v>
      </c>
      <c r="R149" s="99">
        <v>2.7665515082278769</v>
      </c>
      <c r="S149" s="99">
        <v>2.8927382197576423</v>
      </c>
      <c r="T149" s="99">
        <v>2.8783213804324079</v>
      </c>
      <c r="U149" s="99">
        <v>2.7730907100347011</v>
      </c>
      <c r="V149" s="99">
        <v>2.8334029454672431</v>
      </c>
      <c r="W149" s="99">
        <v>3.0592107100925676</v>
      </c>
      <c r="X149" s="99">
        <v>2.067971460791576</v>
      </c>
      <c r="Y149" s="99">
        <v>1.8400185664767166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0.73726478039675047</v>
      </c>
      <c r="G150" s="99">
        <v>0.65176847590233999</v>
      </c>
      <c r="H150" s="99">
        <v>0.59556890556526898</v>
      </c>
      <c r="I150" s="99">
        <v>0.73714747353634658</v>
      </c>
      <c r="J150" s="99">
        <v>0.62982728167055568</v>
      </c>
      <c r="K150" s="99">
        <v>0.57368899534630879</v>
      </c>
      <c r="L150" s="99">
        <v>1.3038065223851221</v>
      </c>
      <c r="M150" s="99">
        <v>0.61186348807962432</v>
      </c>
      <c r="N150" s="99">
        <v>0</v>
      </c>
      <c r="O150" s="99">
        <v>0</v>
      </c>
      <c r="P150" s="99">
        <v>0.54900857471445308</v>
      </c>
      <c r="Q150" s="99">
        <v>0.61168131383437496</v>
      </c>
      <c r="R150" s="99">
        <v>0.57567655115607219</v>
      </c>
      <c r="S150" s="99">
        <v>0.67677006641433313</v>
      </c>
      <c r="T150" s="99">
        <v>0.66817549314817049</v>
      </c>
      <c r="U150" s="99">
        <v>0.58717012102823796</v>
      </c>
      <c r="V150" s="99">
        <v>0.61086523995308084</v>
      </c>
      <c r="W150" s="99">
        <v>0.67457305878034657</v>
      </c>
      <c r="X150" s="99">
        <v>0.17384248848488326</v>
      </c>
      <c r="Y150" s="99">
        <v>0.12251437870667345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0.73726478039675047</v>
      </c>
      <c r="G151" s="102">
        <v>0.65176847590233999</v>
      </c>
      <c r="H151" s="102">
        <v>0.59556890556526898</v>
      </c>
      <c r="I151" s="102">
        <v>0.73714747353634658</v>
      </c>
      <c r="J151" s="102">
        <v>0.62982728167055568</v>
      </c>
      <c r="K151" s="102">
        <v>0.57368899534630879</v>
      </c>
      <c r="L151" s="102">
        <v>1.3038065223851221</v>
      </c>
      <c r="M151" s="102">
        <v>0.61186348807962432</v>
      </c>
      <c r="N151" s="102">
        <v>0</v>
      </c>
      <c r="O151" s="102">
        <v>0</v>
      </c>
      <c r="P151" s="102">
        <v>0.54900857471445308</v>
      </c>
      <c r="Q151" s="102">
        <v>0.61168131383437496</v>
      </c>
      <c r="R151" s="102">
        <v>0.57567655115607219</v>
      </c>
      <c r="S151" s="102">
        <v>0.67677006641433313</v>
      </c>
      <c r="T151" s="102">
        <v>0.66817549314817049</v>
      </c>
      <c r="U151" s="102">
        <v>0.58717012102823796</v>
      </c>
      <c r="V151" s="102">
        <v>0.61086523995308084</v>
      </c>
      <c r="W151" s="102">
        <v>0.67457305878034657</v>
      </c>
      <c r="X151" s="102">
        <v>0.17384248848488326</v>
      </c>
      <c r="Y151" s="102">
        <v>0.12251437870667345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0.84963902313155715</v>
      </c>
      <c r="D157" s="123">
        <v>0.93384336777006116</v>
      </c>
      <c r="E157" s="123">
        <v>0.86364555794656617</v>
      </c>
      <c r="F157" s="123">
        <v>0.91923849457091644</v>
      </c>
      <c r="G157" s="123">
        <v>0.75803789803400101</v>
      </c>
      <c r="H157" s="123">
        <v>0.64178682773316853</v>
      </c>
      <c r="I157" s="123">
        <v>0.67057141578805068</v>
      </c>
      <c r="J157" s="123">
        <v>0.55461155819838126</v>
      </c>
      <c r="K157" s="123">
        <v>0.60129252605424932</v>
      </c>
      <c r="L157" s="123">
        <v>0.63331597156417485</v>
      </c>
      <c r="M157" s="123">
        <v>0.6747930268125697</v>
      </c>
      <c r="N157" s="123">
        <v>0.59175598869811297</v>
      </c>
      <c r="O157" s="123">
        <v>0.59521402399829249</v>
      </c>
      <c r="P157" s="123">
        <v>0.56722692533747276</v>
      </c>
      <c r="Q157" s="123">
        <v>0.50526024162835825</v>
      </c>
      <c r="R157" s="123">
        <v>0.35343986586467913</v>
      </c>
      <c r="S157" s="123">
        <v>0.43771823711087682</v>
      </c>
      <c r="T157" s="123">
        <v>0.44833870943827608</v>
      </c>
      <c r="U157" s="123">
        <v>0.45791033395627018</v>
      </c>
      <c r="V157" s="123">
        <v>0.40540645262117991</v>
      </c>
      <c r="W157" s="123">
        <v>0.25354239026482384</v>
      </c>
      <c r="X157" s="123">
        <v>8.3117977148891381E-2</v>
      </c>
      <c r="Y157" s="123">
        <v>0.16911550989260704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2.0380517435085661</v>
      </c>
      <c r="D158" s="99">
        <v>2.0641299537115967</v>
      </c>
      <c r="E158" s="99">
        <v>1.9267366529054974</v>
      </c>
      <c r="F158" s="99">
        <v>1.8704916062612313</v>
      </c>
      <c r="G158" s="99">
        <v>1.8144477527529665</v>
      </c>
      <c r="H158" s="99">
        <v>1.7900250888946116</v>
      </c>
      <c r="I158" s="99">
        <v>1.8768098241529281</v>
      </c>
      <c r="J158" s="99">
        <v>1.7491476347136019</v>
      </c>
      <c r="K158" s="99">
        <v>1.7593641631769967</v>
      </c>
      <c r="L158" s="99">
        <v>1.7919925187985786</v>
      </c>
      <c r="M158" s="99">
        <v>1.8725670056446235</v>
      </c>
      <c r="N158" s="99">
        <v>1.8853251396394461</v>
      </c>
      <c r="O158" s="99">
        <v>1.8786953667739443</v>
      </c>
      <c r="P158" s="99">
        <v>1.883599926533966</v>
      </c>
      <c r="Q158" s="99">
        <v>1.8662916095103668</v>
      </c>
      <c r="R158" s="99">
        <v>1.7132669939796998</v>
      </c>
      <c r="S158" s="99">
        <v>1.8587832183315462</v>
      </c>
      <c r="T158" s="99">
        <v>1.8200212940714751</v>
      </c>
      <c r="U158" s="99">
        <v>1.8203994628279494</v>
      </c>
      <c r="V158" s="99">
        <v>1.978495404764997</v>
      </c>
      <c r="W158" s="99">
        <v>1.8843278615638377</v>
      </c>
      <c r="X158" s="99">
        <v>1.8748697824394114</v>
      </c>
      <c r="Y158" s="99">
        <v>1.7546364889718262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1.1838891231797017</v>
      </c>
      <c r="D161" s="118">
        <f t="shared" si="54"/>
        <v>1.1870374074598828</v>
      </c>
      <c r="E161" s="118">
        <f t="shared" si="54"/>
        <v>1.1030825541138451</v>
      </c>
      <c r="F161" s="118">
        <f t="shared" si="54"/>
        <v>1.1948762154916899</v>
      </c>
      <c r="G161" s="118">
        <f t="shared" si="54"/>
        <v>1.0399356000474769</v>
      </c>
      <c r="H161" s="118">
        <f t="shared" si="54"/>
        <v>0.86422781557584349</v>
      </c>
      <c r="I161" s="118">
        <f t="shared" si="54"/>
        <v>0.85699200799889541</v>
      </c>
      <c r="J161" s="118">
        <f t="shared" si="54"/>
        <v>0.666018503362104</v>
      </c>
      <c r="K161" s="118">
        <f t="shared" si="54"/>
        <v>0.76018761722902539</v>
      </c>
      <c r="L161" s="118">
        <f t="shared" si="54"/>
        <v>0.74506443161911429</v>
      </c>
      <c r="M161" s="118">
        <f t="shared" si="54"/>
        <v>0.79404546394425757</v>
      </c>
      <c r="N161" s="118">
        <f t="shared" si="54"/>
        <v>0.7007469569505943</v>
      </c>
      <c r="O161" s="118">
        <f t="shared" si="54"/>
        <v>0.7109293757305416</v>
      </c>
      <c r="P161" s="118">
        <f t="shared" si="54"/>
        <v>0.67228095677810562</v>
      </c>
      <c r="Q161" s="118">
        <f t="shared" si="54"/>
        <v>0.60366114499204704</v>
      </c>
      <c r="R161" s="118">
        <f t="shared" ref="R161:V161" si="55">R162+R164+R166+R175</f>
        <v>0.44555637631156603</v>
      </c>
      <c r="S161" s="118">
        <f t="shared" si="55"/>
        <v>0.54147227316372415</v>
      </c>
      <c r="T161" s="118">
        <f t="shared" si="55"/>
        <v>0.53771154770865603</v>
      </c>
      <c r="U161" s="118">
        <f t="shared" si="55"/>
        <v>0.54422449905703507</v>
      </c>
      <c r="V161" s="118">
        <f t="shared" si="55"/>
        <v>0.48689092256214134</v>
      </c>
      <c r="W161" s="118">
        <f t="shared" ref="W161:Y161" si="56">W162+W164+W166+W175</f>
        <v>0.32294310824210731</v>
      </c>
      <c r="X161" s="118">
        <f t="shared" si="56"/>
        <v>0.10722833775641782</v>
      </c>
      <c r="Y161" s="118">
        <f t="shared" si="56"/>
        <v>0.20736235494274333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0.33412561980950278</v>
      </c>
      <c r="D166" s="123">
        <v>0.25324887631239285</v>
      </c>
      <c r="E166" s="123">
        <v>0.23942672048281388</v>
      </c>
      <c r="F166" s="123">
        <v>0.2756365747843979</v>
      </c>
      <c r="G166" s="123">
        <v>0.2819027812202215</v>
      </c>
      <c r="H166" s="123">
        <v>0.22244866722024093</v>
      </c>
      <c r="I166" s="123">
        <v>0.18641474674604555</v>
      </c>
      <c r="J166" s="123">
        <v>0.11140248570586062</v>
      </c>
      <c r="K166" s="123">
        <v>0.15888661882992552</v>
      </c>
      <c r="L166" s="123">
        <v>0.11175463818543882</v>
      </c>
      <c r="M166" s="123">
        <v>0.11925178556109628</v>
      </c>
      <c r="N166" s="123">
        <v>0.10898228503660176</v>
      </c>
      <c r="O166" s="123">
        <v>0.11571881856104813</v>
      </c>
      <c r="P166" s="123">
        <v>0.1050620824098558</v>
      </c>
      <c r="Q166" s="123">
        <v>9.8404387663108606E-2</v>
      </c>
      <c r="R166" s="123">
        <v>9.2121690445685286E-2</v>
      </c>
      <c r="S166" s="123">
        <v>0.10375841044055703</v>
      </c>
      <c r="T166" s="123">
        <v>8.9370473071302498E-2</v>
      </c>
      <c r="U166" s="123">
        <v>8.632493522331619E-2</v>
      </c>
      <c r="V166" s="123">
        <v>8.1476760827076264E-2</v>
      </c>
      <c r="W166" s="123">
        <v>6.9415359595336457E-2</v>
      </c>
      <c r="X166" s="123">
        <v>2.4104658887501899E-2</v>
      </c>
      <c r="Y166" s="123">
        <v>3.8247525384654306E-2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3.1292505583224375</v>
      </c>
      <c r="D167" s="99">
        <v>3.2071915673420128</v>
      </c>
      <c r="E167" s="99">
        <v>3.111438395146036</v>
      </c>
      <c r="F167" s="99">
        <v>3.1400845206345251</v>
      </c>
      <c r="G167" s="99">
        <v>3.0507253780441772</v>
      </c>
      <c r="H167" s="99">
        <v>2.9444220038240752</v>
      </c>
      <c r="I167" s="99">
        <v>3.0176611087496994</v>
      </c>
      <c r="J167" s="99">
        <v>2.805853500867669</v>
      </c>
      <c r="K167" s="99">
        <v>2.8027742841175192</v>
      </c>
      <c r="L167" s="99">
        <v>2.9146069615725274</v>
      </c>
      <c r="M167" s="99">
        <v>3.0990923763753853</v>
      </c>
      <c r="N167" s="99">
        <v>3.0404079400923085</v>
      </c>
      <c r="O167" s="99">
        <v>2.9577864866047565</v>
      </c>
      <c r="P167" s="99">
        <v>2.8648111035046129</v>
      </c>
      <c r="Q167" s="99">
        <v>2.7715097503391868</v>
      </c>
      <c r="R167" s="99">
        <v>2.7665515082278764</v>
      </c>
      <c r="S167" s="99">
        <v>2.8927382197576419</v>
      </c>
      <c r="T167" s="99">
        <v>2.8783213804324079</v>
      </c>
      <c r="U167" s="99">
        <v>2.7730907100347002</v>
      </c>
      <c r="V167" s="99">
        <v>2.833402945467244</v>
      </c>
      <c r="W167" s="99">
        <v>3.059210710092569</v>
      </c>
      <c r="X167" s="99">
        <v>2.067971460791576</v>
      </c>
      <c r="Y167" s="99">
        <v>1.8400185664767168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0.74941314478676002</v>
      </c>
      <c r="D168" s="99">
        <v>0.7016622124076185</v>
      </c>
      <c r="E168" s="99">
        <v>0.75410330080623611</v>
      </c>
      <c r="F168" s="99">
        <v>0.73726478039675047</v>
      </c>
      <c r="G168" s="99">
        <v>0.65176847590233999</v>
      </c>
      <c r="H168" s="99">
        <v>0.59556890556526898</v>
      </c>
      <c r="I168" s="99">
        <v>0.73714747353634658</v>
      </c>
      <c r="J168" s="99">
        <v>0.62982728167055568</v>
      </c>
      <c r="K168" s="99">
        <v>0.57368899534630902</v>
      </c>
      <c r="L168" s="99">
        <v>1.3038065223851221</v>
      </c>
      <c r="M168" s="99">
        <v>0.61186348807962432</v>
      </c>
      <c r="N168" s="99">
        <v>0</v>
      </c>
      <c r="O168" s="99">
        <v>0</v>
      </c>
      <c r="P168" s="99">
        <v>0.54900857471445308</v>
      </c>
      <c r="Q168" s="99">
        <v>0.61168131383437496</v>
      </c>
      <c r="R168" s="99">
        <v>0.5756765511560723</v>
      </c>
      <c r="S168" s="99">
        <v>0.67677006641433313</v>
      </c>
      <c r="T168" s="99">
        <v>0.66817549314817049</v>
      </c>
      <c r="U168" s="99">
        <v>0.58717012102823785</v>
      </c>
      <c r="V168" s="99">
        <v>0.61086523995308084</v>
      </c>
      <c r="W168" s="99">
        <v>0.67457305878034679</v>
      </c>
      <c r="X168" s="99">
        <v>0.17384248848488326</v>
      </c>
      <c r="Y168" s="99">
        <v>0.12251437870667348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0.74941314478676002</v>
      </c>
      <c r="D169" s="102">
        <v>0.7016622124076185</v>
      </c>
      <c r="E169" s="102">
        <v>0.75410330080623611</v>
      </c>
      <c r="F169" s="102">
        <v>0.73726478039675047</v>
      </c>
      <c r="G169" s="102">
        <v>0.65176847590233999</v>
      </c>
      <c r="H169" s="102">
        <v>0.59556890556526898</v>
      </c>
      <c r="I169" s="102">
        <v>0.73714747353634658</v>
      </c>
      <c r="J169" s="102">
        <v>0.62982728167055568</v>
      </c>
      <c r="K169" s="102">
        <v>0.57368899534630902</v>
      </c>
      <c r="L169" s="102">
        <v>1.3038065223851221</v>
      </c>
      <c r="M169" s="102">
        <v>0.61186348807962432</v>
      </c>
      <c r="N169" s="102">
        <v>0</v>
      </c>
      <c r="O169" s="102">
        <v>0</v>
      </c>
      <c r="P169" s="102">
        <v>0.54900857471445308</v>
      </c>
      <c r="Q169" s="102">
        <v>0.61168131383437496</v>
      </c>
      <c r="R169" s="102">
        <v>0.5756765511560723</v>
      </c>
      <c r="S169" s="102">
        <v>0.67677006641433313</v>
      </c>
      <c r="T169" s="102">
        <v>0.66817549314817049</v>
      </c>
      <c r="U169" s="102">
        <v>0.58717012102823785</v>
      </c>
      <c r="V169" s="102">
        <v>0.61086523995308084</v>
      </c>
      <c r="W169" s="102">
        <v>0.67457305878034679</v>
      </c>
      <c r="X169" s="102">
        <v>0.17384248848488326</v>
      </c>
      <c r="Y169" s="102">
        <v>0.12251437870667348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0.8497635033701989</v>
      </c>
      <c r="D175" s="123">
        <v>0.93378853114748994</v>
      </c>
      <c r="E175" s="123">
        <v>0.86365583363103127</v>
      </c>
      <c r="F175" s="123">
        <v>0.91923964070729203</v>
      </c>
      <c r="G175" s="123">
        <v>0.75803281882725526</v>
      </c>
      <c r="H175" s="123">
        <v>0.64177914835560257</v>
      </c>
      <c r="I175" s="123">
        <v>0.67057726125284989</v>
      </c>
      <c r="J175" s="123">
        <v>0.55461601765624335</v>
      </c>
      <c r="K175" s="123">
        <v>0.6013009983990999</v>
      </c>
      <c r="L175" s="123">
        <v>0.63330979343367544</v>
      </c>
      <c r="M175" s="123">
        <v>0.67479367838316129</v>
      </c>
      <c r="N175" s="123">
        <v>0.59176467191399251</v>
      </c>
      <c r="O175" s="123">
        <v>0.59521055716949345</v>
      </c>
      <c r="P175" s="123">
        <v>0.5672188743682498</v>
      </c>
      <c r="Q175" s="123">
        <v>0.50525675732893849</v>
      </c>
      <c r="R175" s="123">
        <v>0.35343468586588073</v>
      </c>
      <c r="S175" s="123">
        <v>0.43771386272316715</v>
      </c>
      <c r="T175" s="123">
        <v>0.44834107463735351</v>
      </c>
      <c r="U175" s="123">
        <v>0.45789956383371888</v>
      </c>
      <c r="V175" s="123">
        <v>0.40541416173506506</v>
      </c>
      <c r="W175" s="123">
        <v>0.25352774864677086</v>
      </c>
      <c r="X175" s="123">
        <v>8.3123678868915918E-2</v>
      </c>
      <c r="Y175" s="123">
        <v>0.16911482955808901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2.0380517435085661</v>
      </c>
      <c r="D176" s="99">
        <v>2.0641299537115967</v>
      </c>
      <c r="E176" s="99">
        <v>1.9267366529054974</v>
      </c>
      <c r="F176" s="99">
        <v>1.8704916062612311</v>
      </c>
      <c r="G176" s="99">
        <v>1.8144477527529663</v>
      </c>
      <c r="H176" s="99">
        <v>1.7900250888946114</v>
      </c>
      <c r="I176" s="99">
        <v>1.8768098241529276</v>
      </c>
      <c r="J176" s="99">
        <v>1.7491476347136019</v>
      </c>
      <c r="K176" s="99">
        <v>1.759364163176997</v>
      </c>
      <c r="L176" s="99">
        <v>1.7919925187985788</v>
      </c>
      <c r="M176" s="99">
        <v>1.8725670056446233</v>
      </c>
      <c r="N176" s="99">
        <v>1.8853251396394459</v>
      </c>
      <c r="O176" s="99">
        <v>1.8786953667739439</v>
      </c>
      <c r="P176" s="99">
        <v>1.8835999265339658</v>
      </c>
      <c r="Q176" s="99">
        <v>1.8662916095103663</v>
      </c>
      <c r="R176" s="99">
        <v>1.7132669939796996</v>
      </c>
      <c r="S176" s="99">
        <v>1.8587832183315465</v>
      </c>
      <c r="T176" s="99">
        <v>1.8200212940714751</v>
      </c>
      <c r="U176" s="99">
        <v>1.8203994628279498</v>
      </c>
      <c r="V176" s="99">
        <v>1.978495404764997</v>
      </c>
      <c r="W176" s="99">
        <v>1.8843278615638375</v>
      </c>
      <c r="X176" s="99">
        <v>1.8748697824394112</v>
      </c>
      <c r="Y176" s="99">
        <v>1.7546364889718262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350929</v>
      </c>
      <c r="C5" s="120">
        <v>314219</v>
      </c>
      <c r="D5" s="120">
        <v>262900</v>
      </c>
      <c r="E5" s="120">
        <v>230686</v>
      </c>
      <c r="F5" s="120">
        <v>207921</v>
      </c>
      <c r="G5" s="120">
        <v>198171</v>
      </c>
      <c r="H5" s="120">
        <v>197797</v>
      </c>
      <c r="I5" s="120">
        <v>198474</v>
      </c>
      <c r="J5" s="120">
        <v>194728</v>
      </c>
      <c r="K5" s="120">
        <v>183953</v>
      </c>
      <c r="L5" s="120">
        <v>152764</v>
      </c>
      <c r="M5" s="120">
        <v>89456</v>
      </c>
      <c r="N5" s="120">
        <v>58497</v>
      </c>
      <c r="O5" s="120">
        <v>41898</v>
      </c>
      <c r="P5" s="120">
        <v>40584</v>
      </c>
      <c r="Q5" s="120">
        <v>38828</v>
      </c>
      <c r="R5" s="120">
        <v>36123</v>
      </c>
      <c r="S5" s="120">
        <v>32897</v>
      </c>
      <c r="T5" s="120">
        <v>28552</v>
      </c>
      <c r="U5" s="120">
        <v>25756</v>
      </c>
      <c r="V5" s="120">
        <v>24579</v>
      </c>
      <c r="W5" s="120">
        <v>25216</v>
      </c>
      <c r="X5" s="120">
        <v>27275</v>
      </c>
      <c r="Y5" s="120">
        <v>25930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350929</v>
      </c>
      <c r="C7" s="52">
        <v>314219</v>
      </c>
      <c r="D7" s="52">
        <v>262900</v>
      </c>
      <c r="E7" s="52">
        <v>230686</v>
      </c>
      <c r="F7" s="52">
        <v>207921</v>
      </c>
      <c r="G7" s="52">
        <v>198171</v>
      </c>
      <c r="H7" s="52">
        <v>197797</v>
      </c>
      <c r="I7" s="52">
        <v>198474</v>
      </c>
      <c r="J7" s="52">
        <v>194728</v>
      </c>
      <c r="K7" s="52">
        <v>183953</v>
      </c>
      <c r="L7" s="52">
        <v>152764</v>
      </c>
      <c r="M7" s="52">
        <v>89456</v>
      </c>
      <c r="N7" s="52">
        <v>58497</v>
      </c>
      <c r="O7" s="52">
        <v>41898</v>
      </c>
      <c r="P7" s="52">
        <v>40584</v>
      </c>
      <c r="Q7" s="52">
        <v>38828</v>
      </c>
      <c r="R7" s="52">
        <v>36123</v>
      </c>
      <c r="S7" s="52">
        <v>32897</v>
      </c>
      <c r="T7" s="52">
        <v>28552</v>
      </c>
      <c r="U7" s="52">
        <v>25756</v>
      </c>
      <c r="V7" s="52">
        <v>24579</v>
      </c>
      <c r="W7" s="52">
        <v>25216</v>
      </c>
      <c r="X7" s="52">
        <v>27275</v>
      </c>
      <c r="Y7" s="52">
        <v>25930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22841</v>
      </c>
      <c r="C9" s="52">
        <v>22979</v>
      </c>
      <c r="D9" s="52">
        <v>22482</v>
      </c>
      <c r="E9" s="52">
        <v>19219</v>
      </c>
      <c r="F9" s="52">
        <v>15902</v>
      </c>
      <c r="G9" s="52">
        <v>12417</v>
      </c>
      <c r="H9" s="52">
        <v>8886</v>
      </c>
      <c r="I9" s="52">
        <v>7216</v>
      </c>
      <c r="J9" s="52">
        <v>7035</v>
      </c>
      <c r="K9" s="52">
        <v>7383</v>
      </c>
      <c r="L9" s="52">
        <v>8462</v>
      </c>
      <c r="M9" s="52">
        <v>8643</v>
      </c>
      <c r="N9" s="52">
        <v>8019</v>
      </c>
      <c r="O9" s="52">
        <v>6483</v>
      </c>
      <c r="P9" s="52">
        <v>5655</v>
      </c>
      <c r="Q9" s="52">
        <v>4443</v>
      </c>
      <c r="R9" s="52">
        <v>2960</v>
      </c>
      <c r="S9" s="52">
        <v>1500</v>
      </c>
      <c r="T9" s="52">
        <v>584</v>
      </c>
      <c r="U9" s="52">
        <v>435</v>
      </c>
      <c r="V9" s="52">
        <v>408</v>
      </c>
      <c r="W9" s="52">
        <v>661</v>
      </c>
      <c r="X9" s="52">
        <v>1036</v>
      </c>
      <c r="Y9" s="52">
        <v>1644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54997</v>
      </c>
      <c r="C11" s="52">
        <v>52409</v>
      </c>
      <c r="D11" s="52">
        <v>48379</v>
      </c>
      <c r="E11" s="52">
        <v>47386</v>
      </c>
      <c r="F11" s="52">
        <v>47604</v>
      </c>
      <c r="G11" s="52">
        <v>50581</v>
      </c>
      <c r="H11" s="52">
        <v>51224</v>
      </c>
      <c r="I11" s="52">
        <v>51952</v>
      </c>
      <c r="J11" s="52">
        <v>51127</v>
      </c>
      <c r="K11" s="52">
        <v>49027</v>
      </c>
      <c r="L11" s="52">
        <v>46160</v>
      </c>
      <c r="M11" s="52">
        <v>35966</v>
      </c>
      <c r="N11" s="52">
        <v>23726</v>
      </c>
      <c r="O11" s="52">
        <v>19108</v>
      </c>
      <c r="P11" s="52">
        <v>17557</v>
      </c>
      <c r="Q11" s="52">
        <v>17938</v>
      </c>
      <c r="R11" s="52">
        <v>17963</v>
      </c>
      <c r="S11" s="52">
        <v>16602</v>
      </c>
      <c r="T11" s="52">
        <v>13030</v>
      </c>
      <c r="U11" s="52">
        <v>10254</v>
      </c>
      <c r="V11" s="52">
        <v>8685</v>
      </c>
      <c r="W11" s="52">
        <v>8075</v>
      </c>
      <c r="X11" s="52">
        <v>6867</v>
      </c>
      <c r="Y11" s="52">
        <v>6868</v>
      </c>
      <c r="DA11" s="63" t="s">
        <v>1061</v>
      </c>
    </row>
    <row r="12" spans="1:105" ht="12" customHeight="1" x14ac:dyDescent="0.25">
      <c r="A12" s="97" t="s">
        <v>124</v>
      </c>
      <c r="B12" s="52">
        <v>33573</v>
      </c>
      <c r="C12" s="52">
        <v>29621</v>
      </c>
      <c r="D12" s="52">
        <v>24256</v>
      </c>
      <c r="E12" s="52">
        <v>20200</v>
      </c>
      <c r="F12" s="52">
        <v>16987</v>
      </c>
      <c r="G12" s="52">
        <v>14828</v>
      </c>
      <c r="H12" s="52">
        <v>12948</v>
      </c>
      <c r="I12" s="52">
        <v>11838</v>
      </c>
      <c r="J12" s="52">
        <v>10811</v>
      </c>
      <c r="K12" s="52">
        <v>9703</v>
      </c>
      <c r="L12" s="52">
        <v>7389</v>
      </c>
      <c r="M12" s="52">
        <v>3202</v>
      </c>
      <c r="N12" s="52">
        <v>1900</v>
      </c>
      <c r="O12" s="52">
        <v>1128</v>
      </c>
      <c r="P12" s="52">
        <v>1127</v>
      </c>
      <c r="Q12" s="52">
        <v>905</v>
      </c>
      <c r="R12" s="52">
        <v>716</v>
      </c>
      <c r="S12" s="52">
        <v>570</v>
      </c>
      <c r="T12" s="52">
        <v>542</v>
      </c>
      <c r="U12" s="52">
        <v>544</v>
      </c>
      <c r="V12" s="52">
        <v>543</v>
      </c>
      <c r="W12" s="52">
        <v>539</v>
      </c>
      <c r="X12" s="52">
        <v>467</v>
      </c>
      <c r="Y12" s="52">
        <v>371</v>
      </c>
      <c r="DA12" s="63" t="s">
        <v>1062</v>
      </c>
    </row>
    <row r="13" spans="1:105" ht="12" customHeight="1" x14ac:dyDescent="0.25">
      <c r="A13" s="97" t="s">
        <v>123</v>
      </c>
      <c r="B13" s="52">
        <v>12</v>
      </c>
      <c r="C13" s="52">
        <v>10</v>
      </c>
      <c r="D13" s="52">
        <v>8</v>
      </c>
      <c r="E13" s="52">
        <v>6</v>
      </c>
      <c r="F13" s="52">
        <v>6</v>
      </c>
      <c r="G13" s="52">
        <v>6</v>
      </c>
      <c r="H13" s="52">
        <v>6</v>
      </c>
      <c r="I13" s="52">
        <v>7</v>
      </c>
      <c r="J13" s="52">
        <v>7</v>
      </c>
      <c r="K13" s="52">
        <v>8</v>
      </c>
      <c r="L13" s="52">
        <v>8</v>
      </c>
      <c r="M13" s="52">
        <v>4</v>
      </c>
      <c r="N13" s="52">
        <v>3</v>
      </c>
      <c r="O13" s="52">
        <v>1</v>
      </c>
      <c r="P13" s="52">
        <v>1</v>
      </c>
      <c r="Q13" s="52">
        <v>1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1063</v>
      </c>
    </row>
    <row r="14" spans="1:105" ht="12" customHeight="1" x14ac:dyDescent="0.25">
      <c r="A14" s="97" t="s">
        <v>122</v>
      </c>
      <c r="B14" s="52">
        <v>253071</v>
      </c>
      <c r="C14" s="52">
        <v>224010</v>
      </c>
      <c r="D14" s="52">
        <v>183571</v>
      </c>
      <c r="E14" s="52">
        <v>157342</v>
      </c>
      <c r="F14" s="52">
        <v>138175</v>
      </c>
      <c r="G14" s="52">
        <v>127540</v>
      </c>
      <c r="H14" s="52">
        <v>126934</v>
      </c>
      <c r="I14" s="52">
        <v>126538</v>
      </c>
      <c r="J14" s="52">
        <v>124180</v>
      </c>
      <c r="K14" s="52">
        <v>116407</v>
      </c>
      <c r="L14" s="52">
        <v>91719</v>
      </c>
      <c r="M14" s="52">
        <v>45892</v>
      </c>
      <c r="N14" s="52">
        <v>29809</v>
      </c>
      <c r="O14" s="52">
        <v>19662</v>
      </c>
      <c r="P14" s="52">
        <v>19800</v>
      </c>
      <c r="Q14" s="52">
        <v>17844</v>
      </c>
      <c r="R14" s="52">
        <v>15247</v>
      </c>
      <c r="S14" s="52">
        <v>13640</v>
      </c>
      <c r="T14" s="52">
        <v>12988</v>
      </c>
      <c r="U14" s="52">
        <v>12960</v>
      </c>
      <c r="V14" s="52">
        <v>13347</v>
      </c>
      <c r="W14" s="52">
        <v>14341</v>
      </c>
      <c r="X14" s="52">
        <v>16276</v>
      </c>
      <c r="Y14" s="52">
        <v>14921</v>
      </c>
      <c r="DA14" s="63" t="s">
        <v>1064</v>
      </c>
    </row>
    <row r="15" spans="1:105" ht="12" customHeight="1" x14ac:dyDescent="0.25">
      <c r="A15" s="97" t="s">
        <v>121</v>
      </c>
      <c r="B15" s="52">
        <v>9276</v>
      </c>
      <c r="C15" s="52">
        <v>8169</v>
      </c>
      <c r="D15" s="52">
        <v>6686</v>
      </c>
      <c r="E15" s="52">
        <v>5752</v>
      </c>
      <c r="F15" s="52">
        <v>5149</v>
      </c>
      <c r="G15" s="52">
        <v>5216</v>
      </c>
      <c r="H15" s="52">
        <v>6685</v>
      </c>
      <c r="I15" s="52">
        <v>8139</v>
      </c>
      <c r="J15" s="52">
        <v>8603</v>
      </c>
      <c r="K15" s="52">
        <v>8808</v>
      </c>
      <c r="L15" s="52">
        <v>7488</v>
      </c>
      <c r="M15" s="52">
        <v>4392</v>
      </c>
      <c r="N15" s="52">
        <v>3059</v>
      </c>
      <c r="O15" s="52">
        <v>1999</v>
      </c>
      <c r="P15" s="52">
        <v>2099</v>
      </c>
      <c r="Q15" s="52">
        <v>2140</v>
      </c>
      <c r="R15" s="52">
        <v>2197</v>
      </c>
      <c r="S15" s="52">
        <v>2085</v>
      </c>
      <c r="T15" s="52">
        <v>1992</v>
      </c>
      <c r="U15" s="52">
        <v>1998</v>
      </c>
      <c r="V15" s="52">
        <v>2004</v>
      </c>
      <c r="W15" s="52">
        <v>2261</v>
      </c>
      <c r="X15" s="52">
        <v>3665</v>
      </c>
      <c r="Y15" s="52">
        <v>3770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DA17" s="63" t="s">
        <v>1066</v>
      </c>
    </row>
    <row r="18" spans="1:105" ht="12" customHeight="1" x14ac:dyDescent="0.25">
      <c r="A18" s="97" t="s">
        <v>50</v>
      </c>
      <c r="B18" s="52">
        <v>160218</v>
      </c>
      <c r="C18" s="52">
        <v>142740</v>
      </c>
      <c r="D18" s="52">
        <v>119297</v>
      </c>
      <c r="E18" s="52">
        <v>104410</v>
      </c>
      <c r="F18" s="52">
        <v>95189</v>
      </c>
      <c r="G18" s="52">
        <v>88971</v>
      </c>
      <c r="H18" s="52">
        <v>83172</v>
      </c>
      <c r="I18" s="52">
        <v>80652</v>
      </c>
      <c r="J18" s="52">
        <v>76470</v>
      </c>
      <c r="K18" s="52">
        <v>70569</v>
      </c>
      <c r="L18" s="52">
        <v>57506</v>
      </c>
      <c r="M18" s="52">
        <v>32755</v>
      </c>
      <c r="N18" s="52">
        <v>20759</v>
      </c>
      <c r="O18" s="52">
        <v>14261</v>
      </c>
      <c r="P18" s="52">
        <v>13346</v>
      </c>
      <c r="Q18" s="52">
        <v>11838</v>
      </c>
      <c r="R18" s="52">
        <v>9932</v>
      </c>
      <c r="S18" s="52">
        <v>8486</v>
      </c>
      <c r="T18" s="52">
        <v>7357</v>
      </c>
      <c r="U18" s="52">
        <v>6637</v>
      </c>
      <c r="V18" s="52">
        <v>6230</v>
      </c>
      <c r="W18" s="52">
        <v>5693</v>
      </c>
      <c r="X18" s="52">
        <v>4092</v>
      </c>
      <c r="Y18" s="52">
        <v>2798</v>
      </c>
      <c r="DA18" s="63" t="s">
        <v>1067</v>
      </c>
    </row>
    <row r="19" spans="1:105" ht="12" customHeight="1" x14ac:dyDescent="0.25">
      <c r="A19" s="109" t="s">
        <v>120</v>
      </c>
      <c r="B19" s="36">
        <v>190711</v>
      </c>
      <c r="C19" s="36">
        <v>171479</v>
      </c>
      <c r="D19" s="36">
        <v>143603</v>
      </c>
      <c r="E19" s="36">
        <v>126276</v>
      </c>
      <c r="F19" s="36">
        <v>112732</v>
      </c>
      <c r="G19" s="36">
        <v>109200</v>
      </c>
      <c r="H19" s="36">
        <v>114625</v>
      </c>
      <c r="I19" s="36">
        <v>117822</v>
      </c>
      <c r="J19" s="36">
        <v>118258</v>
      </c>
      <c r="K19" s="36">
        <v>113384</v>
      </c>
      <c r="L19" s="36">
        <v>95258</v>
      </c>
      <c r="M19" s="36">
        <v>56701</v>
      </c>
      <c r="N19" s="36">
        <v>37738</v>
      </c>
      <c r="O19" s="36">
        <v>27637</v>
      </c>
      <c r="P19" s="36">
        <v>27238</v>
      </c>
      <c r="Q19" s="36">
        <v>26990</v>
      </c>
      <c r="R19" s="36">
        <v>26191</v>
      </c>
      <c r="S19" s="36">
        <v>24411</v>
      </c>
      <c r="T19" s="36">
        <v>21195</v>
      </c>
      <c r="U19" s="36">
        <v>19119</v>
      </c>
      <c r="V19" s="36">
        <v>18349</v>
      </c>
      <c r="W19" s="36">
        <v>19523</v>
      </c>
      <c r="X19" s="36">
        <v>23183</v>
      </c>
      <c r="Y19" s="36">
        <v>23132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36710</v>
      </c>
      <c r="D23" s="52">
        <v>51319</v>
      </c>
      <c r="E23" s="52">
        <v>32214</v>
      </c>
      <c r="F23" s="52">
        <v>22765</v>
      </c>
      <c r="G23" s="52">
        <v>9750</v>
      </c>
      <c r="H23" s="52">
        <v>11740</v>
      </c>
      <c r="I23" s="52">
        <v>27419</v>
      </c>
      <c r="J23" s="52">
        <v>27443</v>
      </c>
      <c r="K23" s="52">
        <v>27520</v>
      </c>
      <c r="L23" s="52">
        <v>31190</v>
      </c>
      <c r="M23" s="52">
        <v>63309</v>
      </c>
      <c r="N23" s="52">
        <v>30959</v>
      </c>
      <c r="O23" s="52">
        <v>16738</v>
      </c>
      <c r="P23" s="52">
        <v>1314</v>
      </c>
      <c r="Q23" s="52">
        <v>1757</v>
      </c>
      <c r="R23" s="52">
        <v>2708</v>
      </c>
      <c r="S23" s="52">
        <v>3226</v>
      </c>
      <c r="T23" s="52">
        <v>4345</v>
      </c>
      <c r="U23" s="52">
        <v>2796</v>
      </c>
      <c r="V23" s="52">
        <v>1177</v>
      </c>
      <c r="W23" s="52">
        <v>1448</v>
      </c>
      <c r="X23" s="52">
        <v>5653</v>
      </c>
      <c r="Y23" s="52">
        <v>8069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3569</v>
      </c>
      <c r="D25" s="52">
        <v>3576</v>
      </c>
      <c r="E25" s="52">
        <v>3626</v>
      </c>
      <c r="F25" s="52">
        <v>3749</v>
      </c>
      <c r="G25" s="52">
        <v>3957</v>
      </c>
      <c r="H25" s="52">
        <v>4253</v>
      </c>
      <c r="I25" s="52">
        <v>2503</v>
      </c>
      <c r="J25" s="52">
        <v>1570</v>
      </c>
      <c r="K25" s="52">
        <v>2178</v>
      </c>
      <c r="L25" s="52">
        <v>1348</v>
      </c>
      <c r="M25" s="52">
        <v>546</v>
      </c>
      <c r="N25" s="52">
        <v>716</v>
      </c>
      <c r="O25" s="52">
        <v>1633</v>
      </c>
      <c r="P25" s="52">
        <v>877</v>
      </c>
      <c r="Q25" s="52">
        <v>1275</v>
      </c>
      <c r="R25" s="52">
        <v>1530</v>
      </c>
      <c r="S25" s="52">
        <v>1509</v>
      </c>
      <c r="T25" s="52">
        <v>975</v>
      </c>
      <c r="U25" s="52">
        <v>260</v>
      </c>
      <c r="V25" s="52">
        <v>65</v>
      </c>
      <c r="W25" s="52">
        <v>71</v>
      </c>
      <c r="X25" s="52">
        <v>113</v>
      </c>
      <c r="Y25" s="52">
        <v>213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4297</v>
      </c>
      <c r="D27" s="52">
        <v>4434</v>
      </c>
      <c r="E27" s="52">
        <v>4164</v>
      </c>
      <c r="F27" s="52">
        <v>4305</v>
      </c>
      <c r="G27" s="52">
        <v>4320</v>
      </c>
      <c r="H27" s="52">
        <v>4350</v>
      </c>
      <c r="I27" s="52">
        <v>4403</v>
      </c>
      <c r="J27" s="52">
        <v>8734</v>
      </c>
      <c r="K27" s="52">
        <v>7836</v>
      </c>
      <c r="L27" s="52">
        <v>10200</v>
      </c>
      <c r="M27" s="52">
        <v>27384</v>
      </c>
      <c r="N27" s="52">
        <v>22961</v>
      </c>
      <c r="O27" s="52">
        <v>17811</v>
      </c>
      <c r="P27" s="52">
        <v>2963</v>
      </c>
      <c r="Q27" s="52">
        <v>232</v>
      </c>
      <c r="R27" s="52">
        <v>1040</v>
      </c>
      <c r="S27" s="52">
        <v>2690</v>
      </c>
      <c r="T27" s="52">
        <v>6416</v>
      </c>
      <c r="U27" s="52">
        <v>4933</v>
      </c>
      <c r="V27" s="52">
        <v>2839</v>
      </c>
      <c r="W27" s="52">
        <v>1819</v>
      </c>
      <c r="X27" s="52">
        <v>3882</v>
      </c>
      <c r="Y27" s="52">
        <v>2773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5246</v>
      </c>
      <c r="D28" s="52">
        <v>5365</v>
      </c>
      <c r="E28" s="52">
        <v>5146</v>
      </c>
      <c r="F28" s="52">
        <v>5296</v>
      </c>
      <c r="G28" s="52">
        <v>5359</v>
      </c>
      <c r="H28" s="52">
        <v>5475</v>
      </c>
      <c r="I28" s="52">
        <v>2535</v>
      </c>
      <c r="J28" s="52">
        <v>1660</v>
      </c>
      <c r="K28" s="52">
        <v>1769</v>
      </c>
      <c r="L28" s="52">
        <v>2314</v>
      </c>
      <c r="M28" s="52">
        <v>4187</v>
      </c>
      <c r="N28" s="52">
        <v>1302</v>
      </c>
      <c r="O28" s="52">
        <v>772</v>
      </c>
      <c r="P28" s="52">
        <v>75</v>
      </c>
      <c r="Q28" s="52">
        <v>463</v>
      </c>
      <c r="R28" s="52">
        <v>381</v>
      </c>
      <c r="S28" s="52">
        <v>234</v>
      </c>
      <c r="T28" s="52">
        <v>28</v>
      </c>
      <c r="U28" s="52">
        <v>15</v>
      </c>
      <c r="V28" s="52">
        <v>48</v>
      </c>
      <c r="W28" s="52">
        <v>98</v>
      </c>
      <c r="X28" s="52">
        <v>167</v>
      </c>
      <c r="Y28" s="52">
        <v>201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2</v>
      </c>
      <c r="D29" s="52">
        <v>2</v>
      </c>
      <c r="E29" s="52">
        <v>2</v>
      </c>
      <c r="F29" s="52">
        <v>1</v>
      </c>
      <c r="G29" s="52">
        <v>2</v>
      </c>
      <c r="H29" s="52">
        <v>2</v>
      </c>
      <c r="I29" s="52">
        <v>1</v>
      </c>
      <c r="J29" s="52">
        <v>0</v>
      </c>
      <c r="K29" s="52">
        <v>0</v>
      </c>
      <c r="L29" s="52">
        <v>0</v>
      </c>
      <c r="M29" s="52">
        <v>4</v>
      </c>
      <c r="N29" s="52">
        <v>1</v>
      </c>
      <c r="O29" s="52">
        <v>2</v>
      </c>
      <c r="P29" s="52">
        <v>0</v>
      </c>
      <c r="Q29" s="52">
        <v>0</v>
      </c>
      <c r="R29" s="52">
        <v>1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39542</v>
      </c>
      <c r="D30" s="52">
        <v>40439</v>
      </c>
      <c r="E30" s="52">
        <v>38810</v>
      </c>
      <c r="F30" s="52">
        <v>39956</v>
      </c>
      <c r="G30" s="52">
        <v>40513</v>
      </c>
      <c r="H30" s="52">
        <v>41599</v>
      </c>
      <c r="I30" s="52">
        <v>19849</v>
      </c>
      <c r="J30" s="52">
        <v>16412</v>
      </c>
      <c r="K30" s="52">
        <v>17673</v>
      </c>
      <c r="L30" s="52">
        <v>24688</v>
      </c>
      <c r="M30" s="52">
        <v>45827</v>
      </c>
      <c r="N30" s="52">
        <v>16087</v>
      </c>
      <c r="O30" s="52">
        <v>10147</v>
      </c>
      <c r="P30" s="52">
        <v>1612</v>
      </c>
      <c r="Q30" s="52">
        <v>7706</v>
      </c>
      <c r="R30" s="52">
        <v>7363</v>
      </c>
      <c r="S30" s="52">
        <v>3670</v>
      </c>
      <c r="T30" s="52">
        <v>652</v>
      </c>
      <c r="U30" s="52">
        <v>482</v>
      </c>
      <c r="V30" s="52">
        <v>1058</v>
      </c>
      <c r="W30" s="52">
        <v>2435</v>
      </c>
      <c r="X30" s="52">
        <v>4153</v>
      </c>
      <c r="Y30" s="52">
        <v>5356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1449</v>
      </c>
      <c r="D31" s="52">
        <v>1483</v>
      </c>
      <c r="E31" s="52">
        <v>1421</v>
      </c>
      <c r="F31" s="52">
        <v>1463</v>
      </c>
      <c r="G31" s="52">
        <v>1484</v>
      </c>
      <c r="H31" s="52">
        <v>1521</v>
      </c>
      <c r="I31" s="52">
        <v>735</v>
      </c>
      <c r="J31" s="52">
        <v>807</v>
      </c>
      <c r="K31" s="52">
        <v>907</v>
      </c>
      <c r="L31" s="52">
        <v>1320</v>
      </c>
      <c r="M31" s="52">
        <v>3096</v>
      </c>
      <c r="N31" s="52">
        <v>1333</v>
      </c>
      <c r="O31" s="52">
        <v>1060</v>
      </c>
      <c r="P31" s="52">
        <v>147</v>
      </c>
      <c r="Q31" s="52">
        <v>791</v>
      </c>
      <c r="R31" s="52">
        <v>731</v>
      </c>
      <c r="S31" s="52">
        <v>425</v>
      </c>
      <c r="T31" s="52">
        <v>93</v>
      </c>
      <c r="U31" s="52">
        <v>70</v>
      </c>
      <c r="V31" s="52">
        <v>156</v>
      </c>
      <c r="W31" s="52">
        <v>366</v>
      </c>
      <c r="X31" s="52">
        <v>616</v>
      </c>
      <c r="Y31" s="52">
        <v>851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25034</v>
      </c>
      <c r="D34" s="52">
        <v>25049</v>
      </c>
      <c r="E34" s="52">
        <v>25140</v>
      </c>
      <c r="F34" s="52">
        <v>25356</v>
      </c>
      <c r="G34" s="52">
        <v>25812</v>
      </c>
      <c r="H34" s="52">
        <v>26690</v>
      </c>
      <c r="I34" s="52">
        <v>13197</v>
      </c>
      <c r="J34" s="52">
        <v>11752</v>
      </c>
      <c r="K34" s="52">
        <v>11879</v>
      </c>
      <c r="L34" s="52">
        <v>13329</v>
      </c>
      <c r="M34" s="52">
        <v>24752</v>
      </c>
      <c r="N34" s="52">
        <v>11996</v>
      </c>
      <c r="O34" s="52">
        <v>7013</v>
      </c>
      <c r="P34" s="52">
        <v>3358</v>
      </c>
      <c r="Q34" s="52">
        <v>4851</v>
      </c>
      <c r="R34" s="52">
        <v>3782</v>
      </c>
      <c r="S34" s="52">
        <v>2589</v>
      </c>
      <c r="T34" s="52">
        <v>1129</v>
      </c>
      <c r="U34" s="52">
        <v>731</v>
      </c>
      <c r="V34" s="52">
        <v>590</v>
      </c>
      <c r="W34" s="52">
        <v>1142</v>
      </c>
      <c r="X34" s="52">
        <v>2029</v>
      </c>
      <c r="Y34" s="52">
        <v>2073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29799</v>
      </c>
      <c r="D35" s="36">
        <v>29819</v>
      </c>
      <c r="E35" s="36">
        <v>29947</v>
      </c>
      <c r="F35" s="36">
        <v>30241</v>
      </c>
      <c r="G35" s="36">
        <v>30840</v>
      </c>
      <c r="H35" s="36">
        <v>31949</v>
      </c>
      <c r="I35" s="36">
        <v>16006</v>
      </c>
      <c r="J35" s="36">
        <v>15874</v>
      </c>
      <c r="K35" s="36">
        <v>16388</v>
      </c>
      <c r="L35" s="36">
        <v>18617</v>
      </c>
      <c r="M35" s="36">
        <v>38560</v>
      </c>
      <c r="N35" s="36">
        <v>18964</v>
      </c>
      <c r="O35" s="36">
        <v>11214</v>
      </c>
      <c r="P35" s="36">
        <v>6071</v>
      </c>
      <c r="Q35" s="36">
        <v>9256</v>
      </c>
      <c r="R35" s="36">
        <v>8012</v>
      </c>
      <c r="S35" s="36">
        <v>5495</v>
      </c>
      <c r="T35" s="36">
        <v>3220</v>
      </c>
      <c r="U35" s="36">
        <v>2115</v>
      </c>
      <c r="V35" s="36">
        <v>1498</v>
      </c>
      <c r="W35" s="36">
        <v>2761</v>
      </c>
      <c r="X35" s="36">
        <v>5617</v>
      </c>
      <c r="Y35" s="36">
        <v>7362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11366</v>
      </c>
      <c r="I39" s="52">
        <v>28096</v>
      </c>
      <c r="J39" s="52">
        <v>23697</v>
      </c>
      <c r="K39" s="52">
        <v>16745</v>
      </c>
      <c r="L39" s="52">
        <v>1</v>
      </c>
      <c r="M39" s="52">
        <v>1</v>
      </c>
      <c r="N39" s="52">
        <v>0</v>
      </c>
      <c r="O39" s="52">
        <v>139</v>
      </c>
      <c r="P39" s="52">
        <v>0</v>
      </c>
      <c r="Q39" s="52">
        <v>1</v>
      </c>
      <c r="R39" s="52">
        <v>3</v>
      </c>
      <c r="S39" s="52">
        <v>0</v>
      </c>
      <c r="T39" s="52">
        <v>0</v>
      </c>
      <c r="U39" s="52">
        <v>0</v>
      </c>
      <c r="V39" s="52">
        <v>0</v>
      </c>
      <c r="W39" s="52">
        <v>2085</v>
      </c>
      <c r="X39" s="52">
        <v>7712</v>
      </c>
      <c r="Y39" s="52">
        <v>6724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3707</v>
      </c>
      <c r="D41" s="52">
        <v>3079</v>
      </c>
      <c r="E41" s="52">
        <v>363</v>
      </c>
      <c r="F41" s="52">
        <v>432</v>
      </c>
      <c r="G41" s="52">
        <v>472</v>
      </c>
      <c r="H41" s="52">
        <v>722</v>
      </c>
      <c r="I41" s="52">
        <v>833</v>
      </c>
      <c r="J41" s="52">
        <v>1389</v>
      </c>
      <c r="K41" s="52">
        <v>2526</v>
      </c>
      <c r="L41" s="52">
        <v>2427</v>
      </c>
      <c r="M41" s="52">
        <v>727</v>
      </c>
      <c r="N41" s="52">
        <v>92</v>
      </c>
      <c r="O41" s="52">
        <v>97</v>
      </c>
      <c r="P41" s="52">
        <v>49</v>
      </c>
      <c r="Q41" s="52">
        <v>63</v>
      </c>
      <c r="R41" s="52">
        <v>47</v>
      </c>
      <c r="S41" s="52">
        <v>49</v>
      </c>
      <c r="T41" s="52">
        <v>59</v>
      </c>
      <c r="U41" s="52">
        <v>111</v>
      </c>
      <c r="V41" s="52">
        <v>38</v>
      </c>
      <c r="W41" s="52">
        <v>324</v>
      </c>
      <c r="X41" s="52">
        <v>488</v>
      </c>
      <c r="Y41" s="52">
        <v>821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1709</v>
      </c>
      <c r="D43" s="52">
        <v>404</v>
      </c>
      <c r="E43" s="52">
        <v>3171</v>
      </c>
      <c r="F43" s="52">
        <v>4523</v>
      </c>
      <c r="G43" s="52">
        <v>7297</v>
      </c>
      <c r="H43" s="52">
        <v>4993</v>
      </c>
      <c r="I43" s="52">
        <v>5131</v>
      </c>
      <c r="J43" s="52">
        <v>7909</v>
      </c>
      <c r="K43" s="52">
        <v>5736</v>
      </c>
      <c r="L43" s="52">
        <v>7333</v>
      </c>
      <c r="M43" s="52">
        <v>17190</v>
      </c>
      <c r="N43" s="52">
        <v>10721</v>
      </c>
      <c r="O43" s="52">
        <v>13193</v>
      </c>
      <c r="P43" s="52">
        <v>1412</v>
      </c>
      <c r="Q43" s="52">
        <v>613</v>
      </c>
      <c r="R43" s="52">
        <v>1065</v>
      </c>
      <c r="S43" s="52">
        <v>1329</v>
      </c>
      <c r="T43" s="52">
        <v>2844</v>
      </c>
      <c r="U43" s="52">
        <v>2157</v>
      </c>
      <c r="V43" s="52">
        <v>1270</v>
      </c>
      <c r="W43" s="52">
        <v>1209</v>
      </c>
      <c r="X43" s="52">
        <v>2674</v>
      </c>
      <c r="Y43" s="52">
        <v>2774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1294</v>
      </c>
      <c r="D44" s="52">
        <v>0</v>
      </c>
      <c r="E44" s="52">
        <v>1090</v>
      </c>
      <c r="F44" s="52">
        <v>2083</v>
      </c>
      <c r="G44" s="52">
        <v>3200</v>
      </c>
      <c r="H44" s="52">
        <v>3595</v>
      </c>
      <c r="I44" s="52">
        <v>1425</v>
      </c>
      <c r="J44" s="52">
        <v>633</v>
      </c>
      <c r="K44" s="52">
        <v>661</v>
      </c>
      <c r="L44" s="52">
        <v>0</v>
      </c>
      <c r="M44" s="52">
        <v>0</v>
      </c>
      <c r="N44" s="52">
        <v>0</v>
      </c>
      <c r="O44" s="52">
        <v>0</v>
      </c>
      <c r="P44" s="52">
        <v>74</v>
      </c>
      <c r="Q44" s="52">
        <v>241</v>
      </c>
      <c r="R44" s="52">
        <v>192</v>
      </c>
      <c r="S44" s="52">
        <v>88</v>
      </c>
      <c r="T44" s="52">
        <v>0</v>
      </c>
      <c r="U44" s="52">
        <v>17</v>
      </c>
      <c r="V44" s="52">
        <v>47</v>
      </c>
      <c r="W44" s="52">
        <v>94</v>
      </c>
      <c r="X44" s="52">
        <v>95</v>
      </c>
      <c r="Y44" s="52">
        <v>105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1</v>
      </c>
      <c r="G45" s="52">
        <v>2</v>
      </c>
      <c r="H45" s="52">
        <v>2</v>
      </c>
      <c r="I45" s="52">
        <v>2</v>
      </c>
      <c r="J45" s="52">
        <v>0</v>
      </c>
      <c r="K45" s="52">
        <v>1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10481</v>
      </c>
      <c r="D46" s="52">
        <v>0</v>
      </c>
      <c r="E46" s="52">
        <v>12581</v>
      </c>
      <c r="F46" s="52">
        <v>20789</v>
      </c>
      <c r="G46" s="52">
        <v>29878</v>
      </c>
      <c r="H46" s="52">
        <v>40993</v>
      </c>
      <c r="I46" s="52">
        <v>19453</v>
      </c>
      <c r="J46" s="52">
        <v>14054</v>
      </c>
      <c r="K46" s="52">
        <v>9900</v>
      </c>
      <c r="L46" s="52">
        <v>0</v>
      </c>
      <c r="M46" s="52">
        <v>0</v>
      </c>
      <c r="N46" s="52">
        <v>4</v>
      </c>
      <c r="O46" s="52">
        <v>0</v>
      </c>
      <c r="P46" s="52">
        <v>1750</v>
      </c>
      <c r="Q46" s="52">
        <v>5750</v>
      </c>
      <c r="R46" s="52">
        <v>4766</v>
      </c>
      <c r="S46" s="52">
        <v>2063</v>
      </c>
      <c r="T46" s="52">
        <v>0</v>
      </c>
      <c r="U46" s="52">
        <v>454</v>
      </c>
      <c r="V46" s="52">
        <v>1445</v>
      </c>
      <c r="W46" s="52">
        <v>3429</v>
      </c>
      <c r="X46" s="52">
        <v>6088</v>
      </c>
      <c r="Y46" s="52">
        <v>4001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342</v>
      </c>
      <c r="D47" s="52">
        <v>0</v>
      </c>
      <c r="E47" s="52">
        <v>487</v>
      </c>
      <c r="F47" s="52">
        <v>860</v>
      </c>
      <c r="G47" s="52">
        <v>1551</v>
      </c>
      <c r="H47" s="52">
        <v>2990</v>
      </c>
      <c r="I47" s="52">
        <v>2189</v>
      </c>
      <c r="J47" s="52">
        <v>1271</v>
      </c>
      <c r="K47" s="52">
        <v>1112</v>
      </c>
      <c r="L47" s="52">
        <v>0</v>
      </c>
      <c r="M47" s="52">
        <v>0</v>
      </c>
      <c r="N47" s="52">
        <v>0</v>
      </c>
      <c r="O47" s="52">
        <v>0</v>
      </c>
      <c r="P47" s="52">
        <v>247</v>
      </c>
      <c r="Q47" s="52">
        <v>832</v>
      </c>
      <c r="R47" s="52">
        <v>788</v>
      </c>
      <c r="S47" s="52">
        <v>313</v>
      </c>
      <c r="T47" s="52">
        <v>0</v>
      </c>
      <c r="U47" s="52">
        <v>76</v>
      </c>
      <c r="V47" s="52">
        <v>162</v>
      </c>
      <c r="W47" s="52">
        <v>623</v>
      </c>
      <c r="X47" s="52">
        <v>2020</v>
      </c>
      <c r="Y47" s="52">
        <v>956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7556</v>
      </c>
      <c r="D50" s="52">
        <v>1606</v>
      </c>
      <c r="E50" s="52">
        <v>10253</v>
      </c>
      <c r="F50" s="52">
        <v>16135</v>
      </c>
      <c r="G50" s="52">
        <v>19594</v>
      </c>
      <c r="H50" s="52">
        <v>20891</v>
      </c>
      <c r="I50" s="52">
        <v>10677</v>
      </c>
      <c r="J50" s="52">
        <v>7570</v>
      </c>
      <c r="K50" s="52">
        <v>5978</v>
      </c>
      <c r="L50" s="52">
        <v>266</v>
      </c>
      <c r="M50" s="52">
        <v>1</v>
      </c>
      <c r="N50" s="52">
        <v>0</v>
      </c>
      <c r="O50" s="52">
        <v>515</v>
      </c>
      <c r="P50" s="52">
        <v>2443</v>
      </c>
      <c r="Q50" s="52">
        <v>3343</v>
      </c>
      <c r="R50" s="52">
        <v>1876</v>
      </c>
      <c r="S50" s="52">
        <v>1143</v>
      </c>
      <c r="T50" s="52">
        <v>0</v>
      </c>
      <c r="U50" s="52">
        <v>11</v>
      </c>
      <c r="V50" s="52">
        <v>183</v>
      </c>
      <c r="W50" s="52">
        <v>605</v>
      </c>
      <c r="X50" s="52">
        <v>428</v>
      </c>
      <c r="Y50" s="52">
        <v>779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10567</v>
      </c>
      <c r="D51" s="36">
        <v>1943</v>
      </c>
      <c r="E51" s="36">
        <v>12620</v>
      </c>
      <c r="F51" s="36">
        <v>16697</v>
      </c>
      <c r="G51" s="36">
        <v>27308</v>
      </c>
      <c r="H51" s="36">
        <v>37374</v>
      </c>
      <c r="I51" s="36">
        <v>19203</v>
      </c>
      <c r="J51" s="36">
        <v>16310</v>
      </c>
      <c r="K51" s="36">
        <v>11514</v>
      </c>
      <c r="L51" s="36">
        <v>491</v>
      </c>
      <c r="M51" s="36">
        <v>3</v>
      </c>
      <c r="N51" s="36">
        <v>1</v>
      </c>
      <c r="O51" s="36">
        <v>1113</v>
      </c>
      <c r="P51" s="36">
        <v>5672</v>
      </c>
      <c r="Q51" s="36">
        <v>9008</v>
      </c>
      <c r="R51" s="36">
        <v>7213</v>
      </c>
      <c r="S51" s="36">
        <v>3715</v>
      </c>
      <c r="T51" s="36">
        <v>4</v>
      </c>
      <c r="U51" s="36">
        <v>39</v>
      </c>
      <c r="V51" s="36">
        <v>728</v>
      </c>
      <c r="W51" s="36">
        <v>3935</v>
      </c>
      <c r="X51" s="36">
        <v>9277</v>
      </c>
      <c r="Y51" s="36">
        <v>7311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4359</v>
      </c>
      <c r="I55" s="52">
        <v>8805</v>
      </c>
      <c r="J55" s="52">
        <v>9185</v>
      </c>
      <c r="K55" s="52">
        <v>5357</v>
      </c>
      <c r="L55" s="52">
        <v>0</v>
      </c>
      <c r="M55" s="52">
        <v>0</v>
      </c>
      <c r="N55" s="52">
        <v>0</v>
      </c>
      <c r="O55" s="52">
        <v>40</v>
      </c>
      <c r="P55" s="52">
        <v>0</v>
      </c>
      <c r="Q55" s="52">
        <v>0</v>
      </c>
      <c r="R55" s="52">
        <v>1</v>
      </c>
      <c r="S55" s="52">
        <v>0</v>
      </c>
      <c r="T55" s="52">
        <v>0</v>
      </c>
      <c r="U55" s="52">
        <v>0</v>
      </c>
      <c r="V55" s="52">
        <v>0</v>
      </c>
      <c r="W55" s="52">
        <v>648</v>
      </c>
      <c r="X55" s="52">
        <v>2479</v>
      </c>
      <c r="Y55" s="52">
        <v>2205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39</v>
      </c>
      <c r="I57" s="52">
        <v>36</v>
      </c>
      <c r="J57" s="52">
        <v>180</v>
      </c>
      <c r="K57" s="52">
        <v>318</v>
      </c>
      <c r="L57" s="52">
        <v>0</v>
      </c>
      <c r="M57" s="52">
        <v>0</v>
      </c>
      <c r="N57" s="52">
        <v>0</v>
      </c>
      <c r="O57" s="52">
        <v>2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117</v>
      </c>
      <c r="X57" s="52">
        <v>69</v>
      </c>
      <c r="Y57" s="52">
        <v>45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110</v>
      </c>
      <c r="I59" s="52">
        <v>1576</v>
      </c>
      <c r="J59" s="52">
        <v>2999</v>
      </c>
      <c r="K59" s="52">
        <v>1625</v>
      </c>
      <c r="L59" s="52">
        <v>0</v>
      </c>
      <c r="M59" s="52">
        <v>0</v>
      </c>
      <c r="N59" s="52">
        <v>0</v>
      </c>
      <c r="O59" s="52">
        <v>40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45</v>
      </c>
      <c r="X59" s="52">
        <v>407</v>
      </c>
      <c r="Y59" s="52">
        <v>680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321</v>
      </c>
      <c r="I60" s="52">
        <v>446</v>
      </c>
      <c r="J60" s="52">
        <v>246</v>
      </c>
      <c r="K60" s="52">
        <v>212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14</v>
      </c>
      <c r="X60" s="52">
        <v>24</v>
      </c>
      <c r="Y60" s="52">
        <v>32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1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3661</v>
      </c>
      <c r="I62" s="52">
        <v>6096</v>
      </c>
      <c r="J62" s="52">
        <v>5448</v>
      </c>
      <c r="K62" s="52">
        <v>3164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1</v>
      </c>
      <c r="S62" s="52">
        <v>0</v>
      </c>
      <c r="T62" s="52">
        <v>0</v>
      </c>
      <c r="U62" s="52">
        <v>0</v>
      </c>
      <c r="V62" s="52">
        <v>0</v>
      </c>
      <c r="W62" s="52">
        <v>498</v>
      </c>
      <c r="X62" s="52">
        <v>1538</v>
      </c>
      <c r="Y62" s="52">
        <v>1205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267</v>
      </c>
      <c r="I63" s="52">
        <v>686</v>
      </c>
      <c r="J63" s="52">
        <v>492</v>
      </c>
      <c r="K63" s="52">
        <v>356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91</v>
      </c>
      <c r="X63" s="52">
        <v>510</v>
      </c>
      <c r="Y63" s="52">
        <v>288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1563</v>
      </c>
      <c r="I66" s="52">
        <v>3146</v>
      </c>
      <c r="J66" s="52">
        <v>2912</v>
      </c>
      <c r="K66" s="52">
        <v>1831</v>
      </c>
      <c r="L66" s="52">
        <v>0</v>
      </c>
      <c r="M66" s="52">
        <v>0</v>
      </c>
      <c r="N66" s="52">
        <v>0</v>
      </c>
      <c r="O66" s="52">
        <v>13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87</v>
      </c>
      <c r="X66" s="52">
        <v>110</v>
      </c>
      <c r="Y66" s="52">
        <v>213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2796</v>
      </c>
      <c r="I67" s="36">
        <v>5659</v>
      </c>
      <c r="J67" s="36">
        <v>6273</v>
      </c>
      <c r="K67" s="36">
        <v>3526</v>
      </c>
      <c r="L67" s="36">
        <v>0</v>
      </c>
      <c r="M67" s="36">
        <v>0</v>
      </c>
      <c r="N67" s="36">
        <v>0</v>
      </c>
      <c r="O67" s="36">
        <v>27</v>
      </c>
      <c r="P67" s="36">
        <v>0</v>
      </c>
      <c r="Q67" s="36">
        <v>0</v>
      </c>
      <c r="R67" s="36">
        <v>1</v>
      </c>
      <c r="S67" s="36">
        <v>0</v>
      </c>
      <c r="T67" s="36">
        <v>0</v>
      </c>
      <c r="U67" s="36">
        <v>0</v>
      </c>
      <c r="V67" s="36">
        <v>0</v>
      </c>
      <c r="W67" s="36">
        <v>561</v>
      </c>
      <c r="X67" s="36">
        <v>2369</v>
      </c>
      <c r="Y67" s="36">
        <v>1992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7007</v>
      </c>
      <c r="I71" s="52">
        <v>19291</v>
      </c>
      <c r="J71" s="52">
        <v>14512</v>
      </c>
      <c r="K71" s="52">
        <v>11388</v>
      </c>
      <c r="L71" s="52">
        <v>1</v>
      </c>
      <c r="M71" s="52">
        <v>1</v>
      </c>
      <c r="N71" s="52">
        <v>0</v>
      </c>
      <c r="O71" s="52">
        <v>99</v>
      </c>
      <c r="P71" s="52">
        <v>0</v>
      </c>
      <c r="Q71" s="52">
        <v>1</v>
      </c>
      <c r="R71" s="52">
        <v>2</v>
      </c>
      <c r="S71" s="52">
        <v>0</v>
      </c>
      <c r="T71" s="52">
        <v>0</v>
      </c>
      <c r="U71" s="52">
        <v>0</v>
      </c>
      <c r="V71" s="52">
        <v>0</v>
      </c>
      <c r="W71" s="52">
        <v>1437</v>
      </c>
      <c r="X71" s="52">
        <v>5233</v>
      </c>
      <c r="Y71" s="52">
        <v>4519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3707</v>
      </c>
      <c r="D73" s="52">
        <v>3079</v>
      </c>
      <c r="E73" s="52">
        <v>363</v>
      </c>
      <c r="F73" s="52">
        <v>432</v>
      </c>
      <c r="G73" s="52">
        <v>472</v>
      </c>
      <c r="H73" s="52">
        <v>683</v>
      </c>
      <c r="I73" s="52">
        <v>797</v>
      </c>
      <c r="J73" s="52">
        <v>1209</v>
      </c>
      <c r="K73" s="52">
        <v>2208</v>
      </c>
      <c r="L73" s="52">
        <v>2427</v>
      </c>
      <c r="M73" s="52">
        <v>727</v>
      </c>
      <c r="N73" s="52">
        <v>92</v>
      </c>
      <c r="O73" s="52">
        <v>95</v>
      </c>
      <c r="P73" s="52">
        <v>49</v>
      </c>
      <c r="Q73" s="52">
        <v>63</v>
      </c>
      <c r="R73" s="52">
        <v>47</v>
      </c>
      <c r="S73" s="52">
        <v>49</v>
      </c>
      <c r="T73" s="52">
        <v>59</v>
      </c>
      <c r="U73" s="52">
        <v>111</v>
      </c>
      <c r="V73" s="52">
        <v>38</v>
      </c>
      <c r="W73" s="52">
        <v>207</v>
      </c>
      <c r="X73" s="52">
        <v>419</v>
      </c>
      <c r="Y73" s="52">
        <v>776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1709</v>
      </c>
      <c r="D75" s="52">
        <f t="shared" si="0"/>
        <v>404</v>
      </c>
      <c r="E75" s="52">
        <f t="shared" si="0"/>
        <v>3171</v>
      </c>
      <c r="F75" s="52">
        <f t="shared" si="0"/>
        <v>4523</v>
      </c>
      <c r="G75" s="52">
        <f t="shared" si="0"/>
        <v>7297</v>
      </c>
      <c r="H75" s="52">
        <f t="shared" si="0"/>
        <v>4883</v>
      </c>
      <c r="I75" s="52">
        <f t="shared" si="0"/>
        <v>3555</v>
      </c>
      <c r="J75" s="52">
        <f t="shared" si="0"/>
        <v>4910</v>
      </c>
      <c r="K75" s="52">
        <f t="shared" si="0"/>
        <v>4111</v>
      </c>
      <c r="L75" s="52">
        <f t="shared" si="0"/>
        <v>7333</v>
      </c>
      <c r="M75" s="52">
        <f t="shared" si="0"/>
        <v>17190</v>
      </c>
      <c r="N75" s="52">
        <f t="shared" si="0"/>
        <v>10721</v>
      </c>
      <c r="O75" s="52">
        <f t="shared" si="0"/>
        <v>13153</v>
      </c>
      <c r="P75" s="52">
        <f t="shared" si="0"/>
        <v>1412</v>
      </c>
      <c r="Q75" s="52">
        <f t="shared" si="0"/>
        <v>613</v>
      </c>
      <c r="R75" s="52">
        <f t="shared" ref="R75:V75" si="1">R43-R59</f>
        <v>1065</v>
      </c>
      <c r="S75" s="52">
        <f t="shared" si="1"/>
        <v>1329</v>
      </c>
      <c r="T75" s="52">
        <f t="shared" si="1"/>
        <v>2844</v>
      </c>
      <c r="U75" s="52">
        <f t="shared" si="1"/>
        <v>2157</v>
      </c>
      <c r="V75" s="52">
        <f t="shared" si="1"/>
        <v>1270</v>
      </c>
      <c r="W75" s="52">
        <f t="shared" ref="W75:Y75" si="2">W43-W59</f>
        <v>1164</v>
      </c>
      <c r="X75" s="52">
        <f t="shared" si="2"/>
        <v>2267</v>
      </c>
      <c r="Y75" s="52">
        <f t="shared" si="2"/>
        <v>2094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1294</v>
      </c>
      <c r="D76" s="52">
        <f t="shared" si="3"/>
        <v>0</v>
      </c>
      <c r="E76" s="52">
        <f t="shared" si="3"/>
        <v>1090</v>
      </c>
      <c r="F76" s="52">
        <f t="shared" si="3"/>
        <v>2083</v>
      </c>
      <c r="G76" s="52">
        <f t="shared" si="3"/>
        <v>3200</v>
      </c>
      <c r="H76" s="52">
        <f t="shared" si="3"/>
        <v>3274</v>
      </c>
      <c r="I76" s="52">
        <f t="shared" si="3"/>
        <v>979</v>
      </c>
      <c r="J76" s="52">
        <f t="shared" si="3"/>
        <v>387</v>
      </c>
      <c r="K76" s="52">
        <f t="shared" si="3"/>
        <v>449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74</v>
      </c>
      <c r="Q76" s="52">
        <f t="shared" si="3"/>
        <v>241</v>
      </c>
      <c r="R76" s="52">
        <f t="shared" ref="R76:V76" si="4">R44-R60</f>
        <v>192</v>
      </c>
      <c r="S76" s="52">
        <f t="shared" si="4"/>
        <v>88</v>
      </c>
      <c r="T76" s="52">
        <f t="shared" si="4"/>
        <v>0</v>
      </c>
      <c r="U76" s="52">
        <f t="shared" si="4"/>
        <v>17</v>
      </c>
      <c r="V76" s="52">
        <f t="shared" si="4"/>
        <v>47</v>
      </c>
      <c r="W76" s="52">
        <f t="shared" ref="W76:Y76" si="5">W44-W60</f>
        <v>80</v>
      </c>
      <c r="X76" s="52">
        <f t="shared" si="5"/>
        <v>71</v>
      </c>
      <c r="Y76" s="52">
        <f t="shared" si="5"/>
        <v>73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1</v>
      </c>
      <c r="G77" s="52">
        <f t="shared" si="6"/>
        <v>2</v>
      </c>
      <c r="H77" s="52">
        <f t="shared" si="6"/>
        <v>2</v>
      </c>
      <c r="I77" s="52">
        <f t="shared" si="6"/>
        <v>1</v>
      </c>
      <c r="J77" s="52">
        <f t="shared" si="6"/>
        <v>0</v>
      </c>
      <c r="K77" s="52">
        <f t="shared" si="6"/>
        <v>1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0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10481</v>
      </c>
      <c r="D78" s="52">
        <f t="shared" si="9"/>
        <v>0</v>
      </c>
      <c r="E78" s="52">
        <f t="shared" si="9"/>
        <v>12581</v>
      </c>
      <c r="F78" s="52">
        <f t="shared" si="9"/>
        <v>20789</v>
      </c>
      <c r="G78" s="52">
        <f t="shared" si="9"/>
        <v>29878</v>
      </c>
      <c r="H78" s="52">
        <f t="shared" si="9"/>
        <v>37332</v>
      </c>
      <c r="I78" s="52">
        <f t="shared" si="9"/>
        <v>13357</v>
      </c>
      <c r="J78" s="52">
        <f t="shared" si="9"/>
        <v>8606</v>
      </c>
      <c r="K78" s="52">
        <f t="shared" si="9"/>
        <v>6736</v>
      </c>
      <c r="L78" s="52">
        <f t="shared" si="9"/>
        <v>0</v>
      </c>
      <c r="M78" s="52">
        <f t="shared" si="9"/>
        <v>0</v>
      </c>
      <c r="N78" s="52">
        <f t="shared" si="9"/>
        <v>4</v>
      </c>
      <c r="O78" s="52">
        <f t="shared" si="9"/>
        <v>0</v>
      </c>
      <c r="P78" s="52">
        <f t="shared" si="9"/>
        <v>1750</v>
      </c>
      <c r="Q78" s="52">
        <f t="shared" si="9"/>
        <v>5750</v>
      </c>
      <c r="R78" s="52">
        <f t="shared" ref="R78:V78" si="10">R46-R62</f>
        <v>4765</v>
      </c>
      <c r="S78" s="52">
        <f t="shared" si="10"/>
        <v>2063</v>
      </c>
      <c r="T78" s="52">
        <f t="shared" si="10"/>
        <v>0</v>
      </c>
      <c r="U78" s="52">
        <f t="shared" si="10"/>
        <v>454</v>
      </c>
      <c r="V78" s="52">
        <f t="shared" si="10"/>
        <v>1445</v>
      </c>
      <c r="W78" s="52">
        <f t="shared" ref="W78:Y78" si="11">W46-W62</f>
        <v>2931</v>
      </c>
      <c r="X78" s="52">
        <f t="shared" si="11"/>
        <v>4550</v>
      </c>
      <c r="Y78" s="52">
        <f t="shared" si="11"/>
        <v>2796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342</v>
      </c>
      <c r="D79" s="52">
        <f t="shared" si="12"/>
        <v>0</v>
      </c>
      <c r="E79" s="52">
        <f t="shared" si="12"/>
        <v>487</v>
      </c>
      <c r="F79" s="52">
        <f t="shared" si="12"/>
        <v>860</v>
      </c>
      <c r="G79" s="52">
        <f t="shared" si="12"/>
        <v>1551</v>
      </c>
      <c r="H79" s="52">
        <f t="shared" si="12"/>
        <v>2723</v>
      </c>
      <c r="I79" s="52">
        <f t="shared" si="12"/>
        <v>1503</v>
      </c>
      <c r="J79" s="52">
        <f t="shared" si="12"/>
        <v>779</v>
      </c>
      <c r="K79" s="52">
        <f t="shared" si="12"/>
        <v>756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247</v>
      </c>
      <c r="Q79" s="52">
        <f t="shared" si="12"/>
        <v>832</v>
      </c>
      <c r="R79" s="52">
        <f t="shared" ref="R79:V79" si="13">R47-R63</f>
        <v>788</v>
      </c>
      <c r="S79" s="52">
        <f t="shared" si="13"/>
        <v>313</v>
      </c>
      <c r="T79" s="52">
        <f t="shared" si="13"/>
        <v>0</v>
      </c>
      <c r="U79" s="52">
        <f t="shared" si="13"/>
        <v>76</v>
      </c>
      <c r="V79" s="52">
        <f t="shared" si="13"/>
        <v>162</v>
      </c>
      <c r="W79" s="52">
        <f t="shared" ref="W79:Y79" si="14">W47-W63</f>
        <v>532</v>
      </c>
      <c r="X79" s="52">
        <f t="shared" si="14"/>
        <v>1510</v>
      </c>
      <c r="Y79" s="52">
        <f t="shared" si="14"/>
        <v>668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7556</v>
      </c>
      <c r="D82" s="52">
        <v>1606</v>
      </c>
      <c r="E82" s="52">
        <v>10253</v>
      </c>
      <c r="F82" s="52">
        <v>16135</v>
      </c>
      <c r="G82" s="52">
        <v>19594</v>
      </c>
      <c r="H82" s="52">
        <v>19328</v>
      </c>
      <c r="I82" s="52">
        <v>7531</v>
      </c>
      <c r="J82" s="52">
        <v>4658</v>
      </c>
      <c r="K82" s="52">
        <v>4147</v>
      </c>
      <c r="L82" s="52">
        <v>266</v>
      </c>
      <c r="M82" s="52">
        <v>1</v>
      </c>
      <c r="N82" s="52">
        <v>0</v>
      </c>
      <c r="O82" s="52">
        <v>502</v>
      </c>
      <c r="P82" s="52">
        <v>2443</v>
      </c>
      <c r="Q82" s="52">
        <v>3343</v>
      </c>
      <c r="R82" s="52">
        <v>1876</v>
      </c>
      <c r="S82" s="52">
        <v>1143</v>
      </c>
      <c r="T82" s="52">
        <v>0</v>
      </c>
      <c r="U82" s="52">
        <v>11</v>
      </c>
      <c r="V82" s="52">
        <v>183</v>
      </c>
      <c r="W82" s="52">
        <v>518</v>
      </c>
      <c r="X82" s="52">
        <v>318</v>
      </c>
      <c r="Y82" s="52">
        <v>566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10567</v>
      </c>
      <c r="D83" s="36">
        <v>1943</v>
      </c>
      <c r="E83" s="36">
        <v>12620</v>
      </c>
      <c r="F83" s="36">
        <v>16697</v>
      </c>
      <c r="G83" s="36">
        <v>27308</v>
      </c>
      <c r="H83" s="36">
        <v>34578</v>
      </c>
      <c r="I83" s="36">
        <v>13544</v>
      </c>
      <c r="J83" s="36">
        <v>10037</v>
      </c>
      <c r="K83" s="36">
        <v>7988</v>
      </c>
      <c r="L83" s="36">
        <v>491</v>
      </c>
      <c r="M83" s="36">
        <v>3</v>
      </c>
      <c r="N83" s="36">
        <v>1</v>
      </c>
      <c r="O83" s="36">
        <v>1086</v>
      </c>
      <c r="P83" s="36">
        <v>5672</v>
      </c>
      <c r="Q83" s="36">
        <v>9008</v>
      </c>
      <c r="R83" s="36">
        <v>7212</v>
      </c>
      <c r="S83" s="36">
        <v>3715</v>
      </c>
      <c r="T83" s="36">
        <v>4</v>
      </c>
      <c r="U83" s="36">
        <v>39</v>
      </c>
      <c r="V83" s="36">
        <v>728</v>
      </c>
      <c r="W83" s="36">
        <v>3374</v>
      </c>
      <c r="X83" s="36">
        <v>6908</v>
      </c>
      <c r="Y83" s="36">
        <v>5319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4170</v>
      </c>
      <c r="K89" s="52">
        <f>RES_hhdet_numvin!K5</f>
        <v>5155</v>
      </c>
      <c r="L89" s="52">
        <f>RES_hhdet_numvin!L5</f>
        <v>0</v>
      </c>
      <c r="M89" s="52">
        <f>RES_hhdet_numvin!M5</f>
        <v>1</v>
      </c>
      <c r="N89" s="52">
        <f>RES_hhdet_numvin!N5</f>
        <v>0</v>
      </c>
      <c r="O89" s="52">
        <f>RES_hhdet_numvin!O5</f>
        <v>83</v>
      </c>
      <c r="P89" s="52">
        <f>RES_hhdet_numvin!P5</f>
        <v>0</v>
      </c>
      <c r="Q89" s="52">
        <f>RES_hhdet_numvin!Q5</f>
        <v>1</v>
      </c>
      <c r="R89" s="52">
        <f>RES_hhdet_numvin!R5</f>
        <v>3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2083</v>
      </c>
      <c r="X89" s="52">
        <f>RES_hhdet_numvin!X5</f>
        <v>7710</v>
      </c>
      <c r="Y89" s="52">
        <f>RES_hhdet_numvin!Y5</f>
        <v>6724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7</v>
      </c>
      <c r="S92" s="52">
        <f>RES_hhdet_numvin!S8</f>
        <v>14</v>
      </c>
      <c r="T92" s="52">
        <f>RES_hhdet_numvin!T8</f>
        <v>23</v>
      </c>
      <c r="U92" s="52">
        <f>RES_hhdet_numvin!U8</f>
        <v>49</v>
      </c>
      <c r="V92" s="52">
        <f>RES_hhdet_numvin!V8</f>
        <v>20</v>
      </c>
      <c r="W92" s="52">
        <f>RES_hhdet_numvin!W8</f>
        <v>232</v>
      </c>
      <c r="X92" s="52">
        <f>RES_hhdet_numvin!X8</f>
        <v>478</v>
      </c>
      <c r="Y92" s="52">
        <f>RES_hhdet_numvin!Y8</f>
        <v>821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94</v>
      </c>
      <c r="K94" s="52">
        <f>RES_hhdet_numvin!K10</f>
        <v>91</v>
      </c>
      <c r="L94" s="52">
        <f>RES_hhdet_numvin!L10</f>
        <v>3</v>
      </c>
      <c r="M94" s="52">
        <f>RES_hhdet_numvin!M10</f>
        <v>3</v>
      </c>
      <c r="N94" s="52">
        <f>RES_hhdet_numvin!N10</f>
        <v>1</v>
      </c>
      <c r="O94" s="52">
        <f>RES_hhdet_numvin!O10</f>
        <v>108</v>
      </c>
      <c r="P94" s="52">
        <f>RES_hhdet_numvin!P10</f>
        <v>68</v>
      </c>
      <c r="Q94" s="52">
        <f>RES_hhdet_numvin!Q10</f>
        <v>53</v>
      </c>
      <c r="R94" s="52">
        <f>RES_hhdet_numvin!R10</f>
        <v>142</v>
      </c>
      <c r="S94" s="52">
        <f>RES_hhdet_numvin!S10</f>
        <v>166</v>
      </c>
      <c r="T94" s="52">
        <f>RES_hhdet_numvin!T10</f>
        <v>37</v>
      </c>
      <c r="U94" s="52">
        <f>RES_hhdet_numvin!U10</f>
        <v>8</v>
      </c>
      <c r="V94" s="52">
        <f>RES_hhdet_numvin!V10</f>
        <v>303</v>
      </c>
      <c r="W94" s="52">
        <f>RES_hhdet_numvin!W10</f>
        <v>515</v>
      </c>
      <c r="X94" s="52">
        <f>RES_hhdet_numvin!X10</f>
        <v>2502</v>
      </c>
      <c r="Y94" s="52">
        <f>RES_hhdet_numvin!Y10</f>
        <v>2774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53</v>
      </c>
      <c r="S95" s="52">
        <f>RES_hhdet_numvin!S11</f>
        <v>51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70</v>
      </c>
      <c r="X95" s="52">
        <f>RES_hhdet_numvin!X11</f>
        <v>92</v>
      </c>
      <c r="Y95" s="52">
        <f>RES_hhdet_numvin!Y11</f>
        <v>105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0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1344</v>
      </c>
      <c r="S99" s="138">
        <f>RES_hhdet_numvin!S15</f>
        <v>1178</v>
      </c>
      <c r="T99" s="138">
        <f>RES_hhdet_numvin!T15</f>
        <v>0</v>
      </c>
      <c r="U99" s="138">
        <f>RES_hhdet_numvin!U15</f>
        <v>4</v>
      </c>
      <c r="V99" s="138">
        <f>RES_hhdet_numvin!V15</f>
        <v>9</v>
      </c>
      <c r="W99" s="138">
        <f>RES_hhdet_numvin!W15</f>
        <v>2504</v>
      </c>
      <c r="X99" s="138">
        <f>RES_hhdet_numvin!X15</f>
        <v>5881</v>
      </c>
      <c r="Y99" s="138">
        <f>RES_hhdet_numvin!Y15</f>
        <v>4001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225</v>
      </c>
      <c r="S100" s="138">
        <f>RES_hhdet_numvin!S16</f>
        <v>179</v>
      </c>
      <c r="T100" s="138">
        <f>RES_hhdet_numvin!T16</f>
        <v>0</v>
      </c>
      <c r="U100" s="138">
        <f>RES_hhdet_numvin!U16</f>
        <v>0</v>
      </c>
      <c r="V100" s="138">
        <f>RES_hhdet_numvin!V16</f>
        <v>1</v>
      </c>
      <c r="W100" s="138">
        <f>RES_hhdet_numvin!W16</f>
        <v>457</v>
      </c>
      <c r="X100" s="138">
        <f>RES_hhdet_numvin!X16</f>
        <v>1952</v>
      </c>
      <c r="Y100" s="138">
        <f>RES_hhdet_numvin!Y16</f>
        <v>956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X104" s="52">
        <f>RES_hhdet_numvin!X20</f>
        <v>0</v>
      </c>
      <c r="Y104" s="52">
        <f>RES_hhdet_numvin!Y20</f>
        <v>0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600</v>
      </c>
      <c r="S105" s="52">
        <f>RES_hhdet_numvin!S21</f>
        <v>661</v>
      </c>
      <c r="T105" s="52">
        <f>RES_hhdet_numvin!T21</f>
        <v>0</v>
      </c>
      <c r="U105" s="52">
        <f>RES_hhdet_numvin!U21</f>
        <v>0</v>
      </c>
      <c r="V105" s="52">
        <f>RES_hhdet_numvin!V21</f>
        <v>6</v>
      </c>
      <c r="W105" s="52">
        <f>RES_hhdet_numvin!W21</f>
        <v>326</v>
      </c>
      <c r="X105" s="52">
        <f>RES_hhdet_numvin!X21</f>
        <v>426</v>
      </c>
      <c r="Y105" s="52">
        <f>RES_hhdet_numvin!Y21</f>
        <v>779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2315</v>
      </c>
      <c r="S106" s="36">
        <f>RES_hhdet_numvin!S22</f>
        <v>2145</v>
      </c>
      <c r="T106" s="36">
        <f>RES_hhdet_numvin!T22</f>
        <v>4</v>
      </c>
      <c r="U106" s="36">
        <f>RES_hhdet_numvin!U22</f>
        <v>4</v>
      </c>
      <c r="V106" s="36">
        <f>RES_hhdet_numvin!V22</f>
        <v>34</v>
      </c>
      <c r="W106" s="36">
        <f>RES_hhdet_numvin!W22</f>
        <v>2117</v>
      </c>
      <c r="X106" s="36">
        <f>RES_hhdet_numvin!X22</f>
        <v>9202</v>
      </c>
      <c r="Y106" s="36">
        <f>RES_hhdet_numvin!Y22</f>
        <v>7311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436.68471853177277</v>
      </c>
      <c r="C110" s="117">
        <f t="shared" si="15"/>
        <v>419.83234939897517</v>
      </c>
      <c r="D110" s="117">
        <f t="shared" si="15"/>
        <v>298.84126558085472</v>
      </c>
      <c r="E110" s="117">
        <f t="shared" si="15"/>
        <v>289.75863222775274</v>
      </c>
      <c r="F110" s="117">
        <f t="shared" si="15"/>
        <v>275.44814211040375</v>
      </c>
      <c r="G110" s="117">
        <f t="shared" si="15"/>
        <v>247.76325384780404</v>
      </c>
      <c r="H110" s="117">
        <f t="shared" si="15"/>
        <v>241.59819447740807</v>
      </c>
      <c r="I110" s="117">
        <f t="shared" si="15"/>
        <v>236.87445970133351</v>
      </c>
      <c r="J110" s="117">
        <f t="shared" si="15"/>
        <v>258.76626099624838</v>
      </c>
      <c r="K110" s="117">
        <f t="shared" si="15"/>
        <v>227.25666145768881</v>
      </c>
      <c r="L110" s="117">
        <f t="shared" si="15"/>
        <v>250.27621000717022</v>
      </c>
      <c r="M110" s="117">
        <f t="shared" si="15"/>
        <v>53.655706607659994</v>
      </c>
      <c r="N110" s="117">
        <f t="shared" si="15"/>
        <v>54.397464394758501</v>
      </c>
      <c r="O110" s="117">
        <f t="shared" si="15"/>
        <v>54.148364691118893</v>
      </c>
      <c r="P110" s="117">
        <f t="shared" si="15"/>
        <v>41.059374469253207</v>
      </c>
      <c r="Q110" s="117">
        <f t="shared" si="15"/>
        <v>42.044958178507024</v>
      </c>
      <c r="R110" s="117">
        <f t="shared" ref="R110:V110" si="16">R111+R114+R116+R126</f>
        <v>42.731887197146065</v>
      </c>
      <c r="S110" s="117">
        <f t="shared" si="16"/>
        <v>40.251985642714814</v>
      </c>
      <c r="T110" s="117">
        <f t="shared" si="16"/>
        <v>30.559727981625958</v>
      </c>
      <c r="U110" s="117">
        <f t="shared" si="16"/>
        <v>28.421753254310214</v>
      </c>
      <c r="V110" s="117">
        <f t="shared" si="16"/>
        <v>24.865494563167502</v>
      </c>
      <c r="W110" s="117">
        <f t="shared" ref="W110:Y110" si="17">W111+W114+W116+W126</f>
        <v>30.363791578325728</v>
      </c>
      <c r="X110" s="117">
        <f t="shared" si="17"/>
        <v>30.605481255194796</v>
      </c>
      <c r="Y110" s="117">
        <f t="shared" si="17"/>
        <v>22.864504338483073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370.06063218055408</v>
      </c>
      <c r="C111" s="122">
        <f t="shared" si="18"/>
        <v>360.50454118739452</v>
      </c>
      <c r="D111" s="122">
        <f t="shared" si="18"/>
        <v>249.49781944971119</v>
      </c>
      <c r="E111" s="122">
        <f t="shared" si="18"/>
        <v>244.33135622092576</v>
      </c>
      <c r="F111" s="122">
        <f t="shared" si="18"/>
        <v>236.68421459474982</v>
      </c>
      <c r="G111" s="122">
        <f t="shared" si="18"/>
        <v>212.39546029067509</v>
      </c>
      <c r="H111" s="122">
        <f t="shared" si="18"/>
        <v>205.05874608867805</v>
      </c>
      <c r="I111" s="122">
        <f t="shared" si="18"/>
        <v>198.51443500931384</v>
      </c>
      <c r="J111" s="122">
        <f t="shared" si="18"/>
        <v>219.56588160791</v>
      </c>
      <c r="K111" s="122">
        <f t="shared" si="18"/>
        <v>193.54595754722735</v>
      </c>
      <c r="L111" s="122">
        <f t="shared" si="18"/>
        <v>215.94949267407807</v>
      </c>
      <c r="M111" s="122">
        <f t="shared" si="18"/>
        <v>38.417904316613708</v>
      </c>
      <c r="N111" s="122">
        <f t="shared" si="18"/>
        <v>42.929095116876624</v>
      </c>
      <c r="O111" s="122">
        <f t="shared" si="18"/>
        <v>45.111376866565713</v>
      </c>
      <c r="P111" s="122">
        <f t="shared" si="18"/>
        <v>32.849198148642543</v>
      </c>
      <c r="Q111" s="122">
        <f t="shared" si="18"/>
        <v>34.084064243698862</v>
      </c>
      <c r="R111" s="122">
        <f t="shared" ref="R111:V111" si="19">SUM(R112:R113)</f>
        <v>35.104585500842283</v>
      </c>
      <c r="S111" s="122">
        <f t="shared" si="19"/>
        <v>32.682822364201122</v>
      </c>
      <c r="T111" s="122">
        <f t="shared" si="19"/>
        <v>24.63807223278237</v>
      </c>
      <c r="U111" s="122">
        <f t="shared" si="19"/>
        <v>23.286865666465154</v>
      </c>
      <c r="V111" s="122">
        <f t="shared" si="19"/>
        <v>19.67214408526365</v>
      </c>
      <c r="W111" s="122">
        <f t="shared" ref="W111:Y111" si="20">SUM(W112:W113)</f>
        <v>24.773724225543511</v>
      </c>
      <c r="X111" s="122">
        <f t="shared" si="20"/>
        <v>25.893406277105644</v>
      </c>
      <c r="Y111" s="122">
        <f t="shared" si="20"/>
        <v>18.861113429164018</v>
      </c>
      <c r="DA111" s="130" t="s">
        <v>1573</v>
      </c>
    </row>
    <row r="112" spans="1:105" ht="12" customHeight="1" x14ac:dyDescent="0.25">
      <c r="A112" s="97" t="s">
        <v>51</v>
      </c>
      <c r="B112" s="98">
        <v>367.69589022195663</v>
      </c>
      <c r="C112" s="98">
        <v>358.25907142995834</v>
      </c>
      <c r="D112" s="98">
        <v>247.96413958685781</v>
      </c>
      <c r="E112" s="98">
        <v>242.8983788956379</v>
      </c>
      <c r="F112" s="98">
        <v>235.28546402064356</v>
      </c>
      <c r="G112" s="98">
        <v>211.16897409578837</v>
      </c>
      <c r="H112" s="98">
        <v>203.89064258680804</v>
      </c>
      <c r="I112" s="98">
        <v>197.36739440009211</v>
      </c>
      <c r="J112" s="98">
        <v>218.29974376041437</v>
      </c>
      <c r="K112" s="98">
        <v>192.44810201966703</v>
      </c>
      <c r="L112" s="98">
        <v>214.72297219833749</v>
      </c>
      <c r="M112" s="98">
        <v>38.202295714420401</v>
      </c>
      <c r="N112" s="98">
        <v>42.685403937688946</v>
      </c>
      <c r="O112" s="98">
        <v>44.849635368286016</v>
      </c>
      <c r="P112" s="98">
        <v>32.660561492615273</v>
      </c>
      <c r="Q112" s="98">
        <v>33.889615992017333</v>
      </c>
      <c r="R112" s="98">
        <v>34.905179656631809</v>
      </c>
      <c r="S112" s="98">
        <v>32.498313747969803</v>
      </c>
      <c r="T112" s="98">
        <v>24.500133753702105</v>
      </c>
      <c r="U112" s="98">
        <v>23.156659023597967</v>
      </c>
      <c r="V112" s="98">
        <v>19.5630314363653</v>
      </c>
      <c r="W112" s="98">
        <v>24.633328888291707</v>
      </c>
      <c r="X112" s="98">
        <v>25.742361708225836</v>
      </c>
      <c r="Y112" s="98">
        <v>18.744797936371455</v>
      </c>
      <c r="DA112" s="63" t="s">
        <v>1574</v>
      </c>
    </row>
    <row r="113" spans="1:105" ht="12" customHeight="1" x14ac:dyDescent="0.25">
      <c r="A113" s="97" t="s">
        <v>53</v>
      </c>
      <c r="B113" s="98">
        <v>2.3647419585974512</v>
      </c>
      <c r="C113" s="98">
        <v>2.2454697574361941</v>
      </c>
      <c r="D113" s="98">
        <v>1.5336798628533657</v>
      </c>
      <c r="E113" s="98">
        <v>1.432977325287849</v>
      </c>
      <c r="F113" s="98">
        <v>1.3987505741062511</v>
      </c>
      <c r="G113" s="98">
        <v>1.226486194886715</v>
      </c>
      <c r="H113" s="98">
        <v>1.1681035018700214</v>
      </c>
      <c r="I113" s="98">
        <v>1.1470406092217267</v>
      </c>
      <c r="J113" s="98">
        <v>1.2661378474956273</v>
      </c>
      <c r="K113" s="98">
        <v>1.0978555275603066</v>
      </c>
      <c r="L113" s="98">
        <v>1.2265204757405901</v>
      </c>
      <c r="M113" s="98">
        <v>0.21560860219330755</v>
      </c>
      <c r="N113" s="98">
        <v>0.24369117918768005</v>
      </c>
      <c r="O113" s="98">
        <v>0.26174149827970039</v>
      </c>
      <c r="P113" s="98">
        <v>0.18863665602727017</v>
      </c>
      <c r="Q113" s="98">
        <v>0.19444825168153032</v>
      </c>
      <c r="R113" s="98">
        <v>0.19940584421047408</v>
      </c>
      <c r="S113" s="98">
        <v>0.18450861623131995</v>
      </c>
      <c r="T113" s="98">
        <v>0.13793847908026652</v>
      </c>
      <c r="U113" s="98">
        <v>0.13020664286718592</v>
      </c>
      <c r="V113" s="98">
        <v>0.1091126488983499</v>
      </c>
      <c r="W113" s="98">
        <v>0.14039533725180264</v>
      </c>
      <c r="X113" s="98">
        <v>0.15104456887980733</v>
      </c>
      <c r="Y113" s="98">
        <v>0.1163154927925617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0.62354992337791948</v>
      </c>
      <c r="C114" s="122">
        <f t="shared" si="21"/>
        <v>0.76486420784759102</v>
      </c>
      <c r="D114" s="122">
        <f t="shared" si="21"/>
        <v>0.57681455776096402</v>
      </c>
      <c r="E114" s="122">
        <f t="shared" si="21"/>
        <v>1.693516818837381</v>
      </c>
      <c r="F114" s="122">
        <f t="shared" si="21"/>
        <v>0.43255722527047563</v>
      </c>
      <c r="G114" s="122">
        <f t="shared" si="21"/>
        <v>0.46837039848245193</v>
      </c>
      <c r="H114" s="122">
        <f t="shared" si="21"/>
        <v>0.44569388658968861</v>
      </c>
      <c r="I114" s="122">
        <f t="shared" si="21"/>
        <v>0.16660690745374288</v>
      </c>
      <c r="J114" s="122">
        <f t="shared" si="21"/>
        <v>0.17190224945294091</v>
      </c>
      <c r="K114" s="122">
        <f t="shared" si="21"/>
        <v>0.21135436104391148</v>
      </c>
      <c r="L114" s="122">
        <f t="shared" si="21"/>
        <v>0.23701957771816237</v>
      </c>
      <c r="M114" s="122">
        <f t="shared" si="21"/>
        <v>0.24077811213942124</v>
      </c>
      <c r="N114" s="122">
        <f t="shared" si="21"/>
        <v>0.22708025109670019</v>
      </c>
      <c r="O114" s="122">
        <f t="shared" si="21"/>
        <v>0.19497685852881547</v>
      </c>
      <c r="P114" s="122">
        <f t="shared" si="21"/>
        <v>0.1797532258234889</v>
      </c>
      <c r="Q114" s="122">
        <f t="shared" si="21"/>
        <v>0.14950224210416427</v>
      </c>
      <c r="R114" s="122">
        <f t="shared" si="21"/>
        <v>0.1175096666253095</v>
      </c>
      <c r="S114" s="122">
        <f t="shared" si="21"/>
        <v>5.5636561346993733E-2</v>
      </c>
      <c r="T114" s="122">
        <f t="shared" si="21"/>
        <v>2.1299013537465817E-2</v>
      </c>
      <c r="U114" s="122">
        <f t="shared" si="21"/>
        <v>1.5173213624994516E-2</v>
      </c>
      <c r="V114" s="122">
        <f t="shared" si="21"/>
        <v>1.7365744943945213E-2</v>
      </c>
      <c r="W114" s="122">
        <f t="shared" si="21"/>
        <v>2.599216806690972E-2</v>
      </c>
      <c r="X114" s="122">
        <f t="shared" si="21"/>
        <v>2.7324009613943618E-2</v>
      </c>
      <c r="Y114" s="122">
        <f t="shared" si="21"/>
        <v>4.1922016575407742E-2</v>
      </c>
      <c r="DA114" s="130" t="s">
        <v>1576</v>
      </c>
    </row>
    <row r="115" spans="1:105" ht="12" customHeight="1" x14ac:dyDescent="0.25">
      <c r="A115" s="97" t="s">
        <v>53</v>
      </c>
      <c r="B115" s="98">
        <v>0.62354992337791948</v>
      </c>
      <c r="C115" s="98">
        <v>0.76486420784759102</v>
      </c>
      <c r="D115" s="98">
        <v>0.57681455776096402</v>
      </c>
      <c r="E115" s="98">
        <v>1.693516818837381</v>
      </c>
      <c r="F115" s="98">
        <v>0.43255722527047563</v>
      </c>
      <c r="G115" s="98">
        <v>0.46837039848245193</v>
      </c>
      <c r="H115" s="98">
        <v>0.44569388658968861</v>
      </c>
      <c r="I115" s="98">
        <v>0.16660690745374288</v>
      </c>
      <c r="J115" s="98">
        <v>0.17190224945294091</v>
      </c>
      <c r="K115" s="98">
        <v>0.21135436104391148</v>
      </c>
      <c r="L115" s="98">
        <v>0.23701957771816237</v>
      </c>
      <c r="M115" s="98">
        <v>0.24077811213942124</v>
      </c>
      <c r="N115" s="98">
        <v>0.22708025109670019</v>
      </c>
      <c r="O115" s="98">
        <v>0.19497685852881547</v>
      </c>
      <c r="P115" s="98">
        <v>0.1797532258234889</v>
      </c>
      <c r="Q115" s="98">
        <v>0.14950224210416427</v>
      </c>
      <c r="R115" s="98">
        <v>0.1175096666253095</v>
      </c>
      <c r="S115" s="98">
        <v>5.5636561346993733E-2</v>
      </c>
      <c r="T115" s="98">
        <v>2.1299013537465817E-2</v>
      </c>
      <c r="U115" s="98">
        <v>1.5173213624994516E-2</v>
      </c>
      <c r="V115" s="98">
        <v>1.7365744943945213E-2</v>
      </c>
      <c r="W115" s="98">
        <v>2.599216806690972E-2</v>
      </c>
      <c r="X115" s="98">
        <v>2.7324009613943618E-2</v>
      </c>
      <c r="Y115" s="98">
        <v>4.1922016575407742E-2</v>
      </c>
      <c r="DA115" s="63" t="s">
        <v>1577</v>
      </c>
    </row>
    <row r="116" spans="1:105" ht="12" customHeight="1" x14ac:dyDescent="0.25">
      <c r="A116" s="121" t="s">
        <v>55</v>
      </c>
      <c r="B116" s="122">
        <v>41.262186800946736</v>
      </c>
      <c r="C116" s="122">
        <v>36.272862185558225</v>
      </c>
      <c r="D116" s="122">
        <v>29.883389223151489</v>
      </c>
      <c r="E116" s="122">
        <v>27.803475803820849</v>
      </c>
      <c r="F116" s="122">
        <v>25.314472315840771</v>
      </c>
      <c r="G116" s="122">
        <v>22.242214385559016</v>
      </c>
      <c r="H116" s="122">
        <v>23.383451060001661</v>
      </c>
      <c r="I116" s="122">
        <v>24.84784589959866</v>
      </c>
      <c r="J116" s="122">
        <v>25.92659393079839</v>
      </c>
      <c r="K116" s="122">
        <v>23.075167241169254</v>
      </c>
      <c r="L116" s="122">
        <v>23.531385368961022</v>
      </c>
      <c r="M116" s="122">
        <v>8.8682546402650733</v>
      </c>
      <c r="N116" s="122">
        <v>7.0063056019300856</v>
      </c>
      <c r="O116" s="122">
        <v>5.7424561492110593</v>
      </c>
      <c r="P116" s="122">
        <v>5.361733440209302</v>
      </c>
      <c r="Q116" s="122">
        <v>5.1830386037600329</v>
      </c>
      <c r="R116" s="122">
        <v>5.1901880651135555</v>
      </c>
      <c r="S116" s="122">
        <v>5.2874253507452309</v>
      </c>
      <c r="T116" s="122">
        <v>3.9791134768971621</v>
      </c>
      <c r="U116" s="122">
        <v>3.3998785370271483</v>
      </c>
      <c r="V116" s="122">
        <v>3.4499393531545985</v>
      </c>
      <c r="W116" s="122">
        <v>3.9268840234417368</v>
      </c>
      <c r="X116" s="122">
        <v>2.8392149294338811</v>
      </c>
      <c r="Y116" s="122">
        <v>2.3975610961035487</v>
      </c>
      <c r="DA116" s="130" t="s">
        <v>1578</v>
      </c>
    </row>
    <row r="117" spans="1:105" ht="12" customHeight="1" x14ac:dyDescent="0.25">
      <c r="A117" s="97" t="s">
        <v>143</v>
      </c>
      <c r="B117" s="98">
        <v>7.4115904315256538</v>
      </c>
      <c r="C117" s="98">
        <v>7.3184006250717069</v>
      </c>
      <c r="D117" s="98">
        <v>6.0485001379917795</v>
      </c>
      <c r="E117" s="98">
        <v>6.5045445781367945</v>
      </c>
      <c r="F117" s="98">
        <v>6.6176314221766805</v>
      </c>
      <c r="G117" s="98">
        <v>6.3240611578660104</v>
      </c>
      <c r="H117" s="98">
        <v>7.2968896573879869</v>
      </c>
      <c r="I117" s="98">
        <v>8.6610664769499994</v>
      </c>
      <c r="J117" s="98">
        <v>9.8936354313311874</v>
      </c>
      <c r="K117" s="98">
        <v>9.042267713780884</v>
      </c>
      <c r="L117" s="98">
        <v>11.320793923760389</v>
      </c>
      <c r="M117" s="98">
        <v>2.318168602002642</v>
      </c>
      <c r="N117" s="98">
        <v>2.451569407109</v>
      </c>
      <c r="O117" s="98">
        <v>2.5786535397105319</v>
      </c>
      <c r="P117" s="98">
        <v>2.4789054033434605</v>
      </c>
      <c r="Q117" s="98">
        <v>2.4841587285329423</v>
      </c>
      <c r="R117" s="98">
        <v>2.8710026305564851</v>
      </c>
      <c r="S117" s="98">
        <v>3.0966131651858193</v>
      </c>
      <c r="T117" s="98">
        <v>1.8559281551542939</v>
      </c>
      <c r="U117" s="98">
        <v>1.295189643641921</v>
      </c>
      <c r="V117" s="98">
        <v>1.1957819772202563</v>
      </c>
      <c r="W117" s="98">
        <v>1.5723460902121582</v>
      </c>
      <c r="X117" s="98">
        <v>0.80553167096589251</v>
      </c>
      <c r="Y117" s="98">
        <v>0.65950128976784173</v>
      </c>
      <c r="DA117" s="63" t="s">
        <v>1579</v>
      </c>
    </row>
    <row r="118" spans="1:105" ht="12" customHeight="1" x14ac:dyDescent="0.25">
      <c r="A118" s="97" t="s">
        <v>124</v>
      </c>
      <c r="B118" s="98">
        <v>4.2378626254970122</v>
      </c>
      <c r="C118" s="98">
        <v>3.6417791647725708</v>
      </c>
      <c r="D118" s="98">
        <v>3.1071847916951247</v>
      </c>
      <c r="E118" s="98">
        <v>2.545346310920888</v>
      </c>
      <c r="F118" s="98">
        <v>2.1904766072707713</v>
      </c>
      <c r="G118" s="98">
        <v>1.859963578107261</v>
      </c>
      <c r="H118" s="98">
        <v>1.5742683183207982</v>
      </c>
      <c r="I118" s="98">
        <v>1.4942107486067786</v>
      </c>
      <c r="J118" s="98">
        <v>1.2967321302646047</v>
      </c>
      <c r="K118" s="98">
        <v>1.1850002319143702</v>
      </c>
      <c r="L118" s="98">
        <v>0.96104293769195404</v>
      </c>
      <c r="M118" s="98">
        <v>0.45110329212258504</v>
      </c>
      <c r="N118" s="98">
        <v>0.26921500266237108</v>
      </c>
      <c r="O118" s="98">
        <v>0.16156232672763693</v>
      </c>
      <c r="P118" s="98">
        <v>0.16275002359431323</v>
      </c>
      <c r="Q118" s="98">
        <v>0.12668738306595792</v>
      </c>
      <c r="R118" s="98">
        <v>9.7545727284821415E-2</v>
      </c>
      <c r="S118" s="98">
        <v>7.9311337589739295E-2</v>
      </c>
      <c r="T118" s="98">
        <v>7.6884533186672904E-2</v>
      </c>
      <c r="U118" s="98">
        <v>7.601562964927272E-2</v>
      </c>
      <c r="V118" s="98">
        <v>7.8579509600043576E-2</v>
      </c>
      <c r="W118" s="98">
        <v>8.4668304187375185E-2</v>
      </c>
      <c r="X118" s="98">
        <v>4.9335952667102105E-2</v>
      </c>
      <c r="Y118" s="98">
        <v>3.4145665195769913E-2</v>
      </c>
      <c r="DA118" s="63" t="s">
        <v>1580</v>
      </c>
    </row>
    <row r="119" spans="1:105" ht="12" customHeight="1" x14ac:dyDescent="0.25">
      <c r="A119" s="97" t="s">
        <v>123</v>
      </c>
      <c r="B119" s="98">
        <v>1.0698386788375721E-3</v>
      </c>
      <c r="C119" s="98">
        <v>8.6334187879000507E-4</v>
      </c>
      <c r="D119" s="98">
        <v>7.115157055440427E-4</v>
      </c>
      <c r="E119" s="98">
        <v>5.3333544837790123E-4</v>
      </c>
      <c r="F119" s="98">
        <v>5.4557450959973172E-4</v>
      </c>
      <c r="G119" s="98">
        <v>5.2821897376718993E-4</v>
      </c>
      <c r="H119" s="98">
        <v>5.1547952583247988E-4</v>
      </c>
      <c r="I119" s="98">
        <v>6.4069089625845555E-4</v>
      </c>
      <c r="J119" s="98">
        <v>6.039773175674244E-4</v>
      </c>
      <c r="K119" s="98">
        <v>6.9769615576948025E-4</v>
      </c>
      <c r="L119" s="98">
        <v>8.3534285734533783E-4</v>
      </c>
      <c r="M119" s="98">
        <v>4.0282637713900276E-4</v>
      </c>
      <c r="N119" s="98">
        <v>3.1292450424389156E-4</v>
      </c>
      <c r="O119" s="98">
        <v>1.0676237572088433E-4</v>
      </c>
      <c r="P119" s="98">
        <v>1.0465878138204361E-4</v>
      </c>
      <c r="Q119" s="98">
        <v>1.071242847020835E-4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1581</v>
      </c>
    </row>
    <row r="120" spans="1:105" ht="12" customHeight="1" x14ac:dyDescent="0.25">
      <c r="A120" s="100" t="s">
        <v>50</v>
      </c>
      <c r="B120" s="101">
        <v>3.8278192747521675E-4</v>
      </c>
      <c r="C120" s="101">
        <v>2.949117213498392E-4</v>
      </c>
      <c r="D120" s="101">
        <v>2.2464046594320702E-4</v>
      </c>
      <c r="E120" s="101">
        <v>1.8408497423772863E-4</v>
      </c>
      <c r="F120" s="101">
        <v>1.8227623226036379E-4</v>
      </c>
      <c r="G120" s="101">
        <v>1.6061898336007372E-4</v>
      </c>
      <c r="H120" s="101">
        <v>1.4740334991268894E-4</v>
      </c>
      <c r="I120" s="101">
        <v>2.1494483572749674E-4</v>
      </c>
      <c r="J120" s="101">
        <v>1.8804974251310669E-4</v>
      </c>
      <c r="K120" s="101">
        <v>1.9975673613296401E-4</v>
      </c>
      <c r="L120" s="101">
        <v>4.6594471623926721E-4</v>
      </c>
      <c r="M120" s="101">
        <v>1.1126886403159312E-4</v>
      </c>
      <c r="N120" s="101">
        <v>1.0853592796262055E-4</v>
      </c>
      <c r="O120" s="101">
        <v>3.8350609655539109E-5</v>
      </c>
      <c r="P120" s="101">
        <v>2.7964113551588483E-5</v>
      </c>
      <c r="Q120" s="101">
        <v>3.2508177303521645E-5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X120" s="101">
        <v>0</v>
      </c>
      <c r="Y120" s="101">
        <v>0</v>
      </c>
      <c r="DA120" s="131" t="s">
        <v>1582</v>
      </c>
    </row>
    <row r="121" spans="1:105" ht="12" customHeight="1" x14ac:dyDescent="0.25">
      <c r="A121" s="103" t="s">
        <v>52</v>
      </c>
      <c r="B121" s="104">
        <v>6.8705675136235549E-4</v>
      </c>
      <c r="C121" s="104">
        <v>5.6843015744016581E-4</v>
      </c>
      <c r="D121" s="104">
        <v>4.868752396008357E-4</v>
      </c>
      <c r="E121" s="104">
        <v>3.4925047414017255E-4</v>
      </c>
      <c r="F121" s="104">
        <v>3.6329827733936796E-4</v>
      </c>
      <c r="G121" s="104">
        <v>3.6759999040711616E-4</v>
      </c>
      <c r="H121" s="104">
        <v>3.6807617591979089E-4</v>
      </c>
      <c r="I121" s="104">
        <v>4.2574606053095878E-4</v>
      </c>
      <c r="J121" s="104">
        <v>4.1592757505431771E-4</v>
      </c>
      <c r="K121" s="104">
        <v>4.9793941963651627E-4</v>
      </c>
      <c r="L121" s="104">
        <v>3.6939814110607062E-4</v>
      </c>
      <c r="M121" s="104">
        <v>2.9155751310740966E-4</v>
      </c>
      <c r="N121" s="104">
        <v>2.0438857628127103E-4</v>
      </c>
      <c r="O121" s="104">
        <v>6.8411766065345226E-5</v>
      </c>
      <c r="P121" s="104">
        <v>7.6694667830455129E-5</v>
      </c>
      <c r="Q121" s="104">
        <v>7.4616107398561851E-5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0</v>
      </c>
      <c r="Y121" s="104">
        <v>0</v>
      </c>
      <c r="DA121" s="132" t="s">
        <v>1583</v>
      </c>
    </row>
    <row r="122" spans="1:105" ht="12" customHeight="1" x14ac:dyDescent="0.25">
      <c r="A122" s="106" t="s">
        <v>122</v>
      </c>
      <c r="B122" s="101">
        <v>28.80458422909858</v>
      </c>
      <c r="C122" s="101">
        <v>24.628351628110828</v>
      </c>
      <c r="D122" s="101">
        <v>20.172589779465223</v>
      </c>
      <c r="E122" s="101">
        <v>18.243830376563373</v>
      </c>
      <c r="F122" s="101">
        <v>16.048892613640852</v>
      </c>
      <c r="G122" s="101">
        <v>13.632748032583869</v>
      </c>
      <c r="H122" s="101">
        <v>13.949562508923114</v>
      </c>
      <c r="I122" s="101">
        <v>13.989786004962959</v>
      </c>
      <c r="J122" s="101">
        <v>13.984737094228569</v>
      </c>
      <c r="K122" s="101">
        <v>12.140302593368201</v>
      </c>
      <c r="L122" s="101">
        <v>10.526827284852084</v>
      </c>
      <c r="M122" s="101">
        <v>5.6803006880876952</v>
      </c>
      <c r="N122" s="101">
        <v>3.9651556299288457</v>
      </c>
      <c r="O122" s="101">
        <v>2.7789162181734959</v>
      </c>
      <c r="P122" s="101">
        <v>2.5145787624790099</v>
      </c>
      <c r="Q122" s="101">
        <v>2.3496031514990072</v>
      </c>
      <c r="R122" s="101">
        <v>1.9916478509114262</v>
      </c>
      <c r="S122" s="101">
        <v>1.8768506092601889</v>
      </c>
      <c r="T122" s="101">
        <v>1.81812149496114</v>
      </c>
      <c r="U122" s="101">
        <v>1.8024136325883069</v>
      </c>
      <c r="V122" s="101">
        <v>1.9376559960850046</v>
      </c>
      <c r="W122" s="101">
        <v>2.0086660851472518</v>
      </c>
      <c r="X122" s="101">
        <v>1.6790668817939687</v>
      </c>
      <c r="Y122" s="101">
        <v>1.4113059536609036</v>
      </c>
      <c r="DA122" s="131" t="s">
        <v>1584</v>
      </c>
    </row>
    <row r="123" spans="1:105" ht="12" customHeight="1" x14ac:dyDescent="0.25">
      <c r="A123" s="107" t="s">
        <v>121</v>
      </c>
      <c r="B123" s="104">
        <v>0.80707967614665355</v>
      </c>
      <c r="C123" s="104">
        <v>0.68346742572433128</v>
      </c>
      <c r="D123" s="104">
        <v>0.55440299829381834</v>
      </c>
      <c r="E123" s="104">
        <v>0.50922120275141602</v>
      </c>
      <c r="F123" s="104">
        <v>0.45692609824286806</v>
      </c>
      <c r="G123" s="104">
        <v>0.42491339802811134</v>
      </c>
      <c r="H123" s="104">
        <v>0.5622150958439327</v>
      </c>
      <c r="I123" s="104">
        <v>0.70214197818266655</v>
      </c>
      <c r="J123" s="104">
        <v>0.7508852976564615</v>
      </c>
      <c r="K123" s="104">
        <v>0.70689900595002952</v>
      </c>
      <c r="L123" s="104">
        <v>0.72188587979924757</v>
      </c>
      <c r="M123" s="104">
        <v>0.41827923167501202</v>
      </c>
      <c r="N123" s="104">
        <v>0.32005263772562481</v>
      </c>
      <c r="O123" s="104">
        <v>0.22321730222367361</v>
      </c>
      <c r="P123" s="104">
        <v>0.20539459201113591</v>
      </c>
      <c r="Q123" s="104">
        <v>0.22248221637742258</v>
      </c>
      <c r="R123" s="104">
        <v>0.22999185636082348</v>
      </c>
      <c r="S123" s="104">
        <v>0.23465023870948351</v>
      </c>
      <c r="T123" s="104">
        <v>0.22817929359505512</v>
      </c>
      <c r="U123" s="104">
        <v>0.22625963114764777</v>
      </c>
      <c r="V123" s="104">
        <v>0.23792187024929384</v>
      </c>
      <c r="W123" s="104">
        <v>0.2612035438949516</v>
      </c>
      <c r="X123" s="104">
        <v>0.30528042400691763</v>
      </c>
      <c r="Y123" s="104">
        <v>0.29260818747903367</v>
      </c>
      <c r="DA123" s="132" t="s">
        <v>1585</v>
      </c>
    </row>
    <row r="124" spans="1:105" ht="12" customHeight="1" x14ac:dyDescent="0.25">
      <c r="A124" s="108" t="s">
        <v>53</v>
      </c>
      <c r="B124" s="98">
        <v>0.26688178803002793</v>
      </c>
      <c r="C124" s="98">
        <v>0.21515132588844835</v>
      </c>
      <c r="D124" s="98">
        <v>0.16068384390228024</v>
      </c>
      <c r="E124" s="98">
        <v>0.16170050576770434</v>
      </c>
      <c r="F124" s="98">
        <v>0.14038482013657066</v>
      </c>
      <c r="G124" s="98">
        <v>0.11883639292519357</v>
      </c>
      <c r="H124" s="98">
        <v>0.14825440429923512</v>
      </c>
      <c r="I124" s="98">
        <v>0.21947743484382259</v>
      </c>
      <c r="J124" s="98">
        <v>0.21734020565992115</v>
      </c>
      <c r="K124" s="98">
        <v>0.18733143281925663</v>
      </c>
      <c r="L124" s="98">
        <v>0.38387213066726739</v>
      </c>
      <c r="M124" s="98">
        <v>0.10709102779421219</v>
      </c>
      <c r="N124" s="98">
        <v>0.10390626135199747</v>
      </c>
      <c r="O124" s="98">
        <v>7.5419759975518447E-2</v>
      </c>
      <c r="P124" s="98">
        <v>5.0928819152229028E-2</v>
      </c>
      <c r="Q124" s="98">
        <v>6.1936364357113666E-2</v>
      </c>
      <c r="R124" s="98">
        <v>5.9493862745263054E-2</v>
      </c>
      <c r="S124" s="98">
        <v>6.7071952352342312E-2</v>
      </c>
      <c r="T124" s="98">
        <v>6.4739004651110696E-2</v>
      </c>
      <c r="U124" s="98">
        <v>5.8869654840975706E-2</v>
      </c>
      <c r="V124" s="98">
        <v>6.2818738501783419E-2</v>
      </c>
      <c r="W124" s="98">
        <v>6.9481426795049733E-2</v>
      </c>
      <c r="X124" s="98">
        <v>3.147865266943585E-2</v>
      </c>
      <c r="Y124" s="98">
        <v>2.4407782170473846E-2</v>
      </c>
      <c r="DA124" s="63" t="s">
        <v>1586</v>
      </c>
    </row>
    <row r="125" spans="1:105" ht="12" customHeight="1" x14ac:dyDescent="0.25">
      <c r="A125" s="108" t="s">
        <v>52</v>
      </c>
      <c r="B125" s="98">
        <v>0.54019788811662561</v>
      </c>
      <c r="C125" s="98">
        <v>0.4683160998358829</v>
      </c>
      <c r="D125" s="98">
        <v>0.39371915439153804</v>
      </c>
      <c r="E125" s="98">
        <v>0.34752069698371174</v>
      </c>
      <c r="F125" s="98">
        <v>0.3165412781062974</v>
      </c>
      <c r="G125" s="98">
        <v>0.30607700510291774</v>
      </c>
      <c r="H125" s="98">
        <v>0.41396069154469761</v>
      </c>
      <c r="I125" s="98">
        <v>0.4826645433388439</v>
      </c>
      <c r="J125" s="98">
        <v>0.53354509199654032</v>
      </c>
      <c r="K125" s="98">
        <v>0.51956757313077284</v>
      </c>
      <c r="L125" s="98">
        <v>0.33801374913198023</v>
      </c>
      <c r="M125" s="98">
        <v>0.31118820388079982</v>
      </c>
      <c r="N125" s="98">
        <v>0.21614637637362735</v>
      </c>
      <c r="O125" s="98">
        <v>0.14779754224815517</v>
      </c>
      <c r="P125" s="98">
        <v>0.15446577285890689</v>
      </c>
      <c r="Q125" s="98">
        <v>0.16054585202030891</v>
      </c>
      <c r="R125" s="98">
        <v>0.17049799361556042</v>
      </c>
      <c r="S125" s="98">
        <v>0.1675782863571412</v>
      </c>
      <c r="T125" s="98">
        <v>0.16344028894394441</v>
      </c>
      <c r="U125" s="98">
        <v>0.16738997630667207</v>
      </c>
      <c r="V125" s="98">
        <v>0.17510313174751041</v>
      </c>
      <c r="W125" s="98">
        <v>0.19172211709990189</v>
      </c>
      <c r="X125" s="98">
        <v>0.27380177133748179</v>
      </c>
      <c r="Y125" s="98">
        <v>0.26820040530855982</v>
      </c>
      <c r="DA125" s="63" t="s">
        <v>1587</v>
      </c>
    </row>
    <row r="126" spans="1:105" ht="12" customHeight="1" x14ac:dyDescent="0.25">
      <c r="A126" s="121" t="s">
        <v>54</v>
      </c>
      <c r="B126" s="122">
        <v>24.738349626894028</v>
      </c>
      <c r="C126" s="122">
        <v>22.290081818174816</v>
      </c>
      <c r="D126" s="122">
        <v>18.883242350231072</v>
      </c>
      <c r="E126" s="122">
        <v>15.930283384168737</v>
      </c>
      <c r="F126" s="122">
        <v>13.016897974542678</v>
      </c>
      <c r="G126" s="122">
        <v>12.657208773087479</v>
      </c>
      <c r="H126" s="122">
        <v>12.710303442138692</v>
      </c>
      <c r="I126" s="122">
        <v>13.345571884967249</v>
      </c>
      <c r="J126" s="122">
        <v>13.101883208087035</v>
      </c>
      <c r="K126" s="122">
        <v>10.424182308248298</v>
      </c>
      <c r="L126" s="122">
        <v>10.558312386412965</v>
      </c>
      <c r="M126" s="122">
        <v>6.1287695386417944</v>
      </c>
      <c r="N126" s="122">
        <v>4.2349834248550877</v>
      </c>
      <c r="O126" s="122">
        <v>3.0995548168133031</v>
      </c>
      <c r="P126" s="122">
        <v>2.6686896545778742</v>
      </c>
      <c r="Q126" s="122">
        <v>2.6283530889439679</v>
      </c>
      <c r="R126" s="122">
        <v>2.3196039645649189</v>
      </c>
      <c r="S126" s="122">
        <v>2.2261013664214655</v>
      </c>
      <c r="T126" s="122">
        <v>1.9212432584089609</v>
      </c>
      <c r="U126" s="122">
        <v>1.7198358371929161</v>
      </c>
      <c r="V126" s="122">
        <v>1.7260453798053104</v>
      </c>
      <c r="W126" s="122">
        <v>1.6371911612735708</v>
      </c>
      <c r="X126" s="122">
        <v>1.8455360390413291</v>
      </c>
      <c r="Y126" s="122">
        <v>1.5639077966400994</v>
      </c>
      <c r="DA126" s="130" t="s">
        <v>1588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1589</v>
      </c>
    </row>
    <row r="128" spans="1:105" ht="12" customHeight="1" x14ac:dyDescent="0.25">
      <c r="A128" s="97" t="s">
        <v>50</v>
      </c>
      <c r="B128" s="98">
        <v>12.962290642475432</v>
      </c>
      <c r="C128" s="98">
        <v>11.112798674922185</v>
      </c>
      <c r="D128" s="98">
        <v>9.5183979194420179</v>
      </c>
      <c r="E128" s="98">
        <v>7.8547354826165776</v>
      </c>
      <c r="F128" s="98">
        <v>7.0413729825452123</v>
      </c>
      <c r="G128" s="98">
        <v>6.4133902893048722</v>
      </c>
      <c r="H128" s="98">
        <v>5.9899879390238517</v>
      </c>
      <c r="I128" s="98">
        <v>6.1785721889145613</v>
      </c>
      <c r="J128" s="98">
        <v>5.5450069015026893</v>
      </c>
      <c r="K128" s="98">
        <v>5.2118089357840445</v>
      </c>
      <c r="L128" s="98">
        <v>4.3935283720171832</v>
      </c>
      <c r="M128" s="98">
        <v>2.6333903246117982</v>
      </c>
      <c r="N128" s="98">
        <v>1.6842706832308521</v>
      </c>
      <c r="O128" s="98">
        <v>1.1605421274553132</v>
      </c>
      <c r="P128" s="98">
        <v>1.0952273805611954</v>
      </c>
      <c r="Q128" s="98">
        <v>0.96792902659325042</v>
      </c>
      <c r="R128" s="98">
        <v>0.74853269788521948</v>
      </c>
      <c r="S128" s="98">
        <v>0.696919611048334</v>
      </c>
      <c r="T128" s="98">
        <v>0.59434922534137302</v>
      </c>
      <c r="U128" s="98">
        <v>0.53914479341476096</v>
      </c>
      <c r="V128" s="98">
        <v>0.55176529768953619</v>
      </c>
      <c r="W128" s="98">
        <v>0.48304919899613763</v>
      </c>
      <c r="X128" s="98">
        <v>0.34675473215434294</v>
      </c>
      <c r="Y128" s="98">
        <v>0.22177841826525607</v>
      </c>
      <c r="DA128" s="63" t="s">
        <v>1590</v>
      </c>
    </row>
    <row r="129" spans="1:105" ht="12" customHeight="1" x14ac:dyDescent="0.25">
      <c r="A129" s="109" t="s">
        <v>120</v>
      </c>
      <c r="B129" s="33">
        <v>11.776058984418594</v>
      </c>
      <c r="C129" s="33">
        <v>11.17728314325263</v>
      </c>
      <c r="D129" s="33">
        <v>9.3648444307890557</v>
      </c>
      <c r="E129" s="33">
        <v>8.0755479015521594</v>
      </c>
      <c r="F129" s="33">
        <v>5.9755249919974656</v>
      </c>
      <c r="G129" s="33">
        <v>6.2438184837826078</v>
      </c>
      <c r="H129" s="33">
        <v>6.7203155031148398</v>
      </c>
      <c r="I129" s="33">
        <v>7.1669996960526889</v>
      </c>
      <c r="J129" s="33">
        <v>7.5568763065843463</v>
      </c>
      <c r="K129" s="33">
        <v>5.2123733724642527</v>
      </c>
      <c r="L129" s="33">
        <v>6.1647840143957815</v>
      </c>
      <c r="M129" s="33">
        <v>3.4953792140299966</v>
      </c>
      <c r="N129" s="33">
        <v>2.5507127416242357</v>
      </c>
      <c r="O129" s="33">
        <v>1.93901268935799</v>
      </c>
      <c r="P129" s="33">
        <v>1.5734622740166786</v>
      </c>
      <c r="Q129" s="33">
        <v>1.6604240623507174</v>
      </c>
      <c r="R129" s="33">
        <v>1.5710712666796993</v>
      </c>
      <c r="S129" s="33">
        <v>1.5291817553731313</v>
      </c>
      <c r="T129" s="33">
        <v>1.3268940330675878</v>
      </c>
      <c r="U129" s="33">
        <v>1.1806910437781553</v>
      </c>
      <c r="V129" s="33">
        <v>1.1742800821157742</v>
      </c>
      <c r="W129" s="33">
        <v>1.1541419622774332</v>
      </c>
      <c r="X129" s="33">
        <v>1.4987813068869862</v>
      </c>
      <c r="Y129" s="33">
        <v>1.3421293783748434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283.12780344077879</v>
      </c>
      <c r="C131" s="117">
        <f t="shared" si="22"/>
        <v>272.34844949501002</v>
      </c>
      <c r="D131" s="117">
        <f t="shared" si="22"/>
        <v>194.10942836909987</v>
      </c>
      <c r="E131" s="117">
        <f t="shared" si="22"/>
        <v>189.62293520826836</v>
      </c>
      <c r="F131" s="117">
        <f t="shared" si="22"/>
        <v>178.55263820814346</v>
      </c>
      <c r="G131" s="117">
        <f t="shared" si="22"/>
        <v>160.97460136487874</v>
      </c>
      <c r="H131" s="117">
        <f t="shared" si="22"/>
        <v>158.05358966645946</v>
      </c>
      <c r="I131" s="117">
        <f t="shared" si="22"/>
        <v>156.53988715862573</v>
      </c>
      <c r="J131" s="117">
        <f t="shared" si="22"/>
        <v>173.00919127681831</v>
      </c>
      <c r="K131" s="117">
        <f t="shared" si="22"/>
        <v>153.62516311669793</v>
      </c>
      <c r="L131" s="117">
        <f t="shared" si="22"/>
        <v>170.38241908797539</v>
      </c>
      <c r="M131" s="117">
        <f t="shared" si="22"/>
        <v>37.63694148927209</v>
      </c>
      <c r="N131" s="117">
        <f t="shared" si="22"/>
        <v>38.374313210890179</v>
      </c>
      <c r="O131" s="117">
        <f t="shared" si="22"/>
        <v>39.106376754771929</v>
      </c>
      <c r="P131" s="117">
        <f t="shared" si="22"/>
        <v>29.714417014507703</v>
      </c>
      <c r="Q131" s="117">
        <f t="shared" si="22"/>
        <v>30.429212182130925</v>
      </c>
      <c r="R131" s="117">
        <f t="shared" ref="R131:V131" si="23">R132+R135+R137+R147</f>
        <v>30.900186715193954</v>
      </c>
      <c r="S131" s="117">
        <f t="shared" si="23"/>
        <v>29.007260093714475</v>
      </c>
      <c r="T131" s="117">
        <f t="shared" si="23"/>
        <v>22.065969483882796</v>
      </c>
      <c r="U131" s="117">
        <f t="shared" si="23"/>
        <v>20.556493696006289</v>
      </c>
      <c r="V131" s="117">
        <f t="shared" si="23"/>
        <v>18.052902123108517</v>
      </c>
      <c r="W131" s="117">
        <f t="shared" ref="W131:Y131" si="24">W132+W135+W137+W147</f>
        <v>22.333480834022314</v>
      </c>
      <c r="X131" s="117">
        <f t="shared" si="24"/>
        <v>23.654416817827943</v>
      </c>
      <c r="Y131" s="117">
        <f t="shared" si="24"/>
        <v>18.709304795817257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237.94874241170237</v>
      </c>
      <c r="C132" s="122">
        <f t="shared" si="25"/>
        <v>231.78326849414989</v>
      </c>
      <c r="D132" s="122">
        <f t="shared" si="25"/>
        <v>160.40514273811561</v>
      </c>
      <c r="E132" s="122">
        <f t="shared" si="25"/>
        <v>157.05879019272629</v>
      </c>
      <c r="F132" s="122">
        <f t="shared" si="25"/>
        <v>152.14694313342133</v>
      </c>
      <c r="G132" s="122">
        <f t="shared" si="25"/>
        <v>136.5231620947286</v>
      </c>
      <c r="H132" s="122">
        <f t="shared" si="25"/>
        <v>132.50762247922353</v>
      </c>
      <c r="I132" s="122">
        <f t="shared" si="25"/>
        <v>130.12002544785759</v>
      </c>
      <c r="J132" s="122">
        <f t="shared" si="25"/>
        <v>145.8981556821856</v>
      </c>
      <c r="K132" s="122">
        <f t="shared" si="25"/>
        <v>130.23263079144181</v>
      </c>
      <c r="L132" s="122">
        <f t="shared" si="25"/>
        <v>146.48079195417017</v>
      </c>
      <c r="M132" s="122">
        <f t="shared" si="25"/>
        <v>26.348062664994359</v>
      </c>
      <c r="N132" s="122">
        <f t="shared" si="25"/>
        <v>29.769620284721785</v>
      </c>
      <c r="O132" s="122">
        <f t="shared" si="25"/>
        <v>32.280230250042429</v>
      </c>
      <c r="P132" s="122">
        <f t="shared" si="25"/>
        <v>23.505270546598251</v>
      </c>
      <c r="Q132" s="122">
        <f t="shared" si="25"/>
        <v>24.388538763784581</v>
      </c>
      <c r="R132" s="122">
        <f t="shared" ref="R132:V132" si="26">SUM(R133:R134)</f>
        <v>25.1186736637409</v>
      </c>
      <c r="S132" s="122">
        <f t="shared" si="26"/>
        <v>23.3855321248443</v>
      </c>
      <c r="T132" s="122">
        <f t="shared" si="26"/>
        <v>17.62898643073542</v>
      </c>
      <c r="U132" s="122">
        <f t="shared" si="26"/>
        <v>16.662153841397178</v>
      </c>
      <c r="V132" s="122">
        <f t="shared" si="26"/>
        <v>14.075556381358989</v>
      </c>
      <c r="W132" s="122">
        <f t="shared" ref="W132:Y132" si="27">SUM(W133:W134)</f>
        <v>17.981855548806404</v>
      </c>
      <c r="X132" s="122">
        <f t="shared" si="27"/>
        <v>19.772716244263076</v>
      </c>
      <c r="Y132" s="122">
        <f t="shared" si="27"/>
        <v>15.249097514094023</v>
      </c>
      <c r="DA132" s="130" t="s">
        <v>1741</v>
      </c>
    </row>
    <row r="133" spans="1:105" ht="12" customHeight="1" x14ac:dyDescent="0.25">
      <c r="A133" s="97" t="s">
        <v>51</v>
      </c>
      <c r="B133" s="98">
        <v>235.58400045310492</v>
      </c>
      <c r="C133" s="98">
        <v>229.53779873671371</v>
      </c>
      <c r="D133" s="98">
        <v>158.87146287526224</v>
      </c>
      <c r="E133" s="98">
        <v>155.62581286743844</v>
      </c>
      <c r="F133" s="98">
        <v>150.74819255931507</v>
      </c>
      <c r="G133" s="98">
        <v>135.29667589984189</v>
      </c>
      <c r="H133" s="98">
        <v>131.33951897735352</v>
      </c>
      <c r="I133" s="98">
        <v>128.97298483863585</v>
      </c>
      <c r="J133" s="98">
        <v>144.63201783468998</v>
      </c>
      <c r="K133" s="98">
        <v>129.13477526388149</v>
      </c>
      <c r="L133" s="98">
        <v>145.25427147842959</v>
      </c>
      <c r="M133" s="98">
        <v>26.132454062801052</v>
      </c>
      <c r="N133" s="98">
        <v>29.525929105534104</v>
      </c>
      <c r="O133" s="98">
        <v>32.018488751762732</v>
      </c>
      <c r="P133" s="98">
        <v>23.31663389057098</v>
      </c>
      <c r="Q133" s="98">
        <v>24.194090512103049</v>
      </c>
      <c r="R133" s="98">
        <v>24.919267819530425</v>
      </c>
      <c r="S133" s="98">
        <v>23.20102350861298</v>
      </c>
      <c r="T133" s="98">
        <v>17.491047951655155</v>
      </c>
      <c r="U133" s="98">
        <v>16.531947198529991</v>
      </c>
      <c r="V133" s="98">
        <v>13.96644373246064</v>
      </c>
      <c r="W133" s="98">
        <v>17.841460211554601</v>
      </c>
      <c r="X133" s="98">
        <v>19.621671675383269</v>
      </c>
      <c r="Y133" s="98">
        <v>15.132782021301461</v>
      </c>
      <c r="DA133" s="63" t="s">
        <v>1742</v>
      </c>
    </row>
    <row r="134" spans="1:105" ht="12" customHeight="1" x14ac:dyDescent="0.25">
      <c r="A134" s="97" t="s">
        <v>53</v>
      </c>
      <c r="B134" s="98">
        <v>2.3647419585974512</v>
      </c>
      <c r="C134" s="98">
        <v>2.2454697574361941</v>
      </c>
      <c r="D134" s="98">
        <v>1.5336798628533657</v>
      </c>
      <c r="E134" s="98">
        <v>1.432977325287849</v>
      </c>
      <c r="F134" s="98">
        <v>1.3987505741062511</v>
      </c>
      <c r="G134" s="98">
        <v>1.226486194886715</v>
      </c>
      <c r="H134" s="98">
        <v>1.1681035018700214</v>
      </c>
      <c r="I134" s="98">
        <v>1.1470406092217267</v>
      </c>
      <c r="J134" s="98">
        <v>1.2661378474956273</v>
      </c>
      <c r="K134" s="98">
        <v>1.0978555275603066</v>
      </c>
      <c r="L134" s="98">
        <v>1.2265204757405901</v>
      </c>
      <c r="M134" s="98">
        <v>0.21560860219330755</v>
      </c>
      <c r="N134" s="98">
        <v>0.24369117918768005</v>
      </c>
      <c r="O134" s="98">
        <v>0.26174149827970039</v>
      </c>
      <c r="P134" s="98">
        <v>0.18863665602727017</v>
      </c>
      <c r="Q134" s="98">
        <v>0.19444825168153032</v>
      </c>
      <c r="R134" s="98">
        <v>0.19940584421047408</v>
      </c>
      <c r="S134" s="98">
        <v>0.18450861623131995</v>
      </c>
      <c r="T134" s="98">
        <v>0.13793847908026652</v>
      </c>
      <c r="U134" s="98">
        <v>0.13020664286718592</v>
      </c>
      <c r="V134" s="98">
        <v>0.1091126488983499</v>
      </c>
      <c r="W134" s="98">
        <v>0.14039533725180264</v>
      </c>
      <c r="X134" s="98">
        <v>0.15104456887980733</v>
      </c>
      <c r="Y134" s="98">
        <v>0.1163154927925617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1.1304993922138404</v>
      </c>
      <c r="C135" s="122">
        <f t="shared" si="28"/>
        <v>1.4366774569890464</v>
      </c>
      <c r="D135" s="122">
        <f t="shared" si="28"/>
        <v>1.1237310378262677</v>
      </c>
      <c r="E135" s="122">
        <f t="shared" si="28"/>
        <v>3.3583144427497733</v>
      </c>
      <c r="F135" s="122">
        <f t="shared" si="28"/>
        <v>0.88054963900459349</v>
      </c>
      <c r="G135" s="122">
        <f t="shared" si="28"/>
        <v>0.99387486837721695</v>
      </c>
      <c r="H135" s="122">
        <f t="shared" si="28"/>
        <v>1.0291393145827863</v>
      </c>
      <c r="I135" s="122">
        <f t="shared" si="28"/>
        <v>0.41650353986922456</v>
      </c>
      <c r="J135" s="122">
        <f t="shared" si="28"/>
        <v>0.45191591036560813</v>
      </c>
      <c r="K135" s="122">
        <f t="shared" si="28"/>
        <v>0.60864602944690438</v>
      </c>
      <c r="L135" s="122">
        <f t="shared" si="28"/>
        <v>0.72383024647366756</v>
      </c>
      <c r="M135" s="122">
        <f t="shared" si="28"/>
        <v>0.74631277100713422</v>
      </c>
      <c r="N135" s="122">
        <f t="shared" si="28"/>
        <v>0.70996379493781947</v>
      </c>
      <c r="O135" s="122">
        <f t="shared" si="28"/>
        <v>0.61810585140954211</v>
      </c>
      <c r="P135" s="122">
        <f t="shared" si="28"/>
        <v>0.57318907051359957</v>
      </c>
      <c r="Q135" s="122">
        <f t="shared" si="28"/>
        <v>0.48196523888159543</v>
      </c>
      <c r="R135" s="122">
        <f t="shared" si="28"/>
        <v>0.38513062197812004</v>
      </c>
      <c r="S135" s="122">
        <f t="shared" si="28"/>
        <v>0.18839889966091336</v>
      </c>
      <c r="T135" s="122">
        <f t="shared" si="28"/>
        <v>7.8071390865610019E-2</v>
      </c>
      <c r="U135" s="122">
        <f t="shared" si="28"/>
        <v>5.9635778508375051E-2</v>
      </c>
      <c r="V135" s="122">
        <f t="shared" si="28"/>
        <v>6.9082635717005694E-2</v>
      </c>
      <c r="W135" s="122">
        <f t="shared" si="28"/>
        <v>0.10502713881357165</v>
      </c>
      <c r="X135" s="122">
        <f t="shared" si="28"/>
        <v>0.11144242821357835</v>
      </c>
      <c r="Y135" s="122">
        <f t="shared" si="28"/>
        <v>0.172992832208062</v>
      </c>
      <c r="DA135" s="130" t="s">
        <v>1744</v>
      </c>
    </row>
    <row r="136" spans="1:105" ht="12" customHeight="1" x14ac:dyDescent="0.25">
      <c r="A136" s="97" t="s">
        <v>53</v>
      </c>
      <c r="B136" s="98">
        <v>1.1304993922138404</v>
      </c>
      <c r="C136" s="98">
        <v>1.4366774569890464</v>
      </c>
      <c r="D136" s="98">
        <v>1.1237310378262677</v>
      </c>
      <c r="E136" s="98">
        <v>3.3583144427497733</v>
      </c>
      <c r="F136" s="98">
        <v>0.88054963900459349</v>
      </c>
      <c r="G136" s="98">
        <v>0.99387486837721695</v>
      </c>
      <c r="H136" s="98">
        <v>1.0291393145827863</v>
      </c>
      <c r="I136" s="98">
        <v>0.41650353986922456</v>
      </c>
      <c r="J136" s="98">
        <v>0.45191591036560813</v>
      </c>
      <c r="K136" s="98">
        <v>0.60864602944690438</v>
      </c>
      <c r="L136" s="98">
        <v>0.72383024647366756</v>
      </c>
      <c r="M136" s="98">
        <v>0.74631277100713422</v>
      </c>
      <c r="N136" s="98">
        <v>0.70996379493781947</v>
      </c>
      <c r="O136" s="98">
        <v>0.61810585140954211</v>
      </c>
      <c r="P136" s="98">
        <v>0.57318907051359957</v>
      </c>
      <c r="Q136" s="98">
        <v>0.48196523888159543</v>
      </c>
      <c r="R136" s="98">
        <v>0.38513062197812004</v>
      </c>
      <c r="S136" s="98">
        <v>0.18839889966091336</v>
      </c>
      <c r="T136" s="98">
        <v>7.8071390865610019E-2</v>
      </c>
      <c r="U136" s="98">
        <v>5.9635778508375051E-2</v>
      </c>
      <c r="V136" s="98">
        <v>6.9082635717005694E-2</v>
      </c>
      <c r="W136" s="98">
        <v>0.10502713881357165</v>
      </c>
      <c r="X136" s="98">
        <v>0.11144242821357835</v>
      </c>
      <c r="Y136" s="98">
        <v>0.172992832208062</v>
      </c>
      <c r="DA136" s="63" t="s">
        <v>1745</v>
      </c>
    </row>
    <row r="137" spans="1:105" ht="12" customHeight="1" x14ac:dyDescent="0.25">
      <c r="A137" s="121" t="s">
        <v>55</v>
      </c>
      <c r="B137" s="122">
        <v>27.187253040677522</v>
      </c>
      <c r="C137" s="122">
        <v>23.840452167310428</v>
      </c>
      <c r="D137" s="122">
        <v>19.63983820778699</v>
      </c>
      <c r="E137" s="122">
        <v>18.244125170439396</v>
      </c>
      <c r="F137" s="122">
        <v>16.635558754638758</v>
      </c>
      <c r="G137" s="122">
        <v>14.710086926392728</v>
      </c>
      <c r="H137" s="122">
        <v>15.61475066091065</v>
      </c>
      <c r="I137" s="122">
        <v>16.615768322581626</v>
      </c>
      <c r="J137" s="122">
        <v>17.354415331098163</v>
      </c>
      <c r="K137" s="122">
        <v>15.503165381842658</v>
      </c>
      <c r="L137" s="122">
        <v>15.659614007048887</v>
      </c>
      <c r="M137" s="122">
        <v>6.1899604448158767</v>
      </c>
      <c r="N137" s="122">
        <v>4.8642621900744158</v>
      </c>
      <c r="O137" s="122">
        <v>3.9753562111474969</v>
      </c>
      <c r="P137" s="122">
        <v>3.7214773519447699</v>
      </c>
      <c r="Q137" s="122">
        <v>3.6374686521345612</v>
      </c>
      <c r="R137" s="122">
        <v>3.6643961928421183</v>
      </c>
      <c r="S137" s="122">
        <v>3.7542034794091235</v>
      </c>
      <c r="T137" s="122">
        <v>2.9081449628104745</v>
      </c>
      <c r="U137" s="122">
        <v>2.5372389283554599</v>
      </c>
      <c r="V137" s="122">
        <v>2.6045179646651904</v>
      </c>
      <c r="W137" s="122">
        <v>2.9837366172489377</v>
      </c>
      <c r="X137" s="122">
        <v>2.2613985375344603</v>
      </c>
      <c r="Y137" s="122">
        <v>1.9614283107172747</v>
      </c>
      <c r="DA137" s="130" t="s">
        <v>1746</v>
      </c>
    </row>
    <row r="138" spans="1:105" ht="12" customHeight="1" x14ac:dyDescent="0.25">
      <c r="A138" s="97" t="s">
        <v>143</v>
      </c>
      <c r="B138" s="98">
        <v>4.1676294017132047</v>
      </c>
      <c r="C138" s="98">
        <v>4.1226794117535297</v>
      </c>
      <c r="D138" s="98">
        <v>3.4095844513047222</v>
      </c>
      <c r="E138" s="98">
        <v>3.6841233987102635</v>
      </c>
      <c r="F138" s="98">
        <v>3.7759614967588857</v>
      </c>
      <c r="G138" s="98">
        <v>3.6505855265543099</v>
      </c>
      <c r="H138" s="98">
        <v>4.2498565141563427</v>
      </c>
      <c r="I138" s="98">
        <v>5.0933057598059639</v>
      </c>
      <c r="J138" s="98">
        <v>5.9030391074526865</v>
      </c>
      <c r="K138" s="98">
        <v>5.4591463218226313</v>
      </c>
      <c r="L138" s="98">
        <v>6.9415479088869558</v>
      </c>
      <c r="M138" s="98">
        <v>1.4644581746933647</v>
      </c>
      <c r="N138" s="98">
        <v>1.5725337905116061</v>
      </c>
      <c r="O138" s="98">
        <v>1.6855846377248211</v>
      </c>
      <c r="P138" s="98">
        <v>1.6222616207112612</v>
      </c>
      <c r="Q138" s="98">
        <v>1.6270624656696222</v>
      </c>
      <c r="R138" s="98">
        <v>1.8853170073574683</v>
      </c>
      <c r="S138" s="98">
        <v>2.0449930251419071</v>
      </c>
      <c r="T138" s="98">
        <v>1.2508594313295049</v>
      </c>
      <c r="U138" s="98">
        <v>0.89124443077183213</v>
      </c>
      <c r="V138" s="98">
        <v>0.83450690606697553</v>
      </c>
      <c r="W138" s="98">
        <v>1.1133199002635363</v>
      </c>
      <c r="X138" s="98">
        <v>0.59303701749283944</v>
      </c>
      <c r="Y138" s="98">
        <v>0.50623330407761424</v>
      </c>
      <c r="DA138" s="63" t="s">
        <v>1747</v>
      </c>
    </row>
    <row r="139" spans="1:105" ht="12" customHeight="1" x14ac:dyDescent="0.25">
      <c r="A139" s="97" t="s">
        <v>124</v>
      </c>
      <c r="B139" s="98">
        <v>2.5722271088240674</v>
      </c>
      <c r="C139" s="98">
        <v>2.2139775799342676</v>
      </c>
      <c r="D139" s="98">
        <v>1.8896285306028096</v>
      </c>
      <c r="E139" s="98">
        <v>1.5520698460748237</v>
      </c>
      <c r="F139" s="98">
        <v>1.344213811254783</v>
      </c>
      <c r="G139" s="98">
        <v>1.1551674785419337</v>
      </c>
      <c r="H139" s="98">
        <v>0.99514138398656249</v>
      </c>
      <c r="I139" s="98">
        <v>0.95345696098961119</v>
      </c>
      <c r="J139" s="98">
        <v>0.8285207082936159</v>
      </c>
      <c r="K139" s="98">
        <v>0.75863461369059748</v>
      </c>
      <c r="L139" s="98">
        <v>0.61619251325107216</v>
      </c>
      <c r="M139" s="98">
        <v>0.29033880609622742</v>
      </c>
      <c r="N139" s="98">
        <v>0.17366882789353524</v>
      </c>
      <c r="O139" s="98">
        <v>0.10451809264349612</v>
      </c>
      <c r="P139" s="98">
        <v>0.10603702248524879</v>
      </c>
      <c r="Q139" s="98">
        <v>8.5930670520207059E-2</v>
      </c>
      <c r="R139" s="98">
        <v>6.9868898253910947E-2</v>
      </c>
      <c r="S139" s="98">
        <v>5.9795119199110729E-2</v>
      </c>
      <c r="T139" s="98">
        <v>5.802028659706869E-2</v>
      </c>
      <c r="U139" s="98">
        <v>5.7472844819152449E-2</v>
      </c>
      <c r="V139" s="98">
        <v>5.9817635774473084E-2</v>
      </c>
      <c r="W139" s="98">
        <v>6.5331752694560055E-2</v>
      </c>
      <c r="X139" s="98">
        <v>3.8723054172793286E-2</v>
      </c>
      <c r="Y139" s="98">
        <v>2.7405737012617046E-2</v>
      </c>
      <c r="DA139" s="63" t="s">
        <v>1748</v>
      </c>
    </row>
    <row r="140" spans="1:105" ht="12" customHeight="1" x14ac:dyDescent="0.25">
      <c r="A140" s="97" t="s">
        <v>123</v>
      </c>
      <c r="B140" s="98">
        <v>9.1939133547460175E-4</v>
      </c>
      <c r="C140" s="98">
        <v>7.4743075075861022E-4</v>
      </c>
      <c r="D140" s="98">
        <v>6.2322375943286296E-4</v>
      </c>
      <c r="E140" s="98">
        <v>4.6098329865709112E-4</v>
      </c>
      <c r="F140" s="98">
        <v>4.7477522447118251E-4</v>
      </c>
      <c r="G140" s="98">
        <v>4.6746281895582186E-4</v>
      </c>
      <c r="H140" s="98">
        <v>4.6138581879387572E-4</v>
      </c>
      <c r="I140" s="98">
        <v>5.6326561377984473E-4</v>
      </c>
      <c r="J140" s="98">
        <v>5.362399170161222E-4</v>
      </c>
      <c r="K140" s="98">
        <v>6.2598949884495035E-4</v>
      </c>
      <c r="L140" s="98">
        <v>6.6808272604780301E-4</v>
      </c>
      <c r="M140" s="98">
        <v>3.6322231504758238E-4</v>
      </c>
      <c r="N140" s="98">
        <v>2.7442775879696075E-4</v>
      </c>
      <c r="O140" s="98">
        <v>9.3332924293289401E-5</v>
      </c>
      <c r="P140" s="98">
        <v>9.4866428456499808E-5</v>
      </c>
      <c r="Q140" s="98">
        <v>9.574071108960422E-5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1749</v>
      </c>
    </row>
    <row r="141" spans="1:105" ht="12" customHeight="1" x14ac:dyDescent="0.25">
      <c r="A141" s="100" t="s">
        <v>50</v>
      </c>
      <c r="B141" s="101">
        <v>2.3233458411224631E-4</v>
      </c>
      <c r="C141" s="101">
        <v>1.7900059331844444E-4</v>
      </c>
      <c r="D141" s="101">
        <v>1.3634851983202731E-4</v>
      </c>
      <c r="E141" s="101">
        <v>1.117328245169186E-4</v>
      </c>
      <c r="F141" s="101">
        <v>1.1147694713181456E-4</v>
      </c>
      <c r="G141" s="101">
        <v>9.9862828548705679E-5</v>
      </c>
      <c r="H141" s="101">
        <v>9.3309642874084828E-5</v>
      </c>
      <c r="I141" s="101">
        <v>1.3751955324888598E-4</v>
      </c>
      <c r="J141" s="101">
        <v>1.2031234196180446E-4</v>
      </c>
      <c r="K141" s="101">
        <v>1.2805007920843408E-4</v>
      </c>
      <c r="L141" s="101">
        <v>2.9868458494173238E-4</v>
      </c>
      <c r="M141" s="101">
        <v>7.1664801940172753E-5</v>
      </c>
      <c r="N141" s="101">
        <v>7.0039182515689748E-5</v>
      </c>
      <c r="O141" s="101">
        <v>2.4921158227944179E-5</v>
      </c>
      <c r="P141" s="101">
        <v>1.8171760626044686E-5</v>
      </c>
      <c r="Q141" s="101">
        <v>2.1124603691042373E-5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DA141" s="131" t="s">
        <v>1750</v>
      </c>
    </row>
    <row r="142" spans="1:105" ht="12" customHeight="1" x14ac:dyDescent="0.25">
      <c r="A142" s="103" t="s">
        <v>52</v>
      </c>
      <c r="B142" s="104">
        <v>6.8705675136235549E-4</v>
      </c>
      <c r="C142" s="104">
        <v>5.6843015744016581E-4</v>
      </c>
      <c r="D142" s="104">
        <v>4.868752396008357E-4</v>
      </c>
      <c r="E142" s="104">
        <v>3.4925047414017255E-4</v>
      </c>
      <c r="F142" s="104">
        <v>3.6329827733936796E-4</v>
      </c>
      <c r="G142" s="104">
        <v>3.6759999040711616E-4</v>
      </c>
      <c r="H142" s="104">
        <v>3.6807617591979089E-4</v>
      </c>
      <c r="I142" s="104">
        <v>4.2574606053095878E-4</v>
      </c>
      <c r="J142" s="104">
        <v>4.1592757505431771E-4</v>
      </c>
      <c r="K142" s="104">
        <v>4.9793941963651627E-4</v>
      </c>
      <c r="L142" s="104">
        <v>3.6939814110607062E-4</v>
      </c>
      <c r="M142" s="104">
        <v>2.9155751310740966E-4</v>
      </c>
      <c r="N142" s="104">
        <v>2.0438857628127103E-4</v>
      </c>
      <c r="O142" s="104">
        <v>6.8411766065345226E-5</v>
      </c>
      <c r="P142" s="104">
        <v>7.6694667830455129E-5</v>
      </c>
      <c r="Q142" s="104">
        <v>7.4616107398561851E-5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X142" s="104">
        <v>0</v>
      </c>
      <c r="Y142" s="104">
        <v>0</v>
      </c>
      <c r="DA142" s="132" t="s">
        <v>1751</v>
      </c>
    </row>
    <row r="143" spans="1:105" ht="12" customHeight="1" x14ac:dyDescent="0.25">
      <c r="A143" s="106" t="s">
        <v>122</v>
      </c>
      <c r="B143" s="101">
        <v>19.723535683634509</v>
      </c>
      <c r="C143" s="101">
        <v>16.887227613738229</v>
      </c>
      <c r="D143" s="101">
        <v>13.836091531257637</v>
      </c>
      <c r="E143" s="101">
        <v>12.548733193286884</v>
      </c>
      <c r="F143" s="101">
        <v>11.101221660331408</v>
      </c>
      <c r="G143" s="101">
        <v>9.5147083674818269</v>
      </c>
      <c r="H143" s="101">
        <v>9.8504488223466122</v>
      </c>
      <c r="I143" s="101">
        <v>9.9298706969218653</v>
      </c>
      <c r="J143" s="101">
        <v>9.9342602122962056</v>
      </c>
      <c r="K143" s="101">
        <v>8.6318812723978908</v>
      </c>
      <c r="L143" s="101">
        <v>7.4898826260015632</v>
      </c>
      <c r="M143" s="101">
        <v>4.0472912219296466</v>
      </c>
      <c r="N143" s="101">
        <v>2.8275400215857394</v>
      </c>
      <c r="O143" s="101">
        <v>1.9835273458985943</v>
      </c>
      <c r="P143" s="101">
        <v>1.8020701714426659</v>
      </c>
      <c r="Q143" s="101">
        <v>1.7183180995822742</v>
      </c>
      <c r="R143" s="101">
        <v>1.4939376183859769</v>
      </c>
      <c r="S143" s="101">
        <v>1.4306884534491064</v>
      </c>
      <c r="T143" s="101">
        <v>1.3864367323431894</v>
      </c>
      <c r="U143" s="101">
        <v>1.3761624699524064</v>
      </c>
      <c r="V143" s="101">
        <v>1.4869172138648317</v>
      </c>
      <c r="W143" s="101">
        <v>1.5593685385705931</v>
      </c>
      <c r="X143" s="101">
        <v>1.3306825219309091</v>
      </c>
      <c r="Y143" s="101">
        <v>1.1397944817225523</v>
      </c>
      <c r="DA143" s="131" t="s">
        <v>1752</v>
      </c>
    </row>
    <row r="144" spans="1:105" ht="12" customHeight="1" x14ac:dyDescent="0.25">
      <c r="A144" s="107" t="s">
        <v>121</v>
      </c>
      <c r="B144" s="104">
        <v>0.72294145517026354</v>
      </c>
      <c r="C144" s="104">
        <v>0.61582013113364231</v>
      </c>
      <c r="D144" s="104">
        <v>0.50391047086239071</v>
      </c>
      <c r="E144" s="104">
        <v>0.45873774906876719</v>
      </c>
      <c r="F144" s="104">
        <v>0.4136870110692118</v>
      </c>
      <c r="G144" s="104">
        <v>0.38915809099570225</v>
      </c>
      <c r="H144" s="104">
        <v>0.51884255460233852</v>
      </c>
      <c r="I144" s="104">
        <v>0.63857163925040605</v>
      </c>
      <c r="J144" s="104">
        <v>0.68805906313863896</v>
      </c>
      <c r="K144" s="104">
        <v>0.6528771844326936</v>
      </c>
      <c r="L144" s="104">
        <v>0.61132287618324832</v>
      </c>
      <c r="M144" s="104">
        <v>0.38750901978158991</v>
      </c>
      <c r="N144" s="104">
        <v>0.2902451223247382</v>
      </c>
      <c r="O144" s="104">
        <v>0.20163280195629221</v>
      </c>
      <c r="P144" s="104">
        <v>0.19101367087713708</v>
      </c>
      <c r="Q144" s="104">
        <v>0.20606167565136815</v>
      </c>
      <c r="R144" s="104">
        <v>0.21527266884476243</v>
      </c>
      <c r="S144" s="104">
        <v>0.21872688161899956</v>
      </c>
      <c r="T144" s="104">
        <v>0.21282851254071183</v>
      </c>
      <c r="U144" s="104">
        <v>0.21235918281206873</v>
      </c>
      <c r="V144" s="104">
        <v>0.22327620895890996</v>
      </c>
      <c r="W144" s="104">
        <v>0.24571642572024843</v>
      </c>
      <c r="X144" s="104">
        <v>0.29895594393791813</v>
      </c>
      <c r="Y144" s="104">
        <v>0.28799478790449118</v>
      </c>
      <c r="DA144" s="132" t="s">
        <v>1753</v>
      </c>
    </row>
    <row r="145" spans="1:105" ht="12" customHeight="1" x14ac:dyDescent="0.25">
      <c r="A145" s="108" t="s">
        <v>53</v>
      </c>
      <c r="B145" s="98">
        <v>0.1827435670536379</v>
      </c>
      <c r="C145" s="98">
        <v>0.14750403129775941</v>
      </c>
      <c r="D145" s="98">
        <v>0.11019131647085272</v>
      </c>
      <c r="E145" s="98">
        <v>0.11121705208505545</v>
      </c>
      <c r="F145" s="98">
        <v>9.7145732962914427E-2</v>
      </c>
      <c r="G145" s="98">
        <v>8.3081085892784512E-2</v>
      </c>
      <c r="H145" s="98">
        <v>0.10488186305764093</v>
      </c>
      <c r="I145" s="98">
        <v>0.15590709591156213</v>
      </c>
      <c r="J145" s="98">
        <v>0.15451397114209858</v>
      </c>
      <c r="K145" s="98">
        <v>0.13330961130192079</v>
      </c>
      <c r="L145" s="98">
        <v>0.27330912705126803</v>
      </c>
      <c r="M145" s="98">
        <v>7.6320815900790123E-2</v>
      </c>
      <c r="N145" s="98">
        <v>7.4098745951110823E-2</v>
      </c>
      <c r="O145" s="98">
        <v>5.3835259708137045E-2</v>
      </c>
      <c r="P145" s="98">
        <v>3.654789801823019E-2</v>
      </c>
      <c r="Q145" s="98">
        <v>4.5515823631059237E-2</v>
      </c>
      <c r="R145" s="98">
        <v>4.4774675229202018E-2</v>
      </c>
      <c r="S145" s="98">
        <v>5.1148595261858366E-2</v>
      </c>
      <c r="T145" s="98">
        <v>4.9388223596767429E-2</v>
      </c>
      <c r="U145" s="98">
        <v>4.4969206505396646E-2</v>
      </c>
      <c r="V145" s="98">
        <v>4.8173077211399545E-2</v>
      </c>
      <c r="W145" s="98">
        <v>5.3994308620346529E-2</v>
      </c>
      <c r="X145" s="98">
        <v>2.5154172600436345E-2</v>
      </c>
      <c r="Y145" s="98">
        <v>1.9794382595931338E-2</v>
      </c>
      <c r="DA145" s="63" t="s">
        <v>1754</v>
      </c>
    </row>
    <row r="146" spans="1:105" ht="12" customHeight="1" x14ac:dyDescent="0.25">
      <c r="A146" s="108" t="s">
        <v>52</v>
      </c>
      <c r="B146" s="98">
        <v>0.54019788811662561</v>
      </c>
      <c r="C146" s="98">
        <v>0.4683160998358829</v>
      </c>
      <c r="D146" s="98">
        <v>0.39371915439153804</v>
      </c>
      <c r="E146" s="98">
        <v>0.34752069698371174</v>
      </c>
      <c r="F146" s="98">
        <v>0.3165412781062974</v>
      </c>
      <c r="G146" s="98">
        <v>0.30607700510291774</v>
      </c>
      <c r="H146" s="98">
        <v>0.41396069154469761</v>
      </c>
      <c r="I146" s="98">
        <v>0.4826645433388439</v>
      </c>
      <c r="J146" s="98">
        <v>0.53354509199654032</v>
      </c>
      <c r="K146" s="98">
        <v>0.51956757313077284</v>
      </c>
      <c r="L146" s="98">
        <v>0.33801374913198023</v>
      </c>
      <c r="M146" s="98">
        <v>0.31118820388079982</v>
      </c>
      <c r="N146" s="98">
        <v>0.21614637637362735</v>
      </c>
      <c r="O146" s="98">
        <v>0.14779754224815517</v>
      </c>
      <c r="P146" s="98">
        <v>0.15446577285890689</v>
      </c>
      <c r="Q146" s="98">
        <v>0.16054585202030891</v>
      </c>
      <c r="R146" s="98">
        <v>0.17049799361556042</v>
      </c>
      <c r="S146" s="98">
        <v>0.1675782863571412</v>
      </c>
      <c r="T146" s="98">
        <v>0.16344028894394441</v>
      </c>
      <c r="U146" s="98">
        <v>0.16738997630667207</v>
      </c>
      <c r="V146" s="98">
        <v>0.17510313174751041</v>
      </c>
      <c r="W146" s="98">
        <v>0.19172211709990189</v>
      </c>
      <c r="X146" s="98">
        <v>0.27380177133748179</v>
      </c>
      <c r="Y146" s="98">
        <v>0.26820040530855982</v>
      </c>
      <c r="DA146" s="63" t="s">
        <v>1755</v>
      </c>
    </row>
    <row r="147" spans="1:105" ht="12" customHeight="1" x14ac:dyDescent="0.25">
      <c r="A147" s="121" t="s">
        <v>54</v>
      </c>
      <c r="B147" s="122">
        <v>16.86130859618503</v>
      </c>
      <c r="C147" s="122">
        <v>15.288051376560649</v>
      </c>
      <c r="D147" s="122">
        <v>12.94071638537098</v>
      </c>
      <c r="E147" s="122">
        <v>10.961705402352901</v>
      </c>
      <c r="F147" s="122">
        <v>8.8895866810787716</v>
      </c>
      <c r="G147" s="122">
        <v>8.7474774753801867</v>
      </c>
      <c r="H147" s="122">
        <v>8.9020772117424976</v>
      </c>
      <c r="I147" s="122">
        <v>9.3875898483173046</v>
      </c>
      <c r="J147" s="122">
        <v>9.3047043531689315</v>
      </c>
      <c r="K147" s="122">
        <v>7.2807209139665652</v>
      </c>
      <c r="L147" s="122">
        <v>7.5181828802826765</v>
      </c>
      <c r="M147" s="122">
        <v>4.3526056084547209</v>
      </c>
      <c r="N147" s="122">
        <v>3.0304669411561567</v>
      </c>
      <c r="O147" s="122">
        <v>2.232684442172455</v>
      </c>
      <c r="P147" s="122">
        <v>1.9144800454510815</v>
      </c>
      <c r="Q147" s="122">
        <v>1.9212395273301848</v>
      </c>
      <c r="R147" s="122">
        <v>1.731986236632812</v>
      </c>
      <c r="S147" s="122">
        <v>1.6791255898001358</v>
      </c>
      <c r="T147" s="122">
        <v>1.4507666994712909</v>
      </c>
      <c r="U147" s="122">
        <v>1.2974651477452745</v>
      </c>
      <c r="V147" s="122">
        <v>1.3037451413673289</v>
      </c>
      <c r="W147" s="122">
        <v>1.2628615291534011</v>
      </c>
      <c r="X147" s="122">
        <v>1.5088596078168275</v>
      </c>
      <c r="Y147" s="122">
        <v>1.3257861387978975</v>
      </c>
      <c r="DA147" s="130" t="s">
        <v>1756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X148" s="98">
        <v>0</v>
      </c>
      <c r="Y148" s="98">
        <v>0</v>
      </c>
      <c r="DA148" s="63" t="s">
        <v>1757</v>
      </c>
    </row>
    <row r="149" spans="1:105" ht="12" customHeight="1" x14ac:dyDescent="0.25">
      <c r="A149" s="97" t="s">
        <v>50</v>
      </c>
      <c r="B149" s="98">
        <v>7.9310646567492737</v>
      </c>
      <c r="C149" s="98">
        <v>6.8031048941281993</v>
      </c>
      <c r="D149" s="98">
        <v>5.8284566815285235</v>
      </c>
      <c r="E149" s="98">
        <v>4.8152051171263484</v>
      </c>
      <c r="F149" s="98">
        <v>4.3251027219749725</v>
      </c>
      <c r="G149" s="98">
        <v>3.9495856577583797</v>
      </c>
      <c r="H149" s="98">
        <v>3.7000858611156913</v>
      </c>
      <c r="I149" s="98">
        <v>3.821863732846372</v>
      </c>
      <c r="J149" s="98">
        <v>3.4302480016340371</v>
      </c>
      <c r="K149" s="98">
        <v>3.2244421902296576</v>
      </c>
      <c r="L149" s="98">
        <v>2.7183307314451932</v>
      </c>
      <c r="M149" s="98">
        <v>1.629428507157253</v>
      </c>
      <c r="N149" s="98">
        <v>1.0422240430455221</v>
      </c>
      <c r="O149" s="98">
        <v>0.71825109847226609</v>
      </c>
      <c r="P149" s="98">
        <v>0.67795710385852836</v>
      </c>
      <c r="Q149" s="98">
        <v>0.59940682246862753</v>
      </c>
      <c r="R149" s="98">
        <v>0.46379690956796549</v>
      </c>
      <c r="S149" s="98">
        <v>0.43210124640894415</v>
      </c>
      <c r="T149" s="98">
        <v>0.36850876377610642</v>
      </c>
      <c r="U149" s="98">
        <v>0.33428562277440033</v>
      </c>
      <c r="V149" s="98">
        <v>0.34221047983190406</v>
      </c>
      <c r="W149" s="98">
        <v>0.29992570614784442</v>
      </c>
      <c r="X149" s="98">
        <v>0.21561235030111453</v>
      </c>
      <c r="Y149" s="98">
        <v>0.1383048657854079</v>
      </c>
      <c r="DA149" s="63" t="s">
        <v>1758</v>
      </c>
    </row>
    <row r="150" spans="1:105" ht="12" customHeight="1" x14ac:dyDescent="0.25">
      <c r="A150" s="109" t="s">
        <v>120</v>
      </c>
      <c r="B150" s="33">
        <v>8.9302439394357567</v>
      </c>
      <c r="C150" s="33">
        <v>8.4849464824324503</v>
      </c>
      <c r="D150" s="33">
        <v>7.1122597038424553</v>
      </c>
      <c r="E150" s="33">
        <v>6.1465002852265522</v>
      </c>
      <c r="F150" s="33">
        <v>4.5644839591038</v>
      </c>
      <c r="G150" s="33">
        <v>4.7978918176218066</v>
      </c>
      <c r="H150" s="33">
        <v>5.2019913506268063</v>
      </c>
      <c r="I150" s="33">
        <v>5.565726115470933</v>
      </c>
      <c r="J150" s="33">
        <v>5.874456351534894</v>
      </c>
      <c r="K150" s="33">
        <v>4.0562787237369076</v>
      </c>
      <c r="L150" s="33">
        <v>4.7998521488374832</v>
      </c>
      <c r="M150" s="33">
        <v>2.7231771012974679</v>
      </c>
      <c r="N150" s="33">
        <v>1.9882428981106346</v>
      </c>
      <c r="O150" s="33">
        <v>1.5144333437001887</v>
      </c>
      <c r="P150" s="33">
        <v>1.2365229415925532</v>
      </c>
      <c r="Q150" s="33">
        <v>1.3218327048615572</v>
      </c>
      <c r="R150" s="33">
        <v>1.2681893270648465</v>
      </c>
      <c r="S150" s="33">
        <v>1.2470243433911916</v>
      </c>
      <c r="T150" s="33">
        <v>1.0822579356951845</v>
      </c>
      <c r="U150" s="33">
        <v>0.96317952497087422</v>
      </c>
      <c r="V150" s="33">
        <v>0.96153466153542477</v>
      </c>
      <c r="W150" s="33">
        <v>0.96293582300555669</v>
      </c>
      <c r="X150" s="33">
        <v>1.293247257515713</v>
      </c>
      <c r="Y150" s="33">
        <v>1.1874812730124895</v>
      </c>
      <c r="DA150" s="60" t="s">
        <v>1759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0.6483574794939353</v>
      </c>
      <c r="C152" s="119">
        <f t="shared" si="29"/>
        <v>0.64870763266551379</v>
      </c>
      <c r="D152" s="119">
        <f t="shared" si="29"/>
        <v>0.64954024335230731</v>
      </c>
      <c r="E152" s="119">
        <f t="shared" si="29"/>
        <v>0.65441686327130066</v>
      </c>
      <c r="F152" s="119">
        <f t="shared" si="29"/>
        <v>0.64822596674686184</v>
      </c>
      <c r="G152" s="119">
        <f t="shared" si="29"/>
        <v>0.64971136302464849</v>
      </c>
      <c r="H152" s="119">
        <f t="shared" si="29"/>
        <v>0.65420021042930065</v>
      </c>
      <c r="I152" s="119">
        <f t="shared" si="29"/>
        <v>0.66085591226678153</v>
      </c>
      <c r="J152" s="119">
        <f t="shared" si="29"/>
        <v>0.66859253834226329</v>
      </c>
      <c r="K152" s="119">
        <f t="shared" si="29"/>
        <v>0.67599850376795334</v>
      </c>
      <c r="L152" s="119">
        <f t="shared" si="29"/>
        <v>0.6807775260904505</v>
      </c>
      <c r="M152" s="119">
        <f t="shared" si="29"/>
        <v>0.70145272271745585</v>
      </c>
      <c r="N152" s="119">
        <f t="shared" si="29"/>
        <v>0.70544305029386178</v>
      </c>
      <c r="O152" s="119">
        <f t="shared" si="29"/>
        <v>0.72220790005105984</v>
      </c>
      <c r="P152" s="119">
        <f t="shared" si="29"/>
        <v>0.72369385551060861</v>
      </c>
      <c r="Q152" s="119">
        <f t="shared" si="29"/>
        <v>0.72373034723782992</v>
      </c>
      <c r="R152" s="119">
        <f t="shared" ref="R152:V152" si="30">IF(R131=0,"",R131/R110)</f>
        <v>0.72311776385241611</v>
      </c>
      <c r="S152" s="119">
        <f t="shared" si="30"/>
        <v>0.72064171817979583</v>
      </c>
      <c r="T152" s="119">
        <f t="shared" si="30"/>
        <v>0.72206040240770353</v>
      </c>
      <c r="U152" s="119">
        <f t="shared" si="30"/>
        <v>0.7232662078258264</v>
      </c>
      <c r="V152" s="119">
        <f t="shared" si="30"/>
        <v>0.72602224247933234</v>
      </c>
      <c r="W152" s="119">
        <f t="shared" ref="W152:Y152" si="31">IF(W131=0,"",W131/W110)</f>
        <v>0.735530039995545</v>
      </c>
      <c r="X152" s="119">
        <f t="shared" si="31"/>
        <v>0.77288171424564611</v>
      </c>
      <c r="Y152" s="119">
        <f t="shared" si="31"/>
        <v>0.81826854931325887</v>
      </c>
      <c r="DA152" s="129" t="s">
        <v>1908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0.64299934043134377</v>
      </c>
      <c r="C153" s="124">
        <f t="shared" si="32"/>
        <v>0.64294132809180404</v>
      </c>
      <c r="D153" s="124">
        <f t="shared" si="32"/>
        <v>0.64291200256540482</v>
      </c>
      <c r="E153" s="124">
        <f t="shared" si="32"/>
        <v>0.64281061842391152</v>
      </c>
      <c r="F153" s="124">
        <f t="shared" si="32"/>
        <v>0.64282674446171661</v>
      </c>
      <c r="G153" s="124">
        <f t="shared" si="32"/>
        <v>0.6427781549939392</v>
      </c>
      <c r="H153" s="124">
        <f t="shared" si="32"/>
        <v>0.64619346897752095</v>
      </c>
      <c r="I153" s="124">
        <f t="shared" si="32"/>
        <v>0.65546883500815778</v>
      </c>
      <c r="J153" s="124">
        <f t="shared" si="32"/>
        <v>0.66448463947929481</v>
      </c>
      <c r="K153" s="124">
        <f t="shared" si="32"/>
        <v>0.67287703882765726</v>
      </c>
      <c r="L153" s="124">
        <f t="shared" si="32"/>
        <v>0.67831042407331055</v>
      </c>
      <c r="M153" s="124">
        <f t="shared" si="32"/>
        <v>0.68582769241788699</v>
      </c>
      <c r="N153" s="124">
        <f t="shared" si="32"/>
        <v>0.69346023259219636</v>
      </c>
      <c r="O153" s="124">
        <f t="shared" si="32"/>
        <v>0.71556739102696099</v>
      </c>
      <c r="P153" s="124">
        <f t="shared" si="32"/>
        <v>0.71555081619456762</v>
      </c>
      <c r="Q153" s="124">
        <f t="shared" si="32"/>
        <v>0.7155408049171631</v>
      </c>
      <c r="R153" s="124">
        <f t="shared" ref="R153:V153" si="33">IF(R132=0,"",R132/R111)</f>
        <v>0.71553824964371715</v>
      </c>
      <c r="S153" s="124">
        <f t="shared" si="33"/>
        <v>0.7155297625231859</v>
      </c>
      <c r="T153" s="124">
        <f t="shared" si="33"/>
        <v>0.71551809184482551</v>
      </c>
      <c r="U153" s="124">
        <f t="shared" si="33"/>
        <v>0.71551723963401126</v>
      </c>
      <c r="V153" s="124">
        <f t="shared" si="33"/>
        <v>0.71550697882001335</v>
      </c>
      <c r="W153" s="124">
        <f t="shared" ref="W153:Y153" si="34">IF(W132=0,"",W132/W111)</f>
        <v>0.72584385718905375</v>
      </c>
      <c r="X153" s="124">
        <f t="shared" si="34"/>
        <v>0.76361974290519119</v>
      </c>
      <c r="Y153" s="124">
        <f t="shared" si="34"/>
        <v>0.80849402509371948</v>
      </c>
      <c r="DA153" s="130" t="s">
        <v>1909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0.64070338210986411</v>
      </c>
      <c r="C154" s="111">
        <f t="shared" si="35"/>
        <v>0.64070338210986411</v>
      </c>
      <c r="D154" s="111">
        <f t="shared" si="35"/>
        <v>0.64070338210986411</v>
      </c>
      <c r="E154" s="111">
        <f t="shared" si="35"/>
        <v>0.64070338210986411</v>
      </c>
      <c r="F154" s="111">
        <f t="shared" si="35"/>
        <v>0.64070338210986411</v>
      </c>
      <c r="G154" s="111">
        <f t="shared" si="35"/>
        <v>0.64070338210986411</v>
      </c>
      <c r="H154" s="111">
        <f t="shared" si="35"/>
        <v>0.6441664870492263</v>
      </c>
      <c r="I154" s="111">
        <f t="shared" si="35"/>
        <v>0.65346652232328228</v>
      </c>
      <c r="J154" s="111">
        <f t="shared" si="35"/>
        <v>0.6625386514123659</v>
      </c>
      <c r="K154" s="111">
        <f t="shared" si="35"/>
        <v>0.67101090584247336</v>
      </c>
      <c r="L154" s="111">
        <f t="shared" si="35"/>
        <v>0.67647289896983942</v>
      </c>
      <c r="M154" s="111">
        <f t="shared" si="35"/>
        <v>0.68405454630666895</v>
      </c>
      <c r="N154" s="111">
        <f t="shared" si="35"/>
        <v>0.69171019556556834</v>
      </c>
      <c r="O154" s="111">
        <f t="shared" si="35"/>
        <v>0.7139074484963055</v>
      </c>
      <c r="P154" s="111">
        <f t="shared" si="35"/>
        <v>0.71390793130862107</v>
      </c>
      <c r="Q154" s="111">
        <f t="shared" si="35"/>
        <v>0.7139086650554537</v>
      </c>
      <c r="R154" s="111">
        <f t="shared" ref="R154:V154" si="36">IF(R133=0,"",R133/R112)</f>
        <v>0.71391318035505058</v>
      </c>
      <c r="S154" s="111">
        <f t="shared" si="36"/>
        <v>0.7139146876524437</v>
      </c>
      <c r="T154" s="111">
        <f t="shared" si="36"/>
        <v>0.71391642704857317</v>
      </c>
      <c r="U154" s="111">
        <f t="shared" si="36"/>
        <v>0.71391763300927769</v>
      </c>
      <c r="V154" s="111">
        <f t="shared" si="36"/>
        <v>0.71392022130571831</v>
      </c>
      <c r="W154" s="111">
        <f t="shared" ref="W154:Y154" si="37">IF(W133=0,"",W133/W112)</f>
        <v>0.72428133008181039</v>
      </c>
      <c r="X154" s="111">
        <f t="shared" si="37"/>
        <v>0.76223277016239221</v>
      </c>
      <c r="Y154" s="111">
        <f t="shared" si="37"/>
        <v>0.80730568943283076</v>
      </c>
      <c r="DA154" s="63" t="s">
        <v>1910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:Y155" si="40">IF(W134=0,"",W134/W113)</f>
        <v>1</v>
      </c>
      <c r="X155" s="111">
        <f t="shared" si="40"/>
        <v>1</v>
      </c>
      <c r="Y155" s="111">
        <f t="shared" si="40"/>
        <v>1</v>
      </c>
      <c r="DA155" s="63" t="s">
        <v>1911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1.8130054223880809</v>
      </c>
      <c r="C156" s="124">
        <f t="shared" si="41"/>
        <v>1.8783431650331881</v>
      </c>
      <c r="D156" s="124">
        <f t="shared" si="41"/>
        <v>1.9481669155305017</v>
      </c>
      <c r="E156" s="124">
        <f t="shared" si="41"/>
        <v>1.9830416830789406</v>
      </c>
      <c r="F156" s="124">
        <f t="shared" si="41"/>
        <v>2.0356835756332372</v>
      </c>
      <c r="G156" s="124">
        <f t="shared" si="41"/>
        <v>2.1219848043288621</v>
      </c>
      <c r="H156" s="124">
        <f t="shared" si="41"/>
        <v>2.3090720908411853</v>
      </c>
      <c r="I156" s="124">
        <f t="shared" si="41"/>
        <v>2.4999175978634831</v>
      </c>
      <c r="J156" s="124">
        <f t="shared" si="41"/>
        <v>2.6289121393337109</v>
      </c>
      <c r="K156" s="124">
        <f t="shared" si="41"/>
        <v>2.879741995578935</v>
      </c>
      <c r="L156" s="124">
        <f t="shared" si="41"/>
        <v>3.0538837907068035</v>
      </c>
      <c r="M156" s="124">
        <f t="shared" si="41"/>
        <v>3.0995872688584996</v>
      </c>
      <c r="N156" s="124">
        <f t="shared" si="41"/>
        <v>3.1264885057551193</v>
      </c>
      <c r="O156" s="124">
        <f t="shared" si="41"/>
        <v>3.1701498120003446</v>
      </c>
      <c r="P156" s="124">
        <f t="shared" si="41"/>
        <v>3.1887554055716936</v>
      </c>
      <c r="Q156" s="124">
        <f t="shared" si="41"/>
        <v>3.2237994032610611</v>
      </c>
      <c r="R156" s="124">
        <f t="shared" ref="R156:V156" si="42">IF(R135=0,"",R135/R114)</f>
        <v>3.2774377890641531</v>
      </c>
      <c r="S156" s="124">
        <f t="shared" si="42"/>
        <v>3.3862426990393666</v>
      </c>
      <c r="T156" s="124">
        <f t="shared" si="42"/>
        <v>3.6654932740560646</v>
      </c>
      <c r="U156" s="124">
        <f t="shared" si="42"/>
        <v>3.9303327549635423</v>
      </c>
      <c r="V156" s="124">
        <f t="shared" si="42"/>
        <v>3.9780980280429739</v>
      </c>
      <c r="W156" s="124">
        <f t="shared" ref="W156:Y156" si="43">IF(W135=0,"",W135/W114)</f>
        <v>4.0407225185374314</v>
      </c>
      <c r="X156" s="124">
        <f t="shared" si="43"/>
        <v>4.0785532499852639</v>
      </c>
      <c r="Y156" s="124">
        <f t="shared" si="43"/>
        <v>4.1265389010304174</v>
      </c>
      <c r="DA156" s="130" t="s">
        <v>1912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1.8130054223880809</v>
      </c>
      <c r="C157" s="111">
        <f t="shared" si="44"/>
        <v>1.8783431650331881</v>
      </c>
      <c r="D157" s="111">
        <f t="shared" si="44"/>
        <v>1.9481669155305017</v>
      </c>
      <c r="E157" s="111">
        <f t="shared" si="44"/>
        <v>1.9830416830789406</v>
      </c>
      <c r="F157" s="111">
        <f t="shared" si="44"/>
        <v>2.0356835756332372</v>
      </c>
      <c r="G157" s="111">
        <f t="shared" si="44"/>
        <v>2.1219848043288621</v>
      </c>
      <c r="H157" s="111">
        <f t="shared" si="44"/>
        <v>2.3090720908411853</v>
      </c>
      <c r="I157" s="111">
        <f t="shared" si="44"/>
        <v>2.4999175978634831</v>
      </c>
      <c r="J157" s="111">
        <f t="shared" si="44"/>
        <v>2.6289121393337109</v>
      </c>
      <c r="K157" s="111">
        <f t="shared" si="44"/>
        <v>2.879741995578935</v>
      </c>
      <c r="L157" s="111">
        <f t="shared" si="44"/>
        <v>3.0538837907068035</v>
      </c>
      <c r="M157" s="111">
        <f t="shared" si="44"/>
        <v>3.0995872688584996</v>
      </c>
      <c r="N157" s="111">
        <f t="shared" si="44"/>
        <v>3.1264885057551193</v>
      </c>
      <c r="O157" s="111">
        <f t="shared" si="44"/>
        <v>3.1701498120003446</v>
      </c>
      <c r="P157" s="111">
        <f t="shared" si="44"/>
        <v>3.1887554055716936</v>
      </c>
      <c r="Q157" s="111">
        <f t="shared" si="44"/>
        <v>3.2237994032610611</v>
      </c>
      <c r="R157" s="111">
        <f t="shared" ref="R157:V157" si="45">IF(R136=0,"",R136/R115)</f>
        <v>3.2774377890641531</v>
      </c>
      <c r="S157" s="111">
        <f t="shared" si="45"/>
        <v>3.3862426990393666</v>
      </c>
      <c r="T157" s="111">
        <f t="shared" si="45"/>
        <v>3.6654932740560646</v>
      </c>
      <c r="U157" s="111">
        <f t="shared" si="45"/>
        <v>3.9303327549635423</v>
      </c>
      <c r="V157" s="111">
        <f t="shared" si="45"/>
        <v>3.9780980280429739</v>
      </c>
      <c r="W157" s="111">
        <f t="shared" ref="W157:Y157" si="46">IF(W136=0,"",W136/W115)</f>
        <v>4.0407225185374314</v>
      </c>
      <c r="X157" s="111">
        <f t="shared" si="46"/>
        <v>4.0785532499852639</v>
      </c>
      <c r="Y157" s="111">
        <f t="shared" si="46"/>
        <v>4.1265389010304174</v>
      </c>
      <c r="DA157" s="63" t="s">
        <v>1913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0.65889026124164918</v>
      </c>
      <c r="C158" s="124">
        <f t="shared" si="47"/>
        <v>0.65725312894669585</v>
      </c>
      <c r="D158" s="124">
        <f t="shared" si="47"/>
        <v>0.65721588877112591</v>
      </c>
      <c r="E158" s="124">
        <f t="shared" si="47"/>
        <v>0.65618145368473058</v>
      </c>
      <c r="F158" s="124">
        <f t="shared" si="47"/>
        <v>0.65715605472956673</v>
      </c>
      <c r="G158" s="124">
        <f t="shared" si="47"/>
        <v>0.66135892188609613</v>
      </c>
      <c r="H158" s="124">
        <f t="shared" si="47"/>
        <v>0.66776929636448368</v>
      </c>
      <c r="I158" s="124">
        <f t="shared" si="47"/>
        <v>0.66870055415346896</v>
      </c>
      <c r="J158" s="124">
        <f t="shared" si="47"/>
        <v>0.66936734448880797</v>
      </c>
      <c r="K158" s="124">
        <f t="shared" si="47"/>
        <v>0.67185495211418844</v>
      </c>
      <c r="L158" s="124">
        <f t="shared" si="47"/>
        <v>0.66547777623431548</v>
      </c>
      <c r="M158" s="124">
        <f t="shared" si="47"/>
        <v>0.69799083313544297</v>
      </c>
      <c r="N158" s="124">
        <f t="shared" si="47"/>
        <v>0.69426920069464526</v>
      </c>
      <c r="O158" s="124">
        <f t="shared" si="47"/>
        <v>0.69227454382802045</v>
      </c>
      <c r="P158" s="124">
        <f t="shared" si="47"/>
        <v>0.69408100821205643</v>
      </c>
      <c r="Q158" s="124">
        <f t="shared" si="47"/>
        <v>0.70180234611715242</v>
      </c>
      <c r="R158" s="124">
        <f t="shared" ref="R158:V158" si="48">IF(R137=0,"",R137/R116)</f>
        <v>0.70602377926780302</v>
      </c>
      <c r="S158" s="124">
        <f t="shared" si="48"/>
        <v>0.71002486661679132</v>
      </c>
      <c r="T158" s="124">
        <f t="shared" si="48"/>
        <v>0.73085248251783741</v>
      </c>
      <c r="U158" s="124">
        <f t="shared" si="48"/>
        <v>0.74627340380636664</v>
      </c>
      <c r="V158" s="124">
        <f t="shared" si="48"/>
        <v>0.75494601442301845</v>
      </c>
      <c r="W158" s="124">
        <f t="shared" ref="W158:Y158" si="49">IF(W137=0,"",W137/W116)</f>
        <v>0.75982295362872143</v>
      </c>
      <c r="X158" s="124">
        <f t="shared" si="49"/>
        <v>0.79648726628292521</v>
      </c>
      <c r="Y158" s="124">
        <f t="shared" si="49"/>
        <v>0.81809315053740861</v>
      </c>
      <c r="DA158" s="130" t="s">
        <v>1914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0.56231242676145976</v>
      </c>
      <c r="C159" s="111">
        <f t="shared" si="50"/>
        <v>0.56333065419100847</v>
      </c>
      <c r="D159" s="111">
        <f t="shared" si="50"/>
        <v>0.56370742721629019</v>
      </c>
      <c r="E159" s="111">
        <f t="shared" si="50"/>
        <v>0.56639221308335908</v>
      </c>
      <c r="F159" s="111">
        <f t="shared" si="50"/>
        <v>0.57059108552118354</v>
      </c>
      <c r="G159" s="111">
        <f t="shared" si="50"/>
        <v>0.57725335594100458</v>
      </c>
      <c r="H159" s="111">
        <f t="shared" si="50"/>
        <v>0.58242027955752751</v>
      </c>
      <c r="I159" s="111">
        <f t="shared" si="50"/>
        <v>0.58806912212958506</v>
      </c>
      <c r="J159" s="111">
        <f t="shared" si="50"/>
        <v>0.59665015437691682</v>
      </c>
      <c r="K159" s="111">
        <f t="shared" si="50"/>
        <v>0.60373641818883661</v>
      </c>
      <c r="L159" s="111">
        <f t="shared" si="50"/>
        <v>0.61316794172163547</v>
      </c>
      <c r="M159" s="111">
        <f t="shared" si="50"/>
        <v>0.63173065730777056</v>
      </c>
      <c r="N159" s="111">
        <f t="shared" si="50"/>
        <v>0.64143963697361039</v>
      </c>
      <c r="O159" s="111">
        <f t="shared" si="50"/>
        <v>0.65366851799487469</v>
      </c>
      <c r="P159" s="111">
        <f t="shared" si="50"/>
        <v>0.65442659430376482</v>
      </c>
      <c r="Q159" s="111">
        <f t="shared" si="50"/>
        <v>0.65497524251620942</v>
      </c>
      <c r="R159" s="111">
        <f t="shared" ref="R159:V159" si="51">IF(R138=0,"",R138/R117)</f>
        <v>0.65667547193853959</v>
      </c>
      <c r="S159" s="111">
        <f t="shared" si="51"/>
        <v>0.66039667083156406</v>
      </c>
      <c r="T159" s="111">
        <f t="shared" si="51"/>
        <v>0.67398052443765744</v>
      </c>
      <c r="U159" s="111">
        <f t="shared" si="51"/>
        <v>0.68811886749322482</v>
      </c>
      <c r="V159" s="111">
        <f t="shared" si="51"/>
        <v>0.69787546723767357</v>
      </c>
      <c r="W159" s="111">
        <f t="shared" ref="W159:Y159" si="52">IF(W138=0,"",W138/W117)</f>
        <v>0.7080628795364734</v>
      </c>
      <c r="X159" s="111">
        <f t="shared" si="52"/>
        <v>0.73620571216243291</v>
      </c>
      <c r="Y159" s="111">
        <f t="shared" si="52"/>
        <v>0.76760017293646077</v>
      </c>
      <c r="DA159" s="63" t="s">
        <v>1915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0.60696330582976343</v>
      </c>
      <c r="C160" s="111">
        <f t="shared" si="53"/>
        <v>0.60793844979684009</v>
      </c>
      <c r="D160" s="111">
        <f t="shared" si="53"/>
        <v>0.60814810102489036</v>
      </c>
      <c r="E160" s="111">
        <f t="shared" si="53"/>
        <v>0.60976765299700841</v>
      </c>
      <c r="F160" s="111">
        <f t="shared" si="53"/>
        <v>0.61366271011202844</v>
      </c>
      <c r="G160" s="111">
        <f t="shared" si="53"/>
        <v>0.62106994574455965</v>
      </c>
      <c r="H160" s="111">
        <f t="shared" si="53"/>
        <v>0.63212946129033165</v>
      </c>
      <c r="I160" s="111">
        <f t="shared" si="53"/>
        <v>0.63810072433130782</v>
      </c>
      <c r="J160" s="111">
        <f t="shared" si="53"/>
        <v>0.63892972878257603</v>
      </c>
      <c r="K160" s="111">
        <f t="shared" si="53"/>
        <v>0.6401978609447373</v>
      </c>
      <c r="L160" s="111">
        <f t="shared" si="53"/>
        <v>0.64117063773542049</v>
      </c>
      <c r="M160" s="111">
        <f t="shared" si="53"/>
        <v>0.64361934653611286</v>
      </c>
      <c r="N160" s="111">
        <f t="shared" si="53"/>
        <v>0.64509342412591109</v>
      </c>
      <c r="O160" s="111">
        <f t="shared" si="53"/>
        <v>0.64692118986187641</v>
      </c>
      <c r="P160" s="111">
        <f t="shared" si="53"/>
        <v>0.65153306981734849</v>
      </c>
      <c r="Q160" s="111">
        <f t="shared" si="53"/>
        <v>0.67828909588785591</v>
      </c>
      <c r="R160" s="111">
        <f t="shared" ref="R160:V160" si="54">IF(R139=0,"",R139/R118)</f>
        <v>0.71626815647088715</v>
      </c>
      <c r="S160" s="111">
        <f t="shared" si="54"/>
        <v>0.75392902220888247</v>
      </c>
      <c r="T160" s="111">
        <f t="shared" si="54"/>
        <v>0.75464185307853149</v>
      </c>
      <c r="U160" s="111">
        <f t="shared" si="54"/>
        <v>0.75606615487269491</v>
      </c>
      <c r="V160" s="111">
        <f t="shared" si="54"/>
        <v>0.76123707158437026</v>
      </c>
      <c r="W160" s="111">
        <f t="shared" ref="W160:Y160" si="55">IF(W139=0,"",W139/W118)</f>
        <v>0.77161995060132094</v>
      </c>
      <c r="X160" s="111">
        <f t="shared" si="55"/>
        <v>0.78488510060968897</v>
      </c>
      <c r="Y160" s="111">
        <f t="shared" si="55"/>
        <v>0.80261247966585714</v>
      </c>
      <c r="DA160" s="63" t="s">
        <v>1916</v>
      </c>
    </row>
    <row r="161" spans="1:105" ht="12" customHeight="1" x14ac:dyDescent="0.25">
      <c r="A161" s="97" t="s">
        <v>123</v>
      </c>
      <c r="B161" s="111">
        <f t="shared" ref="B161:Q161" si="56">IF(B140=0,"",B140/B119)</f>
        <v>0.85937380435110255</v>
      </c>
      <c r="C161" s="111">
        <f t="shared" si="56"/>
        <v>0.86574133506201834</v>
      </c>
      <c r="D161" s="111">
        <f t="shared" si="56"/>
        <v>0.87591005311166037</v>
      </c>
      <c r="E161" s="111">
        <f t="shared" si="56"/>
        <v>0.86434025726048469</v>
      </c>
      <c r="F161" s="111">
        <f t="shared" si="56"/>
        <v>0.87022985150004151</v>
      </c>
      <c r="G161" s="111">
        <f t="shared" si="56"/>
        <v>0.88497922674366847</v>
      </c>
      <c r="H161" s="111">
        <f t="shared" si="56"/>
        <v>0.895061385898412</v>
      </c>
      <c r="I161" s="111">
        <f t="shared" si="56"/>
        <v>0.87915345304457493</v>
      </c>
      <c r="J161" s="111">
        <f t="shared" si="56"/>
        <v>0.88784777411158256</v>
      </c>
      <c r="K161" s="111">
        <f t="shared" si="56"/>
        <v>0.89722366056977121</v>
      </c>
      <c r="L161" s="111">
        <f t="shared" si="56"/>
        <v>0.79977068119182104</v>
      </c>
      <c r="M161" s="111">
        <f t="shared" si="56"/>
        <v>0.90168453621954781</v>
      </c>
      <c r="N161" s="111">
        <f t="shared" si="56"/>
        <v>0.87697752996381939</v>
      </c>
      <c r="O161" s="111">
        <f t="shared" si="56"/>
        <v>0.87421175918092719</v>
      </c>
      <c r="P161" s="111">
        <f t="shared" si="56"/>
        <v>0.90643543908849789</v>
      </c>
      <c r="Q161" s="111">
        <f t="shared" si="56"/>
        <v>0.89373489266101147</v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:Y161" si="58">IF(W140=0,"",W140/W119)</f>
        <v/>
      </c>
      <c r="X161" s="111" t="str">
        <f t="shared" si="58"/>
        <v/>
      </c>
      <c r="Y161" s="111" t="str">
        <f t="shared" si="58"/>
        <v/>
      </c>
      <c r="DA161" s="63" t="s">
        <v>1917</v>
      </c>
    </row>
    <row r="162" spans="1:105" ht="12" customHeight="1" x14ac:dyDescent="0.25">
      <c r="A162" s="100" t="s">
        <v>50</v>
      </c>
      <c r="B162" s="112">
        <f t="shared" ref="B162:Q162" si="59">IF(B141=0,"",B141/B120)</f>
        <v>0.60696330582976343</v>
      </c>
      <c r="C162" s="112">
        <f t="shared" si="59"/>
        <v>0.60696330582976343</v>
      </c>
      <c r="D162" s="112">
        <f t="shared" si="59"/>
        <v>0.60696330582976332</v>
      </c>
      <c r="E162" s="112">
        <f t="shared" si="59"/>
        <v>0.60696330582976343</v>
      </c>
      <c r="F162" s="112">
        <f t="shared" si="59"/>
        <v>0.61158246332731214</v>
      </c>
      <c r="G162" s="112">
        <f t="shared" si="59"/>
        <v>0.62173739653696092</v>
      </c>
      <c r="H162" s="112">
        <f t="shared" si="59"/>
        <v>0.63302253937481545</v>
      </c>
      <c r="I162" s="112">
        <f t="shared" si="59"/>
        <v>0.63978998510683383</v>
      </c>
      <c r="J162" s="112">
        <f t="shared" si="59"/>
        <v>0.63978998510683383</v>
      </c>
      <c r="K162" s="112">
        <f t="shared" si="59"/>
        <v>0.64103009333913097</v>
      </c>
      <c r="L162" s="112">
        <f t="shared" si="59"/>
        <v>0.64103009333913108</v>
      </c>
      <c r="M162" s="112">
        <f t="shared" si="59"/>
        <v>0.64406878387672417</v>
      </c>
      <c r="N162" s="112">
        <f t="shared" si="59"/>
        <v>0.64530873629063212</v>
      </c>
      <c r="O162" s="112">
        <f t="shared" si="59"/>
        <v>0.64982430401454472</v>
      </c>
      <c r="P162" s="112">
        <f t="shared" si="59"/>
        <v>0.64982430401454472</v>
      </c>
      <c r="Q162" s="112">
        <f t="shared" si="59"/>
        <v>0.64982430401454472</v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:Y162" si="61">IF(W141=0,"",W141/W120)</f>
        <v/>
      </c>
      <c r="X162" s="112" t="str">
        <f t="shared" si="61"/>
        <v/>
      </c>
      <c r="Y162" s="112" t="str">
        <f t="shared" si="61"/>
        <v/>
      </c>
      <c r="DA162" s="131" t="s">
        <v>1918</v>
      </c>
    </row>
    <row r="163" spans="1:105" ht="12" customHeight="1" x14ac:dyDescent="0.25">
      <c r="A163" s="103" t="s">
        <v>52</v>
      </c>
      <c r="B163" s="113">
        <f t="shared" ref="B163:Q163" si="62">IF(B142=0,"",B142/B121)</f>
        <v>1</v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:Y163" si="64">IF(W142=0,"",W142/W121)</f>
        <v/>
      </c>
      <c r="X163" s="113" t="str">
        <f t="shared" si="64"/>
        <v/>
      </c>
      <c r="Y163" s="113" t="str">
        <f t="shared" si="64"/>
        <v/>
      </c>
      <c r="DA163" s="132" t="s">
        <v>1919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0.68473599642204397</v>
      </c>
      <c r="C164" s="112">
        <f t="shared" si="65"/>
        <v>0.68568241467135504</v>
      </c>
      <c r="D164" s="112">
        <f t="shared" si="65"/>
        <v>0.68588573319138957</v>
      </c>
      <c r="E164" s="112">
        <f t="shared" si="65"/>
        <v>0.68783434916208175</v>
      </c>
      <c r="F164" s="112">
        <f t="shared" si="65"/>
        <v>0.69171262638369568</v>
      </c>
      <c r="G164" s="112">
        <f t="shared" si="65"/>
        <v>0.69793033251553949</v>
      </c>
      <c r="H164" s="112">
        <f t="shared" si="65"/>
        <v>0.70614750936063964</v>
      </c>
      <c r="I164" s="112">
        <f t="shared" si="65"/>
        <v>0.70979432375871832</v>
      </c>
      <c r="J164" s="112">
        <f t="shared" si="65"/>
        <v>0.7103644598650356</v>
      </c>
      <c r="K164" s="112">
        <f t="shared" si="65"/>
        <v>0.71101038923965276</v>
      </c>
      <c r="L164" s="112">
        <f t="shared" si="65"/>
        <v>0.71150427601100386</v>
      </c>
      <c r="M164" s="112">
        <f t="shared" si="65"/>
        <v>0.71251355239297898</v>
      </c>
      <c r="N164" s="112">
        <f t="shared" si="65"/>
        <v>0.71309685810150136</v>
      </c>
      <c r="O164" s="112">
        <f t="shared" si="65"/>
        <v>0.71377731107068476</v>
      </c>
      <c r="P164" s="112">
        <f t="shared" si="65"/>
        <v>0.71664892678330194</v>
      </c>
      <c r="Q164" s="112">
        <f t="shared" si="65"/>
        <v>0.73132269101955205</v>
      </c>
      <c r="R164" s="112">
        <f t="shared" ref="R164:V164" si="66">IF(R143=0,"",R143/R122)</f>
        <v>0.75010128808780885</v>
      </c>
      <c r="S164" s="112">
        <f t="shared" si="66"/>
        <v>0.76228147642131772</v>
      </c>
      <c r="T164" s="112">
        <f t="shared" si="66"/>
        <v>0.76256550301267012</v>
      </c>
      <c r="U164" s="112">
        <f t="shared" si="66"/>
        <v>0.76351090841240798</v>
      </c>
      <c r="V164" s="112">
        <f t="shared" si="66"/>
        <v>0.76737935777512534</v>
      </c>
      <c r="W164" s="112">
        <f t="shared" ref="W164:Y164" si="67">IF(W143=0,"",W143/W122)</f>
        <v>0.77632043976900145</v>
      </c>
      <c r="X164" s="112">
        <f t="shared" si="67"/>
        <v>0.79251311330086227</v>
      </c>
      <c r="Y164" s="112">
        <f t="shared" si="67"/>
        <v>0.80761685924015614</v>
      </c>
      <c r="DA164" s="131" t="s">
        <v>1920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0.89574979588371972</v>
      </c>
      <c r="C165" s="113">
        <f t="shared" si="68"/>
        <v>0.90102338159130679</v>
      </c>
      <c r="D165" s="113">
        <f t="shared" si="68"/>
        <v>0.90892450512205203</v>
      </c>
      <c r="E165" s="113">
        <f t="shared" si="68"/>
        <v>0.90086144604765583</v>
      </c>
      <c r="F165" s="113">
        <f t="shared" si="68"/>
        <v>0.90536962686103006</v>
      </c>
      <c r="G165" s="113">
        <f t="shared" si="68"/>
        <v>0.91585271916974575</v>
      </c>
      <c r="H165" s="113">
        <f t="shared" si="68"/>
        <v>0.92285418594730495</v>
      </c>
      <c r="I165" s="113">
        <f t="shared" si="68"/>
        <v>0.90946227272040092</v>
      </c>
      <c r="J165" s="113">
        <f t="shared" si="68"/>
        <v>0.91633045058425655</v>
      </c>
      <c r="K165" s="113">
        <f t="shared" si="68"/>
        <v>0.92357915195433915</v>
      </c>
      <c r="L165" s="113">
        <f t="shared" si="68"/>
        <v>0.84684143753200136</v>
      </c>
      <c r="M165" s="113">
        <f t="shared" si="68"/>
        <v>0.92643619485910922</v>
      </c>
      <c r="N165" s="113">
        <f t="shared" si="68"/>
        <v>0.90686683411608049</v>
      </c>
      <c r="O165" s="113">
        <f t="shared" si="68"/>
        <v>0.90330274556515888</v>
      </c>
      <c r="P165" s="113">
        <f t="shared" si="68"/>
        <v>0.92998393485832798</v>
      </c>
      <c r="Q165" s="113">
        <f t="shared" si="68"/>
        <v>0.92619391790758532</v>
      </c>
      <c r="R165" s="113">
        <f t="shared" ref="R165:V165" si="69">IF(R144=0,"",R144/R123)</f>
        <v>0.93600126652759041</v>
      </c>
      <c r="S165" s="113">
        <f t="shared" si="69"/>
        <v>0.93214003455501104</v>
      </c>
      <c r="T165" s="113">
        <f t="shared" si="69"/>
        <v>0.93272491639146715</v>
      </c>
      <c r="U165" s="113">
        <f t="shared" si="69"/>
        <v>0.93856416955568989</v>
      </c>
      <c r="V165" s="113">
        <f t="shared" si="69"/>
        <v>0.93844340045310581</v>
      </c>
      <c r="W165" s="113">
        <f t="shared" ref="W165:Y165" si="70">IF(W144=0,"",W144/W123)</f>
        <v>0.94070862154561108</v>
      </c>
      <c r="X165" s="113">
        <f t="shared" si="70"/>
        <v>0.97928304741591887</v>
      </c>
      <c r="Y165" s="113">
        <f t="shared" si="70"/>
        <v>0.98423352533540076</v>
      </c>
      <c r="DA165" s="132" t="s">
        <v>1921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0.68473599642204397</v>
      </c>
      <c r="C166" s="111">
        <f t="shared" si="71"/>
        <v>0.68558272038833401</v>
      </c>
      <c r="D166" s="111">
        <f t="shared" si="71"/>
        <v>0.68576475266465176</v>
      </c>
      <c r="E166" s="111">
        <f t="shared" si="71"/>
        <v>0.68779656289280633</v>
      </c>
      <c r="F166" s="111">
        <f t="shared" si="71"/>
        <v>0.69199599264655587</v>
      </c>
      <c r="G166" s="111">
        <f t="shared" si="71"/>
        <v>0.69912157250585094</v>
      </c>
      <c r="H166" s="111">
        <f t="shared" si="71"/>
        <v>0.70744517542931462</v>
      </c>
      <c r="I166" s="111">
        <f t="shared" si="71"/>
        <v>0.71035592348025967</v>
      </c>
      <c r="J166" s="111">
        <f t="shared" si="71"/>
        <v>0.71093137449161758</v>
      </c>
      <c r="K166" s="111">
        <f t="shared" si="71"/>
        <v>0.71162436167635668</v>
      </c>
      <c r="L166" s="111">
        <f t="shared" si="71"/>
        <v>0.71197960262493465</v>
      </c>
      <c r="M166" s="111">
        <f t="shared" si="71"/>
        <v>0.71267236362180975</v>
      </c>
      <c r="N166" s="111">
        <f t="shared" si="71"/>
        <v>0.71313071018974128</v>
      </c>
      <c r="O166" s="111">
        <f t="shared" si="71"/>
        <v>0.71380842004286649</v>
      </c>
      <c r="P166" s="111">
        <f t="shared" si="71"/>
        <v>0.71762704548453249</v>
      </c>
      <c r="Q166" s="111">
        <f t="shared" si="71"/>
        <v>0.73488045518176337</v>
      </c>
      <c r="R166" s="111">
        <f t="shared" ref="R166:V166" si="72">IF(R145=0,"",R145/R124)</f>
        <v>0.75259317790332936</v>
      </c>
      <c r="S166" s="111">
        <f t="shared" si="72"/>
        <v>0.76259290907717459</v>
      </c>
      <c r="T166" s="111">
        <f t="shared" si="72"/>
        <v>0.76288203476295025</v>
      </c>
      <c r="U166" s="111">
        <f t="shared" si="72"/>
        <v>0.76387752955018562</v>
      </c>
      <c r="V166" s="111">
        <f t="shared" si="72"/>
        <v>0.76685839862944583</v>
      </c>
      <c r="W166" s="111">
        <f t="shared" ref="W166:Y166" si="73">IF(W145=0,"",W145/W124)</f>
        <v>0.77710420051698481</v>
      </c>
      <c r="X166" s="111">
        <f t="shared" si="73"/>
        <v>0.79908669740683502</v>
      </c>
      <c r="Y166" s="111">
        <f t="shared" si="73"/>
        <v>0.81098653116777863</v>
      </c>
      <c r="DA166" s="63" t="s">
        <v>1922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:Y167" si="76">IF(W146=0,"",W146/W125)</f>
        <v>1</v>
      </c>
      <c r="X167" s="111">
        <f t="shared" si="76"/>
        <v>1</v>
      </c>
      <c r="Y167" s="111">
        <f t="shared" si="76"/>
        <v>1</v>
      </c>
      <c r="DA167" s="63" t="s">
        <v>1923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0.68158583133025341</v>
      </c>
      <c r="C168" s="124">
        <f t="shared" si="77"/>
        <v>0.68586788964117329</v>
      </c>
      <c r="D168" s="124">
        <f t="shared" si="77"/>
        <v>0.68530161003905277</v>
      </c>
      <c r="E168" s="124">
        <f t="shared" si="77"/>
        <v>0.68810485902884</v>
      </c>
      <c r="F168" s="124">
        <f t="shared" si="77"/>
        <v>0.68292666182559436</v>
      </c>
      <c r="G168" s="124">
        <f t="shared" si="77"/>
        <v>0.69110635940363097</v>
      </c>
      <c r="H168" s="124">
        <f t="shared" si="77"/>
        <v>0.70038274477612272</v>
      </c>
      <c r="I168" s="124">
        <f t="shared" si="77"/>
        <v>0.70342357219563556</v>
      </c>
      <c r="J168" s="124">
        <f t="shared" si="77"/>
        <v>0.71018068207367901</v>
      </c>
      <c r="K168" s="124">
        <f t="shared" si="77"/>
        <v>0.6984452783606423</v>
      </c>
      <c r="L168" s="124">
        <f t="shared" si="77"/>
        <v>0.71206293251538011</v>
      </c>
      <c r="M168" s="124">
        <f t="shared" si="77"/>
        <v>0.71019240991386801</v>
      </c>
      <c r="N168" s="124">
        <f t="shared" si="77"/>
        <v>0.71557941015078541</v>
      </c>
      <c r="O168" s="124">
        <f t="shared" si="77"/>
        <v>0.72032423174496718</v>
      </c>
      <c r="P168" s="124">
        <f t="shared" si="77"/>
        <v>0.71738579349868559</v>
      </c>
      <c r="Q168" s="124">
        <f t="shared" si="77"/>
        <v>0.73096705895862324</v>
      </c>
      <c r="R168" s="124">
        <f t="shared" ref="R168:V168" si="78">IF(R147=0,"",R147/R126)</f>
        <v>0.74667325245655691</v>
      </c>
      <c r="S168" s="124">
        <f t="shared" si="78"/>
        <v>0.75428981587634891</v>
      </c>
      <c r="T168" s="124">
        <f t="shared" si="78"/>
        <v>0.75511869364877526</v>
      </c>
      <c r="U168" s="124">
        <f t="shared" si="78"/>
        <v>0.75441220591319513</v>
      </c>
      <c r="V168" s="124">
        <f t="shared" si="78"/>
        <v>0.7553365378576461</v>
      </c>
      <c r="W168" s="124">
        <f t="shared" ref="W168:Y168" si="79">IF(W147=0,"",W147/W126)</f>
        <v>0.77135862874499106</v>
      </c>
      <c r="X168" s="124">
        <f t="shared" si="79"/>
        <v>0.81757255122506878</v>
      </c>
      <c r="Y168" s="124">
        <f t="shared" si="79"/>
        <v>0.84773932430429555</v>
      </c>
      <c r="DA168" s="130" t="s">
        <v>1924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:Y169" si="82">IF(W148=0,"",W148/W127)</f>
        <v/>
      </c>
      <c r="X169" s="111" t="str">
        <f t="shared" si="82"/>
        <v/>
      </c>
      <c r="Y169" s="111" t="str">
        <f t="shared" si="82"/>
        <v/>
      </c>
      <c r="DA169" s="63" t="s">
        <v>1925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0.61185672158595139</v>
      </c>
      <c r="C170" s="111">
        <f t="shared" si="83"/>
        <v>0.61218646113696795</v>
      </c>
      <c r="D170" s="111">
        <f t="shared" si="83"/>
        <v>0.61233589211725203</v>
      </c>
      <c r="E170" s="111">
        <f t="shared" si="83"/>
        <v>0.61303211645802003</v>
      </c>
      <c r="F170" s="111">
        <f t="shared" si="83"/>
        <v>0.61424138910073722</v>
      </c>
      <c r="G170" s="111">
        <f t="shared" si="83"/>
        <v>0.61583429038223447</v>
      </c>
      <c r="H170" s="111">
        <f t="shared" si="83"/>
        <v>0.6177117381172339</v>
      </c>
      <c r="I170" s="111">
        <f t="shared" si="83"/>
        <v>0.61856746445456501</v>
      </c>
      <c r="J170" s="111">
        <f t="shared" si="83"/>
        <v>0.61861924837360338</v>
      </c>
      <c r="K170" s="111">
        <f t="shared" si="83"/>
        <v>0.618680045634594</v>
      </c>
      <c r="L170" s="111">
        <f t="shared" si="83"/>
        <v>0.61871245642989592</v>
      </c>
      <c r="M170" s="111">
        <f t="shared" si="83"/>
        <v>0.61875692787678771</v>
      </c>
      <c r="N170" s="111">
        <f t="shared" si="83"/>
        <v>0.61879842321204326</v>
      </c>
      <c r="O170" s="111">
        <f t="shared" si="83"/>
        <v>0.61889274114258508</v>
      </c>
      <c r="P170" s="111">
        <f t="shared" si="83"/>
        <v>0.61901036797595632</v>
      </c>
      <c r="Q170" s="111">
        <f t="shared" si="83"/>
        <v>0.61926732849237531</v>
      </c>
      <c r="R170" s="111">
        <f t="shared" ref="R170:V170" si="84">IF(R149=0,"",R149/R128)</f>
        <v>0.61960808242352083</v>
      </c>
      <c r="S170" s="111">
        <f t="shared" si="84"/>
        <v>0.62001590938007956</v>
      </c>
      <c r="T170" s="111">
        <f t="shared" si="84"/>
        <v>0.62002060079147592</v>
      </c>
      <c r="U170" s="111">
        <f t="shared" si="84"/>
        <v>0.62002940000059747</v>
      </c>
      <c r="V170" s="111">
        <f t="shared" si="84"/>
        <v>0.62021022573343654</v>
      </c>
      <c r="W170" s="111">
        <f t="shared" ref="W170:Y170" si="85">IF(W149=0,"",W149/W128)</f>
        <v>0.62090094916034122</v>
      </c>
      <c r="X170" s="111">
        <f t="shared" si="85"/>
        <v>0.62180074360209159</v>
      </c>
      <c r="Y170" s="111">
        <f t="shared" si="85"/>
        <v>0.6236173333150461</v>
      </c>
      <c r="DA170" s="63" t="s">
        <v>1926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0.75833892741635756</v>
      </c>
      <c r="C171" s="45">
        <f t="shared" si="86"/>
        <v>0.75912423204153523</v>
      </c>
      <c r="D171" s="45">
        <f t="shared" si="86"/>
        <v>0.75946373230283293</v>
      </c>
      <c r="E171" s="45">
        <f t="shared" si="86"/>
        <v>0.76112486238180388</v>
      </c>
      <c r="F171" s="45">
        <f t="shared" si="86"/>
        <v>0.763863253055864</v>
      </c>
      <c r="G171" s="45">
        <f t="shared" si="86"/>
        <v>0.76842269359425142</v>
      </c>
      <c r="H171" s="45">
        <f t="shared" si="86"/>
        <v>0.77406951328634854</v>
      </c>
      <c r="I171" s="45">
        <f t="shared" si="86"/>
        <v>0.77657685942645194</v>
      </c>
      <c r="J171" s="45">
        <f t="shared" si="86"/>
        <v>0.77736568830912967</v>
      </c>
      <c r="K171" s="45">
        <f t="shared" si="86"/>
        <v>0.77820187348152714</v>
      </c>
      <c r="L171" s="45">
        <f t="shared" si="86"/>
        <v>0.77859210276127133</v>
      </c>
      <c r="M171" s="45">
        <f t="shared" si="86"/>
        <v>0.7790791598139023</v>
      </c>
      <c r="N171" s="45">
        <f t="shared" si="86"/>
        <v>0.77948522609588988</v>
      </c>
      <c r="O171" s="45">
        <f t="shared" si="86"/>
        <v>0.78103322995870639</v>
      </c>
      <c r="P171" s="45">
        <f t="shared" si="86"/>
        <v>0.78586119413972433</v>
      </c>
      <c r="Q171" s="45">
        <f t="shared" si="86"/>
        <v>0.79608139561058566</v>
      </c>
      <c r="R171" s="45">
        <f t="shared" ref="R171:V171" si="87">IF(R150=0,"",R150/R129)</f>
        <v>0.80721311245481353</v>
      </c>
      <c r="S171" s="45">
        <f t="shared" si="87"/>
        <v>0.81548471200986095</v>
      </c>
      <c r="T171" s="45">
        <f t="shared" si="87"/>
        <v>0.81563252884117665</v>
      </c>
      <c r="U171" s="45">
        <f t="shared" si="87"/>
        <v>0.81577609150717834</v>
      </c>
      <c r="V171" s="45">
        <f t="shared" si="87"/>
        <v>0.81882906487093554</v>
      </c>
      <c r="W171" s="45">
        <f t="shared" ref="W171:Y171" si="88">IF(W150=0,"",W150/W129)</f>
        <v>0.83433048487850214</v>
      </c>
      <c r="X171" s="45">
        <f t="shared" si="88"/>
        <v>0.86286588415078813</v>
      </c>
      <c r="Y171" s="45">
        <f t="shared" si="88"/>
        <v>0.88477407032873834</v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1590.2609867370388</v>
      </c>
      <c r="C173" s="117">
        <f t="shared" si="89"/>
        <v>1533.7406233211727</v>
      </c>
      <c r="D173" s="117">
        <f t="shared" si="89"/>
        <v>1081.2492849708403</v>
      </c>
      <c r="E173" s="117">
        <f t="shared" si="89"/>
        <v>1040.6351200180391</v>
      </c>
      <c r="F173" s="117">
        <f t="shared" si="89"/>
        <v>1004.9177119727875</v>
      </c>
      <c r="G173" s="117">
        <f t="shared" si="89"/>
        <v>904.31540001611643</v>
      </c>
      <c r="H173" s="117">
        <f t="shared" si="89"/>
        <v>874.19414923155682</v>
      </c>
      <c r="I173" s="117">
        <f t="shared" si="89"/>
        <v>851.36904113467176</v>
      </c>
      <c r="J173" s="117">
        <f t="shared" si="89"/>
        <v>948.46954505379983</v>
      </c>
      <c r="K173" s="117">
        <f t="shared" si="89"/>
        <v>836.37275756595477</v>
      </c>
      <c r="L173" s="117">
        <f t="shared" si="89"/>
        <v>930.07534447648743</v>
      </c>
      <c r="M173" s="117">
        <f t="shared" si="89"/>
        <v>176.97186413724779</v>
      </c>
      <c r="N173" s="117">
        <f t="shared" si="89"/>
        <v>193.06211177016883</v>
      </c>
      <c r="O173" s="117">
        <f t="shared" si="89"/>
        <v>200.86594654992365</v>
      </c>
      <c r="P173" s="117">
        <f t="shared" si="89"/>
        <v>149.64322396905732</v>
      </c>
      <c r="Q173" s="117">
        <f t="shared" si="89"/>
        <v>154.49720109268912</v>
      </c>
      <c r="R173" s="117">
        <f t="shared" ref="R173:V173" si="90">R174+R177+R179+R189</f>
        <v>159.79184852639335</v>
      </c>
      <c r="S173" s="117">
        <f t="shared" si="90"/>
        <v>150.61252611767077</v>
      </c>
      <c r="T173" s="117">
        <f t="shared" si="90"/>
        <v>109.42546718680492</v>
      </c>
      <c r="U173" s="117">
        <f t="shared" si="90"/>
        <v>100.98256723914345</v>
      </c>
      <c r="V173" s="117">
        <f t="shared" si="90"/>
        <v>85.600502740402206</v>
      </c>
      <c r="W173" s="117">
        <f t="shared" ref="W173:Y173" si="91">W174+W177+W179+W189</f>
        <v>108.40475373447671</v>
      </c>
      <c r="X173" s="117">
        <f t="shared" si="91"/>
        <v>110.94246553463695</v>
      </c>
      <c r="Y173" s="117">
        <f t="shared" si="91"/>
        <v>79.021548923192597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1514.2959582652891</v>
      </c>
      <c r="C174" s="122">
        <f t="shared" si="92"/>
        <v>1464.8369398474924</v>
      </c>
      <c r="D174" s="122">
        <f t="shared" si="92"/>
        <v>1022.9412938686136</v>
      </c>
      <c r="E174" s="122">
        <f t="shared" si="92"/>
        <v>986.7353029833622</v>
      </c>
      <c r="F174" s="122">
        <f t="shared" si="92"/>
        <v>953.70402763784398</v>
      </c>
      <c r="G174" s="122">
        <f t="shared" si="92"/>
        <v>856.79855134485263</v>
      </c>
      <c r="H174" s="122">
        <f t="shared" si="92"/>
        <v>824.69555972772969</v>
      </c>
      <c r="I174" s="122">
        <f t="shared" si="92"/>
        <v>796.16010595101363</v>
      </c>
      <c r="J174" s="122">
        <f t="shared" si="92"/>
        <v>890.05555335329916</v>
      </c>
      <c r="K174" s="122">
        <f t="shared" si="92"/>
        <v>782.69727421159087</v>
      </c>
      <c r="L174" s="122">
        <f t="shared" si="92"/>
        <v>870.05623667033728</v>
      </c>
      <c r="M174" s="122">
        <f t="shared" si="92"/>
        <v>159.16441763935964</v>
      </c>
      <c r="N174" s="122">
        <f t="shared" si="92"/>
        <v>177.69531573061462</v>
      </c>
      <c r="O174" s="122">
        <f t="shared" si="92"/>
        <v>186.64193894748166</v>
      </c>
      <c r="P174" s="122">
        <f t="shared" si="92"/>
        <v>135.99764503612198</v>
      </c>
      <c r="Q174" s="122">
        <f t="shared" si="92"/>
        <v>141.25134836182988</v>
      </c>
      <c r="R174" s="122">
        <f t="shared" ref="R174:V174" si="93">SUM(R175:R176)</f>
        <v>145.58226233466354</v>
      </c>
      <c r="S174" s="122">
        <f t="shared" si="93"/>
        <v>135.6375527028014</v>
      </c>
      <c r="T174" s="122">
        <f t="shared" si="93"/>
        <v>100.07155806657914</v>
      </c>
      <c r="U174" s="122">
        <f t="shared" si="93"/>
        <v>94.094532471137555</v>
      </c>
      <c r="V174" s="122">
        <f t="shared" si="93"/>
        <v>79.100244399172027</v>
      </c>
      <c r="W174" s="122">
        <f t="shared" ref="W174:Y174" si="94">SUM(W175:W176)</f>
        <v>100.49059958346702</v>
      </c>
      <c r="X174" s="122">
        <f t="shared" si="94"/>
        <v>106.56151519752888</v>
      </c>
      <c r="Y174" s="122">
        <f t="shared" si="94"/>
        <v>75.682674647092199</v>
      </c>
      <c r="DA174" s="130" t="s">
        <v>2077</v>
      </c>
    </row>
    <row r="175" spans="1:105" ht="12" customHeight="1" x14ac:dyDescent="0.25">
      <c r="A175" s="97" t="s">
        <v>51</v>
      </c>
      <c r="B175" s="98">
        <v>1514.2959582652891</v>
      </c>
      <c r="C175" s="98">
        <v>1464.8369398474924</v>
      </c>
      <c r="D175" s="98">
        <v>1022.9412938686136</v>
      </c>
      <c r="E175" s="98">
        <v>986.7353029833622</v>
      </c>
      <c r="F175" s="98">
        <v>953.70402763784398</v>
      </c>
      <c r="G175" s="98">
        <v>856.79855134485263</v>
      </c>
      <c r="H175" s="98">
        <v>824.69555972772969</v>
      </c>
      <c r="I175" s="98">
        <v>796.16010595101363</v>
      </c>
      <c r="J175" s="98">
        <v>890.05555335329916</v>
      </c>
      <c r="K175" s="98">
        <v>782.69727421159087</v>
      </c>
      <c r="L175" s="98">
        <v>870.05623667033728</v>
      </c>
      <c r="M175" s="98">
        <v>159.16441763935964</v>
      </c>
      <c r="N175" s="98">
        <v>177.69531573061462</v>
      </c>
      <c r="O175" s="98">
        <v>186.64193894748166</v>
      </c>
      <c r="P175" s="98">
        <v>135.99764503612198</v>
      </c>
      <c r="Q175" s="98">
        <v>141.25134836182988</v>
      </c>
      <c r="R175" s="98">
        <v>145.58226233466354</v>
      </c>
      <c r="S175" s="98">
        <v>135.6375527028014</v>
      </c>
      <c r="T175" s="98">
        <v>100.07155806657914</v>
      </c>
      <c r="U175" s="98">
        <v>94.094532471137555</v>
      </c>
      <c r="V175" s="98">
        <v>79.100244399172027</v>
      </c>
      <c r="W175" s="98">
        <v>100.49059958346702</v>
      </c>
      <c r="X175" s="98">
        <v>106.56151519752888</v>
      </c>
      <c r="Y175" s="98">
        <v>75.682674647092199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41.720331322280622</v>
      </c>
      <c r="C179" s="122">
        <v>39.545105148124861</v>
      </c>
      <c r="D179" s="122">
        <v>33.16161357607222</v>
      </c>
      <c r="E179" s="122">
        <v>33.148620721428294</v>
      </c>
      <c r="F179" s="122">
        <v>32.61128666044835</v>
      </c>
      <c r="G179" s="122">
        <v>30.573500136945626</v>
      </c>
      <c r="H179" s="122">
        <v>33.673815275367765</v>
      </c>
      <c r="I179" s="122">
        <v>38.885945732072614</v>
      </c>
      <c r="J179" s="122">
        <v>43.764799881622196</v>
      </c>
      <c r="K179" s="122">
        <v>39.906557511736999</v>
      </c>
      <c r="L179" s="122">
        <v>48.411973491146505</v>
      </c>
      <c r="M179" s="122">
        <v>10.850369494293711</v>
      </c>
      <c r="N179" s="122">
        <v>10.917170502230553</v>
      </c>
      <c r="O179" s="122">
        <v>11.158005243747905</v>
      </c>
      <c r="P179" s="122">
        <v>10.752129696870215</v>
      </c>
      <c r="Q179" s="122">
        <v>10.688709299030107</v>
      </c>
      <c r="R179" s="122">
        <v>12.232059514341643</v>
      </c>
      <c r="S179" s="122">
        <v>13.133801844493407</v>
      </c>
      <c r="T179" s="122">
        <v>7.7837152567937853</v>
      </c>
      <c r="U179" s="122">
        <v>5.4636838813114146</v>
      </c>
      <c r="V179" s="122">
        <v>5.0425657128108812</v>
      </c>
      <c r="W179" s="122">
        <v>6.6380005772184054</v>
      </c>
      <c r="X179" s="122">
        <v>3.4648691354677004</v>
      </c>
      <c r="Y179" s="122">
        <v>2.752964348815222</v>
      </c>
      <c r="DA179" s="130" t="s">
        <v>2082</v>
      </c>
    </row>
    <row r="180" spans="1:105" ht="12" customHeight="1" x14ac:dyDescent="0.25">
      <c r="A180" s="97" t="s">
        <v>143</v>
      </c>
      <c r="B180" s="98">
        <v>30.523434537171763</v>
      </c>
      <c r="C180" s="98">
        <v>29.9232159939986</v>
      </c>
      <c r="D180" s="98">
        <v>24.952239333601309</v>
      </c>
      <c r="E180" s="98">
        <v>26.423658298000515</v>
      </c>
      <c r="F180" s="98">
        <v>26.823848923361087</v>
      </c>
      <c r="G180" s="98">
        <v>25.659292336278469</v>
      </c>
      <c r="H180" s="98">
        <v>29.514412353224987</v>
      </c>
      <c r="I180" s="98">
        <v>34.937866129797101</v>
      </c>
      <c r="J180" s="98">
        <v>40.338504328130647</v>
      </c>
      <c r="K180" s="98">
        <v>36.775412269560903</v>
      </c>
      <c r="L180" s="98">
        <v>45.871791250771665</v>
      </c>
      <c r="M180" s="98">
        <v>9.65831892108835</v>
      </c>
      <c r="N180" s="98">
        <v>10.205652509876078</v>
      </c>
      <c r="O180" s="98">
        <v>10.73107713303029</v>
      </c>
      <c r="P180" s="98">
        <v>10.322091284262047</v>
      </c>
      <c r="Q180" s="98">
        <v>10.353931718575359</v>
      </c>
      <c r="R180" s="98">
        <v>11.974356305763109</v>
      </c>
      <c r="S180" s="98">
        <v>12.924271537606133</v>
      </c>
      <c r="T180" s="98">
        <v>7.5805962535962834</v>
      </c>
      <c r="U180" s="98">
        <v>5.2628604089973869</v>
      </c>
      <c r="V180" s="98">
        <v>4.8349688009202065</v>
      </c>
      <c r="W180" s="98">
        <v>6.4143178567002614</v>
      </c>
      <c r="X180" s="98">
        <v>3.334529922726301</v>
      </c>
      <c r="Y180" s="98">
        <v>2.662755912987941</v>
      </c>
      <c r="DA180" s="63" t="s">
        <v>2083</v>
      </c>
    </row>
    <row r="181" spans="1:105" ht="12" customHeight="1" x14ac:dyDescent="0.25">
      <c r="A181" s="97" t="s">
        <v>124</v>
      </c>
      <c r="B181" s="98">
        <v>11.195885524711892</v>
      </c>
      <c r="C181" s="98">
        <v>9.6211100354610455</v>
      </c>
      <c r="D181" s="98">
        <v>8.2087807713834327</v>
      </c>
      <c r="E181" s="98">
        <v>6.7244760947096172</v>
      </c>
      <c r="F181" s="98">
        <v>5.786956186831719</v>
      </c>
      <c r="G181" s="98">
        <v>4.9137834660650928</v>
      </c>
      <c r="H181" s="98">
        <v>4.1590135015368226</v>
      </c>
      <c r="I181" s="98">
        <v>3.9475117457903899</v>
      </c>
      <c r="J181" s="98">
        <v>3.4257987503678557</v>
      </c>
      <c r="K181" s="98">
        <v>3.1306175106878031</v>
      </c>
      <c r="L181" s="98">
        <v>2.5389512746345932</v>
      </c>
      <c r="M181" s="98">
        <v>1.1917566152425276</v>
      </c>
      <c r="N181" s="98">
        <v>0.7112312544556405</v>
      </c>
      <c r="O181" s="98">
        <v>0.42682679336180362</v>
      </c>
      <c r="P181" s="98">
        <v>0.42996453503312726</v>
      </c>
      <c r="Q181" s="98">
        <v>0.33469169805036875</v>
      </c>
      <c r="R181" s="98">
        <v>0.25770320857853302</v>
      </c>
      <c r="S181" s="98">
        <v>0.20953030688727461</v>
      </c>
      <c r="T181" s="98">
        <v>0.20311900319750212</v>
      </c>
      <c r="U181" s="98">
        <v>0.20082347231402786</v>
      </c>
      <c r="V181" s="98">
        <v>0.20759691189067483</v>
      </c>
      <c r="W181" s="98">
        <v>0.22368272051814425</v>
      </c>
      <c r="X181" s="98">
        <v>0.1303392127413992</v>
      </c>
      <c r="Y181" s="98">
        <v>9.0208435827280831E-2</v>
      </c>
      <c r="DA181" s="63" t="s">
        <v>2084</v>
      </c>
    </row>
    <row r="182" spans="1:105" ht="12" customHeight="1" x14ac:dyDescent="0.25">
      <c r="A182" s="97" t="s">
        <v>123</v>
      </c>
      <c r="B182" s="98">
        <v>1.0112603969644929E-3</v>
      </c>
      <c r="C182" s="98">
        <v>7.7911866521187688E-4</v>
      </c>
      <c r="D182" s="98">
        <v>5.934710874737531E-4</v>
      </c>
      <c r="E182" s="98">
        <v>4.8632871815740768E-4</v>
      </c>
      <c r="F182" s="98">
        <v>4.8155025554267315E-4</v>
      </c>
      <c r="G182" s="98">
        <v>4.2433460206466473E-4</v>
      </c>
      <c r="H182" s="98">
        <v>3.8942060595651551E-4</v>
      </c>
      <c r="I182" s="98">
        <v>5.6785648511927043E-4</v>
      </c>
      <c r="J182" s="98">
        <v>4.9680312369289532E-4</v>
      </c>
      <c r="K182" s="98">
        <v>5.2773148829298258E-4</v>
      </c>
      <c r="L182" s="98">
        <v>1.230965740246806E-3</v>
      </c>
      <c r="M182" s="98">
        <v>2.9395796283423619E-4</v>
      </c>
      <c r="N182" s="98">
        <v>2.8673789883535078E-4</v>
      </c>
      <c r="O182" s="98">
        <v>1.0131735581116685E-4</v>
      </c>
      <c r="P182" s="98">
        <v>7.3877575039825921E-5</v>
      </c>
      <c r="Q182" s="98">
        <v>8.5882404379396588E-5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2085</v>
      </c>
    </row>
    <row r="183" spans="1:105" ht="12" customHeight="1" x14ac:dyDescent="0.25">
      <c r="A183" s="100" t="s">
        <v>50</v>
      </c>
      <c r="B183" s="101">
        <v>1.0112603969644929E-3</v>
      </c>
      <c r="C183" s="101">
        <v>7.7911866521187688E-4</v>
      </c>
      <c r="D183" s="101">
        <v>5.934710874737531E-4</v>
      </c>
      <c r="E183" s="101">
        <v>4.8632871815740768E-4</v>
      </c>
      <c r="F183" s="101">
        <v>4.8155025554267315E-4</v>
      </c>
      <c r="G183" s="101">
        <v>4.2433460206466473E-4</v>
      </c>
      <c r="H183" s="101">
        <v>3.8942060595651551E-4</v>
      </c>
      <c r="I183" s="101">
        <v>5.6785648511927043E-4</v>
      </c>
      <c r="J183" s="101">
        <v>4.9680312369289532E-4</v>
      </c>
      <c r="K183" s="101">
        <v>5.2773148829298258E-4</v>
      </c>
      <c r="L183" s="101">
        <v>1.230965740246806E-3</v>
      </c>
      <c r="M183" s="101">
        <v>2.9395796283423619E-4</v>
      </c>
      <c r="N183" s="101">
        <v>2.8673789883535078E-4</v>
      </c>
      <c r="O183" s="101">
        <v>1.0131735581116685E-4</v>
      </c>
      <c r="P183" s="101">
        <v>7.3877575039825921E-5</v>
      </c>
      <c r="Q183" s="101">
        <v>8.5882404379396588E-5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34.244697149469083</v>
      </c>
      <c r="C189" s="122">
        <v>29.358578325555619</v>
      </c>
      <c r="D189" s="122">
        <v>25.14637752615462</v>
      </c>
      <c r="E189" s="122">
        <v>20.751196313248652</v>
      </c>
      <c r="F189" s="122">
        <v>18.602397674495109</v>
      </c>
      <c r="G189" s="122">
        <v>16.943348534318098</v>
      </c>
      <c r="H189" s="122">
        <v>15.824774228459297</v>
      </c>
      <c r="I189" s="122">
        <v>16.322989451585467</v>
      </c>
      <c r="J189" s="122">
        <v>14.649191818878434</v>
      </c>
      <c r="K189" s="122">
        <v>13.768925842626944</v>
      </c>
      <c r="L189" s="122">
        <v>11.607134315003735</v>
      </c>
      <c r="M189" s="122">
        <v>6.9570770035944323</v>
      </c>
      <c r="N189" s="122">
        <v>4.4496255373236382</v>
      </c>
      <c r="O189" s="122">
        <v>3.0660023586940706</v>
      </c>
      <c r="P189" s="122">
        <v>2.8934492360651101</v>
      </c>
      <c r="Q189" s="122">
        <v>2.557143431829132</v>
      </c>
      <c r="R189" s="122">
        <v>1.9775266773881834</v>
      </c>
      <c r="S189" s="122">
        <v>1.841171570375951</v>
      </c>
      <c r="T189" s="122">
        <v>1.5701938634319936</v>
      </c>
      <c r="U189" s="122">
        <v>1.4243508866944894</v>
      </c>
      <c r="V189" s="122">
        <v>1.4576926284192933</v>
      </c>
      <c r="W189" s="122">
        <v>1.2761535737912855</v>
      </c>
      <c r="X189" s="122">
        <v>0.91608120164037987</v>
      </c>
      <c r="Y189" s="122">
        <v>0.58590992728516678</v>
      </c>
      <c r="DA189" s="130" t="s">
        <v>2092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2093</v>
      </c>
    </row>
    <row r="191" spans="1:105" ht="12" customHeight="1" x14ac:dyDescent="0.25">
      <c r="A191" s="97" t="s">
        <v>50</v>
      </c>
      <c r="B191" s="98">
        <v>34.244697149469083</v>
      </c>
      <c r="C191" s="98">
        <v>29.358578325555619</v>
      </c>
      <c r="D191" s="98">
        <v>25.14637752615462</v>
      </c>
      <c r="E191" s="98">
        <v>20.751196313248652</v>
      </c>
      <c r="F191" s="98">
        <v>18.602397674495109</v>
      </c>
      <c r="G191" s="98">
        <v>16.943348534318098</v>
      </c>
      <c r="H191" s="98">
        <v>15.824774228459297</v>
      </c>
      <c r="I191" s="98">
        <v>16.322989451585467</v>
      </c>
      <c r="J191" s="98">
        <v>14.649191818878434</v>
      </c>
      <c r="K191" s="98">
        <v>13.768925842626944</v>
      </c>
      <c r="L191" s="98">
        <v>11.607134315003735</v>
      </c>
      <c r="M191" s="98">
        <v>6.9570770035944323</v>
      </c>
      <c r="N191" s="98">
        <v>4.4496255373236382</v>
      </c>
      <c r="O191" s="98">
        <v>3.0660023586940706</v>
      </c>
      <c r="P191" s="98">
        <v>2.8934492360651101</v>
      </c>
      <c r="Q191" s="98">
        <v>2.557143431829132</v>
      </c>
      <c r="R191" s="98">
        <v>1.9775266773881834</v>
      </c>
      <c r="S191" s="98">
        <v>1.841171570375951</v>
      </c>
      <c r="T191" s="98">
        <v>1.5701938634319936</v>
      </c>
      <c r="U191" s="98">
        <v>1.4243508866944894</v>
      </c>
      <c r="V191" s="98">
        <v>1.4576926284192933</v>
      </c>
      <c r="W191" s="98">
        <v>1.2761535737912855</v>
      </c>
      <c r="X191" s="98">
        <v>0.91608120164037987</v>
      </c>
      <c r="Y191" s="98">
        <v>0.58590992728516678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14471.996547804591</v>
      </c>
      <c r="C194" s="117">
        <f t="shared" si="96"/>
        <v>15539.003763330929</v>
      </c>
      <c r="D194" s="117">
        <f t="shared" si="96"/>
        <v>13219.94643859011</v>
      </c>
      <c r="E194" s="117">
        <f t="shared" si="96"/>
        <v>14608.137870563292</v>
      </c>
      <c r="F194" s="117">
        <f t="shared" si="96"/>
        <v>15407.110838943618</v>
      </c>
      <c r="G194" s="117">
        <f t="shared" si="96"/>
        <v>14540.405216958896</v>
      </c>
      <c r="H194" s="117">
        <f t="shared" si="96"/>
        <v>14205.407573280972</v>
      </c>
      <c r="I194" s="117">
        <f t="shared" si="96"/>
        <v>13880.155417467822</v>
      </c>
      <c r="J194" s="117">
        <f t="shared" si="96"/>
        <v>15454.642451965658</v>
      </c>
      <c r="K194" s="117">
        <f t="shared" si="96"/>
        <v>14367.773141796657</v>
      </c>
      <c r="L194" s="117">
        <f t="shared" si="96"/>
        <v>19053.65349417003</v>
      </c>
      <c r="M194" s="117">
        <f t="shared" si="96"/>
        <v>6975.6737149781538</v>
      </c>
      <c r="N194" s="117">
        <f t="shared" si="96"/>
        <v>10814.956509069545</v>
      </c>
      <c r="O194" s="117">
        <f t="shared" si="96"/>
        <v>15030.442535627304</v>
      </c>
      <c r="P194" s="117">
        <f t="shared" si="96"/>
        <v>11766.226224064036</v>
      </c>
      <c r="Q194" s="117">
        <f t="shared" si="96"/>
        <v>12593.56298588742</v>
      </c>
      <c r="R194" s="117">
        <f t="shared" ref="R194:V194" si="97">R195+R198+R200+R210</f>
        <v>13757.767851585104</v>
      </c>
      <c r="S194" s="117">
        <f t="shared" si="97"/>
        <v>14230.19099081294</v>
      </c>
      <c r="T194" s="117">
        <f t="shared" si="97"/>
        <v>12447.801780131338</v>
      </c>
      <c r="U194" s="117">
        <f t="shared" si="97"/>
        <v>12833.708275649471</v>
      </c>
      <c r="V194" s="117">
        <f t="shared" si="97"/>
        <v>11765.560102918673</v>
      </c>
      <c r="W194" s="117">
        <f t="shared" ref="W194:Y194" si="98">W195+W198+W200+W210</f>
        <v>14004.239215415933</v>
      </c>
      <c r="X194" s="117">
        <f t="shared" si="98"/>
        <v>13050.109880766837</v>
      </c>
      <c r="Y194" s="117">
        <f t="shared" si="98"/>
        <v>10255.078498131821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12264.03389933532</v>
      </c>
      <c r="C195" s="122">
        <f t="shared" si="99"/>
        <v>13343.139065458799</v>
      </c>
      <c r="D195" s="122">
        <f t="shared" si="99"/>
        <v>11037.123013313583</v>
      </c>
      <c r="E195" s="122">
        <f t="shared" si="99"/>
        <v>12317.928581922466</v>
      </c>
      <c r="F195" s="122">
        <f t="shared" si="99"/>
        <v>13238.861951110954</v>
      </c>
      <c r="G195" s="122">
        <f t="shared" si="99"/>
        <v>12464.786488338614</v>
      </c>
      <c r="H195" s="122">
        <f t="shared" si="99"/>
        <v>12056.973649809281</v>
      </c>
      <c r="I195" s="122">
        <f t="shared" si="99"/>
        <v>11632.369374116106</v>
      </c>
      <c r="J195" s="122">
        <f t="shared" si="99"/>
        <v>13113.425922825651</v>
      </c>
      <c r="K195" s="122">
        <f t="shared" si="99"/>
        <v>12236.492399005474</v>
      </c>
      <c r="L195" s="122">
        <f t="shared" si="99"/>
        <v>16440.343273281193</v>
      </c>
      <c r="M195" s="122">
        <f t="shared" si="99"/>
        <v>4994.636773410587</v>
      </c>
      <c r="N195" s="122">
        <f t="shared" si="99"/>
        <v>8534.8885619651446</v>
      </c>
      <c r="O195" s="122">
        <f t="shared" si="99"/>
        <v>12521.965558216605</v>
      </c>
      <c r="P195" s="122">
        <f t="shared" si="99"/>
        <v>9413.4677328186663</v>
      </c>
      <c r="Q195" s="122">
        <f t="shared" si="99"/>
        <v>10209.067352277167</v>
      </c>
      <c r="R195" s="122">
        <f t="shared" ref="R195:V195" si="100">SUM(R196:R197)</f>
        <v>11302.115809174093</v>
      </c>
      <c r="S195" s="122">
        <f t="shared" si="100"/>
        <v>11554.282277887318</v>
      </c>
      <c r="T195" s="122">
        <f t="shared" si="100"/>
        <v>10035.751613451213</v>
      </c>
      <c r="U195" s="122">
        <f t="shared" si="100"/>
        <v>10515.074068216716</v>
      </c>
      <c r="V195" s="122">
        <f t="shared" si="100"/>
        <v>9308.2320562926179</v>
      </c>
      <c r="W195" s="122">
        <f t="shared" ref="W195:Y195" si="101">SUM(W196:W197)</f>
        <v>11426.015733782955</v>
      </c>
      <c r="X195" s="122">
        <f t="shared" si="101"/>
        <v>11040.891475810766</v>
      </c>
      <c r="Y195" s="122">
        <f t="shared" si="101"/>
        <v>8459.496690365504</v>
      </c>
      <c r="DA195" s="130" t="s">
        <v>2245</v>
      </c>
    </row>
    <row r="196" spans="1:105" ht="12" customHeight="1" x14ac:dyDescent="0.25">
      <c r="A196" s="97" t="s">
        <v>51</v>
      </c>
      <c r="B196" s="98">
        <v>12185.664915927027</v>
      </c>
      <c r="C196" s="98">
        <v>13260.028835717812</v>
      </c>
      <c r="D196" s="98">
        <v>10969.277076436501</v>
      </c>
      <c r="E196" s="98">
        <v>12245.685245555727</v>
      </c>
      <c r="F196" s="98">
        <v>13160.623249022874</v>
      </c>
      <c r="G196" s="98">
        <v>12392.808073502272</v>
      </c>
      <c r="H196" s="98">
        <v>11988.291901720339</v>
      </c>
      <c r="I196" s="98">
        <v>11565.156125603713</v>
      </c>
      <c r="J196" s="98">
        <v>13037.8066838545</v>
      </c>
      <c r="K196" s="98">
        <v>12167.083040171825</v>
      </c>
      <c r="L196" s="98">
        <v>16346.967653810225</v>
      </c>
      <c r="M196" s="98">
        <v>4966.605919767364</v>
      </c>
      <c r="N196" s="98">
        <v>8486.4394378399302</v>
      </c>
      <c r="O196" s="98">
        <v>12449.311645738851</v>
      </c>
      <c r="P196" s="98">
        <v>9359.4108554877694</v>
      </c>
      <c r="Q196" s="98">
        <v>10150.825022848501</v>
      </c>
      <c r="R196" s="98">
        <v>11237.915992764387</v>
      </c>
      <c r="S196" s="98">
        <v>11489.053375349997</v>
      </c>
      <c r="T196" s="98">
        <v>9979.565549017776</v>
      </c>
      <c r="U196" s="98">
        <v>10456.279874376625</v>
      </c>
      <c r="V196" s="98">
        <v>9256.6034258891104</v>
      </c>
      <c r="W196" s="98">
        <v>11361.26328405903</v>
      </c>
      <c r="X196" s="98">
        <v>10976.486403910778</v>
      </c>
      <c r="Y196" s="98">
        <v>8407.3274199768621</v>
      </c>
      <c r="DA196" s="63" t="s">
        <v>2246</v>
      </c>
    </row>
    <row r="197" spans="1:105" ht="12" customHeight="1" x14ac:dyDescent="0.25">
      <c r="A197" s="97" t="s">
        <v>53</v>
      </c>
      <c r="B197" s="98">
        <v>78.368983408291584</v>
      </c>
      <c r="C197" s="98">
        <v>83.110229740986199</v>
      </c>
      <c r="D197" s="98">
        <v>67.845936877081186</v>
      </c>
      <c r="E197" s="98">
        <v>72.243336366739584</v>
      </c>
      <c r="F197" s="98">
        <v>78.238702088080089</v>
      </c>
      <c r="G197" s="98">
        <v>71.978414836340804</v>
      </c>
      <c r="H197" s="98">
        <v>68.681748088941433</v>
      </c>
      <c r="I197" s="98">
        <v>67.213248512392965</v>
      </c>
      <c r="J197" s="98">
        <v>75.619238971150253</v>
      </c>
      <c r="K197" s="98">
        <v>69.409358833649705</v>
      </c>
      <c r="L197" s="98">
        <v>93.375619470968701</v>
      </c>
      <c r="M197" s="98">
        <v>28.030853643223114</v>
      </c>
      <c r="N197" s="98">
        <v>48.449124125215292</v>
      </c>
      <c r="O197" s="98">
        <v>72.653912477753479</v>
      </c>
      <c r="P197" s="98">
        <v>54.056877330897692</v>
      </c>
      <c r="Q197" s="98">
        <v>58.242329428664824</v>
      </c>
      <c r="R197" s="98">
        <v>64.199816409706102</v>
      </c>
      <c r="S197" s="98">
        <v>65.228902537321048</v>
      </c>
      <c r="T197" s="98">
        <v>56.186064433437224</v>
      </c>
      <c r="U197" s="98">
        <v>58.794193840090557</v>
      </c>
      <c r="V197" s="98">
        <v>51.628630403507437</v>
      </c>
      <c r="W197" s="98">
        <v>64.752449723923874</v>
      </c>
      <c r="X197" s="98">
        <v>64.405071899987504</v>
      </c>
      <c r="Y197" s="98">
        <v>52.169270388642211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20.664822824232836</v>
      </c>
      <c r="C198" s="122">
        <f t="shared" si="102"/>
        <v>28.309461672487924</v>
      </c>
      <c r="D198" s="122">
        <f t="shared" si="102"/>
        <v>25.516748979688138</v>
      </c>
      <c r="E198" s="122">
        <f t="shared" si="102"/>
        <v>85.378395754743423</v>
      </c>
      <c r="F198" s="122">
        <f t="shared" si="102"/>
        <v>24.194961210727303</v>
      </c>
      <c r="G198" s="122">
        <f t="shared" si="102"/>
        <v>27.487108276947264</v>
      </c>
      <c r="H198" s="122">
        <f t="shared" si="102"/>
        <v>26.205755906500496</v>
      </c>
      <c r="I198" s="122">
        <f t="shared" si="102"/>
        <v>9.7626809238843872</v>
      </c>
      <c r="J198" s="122">
        <f t="shared" si="102"/>
        <v>10.266747263555846</v>
      </c>
      <c r="K198" s="122">
        <f t="shared" si="102"/>
        <v>13.36238723446038</v>
      </c>
      <c r="L198" s="122">
        <f t="shared" si="102"/>
        <v>18.044419423831716</v>
      </c>
      <c r="M198" s="122">
        <f t="shared" si="102"/>
        <v>31.303092516784439</v>
      </c>
      <c r="N198" s="122">
        <f t="shared" si="102"/>
        <v>45.146645473351164</v>
      </c>
      <c r="O198" s="122">
        <f t="shared" si="102"/>
        <v>54.121458415440443</v>
      </c>
      <c r="P198" s="122">
        <f t="shared" si="102"/>
        <v>51.511187076857283</v>
      </c>
      <c r="Q198" s="122">
        <f t="shared" si="102"/>
        <v>44.779825787355279</v>
      </c>
      <c r="R198" s="122">
        <f t="shared" si="102"/>
        <v>37.832888266543463</v>
      </c>
      <c r="S198" s="122">
        <f t="shared" si="102"/>
        <v>19.669064305728092</v>
      </c>
      <c r="T198" s="122">
        <f t="shared" si="102"/>
        <v>8.6756629112050803</v>
      </c>
      <c r="U198" s="122">
        <f t="shared" si="102"/>
        <v>6.8513928583120913</v>
      </c>
      <c r="V198" s="122">
        <f t="shared" si="102"/>
        <v>8.2169174375720253</v>
      </c>
      <c r="W198" s="122">
        <f t="shared" si="102"/>
        <v>11.987980433778555</v>
      </c>
      <c r="X198" s="122">
        <f t="shared" si="102"/>
        <v>11.650897591573393</v>
      </c>
      <c r="Y198" s="122">
        <f t="shared" si="102"/>
        <v>18.802663045583955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20.664822824232836</v>
      </c>
      <c r="C199" s="98">
        <f>RES_hhdet_fech!C8</f>
        <v>28.309461672487924</v>
      </c>
      <c r="D199" s="98">
        <f>RES_hhdet_fech!D8</f>
        <v>25.516748979688138</v>
      </c>
      <c r="E199" s="98">
        <f>RES_hhdet_fech!E8</f>
        <v>85.378395754743423</v>
      </c>
      <c r="F199" s="98">
        <f>RES_hhdet_fech!F8</f>
        <v>24.194961210727303</v>
      </c>
      <c r="G199" s="98">
        <f>RES_hhdet_fech!G8</f>
        <v>27.487108276947264</v>
      </c>
      <c r="H199" s="98">
        <f>RES_hhdet_fech!H8</f>
        <v>26.205755906500496</v>
      </c>
      <c r="I199" s="98">
        <f>RES_hhdet_fech!I8</f>
        <v>9.7626809238843872</v>
      </c>
      <c r="J199" s="98">
        <f>RES_hhdet_fech!J8</f>
        <v>10.266747263555846</v>
      </c>
      <c r="K199" s="98">
        <f>RES_hhdet_fech!K8</f>
        <v>13.36238723446038</v>
      </c>
      <c r="L199" s="98">
        <f>RES_hhdet_fech!L8</f>
        <v>18.044419423831716</v>
      </c>
      <c r="M199" s="98">
        <f>RES_hhdet_fech!M8</f>
        <v>31.303092516784439</v>
      </c>
      <c r="N199" s="98">
        <f>RES_hhdet_fech!N8</f>
        <v>45.146645473351164</v>
      </c>
      <c r="O199" s="98">
        <f>RES_hhdet_fech!O8</f>
        <v>54.121458415440443</v>
      </c>
      <c r="P199" s="98">
        <f>RES_hhdet_fech!P8</f>
        <v>51.511187076857283</v>
      </c>
      <c r="Q199" s="98">
        <f>RES_hhdet_fech!Q8</f>
        <v>44.779825787355279</v>
      </c>
      <c r="R199" s="98">
        <f>RES_hhdet_fech!R8</f>
        <v>37.832888266543463</v>
      </c>
      <c r="S199" s="98">
        <f>RES_hhdet_fech!S8</f>
        <v>19.669064305728092</v>
      </c>
      <c r="T199" s="98">
        <f>RES_hhdet_fech!T8</f>
        <v>8.6756629112050803</v>
      </c>
      <c r="U199" s="98">
        <f>RES_hhdet_fech!U8</f>
        <v>6.8513928583120913</v>
      </c>
      <c r="V199" s="98">
        <f>RES_hhdet_fech!V8</f>
        <v>8.2169174375720253</v>
      </c>
      <c r="W199" s="98">
        <f>RES_hhdet_fech!W8</f>
        <v>11.987980433778555</v>
      </c>
      <c r="X199" s="98">
        <f>RES_hhdet_fech!X8</f>
        <v>11.650897591573393</v>
      </c>
      <c r="Y199" s="98">
        <f>RES_hhdet_fech!Y8</f>
        <v>18.802663045583955</v>
      </c>
      <c r="DA199" s="63" t="s">
        <v>2249</v>
      </c>
    </row>
    <row r="200" spans="1:105" ht="12" customHeight="1" x14ac:dyDescent="0.25">
      <c r="A200" s="121" t="s">
        <v>55</v>
      </c>
      <c r="B200" s="122">
        <v>1367.4539080412578</v>
      </c>
      <c r="C200" s="122">
        <v>1342.5457633626297</v>
      </c>
      <c r="D200" s="122">
        <v>1321.9620261135481</v>
      </c>
      <c r="E200" s="122">
        <v>1401.7080516305127</v>
      </c>
      <c r="F200" s="122">
        <v>1415.9575657736743</v>
      </c>
      <c r="G200" s="122">
        <v>1305.3219356215156</v>
      </c>
      <c r="H200" s="122">
        <v>1374.8921157945736</v>
      </c>
      <c r="I200" s="122">
        <v>1456.0116076278628</v>
      </c>
      <c r="J200" s="122">
        <v>1548.4485406063091</v>
      </c>
      <c r="K200" s="122">
        <v>1458.8737069512235</v>
      </c>
      <c r="L200" s="122">
        <v>1791.4561797348636</v>
      </c>
      <c r="M200" s="122">
        <v>1152.9444807087596</v>
      </c>
      <c r="N200" s="122">
        <v>1392.9489401242267</v>
      </c>
      <c r="O200" s="122">
        <v>1593.984558101213</v>
      </c>
      <c r="P200" s="122">
        <v>1536.491225843539</v>
      </c>
      <c r="Q200" s="122">
        <v>1552.4554177843099</v>
      </c>
      <c r="R200" s="122">
        <v>1671.0098053115923</v>
      </c>
      <c r="S200" s="122">
        <v>1869.2512031239028</v>
      </c>
      <c r="T200" s="122">
        <v>1620.800284964766</v>
      </c>
      <c r="U200" s="122">
        <v>1535.1990753853756</v>
      </c>
      <c r="V200" s="122">
        <v>1632.4014271202238</v>
      </c>
      <c r="W200" s="122">
        <v>1811.1382135401095</v>
      </c>
      <c r="X200" s="122">
        <v>1210.6350001582414</v>
      </c>
      <c r="Y200" s="122">
        <v>1075.3426744189846</v>
      </c>
      <c r="DA200" s="130" t="s">
        <v>2250</v>
      </c>
    </row>
    <row r="201" spans="1:105" ht="12" customHeight="1" x14ac:dyDescent="0.25">
      <c r="A201" s="97" t="s">
        <v>143</v>
      </c>
      <c r="B201" s="98">
        <v>1567.2999748830546</v>
      </c>
      <c r="C201" s="98">
        <v>1624.014945325878</v>
      </c>
      <c r="D201" s="98">
        <v>1454.0204759264227</v>
      </c>
      <c r="E201" s="98">
        <v>1596.4177909874418</v>
      </c>
      <c r="F201" s="98">
        <v>1616.7350105015294</v>
      </c>
      <c r="G201" s="98">
        <v>1454.0802132417648</v>
      </c>
      <c r="H201" s="98">
        <v>1656.70050592344</v>
      </c>
      <c r="I201" s="98">
        <v>1938.870556031115</v>
      </c>
      <c r="J201" s="98">
        <v>2250.5325966002642</v>
      </c>
      <c r="K201" s="98">
        <v>2144.9726377561688</v>
      </c>
      <c r="L201" s="98">
        <v>2852.2710860774114</v>
      </c>
      <c r="M201" s="98">
        <v>749.60520606380271</v>
      </c>
      <c r="N201" s="98">
        <v>1201.7091884294725</v>
      </c>
      <c r="O201" s="98">
        <v>1569.4861140272913</v>
      </c>
      <c r="P201" s="98">
        <v>1642.0612770339151</v>
      </c>
      <c r="Q201" s="98">
        <v>1610.5901445444374</v>
      </c>
      <c r="R201" s="98">
        <v>1858.8075818834229</v>
      </c>
      <c r="S201" s="98">
        <v>2169.2332918390002</v>
      </c>
      <c r="T201" s="98">
        <v>1656.519143856058</v>
      </c>
      <c r="U201" s="98">
        <v>1468.9931300522278</v>
      </c>
      <c r="V201" s="98">
        <v>1601.2601491158987</v>
      </c>
      <c r="W201" s="98">
        <v>2264.5678054696468</v>
      </c>
      <c r="X201" s="98">
        <v>1364.2541624192995</v>
      </c>
      <c r="Y201" s="98">
        <v>1116.7734420500872</v>
      </c>
      <c r="DA201" s="63" t="s">
        <v>2251</v>
      </c>
    </row>
    <row r="202" spans="1:105" ht="12" customHeight="1" x14ac:dyDescent="0.25">
      <c r="A202" s="97" t="s">
        <v>124</v>
      </c>
      <c r="B202" s="98">
        <v>1468.0350976835628</v>
      </c>
      <c r="C202" s="98">
        <v>1429.8602912226122</v>
      </c>
      <c r="D202" s="98">
        <v>1489.798776690893</v>
      </c>
      <c r="E202" s="98">
        <v>1465.4642374262339</v>
      </c>
      <c r="F202" s="98">
        <v>1499.6905246693984</v>
      </c>
      <c r="G202" s="98">
        <v>1458.8195584965908</v>
      </c>
      <c r="H202" s="98">
        <v>1414.0207400425456</v>
      </c>
      <c r="I202" s="98">
        <v>1467.9566655091094</v>
      </c>
      <c r="J202" s="98">
        <v>1394.9675955024836</v>
      </c>
      <c r="K202" s="98">
        <v>1420.3393483627872</v>
      </c>
      <c r="L202" s="98">
        <v>1512.6443856215219</v>
      </c>
      <c r="M202" s="98">
        <v>1638.4544932497388</v>
      </c>
      <c r="N202" s="98">
        <v>1647.87920050704</v>
      </c>
      <c r="O202" s="98">
        <v>1665.7534218461149</v>
      </c>
      <c r="P202" s="98">
        <v>1679.4878211196653</v>
      </c>
      <c r="Q202" s="98">
        <v>1628.0378619415367</v>
      </c>
      <c r="R202" s="98">
        <v>1584.4368831319455</v>
      </c>
      <c r="S202" s="98">
        <v>1618.2295722257334</v>
      </c>
      <c r="T202" s="98">
        <v>1649.754835721413</v>
      </c>
      <c r="U202" s="98">
        <v>1625.1135529798562</v>
      </c>
      <c r="V202" s="98">
        <v>1683.0196991685209</v>
      </c>
      <c r="W202" s="98">
        <v>1826.8875281988376</v>
      </c>
      <c r="X202" s="98">
        <v>1228.6448169558832</v>
      </c>
      <c r="Y202" s="98">
        <v>1070.3883725789867</v>
      </c>
      <c r="DA202" s="63" t="s">
        <v>2252</v>
      </c>
    </row>
    <row r="203" spans="1:105" ht="12" customHeight="1" x14ac:dyDescent="0.25">
      <c r="A203" s="97" t="s">
        <v>123</v>
      </c>
      <c r="B203" s="98">
        <v>1036.8519862400804</v>
      </c>
      <c r="C203" s="98">
        <v>1004.066605032776</v>
      </c>
      <c r="D203" s="98">
        <v>1034.3659569346521</v>
      </c>
      <c r="E203" s="98">
        <v>1033.7818774391651</v>
      </c>
      <c r="F203" s="98">
        <v>1057.5052577741467</v>
      </c>
      <c r="G203" s="98">
        <v>1023.8644441520697</v>
      </c>
      <c r="H203" s="98">
        <v>999.17114757195702</v>
      </c>
      <c r="I203" s="98">
        <v>1064.4621604979768</v>
      </c>
      <c r="J203" s="98">
        <v>1003.4651719013065</v>
      </c>
      <c r="K203" s="98">
        <v>1014.2757864498819</v>
      </c>
      <c r="L203" s="98">
        <v>1214.3796788657849</v>
      </c>
      <c r="M203" s="98">
        <v>1171.2176915316506</v>
      </c>
      <c r="N203" s="98">
        <v>1213.1039947854863</v>
      </c>
      <c r="O203" s="98">
        <v>1241.6464296338847</v>
      </c>
      <c r="P203" s="98">
        <v>1217.1816274731673</v>
      </c>
      <c r="Q203" s="98">
        <v>1245.855431085231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2253</v>
      </c>
    </row>
    <row r="204" spans="1:105" ht="12" customHeight="1" x14ac:dyDescent="0.25">
      <c r="A204" s="100" t="s">
        <v>50</v>
      </c>
      <c r="B204" s="101">
        <v>370.97948471139756</v>
      </c>
      <c r="C204" s="101">
        <v>342.98233192986299</v>
      </c>
      <c r="D204" s="101">
        <v>326.57107736493725</v>
      </c>
      <c r="E204" s="101">
        <v>356.81804173079735</v>
      </c>
      <c r="F204" s="101">
        <v>353.31209686467179</v>
      </c>
      <c r="G204" s="101">
        <v>311.33312941294292</v>
      </c>
      <c r="H204" s="101">
        <v>285.71682658076207</v>
      </c>
      <c r="I204" s="101">
        <v>357.11549135868387</v>
      </c>
      <c r="J204" s="101">
        <v>312.43121506106155</v>
      </c>
      <c r="K204" s="101">
        <v>290.39635515329644</v>
      </c>
      <c r="L204" s="101">
        <v>677.36713123283471</v>
      </c>
      <c r="M204" s="101">
        <v>323.514222171857</v>
      </c>
      <c r="N204" s="101">
        <v>420.75761406842571</v>
      </c>
      <c r="O204" s="101">
        <v>446.01759029391985</v>
      </c>
      <c r="P204" s="101">
        <v>325.22264060497406</v>
      </c>
      <c r="Q204" s="101">
        <v>378.07010203995674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2254</v>
      </c>
    </row>
    <row r="205" spans="1:105" ht="12" customHeight="1" x14ac:dyDescent="0.25">
      <c r="A205" s="103" t="s">
        <v>52</v>
      </c>
      <c r="B205" s="104">
        <v>665.87250152868285</v>
      </c>
      <c r="C205" s="104">
        <v>661.0842731029129</v>
      </c>
      <c r="D205" s="104">
        <v>707.79487956971491</v>
      </c>
      <c r="E205" s="104">
        <v>676.96383570836781</v>
      </c>
      <c r="F205" s="104">
        <v>704.19316090947484</v>
      </c>
      <c r="G205" s="104">
        <v>712.53131473912697</v>
      </c>
      <c r="H205" s="104">
        <v>713.45432099119478</v>
      </c>
      <c r="I205" s="104">
        <v>707.346669139293</v>
      </c>
      <c r="J205" s="104">
        <v>691.03395684024497</v>
      </c>
      <c r="K205" s="104">
        <v>723.87943129658549</v>
      </c>
      <c r="L205" s="104">
        <v>537.01254763295015</v>
      </c>
      <c r="M205" s="104">
        <v>847.70346935979353</v>
      </c>
      <c r="N205" s="104">
        <v>792.3463807170607</v>
      </c>
      <c r="O205" s="104">
        <v>795.628839339965</v>
      </c>
      <c r="P205" s="104">
        <v>891.95898686819316</v>
      </c>
      <c r="Q205" s="104">
        <v>867.78532904527424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2255</v>
      </c>
    </row>
    <row r="206" spans="1:105" ht="12" customHeight="1" x14ac:dyDescent="0.25">
      <c r="A206" s="106" t="s">
        <v>122</v>
      </c>
      <c r="B206" s="101">
        <v>1323.7285765038923</v>
      </c>
      <c r="C206" s="101">
        <v>1278.6381386318865</v>
      </c>
      <c r="D206" s="101">
        <v>1278.0189634265791</v>
      </c>
      <c r="E206" s="101">
        <v>1348.5003831108797</v>
      </c>
      <c r="F206" s="101">
        <v>1350.8132520111678</v>
      </c>
      <c r="G206" s="101">
        <v>1243.1304658848235</v>
      </c>
      <c r="H206" s="101">
        <v>1278.0926464050278</v>
      </c>
      <c r="I206" s="101">
        <v>1285.789337888375</v>
      </c>
      <c r="J206" s="101">
        <v>1309.7317797220026</v>
      </c>
      <c r="K206" s="101">
        <v>1212.9143364305598</v>
      </c>
      <c r="L206" s="101">
        <v>1334.8052347150508</v>
      </c>
      <c r="M206" s="101">
        <v>1439.5079099289615</v>
      </c>
      <c r="N206" s="101">
        <v>1547.0079498162459</v>
      </c>
      <c r="O206" s="101">
        <v>1643.7186256412244</v>
      </c>
      <c r="P206" s="101">
        <v>1476.9975256379234</v>
      </c>
      <c r="Q206" s="101">
        <v>1531.3766337106845</v>
      </c>
      <c r="R206" s="101">
        <v>1519.1752151964247</v>
      </c>
      <c r="S206" s="101">
        <v>1600.2765825290321</v>
      </c>
      <c r="T206" s="101">
        <v>1628.0222502616305</v>
      </c>
      <c r="U206" s="101">
        <v>1617.4437150464512</v>
      </c>
      <c r="V206" s="101">
        <v>1688.3898429960741</v>
      </c>
      <c r="W206" s="101">
        <v>1628.9510194730171</v>
      </c>
      <c r="X206" s="101">
        <v>1199.7756104241739</v>
      </c>
      <c r="Y206" s="101">
        <v>1100.0260197759071</v>
      </c>
      <c r="DA206" s="131" t="s">
        <v>2256</v>
      </c>
    </row>
    <row r="207" spans="1:105" ht="12" customHeight="1" x14ac:dyDescent="0.25">
      <c r="A207" s="107" t="s">
        <v>121</v>
      </c>
      <c r="B207" s="104">
        <v>1011.894850537471</v>
      </c>
      <c r="C207" s="104">
        <v>973.03539737715425</v>
      </c>
      <c r="D207" s="104">
        <v>964.3593882975033</v>
      </c>
      <c r="E207" s="104">
        <v>1029.5971119608778</v>
      </c>
      <c r="F207" s="104">
        <v>1032.0548694046524</v>
      </c>
      <c r="G207" s="104">
        <v>947.42001899289403</v>
      </c>
      <c r="H207" s="104">
        <v>978.09447489378272</v>
      </c>
      <c r="I207" s="104">
        <v>1003.3064511935634</v>
      </c>
      <c r="J207" s="104">
        <v>1015.0872964947865</v>
      </c>
      <c r="K207" s="104">
        <v>933.3827701179431</v>
      </c>
      <c r="L207" s="104">
        <v>1121.1982882031584</v>
      </c>
      <c r="M207" s="104">
        <v>1107.6018816895241</v>
      </c>
      <c r="N207" s="104">
        <v>1216.8068573877138</v>
      </c>
      <c r="O207" s="104">
        <v>1298.6579414013627</v>
      </c>
      <c r="P207" s="104">
        <v>1138.0367342017678</v>
      </c>
      <c r="Q207" s="104">
        <v>1209.0972787240303</v>
      </c>
      <c r="R207" s="104">
        <v>1217.4807871990793</v>
      </c>
      <c r="S207" s="104">
        <v>1308.86440105098</v>
      </c>
      <c r="T207" s="104">
        <v>1332.1913576859895</v>
      </c>
      <c r="U207" s="104">
        <v>1317.0167718954672</v>
      </c>
      <c r="V207" s="104">
        <v>1380.754167165313</v>
      </c>
      <c r="W207" s="104">
        <v>1343.5635628033115</v>
      </c>
      <c r="X207" s="104">
        <v>968.73433320612605</v>
      </c>
      <c r="Y207" s="104">
        <v>902.66133166609063</v>
      </c>
      <c r="DA207" s="132" t="s">
        <v>2257</v>
      </c>
    </row>
    <row r="208" spans="1:105" ht="12" customHeight="1" x14ac:dyDescent="0.25">
      <c r="A208" s="108" t="s">
        <v>53</v>
      </c>
      <c r="B208" s="98">
        <v>334.60922755381898</v>
      </c>
      <c r="C208" s="98">
        <v>306.30553557138626</v>
      </c>
      <c r="D208" s="98">
        <v>279.50240870229123</v>
      </c>
      <c r="E208" s="98">
        <v>326.9431297076498</v>
      </c>
      <c r="F208" s="98">
        <v>317.08593089693471</v>
      </c>
      <c r="G208" s="98">
        <v>264.96688069785296</v>
      </c>
      <c r="H208" s="98">
        <v>257.92052685117494</v>
      </c>
      <c r="I208" s="98">
        <v>313.61623875582467</v>
      </c>
      <c r="J208" s="98">
        <v>293.81222734219261</v>
      </c>
      <c r="K208" s="98">
        <v>247.35065436965883</v>
      </c>
      <c r="L208" s="98">
        <v>596.21165593754267</v>
      </c>
      <c r="M208" s="98">
        <v>283.57665146782506</v>
      </c>
      <c r="N208" s="98">
        <v>395.04080402867947</v>
      </c>
      <c r="O208" s="98">
        <v>438.78529690609281</v>
      </c>
      <c r="P208" s="98">
        <v>282.18302369720033</v>
      </c>
      <c r="Q208" s="98">
        <v>336.59809227721115</v>
      </c>
      <c r="R208" s="98">
        <v>314.93565030833383</v>
      </c>
      <c r="S208" s="98">
        <v>374.12316827709407</v>
      </c>
      <c r="T208" s="98">
        <v>377.96918880141436</v>
      </c>
      <c r="U208" s="98">
        <v>342.66971261288666</v>
      </c>
      <c r="V208" s="98">
        <v>364.56184070645764</v>
      </c>
      <c r="W208" s="98">
        <v>357.39451288210012</v>
      </c>
      <c r="X208" s="98">
        <v>99.889967406695476</v>
      </c>
      <c r="Y208" s="98">
        <v>75.295094600162017</v>
      </c>
      <c r="DA208" s="63" t="s">
        <v>2258</v>
      </c>
    </row>
    <row r="209" spans="1:105" ht="12" customHeight="1" x14ac:dyDescent="0.25">
      <c r="A209" s="108" t="s">
        <v>52</v>
      </c>
      <c r="B209" s="98">
        <v>677.28562298365193</v>
      </c>
      <c r="C209" s="98">
        <v>666.729861805768</v>
      </c>
      <c r="D209" s="98">
        <v>684.85697959521201</v>
      </c>
      <c r="E209" s="98">
        <v>702.65398225322804</v>
      </c>
      <c r="F209" s="98">
        <v>714.96893850771778</v>
      </c>
      <c r="G209" s="98">
        <v>682.45313829504096</v>
      </c>
      <c r="H209" s="98">
        <v>720.17394804260778</v>
      </c>
      <c r="I209" s="98">
        <v>689.69021243773864</v>
      </c>
      <c r="J209" s="98">
        <v>721.27506915259369</v>
      </c>
      <c r="K209" s="98">
        <v>686.03211574828435</v>
      </c>
      <c r="L209" s="98">
        <v>524.98663226561564</v>
      </c>
      <c r="M209" s="98">
        <v>824.02523022169896</v>
      </c>
      <c r="N209" s="98">
        <v>821.76605335903423</v>
      </c>
      <c r="O209" s="98">
        <v>859.87264449526992</v>
      </c>
      <c r="P209" s="98">
        <v>855.8537105045674</v>
      </c>
      <c r="Q209" s="98">
        <v>872.49918644681895</v>
      </c>
      <c r="R209" s="98">
        <v>902.54513689074531</v>
      </c>
      <c r="S209" s="98">
        <v>934.74123277388583</v>
      </c>
      <c r="T209" s="98">
        <v>954.22216888457513</v>
      </c>
      <c r="U209" s="98">
        <v>974.34705928258074</v>
      </c>
      <c r="V209" s="98">
        <v>1016.1923264588553</v>
      </c>
      <c r="W209" s="98">
        <v>986.16904992121158</v>
      </c>
      <c r="X209" s="98">
        <v>868.84436579943053</v>
      </c>
      <c r="Y209" s="98">
        <v>827.36623706592854</v>
      </c>
      <c r="DA209" s="63" t="s">
        <v>2259</v>
      </c>
    </row>
    <row r="210" spans="1:105" ht="12" customHeight="1" x14ac:dyDescent="0.25">
      <c r="A210" s="121" t="s">
        <v>54</v>
      </c>
      <c r="B210" s="122">
        <v>819.84391760378173</v>
      </c>
      <c r="C210" s="122">
        <v>825.00947283701214</v>
      </c>
      <c r="D210" s="122">
        <v>835.34465018329161</v>
      </c>
      <c r="E210" s="122">
        <v>803.12284125556994</v>
      </c>
      <c r="F210" s="122">
        <v>728.09636084826127</v>
      </c>
      <c r="G210" s="122">
        <v>742.80968472181792</v>
      </c>
      <c r="H210" s="122">
        <v>747.33605177061816</v>
      </c>
      <c r="I210" s="122">
        <v>782.01175479996937</v>
      </c>
      <c r="J210" s="122">
        <v>782.50124127014203</v>
      </c>
      <c r="K210" s="122">
        <v>659.04464860550092</v>
      </c>
      <c r="L210" s="122">
        <v>803.80962173013791</v>
      </c>
      <c r="M210" s="122">
        <v>796.78936834202375</v>
      </c>
      <c r="N210" s="122">
        <v>841.97236150682375</v>
      </c>
      <c r="O210" s="122">
        <v>860.37096089404542</v>
      </c>
      <c r="P210" s="122">
        <v>764.75607832497235</v>
      </c>
      <c r="Q210" s="122">
        <v>787.26039003858932</v>
      </c>
      <c r="R210" s="122">
        <v>746.80934883287682</v>
      </c>
      <c r="S210" s="122">
        <v>786.98844549599175</v>
      </c>
      <c r="T210" s="122">
        <v>782.57421880415438</v>
      </c>
      <c r="U210" s="122">
        <v>776.58373918906727</v>
      </c>
      <c r="V210" s="122">
        <v>816.70970206825984</v>
      </c>
      <c r="W210" s="122">
        <v>755.09728765909051</v>
      </c>
      <c r="X210" s="122">
        <v>786.93250720625701</v>
      </c>
      <c r="Y210" s="122">
        <v>701.43647030174918</v>
      </c>
      <c r="DA210" s="130" t="s">
        <v>2260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2261</v>
      </c>
    </row>
    <row r="212" spans="1:105" ht="12" customHeight="1" x14ac:dyDescent="0.25">
      <c r="A212" s="97" t="s">
        <v>50</v>
      </c>
      <c r="B212" s="98">
        <v>940.91450506178626</v>
      </c>
      <c r="C212" s="98">
        <v>905.43539715107897</v>
      </c>
      <c r="D212" s="98">
        <v>927.92750700445674</v>
      </c>
      <c r="E212" s="98">
        <v>874.92169009511349</v>
      </c>
      <c r="F212" s="98">
        <v>860.30074679848326</v>
      </c>
      <c r="G212" s="98">
        <v>838.33753767649762</v>
      </c>
      <c r="H212" s="98">
        <v>837.58427993612497</v>
      </c>
      <c r="I212" s="98">
        <v>890.94870005798168</v>
      </c>
      <c r="J212" s="98">
        <v>843.31672897183569</v>
      </c>
      <c r="K212" s="98">
        <v>858.92301043189548</v>
      </c>
      <c r="L212" s="98">
        <v>888.54615112440149</v>
      </c>
      <c r="M212" s="98">
        <v>935.01234850359378</v>
      </c>
      <c r="N212" s="98">
        <v>943.59400963316193</v>
      </c>
      <c r="O212" s="98">
        <v>946.43467795423123</v>
      </c>
      <c r="P212" s="98">
        <v>954.40539756681426</v>
      </c>
      <c r="Q212" s="98">
        <v>950.92199520860811</v>
      </c>
      <c r="R212" s="98">
        <v>876.50375316201189</v>
      </c>
      <c r="S212" s="98">
        <v>955.12315301580531</v>
      </c>
      <c r="T212" s="98">
        <v>939.55165022701749</v>
      </c>
      <c r="U212" s="98">
        <v>944.74219487926325</v>
      </c>
      <c r="V212" s="98">
        <v>1030.0209329260522</v>
      </c>
      <c r="W212" s="98">
        <v>986.80171865889349</v>
      </c>
      <c r="X212" s="98">
        <v>985.52236924609201</v>
      </c>
      <c r="Y212" s="98">
        <v>921.83095226051762</v>
      </c>
      <c r="DA212" s="63" t="s">
        <v>2262</v>
      </c>
    </row>
    <row r="213" spans="1:105" ht="12" customHeight="1" x14ac:dyDescent="0.25">
      <c r="A213" s="109" t="s">
        <v>120</v>
      </c>
      <c r="B213" s="33">
        <v>718.13144490243485</v>
      </c>
      <c r="C213" s="33">
        <v>758.06252051871127</v>
      </c>
      <c r="D213" s="33">
        <v>758.43221053931131</v>
      </c>
      <c r="E213" s="33">
        <v>743.7567082822676</v>
      </c>
      <c r="F213" s="33">
        <v>616.46520648024091</v>
      </c>
      <c r="G213" s="33">
        <v>664.9781040878363</v>
      </c>
      <c r="H213" s="33">
        <v>681.8518586802669</v>
      </c>
      <c r="I213" s="33">
        <v>707.44178901302621</v>
      </c>
      <c r="J213" s="33">
        <v>743.1756958985942</v>
      </c>
      <c r="K213" s="33">
        <v>534.642474438715</v>
      </c>
      <c r="L213" s="33">
        <v>752.65529496129398</v>
      </c>
      <c r="M213" s="33">
        <v>716.94079926577774</v>
      </c>
      <c r="N213" s="33">
        <v>786.07210729476549</v>
      </c>
      <c r="O213" s="33">
        <v>815.96112375559653</v>
      </c>
      <c r="P213" s="33">
        <v>671.83222875445972</v>
      </c>
      <c r="Q213" s="33">
        <v>715.47728214667802</v>
      </c>
      <c r="R213" s="33">
        <v>697.62738465445784</v>
      </c>
      <c r="S213" s="33">
        <v>728.53974908809619</v>
      </c>
      <c r="T213" s="33">
        <v>728.08575629044799</v>
      </c>
      <c r="U213" s="33">
        <v>718.20894602960118</v>
      </c>
      <c r="V213" s="33">
        <v>744.28455801441248</v>
      </c>
      <c r="W213" s="33">
        <v>687.53116945584941</v>
      </c>
      <c r="X213" s="33">
        <v>751.87967903617516</v>
      </c>
      <c r="Y213" s="33">
        <v>674.77799889760627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9383.0272049795185</v>
      </c>
      <c r="C215" s="117">
        <f t="shared" si="103"/>
        <v>10080.270345290915</v>
      </c>
      <c r="D215" s="117">
        <f t="shared" si="103"/>
        <v>8586.8872268262876</v>
      </c>
      <c r="E215" s="117">
        <f t="shared" si="103"/>
        <v>9559.8117634887294</v>
      </c>
      <c r="F215" s="117">
        <f t="shared" si="103"/>
        <v>9987.2893183502765</v>
      </c>
      <c r="G215" s="117">
        <f t="shared" si="103"/>
        <v>9447.0664924410703</v>
      </c>
      <c r="H215" s="117">
        <f t="shared" si="103"/>
        <v>9293.1806236743905</v>
      </c>
      <c r="I215" s="117">
        <f t="shared" si="103"/>
        <v>9172.7827708154073</v>
      </c>
      <c r="J215" s="117">
        <f t="shared" si="103"/>
        <v>10332.85862613182</v>
      </c>
      <c r="K215" s="117">
        <f t="shared" si="103"/>
        <v>9712.5931463319284</v>
      </c>
      <c r="L215" s="117">
        <f t="shared" si="103"/>
        <v>12971.299088745738</v>
      </c>
      <c r="M215" s="117">
        <f t="shared" si="103"/>
        <v>4893.1053201600171</v>
      </c>
      <c r="N215" s="117">
        <f t="shared" si="103"/>
        <v>7629.3359085534776</v>
      </c>
      <c r="O215" s="117">
        <f t="shared" si="103"/>
        <v>10855.104340493519</v>
      </c>
      <c r="P215" s="117">
        <f t="shared" si="103"/>
        <v>8515.1456209029329</v>
      </c>
      <c r="Q215" s="117">
        <f t="shared" si="103"/>
        <v>9114.343712737782</v>
      </c>
      <c r="R215" s="117">
        <f t="shared" ref="R215:V215" si="104">R216+R219+R221+R231</f>
        <v>9948.4863244388798</v>
      </c>
      <c r="S215" s="117">
        <f t="shared" si="104"/>
        <v>10254.869285646088</v>
      </c>
      <c r="T215" s="117">
        <f t="shared" si="104"/>
        <v>8988.0647624529611</v>
      </c>
      <c r="U215" s="117">
        <f t="shared" si="104"/>
        <v>9282.187516871918</v>
      </c>
      <c r="V215" s="117">
        <f t="shared" si="104"/>
        <v>8542.058329946376</v>
      </c>
      <c r="W215" s="117">
        <f t="shared" ref="W215:Y215" si="105">W216+W219+W221+W231</f>
        <v>10300.538630222061</v>
      </c>
      <c r="X215" s="117">
        <f t="shared" si="105"/>
        <v>10086.191295741119</v>
      </c>
      <c r="Y215" s="117">
        <f t="shared" si="105"/>
        <v>8391.4082057599189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7885.7657083002505</v>
      </c>
      <c r="C216" s="122">
        <f t="shared" si="106"/>
        <v>8578.8555516597135</v>
      </c>
      <c r="D216" s="122">
        <f t="shared" si="106"/>
        <v>7095.8988590501494</v>
      </c>
      <c r="E216" s="122">
        <f t="shared" si="106"/>
        <v>7918.0952894471566</v>
      </c>
      <c r="F216" s="122">
        <f t="shared" si="106"/>
        <v>8510.2945284107409</v>
      </c>
      <c r="G216" s="122">
        <f t="shared" si="106"/>
        <v>8012.0924613676752</v>
      </c>
      <c r="H216" s="122">
        <f t="shared" si="106"/>
        <v>7791.1376281408202</v>
      </c>
      <c r="I216" s="122">
        <f t="shared" si="106"/>
        <v>7624.655602036456</v>
      </c>
      <c r="J216" s="122">
        <f t="shared" si="106"/>
        <v>8713.6700966672415</v>
      </c>
      <c r="K216" s="122">
        <f t="shared" si="106"/>
        <v>8233.6547710799405</v>
      </c>
      <c r="L216" s="122">
        <f t="shared" si="106"/>
        <v>11151.656217610165</v>
      </c>
      <c r="M216" s="122">
        <f t="shared" si="106"/>
        <v>3425.4602127737039</v>
      </c>
      <c r="N216" s="122">
        <f t="shared" si="106"/>
        <v>5918.6058073288268</v>
      </c>
      <c r="O216" s="122">
        <f t="shared" si="106"/>
        <v>8960.3102250225184</v>
      </c>
      <c r="P216" s="122">
        <f t="shared" si="106"/>
        <v>6735.8145194396238</v>
      </c>
      <c r="Q216" s="122">
        <f t="shared" si="106"/>
        <v>7305.0042707019338</v>
      </c>
      <c r="R216" s="122">
        <f t="shared" ref="R216:V216" si="107">SUM(R217:R218)</f>
        <v>8087.0961633670149</v>
      </c>
      <c r="S216" s="122">
        <f t="shared" si="107"/>
        <v>8267.4328544225682</v>
      </c>
      <c r="T216" s="122">
        <f t="shared" si="107"/>
        <v>7180.7618446852393</v>
      </c>
      <c r="U216" s="122">
        <f t="shared" si="107"/>
        <v>7523.7167718375986</v>
      </c>
      <c r="V216" s="122">
        <f t="shared" si="107"/>
        <v>6660.1049967535309</v>
      </c>
      <c r="W216" s="122">
        <f t="shared" ref="W216:Y216" si="108">SUM(W217:W218)</f>
        <v>8293.5033325118366</v>
      </c>
      <c r="X216" s="122">
        <f t="shared" si="108"/>
        <v>8431.0427102027352</v>
      </c>
      <c r="Y216" s="122">
        <f t="shared" si="108"/>
        <v>6839.4525294606046</v>
      </c>
      <c r="DA216" s="130" t="s">
        <v>2413</v>
      </c>
    </row>
    <row r="217" spans="1:105" ht="12" customHeight="1" x14ac:dyDescent="0.25">
      <c r="A217" s="97" t="s">
        <v>51</v>
      </c>
      <c r="B217" s="98">
        <v>7807.3967248919589</v>
      </c>
      <c r="C217" s="98">
        <v>8495.7453219187264</v>
      </c>
      <c r="D217" s="98">
        <v>7028.0529221730685</v>
      </c>
      <c r="E217" s="98">
        <v>7845.8519530804169</v>
      </c>
      <c r="F217" s="98">
        <v>8432.0558263226612</v>
      </c>
      <c r="G217" s="98">
        <v>7940.1140465313347</v>
      </c>
      <c r="H217" s="98">
        <v>7722.4558800518789</v>
      </c>
      <c r="I217" s="98">
        <v>7557.442353524063</v>
      </c>
      <c r="J217" s="98">
        <v>8638.050857696091</v>
      </c>
      <c r="K217" s="98">
        <v>8164.2454122462905</v>
      </c>
      <c r="L217" s="98">
        <v>11058.280598139196</v>
      </c>
      <c r="M217" s="98">
        <v>3397.4293591304809</v>
      </c>
      <c r="N217" s="98">
        <v>5870.1566832036115</v>
      </c>
      <c r="O217" s="98">
        <v>8887.6563125447647</v>
      </c>
      <c r="P217" s="98">
        <v>6681.757642108726</v>
      </c>
      <c r="Q217" s="98">
        <v>7246.7619412732693</v>
      </c>
      <c r="R217" s="98">
        <v>8022.8963469573091</v>
      </c>
      <c r="S217" s="98">
        <v>8202.2039518852471</v>
      </c>
      <c r="T217" s="98">
        <v>7124.5757802518019</v>
      </c>
      <c r="U217" s="98">
        <v>7464.9225779975077</v>
      </c>
      <c r="V217" s="98">
        <v>6608.4763663500235</v>
      </c>
      <c r="W217" s="98">
        <v>8228.7508827879119</v>
      </c>
      <c r="X217" s="98">
        <v>8366.6376383027473</v>
      </c>
      <c r="Y217" s="98">
        <v>6787.2832590719627</v>
      </c>
      <c r="DA217" s="63" t="s">
        <v>2414</v>
      </c>
    </row>
    <row r="218" spans="1:105" ht="12" customHeight="1" x14ac:dyDescent="0.25">
      <c r="A218" s="97" t="s">
        <v>53</v>
      </c>
      <c r="B218" s="98">
        <v>78.368983408291584</v>
      </c>
      <c r="C218" s="98">
        <v>83.110229740986199</v>
      </c>
      <c r="D218" s="98">
        <v>67.845936877081186</v>
      </c>
      <c r="E218" s="98">
        <v>72.243336366739584</v>
      </c>
      <c r="F218" s="98">
        <v>78.238702088080089</v>
      </c>
      <c r="G218" s="98">
        <v>71.978414836340804</v>
      </c>
      <c r="H218" s="98">
        <v>68.681748088941433</v>
      </c>
      <c r="I218" s="98">
        <v>67.213248512392965</v>
      </c>
      <c r="J218" s="98">
        <v>75.619238971150253</v>
      </c>
      <c r="K218" s="98">
        <v>69.409358833649705</v>
      </c>
      <c r="L218" s="98">
        <v>93.375619470968701</v>
      </c>
      <c r="M218" s="98">
        <v>28.030853643223114</v>
      </c>
      <c r="N218" s="98">
        <v>48.449124125215292</v>
      </c>
      <c r="O218" s="98">
        <v>72.653912477753479</v>
      </c>
      <c r="P218" s="98">
        <v>54.056877330897692</v>
      </c>
      <c r="Q218" s="98">
        <v>58.242329428664824</v>
      </c>
      <c r="R218" s="98">
        <v>64.199816409706102</v>
      </c>
      <c r="S218" s="98">
        <v>65.228902537321048</v>
      </c>
      <c r="T218" s="98">
        <v>56.186064433437224</v>
      </c>
      <c r="U218" s="98">
        <v>58.794193840090557</v>
      </c>
      <c r="V218" s="98">
        <v>51.628630403507437</v>
      </c>
      <c r="W218" s="98">
        <v>64.752449723923874</v>
      </c>
      <c r="X218" s="98">
        <v>64.405071899987504</v>
      </c>
      <c r="Y218" s="98">
        <v>52.169270388642211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37.465435833023101</v>
      </c>
      <c r="C219" s="122">
        <f t="shared" si="109"/>
        <v>53.174883838286696</v>
      </c>
      <c r="D219" s="122">
        <f t="shared" si="109"/>
        <v>49.71088615412512</v>
      </c>
      <c r="E219" s="122">
        <f t="shared" si="109"/>
        <v>169.30891761606625</v>
      </c>
      <c r="F219" s="122">
        <f t="shared" si="109"/>
        <v>49.253285149760835</v>
      </c>
      <c r="G219" s="122">
        <f t="shared" si="109"/>
        <v>58.327226078624179</v>
      </c>
      <c r="H219" s="122">
        <f t="shared" si="109"/>
        <v>60.510979583096834</v>
      </c>
      <c r="I219" s="122">
        <f t="shared" si="109"/>
        <v>24.405897843944707</v>
      </c>
      <c r="J219" s="122">
        <f t="shared" si="109"/>
        <v>26.990376512633119</v>
      </c>
      <c r="K219" s="122">
        <f t="shared" si="109"/>
        <v>38.480227680263425</v>
      </c>
      <c r="L219" s="122">
        <f t="shared" si="109"/>
        <v>55.105559991154678</v>
      </c>
      <c r="M219" s="122">
        <f t="shared" si="109"/>
        <v>97.026667040924821</v>
      </c>
      <c r="N219" s="122">
        <f t="shared" si="109"/>
        <v>141.1504681458338</v>
      </c>
      <c r="O219" s="122">
        <f t="shared" si="109"/>
        <v>171.57313122089298</v>
      </c>
      <c r="P219" s="122">
        <f t="shared" si="109"/>
        <v>164.25657623874341</v>
      </c>
      <c r="Q219" s="122">
        <f t="shared" si="109"/>
        <v>144.36117565141021</v>
      </c>
      <c r="R219" s="122">
        <f t="shared" si="109"/>
        <v>123.99493767421133</v>
      </c>
      <c r="S219" s="122">
        <f t="shared" si="109"/>
        <v>66.604225402207575</v>
      </c>
      <c r="T219" s="122">
        <f t="shared" si="109"/>
        <v>31.800584048999873</v>
      </c>
      <c r="U219" s="122">
        <f t="shared" si="109"/>
        <v>26.9282537681473</v>
      </c>
      <c r="V219" s="122">
        <f t="shared" si="109"/>
        <v>32.687703054997201</v>
      </c>
      <c r="W219" s="122">
        <f t="shared" si="109"/>
        <v>48.440102490555134</v>
      </c>
      <c r="X219" s="122">
        <f t="shared" si="109"/>
        <v>47.518806237357147</v>
      </c>
      <c r="Y219" s="122">
        <f t="shared" si="109"/>
        <v>77.589920500569264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37.465435833023101</v>
      </c>
      <c r="C220" s="98">
        <f>RES_hhdet_tesh!C8</f>
        <v>53.174883838286696</v>
      </c>
      <c r="D220" s="98">
        <f>RES_hhdet_tesh!D8</f>
        <v>49.71088615412512</v>
      </c>
      <c r="E220" s="98">
        <f>RES_hhdet_tesh!E8</f>
        <v>169.30891761606625</v>
      </c>
      <c r="F220" s="98">
        <f>RES_hhdet_tesh!F8</f>
        <v>49.253285149760835</v>
      </c>
      <c r="G220" s="98">
        <f>RES_hhdet_tesh!G8</f>
        <v>58.327226078624179</v>
      </c>
      <c r="H220" s="98">
        <f>RES_hhdet_tesh!H8</f>
        <v>60.510979583096834</v>
      </c>
      <c r="I220" s="98">
        <f>RES_hhdet_tesh!I8</f>
        <v>24.405897843944707</v>
      </c>
      <c r="J220" s="98">
        <f>RES_hhdet_tesh!J8</f>
        <v>26.990376512633119</v>
      </c>
      <c r="K220" s="98">
        <f>RES_hhdet_tesh!K8</f>
        <v>38.480227680263425</v>
      </c>
      <c r="L220" s="98">
        <f>RES_hhdet_tesh!L8</f>
        <v>55.105559991154678</v>
      </c>
      <c r="M220" s="98">
        <f>RES_hhdet_tesh!M8</f>
        <v>97.026667040924821</v>
      </c>
      <c r="N220" s="98">
        <f>RES_hhdet_tesh!N8</f>
        <v>141.1504681458338</v>
      </c>
      <c r="O220" s="98">
        <f>RES_hhdet_tesh!O8</f>
        <v>171.57313122089298</v>
      </c>
      <c r="P220" s="98">
        <f>RES_hhdet_tesh!P8</f>
        <v>164.25657623874341</v>
      </c>
      <c r="Q220" s="98">
        <f>RES_hhdet_tesh!Q8</f>
        <v>144.36117565141021</v>
      </c>
      <c r="R220" s="98">
        <f>RES_hhdet_tesh!R8</f>
        <v>123.99493767421133</v>
      </c>
      <c r="S220" s="98">
        <f>RES_hhdet_tesh!S8</f>
        <v>66.604225402207575</v>
      </c>
      <c r="T220" s="98">
        <f>RES_hhdet_tesh!T8</f>
        <v>31.800584048999873</v>
      </c>
      <c r="U220" s="98">
        <f>RES_hhdet_tesh!U8</f>
        <v>26.9282537681473</v>
      </c>
      <c r="V220" s="98">
        <f>RES_hhdet_tesh!V8</f>
        <v>32.687703054997201</v>
      </c>
      <c r="W220" s="98">
        <f>RES_hhdet_tesh!W8</f>
        <v>48.440102490555134</v>
      </c>
      <c r="X220" s="98">
        <f>RES_hhdet_tesh!X8</f>
        <v>47.518806237357147</v>
      </c>
      <c r="Y220" s="98">
        <f>RES_hhdet_tesh!Y8</f>
        <v>77.589920500569264</v>
      </c>
      <c r="DA220" s="63" t="s">
        <v>2417</v>
      </c>
    </row>
    <row r="221" spans="1:105" ht="12" customHeight="1" x14ac:dyDescent="0.25">
      <c r="A221" s="121" t="s">
        <v>55</v>
      </c>
      <c r="B221" s="122">
        <v>901.00206270521846</v>
      </c>
      <c r="C221" s="122">
        <v>882.39240372421864</v>
      </c>
      <c r="D221" s="122">
        <v>868.8144479138939</v>
      </c>
      <c r="E221" s="122">
        <v>919.77482696050129</v>
      </c>
      <c r="F221" s="122">
        <v>930.50508758830881</v>
      </c>
      <c r="G221" s="122">
        <v>863.28630805691762</v>
      </c>
      <c r="H221" s="122">
        <v>918.11074074121871</v>
      </c>
      <c r="I221" s="122">
        <v>973.63576887463512</v>
      </c>
      <c r="J221" s="122">
        <v>1036.4808877032149</v>
      </c>
      <c r="K221" s="122">
        <v>980.15152452436291</v>
      </c>
      <c r="L221" s="122">
        <v>1192.1742747111791</v>
      </c>
      <c r="M221" s="122">
        <v>804.74467864881785</v>
      </c>
      <c r="N221" s="122">
        <v>967.08154726850012</v>
      </c>
      <c r="O221" s="122">
        <v>1103.4749328284258</v>
      </c>
      <c r="P221" s="122">
        <v>1066.449379142462</v>
      </c>
      <c r="Q221" s="122">
        <v>1089.5168544433127</v>
      </c>
      <c r="R221" s="122">
        <v>1179.772657939646</v>
      </c>
      <c r="S221" s="122">
        <v>1327.2148361713259</v>
      </c>
      <c r="T221" s="122">
        <v>1184.5659119321174</v>
      </c>
      <c r="U221" s="122">
        <v>1145.6782395082312</v>
      </c>
      <c r="V221" s="122">
        <v>1232.3749513428604</v>
      </c>
      <c r="W221" s="122">
        <v>1376.1443868418919</v>
      </c>
      <c r="X221" s="122">
        <v>964.25536174246645</v>
      </c>
      <c r="Y221" s="122">
        <v>879.7304764227498</v>
      </c>
      <c r="DA221" s="130" t="s">
        <v>2418</v>
      </c>
    </row>
    <row r="222" spans="1:105" ht="12" customHeight="1" x14ac:dyDescent="0.25">
      <c r="A222" s="97" t="s">
        <v>143</v>
      </c>
      <c r="B222" s="98">
        <v>881.31225233966529</v>
      </c>
      <c r="C222" s="98">
        <v>914.85740156640179</v>
      </c>
      <c r="D222" s="98">
        <v>819.64214160428946</v>
      </c>
      <c r="E222" s="98">
        <v>904.19860564302473</v>
      </c>
      <c r="F222" s="98">
        <v>922.49458464216957</v>
      </c>
      <c r="G222" s="98">
        <v>839.3726829012204</v>
      </c>
      <c r="H222" s="98">
        <v>964.89597180302724</v>
      </c>
      <c r="I222" s="98">
        <v>1140.1899058081183</v>
      </c>
      <c r="J222" s="98">
        <v>1342.780621191831</v>
      </c>
      <c r="K222" s="98">
        <v>1294.9980974319701</v>
      </c>
      <c r="L222" s="98">
        <v>1748.9211910822205</v>
      </c>
      <c r="M222" s="98">
        <v>473.5485895480129</v>
      </c>
      <c r="N222" s="98">
        <v>770.8239055740529</v>
      </c>
      <c r="O222" s="98">
        <v>1025.9236621697546</v>
      </c>
      <c r="P222" s="98">
        <v>1074.6085691673959</v>
      </c>
      <c r="Q222" s="98">
        <v>1054.8966705172097</v>
      </c>
      <c r="R222" s="98">
        <v>1220.6333460762323</v>
      </c>
      <c r="S222" s="98">
        <v>1432.5544441874702</v>
      </c>
      <c r="T222" s="98">
        <v>1116.4616413171254</v>
      </c>
      <c r="U222" s="98">
        <v>1010.8418890068663</v>
      </c>
      <c r="V222" s="98">
        <v>1117.4801747333247</v>
      </c>
      <c r="W222" s="98">
        <v>1603.4564012464307</v>
      </c>
      <c r="X222" s="98">
        <v>1004.3717072144638</v>
      </c>
      <c r="Y222" s="98">
        <v>857.23548724849365</v>
      </c>
      <c r="DA222" s="63" t="s">
        <v>2419</v>
      </c>
    </row>
    <row r="223" spans="1:105" ht="12" customHeight="1" x14ac:dyDescent="0.25">
      <c r="A223" s="97" t="s">
        <v>124</v>
      </c>
      <c r="B223" s="98">
        <v>891.04343596413503</v>
      </c>
      <c r="C223" s="98">
        <v>869.26704887193318</v>
      </c>
      <c r="D223" s="98">
        <v>906.01829695377126</v>
      </c>
      <c r="E223" s="98">
        <v>893.59268860644545</v>
      </c>
      <c r="F223" s="98">
        <v>920.30415169795288</v>
      </c>
      <c r="G223" s="98">
        <v>906.02898404658015</v>
      </c>
      <c r="H223" s="98">
        <v>893.84416865645051</v>
      </c>
      <c r="I223" s="98">
        <v>936.70421154833411</v>
      </c>
      <c r="J223" s="98">
        <v>891.28626745488418</v>
      </c>
      <c r="K223" s="98">
        <v>909.29821263749864</v>
      </c>
      <c r="L223" s="98">
        <v>969.86316539585459</v>
      </c>
      <c r="M223" s="98">
        <v>1054.5410102745548</v>
      </c>
      <c r="N223" s="98">
        <v>1063.0360360009554</v>
      </c>
      <c r="O223" s="98">
        <v>1077.6111856771806</v>
      </c>
      <c r="P223" s="98">
        <v>1094.2418558149457</v>
      </c>
      <c r="Q223" s="98">
        <v>1104.2803294475227</v>
      </c>
      <c r="R223" s="98">
        <v>1134.881685325397</v>
      </c>
      <c r="S223" s="98">
        <v>1220.0302390976451</v>
      </c>
      <c r="T223" s="98">
        <v>1244.9740463540754</v>
      </c>
      <c r="U223" s="98">
        <v>1228.6933552329833</v>
      </c>
      <c r="V223" s="98">
        <v>1281.1769872138527</v>
      </c>
      <c r="W223" s="98">
        <v>1409.6628642629562</v>
      </c>
      <c r="X223" s="98">
        <v>964.3450107699914</v>
      </c>
      <c r="Y223" s="98">
        <v>859.10706592112206</v>
      </c>
      <c r="DA223" s="63" t="s">
        <v>2420</v>
      </c>
    </row>
    <row r="224" spans="1:105" ht="12" customHeight="1" x14ac:dyDescent="0.25">
      <c r="A224" s="97" t="s">
        <v>123</v>
      </c>
      <c r="B224" s="98">
        <v>891.0434359641348</v>
      </c>
      <c r="C224" s="98">
        <v>869.26196313226376</v>
      </c>
      <c r="D224" s="98">
        <v>906.01154027552457</v>
      </c>
      <c r="E224" s="98">
        <v>893.53929389699499</v>
      </c>
      <c r="F224" s="98">
        <v>920.27264343330887</v>
      </c>
      <c r="G224" s="98">
        <v>906.09876407603463</v>
      </c>
      <c r="H224" s="98">
        <v>894.31951209546253</v>
      </c>
      <c r="I224" s="98">
        <v>935.82558403708492</v>
      </c>
      <c r="J224" s="98">
        <v>890.92431927107168</v>
      </c>
      <c r="K224" s="98">
        <v>910.03223394584654</v>
      </c>
      <c r="L224" s="98">
        <v>971.22526299199365</v>
      </c>
      <c r="M224" s="98">
        <v>1056.0688810008457</v>
      </c>
      <c r="N224" s="98">
        <v>1063.8649449362179</v>
      </c>
      <c r="O224" s="98">
        <v>1085.4619095309556</v>
      </c>
      <c r="P224" s="98">
        <v>1103.2965629490927</v>
      </c>
      <c r="Q224" s="98">
        <v>1113.464469972097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X224" s="98">
        <v>0</v>
      </c>
      <c r="Y224" s="98">
        <v>0</v>
      </c>
      <c r="DA224" s="63" t="s">
        <v>2421</v>
      </c>
    </row>
    <row r="225" spans="1:105" ht="12" customHeight="1" x14ac:dyDescent="0.25">
      <c r="A225" s="100" t="s">
        <v>50</v>
      </c>
      <c r="B225" s="101">
        <v>225.17093443545204</v>
      </c>
      <c r="C225" s="101">
        <v>208.17769002935088</v>
      </c>
      <c r="D225" s="101">
        <v>198.21666070580972</v>
      </c>
      <c r="E225" s="101">
        <v>216.57545818862721</v>
      </c>
      <c r="F225" s="101">
        <v>216.07948252383389</v>
      </c>
      <c r="G225" s="101">
        <v>193.56744933690786</v>
      </c>
      <c r="H225" s="101">
        <v>180.86519110426775</v>
      </c>
      <c r="I225" s="101">
        <v>228.47891489779201</v>
      </c>
      <c r="J225" s="101">
        <v>199.89036243082657</v>
      </c>
      <c r="K225" s="101">
        <v>186.15280264926105</v>
      </c>
      <c r="L225" s="101">
        <v>434.21271535904344</v>
      </c>
      <c r="M225" s="101">
        <v>208.36541164105228</v>
      </c>
      <c r="N225" s="101">
        <v>271.51856421915721</v>
      </c>
      <c r="O225" s="101">
        <v>289.83307019099078</v>
      </c>
      <c r="P225" s="101">
        <v>211.33757608089971</v>
      </c>
      <c r="Q225" s="101">
        <v>245.67914092682281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2422</v>
      </c>
    </row>
    <row r="226" spans="1:105" ht="12" customHeight="1" x14ac:dyDescent="0.25">
      <c r="A226" s="103" t="s">
        <v>52</v>
      </c>
      <c r="B226" s="104">
        <v>665.87250152868285</v>
      </c>
      <c r="C226" s="104">
        <v>661.0842731029129</v>
      </c>
      <c r="D226" s="104">
        <v>707.79487956971491</v>
      </c>
      <c r="E226" s="104">
        <v>676.96383570836781</v>
      </c>
      <c r="F226" s="104">
        <v>704.19316090947484</v>
      </c>
      <c r="G226" s="104">
        <v>712.53131473912697</v>
      </c>
      <c r="H226" s="104">
        <v>713.45432099119478</v>
      </c>
      <c r="I226" s="104">
        <v>707.346669139293</v>
      </c>
      <c r="J226" s="104">
        <v>691.03395684024497</v>
      </c>
      <c r="K226" s="104">
        <v>723.87943129658549</v>
      </c>
      <c r="L226" s="104">
        <v>537.01254763295015</v>
      </c>
      <c r="M226" s="104">
        <v>847.70346935979353</v>
      </c>
      <c r="N226" s="104">
        <v>792.3463807170607</v>
      </c>
      <c r="O226" s="104">
        <v>795.628839339965</v>
      </c>
      <c r="P226" s="104">
        <v>891.95898686819316</v>
      </c>
      <c r="Q226" s="104">
        <v>867.78532904527424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2423</v>
      </c>
    </row>
    <row r="227" spans="1:105" ht="12" customHeight="1" x14ac:dyDescent="0.25">
      <c r="A227" s="106" t="s">
        <v>122</v>
      </c>
      <c r="B227" s="101">
        <v>906.40460582472633</v>
      </c>
      <c r="C227" s="101">
        <v>876.73968638799874</v>
      </c>
      <c r="D227" s="101">
        <v>876.57497376233891</v>
      </c>
      <c r="E227" s="101">
        <v>927.54488336188956</v>
      </c>
      <c r="F227" s="101">
        <v>934.37458230254583</v>
      </c>
      <c r="G227" s="101">
        <v>867.61845941519243</v>
      </c>
      <c r="H227" s="101">
        <v>902.52193899105919</v>
      </c>
      <c r="I227" s="101">
        <v>912.6459735826495</v>
      </c>
      <c r="J227" s="101">
        <v>930.386908270292</v>
      </c>
      <c r="K227" s="101">
        <v>862.39469445984764</v>
      </c>
      <c r="L227" s="101">
        <v>949.71963214163031</v>
      </c>
      <c r="M227" s="101">
        <v>1025.6688946012766</v>
      </c>
      <c r="N227" s="101">
        <v>1103.16650847201</v>
      </c>
      <c r="O227" s="101">
        <v>1173.2490607669947</v>
      </c>
      <c r="P227" s="101">
        <v>1058.4886916100104</v>
      </c>
      <c r="Q227" s="101">
        <v>1119.9304807297608</v>
      </c>
      <c r="R227" s="101">
        <v>1139.5352857499122</v>
      </c>
      <c r="S227" s="101">
        <v>1219.8611960126914</v>
      </c>
      <c r="T227" s="101">
        <v>1241.4736061865794</v>
      </c>
      <c r="U227" s="101">
        <v>1234.935920181056</v>
      </c>
      <c r="V227" s="101">
        <v>1295.6355133923723</v>
      </c>
      <c r="W227" s="101">
        <v>1264.587971799456</v>
      </c>
      <c r="X227" s="101">
        <v>950.83790427970473</v>
      </c>
      <c r="Y227" s="101">
        <v>888.39955917386783</v>
      </c>
      <c r="DA227" s="131" t="s">
        <v>2424</v>
      </c>
    </row>
    <row r="228" spans="1:105" ht="12" customHeight="1" x14ac:dyDescent="0.25">
      <c r="A228" s="107" t="s">
        <v>121</v>
      </c>
      <c r="B228" s="104">
        <v>906.40460582472667</v>
      </c>
      <c r="C228" s="104">
        <v>876.72764415280449</v>
      </c>
      <c r="D228" s="104">
        <v>876.52987976811301</v>
      </c>
      <c r="E228" s="104">
        <v>927.52434312756645</v>
      </c>
      <c r="F228" s="104">
        <v>934.39113201299915</v>
      </c>
      <c r="G228" s="104">
        <v>867.69720059049416</v>
      </c>
      <c r="H228" s="104">
        <v>902.63858040765854</v>
      </c>
      <c r="I228" s="104">
        <v>912.46936533753797</v>
      </c>
      <c r="J228" s="104">
        <v>930.15539977942251</v>
      </c>
      <c r="K228" s="104">
        <v>862.0528672743219</v>
      </c>
      <c r="L228" s="104">
        <v>949.47717014038165</v>
      </c>
      <c r="M228" s="104">
        <v>1026.1224726912319</v>
      </c>
      <c r="N228" s="104">
        <v>1103.4817824899333</v>
      </c>
      <c r="O228" s="104">
        <v>1173.081284017848</v>
      </c>
      <c r="P228" s="104">
        <v>1058.3558800862811</v>
      </c>
      <c r="Q228" s="104">
        <v>1119.8585457128092</v>
      </c>
      <c r="R228" s="104">
        <v>1139.5635587913459</v>
      </c>
      <c r="S228" s="104">
        <v>1220.0449080234844</v>
      </c>
      <c r="T228" s="104">
        <v>1242.5680727150998</v>
      </c>
      <c r="U228" s="104">
        <v>1236.1047528049846</v>
      </c>
      <c r="V228" s="104">
        <v>1295.7596358244125</v>
      </c>
      <c r="W228" s="104">
        <v>1263.901827123613</v>
      </c>
      <c r="X228" s="104">
        <v>948.66510995852332</v>
      </c>
      <c r="Y228" s="104">
        <v>888.42954464966385</v>
      </c>
      <c r="DA228" s="132" t="s">
        <v>2425</v>
      </c>
    </row>
    <row r="229" spans="1:105" ht="12" customHeight="1" x14ac:dyDescent="0.25">
      <c r="A229" s="108" t="s">
        <v>53</v>
      </c>
      <c r="B229" s="98">
        <v>229.11898284107468</v>
      </c>
      <c r="C229" s="98">
        <v>209.99778234703658</v>
      </c>
      <c r="D229" s="98">
        <v>191.67290017290114</v>
      </c>
      <c r="E229" s="98">
        <v>224.87036087433847</v>
      </c>
      <c r="F229" s="98">
        <v>219.42219350528157</v>
      </c>
      <c r="G229" s="98">
        <v>185.2440622954532</v>
      </c>
      <c r="H229" s="98">
        <v>182.4646323650507</v>
      </c>
      <c r="I229" s="98">
        <v>222.77915289979941</v>
      </c>
      <c r="J229" s="98">
        <v>208.8803306268286</v>
      </c>
      <c r="K229" s="98">
        <v>176.02075152603754</v>
      </c>
      <c r="L229" s="98">
        <v>424.49053787476589</v>
      </c>
      <c r="M229" s="98">
        <v>202.09724246953303</v>
      </c>
      <c r="N229" s="98">
        <v>281.71572913089864</v>
      </c>
      <c r="O229" s="98">
        <v>313.20863952257815</v>
      </c>
      <c r="P229" s="98">
        <v>202.50216958171373</v>
      </c>
      <c r="Q229" s="98">
        <v>247.35935926599015</v>
      </c>
      <c r="R229" s="98">
        <v>237.01842190060057</v>
      </c>
      <c r="S229" s="98">
        <v>285.30367524959843</v>
      </c>
      <c r="T229" s="98">
        <v>288.34590383052466</v>
      </c>
      <c r="U229" s="98">
        <v>261.75769352240394</v>
      </c>
      <c r="V229" s="98">
        <v>279.56730936555726</v>
      </c>
      <c r="W229" s="98">
        <v>277.73277720240168</v>
      </c>
      <c r="X229" s="98">
        <v>79.820744159092683</v>
      </c>
      <c r="Y229" s="98">
        <v>61.063307583735138</v>
      </c>
      <c r="DA229" s="63" t="s">
        <v>2426</v>
      </c>
    </row>
    <row r="230" spans="1:105" ht="12" customHeight="1" x14ac:dyDescent="0.25">
      <c r="A230" s="108" t="s">
        <v>52</v>
      </c>
      <c r="B230" s="98">
        <v>677.28562298365193</v>
      </c>
      <c r="C230" s="98">
        <v>666.729861805768</v>
      </c>
      <c r="D230" s="98">
        <v>684.85697959521201</v>
      </c>
      <c r="E230" s="98">
        <v>702.65398225322804</v>
      </c>
      <c r="F230" s="98">
        <v>714.96893850771778</v>
      </c>
      <c r="G230" s="98">
        <v>682.45313829504096</v>
      </c>
      <c r="H230" s="98">
        <v>720.17394804260778</v>
      </c>
      <c r="I230" s="98">
        <v>689.69021243773864</v>
      </c>
      <c r="J230" s="98">
        <v>721.27506915259369</v>
      </c>
      <c r="K230" s="98">
        <v>686.03211574828435</v>
      </c>
      <c r="L230" s="98">
        <v>524.98663226561564</v>
      </c>
      <c r="M230" s="98">
        <v>824.02523022169896</v>
      </c>
      <c r="N230" s="98">
        <v>821.76605335903423</v>
      </c>
      <c r="O230" s="98">
        <v>859.87264449526992</v>
      </c>
      <c r="P230" s="98">
        <v>855.8537105045674</v>
      </c>
      <c r="Q230" s="98">
        <v>872.49918644681895</v>
      </c>
      <c r="R230" s="98">
        <v>902.54513689074531</v>
      </c>
      <c r="S230" s="98">
        <v>934.74123277388583</v>
      </c>
      <c r="T230" s="98">
        <v>954.22216888457513</v>
      </c>
      <c r="U230" s="98">
        <v>974.34705928258074</v>
      </c>
      <c r="V230" s="98">
        <v>1016.1923264588553</v>
      </c>
      <c r="W230" s="98">
        <v>986.16904992121158</v>
      </c>
      <c r="X230" s="98">
        <v>868.84436579943053</v>
      </c>
      <c r="Y230" s="98">
        <v>827.36623706592854</v>
      </c>
      <c r="DA230" s="63" t="s">
        <v>2427</v>
      </c>
    </row>
    <row r="231" spans="1:105" ht="12" customHeight="1" x14ac:dyDescent="0.25">
      <c r="A231" s="121" t="s">
        <v>54</v>
      </c>
      <c r="B231" s="122">
        <v>558.79399814102533</v>
      </c>
      <c r="C231" s="122">
        <v>565.84750606869841</v>
      </c>
      <c r="D231" s="122">
        <v>572.46303370811904</v>
      </c>
      <c r="E231" s="122">
        <v>552.63272946500547</v>
      </c>
      <c r="F231" s="122">
        <v>497.23641720146651</v>
      </c>
      <c r="G231" s="122">
        <v>513.36049693785446</v>
      </c>
      <c r="H231" s="122">
        <v>523.42127520925612</v>
      </c>
      <c r="I231" s="122">
        <v>550.08550206037194</v>
      </c>
      <c r="J231" s="122">
        <v>555.71726524872986</v>
      </c>
      <c r="K231" s="122">
        <v>460.30662304736074</v>
      </c>
      <c r="L231" s="122">
        <v>572.36303643324027</v>
      </c>
      <c r="M231" s="122">
        <v>565.87376169657045</v>
      </c>
      <c r="N231" s="122">
        <v>602.49808581031687</v>
      </c>
      <c r="O231" s="122">
        <v>619.74605142168252</v>
      </c>
      <c r="P231" s="122">
        <v>548.62514608210324</v>
      </c>
      <c r="Q231" s="122">
        <v>575.46141194112613</v>
      </c>
      <c r="R231" s="122">
        <v>557.62256545800756</v>
      </c>
      <c r="S231" s="122">
        <v>593.61736964998579</v>
      </c>
      <c r="T231" s="122">
        <v>590.93642178660377</v>
      </c>
      <c r="U231" s="122">
        <v>585.86425175794159</v>
      </c>
      <c r="V231" s="122">
        <v>616.89067879498896</v>
      </c>
      <c r="W231" s="122">
        <v>582.45080837777823</v>
      </c>
      <c r="X231" s="122">
        <v>643.37441755855923</v>
      </c>
      <c r="Y231" s="122">
        <v>594.63527937599486</v>
      </c>
      <c r="DA231" s="130" t="s">
        <v>2428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DA232" s="63" t="s">
        <v>2429</v>
      </c>
    </row>
    <row r="233" spans="1:105" ht="12" customHeight="1" x14ac:dyDescent="0.25">
      <c r="A233" s="97" t="s">
        <v>50</v>
      </c>
      <c r="B233" s="98">
        <v>575.70486435977273</v>
      </c>
      <c r="C233" s="98">
        <v>554.29529157006414</v>
      </c>
      <c r="D233" s="98">
        <v>568.20331782171161</v>
      </c>
      <c r="E233" s="98">
        <v>536.3550954140353</v>
      </c>
      <c r="F233" s="98">
        <v>528.43232575790194</v>
      </c>
      <c r="G233" s="98">
        <v>516.2770026157956</v>
      </c>
      <c r="H233" s="98">
        <v>517.38564137901562</v>
      </c>
      <c r="I233" s="98">
        <v>551.11187835395663</v>
      </c>
      <c r="J233" s="98">
        <v>521.69196101744274</v>
      </c>
      <c r="K233" s="98">
        <v>531.39852729060806</v>
      </c>
      <c r="L233" s="98">
        <v>549.75457181350816</v>
      </c>
      <c r="M233" s="98">
        <v>578.54536828694404</v>
      </c>
      <c r="N233" s="98">
        <v>583.89448531333016</v>
      </c>
      <c r="O233" s="98">
        <v>585.74155215149392</v>
      </c>
      <c r="P233" s="98">
        <v>590.78683634607262</v>
      </c>
      <c r="Q233" s="98">
        <v>588.87492357747408</v>
      </c>
      <c r="R233" s="98">
        <v>543.08880973373323</v>
      </c>
      <c r="S233" s="98">
        <v>592.19155028706348</v>
      </c>
      <c r="T233" s="98">
        <v>582.5413786483781</v>
      </c>
      <c r="U233" s="98">
        <v>585.76793624623713</v>
      </c>
      <c r="V233" s="98">
        <v>638.82951532023174</v>
      </c>
      <c r="W233" s="98">
        <v>612.7061237483631</v>
      </c>
      <c r="X233" s="98">
        <v>612.79854203371508</v>
      </c>
      <c r="Y233" s="98">
        <v>574.86976021597354</v>
      </c>
      <c r="DA233" s="63" t="s">
        <v>2430</v>
      </c>
    </row>
    <row r="234" spans="1:105" ht="12" customHeight="1" x14ac:dyDescent="0.25">
      <c r="A234" s="109" t="s">
        <v>120</v>
      </c>
      <c r="B234" s="33">
        <v>544.58702967127147</v>
      </c>
      <c r="C234" s="33">
        <v>575.46362872823727</v>
      </c>
      <c r="D234" s="33">
        <v>576.00175731487332</v>
      </c>
      <c r="E234" s="33">
        <v>566.09172223688438</v>
      </c>
      <c r="F234" s="33">
        <v>470.89511801775177</v>
      </c>
      <c r="G234" s="33">
        <v>510.98426592437374</v>
      </c>
      <c r="H234" s="33">
        <v>527.80073638202623</v>
      </c>
      <c r="I234" s="33">
        <v>549.38292273876652</v>
      </c>
      <c r="J234" s="33">
        <v>577.71928637682709</v>
      </c>
      <c r="K234" s="33">
        <v>416.05977525100752</v>
      </c>
      <c r="L234" s="33">
        <v>586.01146875831876</v>
      </c>
      <c r="M234" s="33">
        <v>558.55363552828965</v>
      </c>
      <c r="N234" s="33">
        <v>612.73159428233294</v>
      </c>
      <c r="O234" s="33">
        <v>637.29275200756945</v>
      </c>
      <c r="P234" s="33">
        <v>527.9668775505321</v>
      </c>
      <c r="Q234" s="33">
        <v>569.57815329899631</v>
      </c>
      <c r="R234" s="33">
        <v>563.13397250063633</v>
      </c>
      <c r="S234" s="33">
        <v>594.11302747284253</v>
      </c>
      <c r="T234" s="33">
        <v>593.85042661641876</v>
      </c>
      <c r="U234" s="33">
        <v>585.89768687751814</v>
      </c>
      <c r="V234" s="33">
        <v>609.44182863681897</v>
      </c>
      <c r="W234" s="33">
        <v>573.6282139811824</v>
      </c>
      <c r="X234" s="33">
        <v>648.77132402656002</v>
      </c>
      <c r="Y234" s="33">
        <v>597.026076652916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4531.5747251923858</v>
      </c>
      <c r="C236" s="117">
        <f t="shared" si="110"/>
        <v>4881.1199301161705</v>
      </c>
      <c r="D236" s="117">
        <f t="shared" si="110"/>
        <v>4112.7778051382293</v>
      </c>
      <c r="E236" s="117">
        <f t="shared" si="110"/>
        <v>4511.0458372768144</v>
      </c>
      <c r="F236" s="117">
        <f t="shared" si="110"/>
        <v>4833.1708291744817</v>
      </c>
      <c r="G236" s="117">
        <f t="shared" si="110"/>
        <v>4563.3084559098779</v>
      </c>
      <c r="H236" s="117">
        <f t="shared" si="110"/>
        <v>4419.6532264470989</v>
      </c>
      <c r="I236" s="117">
        <f t="shared" si="110"/>
        <v>4289.5746603316893</v>
      </c>
      <c r="J236" s="117">
        <f t="shared" si="110"/>
        <v>4870.7404433558595</v>
      </c>
      <c r="K236" s="117">
        <f t="shared" si="110"/>
        <v>4546.6654937182593</v>
      </c>
      <c r="L236" s="117">
        <f t="shared" si="110"/>
        <v>6088.3149464303597</v>
      </c>
      <c r="M236" s="117">
        <f t="shared" si="110"/>
        <v>1978.3118419921279</v>
      </c>
      <c r="N236" s="117">
        <f t="shared" si="110"/>
        <v>3300.3762888724009</v>
      </c>
      <c r="O236" s="117">
        <f t="shared" si="110"/>
        <v>4794.1655102850646</v>
      </c>
      <c r="P236" s="117">
        <f t="shared" si="110"/>
        <v>3687.2467960047634</v>
      </c>
      <c r="Q236" s="117">
        <f t="shared" si="110"/>
        <v>3979.0151718525062</v>
      </c>
      <c r="R236" s="117">
        <f t="shared" ref="R236:V236" si="111">R237+R240+R242+R252</f>
        <v>4423.5486677848839</v>
      </c>
      <c r="S236" s="117">
        <f t="shared" si="111"/>
        <v>4578.3058065377018</v>
      </c>
      <c r="T236" s="117">
        <f t="shared" si="111"/>
        <v>3832.4974498040388</v>
      </c>
      <c r="U236" s="117">
        <f t="shared" si="111"/>
        <v>3920.7395262907071</v>
      </c>
      <c r="V236" s="117">
        <f t="shared" si="111"/>
        <v>3482.6682428252652</v>
      </c>
      <c r="W236" s="117">
        <f t="shared" ref="W236:Y236" si="112">W237+W240+W242+W252</f>
        <v>4299.0463885817226</v>
      </c>
      <c r="X236" s="117">
        <f t="shared" si="112"/>
        <v>4067.5514403166621</v>
      </c>
      <c r="Y236" s="117">
        <f t="shared" si="112"/>
        <v>3047.495137801488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4315.1063556026693</v>
      </c>
      <c r="C237" s="122">
        <f t="shared" si="113"/>
        <v>4661.834388905485</v>
      </c>
      <c r="D237" s="122">
        <f t="shared" si="113"/>
        <v>3890.990086985978</v>
      </c>
      <c r="E237" s="122">
        <f t="shared" si="113"/>
        <v>4277.3956936414097</v>
      </c>
      <c r="F237" s="122">
        <f t="shared" si="113"/>
        <v>4586.8576413053224</v>
      </c>
      <c r="G237" s="122">
        <f t="shared" si="113"/>
        <v>4323.5314518514442</v>
      </c>
      <c r="H237" s="122">
        <f t="shared" si="113"/>
        <v>4169.4037812895531</v>
      </c>
      <c r="I237" s="122">
        <f t="shared" si="113"/>
        <v>4011.4075695104329</v>
      </c>
      <c r="J237" s="122">
        <f t="shared" si="113"/>
        <v>4570.7630815974035</v>
      </c>
      <c r="K237" s="122">
        <f t="shared" si="113"/>
        <v>4254.8763771810782</v>
      </c>
      <c r="L237" s="122">
        <f t="shared" si="113"/>
        <v>5695.4271730927267</v>
      </c>
      <c r="M237" s="122">
        <f t="shared" si="113"/>
        <v>1779.2480955929134</v>
      </c>
      <c r="N237" s="122">
        <f t="shared" si="113"/>
        <v>3037.6825432178512</v>
      </c>
      <c r="O237" s="122">
        <f t="shared" si="113"/>
        <v>4454.6741836718138</v>
      </c>
      <c r="P237" s="122">
        <f t="shared" si="113"/>
        <v>3351.016288096836</v>
      </c>
      <c r="Q237" s="122">
        <f t="shared" si="113"/>
        <v>3637.8733996556575</v>
      </c>
      <c r="R237" s="122">
        <f t="shared" ref="R237:V237" si="114">SUM(R238:R239)</f>
        <v>4030.1819432124557</v>
      </c>
      <c r="S237" s="122">
        <f t="shared" si="114"/>
        <v>4123.0979330273703</v>
      </c>
      <c r="T237" s="122">
        <f t="shared" si="114"/>
        <v>3504.8878560723992</v>
      </c>
      <c r="U237" s="122">
        <f t="shared" si="114"/>
        <v>3653.3053452064587</v>
      </c>
      <c r="V237" s="122">
        <f t="shared" si="114"/>
        <v>3218.2043370019946</v>
      </c>
      <c r="W237" s="122">
        <f t="shared" ref="W237:Y237" si="115">SUM(W238:W239)</f>
        <v>3985.191925105767</v>
      </c>
      <c r="X237" s="122">
        <f t="shared" si="115"/>
        <v>3906.9299797444137</v>
      </c>
      <c r="Y237" s="122">
        <f t="shared" si="115"/>
        <v>2918.730221638727</v>
      </c>
      <c r="DA237" s="130" t="s">
        <v>2581</v>
      </c>
    </row>
    <row r="238" spans="1:105" ht="12" customHeight="1" x14ac:dyDescent="0.25">
      <c r="A238" s="97" t="s">
        <v>51</v>
      </c>
      <c r="B238" s="98">
        <v>4315.1063556026693</v>
      </c>
      <c r="C238" s="98">
        <v>4661.834388905485</v>
      </c>
      <c r="D238" s="98">
        <v>3890.990086985978</v>
      </c>
      <c r="E238" s="98">
        <v>4277.3956936414097</v>
      </c>
      <c r="F238" s="98">
        <v>4586.8576413053224</v>
      </c>
      <c r="G238" s="98">
        <v>4323.5314518514442</v>
      </c>
      <c r="H238" s="98">
        <v>4169.4037812895531</v>
      </c>
      <c r="I238" s="98">
        <v>4011.4075695104329</v>
      </c>
      <c r="J238" s="98">
        <v>4570.7630815974035</v>
      </c>
      <c r="K238" s="98">
        <v>4254.8763771810782</v>
      </c>
      <c r="L238" s="98">
        <v>5695.4271730927267</v>
      </c>
      <c r="M238" s="98">
        <v>1779.2480955929134</v>
      </c>
      <c r="N238" s="98">
        <v>3037.6825432178512</v>
      </c>
      <c r="O238" s="98">
        <v>4454.6741836718138</v>
      </c>
      <c r="P238" s="98">
        <v>3351.016288096836</v>
      </c>
      <c r="Q238" s="98">
        <v>3637.8733996556575</v>
      </c>
      <c r="R238" s="98">
        <v>4030.1819432124557</v>
      </c>
      <c r="S238" s="98">
        <v>4123.0979330273703</v>
      </c>
      <c r="T238" s="98">
        <v>3504.8878560723992</v>
      </c>
      <c r="U238" s="98">
        <v>3653.3053452064587</v>
      </c>
      <c r="V238" s="98">
        <v>3218.2043370019946</v>
      </c>
      <c r="W238" s="98">
        <v>3985.191925105767</v>
      </c>
      <c r="X238" s="98">
        <v>3906.9299797444137</v>
      </c>
      <c r="Y238" s="98">
        <v>2918.730221638727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118.88539084054217</v>
      </c>
      <c r="C242" s="122">
        <v>125.85204951999994</v>
      </c>
      <c r="D242" s="122">
        <v>126.13774658072354</v>
      </c>
      <c r="E242" s="122">
        <v>143.69584942921674</v>
      </c>
      <c r="F242" s="122">
        <v>156.84460280802972</v>
      </c>
      <c r="G242" s="122">
        <v>154.27837643724675</v>
      </c>
      <c r="H242" s="122">
        <v>170.24431753448116</v>
      </c>
      <c r="I242" s="122">
        <v>195.92463361484434</v>
      </c>
      <c r="J242" s="122">
        <v>224.74836634496424</v>
      </c>
      <c r="K242" s="122">
        <v>216.93887847296318</v>
      </c>
      <c r="L242" s="122">
        <v>316.90695118710238</v>
      </c>
      <c r="M242" s="122">
        <v>121.2928086913534</v>
      </c>
      <c r="N242" s="122">
        <v>186.62786984342023</v>
      </c>
      <c r="O242" s="122">
        <v>266.31355300367335</v>
      </c>
      <c r="P242" s="122">
        <v>264.93518866721405</v>
      </c>
      <c r="Q242" s="122">
        <v>275.28354020372171</v>
      </c>
      <c r="R242" s="122">
        <v>338.6224708452134</v>
      </c>
      <c r="S242" s="122">
        <v>399.24010835314482</v>
      </c>
      <c r="T242" s="122">
        <v>272.6154124682609</v>
      </c>
      <c r="U242" s="122">
        <v>212.13246937845219</v>
      </c>
      <c r="V242" s="122">
        <v>205.15748048378214</v>
      </c>
      <c r="W242" s="122">
        <v>263.24558126659286</v>
      </c>
      <c r="X242" s="122">
        <v>127.03461541586435</v>
      </c>
      <c r="Y242" s="122">
        <v>106.16908402681149</v>
      </c>
      <c r="DA242" s="130" t="s">
        <v>2586</v>
      </c>
    </row>
    <row r="243" spans="1:105" ht="12" customHeight="1" x14ac:dyDescent="0.25">
      <c r="A243" s="97" t="s">
        <v>143</v>
      </c>
      <c r="B243" s="98">
        <v>555.00180986547923</v>
      </c>
      <c r="C243" s="98">
        <v>570.9556754373981</v>
      </c>
      <c r="D243" s="98">
        <v>515.76591772465963</v>
      </c>
      <c r="E243" s="98">
        <v>557.6258451441463</v>
      </c>
      <c r="F243" s="98">
        <v>563.47888671878593</v>
      </c>
      <c r="G243" s="98">
        <v>507.29112386624359</v>
      </c>
      <c r="H243" s="98">
        <v>576.18328036125615</v>
      </c>
      <c r="I243" s="98">
        <v>672.50281278482259</v>
      </c>
      <c r="J243" s="98">
        <v>788.98633458115376</v>
      </c>
      <c r="K243" s="98">
        <v>750.10529442064376</v>
      </c>
      <c r="L243" s="98">
        <v>993.75630959210707</v>
      </c>
      <c r="M243" s="98">
        <v>268.54025805172523</v>
      </c>
      <c r="N243" s="98">
        <v>430.14635884161163</v>
      </c>
      <c r="O243" s="98">
        <v>561.60127344726243</v>
      </c>
      <c r="P243" s="98">
        <v>587.91885198280147</v>
      </c>
      <c r="Q243" s="98">
        <v>577.20658482413637</v>
      </c>
      <c r="R243" s="98">
        <v>666.61227555325445</v>
      </c>
      <c r="S243" s="98">
        <v>778.47678217119221</v>
      </c>
      <c r="T243" s="98">
        <v>581.78021900201713</v>
      </c>
      <c r="U243" s="98">
        <v>513.24950351057021</v>
      </c>
      <c r="V243" s="98">
        <v>556.70337373865357</v>
      </c>
      <c r="W243" s="98">
        <v>794.34276863161131</v>
      </c>
      <c r="X243" s="98">
        <v>485.58758158239419</v>
      </c>
      <c r="Y243" s="98">
        <v>387.70470486137754</v>
      </c>
      <c r="DA243" s="63" t="s">
        <v>2587</v>
      </c>
    </row>
    <row r="244" spans="1:105" ht="12" customHeight="1" x14ac:dyDescent="0.25">
      <c r="A244" s="97" t="s">
        <v>124</v>
      </c>
      <c r="B244" s="98">
        <v>333.47885278979811</v>
      </c>
      <c r="C244" s="98">
        <v>324.80706375412871</v>
      </c>
      <c r="D244" s="98">
        <v>338.42269011310327</v>
      </c>
      <c r="E244" s="98">
        <v>332.89485617374339</v>
      </c>
      <c r="F244" s="98">
        <v>340.66969958390058</v>
      </c>
      <c r="G244" s="98">
        <v>331.3854509080856</v>
      </c>
      <c r="H244" s="98">
        <v>321.20895130806474</v>
      </c>
      <c r="I244" s="98">
        <v>333.46103613704929</v>
      </c>
      <c r="J244" s="98">
        <v>316.88083899434423</v>
      </c>
      <c r="K244" s="98">
        <v>322.64428637409077</v>
      </c>
      <c r="L244" s="98">
        <v>343.61229863778499</v>
      </c>
      <c r="M244" s="98">
        <v>372.19132268661076</v>
      </c>
      <c r="N244" s="98">
        <v>374.33223918717925</v>
      </c>
      <c r="O244" s="98">
        <v>378.39254730656353</v>
      </c>
      <c r="P244" s="98">
        <v>381.51245344554326</v>
      </c>
      <c r="Q244" s="98">
        <v>369.82508071863953</v>
      </c>
      <c r="R244" s="98">
        <v>359.92068237225283</v>
      </c>
      <c r="S244" s="98">
        <v>367.59702962679756</v>
      </c>
      <c r="T244" s="98">
        <v>374.7583084824762</v>
      </c>
      <c r="U244" s="98">
        <v>369.16079469490415</v>
      </c>
      <c r="V244" s="98">
        <v>382.31475486312127</v>
      </c>
      <c r="W244" s="98">
        <v>414.99577090564799</v>
      </c>
      <c r="X244" s="98">
        <v>279.09895661969847</v>
      </c>
      <c r="Y244" s="98">
        <v>243.14942271504268</v>
      </c>
      <c r="DA244" s="63" t="s">
        <v>2588</v>
      </c>
    </row>
    <row r="245" spans="1:105" ht="12" customHeight="1" x14ac:dyDescent="0.25">
      <c r="A245" s="97" t="s">
        <v>123</v>
      </c>
      <c r="B245" s="98">
        <v>84.271699747041069</v>
      </c>
      <c r="C245" s="98">
        <v>77.91186652118769</v>
      </c>
      <c r="D245" s="98">
        <v>74.183885934219134</v>
      </c>
      <c r="E245" s="98">
        <v>81.054786359567956</v>
      </c>
      <c r="F245" s="98">
        <v>80.258375923778857</v>
      </c>
      <c r="G245" s="98">
        <v>70.72243367744413</v>
      </c>
      <c r="H245" s="98">
        <v>64.903434326085915</v>
      </c>
      <c r="I245" s="98">
        <v>81.122355017038643</v>
      </c>
      <c r="J245" s="98">
        <v>70.971874813270759</v>
      </c>
      <c r="K245" s="98">
        <v>65.966436036622824</v>
      </c>
      <c r="L245" s="98">
        <v>153.87071753085075</v>
      </c>
      <c r="M245" s="98">
        <v>73.489490708559046</v>
      </c>
      <c r="N245" s="98">
        <v>95.579299611783597</v>
      </c>
      <c r="O245" s="98">
        <v>101.31735581116685</v>
      </c>
      <c r="P245" s="98">
        <v>73.877575039825928</v>
      </c>
      <c r="Q245" s="98">
        <v>85.88240437939659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DA245" s="63" t="s">
        <v>2589</v>
      </c>
    </row>
    <row r="246" spans="1:105" ht="12" customHeight="1" x14ac:dyDescent="0.25">
      <c r="A246" s="100" t="s">
        <v>50</v>
      </c>
      <c r="B246" s="101">
        <v>84.271699747041069</v>
      </c>
      <c r="C246" s="101">
        <v>77.91186652118769</v>
      </c>
      <c r="D246" s="101">
        <v>74.183885934219134</v>
      </c>
      <c r="E246" s="101">
        <v>81.054786359567956</v>
      </c>
      <c r="F246" s="101">
        <v>80.258375923778857</v>
      </c>
      <c r="G246" s="101">
        <v>70.72243367744413</v>
      </c>
      <c r="H246" s="101">
        <v>64.903434326085915</v>
      </c>
      <c r="I246" s="101">
        <v>81.122355017038643</v>
      </c>
      <c r="J246" s="101">
        <v>70.971874813270759</v>
      </c>
      <c r="K246" s="101">
        <v>65.966436036622824</v>
      </c>
      <c r="L246" s="101">
        <v>153.87071753085075</v>
      </c>
      <c r="M246" s="101">
        <v>73.489490708559046</v>
      </c>
      <c r="N246" s="101">
        <v>95.579299611783597</v>
      </c>
      <c r="O246" s="101">
        <v>101.31735581116685</v>
      </c>
      <c r="P246" s="101">
        <v>73.877575039825928</v>
      </c>
      <c r="Q246" s="101">
        <v>85.88240437939659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X246" s="101">
        <v>0</v>
      </c>
      <c r="Y246" s="101">
        <v>0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97.582978749174572</v>
      </c>
      <c r="C252" s="122">
        <v>93.433491690685855</v>
      </c>
      <c r="D252" s="122">
        <v>95.649971571527644</v>
      </c>
      <c r="E252" s="122">
        <v>89.954294206187868</v>
      </c>
      <c r="F252" s="122">
        <v>89.468585061129502</v>
      </c>
      <c r="G252" s="122">
        <v>85.49862762118623</v>
      </c>
      <c r="H252" s="122">
        <v>80.005127623064539</v>
      </c>
      <c r="I252" s="122">
        <v>82.242457206412269</v>
      </c>
      <c r="J252" s="122">
        <v>75.228995413491802</v>
      </c>
      <c r="K252" s="122">
        <v>74.85023806421718</v>
      </c>
      <c r="L252" s="122">
        <v>75.980822150531125</v>
      </c>
      <c r="M252" s="122">
        <v>77.770937707861208</v>
      </c>
      <c r="N252" s="122">
        <v>76.065875811129416</v>
      </c>
      <c r="O252" s="122">
        <v>73.177773609577315</v>
      </c>
      <c r="P252" s="122">
        <v>71.29531924071334</v>
      </c>
      <c r="Q252" s="122">
        <v>65.858231993126921</v>
      </c>
      <c r="R252" s="122">
        <v>54.74425372721489</v>
      </c>
      <c r="S252" s="122">
        <v>55.967765157186093</v>
      </c>
      <c r="T252" s="122">
        <v>54.994181263378877</v>
      </c>
      <c r="U252" s="122">
        <v>55.301711705796293</v>
      </c>
      <c r="V252" s="122">
        <v>59.306425339488726</v>
      </c>
      <c r="W252" s="122">
        <v>50.608882209362527</v>
      </c>
      <c r="X252" s="122">
        <v>33.586845156384229</v>
      </c>
      <c r="Y252" s="122">
        <v>22.595832135949355</v>
      </c>
      <c r="DA252" s="130" t="s">
        <v>2596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X253" s="98">
        <v>0</v>
      </c>
      <c r="Y253" s="98">
        <v>0</v>
      </c>
      <c r="DA253" s="63" t="s">
        <v>2597</v>
      </c>
    </row>
    <row r="254" spans="1:105" ht="12" customHeight="1" x14ac:dyDescent="0.25">
      <c r="A254" s="97" t="s">
        <v>50</v>
      </c>
      <c r="B254" s="98">
        <v>213.73813896983538</v>
      </c>
      <c r="C254" s="98">
        <v>205.67870481683914</v>
      </c>
      <c r="D254" s="98">
        <v>210.78801249113238</v>
      </c>
      <c r="E254" s="98">
        <v>198.74721112200606</v>
      </c>
      <c r="F254" s="98">
        <v>195.42591764274349</v>
      </c>
      <c r="G254" s="98">
        <v>190.43675505859321</v>
      </c>
      <c r="H254" s="98">
        <v>190.26564503029022</v>
      </c>
      <c r="I254" s="98">
        <v>202.38790670517119</v>
      </c>
      <c r="J254" s="98">
        <v>191.56782815324223</v>
      </c>
      <c r="K254" s="98">
        <v>195.11295104970941</v>
      </c>
      <c r="L254" s="98">
        <v>201.84214368941912</v>
      </c>
      <c r="M254" s="98">
        <v>212.39740508607639</v>
      </c>
      <c r="N254" s="98">
        <v>214.34681522826909</v>
      </c>
      <c r="O254" s="98">
        <v>214.9921014440832</v>
      </c>
      <c r="P254" s="98">
        <v>216.80273011127755</v>
      </c>
      <c r="Q254" s="98">
        <v>216.01144043158743</v>
      </c>
      <c r="R254" s="98">
        <v>199.10659256828268</v>
      </c>
      <c r="S254" s="98">
        <v>216.96577543907034</v>
      </c>
      <c r="T254" s="98">
        <v>213.42855286556934</v>
      </c>
      <c r="U254" s="98">
        <v>214.60763698877344</v>
      </c>
      <c r="V254" s="98">
        <v>233.97955512348207</v>
      </c>
      <c r="W254" s="98">
        <v>224.16187841055427</v>
      </c>
      <c r="X254" s="98">
        <v>223.87126139794228</v>
      </c>
      <c r="Y254" s="98">
        <v>209.40311911549921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166.81951314098353</v>
      </c>
      <c r="C257" s="118">
        <f t="shared" si="117"/>
        <v>178.32125640791</v>
      </c>
      <c r="D257" s="118">
        <f t="shared" si="117"/>
        <v>150.97812231764539</v>
      </c>
      <c r="E257" s="118">
        <f t="shared" si="117"/>
        <v>165.98068165170352</v>
      </c>
      <c r="F257" s="118">
        <f t="shared" si="117"/>
        <v>174.09813874083537</v>
      </c>
      <c r="G257" s="118">
        <f t="shared" si="117"/>
        <v>163.56353729998696</v>
      </c>
      <c r="H257" s="118">
        <f t="shared" si="117"/>
        <v>158.63759771827961</v>
      </c>
      <c r="I257" s="118">
        <f t="shared" si="117"/>
        <v>153.95836503857589</v>
      </c>
      <c r="J257" s="118">
        <f t="shared" si="117"/>
        <v>169.91034095527834</v>
      </c>
      <c r="K257" s="118">
        <f t="shared" si="117"/>
        <v>156.85845232195544</v>
      </c>
      <c r="L257" s="118">
        <f t="shared" si="117"/>
        <v>206.25912559727286</v>
      </c>
      <c r="M257" s="118">
        <f t="shared" si="117"/>
        <v>75.011122847146225</v>
      </c>
      <c r="N257" s="118">
        <f t="shared" si="117"/>
        <v>115.42109401354907</v>
      </c>
      <c r="O257" s="118">
        <f t="shared" si="117"/>
        <v>159.18840965042875</v>
      </c>
      <c r="P257" s="118">
        <f t="shared" si="117"/>
        <v>123.49360782373438</v>
      </c>
      <c r="Q257" s="118">
        <f t="shared" si="117"/>
        <v>131.0813083494547</v>
      </c>
      <c r="R257" s="118">
        <f t="shared" ref="R257:V257" si="118">R258+R261+R263+R273</f>
        <v>142.09541343791741</v>
      </c>
      <c r="S257" s="118">
        <f t="shared" si="118"/>
        <v>145.93900816701188</v>
      </c>
      <c r="T257" s="118">
        <f t="shared" si="118"/>
        <v>126.73754270001453</v>
      </c>
      <c r="U257" s="118">
        <f t="shared" si="118"/>
        <v>129.69574269306221</v>
      </c>
      <c r="V257" s="118">
        <f t="shared" si="118"/>
        <v>118.0378636178641</v>
      </c>
      <c r="W257" s="118">
        <f t="shared" ref="W257:Y257" si="119">W258+W261+W263+W273</f>
        <v>139.42373129154126</v>
      </c>
      <c r="X257" s="118">
        <f t="shared" si="119"/>
        <v>128.87943446471735</v>
      </c>
      <c r="Y257" s="118">
        <f t="shared" si="119"/>
        <v>100.45654515880098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141.36820427462007</v>
      </c>
      <c r="C258" s="123">
        <f t="shared" si="120"/>
        <v>153.12212795732279</v>
      </c>
      <c r="D258" s="123">
        <f t="shared" si="120"/>
        <v>126.0492329586679</v>
      </c>
      <c r="E258" s="123">
        <f t="shared" si="120"/>
        <v>139.95885038054169</v>
      </c>
      <c r="F258" s="123">
        <f t="shared" si="120"/>
        <v>149.59723784873563</v>
      </c>
      <c r="G258" s="123">
        <f t="shared" si="120"/>
        <v>140.21511362997319</v>
      </c>
      <c r="H258" s="123">
        <f t="shared" si="120"/>
        <v>134.6451571833764</v>
      </c>
      <c r="I258" s="123">
        <f t="shared" si="120"/>
        <v>129.02597388138142</v>
      </c>
      <c r="J258" s="123">
        <f t="shared" si="120"/>
        <v>144.17070317635859</v>
      </c>
      <c r="K258" s="123">
        <f t="shared" si="120"/>
        <v>133.59044861125597</v>
      </c>
      <c r="L258" s="123">
        <f t="shared" si="120"/>
        <v>177.96958620579215</v>
      </c>
      <c r="M258" s="123">
        <f t="shared" si="120"/>
        <v>53.708548864996452</v>
      </c>
      <c r="N258" s="123">
        <f t="shared" si="120"/>
        <v>91.087391269638701</v>
      </c>
      <c r="O258" s="123">
        <f t="shared" si="120"/>
        <v>132.62096429862376</v>
      </c>
      <c r="P258" s="123">
        <f t="shared" si="120"/>
        <v>98.799995029889857</v>
      </c>
      <c r="Q258" s="123">
        <f t="shared" si="120"/>
        <v>106.26205681933111</v>
      </c>
      <c r="R258" s="123">
        <f t="shared" ref="R258:V258" si="121">SUM(R259:R260)</f>
        <v>116.73251329377402</v>
      </c>
      <c r="S258" s="123">
        <f t="shared" si="121"/>
        <v>118.49598482586687</v>
      </c>
      <c r="T258" s="123">
        <f t="shared" si="121"/>
        <v>102.17920570254235</v>
      </c>
      <c r="U258" s="123">
        <f t="shared" si="121"/>
        <v>106.26393490161446</v>
      </c>
      <c r="V258" s="123">
        <f t="shared" si="121"/>
        <v>93.384744659248241</v>
      </c>
      <c r="W258" s="123">
        <f t="shared" ref="W258:Y258" si="122">SUM(W259:W260)</f>
        <v>113.75539384147565</v>
      </c>
      <c r="X258" s="123">
        <f t="shared" si="122"/>
        <v>109.03692477608445</v>
      </c>
      <c r="Y258" s="123">
        <f t="shared" si="122"/>
        <v>82.867411639144521</v>
      </c>
      <c r="DA258" s="130" t="s">
        <v>2749</v>
      </c>
    </row>
    <row r="259" spans="1:105" ht="12" customHeight="1" x14ac:dyDescent="0.25">
      <c r="A259" s="97" t="s">
        <v>51</v>
      </c>
      <c r="B259" s="99">
        <v>140.46484062231818</v>
      </c>
      <c r="C259" s="99">
        <v>152.16837823092553</v>
      </c>
      <c r="D259" s="99">
        <v>125.27439985293894</v>
      </c>
      <c r="E259" s="99">
        <v>139.1380066617055</v>
      </c>
      <c r="F259" s="99">
        <v>148.7131517567083</v>
      </c>
      <c r="G259" s="99">
        <v>139.40543577270506</v>
      </c>
      <c r="H259" s="99">
        <v>133.87816000517398</v>
      </c>
      <c r="I259" s="99">
        <v>128.28044607289041</v>
      </c>
      <c r="J259" s="99">
        <v>143.33933546815692</v>
      </c>
      <c r="K259" s="99">
        <v>132.83268020164533</v>
      </c>
      <c r="L259" s="99">
        <v>176.95877882283651</v>
      </c>
      <c r="M259" s="99">
        <v>53.40712625091583</v>
      </c>
      <c r="N259" s="99">
        <v>90.57032484354248</v>
      </c>
      <c r="O259" s="99">
        <v>131.85148191280575</v>
      </c>
      <c r="P259" s="99">
        <v>98.232635650412291</v>
      </c>
      <c r="Q259" s="99">
        <v>105.6558359467008</v>
      </c>
      <c r="R259" s="99">
        <v>116.06943338475196</v>
      </c>
      <c r="S259" s="99">
        <v>117.82702392813435</v>
      </c>
      <c r="T259" s="99">
        <v>101.60714616415505</v>
      </c>
      <c r="U259" s="99">
        <v>105.66976862696112</v>
      </c>
      <c r="V259" s="99">
        <v>92.866780943025788</v>
      </c>
      <c r="W259" s="99">
        <v>113.11072989280221</v>
      </c>
      <c r="X259" s="99">
        <v>108.40087731602719</v>
      </c>
      <c r="Y259" s="99">
        <v>82.356372677555584</v>
      </c>
      <c r="DA259" s="63" t="s">
        <v>2750</v>
      </c>
    </row>
    <row r="260" spans="1:105" ht="12" customHeight="1" x14ac:dyDescent="0.25">
      <c r="A260" s="97" t="s">
        <v>53</v>
      </c>
      <c r="B260" s="99">
        <v>0.90336365230188442</v>
      </c>
      <c r="C260" s="99">
        <v>0.95374972639724964</v>
      </c>
      <c r="D260" s="99">
        <v>0.77483310572895481</v>
      </c>
      <c r="E260" s="99">
        <v>0.82084371883617524</v>
      </c>
      <c r="F260" s="99">
        <v>0.88408609202732158</v>
      </c>
      <c r="G260" s="99">
        <v>0.80967785726814034</v>
      </c>
      <c r="H260" s="99">
        <v>0.7669971782024142</v>
      </c>
      <c r="I260" s="99">
        <v>0.74552780849101796</v>
      </c>
      <c r="J260" s="99">
        <v>0.83136770820166239</v>
      </c>
      <c r="K260" s="99">
        <v>0.75776840961062708</v>
      </c>
      <c r="L260" s="99">
        <v>1.010807382955645</v>
      </c>
      <c r="M260" s="99">
        <v>0.30142261408061999</v>
      </c>
      <c r="N260" s="99">
        <v>0.51706642609621445</v>
      </c>
      <c r="O260" s="99">
        <v>0.76948238581801132</v>
      </c>
      <c r="P260" s="99">
        <v>0.56735937947756265</v>
      </c>
      <c r="Q260" s="99">
        <v>0.60622087263030122</v>
      </c>
      <c r="R260" s="99">
        <v>0.66307990902205338</v>
      </c>
      <c r="S260" s="99">
        <v>0.66896089773251111</v>
      </c>
      <c r="T260" s="99">
        <v>0.57205953838729784</v>
      </c>
      <c r="U260" s="99">
        <v>0.59416627465334171</v>
      </c>
      <c r="V260" s="99">
        <v>0.51796371622244786</v>
      </c>
      <c r="W260" s="99">
        <v>0.64466394867343468</v>
      </c>
      <c r="X260" s="99">
        <v>0.6360474600572561</v>
      </c>
      <c r="Y260" s="99">
        <v>0.51103896158893825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0.23820456778689342</v>
      </c>
      <c r="C261" s="123">
        <f t="shared" si="123"/>
        <v>0.32487145576104137</v>
      </c>
      <c r="D261" s="123">
        <f t="shared" si="123"/>
        <v>0.29141349902586061</v>
      </c>
      <c r="E261" s="123">
        <f t="shared" si="123"/>
        <v>0.97008697831757118</v>
      </c>
      <c r="F261" s="123">
        <f t="shared" si="123"/>
        <v>0.27339958527767338</v>
      </c>
      <c r="G261" s="123">
        <f t="shared" si="123"/>
        <v>0.30919968135974368</v>
      </c>
      <c r="H261" s="123">
        <f t="shared" si="123"/>
        <v>0.29265039682621913</v>
      </c>
      <c r="I261" s="123">
        <f t="shared" si="123"/>
        <v>0.1082874325414965</v>
      </c>
      <c r="J261" s="123">
        <f t="shared" si="123"/>
        <v>0.1128739492663302</v>
      </c>
      <c r="K261" s="123">
        <f t="shared" si="123"/>
        <v>0.14588227140270732</v>
      </c>
      <c r="L261" s="123">
        <f t="shared" si="123"/>
        <v>0.19533399058657003</v>
      </c>
      <c r="M261" s="123">
        <f t="shared" si="123"/>
        <v>0.33660979773613942</v>
      </c>
      <c r="N261" s="123">
        <f t="shared" si="123"/>
        <v>0.48182118968357696</v>
      </c>
      <c r="O261" s="123">
        <f t="shared" si="123"/>
        <v>0.57320394078178782</v>
      </c>
      <c r="P261" s="123">
        <f t="shared" si="123"/>
        <v>0.5406408320107281</v>
      </c>
      <c r="Q261" s="123">
        <f t="shared" si="123"/>
        <v>0.46609511211759408</v>
      </c>
      <c r="R261" s="123">
        <f t="shared" si="123"/>
        <v>0.39075233408344245</v>
      </c>
      <c r="S261" s="123">
        <f t="shared" si="123"/>
        <v>0.20171786437752856</v>
      </c>
      <c r="T261" s="123">
        <f t="shared" si="123"/>
        <v>8.8331435387637172E-2</v>
      </c>
      <c r="U261" s="123">
        <f t="shared" si="123"/>
        <v>6.9239261650254416E-2</v>
      </c>
      <c r="V261" s="123">
        <f t="shared" si="123"/>
        <v>8.2436141702660795E-2</v>
      </c>
      <c r="W261" s="123">
        <f t="shared" si="123"/>
        <v>0.1193502151039737</v>
      </c>
      <c r="X261" s="123">
        <f t="shared" si="123"/>
        <v>0.11506118387717998</v>
      </c>
      <c r="Y261" s="123">
        <f t="shared" si="123"/>
        <v>0.1841868465159498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0.23820456778689342</v>
      </c>
      <c r="C262" s="99">
        <f>RES_hhdet_fecs!C8</f>
        <v>0.32487145576104137</v>
      </c>
      <c r="D262" s="99">
        <f>RES_hhdet_fecs!D8</f>
        <v>0.29141349902586061</v>
      </c>
      <c r="E262" s="99">
        <f>RES_hhdet_fecs!E8</f>
        <v>0.97008697831757118</v>
      </c>
      <c r="F262" s="99">
        <f>RES_hhdet_fecs!F8</f>
        <v>0.27339958527767338</v>
      </c>
      <c r="G262" s="99">
        <f>RES_hhdet_fecs!G8</f>
        <v>0.30919968135974368</v>
      </c>
      <c r="H262" s="99">
        <f>RES_hhdet_fecs!H8</f>
        <v>0.29265039682621913</v>
      </c>
      <c r="I262" s="99">
        <f>RES_hhdet_fecs!I8</f>
        <v>0.1082874325414965</v>
      </c>
      <c r="J262" s="99">
        <f>RES_hhdet_fecs!J8</f>
        <v>0.1128739492663302</v>
      </c>
      <c r="K262" s="99">
        <f>RES_hhdet_fecs!K8</f>
        <v>0.14588227140270732</v>
      </c>
      <c r="L262" s="99">
        <f>RES_hhdet_fecs!L8</f>
        <v>0.19533399058657003</v>
      </c>
      <c r="M262" s="99">
        <f>RES_hhdet_fecs!M8</f>
        <v>0.33660979773613942</v>
      </c>
      <c r="N262" s="99">
        <f>RES_hhdet_fecs!N8</f>
        <v>0.48182118968357696</v>
      </c>
      <c r="O262" s="99">
        <f>RES_hhdet_fecs!O8</f>
        <v>0.57320394078178782</v>
      </c>
      <c r="P262" s="99">
        <f>RES_hhdet_fecs!P8</f>
        <v>0.5406408320107281</v>
      </c>
      <c r="Q262" s="99">
        <f>RES_hhdet_fecs!Q8</f>
        <v>0.46609511211759408</v>
      </c>
      <c r="R262" s="99">
        <f>RES_hhdet_fecs!R8</f>
        <v>0.39075233408344245</v>
      </c>
      <c r="S262" s="99">
        <f>RES_hhdet_fecs!S8</f>
        <v>0.20171786437752856</v>
      </c>
      <c r="T262" s="99">
        <f>RES_hhdet_fecs!T8</f>
        <v>8.8331435387637172E-2</v>
      </c>
      <c r="U262" s="99">
        <f>RES_hhdet_fecs!U8</f>
        <v>6.9239261650254416E-2</v>
      </c>
      <c r="V262" s="99">
        <f>RES_hhdet_fecs!V8</f>
        <v>8.2436141702660795E-2</v>
      </c>
      <c r="W262" s="99">
        <f>RES_hhdet_fecs!W8</f>
        <v>0.1193502151039737</v>
      </c>
      <c r="X262" s="99">
        <f>RES_hhdet_fecs!X8</f>
        <v>0.11506118387717998</v>
      </c>
      <c r="Y262" s="99">
        <f>RES_hhdet_fecs!Y8</f>
        <v>0.1841868465159498</v>
      </c>
      <c r="DA262" s="63" t="s">
        <v>2753</v>
      </c>
    </row>
    <row r="263" spans="1:105" ht="12" customHeight="1" x14ac:dyDescent="0.25">
      <c r="A263" s="121" t="s">
        <v>55</v>
      </c>
      <c r="B263" s="123">
        <v>15.762717633924776</v>
      </c>
      <c r="C263" s="123">
        <v>15.406679279716075</v>
      </c>
      <c r="D263" s="123">
        <v>15.097439721483417</v>
      </c>
      <c r="E263" s="123">
        <v>15.926496583465122</v>
      </c>
      <c r="F263" s="123">
        <v>16.000117044274013</v>
      </c>
      <c r="G263" s="123">
        <v>14.683433502699511</v>
      </c>
      <c r="H263" s="123">
        <v>15.353982717236311</v>
      </c>
      <c r="I263" s="123">
        <v>16.150047304619378</v>
      </c>
      <c r="J263" s="123">
        <v>17.023843825818052</v>
      </c>
      <c r="K263" s="123">
        <v>15.927079968980308</v>
      </c>
      <c r="L263" s="123">
        <v>19.3928259108419</v>
      </c>
      <c r="M263" s="123">
        <v>12.397893538610671</v>
      </c>
      <c r="N263" s="123">
        <v>14.866050588305514</v>
      </c>
      <c r="O263" s="123">
        <v>16.881995736986024</v>
      </c>
      <c r="P263" s="123">
        <v>16.126397814863076</v>
      </c>
      <c r="Q263" s="123">
        <v>16.158881132004513</v>
      </c>
      <c r="R263" s="123">
        <v>17.258819287113319</v>
      </c>
      <c r="S263" s="123">
        <v>19.170274437989935</v>
      </c>
      <c r="T263" s="123">
        <v>16.502210506902077</v>
      </c>
      <c r="U263" s="123">
        <v>15.514516925836269</v>
      </c>
      <c r="V263" s="123">
        <v>16.377050929876635</v>
      </c>
      <c r="W263" s="123">
        <v>18.031372053291399</v>
      </c>
      <c r="X263" s="123">
        <v>11.955911144743473</v>
      </c>
      <c r="Y263" s="123">
        <v>10.533825748251035</v>
      </c>
      <c r="DA263" s="130" t="s">
        <v>2754</v>
      </c>
    </row>
    <row r="264" spans="1:105" ht="12" customHeight="1" x14ac:dyDescent="0.25">
      <c r="A264" s="97" t="s">
        <v>143</v>
      </c>
      <c r="B264" s="99">
        <v>18.066354417112539</v>
      </c>
      <c r="C264" s="99">
        <v>18.636740803108999</v>
      </c>
      <c r="D264" s="99">
        <v>16.605610490672493</v>
      </c>
      <c r="E264" s="99">
        <v>18.138828884066719</v>
      </c>
      <c r="F264" s="99">
        <v>18.268873321402033</v>
      </c>
      <c r="G264" s="99">
        <v>16.356800216155545</v>
      </c>
      <c r="H264" s="99">
        <v>18.501052295935747</v>
      </c>
      <c r="I264" s="99">
        <v>21.505907668175222</v>
      </c>
      <c r="J264" s="99">
        <v>24.742646878296636</v>
      </c>
      <c r="K264" s="99">
        <v>23.417483343511485</v>
      </c>
      <c r="L264" s="99">
        <v>30.876332476641227</v>
      </c>
      <c r="M264" s="99">
        <v>8.060687826923159</v>
      </c>
      <c r="N264" s="99">
        <v>12.825071381317743</v>
      </c>
      <c r="O264" s="99">
        <v>16.622531097685247</v>
      </c>
      <c r="P264" s="99">
        <v>17.234418878827697</v>
      </c>
      <c r="Q264" s="99">
        <v>16.763982011937784</v>
      </c>
      <c r="R264" s="99">
        <v>19.198465528608907</v>
      </c>
      <c r="S264" s="99">
        <v>22.246767826111981</v>
      </c>
      <c r="T264" s="99">
        <v>16.865882782850157</v>
      </c>
      <c r="U264" s="99">
        <v>14.845448479970855</v>
      </c>
      <c r="V264" s="99">
        <v>16.064626370926089</v>
      </c>
      <c r="W264" s="99">
        <v>22.545636956394841</v>
      </c>
      <c r="X264" s="99">
        <v>13.473013371164379</v>
      </c>
      <c r="Y264" s="99">
        <v>10.939672644523535</v>
      </c>
      <c r="DA264" s="63" t="s">
        <v>2755</v>
      </c>
    </row>
    <row r="265" spans="1:105" ht="12" customHeight="1" x14ac:dyDescent="0.25">
      <c r="A265" s="97" t="s">
        <v>124</v>
      </c>
      <c r="B265" s="99">
        <v>16.922122629071463</v>
      </c>
      <c r="C265" s="99">
        <v>16.408676354161596</v>
      </c>
      <c r="D265" s="99">
        <v>17.014215827632675</v>
      </c>
      <c r="E265" s="99">
        <v>16.650907543414419</v>
      </c>
      <c r="F265" s="99">
        <v>16.946287448796653</v>
      </c>
      <c r="G265" s="99">
        <v>16.410112628209998</v>
      </c>
      <c r="H265" s="99">
        <v>15.790948071500049</v>
      </c>
      <c r="I265" s="99">
        <v>16.282541612238838</v>
      </c>
      <c r="J265" s="99">
        <v>15.336454434974362</v>
      </c>
      <c r="K265" s="99">
        <v>15.506385697867566</v>
      </c>
      <c r="L265" s="99">
        <v>16.374639562611065</v>
      </c>
      <c r="M265" s="99">
        <v>17.61870126016921</v>
      </c>
      <c r="N265" s="99">
        <v>17.586757742871292</v>
      </c>
      <c r="O265" s="99">
        <v>17.642104513217237</v>
      </c>
      <c r="P265" s="99">
        <v>17.627232927232672</v>
      </c>
      <c r="Q265" s="99">
        <v>16.945588252100816</v>
      </c>
      <c r="R265" s="99">
        <v>16.364661506407035</v>
      </c>
      <c r="S265" s="99">
        <v>16.595899444330644</v>
      </c>
      <c r="T265" s="99">
        <v>16.797011844334811</v>
      </c>
      <c r="U265" s="99">
        <v>16.423180633940131</v>
      </c>
      <c r="V265" s="99">
        <v>16.884878236043441</v>
      </c>
      <c r="W265" s="99">
        <v>18.188169447368132</v>
      </c>
      <c r="X265" s="99">
        <v>12.133771333270627</v>
      </c>
      <c r="Y265" s="99">
        <v>10.485294472102272</v>
      </c>
      <c r="DA265" s="63" t="s">
        <v>2756</v>
      </c>
    </row>
    <row r="266" spans="1:105" ht="12" customHeight="1" x14ac:dyDescent="0.25">
      <c r="A266" s="97" t="s">
        <v>123</v>
      </c>
      <c r="B266" s="99">
        <v>11.951850801821202</v>
      </c>
      <c r="C266" s="99">
        <v>11.522387229816147</v>
      </c>
      <c r="D266" s="99">
        <v>11.812954817382995</v>
      </c>
      <c r="E266" s="99">
        <v>11.746043350418761</v>
      </c>
      <c r="F266" s="99">
        <v>11.949657467366519</v>
      </c>
      <c r="G266" s="99">
        <v>11.517346848482326</v>
      </c>
      <c r="H266" s="99">
        <v>11.158152959888803</v>
      </c>
      <c r="I266" s="99">
        <v>11.806989831645279</v>
      </c>
      <c r="J266" s="99">
        <v>11.032226078631304</v>
      </c>
      <c r="K266" s="99">
        <v>11.073235115839795</v>
      </c>
      <c r="L266" s="99">
        <v>13.145872038797906</v>
      </c>
      <c r="M266" s="99">
        <v>12.594389836725151</v>
      </c>
      <c r="N266" s="99">
        <v>12.946680840826961</v>
      </c>
      <c r="O266" s="99">
        <v>13.150359346575408</v>
      </c>
      <c r="P266" s="99">
        <v>12.77505188928008</v>
      </c>
      <c r="Q266" s="99">
        <v>12.967605760493067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2757</v>
      </c>
    </row>
    <row r="267" spans="1:105" ht="12" customHeight="1" x14ac:dyDescent="0.25">
      <c r="A267" s="100" t="s">
        <v>50</v>
      </c>
      <c r="B267" s="102">
        <v>4.2763012567354792</v>
      </c>
      <c r="C267" s="102">
        <v>3.9359692092858825</v>
      </c>
      <c r="D267" s="102">
        <v>3.7295981714330644</v>
      </c>
      <c r="E267" s="102">
        <v>4.054240336233903</v>
      </c>
      <c r="F267" s="102">
        <v>3.9923759296443513</v>
      </c>
      <c r="G267" s="102">
        <v>3.502154662516757</v>
      </c>
      <c r="H267" s="102">
        <v>3.1907166874757777</v>
      </c>
      <c r="I267" s="102">
        <v>3.9611168265694325</v>
      </c>
      <c r="J267" s="102">
        <v>3.4349092475669019</v>
      </c>
      <c r="K267" s="102">
        <v>3.1703676261961715</v>
      </c>
      <c r="L267" s="102">
        <v>7.3326174551860408</v>
      </c>
      <c r="M267" s="102">
        <v>3.4788274299621702</v>
      </c>
      <c r="N267" s="102">
        <v>4.4904761373364535</v>
      </c>
      <c r="O267" s="102">
        <v>4.72380175811253</v>
      </c>
      <c r="P267" s="102">
        <v>3.4134068536035485</v>
      </c>
      <c r="Q267" s="102">
        <v>3.9351789226563518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2758</v>
      </c>
    </row>
    <row r="268" spans="1:105" ht="12" customHeight="1" x14ac:dyDescent="0.25">
      <c r="A268" s="103" t="s">
        <v>52</v>
      </c>
      <c r="B268" s="105">
        <v>7.6755495450857234</v>
      </c>
      <c r="C268" s="105">
        <v>7.586418020530262</v>
      </c>
      <c r="D268" s="105">
        <v>8.083356645949932</v>
      </c>
      <c r="E268" s="105">
        <v>7.6918030141848588</v>
      </c>
      <c r="F268" s="105">
        <v>7.9572815377221673</v>
      </c>
      <c r="G268" s="105">
        <v>8.0151921859655726</v>
      </c>
      <c r="H268" s="105">
        <v>7.967436272413023</v>
      </c>
      <c r="I268" s="105">
        <v>7.8458730050758465</v>
      </c>
      <c r="J268" s="105">
        <v>7.5973168310644024</v>
      </c>
      <c r="K268" s="105">
        <v>7.902867489643624</v>
      </c>
      <c r="L268" s="105">
        <v>5.8132545836118643</v>
      </c>
      <c r="M268" s="105">
        <v>9.1155624067629795</v>
      </c>
      <c r="N268" s="105">
        <v>8.4562047034905081</v>
      </c>
      <c r="O268" s="105">
        <v>8.4265575884628792</v>
      </c>
      <c r="P268" s="105">
        <v>9.3616450356765313</v>
      </c>
      <c r="Q268" s="105">
        <v>9.032426837836713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2759</v>
      </c>
    </row>
    <row r="269" spans="1:105" ht="12" customHeight="1" x14ac:dyDescent="0.25">
      <c r="A269" s="106" t="s">
        <v>122</v>
      </c>
      <c r="B269" s="102">
        <v>15.258693293199105</v>
      </c>
      <c r="C269" s="102">
        <v>14.673293271861187</v>
      </c>
      <c r="D269" s="102">
        <v>14.595588891437792</v>
      </c>
      <c r="E269" s="102">
        <v>15.321940056942823</v>
      </c>
      <c r="F269" s="102">
        <v>15.263995658885252</v>
      </c>
      <c r="G269" s="102">
        <v>13.983847994026462</v>
      </c>
      <c r="H269" s="102">
        <v>14.27298344247809</v>
      </c>
      <c r="I269" s="102">
        <v>14.261945798978745</v>
      </c>
      <c r="J269" s="102">
        <v>14.399360835696637</v>
      </c>
      <c r="K269" s="102">
        <v>13.241847830833587</v>
      </c>
      <c r="L269" s="102">
        <v>14.449499705619665</v>
      </c>
      <c r="M269" s="102">
        <v>15.479380068948389</v>
      </c>
      <c r="N269" s="102">
        <v>16.510223583951397</v>
      </c>
      <c r="O269" s="102">
        <v>17.408732531220473</v>
      </c>
      <c r="P269" s="102">
        <v>15.501975715435055</v>
      </c>
      <c r="Q269" s="102">
        <v>15.939480586036481</v>
      </c>
      <c r="R269" s="102">
        <v>15.690614394478375</v>
      </c>
      <c r="S269" s="102">
        <v>16.411780938004153</v>
      </c>
      <c r="T269" s="102">
        <v>16.575741090964744</v>
      </c>
      <c r="U269" s="102">
        <v>16.345670275613237</v>
      </c>
      <c r="V269" s="102">
        <v>16.938754150082399</v>
      </c>
      <c r="W269" s="102">
        <v>16.217548538879534</v>
      </c>
      <c r="X269" s="102">
        <v>11.848666683176049</v>
      </c>
      <c r="Y269" s="102">
        <v>10.775618494934513</v>
      </c>
      <c r="DA269" s="131" t="s">
        <v>2760</v>
      </c>
    </row>
    <row r="270" spans="1:105" ht="12" customHeight="1" x14ac:dyDescent="0.25">
      <c r="A270" s="107" t="s">
        <v>121</v>
      </c>
      <c r="B270" s="105">
        <v>11.664168503559852</v>
      </c>
      <c r="C270" s="105">
        <v>11.166281779216844</v>
      </c>
      <c r="D270" s="105">
        <v>11.013446261744299</v>
      </c>
      <c r="E270" s="105">
        <v>11.698495180159613</v>
      </c>
      <c r="F270" s="105">
        <v>11.662071735578264</v>
      </c>
      <c r="G270" s="105">
        <v>10.657431295969685</v>
      </c>
      <c r="H270" s="105">
        <v>10.922781133750638</v>
      </c>
      <c r="I270" s="105">
        <v>11.128652108896667</v>
      </c>
      <c r="J270" s="105">
        <v>11.160001221824716</v>
      </c>
      <c r="K270" s="105">
        <v>10.190095242996851</v>
      </c>
      <c r="L270" s="105">
        <v>12.137167216602418</v>
      </c>
      <c r="M270" s="105">
        <v>11.910313499146138</v>
      </c>
      <c r="N270" s="105">
        <v>12.986199118332056</v>
      </c>
      <c r="O270" s="105">
        <v>13.754172033295664</v>
      </c>
      <c r="P270" s="105">
        <v>11.944378721453324</v>
      </c>
      <c r="Q270" s="105">
        <v>12.585005005693628</v>
      </c>
      <c r="R270" s="105">
        <v>12.574600594808135</v>
      </c>
      <c r="S270" s="105">
        <v>13.423177007097767</v>
      </c>
      <c r="T270" s="105">
        <v>13.563732943499442</v>
      </c>
      <c r="U270" s="105">
        <v>13.309595691394795</v>
      </c>
      <c r="V270" s="105">
        <v>13.852402320670318</v>
      </c>
      <c r="W270" s="105">
        <v>13.3762814439207</v>
      </c>
      <c r="X270" s="105">
        <v>9.5669641214411207</v>
      </c>
      <c r="Y270" s="105">
        <v>8.8422764237384435</v>
      </c>
      <c r="DA270" s="132" t="s">
        <v>2761</v>
      </c>
    </row>
    <row r="271" spans="1:105" ht="12" customHeight="1" x14ac:dyDescent="0.25">
      <c r="A271" s="108" t="s">
        <v>53</v>
      </c>
      <c r="B271" s="99">
        <v>3.8570592695087726</v>
      </c>
      <c r="C271" s="99">
        <v>3.5150765634462329</v>
      </c>
      <c r="D271" s="99">
        <v>3.1920514235934738</v>
      </c>
      <c r="E271" s="99">
        <v>3.7147954113691917</v>
      </c>
      <c r="F271" s="99">
        <v>3.5830254592915303</v>
      </c>
      <c r="G271" s="99">
        <v>2.9805854532676328</v>
      </c>
      <c r="H271" s="99">
        <v>2.8803040370951654</v>
      </c>
      <c r="I271" s="99">
        <v>3.4786241159540943</v>
      </c>
      <c r="J271" s="99">
        <v>3.2302096848699473</v>
      </c>
      <c r="K271" s="99">
        <v>2.7004213138902515</v>
      </c>
      <c r="L271" s="99">
        <v>6.4540952664121258</v>
      </c>
      <c r="M271" s="99">
        <v>3.0493689798250556</v>
      </c>
      <c r="N271" s="99">
        <v>4.2160171187692574</v>
      </c>
      <c r="O271" s="99">
        <v>4.6472040611515437</v>
      </c>
      <c r="P271" s="99">
        <v>2.961680236243259</v>
      </c>
      <c r="Q271" s="99">
        <v>3.5035135309261514</v>
      </c>
      <c r="R271" s="99">
        <v>3.2527741360126297</v>
      </c>
      <c r="S271" s="99">
        <v>3.836853921771576</v>
      </c>
      <c r="T271" s="99">
        <v>3.848300852723225</v>
      </c>
      <c r="U271" s="99">
        <v>3.4629743735153915</v>
      </c>
      <c r="V271" s="99">
        <v>3.6574630070447225</v>
      </c>
      <c r="W271" s="99">
        <v>3.5581566240523017</v>
      </c>
      <c r="X271" s="99">
        <v>0.98648690514454784</v>
      </c>
      <c r="Y271" s="99">
        <v>0.73757456584221048</v>
      </c>
      <c r="DA271" s="63" t="s">
        <v>2762</v>
      </c>
    </row>
    <row r="272" spans="1:105" ht="12" customHeight="1" x14ac:dyDescent="0.25">
      <c r="A272" s="108" t="s">
        <v>52</v>
      </c>
      <c r="B272" s="99">
        <v>7.8071092340510786</v>
      </c>
      <c r="C272" s="99">
        <v>7.6512052157706103</v>
      </c>
      <c r="D272" s="99">
        <v>7.8213948381508258</v>
      </c>
      <c r="E272" s="99">
        <v>7.983699768790423</v>
      </c>
      <c r="F272" s="99">
        <v>8.0790462762867357</v>
      </c>
      <c r="G272" s="99">
        <v>7.6768458427020514</v>
      </c>
      <c r="H272" s="99">
        <v>8.0424770966554711</v>
      </c>
      <c r="I272" s="99">
        <v>7.6500279929425723</v>
      </c>
      <c r="J272" s="99">
        <v>7.9297915369547676</v>
      </c>
      <c r="K272" s="99">
        <v>7.4896739291065995</v>
      </c>
      <c r="L272" s="99">
        <v>5.6830719501902909</v>
      </c>
      <c r="M272" s="99">
        <v>8.8609445193210803</v>
      </c>
      <c r="N272" s="99">
        <v>8.7701819995627979</v>
      </c>
      <c r="O272" s="99">
        <v>9.1069679721441208</v>
      </c>
      <c r="P272" s="99">
        <v>8.9826984852100633</v>
      </c>
      <c r="Q272" s="99">
        <v>9.0814914747674749</v>
      </c>
      <c r="R272" s="99">
        <v>9.3218264587955044</v>
      </c>
      <c r="S272" s="99">
        <v>9.5863230853261889</v>
      </c>
      <c r="T272" s="99">
        <v>9.7154320907762166</v>
      </c>
      <c r="U272" s="99">
        <v>9.8466213178794053</v>
      </c>
      <c r="V272" s="99">
        <v>10.194939313625596</v>
      </c>
      <c r="W272" s="99">
        <v>9.8181248198683999</v>
      </c>
      <c r="X272" s="99">
        <v>8.5804772162965719</v>
      </c>
      <c r="Y272" s="99">
        <v>8.1047018578962327</v>
      </c>
      <c r="DA272" s="63" t="s">
        <v>2763</v>
      </c>
    </row>
    <row r="273" spans="1:105" ht="12" customHeight="1" x14ac:dyDescent="0.25">
      <c r="A273" s="121" t="s">
        <v>54</v>
      </c>
      <c r="B273" s="123">
        <v>9.4503866646518073</v>
      </c>
      <c r="C273" s="123">
        <v>9.4675777151100746</v>
      </c>
      <c r="D273" s="123">
        <v>9.5400361384682046</v>
      </c>
      <c r="E273" s="123">
        <v>9.125247709379142</v>
      </c>
      <c r="F273" s="123">
        <v>8.2273842625480302</v>
      </c>
      <c r="G273" s="123">
        <v>8.3557904859545236</v>
      </c>
      <c r="H273" s="123">
        <v>8.3458074208406767</v>
      </c>
      <c r="I273" s="123">
        <v>8.6740564200336063</v>
      </c>
      <c r="J273" s="123">
        <v>8.602920003835349</v>
      </c>
      <c r="K273" s="123">
        <v>7.1950414703164496</v>
      </c>
      <c r="L273" s="123">
        <v>8.7013794900522203</v>
      </c>
      <c r="M273" s="123">
        <v>8.5680706458029547</v>
      </c>
      <c r="N273" s="123">
        <v>8.9858309659212772</v>
      </c>
      <c r="O273" s="123">
        <v>9.1122456740371796</v>
      </c>
      <c r="P273" s="123">
        <v>8.026574146970713</v>
      </c>
      <c r="Q273" s="123">
        <v>8.1942752860014796</v>
      </c>
      <c r="R273" s="123">
        <v>7.7133285229466253</v>
      </c>
      <c r="S273" s="123">
        <v>8.071031038777523</v>
      </c>
      <c r="T273" s="123">
        <v>7.9677950551824708</v>
      </c>
      <c r="U273" s="123">
        <v>7.8480516039612347</v>
      </c>
      <c r="V273" s="123">
        <v>8.1936318870365668</v>
      </c>
      <c r="W273" s="123">
        <v>7.5176151816702488</v>
      </c>
      <c r="X273" s="123">
        <v>7.7715373600122524</v>
      </c>
      <c r="Y273" s="123">
        <v>6.8711209248894685</v>
      </c>
      <c r="DA273" s="130" t="s">
        <v>2764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2765</v>
      </c>
    </row>
    <row r="275" spans="1:105" ht="12" customHeight="1" x14ac:dyDescent="0.25">
      <c r="A275" s="97" t="s">
        <v>50</v>
      </c>
      <c r="B275" s="99">
        <v>10.845974093706374</v>
      </c>
      <c r="C275" s="99">
        <v>10.390523104009164</v>
      </c>
      <c r="D275" s="99">
        <v>10.597376722001888</v>
      </c>
      <c r="E275" s="99">
        <v>9.9410410690659585</v>
      </c>
      <c r="F275" s="99">
        <v>9.7212748282685801</v>
      </c>
      <c r="G275" s="99">
        <v>9.430373574032199</v>
      </c>
      <c r="H275" s="99">
        <v>9.3536463047763743</v>
      </c>
      <c r="I275" s="99">
        <v>9.8823825143591506</v>
      </c>
      <c r="J275" s="99">
        <v>9.27153335305211</v>
      </c>
      <c r="K275" s="99">
        <v>9.3771896834956756</v>
      </c>
      <c r="L275" s="99">
        <v>9.6186672146534971</v>
      </c>
      <c r="M275" s="99">
        <v>10.054416104154235</v>
      </c>
      <c r="N275" s="99">
        <v>10.070373635359251</v>
      </c>
      <c r="O275" s="99">
        <v>10.023752185900747</v>
      </c>
      <c r="P275" s="99">
        <v>10.017057604325219</v>
      </c>
      <c r="Q275" s="99">
        <v>9.8977628023063211</v>
      </c>
      <c r="R275" s="99">
        <v>9.0528612293085491</v>
      </c>
      <c r="S275" s="99">
        <v>9.7953517081018937</v>
      </c>
      <c r="T275" s="99">
        <v>9.5660639117487101</v>
      </c>
      <c r="U275" s="99">
        <v>9.5474385101011645</v>
      </c>
      <c r="V275" s="99">
        <v>10.333674669182122</v>
      </c>
      <c r="W275" s="99">
        <v>9.8244235580377701</v>
      </c>
      <c r="X275" s="99">
        <v>9.7327583262694528</v>
      </c>
      <c r="Y275" s="99">
        <v>9.0300579075439504</v>
      </c>
      <c r="DA275" s="63" t="s">
        <v>2766</v>
      </c>
    </row>
    <row r="276" spans="1:105" ht="12" customHeight="1" x14ac:dyDescent="0.25">
      <c r="A276" s="109" t="s">
        <v>120</v>
      </c>
      <c r="B276" s="110">
        <v>8.2779413064487422</v>
      </c>
      <c r="C276" s="110">
        <v>8.6993132348445261</v>
      </c>
      <c r="D276" s="110">
        <v>8.6616592271653943</v>
      </c>
      <c r="E276" s="110">
        <v>8.4507174369211882</v>
      </c>
      <c r="F276" s="110">
        <v>6.9659682576836328</v>
      </c>
      <c r="G276" s="110">
        <v>7.4802709627918977</v>
      </c>
      <c r="H276" s="110">
        <v>7.6145186474081843</v>
      </c>
      <c r="I276" s="110">
        <v>7.846928072530222</v>
      </c>
      <c r="J276" s="110">
        <v>8.1705698641863975</v>
      </c>
      <c r="K276" s="110">
        <v>5.8368955480007338</v>
      </c>
      <c r="L276" s="110">
        <v>8.1476249718918421</v>
      </c>
      <c r="M276" s="110">
        <v>7.7094394843014618</v>
      </c>
      <c r="N276" s="110">
        <v>8.3892434076282338</v>
      </c>
      <c r="O276" s="110">
        <v>8.6418981556492795</v>
      </c>
      <c r="P276" s="110">
        <v>7.0512825608831431</v>
      </c>
      <c r="Q276" s="110">
        <v>7.447113921865995</v>
      </c>
      <c r="R276" s="110">
        <v>7.2053586539234242</v>
      </c>
      <c r="S276" s="110">
        <v>7.4716051570075566</v>
      </c>
      <c r="T276" s="110">
        <v>7.4130196846819816</v>
      </c>
      <c r="U276" s="110">
        <v>7.2581237366015028</v>
      </c>
      <c r="V276" s="110">
        <v>7.4670273563936549</v>
      </c>
      <c r="W276" s="110">
        <v>6.8449388467493719</v>
      </c>
      <c r="X276" s="110">
        <v>7.4253648976939806</v>
      </c>
      <c r="Y276" s="110">
        <v>6.6099802679005686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108.15867907049351</v>
      </c>
      <c r="C278" s="118">
        <f t="shared" si="124"/>
        <v>115.67836009831537</v>
      </c>
      <c r="D278" s="118">
        <f t="shared" si="124"/>
        <v>98.066366311077786</v>
      </c>
      <c r="E278" s="118">
        <f t="shared" si="124"/>
        <v>108.62055705014016</v>
      </c>
      <c r="F278" s="118">
        <f t="shared" si="124"/>
        <v>112.85493429410725</v>
      </c>
      <c r="G278" s="118">
        <f t="shared" si="124"/>
        <v>106.26908876030747</v>
      </c>
      <c r="H278" s="118">
        <f t="shared" si="124"/>
        <v>103.78074980929725</v>
      </c>
      <c r="I278" s="118">
        <f t="shared" si="124"/>
        <v>101.74429577867028</v>
      </c>
      <c r="J278" s="118">
        <f t="shared" si="124"/>
        <v>113.60078614988895</v>
      </c>
      <c r="K278" s="118">
        <f t="shared" si="124"/>
        <v>106.03607907299869</v>
      </c>
      <c r="L278" s="118">
        <f t="shared" si="124"/>
        <v>140.4165772576909</v>
      </c>
      <c r="M278" s="118">
        <f t="shared" si="124"/>
        <v>52.616756355224275</v>
      </c>
      <c r="N278" s="118">
        <f t="shared" si="124"/>
        <v>81.423008629172656</v>
      </c>
      <c r="O278" s="118">
        <f t="shared" si="124"/>
        <v>114.96712704610398</v>
      </c>
      <c r="P278" s="118">
        <f t="shared" si="124"/>
        <v>89.371565176873403</v>
      </c>
      <c r="Q278" s="118">
        <f t="shared" si="124"/>
        <v>94.867520808139886</v>
      </c>
      <c r="R278" s="118">
        <f t="shared" ref="R278:V278" si="125">R279+R282+R284+R294</f>
        <v>102.7517176189114</v>
      </c>
      <c r="S278" s="118">
        <f t="shared" si="125"/>
        <v>105.16973759493067</v>
      </c>
      <c r="T278" s="118">
        <f t="shared" si="125"/>
        <v>91.512161082135975</v>
      </c>
      <c r="U278" s="118">
        <f t="shared" si="125"/>
        <v>93.804547988765236</v>
      </c>
      <c r="V278" s="118">
        <f t="shared" si="125"/>
        <v>85.698114441311276</v>
      </c>
      <c r="W278" s="118">
        <f t="shared" ref="W278:Y278" si="126">W279+W282+W284+W294</f>
        <v>102.55034265319547</v>
      </c>
      <c r="X278" s="118">
        <f t="shared" si="126"/>
        <v>99.608558240100152</v>
      </c>
      <c r="Y278" s="118">
        <f t="shared" si="126"/>
        <v>82.200431476113934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90.89966210654417</v>
      </c>
      <c r="C279" s="123">
        <f t="shared" si="127"/>
        <v>98.448544309124259</v>
      </c>
      <c r="D279" s="123">
        <f t="shared" si="127"/>
        <v>81.038564783290397</v>
      </c>
      <c r="E279" s="123">
        <f t="shared" si="127"/>
        <v>89.967035167015709</v>
      </c>
      <c r="F279" s="123">
        <f t="shared" si="127"/>
        <v>96.165105386767777</v>
      </c>
      <c r="G279" s="123">
        <f t="shared" si="127"/>
        <v>90.127212041339703</v>
      </c>
      <c r="H279" s="123">
        <f t="shared" si="127"/>
        <v>87.006821201349567</v>
      </c>
      <c r="I279" s="123">
        <f t="shared" si="127"/>
        <v>84.572504785822076</v>
      </c>
      <c r="J279" s="123">
        <f t="shared" si="127"/>
        <v>95.799217723619066</v>
      </c>
      <c r="K279" s="123">
        <f t="shared" si="127"/>
        <v>89.889945477200229</v>
      </c>
      <c r="L279" s="123">
        <f t="shared" si="127"/>
        <v>120.71862549140246</v>
      </c>
      <c r="M279" s="123">
        <f t="shared" si="127"/>
        <v>36.834810131193841</v>
      </c>
      <c r="N279" s="123">
        <f t="shared" si="127"/>
        <v>63.165483536060052</v>
      </c>
      <c r="O279" s="123">
        <f t="shared" si="127"/>
        <v>94.899237418645924</v>
      </c>
      <c r="P279" s="123">
        <f t="shared" si="127"/>
        <v>70.696417083656925</v>
      </c>
      <c r="Q279" s="123">
        <f t="shared" si="127"/>
        <v>76.034837668657502</v>
      </c>
      <c r="R279" s="123">
        <f t="shared" ref="R279:V279" si="128">SUM(R280:R281)</f>
        <v>83.52657823873902</v>
      </c>
      <c r="S279" s="123">
        <f t="shared" si="128"/>
        <v>84.787403882403567</v>
      </c>
      <c r="T279" s="123">
        <f t="shared" si="128"/>
        <v>73.111070290502994</v>
      </c>
      <c r="U279" s="123">
        <f t="shared" si="128"/>
        <v>76.033677373451454</v>
      </c>
      <c r="V279" s="123">
        <f t="shared" si="128"/>
        <v>66.817436519017079</v>
      </c>
      <c r="W279" s="123">
        <f t="shared" ref="W279:Y279" si="129">SUM(W280:W281)</f>
        <v>82.568653841956618</v>
      </c>
      <c r="X279" s="123">
        <f t="shared" si="129"/>
        <v>83.262748464686283</v>
      </c>
      <c r="Y279" s="123">
        <f t="shared" si="129"/>
        <v>66.997807185230087</v>
      </c>
      <c r="DA279" s="130" t="s">
        <v>2917</v>
      </c>
    </row>
    <row r="280" spans="1:105" ht="12" customHeight="1" x14ac:dyDescent="0.25">
      <c r="A280" s="97" t="s">
        <v>51</v>
      </c>
      <c r="B280" s="99">
        <v>89.996298454242279</v>
      </c>
      <c r="C280" s="99">
        <v>97.49479458272701</v>
      </c>
      <c r="D280" s="99">
        <v>80.263731677561438</v>
      </c>
      <c r="E280" s="99">
        <v>89.146191448179536</v>
      </c>
      <c r="F280" s="99">
        <v>95.28101929474046</v>
      </c>
      <c r="G280" s="99">
        <v>89.317534184071562</v>
      </c>
      <c r="H280" s="99">
        <v>86.23982402314715</v>
      </c>
      <c r="I280" s="99">
        <v>83.826976977331057</v>
      </c>
      <c r="J280" s="99">
        <v>94.967850015417397</v>
      </c>
      <c r="K280" s="99">
        <v>89.132177067589595</v>
      </c>
      <c r="L280" s="99">
        <v>119.70781810844682</v>
      </c>
      <c r="M280" s="99">
        <v>36.533387517113219</v>
      </c>
      <c r="N280" s="99">
        <v>62.648417109963837</v>
      </c>
      <c r="O280" s="99">
        <v>94.129755032827916</v>
      </c>
      <c r="P280" s="99">
        <v>70.12905770417936</v>
      </c>
      <c r="Q280" s="99">
        <v>75.4286167960272</v>
      </c>
      <c r="R280" s="99">
        <v>82.863498329716961</v>
      </c>
      <c r="S280" s="99">
        <v>84.118442984671049</v>
      </c>
      <c r="T280" s="99">
        <v>72.539010752115701</v>
      </c>
      <c r="U280" s="99">
        <v>75.439511098798107</v>
      </c>
      <c r="V280" s="99">
        <v>66.299472802794625</v>
      </c>
      <c r="W280" s="99">
        <v>81.923989893283178</v>
      </c>
      <c r="X280" s="99">
        <v>82.626701004629027</v>
      </c>
      <c r="Y280" s="99">
        <v>66.48676822364115</v>
      </c>
      <c r="DA280" s="63" t="s">
        <v>2918</v>
      </c>
    </row>
    <row r="281" spans="1:105" ht="12" customHeight="1" x14ac:dyDescent="0.25">
      <c r="A281" s="97" t="s">
        <v>53</v>
      </c>
      <c r="B281" s="99">
        <v>0.90336365230188442</v>
      </c>
      <c r="C281" s="99">
        <v>0.95374972639724964</v>
      </c>
      <c r="D281" s="99">
        <v>0.77483310572895481</v>
      </c>
      <c r="E281" s="99">
        <v>0.82084371883617524</v>
      </c>
      <c r="F281" s="99">
        <v>0.88408609202732158</v>
      </c>
      <c r="G281" s="99">
        <v>0.80967785726814034</v>
      </c>
      <c r="H281" s="99">
        <v>0.7669971782024142</v>
      </c>
      <c r="I281" s="99">
        <v>0.74552780849101796</v>
      </c>
      <c r="J281" s="99">
        <v>0.83136770820166239</v>
      </c>
      <c r="K281" s="99">
        <v>0.75776840961062708</v>
      </c>
      <c r="L281" s="99">
        <v>1.010807382955645</v>
      </c>
      <c r="M281" s="99">
        <v>0.30142261408061999</v>
      </c>
      <c r="N281" s="99">
        <v>0.51706642609621445</v>
      </c>
      <c r="O281" s="99">
        <v>0.76948238581801132</v>
      </c>
      <c r="P281" s="99">
        <v>0.56735937947756265</v>
      </c>
      <c r="Q281" s="99">
        <v>0.60622087263030122</v>
      </c>
      <c r="R281" s="99">
        <v>0.66307990902205338</v>
      </c>
      <c r="S281" s="99">
        <v>0.66896089773251111</v>
      </c>
      <c r="T281" s="99">
        <v>0.57205953838729784</v>
      </c>
      <c r="U281" s="99">
        <v>0.59416627465334171</v>
      </c>
      <c r="V281" s="99">
        <v>0.51796371622244786</v>
      </c>
      <c r="W281" s="99">
        <v>0.64466394867343468</v>
      </c>
      <c r="X281" s="99">
        <v>0.6360474600572561</v>
      </c>
      <c r="Y281" s="99">
        <v>0.51103896158893825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0.43186617303524688</v>
      </c>
      <c r="C282" s="123">
        <f t="shared" si="130"/>
        <v>0.61022007844313375</v>
      </c>
      <c r="D282" s="123">
        <f t="shared" si="130"/>
        <v>0.56772213754116174</v>
      </c>
      <c r="E282" s="123">
        <f t="shared" si="130"/>
        <v>1.9237229142158399</v>
      </c>
      <c r="F282" s="123">
        <f t="shared" si="130"/>
        <v>0.55655504533469835</v>
      </c>
      <c r="G282" s="123">
        <f t="shared" si="130"/>
        <v>0.6561170253487022</v>
      </c>
      <c r="H282" s="123">
        <f t="shared" si="130"/>
        <v>0.67575086368502035</v>
      </c>
      <c r="I282" s="123">
        <f t="shared" si="130"/>
        <v>0.27070965823794191</v>
      </c>
      <c r="J282" s="123">
        <f t="shared" si="130"/>
        <v>0.29673569544079287</v>
      </c>
      <c r="K282" s="123">
        <f t="shared" si="130"/>
        <v>0.42010330336882024</v>
      </c>
      <c r="L282" s="123">
        <f t="shared" si="130"/>
        <v>0.5965273076264016</v>
      </c>
      <c r="M282" s="123">
        <f t="shared" si="130"/>
        <v>1.0433514436359723</v>
      </c>
      <c r="N282" s="123">
        <f t="shared" si="130"/>
        <v>1.5064084113749605</v>
      </c>
      <c r="O282" s="123">
        <f t="shared" si="130"/>
        <v>1.8171423651072411</v>
      </c>
      <c r="P282" s="123">
        <f t="shared" si="130"/>
        <v>1.7239713755469868</v>
      </c>
      <c r="Q282" s="123">
        <f t="shared" si="130"/>
        <v>1.5025971443075969</v>
      </c>
      <c r="R282" s="123">
        <f t="shared" si="130"/>
        <v>1.2806664658900948</v>
      </c>
      <c r="S282" s="123">
        <f t="shared" si="130"/>
        <v>0.68306564551421933</v>
      </c>
      <c r="T282" s="123">
        <f t="shared" si="130"/>
        <v>0.32377828230110184</v>
      </c>
      <c r="U282" s="123">
        <f t="shared" si="130"/>
        <v>0.27213333799348594</v>
      </c>
      <c r="V282" s="123">
        <f t="shared" si="130"/>
        <v>0.32793905274682605</v>
      </c>
      <c r="W282" s="123">
        <f t="shared" si="130"/>
        <v>0.48226110176291281</v>
      </c>
      <c r="X282" s="123">
        <f t="shared" si="130"/>
        <v>0.46928316544942444</v>
      </c>
      <c r="Y282" s="123">
        <f t="shared" si="130"/>
        <v>0.76005418720618567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0.43186617303524688</v>
      </c>
      <c r="C283" s="99">
        <f>RES_hhdet_tess!C8</f>
        <v>0.61022007844313375</v>
      </c>
      <c r="D283" s="99">
        <f>RES_hhdet_tess!D8</f>
        <v>0.56772213754116174</v>
      </c>
      <c r="E283" s="99">
        <f>RES_hhdet_tess!E8</f>
        <v>1.9237229142158399</v>
      </c>
      <c r="F283" s="99">
        <f>RES_hhdet_tess!F8</f>
        <v>0.55655504533469835</v>
      </c>
      <c r="G283" s="99">
        <f>RES_hhdet_tess!G8</f>
        <v>0.6561170253487022</v>
      </c>
      <c r="H283" s="99">
        <f>RES_hhdet_tess!H8</f>
        <v>0.67575086368502035</v>
      </c>
      <c r="I283" s="99">
        <f>RES_hhdet_tess!I8</f>
        <v>0.27070965823794191</v>
      </c>
      <c r="J283" s="99">
        <f>RES_hhdet_tess!J8</f>
        <v>0.29673569544079287</v>
      </c>
      <c r="K283" s="99">
        <f>RES_hhdet_tess!K8</f>
        <v>0.42010330336882024</v>
      </c>
      <c r="L283" s="99">
        <f>RES_hhdet_tess!L8</f>
        <v>0.5965273076264016</v>
      </c>
      <c r="M283" s="99">
        <f>RES_hhdet_tess!M8</f>
        <v>1.0433514436359723</v>
      </c>
      <c r="N283" s="99">
        <f>RES_hhdet_tess!N8</f>
        <v>1.5064084113749605</v>
      </c>
      <c r="O283" s="99">
        <f>RES_hhdet_tess!O8</f>
        <v>1.8171423651072411</v>
      </c>
      <c r="P283" s="99">
        <f>RES_hhdet_tess!P8</f>
        <v>1.7239713755469868</v>
      </c>
      <c r="Q283" s="99">
        <f>RES_hhdet_tess!Q8</f>
        <v>1.5025971443075969</v>
      </c>
      <c r="R283" s="99">
        <f>RES_hhdet_tess!R8</f>
        <v>1.2806664658900948</v>
      </c>
      <c r="S283" s="99">
        <f>RES_hhdet_tess!S8</f>
        <v>0.68306564551421933</v>
      </c>
      <c r="T283" s="99">
        <f>RES_hhdet_tess!T8</f>
        <v>0.32377828230110184</v>
      </c>
      <c r="U283" s="99">
        <f>RES_hhdet_tess!U8</f>
        <v>0.27213333799348594</v>
      </c>
      <c r="V283" s="99">
        <f>RES_hhdet_tess!V8</f>
        <v>0.32793905274682605</v>
      </c>
      <c r="W283" s="99">
        <f>RES_hhdet_tess!W8</f>
        <v>0.48226110176291281</v>
      </c>
      <c r="X283" s="99">
        <f>RES_hhdet_tess!X8</f>
        <v>0.46928316544942444</v>
      </c>
      <c r="Y283" s="99">
        <f>RES_hhdet_tess!Y8</f>
        <v>0.76005418720618567</v>
      </c>
      <c r="DA283" s="63" t="s">
        <v>2921</v>
      </c>
    </row>
    <row r="284" spans="1:105" ht="12" customHeight="1" x14ac:dyDescent="0.25">
      <c r="A284" s="121" t="s">
        <v>55</v>
      </c>
      <c r="B284" s="123">
        <v>10.385901139695045</v>
      </c>
      <c r="C284" s="123">
        <v>10.126088163271616</v>
      </c>
      <c r="D284" s="123">
        <v>9.922277264723224</v>
      </c>
      <c r="E284" s="123">
        <v>10.450671680243039</v>
      </c>
      <c r="F284" s="123">
        <v>10.514573792026406</v>
      </c>
      <c r="G284" s="123">
        <v>9.7110197509315324</v>
      </c>
      <c r="H284" s="123">
        <v>10.252918235481335</v>
      </c>
      <c r="I284" s="123">
        <v>10.799545582203717</v>
      </c>
      <c r="J284" s="123">
        <v>11.395205134680014</v>
      </c>
      <c r="K284" s="123">
        <v>10.700687549878117</v>
      </c>
      <c r="L284" s="123">
        <v>12.90549466204628</v>
      </c>
      <c r="M284" s="123">
        <v>8.6536160401393882</v>
      </c>
      <c r="N284" s="123">
        <v>10.32104105942903</v>
      </c>
      <c r="O284" s="123">
        <v>11.686975897728583</v>
      </c>
      <c r="P284" s="123">
        <v>11.193026454168868</v>
      </c>
      <c r="Q284" s="123">
        <v>11.340340689068954</v>
      </c>
      <c r="R284" s="123">
        <v>12.185136818787793</v>
      </c>
      <c r="S284" s="123">
        <v>13.61137155084109</v>
      </c>
      <c r="T284" s="123">
        <v>12.060681516001322</v>
      </c>
      <c r="U284" s="123">
        <v>11.57807135465532</v>
      </c>
      <c r="V284" s="123">
        <v>12.363789327513155</v>
      </c>
      <c r="W284" s="123">
        <v>13.700650371510253</v>
      </c>
      <c r="X284" s="123">
        <v>9.5227309835982883</v>
      </c>
      <c r="Y284" s="123">
        <v>8.6176506935987636</v>
      </c>
      <c r="DA284" s="130" t="s">
        <v>2922</v>
      </c>
    </row>
    <row r="285" spans="1:105" ht="12" customHeight="1" x14ac:dyDescent="0.25">
      <c r="A285" s="97" t="s">
        <v>143</v>
      </c>
      <c r="B285" s="99">
        <v>10.15893559501917</v>
      </c>
      <c r="C285" s="99">
        <v>10.498647388603654</v>
      </c>
      <c r="D285" s="99">
        <v>9.3607059670528283</v>
      </c>
      <c r="E285" s="99">
        <v>10.273691434386908</v>
      </c>
      <c r="F285" s="99">
        <v>10.424056259707774</v>
      </c>
      <c r="G285" s="99">
        <v>9.4420178172323386</v>
      </c>
      <c r="H285" s="99">
        <v>10.775388050307333</v>
      </c>
      <c r="I285" s="99">
        <v>12.646960243023713</v>
      </c>
      <c r="J285" s="99">
        <v>14.762704079629225</v>
      </c>
      <c r="K285" s="99">
        <v>14.137987516808364</v>
      </c>
      <c r="L285" s="99">
        <v>18.932377232614993</v>
      </c>
      <c r="M285" s="99">
        <v>5.0921836192549117</v>
      </c>
      <c r="N285" s="99">
        <v>8.2265091309930938</v>
      </c>
      <c r="O285" s="99">
        <v>10.865625267947635</v>
      </c>
      <c r="P285" s="99">
        <v>11.278662051675719</v>
      </c>
      <c r="Q285" s="99">
        <v>10.979993183806323</v>
      </c>
      <c r="R285" s="99">
        <v>12.607161411495039</v>
      </c>
      <c r="S285" s="99">
        <v>14.691691409127101</v>
      </c>
      <c r="T285" s="99">
        <v>11.367276523089407</v>
      </c>
      <c r="U285" s="99">
        <v>10.215433195466558</v>
      </c>
      <c r="V285" s="99">
        <v>11.211108634608697</v>
      </c>
      <c r="W285" s="99">
        <v>15.963728624328864</v>
      </c>
      <c r="X285" s="99">
        <v>9.9189094038920516</v>
      </c>
      <c r="Y285" s="99">
        <v>8.3972946138045366</v>
      </c>
      <c r="DA285" s="63" t="s">
        <v>2923</v>
      </c>
    </row>
    <row r="286" spans="1:105" ht="12" customHeight="1" x14ac:dyDescent="0.25">
      <c r="A286" s="97" t="s">
        <v>124</v>
      </c>
      <c r="B286" s="99">
        <v>10.271107492597864</v>
      </c>
      <c r="C286" s="99">
        <v>9.9754652659670668</v>
      </c>
      <c r="D286" s="99">
        <v>10.347163046002445</v>
      </c>
      <c r="E286" s="99">
        <v>10.153184813017996</v>
      </c>
      <c r="F286" s="99">
        <v>10.399304682166006</v>
      </c>
      <c r="G286" s="99">
        <v>10.191827759664497</v>
      </c>
      <c r="H286" s="99">
        <v>9.9819234977009277</v>
      </c>
      <c r="I286" s="99">
        <v>10.389901596724263</v>
      </c>
      <c r="J286" s="99">
        <v>9.7989166726245056</v>
      </c>
      <c r="K286" s="99">
        <v>9.9271549547588869</v>
      </c>
      <c r="L286" s="99">
        <v>10.498938091046984</v>
      </c>
      <c r="M286" s="99">
        <v>11.339736991885095</v>
      </c>
      <c r="N286" s="99">
        <v>11.345101771621723</v>
      </c>
      <c r="O286" s="99">
        <v>11.413051243358073</v>
      </c>
      <c r="P286" s="99">
        <v>11.48472518146535</v>
      </c>
      <c r="Q286" s="99">
        <v>11.494007734805331</v>
      </c>
      <c r="R286" s="99">
        <v>11.721485928464258</v>
      </c>
      <c r="S286" s="99">
        <v>12.512130240741136</v>
      </c>
      <c r="T286" s="99">
        <v>12.675728144390865</v>
      </c>
      <c r="U286" s="99">
        <v>12.41701103268282</v>
      </c>
      <c r="V286" s="99">
        <v>12.853395262464376</v>
      </c>
      <c r="W286" s="99">
        <v>14.034354410506651</v>
      </c>
      <c r="X286" s="99">
        <v>9.5236163336890769</v>
      </c>
      <c r="Y286" s="99">
        <v>8.4156281962807107</v>
      </c>
      <c r="DA286" s="63" t="s">
        <v>2924</v>
      </c>
    </row>
    <row r="287" spans="1:105" ht="12" customHeight="1" x14ac:dyDescent="0.25">
      <c r="A287" s="97" t="s">
        <v>123</v>
      </c>
      <c r="B287" s="99">
        <v>10.271107492597862</v>
      </c>
      <c r="C287" s="99">
        <v>9.9754069034425807</v>
      </c>
      <c r="D287" s="99">
        <v>10.347085881499584</v>
      </c>
      <c r="E287" s="99">
        <v>10.15257813129376</v>
      </c>
      <c r="F287" s="99">
        <v>10.398948643302729</v>
      </c>
      <c r="G287" s="99">
        <v>10.192612708108516</v>
      </c>
      <c r="H287" s="99">
        <v>9.9872318523445394</v>
      </c>
      <c r="I287" s="99">
        <v>10.380155880553131</v>
      </c>
      <c r="J287" s="99">
        <v>9.7949373674085578</v>
      </c>
      <c r="K287" s="99">
        <v>9.9351685449835152</v>
      </c>
      <c r="L287" s="99">
        <v>10.513683035329914</v>
      </c>
      <c r="M287" s="99">
        <v>11.356166558895703</v>
      </c>
      <c r="N287" s="99">
        <v>11.353948185018334</v>
      </c>
      <c r="O287" s="99">
        <v>11.496198778231035</v>
      </c>
      <c r="P287" s="99">
        <v>11.579759768637931</v>
      </c>
      <c r="Q287" s="99">
        <v>11.589601742424584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X287" s="99">
        <v>0</v>
      </c>
      <c r="Y287" s="99">
        <v>0</v>
      </c>
      <c r="DA287" s="63" t="s">
        <v>2925</v>
      </c>
    </row>
    <row r="288" spans="1:105" ht="12" customHeight="1" x14ac:dyDescent="0.25">
      <c r="A288" s="100" t="s">
        <v>50</v>
      </c>
      <c r="B288" s="102">
        <v>2.5955579475121384</v>
      </c>
      <c r="C288" s="102">
        <v>2.3889888829123196</v>
      </c>
      <c r="D288" s="102">
        <v>2.2637292355496532</v>
      </c>
      <c r="E288" s="102">
        <v>2.4607751171089012</v>
      </c>
      <c r="F288" s="102">
        <v>2.4416671055805601</v>
      </c>
      <c r="G288" s="102">
        <v>2.1774205221429472</v>
      </c>
      <c r="H288" s="102">
        <v>2.0197955799315159</v>
      </c>
      <c r="I288" s="102">
        <v>2.5342828754772864</v>
      </c>
      <c r="J288" s="102">
        <v>2.1976205363441541</v>
      </c>
      <c r="K288" s="102">
        <v>2.0323010553398908</v>
      </c>
      <c r="L288" s="102">
        <v>4.7004284517180492</v>
      </c>
      <c r="M288" s="102">
        <v>2.2406041521327249</v>
      </c>
      <c r="N288" s="102">
        <v>2.8977434815278249</v>
      </c>
      <c r="O288" s="102">
        <v>3.069641189768157</v>
      </c>
      <c r="P288" s="102">
        <v>2.218114732961403</v>
      </c>
      <c r="Q288" s="102">
        <v>2.5571749045878702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X288" s="102">
        <v>0</v>
      </c>
      <c r="Y288" s="102">
        <v>0</v>
      </c>
      <c r="DA288" s="131" t="s">
        <v>2926</v>
      </c>
    </row>
    <row r="289" spans="1:105" ht="12" customHeight="1" x14ac:dyDescent="0.25">
      <c r="A289" s="103" t="s">
        <v>52</v>
      </c>
      <c r="B289" s="105">
        <v>7.6755495450857234</v>
      </c>
      <c r="C289" s="105">
        <v>7.586418020530262</v>
      </c>
      <c r="D289" s="105">
        <v>8.083356645949932</v>
      </c>
      <c r="E289" s="105">
        <v>7.6918030141848588</v>
      </c>
      <c r="F289" s="105">
        <v>7.9572815377221673</v>
      </c>
      <c r="G289" s="105">
        <v>8.0151921859655726</v>
      </c>
      <c r="H289" s="105">
        <v>7.967436272413023</v>
      </c>
      <c r="I289" s="105">
        <v>7.8458730050758465</v>
      </c>
      <c r="J289" s="105">
        <v>7.5973168310644024</v>
      </c>
      <c r="K289" s="105">
        <v>7.902867489643624</v>
      </c>
      <c r="L289" s="105">
        <v>5.8132545836118643</v>
      </c>
      <c r="M289" s="105">
        <v>9.1155624067629795</v>
      </c>
      <c r="N289" s="105">
        <v>8.4562047034905081</v>
      </c>
      <c r="O289" s="105">
        <v>8.4265575884628792</v>
      </c>
      <c r="P289" s="105">
        <v>9.3616450356765313</v>
      </c>
      <c r="Q289" s="105">
        <v>9.032426837836713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X289" s="105">
        <v>0</v>
      </c>
      <c r="Y289" s="105">
        <v>0</v>
      </c>
      <c r="DA289" s="132" t="s">
        <v>2927</v>
      </c>
    </row>
    <row r="290" spans="1:105" ht="12" customHeight="1" x14ac:dyDescent="0.25">
      <c r="A290" s="106" t="s">
        <v>122</v>
      </c>
      <c r="B290" s="102">
        <v>10.448176556217046</v>
      </c>
      <c r="C290" s="102">
        <v>10.061219161830726</v>
      </c>
      <c r="D290" s="102">
        <v>10.010906188163911</v>
      </c>
      <c r="E290" s="102">
        <v>10.538956666967694</v>
      </c>
      <c r="F290" s="102">
        <v>10.558298526316847</v>
      </c>
      <c r="G290" s="102">
        <v>9.7597516803176489</v>
      </c>
      <c r="H290" s="102">
        <v>10.078831709051553</v>
      </c>
      <c r="I290" s="102">
        <v>10.123048173869615</v>
      </c>
      <c r="J290" s="102">
        <v>10.228794182451388</v>
      </c>
      <c r="K290" s="102">
        <v>9.4150913804532408</v>
      </c>
      <c r="L290" s="102">
        <v>10.280880826768133</v>
      </c>
      <c r="M290" s="102">
        <v>11.029268081767492</v>
      </c>
      <c r="N290" s="102">
        <v>11.77338856426905</v>
      </c>
      <c r="O290" s="102">
        <v>12.425958295283305</v>
      </c>
      <c r="P290" s="102">
        <v>11.109474259487342</v>
      </c>
      <c r="Q290" s="102">
        <v>11.656903835634107</v>
      </c>
      <c r="R290" s="102">
        <v>11.769550068187343</v>
      </c>
      <c r="S290" s="102">
        <v>12.510396604125045</v>
      </c>
      <c r="T290" s="102">
        <v>12.640088342839318</v>
      </c>
      <c r="U290" s="102">
        <v>12.480097560743159</v>
      </c>
      <c r="V290" s="102">
        <v>12.998450281200974</v>
      </c>
      <c r="W290" s="102">
        <v>12.590014413678087</v>
      </c>
      <c r="X290" s="102">
        <v>9.390223721548054</v>
      </c>
      <c r="Y290" s="102">
        <v>8.7025711652491484</v>
      </c>
      <c r="DA290" s="131" t="s">
        <v>2928</v>
      </c>
    </row>
    <row r="291" spans="1:105" ht="12" customHeight="1" x14ac:dyDescent="0.25">
      <c r="A291" s="107" t="s">
        <v>121</v>
      </c>
      <c r="B291" s="105">
        <v>10.448176556217049</v>
      </c>
      <c r="C291" s="105">
        <v>10.061080968511353</v>
      </c>
      <c r="D291" s="105">
        <v>10.010391193144251</v>
      </c>
      <c r="E291" s="105">
        <v>10.53872328458012</v>
      </c>
      <c r="F291" s="105">
        <v>10.558485535667057</v>
      </c>
      <c r="G291" s="105">
        <v>9.7606374317785836</v>
      </c>
      <c r="H291" s="105">
        <v>10.080134291468024</v>
      </c>
      <c r="I291" s="105">
        <v>10.121089239271845</v>
      </c>
      <c r="J291" s="105">
        <v>10.226248948115495</v>
      </c>
      <c r="K291" s="105">
        <v>9.4113595228609785</v>
      </c>
      <c r="L291" s="105">
        <v>10.278256133273869</v>
      </c>
      <c r="M291" s="105">
        <v>11.034145517728028</v>
      </c>
      <c r="N291" s="105">
        <v>11.776753281642831</v>
      </c>
      <c r="O291" s="105">
        <v>12.424181360651495</v>
      </c>
      <c r="P291" s="105">
        <v>11.108080322815246</v>
      </c>
      <c r="Q291" s="105">
        <v>11.656155093109954</v>
      </c>
      <c r="R291" s="105">
        <v>11.769842082819006</v>
      </c>
      <c r="S291" s="105">
        <v>12.512280679234143</v>
      </c>
      <c r="T291" s="105">
        <v>12.651231675681707</v>
      </c>
      <c r="U291" s="105">
        <v>12.491909627215945</v>
      </c>
      <c r="V291" s="105">
        <v>12.999695538254349</v>
      </c>
      <c r="W291" s="105">
        <v>12.583183278516776</v>
      </c>
      <c r="X291" s="105">
        <v>9.3687657793636188</v>
      </c>
      <c r="Y291" s="105">
        <v>8.7028648965261883</v>
      </c>
      <c r="DA291" s="132" t="s">
        <v>2929</v>
      </c>
    </row>
    <row r="292" spans="1:105" ht="12" customHeight="1" x14ac:dyDescent="0.25">
      <c r="A292" s="108" t="s">
        <v>53</v>
      </c>
      <c r="B292" s="99">
        <v>2.6410673221659704</v>
      </c>
      <c r="C292" s="99">
        <v>2.4098757527407444</v>
      </c>
      <c r="D292" s="99">
        <v>2.1889963549934279</v>
      </c>
      <c r="E292" s="99">
        <v>2.5550235157896983</v>
      </c>
      <c r="F292" s="99">
        <v>2.4794392593803245</v>
      </c>
      <c r="G292" s="99">
        <v>2.0837915890765322</v>
      </c>
      <c r="H292" s="99">
        <v>2.0376571948125526</v>
      </c>
      <c r="I292" s="99">
        <v>2.4710612463292723</v>
      </c>
      <c r="J292" s="99">
        <v>2.2964574111607261</v>
      </c>
      <c r="K292" s="99">
        <v>1.9216855937543782</v>
      </c>
      <c r="L292" s="99">
        <v>4.5951841830835773</v>
      </c>
      <c r="M292" s="99">
        <v>2.1732009984069491</v>
      </c>
      <c r="N292" s="99">
        <v>3.0065712820800279</v>
      </c>
      <c r="O292" s="99">
        <v>3.3172133885073753</v>
      </c>
      <c r="P292" s="99">
        <v>2.1253818376051825</v>
      </c>
      <c r="Q292" s="99">
        <v>2.5746636183424774</v>
      </c>
      <c r="R292" s="99">
        <v>2.4480156240235011</v>
      </c>
      <c r="S292" s="99">
        <v>2.9259575939079516</v>
      </c>
      <c r="T292" s="99">
        <v>2.9357995849054901</v>
      </c>
      <c r="U292" s="99">
        <v>2.6452883093365394</v>
      </c>
      <c r="V292" s="99">
        <v>2.8047562246287536</v>
      </c>
      <c r="W292" s="99">
        <v>2.7650584586483777</v>
      </c>
      <c r="X292" s="99">
        <v>0.78828856306704653</v>
      </c>
      <c r="Y292" s="99">
        <v>0.59816303862995468</v>
      </c>
      <c r="DA292" s="63" t="s">
        <v>2930</v>
      </c>
    </row>
    <row r="293" spans="1:105" ht="12" customHeight="1" x14ac:dyDescent="0.25">
      <c r="A293" s="108" t="s">
        <v>52</v>
      </c>
      <c r="B293" s="99">
        <v>7.8071092340510786</v>
      </c>
      <c r="C293" s="99">
        <v>7.6512052157706103</v>
      </c>
      <c r="D293" s="99">
        <v>7.8213948381508258</v>
      </c>
      <c r="E293" s="99">
        <v>7.983699768790423</v>
      </c>
      <c r="F293" s="99">
        <v>8.0790462762867357</v>
      </c>
      <c r="G293" s="99">
        <v>7.6768458427020514</v>
      </c>
      <c r="H293" s="99">
        <v>8.0424770966554711</v>
      </c>
      <c r="I293" s="99">
        <v>7.6500279929425723</v>
      </c>
      <c r="J293" s="99">
        <v>7.9297915369547676</v>
      </c>
      <c r="K293" s="99">
        <v>7.4896739291065995</v>
      </c>
      <c r="L293" s="99">
        <v>5.6830719501902909</v>
      </c>
      <c r="M293" s="99">
        <v>8.8609445193210803</v>
      </c>
      <c r="N293" s="99">
        <v>8.7701819995627979</v>
      </c>
      <c r="O293" s="99">
        <v>9.1069679721441208</v>
      </c>
      <c r="P293" s="99">
        <v>8.9826984852100633</v>
      </c>
      <c r="Q293" s="99">
        <v>9.0814914747674749</v>
      </c>
      <c r="R293" s="99">
        <v>9.3218264587955044</v>
      </c>
      <c r="S293" s="99">
        <v>9.5863230853261889</v>
      </c>
      <c r="T293" s="99">
        <v>9.7154320907762166</v>
      </c>
      <c r="U293" s="99">
        <v>9.8466213178794053</v>
      </c>
      <c r="V293" s="99">
        <v>10.194939313625596</v>
      </c>
      <c r="W293" s="99">
        <v>9.8181248198683999</v>
      </c>
      <c r="X293" s="99">
        <v>8.5804772162965719</v>
      </c>
      <c r="Y293" s="99">
        <v>8.1047018578962327</v>
      </c>
      <c r="DA293" s="63" t="s">
        <v>2931</v>
      </c>
    </row>
    <row r="294" spans="1:105" ht="12" customHeight="1" x14ac:dyDescent="0.25">
      <c r="A294" s="121" t="s">
        <v>54</v>
      </c>
      <c r="B294" s="123">
        <v>6.4412496512190422</v>
      </c>
      <c r="C294" s="123">
        <v>6.4935075474763488</v>
      </c>
      <c r="D294" s="123">
        <v>6.5378021255230081</v>
      </c>
      <c r="E294" s="123">
        <v>6.2791272886655802</v>
      </c>
      <c r="F294" s="123">
        <v>5.6187000699783569</v>
      </c>
      <c r="G294" s="123">
        <v>5.7747399426875266</v>
      </c>
      <c r="H294" s="123">
        <v>5.8452595087813277</v>
      </c>
      <c r="I294" s="123">
        <v>6.1015357524065266</v>
      </c>
      <c r="J294" s="123">
        <v>6.1096275961490845</v>
      </c>
      <c r="K294" s="123">
        <v>5.0253427425515369</v>
      </c>
      <c r="L294" s="123">
        <v>6.1959297966157649</v>
      </c>
      <c r="M294" s="123">
        <v>6.0849787402550719</v>
      </c>
      <c r="N294" s="123">
        <v>6.4300756223086113</v>
      </c>
      <c r="O294" s="123">
        <v>6.5637713646222329</v>
      </c>
      <c r="P294" s="123">
        <v>5.758150263500621</v>
      </c>
      <c r="Q294" s="123">
        <v>5.9897453061058323</v>
      </c>
      <c r="R294" s="123">
        <v>5.7593360954944872</v>
      </c>
      <c r="S294" s="123">
        <v>6.0878965161717957</v>
      </c>
      <c r="T294" s="123">
        <v>6.0166309933305575</v>
      </c>
      <c r="U294" s="123">
        <v>5.920665922664984</v>
      </c>
      <c r="V294" s="123">
        <v>6.1889495420342113</v>
      </c>
      <c r="W294" s="123">
        <v>5.7987773379656913</v>
      </c>
      <c r="X294" s="123">
        <v>6.3537956263661517</v>
      </c>
      <c r="Y294" s="123">
        <v>5.8249194100789037</v>
      </c>
      <c r="DA294" s="130" t="s">
        <v>2932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X295" s="99">
        <v>0</v>
      </c>
      <c r="Y295" s="99">
        <v>0</v>
      </c>
      <c r="DA295" s="63" t="s">
        <v>2933</v>
      </c>
    </row>
    <row r="296" spans="1:105" ht="12" customHeight="1" x14ac:dyDescent="0.25">
      <c r="A296" s="97" t="s">
        <v>50</v>
      </c>
      <c r="B296" s="99">
        <v>6.6361821513813437</v>
      </c>
      <c r="C296" s="99">
        <v>6.3609375684052738</v>
      </c>
      <c r="D296" s="99">
        <v>6.4891541291696262</v>
      </c>
      <c r="E296" s="99">
        <v>6.0941774463656024</v>
      </c>
      <c r="F296" s="99">
        <v>5.9712093543457234</v>
      </c>
      <c r="G296" s="99">
        <v>5.8075474180034945</v>
      </c>
      <c r="H296" s="99">
        <v>5.7778571166572563</v>
      </c>
      <c r="I296" s="99">
        <v>6.11292029467727</v>
      </c>
      <c r="J296" s="99">
        <v>5.7355489941358906</v>
      </c>
      <c r="K296" s="99">
        <v>5.8014801413093497</v>
      </c>
      <c r="L296" s="99">
        <v>5.9511892199599723</v>
      </c>
      <c r="M296" s="99">
        <v>6.2212396202013744</v>
      </c>
      <c r="N296" s="99">
        <v>6.2315313267164374</v>
      </c>
      <c r="O296" s="99">
        <v>6.2036274668660933</v>
      </c>
      <c r="P296" s="99">
        <v>6.2006625136897053</v>
      </c>
      <c r="Q296" s="99">
        <v>6.1293611286354421</v>
      </c>
      <c r="R296" s="99">
        <v>5.6092259867381076</v>
      </c>
      <c r="S296" s="99">
        <v>6.0732738969965121</v>
      </c>
      <c r="T296" s="99">
        <v>5.9311566937720919</v>
      </c>
      <c r="U296" s="99">
        <v>5.9196925709606232</v>
      </c>
      <c r="V296" s="99">
        <v>6.409050699229339</v>
      </c>
      <c r="W296" s="99">
        <v>6.0999939121388689</v>
      </c>
      <c r="X296" s="99">
        <v>6.051836364573794</v>
      </c>
      <c r="Y296" s="99">
        <v>5.6313006319830032</v>
      </c>
      <c r="DA296" s="63" t="s">
        <v>2934</v>
      </c>
    </row>
    <row r="297" spans="1:105" ht="12" customHeight="1" x14ac:dyDescent="0.25">
      <c r="A297" s="109" t="s">
        <v>120</v>
      </c>
      <c r="B297" s="110">
        <v>6.2774851315479001</v>
      </c>
      <c r="C297" s="110">
        <v>6.6038594786901141</v>
      </c>
      <c r="D297" s="110">
        <v>6.5782160445983004</v>
      </c>
      <c r="E297" s="110">
        <v>6.4320511462041505</v>
      </c>
      <c r="F297" s="110">
        <v>5.3210471739981102</v>
      </c>
      <c r="G297" s="110">
        <v>5.7480099620434153</v>
      </c>
      <c r="H297" s="110">
        <v>5.8941667433090776</v>
      </c>
      <c r="I297" s="110">
        <v>6.093742758710782</v>
      </c>
      <c r="J297" s="110">
        <v>6.3515206663510906</v>
      </c>
      <c r="K297" s="110">
        <v>4.5422830507701564</v>
      </c>
      <c r="L297" s="110">
        <v>6.3436764593755131</v>
      </c>
      <c r="M297" s="110">
        <v>6.0062636360657065</v>
      </c>
      <c r="N297" s="110">
        <v>6.5392912943685477</v>
      </c>
      <c r="O297" s="110">
        <v>6.749609629480946</v>
      </c>
      <c r="P297" s="110">
        <v>5.5413293335122402</v>
      </c>
      <c r="Q297" s="110">
        <v>5.9285088441901044</v>
      </c>
      <c r="R297" s="110">
        <v>5.8162599853867532</v>
      </c>
      <c r="S297" s="110">
        <v>6.0929797797136995</v>
      </c>
      <c r="T297" s="110">
        <v>6.0462999917665874</v>
      </c>
      <c r="U297" s="110">
        <v>5.9210038135202518</v>
      </c>
      <c r="V297" s="110">
        <v>6.1142190276015107</v>
      </c>
      <c r="W297" s="110">
        <v>5.7109411469720985</v>
      </c>
      <c r="X297" s="110">
        <v>6.4070940475909426</v>
      </c>
      <c r="Y297" s="110">
        <v>5.8483391464230303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52.235715156611128</v>
      </c>
      <c r="C299" s="118">
        <f t="shared" si="131"/>
        <v>56.014365648716819</v>
      </c>
      <c r="D299" s="118">
        <f t="shared" si="131"/>
        <v>46.969893063778485</v>
      </c>
      <c r="E299" s="118">
        <f t="shared" si="131"/>
        <v>51.255435132637707</v>
      </c>
      <c r="F299" s="118">
        <f t="shared" si="131"/>
        <v>54.61413592540044</v>
      </c>
      <c r="G299" s="118">
        <f t="shared" si="131"/>
        <v>51.33219203334334</v>
      </c>
      <c r="H299" s="118">
        <f t="shared" si="131"/>
        <v>49.356075633490292</v>
      </c>
      <c r="I299" s="118">
        <f t="shared" si="131"/>
        <v>47.579863593202631</v>
      </c>
      <c r="J299" s="118">
        <f t="shared" si="131"/>
        <v>53.549551340800996</v>
      </c>
      <c r="K299" s="118">
        <f t="shared" si="131"/>
        <v>49.637679098342396</v>
      </c>
      <c r="L299" s="118">
        <f t="shared" si="131"/>
        <v>65.907072236606453</v>
      </c>
      <c r="M299" s="118">
        <f t="shared" si="131"/>
        <v>21.273270320972909</v>
      </c>
      <c r="N299" s="118">
        <f t="shared" si="131"/>
        <v>35.222799240900756</v>
      </c>
      <c r="O299" s="118">
        <f t="shared" si="131"/>
        <v>50.775323572424945</v>
      </c>
      <c r="P299" s="118">
        <f t="shared" si="131"/>
        <v>38.699868683797561</v>
      </c>
      <c r="Q299" s="118">
        <f t="shared" si="131"/>
        <v>41.415961094826208</v>
      </c>
      <c r="R299" s="118">
        <f t="shared" ref="R299:V299" si="132">R300+R303+R305+R315</f>
        <v>45.688078443569708</v>
      </c>
      <c r="S299" s="118">
        <f t="shared" si="132"/>
        <v>46.953228450886257</v>
      </c>
      <c r="T299" s="118">
        <f t="shared" si="132"/>
        <v>39.020649410366119</v>
      </c>
      <c r="U299" s="118">
        <f t="shared" si="132"/>
        <v>39.622470282665397</v>
      </c>
      <c r="V299" s="118">
        <f t="shared" si="132"/>
        <v>34.93983418357594</v>
      </c>
      <c r="W299" s="118">
        <f t="shared" ref="W299:Y299" si="133">W300+W303+W305+W315</f>
        <v>42.800546268281295</v>
      </c>
      <c r="X299" s="118">
        <f t="shared" si="133"/>
        <v>40.170062480221361</v>
      </c>
      <c r="Y299" s="118">
        <f t="shared" si="133"/>
        <v>29.852607465418384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49.740472160518983</v>
      </c>
      <c r="C300" s="123">
        <f t="shared" si="134"/>
        <v>53.497906175745058</v>
      </c>
      <c r="D300" s="123">
        <f t="shared" si="134"/>
        <v>44.436971058739466</v>
      </c>
      <c r="E300" s="123">
        <f t="shared" si="134"/>
        <v>48.600653910537467</v>
      </c>
      <c r="F300" s="123">
        <f t="shared" si="134"/>
        <v>51.830832293485855</v>
      </c>
      <c r="G300" s="123">
        <f t="shared" si="134"/>
        <v>48.634964936725105</v>
      </c>
      <c r="H300" s="123">
        <f t="shared" si="134"/>
        <v>46.561437703861614</v>
      </c>
      <c r="I300" s="123">
        <f t="shared" si="134"/>
        <v>44.494440611808486</v>
      </c>
      <c r="J300" s="123">
        <f t="shared" si="134"/>
        <v>50.251561369589375</v>
      </c>
      <c r="K300" s="123">
        <f t="shared" si="134"/>
        <v>46.452106165591495</v>
      </c>
      <c r="L300" s="123">
        <f t="shared" si="134"/>
        <v>61.653993497073635</v>
      </c>
      <c r="M300" s="123">
        <f t="shared" si="134"/>
        <v>19.132689246559597</v>
      </c>
      <c r="N300" s="123">
        <f t="shared" si="134"/>
        <v>32.419237387597128</v>
      </c>
      <c r="O300" s="123">
        <f t="shared" si="134"/>
        <v>47.179748508977745</v>
      </c>
      <c r="P300" s="123">
        <f t="shared" si="134"/>
        <v>35.170927654511885</v>
      </c>
      <c r="Q300" s="123">
        <f t="shared" si="134"/>
        <v>37.865154235613645</v>
      </c>
      <c r="R300" s="123">
        <f t="shared" ref="R300:V300" si="135">SUM(R301:R302)</f>
        <v>41.625238601829061</v>
      </c>
      <c r="S300" s="123">
        <f t="shared" si="135"/>
        <v>42.284803015640769</v>
      </c>
      <c r="T300" s="123">
        <f t="shared" si="135"/>
        <v>35.685085781712317</v>
      </c>
      <c r="U300" s="123">
        <f t="shared" si="135"/>
        <v>36.919816147769446</v>
      </c>
      <c r="V300" s="123">
        <f t="shared" si="135"/>
        <v>32.286602703361837</v>
      </c>
      <c r="W300" s="123">
        <f t="shared" ref="W300:Y300" si="136">SUM(W301:W302)</f>
        <v>39.675866683248742</v>
      </c>
      <c r="X300" s="123">
        <f t="shared" si="136"/>
        <v>38.583807407230978</v>
      </c>
      <c r="Y300" s="123">
        <f t="shared" si="136"/>
        <v>28.591254018174656</v>
      </c>
      <c r="DA300" s="130" t="s">
        <v>3085</v>
      </c>
    </row>
    <row r="301" spans="1:105" ht="12" customHeight="1" x14ac:dyDescent="0.25">
      <c r="A301" s="97" t="s">
        <v>51</v>
      </c>
      <c r="B301" s="99">
        <v>49.740472160518983</v>
      </c>
      <c r="C301" s="99">
        <v>53.497906175745058</v>
      </c>
      <c r="D301" s="99">
        <v>44.436971058739466</v>
      </c>
      <c r="E301" s="99">
        <v>48.600653910537467</v>
      </c>
      <c r="F301" s="99">
        <v>51.830832293485855</v>
      </c>
      <c r="G301" s="99">
        <v>48.634964936725105</v>
      </c>
      <c r="H301" s="99">
        <v>46.561437703861614</v>
      </c>
      <c r="I301" s="99">
        <v>44.494440611808486</v>
      </c>
      <c r="J301" s="99">
        <v>50.251561369589375</v>
      </c>
      <c r="K301" s="99">
        <v>46.452106165591495</v>
      </c>
      <c r="L301" s="99">
        <v>61.653993497073635</v>
      </c>
      <c r="M301" s="99">
        <v>19.132689246559597</v>
      </c>
      <c r="N301" s="99">
        <v>32.419237387597128</v>
      </c>
      <c r="O301" s="99">
        <v>47.179748508977745</v>
      </c>
      <c r="P301" s="99">
        <v>35.170927654511885</v>
      </c>
      <c r="Q301" s="99">
        <v>37.865154235613645</v>
      </c>
      <c r="R301" s="99">
        <v>41.625238601829061</v>
      </c>
      <c r="S301" s="99">
        <v>42.284803015640769</v>
      </c>
      <c r="T301" s="99">
        <v>35.685085781712317</v>
      </c>
      <c r="U301" s="99">
        <v>36.919816147769446</v>
      </c>
      <c r="V301" s="99">
        <v>32.286602703361837</v>
      </c>
      <c r="W301" s="99">
        <v>39.675866683248742</v>
      </c>
      <c r="X301" s="99">
        <v>38.583807407230978</v>
      </c>
      <c r="Y301" s="99">
        <v>28.591254018174656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1.3703985455001628</v>
      </c>
      <c r="C305" s="123">
        <v>1.4442428828594494</v>
      </c>
      <c r="D305" s="123">
        <v>1.4405535015289861</v>
      </c>
      <c r="E305" s="123">
        <v>1.632701939844319</v>
      </c>
      <c r="F305" s="123">
        <v>1.7723214758345842</v>
      </c>
      <c r="G305" s="123">
        <v>1.7354617428091708</v>
      </c>
      <c r="H305" s="123">
        <v>1.901187939841724</v>
      </c>
      <c r="I305" s="123">
        <v>2.1731915353168541</v>
      </c>
      <c r="J305" s="123">
        <v>2.470912651231068</v>
      </c>
      <c r="K305" s="123">
        <v>2.3684043720552896</v>
      </c>
      <c r="L305" s="123">
        <v>3.4305730744788399</v>
      </c>
      <c r="M305" s="123">
        <v>1.3042911903529315</v>
      </c>
      <c r="N305" s="123">
        <v>1.9917595500898637</v>
      </c>
      <c r="O305" s="123">
        <v>2.8205444297811941</v>
      </c>
      <c r="P305" s="123">
        <v>2.7806538532347997</v>
      </c>
      <c r="Q305" s="123">
        <v>2.8653151342007455</v>
      </c>
      <c r="R305" s="123">
        <v>3.4974205491173445</v>
      </c>
      <c r="S305" s="123">
        <v>4.0944429678536425</v>
      </c>
      <c r="T305" s="123">
        <v>2.7756392725924131</v>
      </c>
      <c r="U305" s="123">
        <v>2.1437824184888066</v>
      </c>
      <c r="V305" s="123">
        <v>2.0582403633739426</v>
      </c>
      <c r="W305" s="123">
        <v>2.6208264955797489</v>
      </c>
      <c r="X305" s="123">
        <v>1.2545602712792958</v>
      </c>
      <c r="Y305" s="123">
        <v>1.0400095314678328</v>
      </c>
      <c r="DA305" s="130" t="s">
        <v>3090</v>
      </c>
    </row>
    <row r="306" spans="1:105" ht="12" customHeight="1" x14ac:dyDescent="0.25">
      <c r="A306" s="97" t="s">
        <v>143</v>
      </c>
      <c r="B306" s="99">
        <v>6.3975368849966436</v>
      </c>
      <c r="C306" s="99">
        <v>6.5521274689104674</v>
      </c>
      <c r="D306" s="99">
        <v>5.8902938960629365</v>
      </c>
      <c r="E306" s="99">
        <v>6.3358601009742337</v>
      </c>
      <c r="F306" s="99">
        <v>6.3672304576102388</v>
      </c>
      <c r="G306" s="99">
        <v>5.7064661831895371</v>
      </c>
      <c r="H306" s="99">
        <v>6.4344744049351013</v>
      </c>
      <c r="I306" s="99">
        <v>7.4593857508177157</v>
      </c>
      <c r="J306" s="99">
        <v>8.6742179597101323</v>
      </c>
      <c r="K306" s="99">
        <v>8.1891852272532262</v>
      </c>
      <c r="L306" s="99">
        <v>10.757585548407144</v>
      </c>
      <c r="M306" s="99">
        <v>2.8876789696843481</v>
      </c>
      <c r="N306" s="99">
        <v>4.5906761882776053</v>
      </c>
      <c r="O306" s="99">
        <v>5.9479561806524073</v>
      </c>
      <c r="P306" s="99">
        <v>6.170561296064121</v>
      </c>
      <c r="Q306" s="99">
        <v>6.0079101054606552</v>
      </c>
      <c r="R306" s="99">
        <v>6.885022913554768</v>
      </c>
      <c r="S306" s="99">
        <v>7.9837389072611753</v>
      </c>
      <c r="T306" s="99">
        <v>5.9234069316143936</v>
      </c>
      <c r="U306" s="99">
        <v>5.1868309700440145</v>
      </c>
      <c r="V306" s="99">
        <v>5.5851210082779543</v>
      </c>
      <c r="W306" s="99">
        <v>7.9083362561500898</v>
      </c>
      <c r="X306" s="99">
        <v>4.7955345563535872</v>
      </c>
      <c r="Y306" s="99">
        <v>3.797871971363425</v>
      </c>
      <c r="DA306" s="63" t="s">
        <v>3091</v>
      </c>
    </row>
    <row r="307" spans="1:105" ht="12" customHeight="1" x14ac:dyDescent="0.25">
      <c r="A307" s="97" t="s">
        <v>124</v>
      </c>
      <c r="B307" s="99">
        <v>3.8440293764198734</v>
      </c>
      <c r="C307" s="99">
        <v>3.7273949206113497</v>
      </c>
      <c r="D307" s="99">
        <v>3.8649492674050387</v>
      </c>
      <c r="E307" s="99">
        <v>3.7824201575620209</v>
      </c>
      <c r="F307" s="99">
        <v>3.8495186568686477</v>
      </c>
      <c r="G307" s="99">
        <v>3.7277211846241833</v>
      </c>
      <c r="H307" s="99">
        <v>3.5870717639219523</v>
      </c>
      <c r="I307" s="99">
        <v>3.6987421526361746</v>
      </c>
      <c r="J307" s="99">
        <v>3.4838289894487771</v>
      </c>
      <c r="K307" s="99">
        <v>3.5224305751275966</v>
      </c>
      <c r="L307" s="99">
        <v>3.7196631230427304</v>
      </c>
      <c r="M307" s="99">
        <v>4.002264178260039</v>
      </c>
      <c r="N307" s="99">
        <v>3.9950078888706431</v>
      </c>
      <c r="O307" s="99">
        <v>4.0075804612224282</v>
      </c>
      <c r="P307" s="99">
        <v>4.004202231750174</v>
      </c>
      <c r="Q307" s="99">
        <v>3.8493598273472216</v>
      </c>
      <c r="R307" s="99">
        <v>3.7173965077954234</v>
      </c>
      <c r="S307" s="99">
        <v>3.7699245177741485</v>
      </c>
      <c r="T307" s="99">
        <v>3.8156092105590957</v>
      </c>
      <c r="U307" s="99">
        <v>3.7306897128058401</v>
      </c>
      <c r="V307" s="99">
        <v>3.8355689400996287</v>
      </c>
      <c r="W307" s="99">
        <v>4.1316245716641458</v>
      </c>
      <c r="X307" s="99">
        <v>2.7563074960657556</v>
      </c>
      <c r="Y307" s="99">
        <v>2.3818394922827526</v>
      </c>
      <c r="DA307" s="63" t="s">
        <v>3092</v>
      </c>
    </row>
    <row r="308" spans="1:105" ht="12" customHeight="1" x14ac:dyDescent="0.25">
      <c r="A308" s="97" t="s">
        <v>123</v>
      </c>
      <c r="B308" s="99">
        <v>0.97140459348003139</v>
      </c>
      <c r="C308" s="99">
        <v>0.89409476558138123</v>
      </c>
      <c r="D308" s="99">
        <v>0.84721552062273475</v>
      </c>
      <c r="E308" s="99">
        <v>0.9209612347788938</v>
      </c>
      <c r="F308" s="99">
        <v>0.90690811617801104</v>
      </c>
      <c r="G308" s="99">
        <v>0.79554945313730663</v>
      </c>
      <c r="H308" s="99">
        <v>0.72480320272699772</v>
      </c>
      <c r="I308" s="99">
        <v>0.89980729832351247</v>
      </c>
      <c r="J308" s="99">
        <v>0.78027398467729758</v>
      </c>
      <c r="K308" s="99">
        <v>0.72018070996672234</v>
      </c>
      <c r="L308" s="99">
        <v>1.6656773811200614</v>
      </c>
      <c r="M308" s="99">
        <v>0.79025043899020675</v>
      </c>
      <c r="N308" s="99">
        <v>1.020056559357349</v>
      </c>
      <c r="O308" s="99">
        <v>1.0730588073728424</v>
      </c>
      <c r="P308" s="99">
        <v>0.77538950086458225</v>
      </c>
      <c r="Q308" s="99">
        <v>0.89391524407061707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X308" s="99">
        <v>0</v>
      </c>
      <c r="Y308" s="99">
        <v>0</v>
      </c>
      <c r="DA308" s="63" t="s">
        <v>3093</v>
      </c>
    </row>
    <row r="309" spans="1:105" ht="12" customHeight="1" x14ac:dyDescent="0.25">
      <c r="A309" s="100" t="s">
        <v>50</v>
      </c>
      <c r="B309" s="102">
        <v>0.97140459348003139</v>
      </c>
      <c r="C309" s="102">
        <v>0.89409476558138123</v>
      </c>
      <c r="D309" s="102">
        <v>0.84721552062273475</v>
      </c>
      <c r="E309" s="102">
        <v>0.9209612347788938</v>
      </c>
      <c r="F309" s="102">
        <v>0.90690811617801104</v>
      </c>
      <c r="G309" s="102">
        <v>0.79554945313730663</v>
      </c>
      <c r="H309" s="102">
        <v>0.72480320272699772</v>
      </c>
      <c r="I309" s="102">
        <v>0.89980729832351247</v>
      </c>
      <c r="J309" s="102">
        <v>0.78027398467729758</v>
      </c>
      <c r="K309" s="102">
        <v>0.72018070996672234</v>
      </c>
      <c r="L309" s="102">
        <v>1.6656773811200614</v>
      </c>
      <c r="M309" s="102">
        <v>0.79025043899020675</v>
      </c>
      <c r="N309" s="102">
        <v>1.020056559357349</v>
      </c>
      <c r="O309" s="102">
        <v>1.0730588073728424</v>
      </c>
      <c r="P309" s="102">
        <v>0.77538950086458225</v>
      </c>
      <c r="Q309" s="102">
        <v>0.89391524407061707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X309" s="102">
        <v>0</v>
      </c>
      <c r="Y309" s="102">
        <v>0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1.1248444505919772</v>
      </c>
      <c r="C315" s="123">
        <v>1.0722165901123151</v>
      </c>
      <c r="D315" s="123">
        <v>1.0923685035100279</v>
      </c>
      <c r="E315" s="123">
        <v>1.0220792822559264</v>
      </c>
      <c r="F315" s="123">
        <v>1.0109821560799999</v>
      </c>
      <c r="G315" s="123">
        <v>0.96176535380906136</v>
      </c>
      <c r="H315" s="123">
        <v>0.89344998978694889</v>
      </c>
      <c r="I315" s="123">
        <v>0.91223144607729556</v>
      </c>
      <c r="J315" s="123">
        <v>0.82707731998055445</v>
      </c>
      <c r="K315" s="123">
        <v>0.81716856069561028</v>
      </c>
      <c r="L315" s="123">
        <v>0.82250566505398215</v>
      </c>
      <c r="M315" s="123">
        <v>0.83628988406038163</v>
      </c>
      <c r="N315" s="123">
        <v>0.81180230321376112</v>
      </c>
      <c r="O315" s="123">
        <v>0.77503063366600655</v>
      </c>
      <c r="P315" s="123">
        <v>0.74828717605087247</v>
      </c>
      <c r="Q315" s="123">
        <v>0.68549172501182143</v>
      </c>
      <c r="R315" s="123">
        <v>0.56541929262330159</v>
      </c>
      <c r="S315" s="123">
        <v>0.57398246739184278</v>
      </c>
      <c r="T315" s="123">
        <v>0.55992435606138646</v>
      </c>
      <c r="U315" s="123">
        <v>0.55887171640714983</v>
      </c>
      <c r="V315" s="123">
        <v>0.59499111684016004</v>
      </c>
      <c r="W315" s="123">
        <v>0.5038530894528036</v>
      </c>
      <c r="X315" s="123">
        <v>0.33169480171108529</v>
      </c>
      <c r="Y315" s="123">
        <v>0.22134391577589507</v>
      </c>
      <c r="DA315" s="130" t="s">
        <v>3100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X316" s="99">
        <v>0</v>
      </c>
      <c r="Y316" s="99">
        <v>0</v>
      </c>
      <c r="DA316" s="63" t="s">
        <v>3101</v>
      </c>
    </row>
    <row r="317" spans="1:105" ht="12" customHeight="1" x14ac:dyDescent="0.25">
      <c r="A317" s="97" t="s">
        <v>50</v>
      </c>
      <c r="B317" s="99">
        <v>2.46377147512634</v>
      </c>
      <c r="C317" s="99">
        <v>2.3603112283067222</v>
      </c>
      <c r="D317" s="99">
        <v>2.4073000961699487</v>
      </c>
      <c r="E317" s="99">
        <v>2.2582068892490241</v>
      </c>
      <c r="F317" s="99">
        <v>2.2082847899894911</v>
      </c>
      <c r="G317" s="99">
        <v>2.1422036610771542</v>
      </c>
      <c r="H317" s="99">
        <v>2.1247742945930019</v>
      </c>
      <c r="I317" s="99">
        <v>2.2448820119618254</v>
      </c>
      <c r="J317" s="99">
        <v>2.1061215164793179</v>
      </c>
      <c r="K317" s="99">
        <v>2.1301224085028783</v>
      </c>
      <c r="L317" s="99">
        <v>2.1849764444806894</v>
      </c>
      <c r="M317" s="99">
        <v>2.2839611622196765</v>
      </c>
      <c r="N317" s="99">
        <v>2.2875860750082078</v>
      </c>
      <c r="O317" s="99">
        <v>2.2769955465492142</v>
      </c>
      <c r="P317" s="99">
        <v>2.2754748053985168</v>
      </c>
      <c r="Q317" s="99">
        <v>2.2483757981719039</v>
      </c>
      <c r="R317" s="99">
        <v>2.0564479568497305</v>
      </c>
      <c r="S317" s="99">
        <v>2.2251120940124265</v>
      </c>
      <c r="T317" s="99">
        <v>2.1730270781928374</v>
      </c>
      <c r="U317" s="99">
        <v>2.1687961319545805</v>
      </c>
      <c r="V317" s="99">
        <v>2.3473975378514114</v>
      </c>
      <c r="W317" s="99">
        <v>2.2317160554438602</v>
      </c>
      <c r="X317" s="99">
        <v>2.2108933813953691</v>
      </c>
      <c r="Y317" s="99">
        <v>2.0512679542776837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5.240618281393826</v>
      </c>
      <c r="I322" s="117">
        <f t="shared" si="138"/>
        <v>10.337135532363641</v>
      </c>
      <c r="J322" s="117">
        <f t="shared" si="138"/>
        <v>12.042378735727551</v>
      </c>
      <c r="K322" s="117">
        <f t="shared" si="138"/>
        <v>6.4676937301982296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4.7615724680889607E-2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9.6055051335137531E-4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:Y322" si="140">W323+W326+W328+W338</f>
        <v>0.4851115035288906</v>
      </c>
      <c r="X322" s="117">
        <f t="shared" si="140"/>
        <v>1.7296208636029751</v>
      </c>
      <c r="Y322" s="117">
        <f t="shared" si="140"/>
        <v>1.2428191414367553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4.4947818564992543</v>
      </c>
      <c r="I323" s="122">
        <f t="shared" si="141"/>
        <v>8.7357420946461737</v>
      </c>
      <c r="J323" s="122">
        <f t="shared" si="141"/>
        <v>10.219997018694423</v>
      </c>
      <c r="K323" s="122">
        <f t="shared" si="141"/>
        <v>5.5109423878176456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3.9484481321835949E-2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7.802958380931195E-4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:Y323" si="143">SUM(W324:W325)</f>
        <v>0.36215713904184593</v>
      </c>
      <c r="X323" s="122">
        <f t="shared" si="143"/>
        <v>1.3471919492091058</v>
      </c>
      <c r="Y323" s="122">
        <f t="shared" si="143"/>
        <v>0.9276587499338228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4.4667949897457397</v>
      </c>
      <c r="I324" s="98">
        <v>8.6809014088908345</v>
      </c>
      <c r="J324" s="98">
        <v>10.156306431436995</v>
      </c>
      <c r="K324" s="98">
        <v>5.4772970708534929</v>
      </c>
      <c r="L324" s="98">
        <v>0</v>
      </c>
      <c r="M324" s="98">
        <v>0</v>
      </c>
      <c r="N324" s="98">
        <v>0</v>
      </c>
      <c r="O324" s="98">
        <v>3.9245059165817178E-2</v>
      </c>
      <c r="P324" s="98">
        <v>0</v>
      </c>
      <c r="Q324" s="98">
        <v>0</v>
      </c>
      <c r="R324" s="98">
        <v>7.7547615979049658E-4</v>
      </c>
      <c r="S324" s="98">
        <v>0</v>
      </c>
      <c r="T324" s="98">
        <v>0</v>
      </c>
      <c r="U324" s="98">
        <v>0</v>
      </c>
      <c r="V324" s="98">
        <v>0</v>
      </c>
      <c r="W324" s="98">
        <v>0.35969282318764273</v>
      </c>
      <c r="X324" s="98">
        <v>1.3381733052291596</v>
      </c>
      <c r="Y324" s="98">
        <v>0.9214293207482569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2.7986866753514163E-2</v>
      </c>
      <c r="I325" s="98">
        <v>5.4840685755338903E-2</v>
      </c>
      <c r="J325" s="98">
        <v>6.369058725742828E-2</v>
      </c>
      <c r="K325" s="98">
        <v>3.3645316964152752E-2</v>
      </c>
      <c r="L325" s="98">
        <v>0</v>
      </c>
      <c r="M325" s="98">
        <v>0</v>
      </c>
      <c r="N325" s="98">
        <v>0</v>
      </c>
      <c r="O325" s="98">
        <v>2.394221560187723E-4</v>
      </c>
      <c r="P325" s="98">
        <v>0</v>
      </c>
      <c r="Q325" s="98">
        <v>0</v>
      </c>
      <c r="R325" s="98">
        <v>4.8196783026229293E-6</v>
      </c>
      <c r="S325" s="98">
        <v>0</v>
      </c>
      <c r="T325" s="98">
        <v>0</v>
      </c>
      <c r="U325" s="98">
        <v>0</v>
      </c>
      <c r="V325" s="98">
        <v>0</v>
      </c>
      <c r="W325" s="98">
        <v>2.464315854203189E-3</v>
      </c>
      <c r="X325" s="98">
        <v>9.0186439799461969E-3</v>
      </c>
      <c r="Y325" s="98">
        <v>6.229429185565941E-3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1.7765413701138972E-3</v>
      </c>
      <c r="I326" s="122">
        <f t="shared" si="144"/>
        <v>7.8092043641855879E-4</v>
      </c>
      <c r="J326" s="122">
        <f t="shared" si="144"/>
        <v>4.1059817908135725E-3</v>
      </c>
      <c r="K326" s="122">
        <f t="shared" si="144"/>
        <v>8.6710200364285041E-3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4.9071304195562299E-5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3.7306191320953179E-3</v>
      </c>
      <c r="X326" s="122">
        <f t="shared" si="144"/>
        <v>1.5314387146974113E-3</v>
      </c>
      <c r="Y326" s="122">
        <f t="shared" si="144"/>
        <v>9.8719259452804248E-4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1.7765413701138972E-3</v>
      </c>
      <c r="I327" s="98">
        <v>7.8092043641855879E-4</v>
      </c>
      <c r="J327" s="98">
        <v>4.1059817908135725E-3</v>
      </c>
      <c r="K327" s="98">
        <v>8.6710200364285041E-3</v>
      </c>
      <c r="L327" s="98">
        <v>0</v>
      </c>
      <c r="M327" s="98">
        <v>0</v>
      </c>
      <c r="N327" s="98">
        <v>0</v>
      </c>
      <c r="O327" s="98">
        <v>4.9071304195562299E-5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3.7306191320953179E-3</v>
      </c>
      <c r="X327" s="98">
        <v>1.5314387146974113E-3</v>
      </c>
      <c r="Y327" s="98">
        <v>9.8719259452804248E-4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0.46853506307313675</v>
      </c>
      <c r="I328" s="122">
        <v>1.016649499462883</v>
      </c>
      <c r="J328" s="122">
        <v>1.2081347529913065</v>
      </c>
      <c r="K328" s="122">
        <v>0.65172644705092619</v>
      </c>
      <c r="L328" s="122">
        <v>0</v>
      </c>
      <c r="M328" s="122">
        <v>0</v>
      </c>
      <c r="N328" s="122">
        <v>0</v>
      </c>
      <c r="O328" s="122">
        <v>5.1654180450761171E-3</v>
      </c>
      <c r="P328" s="122">
        <v>0</v>
      </c>
      <c r="Q328" s="122">
        <v>0</v>
      </c>
      <c r="R328" s="122">
        <v>1.2139444204823294E-4</v>
      </c>
      <c r="S328" s="122">
        <v>0</v>
      </c>
      <c r="T328" s="122">
        <v>0</v>
      </c>
      <c r="U328" s="122">
        <v>0</v>
      </c>
      <c r="V328" s="122">
        <v>0</v>
      </c>
      <c r="W328" s="122">
        <v>8.0809330859226453E-2</v>
      </c>
      <c r="X328" s="122">
        <v>0.22437562464349328</v>
      </c>
      <c r="Y328" s="122">
        <v>0.18421304481541792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1.4507463114837596E-2</v>
      </c>
      <c r="I329" s="98">
        <v>0.24284197793634379</v>
      </c>
      <c r="J329" s="98">
        <v>0.53825171479547806</v>
      </c>
      <c r="K329" s="98">
        <v>0.27799247336123845</v>
      </c>
      <c r="L329" s="98">
        <v>0</v>
      </c>
      <c r="M329" s="98">
        <v>0</v>
      </c>
      <c r="N329" s="98">
        <v>0</v>
      </c>
      <c r="O329" s="98">
        <v>5.1654180450761171E-3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7.3415207022420482E-3</v>
      </c>
      <c r="X329" s="98">
        <v>4.1124941671453349E-2</v>
      </c>
      <c r="Y329" s="98">
        <v>5.8376193620819389E-2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3.7966903125096416E-2</v>
      </c>
      <c r="I330" s="98">
        <v>5.4915238183668169E-2</v>
      </c>
      <c r="J330" s="98">
        <v>2.860085598891543E-2</v>
      </c>
      <c r="K330" s="98">
        <v>2.4928896385777249E-2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1.9148024103251668E-3</v>
      </c>
      <c r="X330" s="98">
        <v>2.2290785965960757E-3</v>
      </c>
      <c r="Y330" s="98">
        <v>2.6506397425490329E-3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8.9956669148680033E-5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0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3.0077513370051449E-5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5.9879155778628584E-5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0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0.39395299383005294</v>
      </c>
      <c r="I334" s="101">
        <v>0.66061179970706518</v>
      </c>
      <c r="J334" s="101">
        <v>0.59916836662344497</v>
      </c>
      <c r="K334" s="101">
        <v>0.32087058813850639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1.2139444204823294E-4</v>
      </c>
      <c r="S334" s="101">
        <v>0</v>
      </c>
      <c r="T334" s="101">
        <v>0</v>
      </c>
      <c r="U334" s="101">
        <v>0</v>
      </c>
      <c r="V334" s="101">
        <v>0</v>
      </c>
      <c r="W334" s="101">
        <v>6.1972414900305195E-2</v>
      </c>
      <c r="X334" s="101">
        <v>0.14187541625802594</v>
      </c>
      <c r="Y334" s="101">
        <v>0.10259057626404235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2.2107703003149792E-2</v>
      </c>
      <c r="I335" s="104">
        <v>5.8190526966657267E-2</v>
      </c>
      <c r="J335" s="104">
        <v>4.2113815583467946E-2</v>
      </c>
      <c r="K335" s="104">
        <v>2.7934489165404228E-2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9.5805928463540482E-3</v>
      </c>
      <c r="X335" s="104">
        <v>3.9146188117417914E-2</v>
      </c>
      <c r="Y335" s="104">
        <v>2.0595635188007146E-2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5.8096361471291005E-3</v>
      </c>
      <c r="I336" s="98">
        <v>1.8159876550687612E-2</v>
      </c>
      <c r="J336" s="98">
        <v>1.2158916243229066E-2</v>
      </c>
      <c r="K336" s="98">
        <v>7.3761914537020419E-3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2.4883904364253126E-3</v>
      </c>
      <c r="X336" s="98">
        <v>3.9660651529753732E-3</v>
      </c>
      <c r="Y336" s="98">
        <v>1.6886862583182286E-3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1.6298066856020692E-2</v>
      </c>
      <c r="I337" s="98">
        <v>4.0030650415969656E-2</v>
      </c>
      <c r="J337" s="98">
        <v>2.9954899340238879E-2</v>
      </c>
      <c r="K337" s="98">
        <v>2.0558297711702186E-2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7.0922024099287356E-3</v>
      </c>
      <c r="X337" s="98">
        <v>3.5180122964442541E-2</v>
      </c>
      <c r="Y337" s="98">
        <v>1.8906948929688916E-2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0.27552482045132137</v>
      </c>
      <c r="I338" s="122">
        <v>0.58396301781816529</v>
      </c>
      <c r="J338" s="122">
        <v>0.61014098225100821</v>
      </c>
      <c r="K338" s="122">
        <v>0.29635387529322998</v>
      </c>
      <c r="L338" s="122">
        <v>0</v>
      </c>
      <c r="M338" s="122">
        <v>0</v>
      </c>
      <c r="N338" s="122">
        <v>0</v>
      </c>
      <c r="O338" s="122">
        <v>2.9167540097819848E-3</v>
      </c>
      <c r="P338" s="122">
        <v>0</v>
      </c>
      <c r="Q338" s="122">
        <v>0</v>
      </c>
      <c r="R338" s="122">
        <v>5.8860233210022869E-5</v>
      </c>
      <c r="S338" s="122">
        <v>0</v>
      </c>
      <c r="T338" s="122">
        <v>0</v>
      </c>
      <c r="U338" s="122">
        <v>0</v>
      </c>
      <c r="V338" s="122">
        <v>0</v>
      </c>
      <c r="W338" s="122">
        <v>3.8414414495722839E-2</v>
      </c>
      <c r="X338" s="122">
        <v>0.15652185103567853</v>
      </c>
      <c r="Y338" s="122">
        <v>0.12996015409298647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0.11238754466417196</v>
      </c>
      <c r="I340" s="98">
        <v>0.24091649352276975</v>
      </c>
      <c r="J340" s="98">
        <v>0.21105554658143622</v>
      </c>
      <c r="K340" s="98">
        <v>0.13515221049974702</v>
      </c>
      <c r="L340" s="98">
        <v>0</v>
      </c>
      <c r="M340" s="98">
        <v>0</v>
      </c>
      <c r="N340" s="98">
        <v>0</v>
      </c>
      <c r="O340" s="98">
        <v>1.0572475030485879E-3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7.3292959935193532E-3</v>
      </c>
      <c r="X340" s="98">
        <v>9.2626103264032769E-3</v>
      </c>
      <c r="Y340" s="98">
        <v>1.6824620687186147E-2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0.1631372757871494</v>
      </c>
      <c r="I341" s="33">
        <v>0.34304652429539556</v>
      </c>
      <c r="J341" s="33">
        <v>0.39908543566957194</v>
      </c>
      <c r="K341" s="33">
        <v>0.161201664793483</v>
      </c>
      <c r="L341" s="33">
        <v>0</v>
      </c>
      <c r="M341" s="33">
        <v>0</v>
      </c>
      <c r="N341" s="33">
        <v>0</v>
      </c>
      <c r="O341" s="33">
        <v>1.8595065067333967E-3</v>
      </c>
      <c r="P341" s="33">
        <v>0</v>
      </c>
      <c r="Q341" s="33">
        <v>0</v>
      </c>
      <c r="R341" s="33">
        <v>5.8860233210022869E-5</v>
      </c>
      <c r="S341" s="33">
        <v>0</v>
      </c>
      <c r="T341" s="33">
        <v>0</v>
      </c>
      <c r="U341" s="33">
        <v>0</v>
      </c>
      <c r="V341" s="33">
        <v>0</v>
      </c>
      <c r="W341" s="33">
        <v>3.1085118502203486E-2</v>
      </c>
      <c r="X341" s="33">
        <v>0.14725924070927526</v>
      </c>
      <c r="Y341" s="33">
        <v>0.11313553340580032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3.7099438609737487</v>
      </c>
      <c r="I343" s="117">
        <f t="shared" si="145"/>
        <v>7.3503416277542044</v>
      </c>
      <c r="J343" s="117">
        <f t="shared" si="145"/>
        <v>8.6178528400157646</v>
      </c>
      <c r="K343" s="117">
        <f t="shared" si="145"/>
        <v>4.6765372305099895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3.5243699141118481E-2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7.4859226429309486E-4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:Y343" si="147">W344+W347+W349+W359</f>
        <v>0.42914949079948889</v>
      </c>
      <c r="X343" s="117">
        <f t="shared" si="147"/>
        <v>1.5128155542917594</v>
      </c>
      <c r="Y343" s="117">
        <f t="shared" si="147"/>
        <v>1.0867774702551829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3.1747813170785628</v>
      </c>
      <c r="I344" s="122">
        <f t="shared" si="148"/>
        <v>6.2211149009836584</v>
      </c>
      <c r="J344" s="122">
        <f t="shared" si="148"/>
        <v>7.3391212762133256</v>
      </c>
      <c r="K344" s="122">
        <f t="shared" si="148"/>
        <v>3.9911609788864926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2.9527615506306414E-2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6.0712326124210433E-4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:Y344" si="150">SUM(W345:W346)</f>
        <v>0.31562993888777624</v>
      </c>
      <c r="X344" s="122">
        <f t="shared" si="150"/>
        <v>1.1805991413395807</v>
      </c>
      <c r="Y344" s="122">
        <f t="shared" si="150"/>
        <v>0.81668547179050444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3.1467944503250487</v>
      </c>
      <c r="I345" s="98">
        <v>6.1662742152283192</v>
      </c>
      <c r="J345" s="98">
        <v>7.2754306889558968</v>
      </c>
      <c r="K345" s="98">
        <v>3.9575156619223399</v>
      </c>
      <c r="L345" s="98">
        <v>0</v>
      </c>
      <c r="M345" s="98">
        <v>0</v>
      </c>
      <c r="N345" s="98">
        <v>0</v>
      </c>
      <c r="O345" s="98">
        <v>2.928819335028764E-2</v>
      </c>
      <c r="P345" s="98">
        <v>0</v>
      </c>
      <c r="Q345" s="98">
        <v>0</v>
      </c>
      <c r="R345" s="98">
        <v>6.023035829394814E-4</v>
      </c>
      <c r="S345" s="98">
        <v>0</v>
      </c>
      <c r="T345" s="98">
        <v>0</v>
      </c>
      <c r="U345" s="98">
        <v>0</v>
      </c>
      <c r="V345" s="98">
        <v>0</v>
      </c>
      <c r="W345" s="98">
        <v>0.31316562303357304</v>
      </c>
      <c r="X345" s="98">
        <v>1.1715804973596344</v>
      </c>
      <c r="Y345" s="98">
        <v>0.81045604260493853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2.7986866753514163E-2</v>
      </c>
      <c r="I346" s="98">
        <v>5.4840685755338903E-2</v>
      </c>
      <c r="J346" s="98">
        <v>6.369058725742828E-2</v>
      </c>
      <c r="K346" s="98">
        <v>3.3645316964152752E-2</v>
      </c>
      <c r="L346" s="98">
        <v>0</v>
      </c>
      <c r="M346" s="98">
        <v>0</v>
      </c>
      <c r="N346" s="98">
        <v>0</v>
      </c>
      <c r="O346" s="98">
        <v>2.394221560187723E-4</v>
      </c>
      <c r="P346" s="98">
        <v>0</v>
      </c>
      <c r="Q346" s="98">
        <v>0</v>
      </c>
      <c r="R346" s="98">
        <v>4.8196783026229293E-6</v>
      </c>
      <c r="S346" s="98">
        <v>0</v>
      </c>
      <c r="T346" s="98">
        <v>0</v>
      </c>
      <c r="U346" s="98">
        <v>0</v>
      </c>
      <c r="V346" s="98">
        <v>0</v>
      </c>
      <c r="W346" s="98">
        <v>2.464315854203189E-3</v>
      </c>
      <c r="X346" s="98">
        <v>9.0186439799461969E-3</v>
      </c>
      <c r="Y346" s="98">
        <v>6.229429185565941E-3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4.9970393198697869E-3</v>
      </c>
      <c r="I347" s="122">
        <f t="shared" si="151"/>
        <v>2.2779014014491709E-3</v>
      </c>
      <c r="J347" s="122">
        <f t="shared" si="151"/>
        <v>1.2412588569078878E-2</v>
      </c>
      <c r="K347" s="122">
        <f t="shared" si="151"/>
        <v>2.7153643594372771E-2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1.8079674470849701E-4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1.5197020722240183E-2</v>
      </c>
      <c r="X347" s="122">
        <f t="shared" si="151"/>
        <v>6.3062587398904722E-3</v>
      </c>
      <c r="Y347" s="122">
        <f t="shared" si="151"/>
        <v>4.1143912739145571E-3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4.9970393198697869E-3</v>
      </c>
      <c r="I348" s="98">
        <v>2.2779014014491709E-3</v>
      </c>
      <c r="J348" s="98">
        <v>1.2412588569078878E-2</v>
      </c>
      <c r="K348" s="98">
        <v>2.7153643594372771E-2</v>
      </c>
      <c r="L348" s="98">
        <v>0</v>
      </c>
      <c r="M348" s="98">
        <v>0</v>
      </c>
      <c r="N348" s="98">
        <v>0</v>
      </c>
      <c r="O348" s="98">
        <v>1.8079674470849701E-4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1.5197020722240183E-2</v>
      </c>
      <c r="X348" s="98">
        <v>6.3062587398904722E-3</v>
      </c>
      <c r="Y348" s="98">
        <v>4.1143912739145571E-3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0.33374206378429755</v>
      </c>
      <c r="I349" s="122">
        <v>0.71054676783855342</v>
      </c>
      <c r="J349" s="122">
        <v>0.82408337128455189</v>
      </c>
      <c r="K349" s="122">
        <v>0.44841887019557714</v>
      </c>
      <c r="L349" s="122">
        <v>0</v>
      </c>
      <c r="M349" s="122">
        <v>0</v>
      </c>
      <c r="N349" s="122">
        <v>0</v>
      </c>
      <c r="O349" s="122">
        <v>3.4010182329949016E-3</v>
      </c>
      <c r="P349" s="122">
        <v>0</v>
      </c>
      <c r="Q349" s="122">
        <v>0</v>
      </c>
      <c r="R349" s="122">
        <v>9.3048197160995938E-5</v>
      </c>
      <c r="S349" s="122">
        <v>0</v>
      </c>
      <c r="T349" s="122">
        <v>0</v>
      </c>
      <c r="U349" s="122">
        <v>0</v>
      </c>
      <c r="V349" s="122">
        <v>0</v>
      </c>
      <c r="W349" s="122">
        <v>6.6068802830955634E-2</v>
      </c>
      <c r="X349" s="122">
        <v>0.18796113389907831</v>
      </c>
      <c r="Y349" s="122">
        <v>0.15318971350042754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8.9911480712463205E-3</v>
      </c>
      <c r="I350" s="98">
        <v>0.15181545985950579</v>
      </c>
      <c r="J350" s="98">
        <v>0.33949069851184477</v>
      </c>
      <c r="K350" s="98">
        <v>0.17692778125547184</v>
      </c>
      <c r="L350" s="98">
        <v>0</v>
      </c>
      <c r="M350" s="98">
        <v>0</v>
      </c>
      <c r="N350" s="98">
        <v>0</v>
      </c>
      <c r="O350" s="98">
        <v>3.4010182329949016E-3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5.6781311763555607E-3</v>
      </c>
      <c r="X350" s="98">
        <v>3.211179459223084E-2</v>
      </c>
      <c r="Y350" s="98">
        <v>4.5943149604585488E-2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2.4313981870542883E-2</v>
      </c>
      <c r="I351" s="98">
        <v>3.5313472591882417E-2</v>
      </c>
      <c r="J351" s="98">
        <v>1.8480216854158821E-2</v>
      </c>
      <c r="K351" s="98">
        <v>1.6199402743738399E-2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1.5575555418841471E-3</v>
      </c>
      <c r="X351" s="98">
        <v>1.8210846368329919E-3</v>
      </c>
      <c r="Y351" s="98">
        <v>2.1702359183336634E-3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7.9220625999933575E-5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1.9341470221304992E-5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0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5.9879155778628584E-5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0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0.28000955796992644</v>
      </c>
      <c r="I355" s="101">
        <v>0.47037752945011901</v>
      </c>
      <c r="J355" s="101">
        <v>0.42748265632779392</v>
      </c>
      <c r="K355" s="101">
        <v>0.22945858147455447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9.3048197160995938E-5</v>
      </c>
      <c r="S355" s="101">
        <v>0</v>
      </c>
      <c r="T355" s="101">
        <v>0</v>
      </c>
      <c r="U355" s="101">
        <v>0</v>
      </c>
      <c r="V355" s="101">
        <v>0</v>
      </c>
      <c r="W355" s="101">
        <v>4.9743551210070104E-2</v>
      </c>
      <c r="X355" s="101">
        <v>0.11561613331188213</v>
      </c>
      <c r="Y355" s="101">
        <v>8.4773962137821041E-2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2.0427375872581914E-2</v>
      </c>
      <c r="I356" s="104">
        <v>5.2961085311046249E-2</v>
      </c>
      <c r="J356" s="104">
        <v>3.8629799590754438E-2</v>
      </c>
      <c r="K356" s="104">
        <v>2.5833104721812467E-2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9.089564902645824E-3</v>
      </c>
      <c r="X356" s="104">
        <v>3.8412121358132337E-2</v>
      </c>
      <c r="Y356" s="104">
        <v>2.0302365839687347E-2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4.129309016561224E-3</v>
      </c>
      <c r="I357" s="98">
        <v>1.2930434895076597E-2</v>
      </c>
      <c r="J357" s="98">
        <v>8.6749002505155607E-3</v>
      </c>
      <c r="K357" s="98">
        <v>5.2748070101102809E-3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1.9973624927170888E-3</v>
      </c>
      <c r="X357" s="98">
        <v>3.2319983936897954E-3</v>
      </c>
      <c r="Y357" s="98">
        <v>1.3954169099984293E-3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1.6298066856020692E-2</v>
      </c>
      <c r="I358" s="98">
        <v>4.0030650415969656E-2</v>
      </c>
      <c r="J358" s="98">
        <v>2.9954899340238879E-2</v>
      </c>
      <c r="K358" s="98">
        <v>2.0558297711702186E-2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7.0922024099287356E-3</v>
      </c>
      <c r="X358" s="98">
        <v>3.5180122964442541E-2</v>
      </c>
      <c r="Y358" s="98">
        <v>1.8906948929688916E-2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0.19642344079101859</v>
      </c>
      <c r="I359" s="122">
        <v>0.41640205753054405</v>
      </c>
      <c r="J359" s="122">
        <v>0.44223560394880729</v>
      </c>
      <c r="K359" s="122">
        <v>0.2098037378335473</v>
      </c>
      <c r="L359" s="122">
        <v>0</v>
      </c>
      <c r="M359" s="122">
        <v>0</v>
      </c>
      <c r="N359" s="122">
        <v>0</v>
      </c>
      <c r="O359" s="122">
        <v>2.1342686571086669E-3</v>
      </c>
      <c r="P359" s="122">
        <v>0</v>
      </c>
      <c r="Q359" s="122">
        <v>0</v>
      </c>
      <c r="R359" s="122">
        <v>4.8420805889994536E-5</v>
      </c>
      <c r="S359" s="122">
        <v>0</v>
      </c>
      <c r="T359" s="122">
        <v>0</v>
      </c>
      <c r="U359" s="122">
        <v>0</v>
      </c>
      <c r="V359" s="122">
        <v>0</v>
      </c>
      <c r="W359" s="122">
        <v>3.2253728358516871E-2</v>
      </c>
      <c r="X359" s="122">
        <v>0.13794902031320988</v>
      </c>
      <c r="Y359" s="122">
        <v>0.11278789369033626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6.9533427126001843E-2</v>
      </c>
      <c r="I361" s="98">
        <v>0.1490797909975535</v>
      </c>
      <c r="J361" s="98">
        <v>0.13062484870875263</v>
      </c>
      <c r="K361" s="98">
        <v>8.3662141312906529E-2</v>
      </c>
      <c r="L361" s="98">
        <v>0</v>
      </c>
      <c r="M361" s="98">
        <v>0</v>
      </c>
      <c r="N361" s="98">
        <v>0</v>
      </c>
      <c r="O361" s="98">
        <v>6.5474120188903069E-4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4.5834421982895619E-3</v>
      </c>
      <c r="X361" s="98">
        <v>5.796030922072969E-3</v>
      </c>
      <c r="Y361" s="98">
        <v>1.0528569125193664E-2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0.12689001366501676</v>
      </c>
      <c r="I362" s="33">
        <v>0.26732226653299052</v>
      </c>
      <c r="J362" s="33">
        <v>0.31161075524005466</v>
      </c>
      <c r="K362" s="33">
        <v>0.12614159652064078</v>
      </c>
      <c r="L362" s="33">
        <v>0</v>
      </c>
      <c r="M362" s="33">
        <v>0</v>
      </c>
      <c r="N362" s="33">
        <v>0</v>
      </c>
      <c r="O362" s="33">
        <v>1.4795274552196363E-3</v>
      </c>
      <c r="P362" s="33">
        <v>0</v>
      </c>
      <c r="Q362" s="33">
        <v>0</v>
      </c>
      <c r="R362" s="33">
        <v>4.8420805889994536E-5</v>
      </c>
      <c r="S362" s="33">
        <v>0</v>
      </c>
      <c r="T362" s="33">
        <v>0</v>
      </c>
      <c r="U362" s="33">
        <v>0</v>
      </c>
      <c r="V362" s="33">
        <v>0</v>
      </c>
      <c r="W362" s="33">
        <v>2.7670286160227309E-2</v>
      </c>
      <c r="X362" s="33">
        <v>0.1321529893911369</v>
      </c>
      <c r="Y362" s="33">
        <v>0.1022593245651426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>
        <f t="shared" si="152"/>
        <v>0.70792102415576619</v>
      </c>
      <c r="I364" s="119">
        <f t="shared" si="152"/>
        <v>0.71106174478816275</v>
      </c>
      <c r="J364" s="119">
        <f t="shared" si="152"/>
        <v>0.71562712227677738</v>
      </c>
      <c r="K364" s="119">
        <f t="shared" si="152"/>
        <v>0.72306102075842382</v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>
        <f t="shared" si="152"/>
        <v>0.74016933223875536</v>
      </c>
      <c r="P364" s="119" t="str">
        <f t="shared" si="152"/>
        <v/>
      </c>
      <c r="Q364" s="119" t="str">
        <f t="shared" si="152"/>
        <v/>
      </c>
      <c r="R364" s="119">
        <f t="shared" ref="R364:V364" si="153">IF(R343=0,"",R343/R322)</f>
        <v>0.7793366969127371</v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>
        <f t="shared" ref="W364:Y364" si="154">IF(W343=0,"",W343/W322)</f>
        <v>0.88464092827667007</v>
      </c>
      <c r="X364" s="119">
        <f t="shared" si="154"/>
        <v>0.87465154134439138</v>
      </c>
      <c r="Y364" s="119">
        <f t="shared" si="154"/>
        <v>0.8744453911442166</v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>
        <f t="shared" si="155"/>
        <v>0.70632600611928931</v>
      </c>
      <c r="I365" s="124">
        <f t="shared" si="155"/>
        <v>0.71214498248481473</v>
      </c>
      <c r="J365" s="124">
        <f t="shared" si="155"/>
        <v>0.71811383729257472</v>
      </c>
      <c r="K365" s="124">
        <f t="shared" si="155"/>
        <v>0.72422476919904943</v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>
        <f t="shared" si="155"/>
        <v>0.74782837504254795</v>
      </c>
      <c r="P365" s="124" t="str">
        <f t="shared" si="155"/>
        <v/>
      </c>
      <c r="Q365" s="124" t="str">
        <f t="shared" si="155"/>
        <v/>
      </c>
      <c r="R365" s="124">
        <f t="shared" ref="R365:V365" si="156">IF(R344=0,"",R344/R323)</f>
        <v>0.77806805009467583</v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>
        <f t="shared" ref="W365:Y365" si="157">IF(W344=0,"",W344/W323)</f>
        <v>0.87152759082102849</v>
      </c>
      <c r="X365" s="124">
        <f t="shared" si="157"/>
        <v>0.87634070410877485</v>
      </c>
      <c r="Y365" s="124">
        <f t="shared" si="157"/>
        <v>0.88037273603980459</v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>
        <f t="shared" si="158"/>
        <v>0.70448598101077642</v>
      </c>
      <c r="I366" s="111">
        <f t="shared" si="158"/>
        <v>0.71032648855024705</v>
      </c>
      <c r="J366" s="111">
        <f t="shared" si="158"/>
        <v>0.71634611835225126</v>
      </c>
      <c r="K366" s="111">
        <f t="shared" si="158"/>
        <v>0.72253076850287856</v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>
        <f t="shared" si="158"/>
        <v>0.74628995274385868</v>
      </c>
      <c r="P366" s="111" t="str">
        <f t="shared" si="158"/>
        <v/>
      </c>
      <c r="Q366" s="111" t="str">
        <f t="shared" si="158"/>
        <v/>
      </c>
      <c r="R366" s="111">
        <f t="shared" ref="R366:V366" si="159">IF(R345=0,"",R345/R324)</f>
        <v>0.77668871613306634</v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>
        <f t="shared" ref="W366:Y366" si="160">IF(W345=0,"",W345/W324)</f>
        <v>0.87064740480018521</v>
      </c>
      <c r="X366" s="111">
        <f t="shared" si="160"/>
        <v>0.87550729997487398</v>
      </c>
      <c r="Y366" s="111">
        <f t="shared" si="160"/>
        <v>0.87956398212594178</v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>
        <f t="shared" si="161"/>
        <v>1</v>
      </c>
      <c r="P367" s="111" t="str">
        <f t="shared" si="161"/>
        <v/>
      </c>
      <c r="Q367" s="111" t="str">
        <f t="shared" si="161"/>
        <v/>
      </c>
      <c r="R367" s="111">
        <f t="shared" ref="R367:V367" si="162">IF(R346=0,"",R346/R325)</f>
        <v>1</v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>
        <f t="shared" ref="W367:Y367" si="163">IF(W346=0,"",W346/W325)</f>
        <v>1</v>
      </c>
      <c r="X367" s="111">
        <f t="shared" si="163"/>
        <v>1</v>
      </c>
      <c r="Y367" s="111">
        <f t="shared" si="163"/>
        <v>1</v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>
        <f t="shared" si="164"/>
        <v>2.8127908552725782</v>
      </c>
      <c r="I368" s="124">
        <f t="shared" si="164"/>
        <v>2.9169442816684827</v>
      </c>
      <c r="J368" s="124">
        <f t="shared" si="164"/>
        <v>3.0230500770485413</v>
      </c>
      <c r="K368" s="124">
        <f t="shared" si="164"/>
        <v>3.1315397127783657</v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>
        <f t="shared" si="164"/>
        <v>3.684368036927927</v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>
        <f t="shared" ref="W368:Y368" si="166">IF(W347=0,"",W347/W326)</f>
        <v>4.0735921261693395</v>
      </c>
      <c r="X368" s="124">
        <f t="shared" si="166"/>
        <v>4.1178655595999425</v>
      </c>
      <c r="Y368" s="124">
        <f t="shared" si="166"/>
        <v>4.1677695889539841</v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>
        <f t="shared" si="167"/>
        <v>2.8127908552725782</v>
      </c>
      <c r="I369" s="111">
        <f t="shared" si="167"/>
        <v>2.9169442816684827</v>
      </c>
      <c r="J369" s="111">
        <f t="shared" si="167"/>
        <v>3.0230500770485413</v>
      </c>
      <c r="K369" s="111">
        <f t="shared" si="167"/>
        <v>3.1315397127783657</v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>
        <f t="shared" si="167"/>
        <v>3.684368036927927</v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>
        <f t="shared" ref="W369:Y369" si="169">IF(W348=0,"",W348/W327)</f>
        <v>4.0735921261693395</v>
      </c>
      <c r="X369" s="111">
        <f t="shared" si="169"/>
        <v>4.1178655595999425</v>
      </c>
      <c r="Y369" s="111">
        <f t="shared" si="169"/>
        <v>4.1677695889539841</v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>
        <f t="shared" si="170"/>
        <v>0.7123096862703775</v>
      </c>
      <c r="I370" s="124">
        <f t="shared" si="170"/>
        <v>0.69891026180994531</v>
      </c>
      <c r="J370" s="124">
        <f t="shared" si="170"/>
        <v>0.682112131319909</v>
      </c>
      <c r="K370" s="124">
        <f t="shared" si="170"/>
        <v>0.68804768047189202</v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>
        <f t="shared" si="170"/>
        <v>0.65842071315735773</v>
      </c>
      <c r="P370" s="124" t="str">
        <f t="shared" si="170"/>
        <v/>
      </c>
      <c r="Q370" s="124" t="str">
        <f t="shared" si="170"/>
        <v/>
      </c>
      <c r="R370" s="124">
        <f t="shared" ref="R370:V370" si="171">IF(R349=0,"",R349/R328)</f>
        <v>0.76649470594399738</v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>
        <f t="shared" ref="W370:Y370" si="172">IF(W349=0,"",W349/W328)</f>
        <v>0.81758878743904595</v>
      </c>
      <c r="X370" s="124">
        <f t="shared" si="172"/>
        <v>0.8377074568493198</v>
      </c>
      <c r="Y370" s="124">
        <f t="shared" si="172"/>
        <v>0.83158993248238278</v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>
        <f t="shared" si="173"/>
        <v>0.61976018826134871</v>
      </c>
      <c r="I371" s="111">
        <f t="shared" si="173"/>
        <v>0.62516151923001217</v>
      </c>
      <c r="J371" s="111">
        <f t="shared" si="173"/>
        <v>0.63072850337475017</v>
      </c>
      <c r="K371" s="111">
        <f t="shared" si="173"/>
        <v>0.63644809917411804</v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>
        <f t="shared" si="173"/>
        <v>0.65842071315735773</v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>
        <f t="shared" ref="W371:Y371" si="175">IF(W350=0,"",W350/W329)</f>
        <v>0.77342711498743033</v>
      </c>
      <c r="X371" s="111">
        <f t="shared" si="175"/>
        <v>0.78083501853380288</v>
      </c>
      <c r="Y371" s="111">
        <f t="shared" si="175"/>
        <v>0.78701859019804676</v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>
        <f t="shared" si="176"/>
        <v>0.64039939708622573</v>
      </c>
      <c r="I372" s="111">
        <f t="shared" si="176"/>
        <v>0.64305416419708195</v>
      </c>
      <c r="J372" s="111">
        <f t="shared" si="176"/>
        <v>0.64614208963959074</v>
      </c>
      <c r="K372" s="111">
        <f t="shared" si="176"/>
        <v>0.64982430401454461</v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>
        <f t="shared" ref="W372:Y372" si="178">IF(W351=0,"",W351/W330)</f>
        <v>0.81342886006689696</v>
      </c>
      <c r="X372" s="111">
        <f t="shared" si="178"/>
        <v>0.81696744099283314</v>
      </c>
      <c r="Y372" s="111">
        <f t="shared" si="178"/>
        <v>0.81875929176502082</v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>
        <f t="shared" si="179"/>
        <v>0.8806531716842253</v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>
        <f t="shared" si="182"/>
        <v>0.64305416419708195</v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>
        <f t="shared" si="185"/>
        <v>1</v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>
        <f t="shared" si="188"/>
        <v>0.71076895557422648</v>
      </c>
      <c r="I376" s="112">
        <f t="shared" si="188"/>
        <v>0.71203319356193506</v>
      </c>
      <c r="J376" s="112">
        <f t="shared" si="188"/>
        <v>0.71345998911262765</v>
      </c>
      <c r="K376" s="112">
        <f t="shared" si="188"/>
        <v>0.71511254055951934</v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>
        <f t="shared" ref="R376:V376" si="189">IF(R355=0,"",R355/R334)</f>
        <v>0.76649470594399738</v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>
        <f t="shared" ref="W376:Y376" si="190">IF(W355=0,"",W355/W334)</f>
        <v>0.8026724679051539</v>
      </c>
      <c r="X376" s="112">
        <f t="shared" si="190"/>
        <v>0.81491308615167979</v>
      </c>
      <c r="Y376" s="112">
        <f t="shared" si="190"/>
        <v>0.82633283898936472</v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>
        <f t="shared" si="191"/>
        <v>0.92399359036402495</v>
      </c>
      <c r="I377" s="113">
        <f t="shared" si="191"/>
        <v>0.91013242312434384</v>
      </c>
      <c r="J377" s="113">
        <f t="shared" si="191"/>
        <v>0.91727142401029127</v>
      </c>
      <c r="K377" s="113">
        <f t="shared" si="191"/>
        <v>0.92477455266322739</v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>
        <f t="shared" ref="W377:Y377" si="193">IF(W356=0,"",W356/W335)</f>
        <v>0.94874764520495325</v>
      </c>
      <c r="X377" s="113">
        <f t="shared" si="193"/>
        <v>0.98124806540336029</v>
      </c>
      <c r="Y377" s="113">
        <f t="shared" si="193"/>
        <v>0.98576060676727417</v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>
        <f t="shared" si="194"/>
        <v>0.71076895557422648</v>
      </c>
      <c r="I378" s="111">
        <f t="shared" si="194"/>
        <v>0.71203319356193506</v>
      </c>
      <c r="J378" s="111">
        <f t="shared" si="194"/>
        <v>0.71345998911262765</v>
      </c>
      <c r="K378" s="111">
        <f t="shared" si="194"/>
        <v>0.71511254055951934</v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>
        <f t="shared" ref="W378:Y378" si="196">IF(W357=0,"",W357/W336)</f>
        <v>0.80267246790515401</v>
      </c>
      <c r="X378" s="111">
        <f t="shared" si="196"/>
        <v>0.81491308615167979</v>
      </c>
      <c r="Y378" s="111">
        <f t="shared" si="196"/>
        <v>0.8263328389893646</v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>
        <f t="shared" si="197"/>
        <v>1</v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>
        <f t="shared" ref="W379:Y379" si="199">IF(W358=0,"",W358/W337)</f>
        <v>1</v>
      </c>
      <c r="X379" s="111">
        <f t="shared" si="199"/>
        <v>1</v>
      </c>
      <c r="Y379" s="111">
        <f t="shared" si="199"/>
        <v>1</v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>
        <f t="shared" si="200"/>
        <v>0.71290651952614881</v>
      </c>
      <c r="I380" s="124">
        <f t="shared" si="200"/>
        <v>0.71306237694011565</v>
      </c>
      <c r="J380" s="124">
        <f t="shared" si="200"/>
        <v>0.72480888321459169</v>
      </c>
      <c r="K380" s="124">
        <f t="shared" si="200"/>
        <v>0.70795003988375427</v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>
        <f t="shared" si="200"/>
        <v>0.73172734140449325</v>
      </c>
      <c r="P380" s="124" t="str">
        <f t="shared" si="200"/>
        <v/>
      </c>
      <c r="Q380" s="124" t="str">
        <f t="shared" si="200"/>
        <v/>
      </c>
      <c r="R380" s="124">
        <f t="shared" ref="R380:V380" si="201">IF(R359=0,"",R359/R338)</f>
        <v>0.82264040166509766</v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>
        <f t="shared" ref="W380:Y380" si="202">IF(W359=0,"",W359/W338)</f>
        <v>0.83962566609229683</v>
      </c>
      <c r="X380" s="124">
        <f t="shared" si="202"/>
        <v>0.88134033299775472</v>
      </c>
      <c r="Y380" s="124">
        <f t="shared" si="202"/>
        <v>0.86786518896889375</v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>
        <f t="shared" si="206"/>
        <v>0.61869335551173776</v>
      </c>
      <c r="I382" s="111">
        <f t="shared" si="206"/>
        <v>0.61880275948588603</v>
      </c>
      <c r="J382" s="111">
        <f t="shared" si="206"/>
        <v>0.61891218129323489</v>
      </c>
      <c r="K382" s="111">
        <f t="shared" si="206"/>
        <v>0.61902162756755752</v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>
        <f t="shared" si="206"/>
        <v>0.61928848259378744</v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>
        <f t="shared" ref="W382:Y382" si="208">IF(W361=0,"",W361/W340)</f>
        <v>0.62535913440285307</v>
      </c>
      <c r="X382" s="111">
        <f t="shared" si="208"/>
        <v>0.62574487297077086</v>
      </c>
      <c r="Y382" s="111">
        <f t="shared" si="208"/>
        <v>0.62578344682756271</v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>
        <f t="shared" si="209"/>
        <v>0.7778112822637443</v>
      </c>
      <c r="I383" s="45">
        <f t="shared" si="209"/>
        <v>0.77925951030129292</v>
      </c>
      <c r="J383" s="45">
        <f t="shared" si="209"/>
        <v>0.78081214544260369</v>
      </c>
      <c r="K383" s="45">
        <f t="shared" si="209"/>
        <v>0.7825080260941597</v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>
        <f t="shared" si="209"/>
        <v>0.79565597101283003</v>
      </c>
      <c r="P383" s="45" t="str">
        <f t="shared" si="209"/>
        <v/>
      </c>
      <c r="Q383" s="45" t="str">
        <f t="shared" si="209"/>
        <v/>
      </c>
      <c r="R383" s="45">
        <f t="shared" ref="R383:V383" si="210">IF(R362=0,"",R362/R341)</f>
        <v>0.82264040166509766</v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>
        <f t="shared" ref="W383:Y383" si="211">IF(W362=0,"",W362/W341)</f>
        <v>0.89014575119814598</v>
      </c>
      <c r="X383" s="45">
        <f t="shared" si="211"/>
        <v>0.89741729452509067</v>
      </c>
      <c r="Y383" s="45">
        <f t="shared" si="211"/>
        <v>0.90386566878465691</v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18.52316036323619</v>
      </c>
      <c r="I385" s="117">
        <f t="shared" si="212"/>
        <v>36.779106889954249</v>
      </c>
      <c r="J385" s="117">
        <f t="shared" si="212"/>
        <v>44.237181754939442</v>
      </c>
      <c r="K385" s="117">
        <f t="shared" si="212"/>
        <v>23.830000454320118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0.18760749180630693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3.2343501692147264E-3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:Y385" si="214">W386+W389+W391+W401</f>
        <v>1.5217224419586914</v>
      </c>
      <c r="X385" s="117">
        <f t="shared" si="214"/>
        <v>5.7400187085365859</v>
      </c>
      <c r="Y385" s="117">
        <f t="shared" si="214"/>
        <v>4.0074447907691244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18.067263644475481</v>
      </c>
      <c r="I386" s="122">
        <f t="shared" si="215"/>
        <v>35.017878239008688</v>
      </c>
      <c r="J386" s="122">
        <f t="shared" si="215"/>
        <v>41.409471147980092</v>
      </c>
      <c r="K386" s="122">
        <f t="shared" si="215"/>
        <v>22.276475800036977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0.16331847241719685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3.2343501692147264E-3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:Y386" si="217">SUM(W387:W388)</f>
        <v>1.4673513121962327</v>
      </c>
      <c r="X386" s="122">
        <f t="shared" si="217"/>
        <v>5.5394208432918637</v>
      </c>
      <c r="Y386" s="122">
        <f t="shared" si="217"/>
        <v>3.7202980650524293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18.067263644475481</v>
      </c>
      <c r="I387" s="98">
        <v>35.017878239008688</v>
      </c>
      <c r="J387" s="98">
        <v>41.409471147980092</v>
      </c>
      <c r="K387" s="98">
        <v>22.276475800036977</v>
      </c>
      <c r="L387" s="98">
        <v>0</v>
      </c>
      <c r="M387" s="98">
        <v>0</v>
      </c>
      <c r="N387" s="98">
        <v>0</v>
      </c>
      <c r="O387" s="98">
        <v>0.16331847241719685</v>
      </c>
      <c r="P387" s="98">
        <v>0</v>
      </c>
      <c r="Q387" s="98">
        <v>0</v>
      </c>
      <c r="R387" s="98">
        <v>3.2343501692147264E-3</v>
      </c>
      <c r="S387" s="98">
        <v>0</v>
      </c>
      <c r="T387" s="98">
        <v>0</v>
      </c>
      <c r="U387" s="98">
        <v>0</v>
      </c>
      <c r="V387" s="98">
        <v>0</v>
      </c>
      <c r="W387" s="98">
        <v>1.4673513121962327</v>
      </c>
      <c r="X387" s="98">
        <v>5.5394208432918637</v>
      </c>
      <c r="Y387" s="98">
        <v>3.7202980650524293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0.15898334622873872</v>
      </c>
      <c r="I391" s="122">
        <v>1.1247584014693668</v>
      </c>
      <c r="J391" s="122">
        <v>2.270129121267813</v>
      </c>
      <c r="K391" s="122">
        <v>1.1964699758084067</v>
      </c>
      <c r="L391" s="122">
        <v>0</v>
      </c>
      <c r="M391" s="122">
        <v>0</v>
      </c>
      <c r="N391" s="122">
        <v>0</v>
      </c>
      <c r="O391" s="122">
        <v>2.14959080824331E-2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3.5008076692622854E-2</v>
      </c>
      <c r="X391" s="122">
        <v>0.17612724549161946</v>
      </c>
      <c r="Y391" s="122">
        <v>0.24269825160214151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5.8679693496117728E-2</v>
      </c>
      <c r="I392" s="98">
        <v>0.97959997633257989</v>
      </c>
      <c r="J392" s="98">
        <v>2.1945693549756919</v>
      </c>
      <c r="K392" s="98">
        <v>1.1306110523705963</v>
      </c>
      <c r="L392" s="98">
        <v>0</v>
      </c>
      <c r="M392" s="98">
        <v>0</v>
      </c>
      <c r="N392" s="98">
        <v>0</v>
      </c>
      <c r="O392" s="98">
        <v>2.14959080824331E-2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2.9949416117015178E-2</v>
      </c>
      <c r="X392" s="98">
        <v>0.17023830783636731</v>
      </c>
      <c r="Y392" s="98">
        <v>0.2356956038649817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0.10030365273262098</v>
      </c>
      <c r="I393" s="98">
        <v>0.14507896423247799</v>
      </c>
      <c r="J393" s="98">
        <v>7.5559766292120814E-2</v>
      </c>
      <c r="K393" s="98">
        <v>6.5858923437810454E-2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5.0586605756076774E-3</v>
      </c>
      <c r="X393" s="98">
        <v>5.8889376552521524E-3</v>
      </c>
      <c r="Y393" s="98">
        <v>7.0026477371598088E-3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7.9460904308948526E-5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7.9460904308948526E-5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0.29691337253197175</v>
      </c>
      <c r="I401" s="122">
        <v>0.63647024947619468</v>
      </c>
      <c r="J401" s="122">
        <v>0.5575814856915362</v>
      </c>
      <c r="K401" s="122">
        <v>0.3570546784747351</v>
      </c>
      <c r="L401" s="122">
        <v>0</v>
      </c>
      <c r="M401" s="122">
        <v>0</v>
      </c>
      <c r="N401" s="122">
        <v>0</v>
      </c>
      <c r="O401" s="122">
        <v>2.7931113066769759E-3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1.9363053069835771E-2</v>
      </c>
      <c r="X401" s="122">
        <v>2.4470619753103291E-2</v>
      </c>
      <c r="Y401" s="122">
        <v>4.4448474114553022E-2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0.29691337253197175</v>
      </c>
      <c r="I403" s="98">
        <v>0.63647024947619468</v>
      </c>
      <c r="J403" s="98">
        <v>0.5575814856915362</v>
      </c>
      <c r="K403" s="98">
        <v>0.3570546784747351</v>
      </c>
      <c r="L403" s="98">
        <v>0</v>
      </c>
      <c r="M403" s="98">
        <v>0</v>
      </c>
      <c r="N403" s="98">
        <v>0</v>
      </c>
      <c r="O403" s="98">
        <v>2.7931113066769759E-3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1.9363053069835771E-2</v>
      </c>
      <c r="X403" s="98">
        <v>2.4470619753103291E-2</v>
      </c>
      <c r="Y403" s="98">
        <v>4.4448474114553022E-2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13982.195598212938</v>
      </c>
      <c r="I406" s="117">
        <f t="shared" si="219"/>
        <v>13653.706557795473</v>
      </c>
      <c r="J406" s="117">
        <f t="shared" si="219"/>
        <v>15247.998333860796</v>
      </c>
      <c r="K406" s="117">
        <f t="shared" si="219"/>
        <v>14041.306343514174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13844.271950968656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11171.202470276494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:Y406" si="221">W407+W410+W412+W422</f>
        <v>8706.5536821620317</v>
      </c>
      <c r="X406" s="117">
        <f t="shared" si="221"/>
        <v>8114.3568550635728</v>
      </c>
      <c r="Y406" s="117">
        <f t="shared" si="221"/>
        <v>6555.0959704804809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11992.271849297162</v>
      </c>
      <c r="I407" s="122">
        <f t="shared" si="222"/>
        <v>11538.521358402611</v>
      </c>
      <c r="J407" s="122">
        <f t="shared" si="222"/>
        <v>12940.50792895113</v>
      </c>
      <c r="K407" s="122">
        <f t="shared" si="222"/>
        <v>11964.207573328211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11480.112944323802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9074.8405970229796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:Y407" si="224">SUM(W408:W409)</f>
        <v>6499.8264306430056</v>
      </c>
      <c r="X407" s="122">
        <f t="shared" si="224"/>
        <v>6320.2268532883818</v>
      </c>
      <c r="Y407" s="122">
        <f t="shared" si="224"/>
        <v>4892.8214338913185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11917.601681748785</v>
      </c>
      <c r="I408" s="98">
        <v>11466.085563361772</v>
      </c>
      <c r="J408" s="98">
        <v>12859.863233272972</v>
      </c>
      <c r="K408" s="98">
        <v>11891.163885388487</v>
      </c>
      <c r="L408" s="98">
        <v>0</v>
      </c>
      <c r="M408" s="98">
        <v>0</v>
      </c>
      <c r="N408" s="98">
        <v>0</v>
      </c>
      <c r="O408" s="98">
        <v>11410.500952461345</v>
      </c>
      <c r="P408" s="98">
        <v>0</v>
      </c>
      <c r="Q408" s="98">
        <v>0</v>
      </c>
      <c r="R408" s="98">
        <v>9018.787738363475</v>
      </c>
      <c r="S408" s="98">
        <v>0</v>
      </c>
      <c r="T408" s="98">
        <v>0</v>
      </c>
      <c r="U408" s="98">
        <v>0</v>
      </c>
      <c r="V408" s="98">
        <v>0</v>
      </c>
      <c r="W408" s="98">
        <v>6455.5980457905625</v>
      </c>
      <c r="X408" s="98">
        <v>6277.916716343334</v>
      </c>
      <c r="Y408" s="98">
        <v>4859.9650795021435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74.670167548375716</v>
      </c>
      <c r="I409" s="98">
        <v>72.435795040839452</v>
      </c>
      <c r="J409" s="98">
        <v>80.644695678159053</v>
      </c>
      <c r="K409" s="98">
        <v>73.043687939723071</v>
      </c>
      <c r="L409" s="98">
        <v>0</v>
      </c>
      <c r="M409" s="98">
        <v>0</v>
      </c>
      <c r="N409" s="98">
        <v>0</v>
      </c>
      <c r="O409" s="98">
        <v>69.611991862458041</v>
      </c>
      <c r="P409" s="98">
        <v>0</v>
      </c>
      <c r="Q409" s="98">
        <v>0</v>
      </c>
      <c r="R409" s="98">
        <v>56.052858659504665</v>
      </c>
      <c r="S409" s="98">
        <v>0</v>
      </c>
      <c r="T409" s="98">
        <v>0</v>
      </c>
      <c r="U409" s="98">
        <v>0</v>
      </c>
      <c r="V409" s="98">
        <v>0</v>
      </c>
      <c r="W409" s="98">
        <v>44.228384852443035</v>
      </c>
      <c r="X409" s="98">
        <v>42.310136945048107</v>
      </c>
      <c r="Y409" s="98">
        <v>32.856354389175465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4.7398889961974362</v>
      </c>
      <c r="I410" s="122">
        <f t="shared" si="225"/>
        <v>1.0314712862632411</v>
      </c>
      <c r="J410" s="122">
        <f t="shared" si="225"/>
        <v>5.1989731330606261</v>
      </c>
      <c r="K410" s="122">
        <f t="shared" si="225"/>
        <v>18.824708423308476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14.26748169485974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66.955402015846516</v>
      </c>
      <c r="X410" s="122">
        <f t="shared" si="225"/>
        <v>7.1846035707667983</v>
      </c>
      <c r="Y410" s="122">
        <f t="shared" si="225"/>
        <v>5.2068253398463202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4.7398889961974362</v>
      </c>
      <c r="I411" s="98">
        <f>RES_hhdet_in_fech!I8</f>
        <v>1.0314712862632411</v>
      </c>
      <c r="J411" s="98">
        <f>RES_hhdet_in_fech!J8</f>
        <v>5.1989731330606261</v>
      </c>
      <c r="K411" s="98">
        <f>RES_hhdet_in_fech!K8</f>
        <v>18.824708423308476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14.26748169485974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66.955402015846516</v>
      </c>
      <c r="X411" s="98">
        <f>RES_hhdet_in_fech!X8</f>
        <v>7.1846035707667983</v>
      </c>
      <c r="Y411" s="98">
        <f>RES_hhdet_in_fech!Y8</f>
        <v>5.2068253398463202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1250.0717558019226</v>
      </c>
      <c r="I412" s="122">
        <v>1342.8317636289983</v>
      </c>
      <c r="J412" s="122">
        <v>1529.7340421653666</v>
      </c>
      <c r="K412" s="122">
        <v>1414.8923985817196</v>
      </c>
      <c r="L412" s="122">
        <v>0</v>
      </c>
      <c r="M412" s="122">
        <v>0</v>
      </c>
      <c r="N412" s="122">
        <v>0</v>
      </c>
      <c r="O412" s="122">
        <v>1501.845296605881</v>
      </c>
      <c r="P412" s="122">
        <v>0</v>
      </c>
      <c r="Q412" s="122">
        <v>0</v>
      </c>
      <c r="R412" s="122">
        <v>1411.817361020949</v>
      </c>
      <c r="S412" s="122">
        <v>0</v>
      </c>
      <c r="T412" s="122">
        <v>0</v>
      </c>
      <c r="U412" s="122">
        <v>0</v>
      </c>
      <c r="V412" s="122">
        <v>0</v>
      </c>
      <c r="W412" s="122">
        <v>1450.3279597111168</v>
      </c>
      <c r="X412" s="122">
        <v>1052.6375613569289</v>
      </c>
      <c r="Y412" s="122">
        <v>971.60893932122906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1533.8345093232842</v>
      </c>
      <c r="I413" s="98">
        <v>1792.0382001266994</v>
      </c>
      <c r="J413" s="98">
        <v>2087.3182537750617</v>
      </c>
      <c r="K413" s="98">
        <v>1989.5707478099712</v>
      </c>
      <c r="L413" s="98">
        <v>0</v>
      </c>
      <c r="M413" s="98">
        <v>0</v>
      </c>
      <c r="N413" s="98">
        <v>0</v>
      </c>
      <c r="O413" s="98">
        <v>1501.845296605881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1897.3752392683336</v>
      </c>
      <c r="X413" s="98">
        <v>1175.1426821597113</v>
      </c>
      <c r="Y413" s="98">
        <v>998.40460560313159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1375.5610073048949</v>
      </c>
      <c r="I414" s="98">
        <v>1431.9825562243516</v>
      </c>
      <c r="J414" s="98">
        <v>1352.146159150758</v>
      </c>
      <c r="K414" s="98">
        <v>1367.5616272008936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1590.6537165772636</v>
      </c>
      <c r="X414" s="98">
        <v>1080.1743366005151</v>
      </c>
      <c r="Y414" s="98">
        <v>963.3418814326642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1046.1960621991489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0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349.80148049369836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0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696.39458170545038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1251.4813761932576</v>
      </c>
      <c r="I418" s="101">
        <v>1260.3207399267008</v>
      </c>
      <c r="J418" s="101">
        <v>1279.0616930673027</v>
      </c>
      <c r="K418" s="101">
        <v>1179.4326612044342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1411.817361020949</v>
      </c>
      <c r="S418" s="101">
        <v>0</v>
      </c>
      <c r="T418" s="101">
        <v>0</v>
      </c>
      <c r="U418" s="101">
        <v>0</v>
      </c>
      <c r="V418" s="101">
        <v>0</v>
      </c>
      <c r="W418" s="101">
        <v>1447.2674403424687</v>
      </c>
      <c r="X418" s="101">
        <v>1072.8290579199231</v>
      </c>
      <c r="Y418" s="101">
        <v>990.14805141146257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962.96848661659965</v>
      </c>
      <c r="I419" s="104">
        <v>986.52453151927705</v>
      </c>
      <c r="J419" s="104">
        <v>995.4952748693745</v>
      </c>
      <c r="K419" s="104">
        <v>912.57895784733478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1224.4208220120613</v>
      </c>
      <c r="X419" s="104">
        <v>892.68660354033398</v>
      </c>
      <c r="Y419" s="104">
        <v>831.69179596014965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253.05643592176571</v>
      </c>
      <c r="I420" s="98">
        <v>307.87079341763399</v>
      </c>
      <c r="J420" s="98">
        <v>287.41503233486594</v>
      </c>
      <c r="K420" s="98">
        <v>240.96940058020996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318.02176676512511</v>
      </c>
      <c r="X420" s="98">
        <v>90.441838684516853</v>
      </c>
      <c r="Y420" s="98">
        <v>68.192434667503463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709.91205069483397</v>
      </c>
      <c r="I421" s="98">
        <v>678.65373810164306</v>
      </c>
      <c r="J421" s="98">
        <v>708.08024253450844</v>
      </c>
      <c r="K421" s="98">
        <v>671.60955726712473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906.3990552469362</v>
      </c>
      <c r="X421" s="98">
        <v>802.24476485581715</v>
      </c>
      <c r="Y421" s="98">
        <v>763.49936129264609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735.11210411765705</v>
      </c>
      <c r="I422" s="122">
        <v>771.32196447759941</v>
      </c>
      <c r="J422" s="122">
        <v>772.55738961123848</v>
      </c>
      <c r="K422" s="122">
        <v>643.3816631809342</v>
      </c>
      <c r="L422" s="122">
        <v>0</v>
      </c>
      <c r="M422" s="122">
        <v>0</v>
      </c>
      <c r="N422" s="122">
        <v>0</v>
      </c>
      <c r="O422" s="122">
        <v>848.04622834411202</v>
      </c>
      <c r="P422" s="122">
        <v>0</v>
      </c>
      <c r="Q422" s="122">
        <v>0</v>
      </c>
      <c r="R422" s="122">
        <v>684.54451223256592</v>
      </c>
      <c r="S422" s="122">
        <v>0</v>
      </c>
      <c r="T422" s="122">
        <v>0</v>
      </c>
      <c r="U422" s="122">
        <v>0</v>
      </c>
      <c r="V422" s="122">
        <v>0</v>
      </c>
      <c r="W422" s="122">
        <v>689.44388979206258</v>
      </c>
      <c r="X422" s="122">
        <v>734.30783684749554</v>
      </c>
      <c r="Y422" s="122">
        <v>685.45877192808746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836.25537072573252</v>
      </c>
      <c r="I424" s="98">
        <v>890.60992360769626</v>
      </c>
      <c r="J424" s="98">
        <v>842.91758473286518</v>
      </c>
      <c r="K424" s="98">
        <v>858.44904866851869</v>
      </c>
      <c r="L424" s="98">
        <v>0</v>
      </c>
      <c r="M424" s="98">
        <v>0</v>
      </c>
      <c r="N424" s="98">
        <v>0</v>
      </c>
      <c r="O424" s="98">
        <v>945.82988157346745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979.76680924862171</v>
      </c>
      <c r="X424" s="98">
        <v>979.31052814609188</v>
      </c>
      <c r="Y424" s="98">
        <v>918.64008728626698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678.57171580992406</v>
      </c>
      <c r="I425" s="33">
        <v>705.00637525277432</v>
      </c>
      <c r="J425" s="33">
        <v>739.89536375531986</v>
      </c>
      <c r="K425" s="33">
        <v>531.70032942376838</v>
      </c>
      <c r="L425" s="33">
        <v>0</v>
      </c>
      <c r="M425" s="33">
        <v>0</v>
      </c>
      <c r="N425" s="33">
        <v>0</v>
      </c>
      <c r="O425" s="33">
        <v>800.96521012257051</v>
      </c>
      <c r="P425" s="33">
        <v>0</v>
      </c>
      <c r="Q425" s="33">
        <v>0</v>
      </c>
      <c r="R425" s="33">
        <v>684.54451223256592</v>
      </c>
      <c r="S425" s="33">
        <v>0</v>
      </c>
      <c r="T425" s="33">
        <v>0</v>
      </c>
      <c r="U425" s="33">
        <v>0</v>
      </c>
      <c r="V425" s="33">
        <v>0</v>
      </c>
      <c r="W425" s="33">
        <v>644.42054934158023</v>
      </c>
      <c r="X425" s="33">
        <v>722.93160381970085</v>
      </c>
      <c r="Y425" s="33">
        <v>660.52522766539039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9898.2902278331512</v>
      </c>
      <c r="I427" s="117">
        <f t="shared" si="226"/>
        <v>9708.6284078116314</v>
      </c>
      <c r="J427" s="117">
        <f t="shared" si="226"/>
        <v>10911.881168141896</v>
      </c>
      <c r="K427" s="117">
        <f t="shared" si="226"/>
        <v>10152.72129752309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10247.105525280196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8706.1280337286917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:Y427" si="228">W428+W431+W433+W443</f>
        <v>7702.1737314784823</v>
      </c>
      <c r="X427" s="117">
        <f t="shared" si="228"/>
        <v>7097.2347302997832</v>
      </c>
      <c r="Y427" s="117">
        <f t="shared" si="228"/>
        <v>5732.0734598946829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8470.4534796108492</v>
      </c>
      <c r="I428" s="122">
        <f t="shared" si="229"/>
        <v>8217.1000906802892</v>
      </c>
      <c r="J428" s="122">
        <f t="shared" si="229"/>
        <v>9292.7578053740835</v>
      </c>
      <c r="K428" s="122">
        <f t="shared" si="229"/>
        <v>8664.775468443142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8585.154208458589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7060.843528245673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:Y428" si="231">SUM(W429:W430)</f>
        <v>5664.7780698531442</v>
      </c>
      <c r="X428" s="122">
        <f t="shared" si="231"/>
        <v>5538.6720507379277</v>
      </c>
      <c r="Y428" s="122">
        <f t="shared" si="231"/>
        <v>4307.5065927091009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8395.7833120624728</v>
      </c>
      <c r="I429" s="98">
        <v>8144.6642956394489</v>
      </c>
      <c r="J429" s="98">
        <v>9212.1131096959252</v>
      </c>
      <c r="K429" s="98">
        <v>8591.7317805034181</v>
      </c>
      <c r="L429" s="98">
        <v>0</v>
      </c>
      <c r="M429" s="98">
        <v>0</v>
      </c>
      <c r="N429" s="98">
        <v>0</v>
      </c>
      <c r="O429" s="98">
        <v>8515.5422165961318</v>
      </c>
      <c r="P429" s="98">
        <v>0</v>
      </c>
      <c r="Q429" s="98">
        <v>0</v>
      </c>
      <c r="R429" s="98">
        <v>7004.7906695861684</v>
      </c>
      <c r="S429" s="98">
        <v>0</v>
      </c>
      <c r="T429" s="98">
        <v>0</v>
      </c>
      <c r="U429" s="98">
        <v>0</v>
      </c>
      <c r="V429" s="98">
        <v>0</v>
      </c>
      <c r="W429" s="98">
        <v>5620.5496850007012</v>
      </c>
      <c r="X429" s="98">
        <v>5496.3619137928799</v>
      </c>
      <c r="Y429" s="98">
        <v>4274.6502383199258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74.670167548375716</v>
      </c>
      <c r="I430" s="98">
        <v>72.435795040839452</v>
      </c>
      <c r="J430" s="98">
        <v>80.644695678159053</v>
      </c>
      <c r="K430" s="98">
        <v>73.043687939723071</v>
      </c>
      <c r="L430" s="98">
        <v>0</v>
      </c>
      <c r="M430" s="98">
        <v>0</v>
      </c>
      <c r="N430" s="98">
        <v>0</v>
      </c>
      <c r="O430" s="98">
        <v>69.611991862458041</v>
      </c>
      <c r="P430" s="98">
        <v>0</v>
      </c>
      <c r="Q430" s="98">
        <v>0</v>
      </c>
      <c r="R430" s="98">
        <v>56.052858659504665</v>
      </c>
      <c r="S430" s="98">
        <v>0</v>
      </c>
      <c r="T430" s="98">
        <v>0</v>
      </c>
      <c r="U430" s="98">
        <v>0</v>
      </c>
      <c r="V430" s="98">
        <v>0</v>
      </c>
      <c r="W430" s="98">
        <v>44.228384852443035</v>
      </c>
      <c r="X430" s="98">
        <v>42.310136945048107</v>
      </c>
      <c r="Y430" s="98">
        <v>32.856354389175465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13.332316423511269</v>
      </c>
      <c r="I431" s="122">
        <f t="shared" si="232"/>
        <v>3.0087442701707956</v>
      </c>
      <c r="J431" s="122">
        <f t="shared" si="232"/>
        <v>15.71675613047222</v>
      </c>
      <c r="K431" s="122">
        <f t="shared" si="232"/>
        <v>58.950322009063903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52.566653523995512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272.74899845625509</v>
      </c>
      <c r="X431" s="122">
        <f t="shared" si="232"/>
        <v>29.585231603439368</v>
      </c>
      <c r="Y431" s="122">
        <f t="shared" si="232"/>
        <v>21.700848306406485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13.332316423511269</v>
      </c>
      <c r="I432" s="98">
        <f>RES_hhdet_in_tesh!I8</f>
        <v>3.0087442701707956</v>
      </c>
      <c r="J432" s="98">
        <f>RES_hhdet_in_tesh!J8</f>
        <v>15.71675613047222</v>
      </c>
      <c r="K432" s="98">
        <f>RES_hhdet_in_tesh!K8</f>
        <v>58.950322009063903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52.566653523995512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272.74899845625509</v>
      </c>
      <c r="X432" s="98">
        <f>RES_hhdet_in_tesh!X8</f>
        <v>29.585231603439368</v>
      </c>
      <c r="Y432" s="98">
        <f>RES_hhdet_in_tesh!Y8</f>
        <v>21.700848306406485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890.43822019072741</v>
      </c>
      <c r="I433" s="122">
        <v>938.51889948465373</v>
      </c>
      <c r="J433" s="122">
        <v>1043.4501478540378</v>
      </c>
      <c r="K433" s="122">
        <v>973.51343296146388</v>
      </c>
      <c r="L433" s="122">
        <v>0</v>
      </c>
      <c r="M433" s="122">
        <v>0</v>
      </c>
      <c r="N433" s="122">
        <v>0</v>
      </c>
      <c r="O433" s="122">
        <v>988.84605124326754</v>
      </c>
      <c r="P433" s="122">
        <v>0</v>
      </c>
      <c r="Q433" s="122">
        <v>0</v>
      </c>
      <c r="R433" s="122">
        <v>1082.1505329823829</v>
      </c>
      <c r="S433" s="122">
        <v>0</v>
      </c>
      <c r="T433" s="122">
        <v>0</v>
      </c>
      <c r="U433" s="122">
        <v>0</v>
      </c>
      <c r="V433" s="122">
        <v>0</v>
      </c>
      <c r="W433" s="122">
        <v>1185.7718779691575</v>
      </c>
      <c r="X433" s="122">
        <v>881.80233450838261</v>
      </c>
      <c r="Y433" s="122">
        <v>807.98021224942056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950.60956425995198</v>
      </c>
      <c r="I434" s="98">
        <v>1120.3133237094239</v>
      </c>
      <c r="J434" s="98">
        <v>1316.5311182703415</v>
      </c>
      <c r="K434" s="98">
        <v>1266.2585206160845</v>
      </c>
      <c r="L434" s="98">
        <v>0</v>
      </c>
      <c r="M434" s="98">
        <v>0</v>
      </c>
      <c r="N434" s="98">
        <v>0</v>
      </c>
      <c r="O434" s="98">
        <v>988.84605124326754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1467.4814573558926</v>
      </c>
      <c r="X434" s="98">
        <v>917.59255800404094</v>
      </c>
      <c r="Y434" s="98">
        <v>785.76298514901362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880.9084397333761</v>
      </c>
      <c r="I435" s="98">
        <v>920.84234583765124</v>
      </c>
      <c r="J435" s="98">
        <v>873.67854477181731</v>
      </c>
      <c r="K435" s="98">
        <v>888.6747825928187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1293.8836394366165</v>
      </c>
      <c r="X435" s="98">
        <v>882.46726359865397</v>
      </c>
      <c r="Y435" s="98">
        <v>788.7451165693908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921.33588037922755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0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224.94129867377706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0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696.39458170545038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0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889.51411067747733</v>
      </c>
      <c r="I439" s="101">
        <v>897.39020136234979</v>
      </c>
      <c r="J439" s="101">
        <v>912.55934161017683</v>
      </c>
      <c r="K439" s="101">
        <v>843.42708677277778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1082.1505329823829</v>
      </c>
      <c r="S439" s="101">
        <v>0</v>
      </c>
      <c r="T439" s="101">
        <v>0</v>
      </c>
      <c r="U439" s="101">
        <v>0</v>
      </c>
      <c r="V439" s="101">
        <v>0</v>
      </c>
      <c r="W439" s="101">
        <v>1161.6817280584644</v>
      </c>
      <c r="X439" s="101">
        <v>874.26243850272374</v>
      </c>
      <c r="Y439" s="101">
        <v>818.19185034262136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889.77670935628339</v>
      </c>
      <c r="I440" s="104">
        <v>897.86796234324765</v>
      </c>
      <c r="J440" s="104">
        <v>913.13936837494737</v>
      </c>
      <c r="K440" s="104">
        <v>843.92979751314328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1161.6663716238563</v>
      </c>
      <c r="X440" s="104">
        <v>875.94700273544913</v>
      </c>
      <c r="Y440" s="104">
        <v>819.84900942904119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179.8646586614496</v>
      </c>
      <c r="I441" s="98">
        <v>219.21422424160471</v>
      </c>
      <c r="J441" s="98">
        <v>205.05912584043895</v>
      </c>
      <c r="K441" s="98">
        <v>172.32024024601847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255.26731637692026</v>
      </c>
      <c r="X441" s="98">
        <v>73.702237879632008</v>
      </c>
      <c r="Y441" s="98">
        <v>56.349648136394904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709.91205069483397</v>
      </c>
      <c r="I442" s="98">
        <v>678.65373810164306</v>
      </c>
      <c r="J442" s="98">
        <v>708.08024253450844</v>
      </c>
      <c r="K442" s="98">
        <v>671.60955726712473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906.3990552469362</v>
      </c>
      <c r="X442" s="98">
        <v>802.24476485581715</v>
      </c>
      <c r="Y442" s="98">
        <v>763.49936129264609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524.06621160806287</v>
      </c>
      <c r="I443" s="122">
        <v>550.00067337651649</v>
      </c>
      <c r="J443" s="122">
        <v>559.95645878330197</v>
      </c>
      <c r="K443" s="122">
        <v>455.48207410941853</v>
      </c>
      <c r="L443" s="122">
        <v>0</v>
      </c>
      <c r="M443" s="122">
        <v>0</v>
      </c>
      <c r="N443" s="122">
        <v>0</v>
      </c>
      <c r="O443" s="122">
        <v>620.53861205434487</v>
      </c>
      <c r="P443" s="122">
        <v>0</v>
      </c>
      <c r="Q443" s="122">
        <v>0</v>
      </c>
      <c r="R443" s="122">
        <v>563.13397250063645</v>
      </c>
      <c r="S443" s="122">
        <v>0</v>
      </c>
      <c r="T443" s="122">
        <v>0</v>
      </c>
      <c r="U443" s="122">
        <v>0</v>
      </c>
      <c r="V443" s="122">
        <v>0</v>
      </c>
      <c r="W443" s="122">
        <v>578.87478519992476</v>
      </c>
      <c r="X443" s="122">
        <v>647.17511345003265</v>
      </c>
      <c r="Y443" s="122">
        <v>594.88580662975539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517.38564137901562</v>
      </c>
      <c r="I445" s="98">
        <v>551.11187835395651</v>
      </c>
      <c r="J445" s="98">
        <v>521.69196101744274</v>
      </c>
      <c r="K445" s="98">
        <v>531.39852729060783</v>
      </c>
      <c r="L445" s="98">
        <v>0</v>
      </c>
      <c r="M445" s="98">
        <v>0</v>
      </c>
      <c r="N445" s="98">
        <v>0</v>
      </c>
      <c r="O445" s="98">
        <v>585.74155215149437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612.70612374836332</v>
      </c>
      <c r="X445" s="98">
        <v>612.79854203371474</v>
      </c>
      <c r="Y445" s="98">
        <v>574.86976021597332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527.80073638202612</v>
      </c>
      <c r="I446" s="33">
        <v>549.38292273876652</v>
      </c>
      <c r="J446" s="33">
        <v>577.71928637682697</v>
      </c>
      <c r="K446" s="33">
        <v>416.05977525100747</v>
      </c>
      <c r="L446" s="33">
        <v>0</v>
      </c>
      <c r="M446" s="33">
        <v>0</v>
      </c>
      <c r="N446" s="33">
        <v>0</v>
      </c>
      <c r="O446" s="33">
        <v>637.29275200756922</v>
      </c>
      <c r="P446" s="33">
        <v>0</v>
      </c>
      <c r="Q446" s="33">
        <v>0</v>
      </c>
      <c r="R446" s="33">
        <v>563.13397250063645</v>
      </c>
      <c r="S446" s="33">
        <v>0</v>
      </c>
      <c r="T446" s="33">
        <v>0</v>
      </c>
      <c r="U446" s="33">
        <v>0</v>
      </c>
      <c r="V446" s="33">
        <v>0</v>
      </c>
      <c r="W446" s="33">
        <v>573.62821398118285</v>
      </c>
      <c r="X446" s="33">
        <v>648.77132402656059</v>
      </c>
      <c r="Y446" s="33">
        <v>597.02607665291589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4249.4059103547133</v>
      </c>
      <c r="I448" s="117">
        <f t="shared" si="233"/>
        <v>4177.0706291827646</v>
      </c>
      <c r="J448" s="117">
        <f t="shared" si="233"/>
        <v>4816.2418894871471</v>
      </c>
      <c r="K448" s="117">
        <f t="shared" si="233"/>
        <v>4448.3853750830913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4690.1872951576734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3234.3501692147265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:Y448" si="235">W449+W452+W454+W464</f>
        <v>2348.3371017881041</v>
      </c>
      <c r="X448" s="117">
        <f t="shared" si="235"/>
        <v>2315.4573249441655</v>
      </c>
      <c r="Y448" s="117">
        <f t="shared" si="235"/>
        <v>1817.4352792603736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4144.8184548005238</v>
      </c>
      <c r="I449" s="122">
        <f t="shared" si="236"/>
        <v>3977.0446608754896</v>
      </c>
      <c r="J449" s="122">
        <f t="shared" si="236"/>
        <v>4508.3800923222752</v>
      </c>
      <c r="K449" s="122">
        <f t="shared" si="236"/>
        <v>4158.3863729768482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4082.9618104299211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3234.3501692147265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:Y449" si="238">SUM(W450:W451)</f>
        <v>2264.4310373398653</v>
      </c>
      <c r="X449" s="122">
        <f t="shared" si="238"/>
        <v>2234.5384603839707</v>
      </c>
      <c r="Y449" s="122">
        <f t="shared" si="238"/>
        <v>1687.2100068264986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4144.8184548005238</v>
      </c>
      <c r="I450" s="98">
        <v>3977.0446608754896</v>
      </c>
      <c r="J450" s="98">
        <v>4508.3800923222752</v>
      </c>
      <c r="K450" s="98">
        <v>4158.3863729768482</v>
      </c>
      <c r="L450" s="98">
        <v>0</v>
      </c>
      <c r="M450" s="98">
        <v>0</v>
      </c>
      <c r="N450" s="98">
        <v>0</v>
      </c>
      <c r="O450" s="98">
        <v>4082.9618104299211</v>
      </c>
      <c r="P450" s="98">
        <v>0</v>
      </c>
      <c r="Q450" s="98">
        <v>0</v>
      </c>
      <c r="R450" s="98">
        <v>3234.3501692147265</v>
      </c>
      <c r="S450" s="98">
        <v>0</v>
      </c>
      <c r="T450" s="98">
        <v>0</v>
      </c>
      <c r="U450" s="98">
        <v>0</v>
      </c>
      <c r="V450" s="98">
        <v>0</v>
      </c>
      <c r="W450" s="98">
        <v>2264.4310373398653</v>
      </c>
      <c r="X450" s="98">
        <v>2234.5384603839707</v>
      </c>
      <c r="Y450" s="98">
        <v>1687.2100068264986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36.472435473443156</v>
      </c>
      <c r="I454" s="122">
        <v>127.74087467000192</v>
      </c>
      <c r="J454" s="122">
        <v>247.15613731821588</v>
      </c>
      <c r="K454" s="122">
        <v>223.3470180713845</v>
      </c>
      <c r="L454" s="122">
        <v>0</v>
      </c>
      <c r="M454" s="122">
        <v>0</v>
      </c>
      <c r="N454" s="122">
        <v>0</v>
      </c>
      <c r="O454" s="122">
        <v>537.39770206082744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54.024809710837737</v>
      </c>
      <c r="X454" s="122">
        <v>71.047698867131686</v>
      </c>
      <c r="Y454" s="122">
        <v>110.06723428668549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533.45175905561564</v>
      </c>
      <c r="I455" s="98">
        <v>621.57358904351508</v>
      </c>
      <c r="J455" s="98">
        <v>731.76704067212142</v>
      </c>
      <c r="K455" s="98">
        <v>695.76064761267469</v>
      </c>
      <c r="L455" s="98">
        <v>0</v>
      </c>
      <c r="M455" s="98">
        <v>0</v>
      </c>
      <c r="N455" s="98">
        <v>0</v>
      </c>
      <c r="O455" s="98">
        <v>537.39770206082744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665.54258037811508</v>
      </c>
      <c r="X455" s="98">
        <v>418.2759406298951</v>
      </c>
      <c r="Y455" s="98">
        <v>346.61118215438484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312.47243841938001</v>
      </c>
      <c r="I456" s="98">
        <v>325.28915747192377</v>
      </c>
      <c r="J456" s="98">
        <v>307.15352151268621</v>
      </c>
      <c r="K456" s="98">
        <v>310.65529923495501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361.33289825769123</v>
      </c>
      <c r="X456" s="98">
        <v>245.37240230217301</v>
      </c>
      <c r="Y456" s="98">
        <v>218.83274178624401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79.460904308948528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0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79.460904308948528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0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68.115020080745992</v>
      </c>
      <c r="I464" s="122">
        <v>72.285093637273675</v>
      </c>
      <c r="J464" s="122">
        <v>60.70565984665609</v>
      </c>
      <c r="K464" s="122">
        <v>66.651984034858145</v>
      </c>
      <c r="L464" s="122">
        <v>0</v>
      </c>
      <c r="M464" s="122">
        <v>0</v>
      </c>
      <c r="N464" s="122">
        <v>0</v>
      </c>
      <c r="O464" s="122">
        <v>69.827782666924392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29.881254737400884</v>
      </c>
      <c r="X464" s="122">
        <v>9.8711656930630465</v>
      </c>
      <c r="Y464" s="122">
        <v>20.158038147189579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189.96377001405745</v>
      </c>
      <c r="I466" s="98">
        <v>202.31095024672433</v>
      </c>
      <c r="J466" s="98">
        <v>191.47715854791767</v>
      </c>
      <c r="K466" s="98">
        <v>195.00528589554077</v>
      </c>
      <c r="L466" s="98">
        <v>0</v>
      </c>
      <c r="M466" s="98">
        <v>0</v>
      </c>
      <c r="N466" s="98">
        <v>0</v>
      </c>
      <c r="O466" s="98">
        <v>214.8547158982289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222.56382838891693</v>
      </c>
      <c r="X466" s="98">
        <v>222.4601795736663</v>
      </c>
      <c r="Y466" s="98">
        <v>208.67828222794844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131.75397033224198</v>
      </c>
      <c r="I469" s="118">
        <f t="shared" si="240"/>
        <v>126.66348792549705</v>
      </c>
      <c r="J469" s="118">
        <f t="shared" si="240"/>
        <v>139.29076670058831</v>
      </c>
      <c r="K469" s="118">
        <f t="shared" si="240"/>
        <v>126.68257207244034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121.05468321655624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96.265582277920601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:Y469" si="242">W470+W473+W475+W485</f>
        <v>73.713692832559644</v>
      </c>
      <c r="X469" s="118">
        <f t="shared" si="242"/>
        <v>68.386901874503707</v>
      </c>
      <c r="Y469" s="118">
        <f t="shared" si="242"/>
        <v>55.11742983370597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113.00295567674809</v>
      </c>
      <c r="I470" s="123">
        <f t="shared" si="243"/>
        <v>107.04121657892831</v>
      </c>
      <c r="J470" s="123">
        <f t="shared" si="243"/>
        <v>118.2117961618542</v>
      </c>
      <c r="K470" s="123">
        <f t="shared" si="243"/>
        <v>107.94270498185415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100.38241380170004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78.200607005031543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:Y470" si="245">SUM(W471:W472)</f>
        <v>55.030523725478631</v>
      </c>
      <c r="X470" s="123">
        <f t="shared" si="245"/>
        <v>53.266172706062193</v>
      </c>
      <c r="Y470" s="123">
        <f t="shared" si="245"/>
        <v>41.140471975666614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112.29934006997388</v>
      </c>
      <c r="I471" s="99">
        <v>106.36924004188381</v>
      </c>
      <c r="J471" s="99">
        <v>117.47510527001423</v>
      </c>
      <c r="K471" s="99">
        <v>107.28369491288467</v>
      </c>
      <c r="L471" s="99">
        <v>0</v>
      </c>
      <c r="M471" s="99">
        <v>0</v>
      </c>
      <c r="N471" s="99">
        <v>0</v>
      </c>
      <c r="O471" s="99">
        <v>99.773724688048688</v>
      </c>
      <c r="P471" s="99">
        <v>0</v>
      </c>
      <c r="Q471" s="99">
        <v>0</v>
      </c>
      <c r="R471" s="99">
        <v>77.717582810316927</v>
      </c>
      <c r="S471" s="99">
        <v>0</v>
      </c>
      <c r="T471" s="99">
        <v>0</v>
      </c>
      <c r="U471" s="99">
        <v>0</v>
      </c>
      <c r="V471" s="99">
        <v>0</v>
      </c>
      <c r="W471" s="99">
        <v>54.656065852190281</v>
      </c>
      <c r="X471" s="99">
        <v>52.909587552704998</v>
      </c>
      <c r="Y471" s="99">
        <v>40.864204806460847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0.7036156067742062</v>
      </c>
      <c r="I472" s="99">
        <v>0.67197653704449745</v>
      </c>
      <c r="J472" s="99">
        <v>0.73669089183997694</v>
      </c>
      <c r="K472" s="99">
        <v>0.65901006896947545</v>
      </c>
      <c r="L472" s="99">
        <v>0</v>
      </c>
      <c r="M472" s="99">
        <v>0</v>
      </c>
      <c r="N472" s="99">
        <v>0</v>
      </c>
      <c r="O472" s="99">
        <v>0.60868911365134937</v>
      </c>
      <c r="P472" s="99">
        <v>0</v>
      </c>
      <c r="Q472" s="99">
        <v>0</v>
      </c>
      <c r="R472" s="99">
        <v>0.48302419471461311</v>
      </c>
      <c r="S472" s="99">
        <v>0</v>
      </c>
      <c r="T472" s="99">
        <v>0</v>
      </c>
      <c r="U472" s="99">
        <v>0</v>
      </c>
      <c r="V472" s="99">
        <v>0</v>
      </c>
      <c r="W472" s="99">
        <v>0.37445787328834679</v>
      </c>
      <c r="X472" s="99">
        <v>0.3565851533571911</v>
      </c>
      <c r="Y472" s="99">
        <v>0.27626716920576438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4.4663886282847766E-2</v>
      </c>
      <c r="I473" s="123">
        <f t="shared" si="246"/>
        <v>9.568811974980343E-3</v>
      </c>
      <c r="J473" s="123">
        <f t="shared" si="246"/>
        <v>4.7492722513723835E-2</v>
      </c>
      <c r="K473" s="123">
        <f t="shared" si="246"/>
        <v>0.16983907502879869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0.12475524050568912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0.56687526636268926</v>
      </c>
      <c r="X473" s="123">
        <f t="shared" si="246"/>
        <v>6.0551044054050117E-2</v>
      </c>
      <c r="Y473" s="123">
        <f t="shared" si="246"/>
        <v>4.3780721383443896E-2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4.4663886282847766E-2</v>
      </c>
      <c r="I474" s="99">
        <f>RES_hhdet_in_fecs!I8</f>
        <v>9.568811974980343E-3</v>
      </c>
      <c r="J474" s="99">
        <f>RES_hhdet_in_fecs!J8</f>
        <v>4.7492722513723835E-2</v>
      </c>
      <c r="K474" s="99">
        <f>RES_hhdet_in_fecs!K8</f>
        <v>0.16983907502879869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0.12475524050568912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0.56687526636268926</v>
      </c>
      <c r="X474" s="99">
        <f>RES_hhdet_in_fecs!X8</f>
        <v>6.0551044054050117E-2</v>
      </c>
      <c r="Y474" s="99">
        <f>RES_hhdet_in_fecs!Y8</f>
        <v>4.3780721383443896E-2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11.779403017945956</v>
      </c>
      <c r="I475" s="123">
        <v>12.457258705423497</v>
      </c>
      <c r="J475" s="123">
        <v>13.974150764958315</v>
      </c>
      <c r="K475" s="123">
        <v>12.765351305141955</v>
      </c>
      <c r="L475" s="123">
        <v>0</v>
      </c>
      <c r="M475" s="123">
        <v>0</v>
      </c>
      <c r="N475" s="123">
        <v>0</v>
      </c>
      <c r="O475" s="123">
        <v>13.132175333219982</v>
      </c>
      <c r="P475" s="123">
        <v>0</v>
      </c>
      <c r="Q475" s="123">
        <v>0</v>
      </c>
      <c r="R475" s="123">
        <v>12.166051120313734</v>
      </c>
      <c r="S475" s="123">
        <v>0</v>
      </c>
      <c r="T475" s="123">
        <v>0</v>
      </c>
      <c r="U475" s="123">
        <v>0</v>
      </c>
      <c r="V475" s="123">
        <v>0</v>
      </c>
      <c r="W475" s="123">
        <v>12.279144381508056</v>
      </c>
      <c r="X475" s="123">
        <v>8.8715129126976482</v>
      </c>
      <c r="Y475" s="123">
        <v>8.1696115175128359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14.453294192349723</v>
      </c>
      <c r="I476" s="99">
        <v>16.624482733897775</v>
      </c>
      <c r="J476" s="99">
        <v>19.067693578560682</v>
      </c>
      <c r="K476" s="99">
        <v>17.950177389946159</v>
      </c>
      <c r="L476" s="99">
        <v>0</v>
      </c>
      <c r="M476" s="99">
        <v>0</v>
      </c>
      <c r="N476" s="99">
        <v>0</v>
      </c>
      <c r="O476" s="99">
        <v>13.132175333219982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16.064052515070383</v>
      </c>
      <c r="X476" s="99">
        <v>9.9039725179510416</v>
      </c>
      <c r="Y476" s="99">
        <v>8.3949184028416113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12.961885912238397</v>
      </c>
      <c r="I477" s="99">
        <v>13.284297890252239</v>
      </c>
      <c r="J477" s="99">
        <v>12.351881937258623</v>
      </c>
      <c r="K477" s="99">
        <v>12.33832666014051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13.467206859009368</v>
      </c>
      <c r="X477" s="99">
        <v>9.1035898080277136</v>
      </c>
      <c r="Y477" s="99">
        <v>8.100099341771072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9.705411620729917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0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3.2450584325424652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0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6.460353188187451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11.792685844803522</v>
      </c>
      <c r="I481" s="102">
        <v>11.69181570939914</v>
      </c>
      <c r="J481" s="102">
        <v>11.684253892463969</v>
      </c>
      <c r="K481" s="102">
        <v>10.641001588619035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12.166051120313734</v>
      </c>
      <c r="S481" s="102">
        <v>0</v>
      </c>
      <c r="T481" s="102">
        <v>0</v>
      </c>
      <c r="U481" s="102">
        <v>0</v>
      </c>
      <c r="V481" s="102">
        <v>0</v>
      </c>
      <c r="W481" s="102">
        <v>12.253232615166933</v>
      </c>
      <c r="X481" s="102">
        <v>9.0416846119237171</v>
      </c>
      <c r="Y481" s="102">
        <v>8.3254945456811864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9.074034226268676</v>
      </c>
      <c r="I482" s="105">
        <v>9.1518473432370353</v>
      </c>
      <c r="J482" s="105">
        <v>9.0938690474173516</v>
      </c>
      <c r="K482" s="105">
        <v>8.2334112489959281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10.366510523733949</v>
      </c>
      <c r="X482" s="105">
        <v>7.5234639357648172</v>
      </c>
      <c r="Y482" s="105">
        <v>6.9931415822951513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2.3845461119912059</v>
      </c>
      <c r="I483" s="99">
        <v>2.8560734302879269</v>
      </c>
      <c r="J483" s="99">
        <v>2.6255420113927288</v>
      </c>
      <c r="K483" s="99">
        <v>2.1740586459290352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2.6925187261432062</v>
      </c>
      <c r="X483" s="99">
        <v>0.76223381075582353</v>
      </c>
      <c r="Y483" s="99">
        <v>0.57338469946157011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6.6894881142774709</v>
      </c>
      <c r="I484" s="99">
        <v>6.2957739129491088</v>
      </c>
      <c r="J484" s="99">
        <v>6.4683270360246228</v>
      </c>
      <c r="K484" s="99">
        <v>6.0593526030668921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7.6739917975907428</v>
      </c>
      <c r="X484" s="99">
        <v>6.7612301250089937</v>
      </c>
      <c r="Y484" s="99">
        <v>6.41975688283358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6.9269477512650912</v>
      </c>
      <c r="I485" s="123">
        <v>7.1554438291702569</v>
      </c>
      <c r="J485" s="123">
        <v>7.0573270512620532</v>
      </c>
      <c r="K485" s="123">
        <v>5.8046767104154346</v>
      </c>
      <c r="L485" s="123">
        <v>0</v>
      </c>
      <c r="M485" s="123">
        <v>0</v>
      </c>
      <c r="N485" s="123">
        <v>0</v>
      </c>
      <c r="O485" s="123">
        <v>7.4153388411305281</v>
      </c>
      <c r="P485" s="123">
        <v>0</v>
      </c>
      <c r="Q485" s="123">
        <v>0</v>
      </c>
      <c r="R485" s="123">
        <v>5.8989241525753204</v>
      </c>
      <c r="S485" s="123">
        <v>0</v>
      </c>
      <c r="T485" s="123">
        <v>0</v>
      </c>
      <c r="U485" s="123">
        <v>0</v>
      </c>
      <c r="V485" s="123">
        <v>0</v>
      </c>
      <c r="W485" s="123">
        <v>5.8371494592102602</v>
      </c>
      <c r="X485" s="123">
        <v>6.1886652116898206</v>
      </c>
      <c r="Y485" s="123">
        <v>5.7635656191430762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7.8800188805010185</v>
      </c>
      <c r="I487" s="99">
        <v>8.2620612086323639</v>
      </c>
      <c r="J487" s="99">
        <v>7.7000688268779793</v>
      </c>
      <c r="K487" s="99">
        <v>7.7450438597332134</v>
      </c>
      <c r="L487" s="99">
        <v>0</v>
      </c>
      <c r="M487" s="99">
        <v>0</v>
      </c>
      <c r="N487" s="99">
        <v>0</v>
      </c>
      <c r="O487" s="99">
        <v>8.2703617132151077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8.2951569887473049</v>
      </c>
      <c r="X487" s="99">
        <v>8.2535207890447762</v>
      </c>
      <c r="Y487" s="99">
        <v>7.7242317704341694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6.3941687187201159</v>
      </c>
      <c r="I488" s="110">
        <v>6.5402435683842883</v>
      </c>
      <c r="J488" s="110">
        <v>6.758958798337841</v>
      </c>
      <c r="K488" s="110">
        <v>4.7970725554520639</v>
      </c>
      <c r="L488" s="110">
        <v>0</v>
      </c>
      <c r="M488" s="110">
        <v>0</v>
      </c>
      <c r="N488" s="110">
        <v>0</v>
      </c>
      <c r="O488" s="110">
        <v>7.0036611619786937</v>
      </c>
      <c r="P488" s="110">
        <v>0</v>
      </c>
      <c r="Q488" s="110">
        <v>0</v>
      </c>
      <c r="R488" s="110">
        <v>5.8989241525753204</v>
      </c>
      <c r="S488" s="110">
        <v>0</v>
      </c>
      <c r="T488" s="110">
        <v>0</v>
      </c>
      <c r="U488" s="110">
        <v>0</v>
      </c>
      <c r="V488" s="110">
        <v>0</v>
      </c>
      <c r="W488" s="110">
        <v>5.4559611257526441</v>
      </c>
      <c r="X488" s="110">
        <v>6.0927875782963863</v>
      </c>
      <c r="Y488" s="110">
        <v>5.5539160758574306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93.271405614189192</v>
      </c>
      <c r="I490" s="118">
        <f t="shared" si="247"/>
        <v>90.065560725258322</v>
      </c>
      <c r="J490" s="118">
        <f t="shared" si="247"/>
        <v>99.680250533667945</v>
      </c>
      <c r="K490" s="118">
        <f t="shared" si="247"/>
        <v>91.599229875001285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89.600964040772467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75.023300918855952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:Y490" si="249">W491+W494+W496+W506</f>
        <v>65.210149654096895</v>
      </c>
      <c r="X490" s="118">
        <f t="shared" si="249"/>
        <v>59.814709132302319</v>
      </c>
      <c r="Y490" s="118">
        <f t="shared" si="249"/>
        <v>48.197182489798934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79.816926362832561</v>
      </c>
      <c r="I491" s="123">
        <f t="shared" si="250"/>
        <v>76.228865305754169</v>
      </c>
      <c r="J491" s="123">
        <f t="shared" si="250"/>
        <v>84.889526555036753</v>
      </c>
      <c r="K491" s="123">
        <f t="shared" si="250"/>
        <v>78.174780602204393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75.068817396173969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60.845393808624934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:Y491" si="252">SUM(W492:W493)</f>
        <v>47.960619764085848</v>
      </c>
      <c r="X491" s="123">
        <f t="shared" si="252"/>
        <v>46.679315294410152</v>
      </c>
      <c r="Y491" s="123">
        <f t="shared" si="252"/>
        <v>36.218949875186532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79.113310756058354</v>
      </c>
      <c r="I492" s="99">
        <v>75.556888768709669</v>
      </c>
      <c r="J492" s="99">
        <v>84.152835663196782</v>
      </c>
      <c r="K492" s="99">
        <v>77.515770533234914</v>
      </c>
      <c r="L492" s="99">
        <v>0</v>
      </c>
      <c r="M492" s="99">
        <v>0</v>
      </c>
      <c r="N492" s="99">
        <v>0</v>
      </c>
      <c r="O492" s="99">
        <v>74.460128282522618</v>
      </c>
      <c r="P492" s="99">
        <v>0</v>
      </c>
      <c r="Q492" s="99">
        <v>0</v>
      </c>
      <c r="R492" s="99">
        <v>60.362369613910317</v>
      </c>
      <c r="S492" s="99">
        <v>0</v>
      </c>
      <c r="T492" s="99">
        <v>0</v>
      </c>
      <c r="U492" s="99">
        <v>0</v>
      </c>
      <c r="V492" s="99">
        <v>0</v>
      </c>
      <c r="W492" s="99">
        <v>47.586161890797499</v>
      </c>
      <c r="X492" s="99">
        <v>46.322730141052958</v>
      </c>
      <c r="Y492" s="99">
        <v>35.942682705980765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0.7036156067742062</v>
      </c>
      <c r="I493" s="99">
        <v>0.67197653704449745</v>
      </c>
      <c r="J493" s="99">
        <v>0.73669089183997694</v>
      </c>
      <c r="K493" s="99">
        <v>0.65901006896947545</v>
      </c>
      <c r="L493" s="99">
        <v>0</v>
      </c>
      <c r="M493" s="99">
        <v>0</v>
      </c>
      <c r="N493" s="99">
        <v>0</v>
      </c>
      <c r="O493" s="99">
        <v>0.60868911365134937</v>
      </c>
      <c r="P493" s="99">
        <v>0</v>
      </c>
      <c r="Q493" s="99">
        <v>0</v>
      </c>
      <c r="R493" s="99">
        <v>0.48302419471461311</v>
      </c>
      <c r="S493" s="99">
        <v>0</v>
      </c>
      <c r="T493" s="99">
        <v>0</v>
      </c>
      <c r="U493" s="99">
        <v>0</v>
      </c>
      <c r="V493" s="99">
        <v>0</v>
      </c>
      <c r="W493" s="99">
        <v>0.37445787328834679</v>
      </c>
      <c r="X493" s="99">
        <v>0.3565851533571911</v>
      </c>
      <c r="Y493" s="99">
        <v>0.27626716920576438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0.12563017089732853</v>
      </c>
      <c r="I494" s="123">
        <f t="shared" si="253"/>
        <v>2.7911691372779809E-2</v>
      </c>
      <c r="J494" s="123">
        <f t="shared" si="253"/>
        <v>0.14357287845435782</v>
      </c>
      <c r="K494" s="123">
        <f t="shared" si="253"/>
        <v>0.53185780823422757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0.45964422055841719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2.309218621575198</v>
      </c>
      <c r="X494" s="123">
        <f t="shared" si="253"/>
        <v>0.24934105890799185</v>
      </c>
      <c r="Y494" s="123">
        <f t="shared" si="253"/>
        <v>0.18246795916438488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0.12563017089732853</v>
      </c>
      <c r="I495" s="99">
        <f>RES_hhdet_in_tess!I8</f>
        <v>2.7911691372779809E-2</v>
      </c>
      <c r="J495" s="99">
        <f>RES_hhdet_in_tess!J8</f>
        <v>0.14357287845435782</v>
      </c>
      <c r="K495" s="99">
        <f>RES_hhdet_in_tess!K8</f>
        <v>0.53185780823422757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0.45964422055841719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2.309218621575198</v>
      </c>
      <c r="X495" s="99">
        <f>RES_hhdet_in_tess!X8</f>
        <v>0.24934105890799185</v>
      </c>
      <c r="Y495" s="99">
        <f>RES_hhdet_in_tess!Y8</f>
        <v>0.18246795916438488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8.3905828681654224</v>
      </c>
      <c r="I496" s="123">
        <v>8.7065059432417566</v>
      </c>
      <c r="J496" s="123">
        <v>9.531937761671454</v>
      </c>
      <c r="K496" s="123">
        <v>8.7831703559117624</v>
      </c>
      <c r="L496" s="123">
        <v>0</v>
      </c>
      <c r="M496" s="123">
        <v>0</v>
      </c>
      <c r="N496" s="123">
        <v>0</v>
      </c>
      <c r="O496" s="123">
        <v>8.6464962482061622</v>
      </c>
      <c r="P496" s="123">
        <v>0</v>
      </c>
      <c r="Q496" s="123">
        <v>0</v>
      </c>
      <c r="R496" s="123">
        <v>9.3252137759645155</v>
      </c>
      <c r="S496" s="123">
        <v>0</v>
      </c>
      <c r="T496" s="123">
        <v>0</v>
      </c>
      <c r="U496" s="123">
        <v>0</v>
      </c>
      <c r="V496" s="123">
        <v>0</v>
      </c>
      <c r="W496" s="123">
        <v>10.039290765666145</v>
      </c>
      <c r="X496" s="123">
        <v>7.4317325205018481</v>
      </c>
      <c r="Y496" s="123">
        <v>6.7937666902557963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8.9575763296473223</v>
      </c>
      <c r="I497" s="99">
        <v>10.392986882336638</v>
      </c>
      <c r="J497" s="99">
        <v>12.026537833613911</v>
      </c>
      <c r="K497" s="99">
        <v>11.424356279669462</v>
      </c>
      <c r="L497" s="99">
        <v>0</v>
      </c>
      <c r="M497" s="99">
        <v>0</v>
      </c>
      <c r="N497" s="99">
        <v>0</v>
      </c>
      <c r="O497" s="99">
        <v>8.6464962482061622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12.424373791737461</v>
      </c>
      <c r="X497" s="99">
        <v>7.7333685646125758</v>
      </c>
      <c r="Y497" s="99">
        <v>6.6069568462320438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8.3007839232979137</v>
      </c>
      <c r="I498" s="99">
        <v>8.5425230767612117</v>
      </c>
      <c r="J498" s="99">
        <v>7.9810708059218021</v>
      </c>
      <c r="K498" s="99">
        <v>8.017744534629907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10.954614723609085</v>
      </c>
      <c r="X498" s="99">
        <v>7.4373364693128385</v>
      </c>
      <c r="Y498" s="99">
        <v>6.6320316002947948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8.5471015262967391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0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2.0867483381092877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6.460353188187451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8.3818750013259642</v>
      </c>
      <c r="I502" s="102">
        <v>8.3249608781010718</v>
      </c>
      <c r="J502" s="102">
        <v>8.3362476549065203</v>
      </c>
      <c r="K502" s="102">
        <v>7.6095136801352385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9.3252137759645155</v>
      </c>
      <c r="S502" s="102">
        <v>0</v>
      </c>
      <c r="T502" s="102">
        <v>0</v>
      </c>
      <c r="U502" s="102">
        <v>0</v>
      </c>
      <c r="V502" s="102">
        <v>0</v>
      </c>
      <c r="W502" s="102">
        <v>9.8353324630319658</v>
      </c>
      <c r="X502" s="102">
        <v>7.3681871111129089</v>
      </c>
      <c r="Y502" s="102">
        <v>6.8796295439232065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8.3843494638160418</v>
      </c>
      <c r="I503" s="105">
        <v>8.3293929985644102</v>
      </c>
      <c r="J503" s="105">
        <v>8.3415462108876248</v>
      </c>
      <c r="K503" s="105">
        <v>7.6140492046825941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9.8352024483849494</v>
      </c>
      <c r="X503" s="105">
        <v>7.3823844321011771</v>
      </c>
      <c r="Y503" s="105">
        <v>6.8935634893727249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1.694861349538572</v>
      </c>
      <c r="I504" s="99">
        <v>2.0336190856153036</v>
      </c>
      <c r="J504" s="99">
        <v>1.8732191748630025</v>
      </c>
      <c r="K504" s="99">
        <v>1.5546966016157009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2.1612106507942088</v>
      </c>
      <c r="X504" s="99">
        <v>0.62115430709218367</v>
      </c>
      <c r="Y504" s="99">
        <v>0.47380660653914281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6.6894881142774709</v>
      </c>
      <c r="I505" s="99">
        <v>6.2957739129491088</v>
      </c>
      <c r="J505" s="99">
        <v>6.4683270360246228</v>
      </c>
      <c r="K505" s="99">
        <v>6.0593526030668921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7.6739917975907428</v>
      </c>
      <c r="X505" s="99">
        <v>6.7612301250089937</v>
      </c>
      <c r="Y505" s="99">
        <v>6.41975688283358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4.9382662122938799</v>
      </c>
      <c r="I506" s="123">
        <v>5.1022777848896261</v>
      </c>
      <c r="J506" s="123">
        <v>5.1152133385053764</v>
      </c>
      <c r="K506" s="123">
        <v>4.1094211086509072</v>
      </c>
      <c r="L506" s="123">
        <v>0</v>
      </c>
      <c r="M506" s="123">
        <v>0</v>
      </c>
      <c r="N506" s="123">
        <v>0</v>
      </c>
      <c r="O506" s="123">
        <v>5.4260061758339173</v>
      </c>
      <c r="P506" s="123">
        <v>0</v>
      </c>
      <c r="Q506" s="123">
        <v>0</v>
      </c>
      <c r="R506" s="123">
        <v>4.8526933342665082</v>
      </c>
      <c r="S506" s="123">
        <v>0</v>
      </c>
      <c r="T506" s="123">
        <v>0</v>
      </c>
      <c r="U506" s="123">
        <v>0</v>
      </c>
      <c r="V506" s="123">
        <v>0</v>
      </c>
      <c r="W506" s="123">
        <v>4.9010205027697058</v>
      </c>
      <c r="X506" s="123">
        <v>5.4543202584823263</v>
      </c>
      <c r="Y506" s="123">
        <v>5.0019979651922242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4.8753153226730213</v>
      </c>
      <c r="I508" s="99">
        <v>5.1125862749430002</v>
      </c>
      <c r="J508" s="99">
        <v>4.7656663937510899</v>
      </c>
      <c r="K508" s="99">
        <v>4.7943496556341714</v>
      </c>
      <c r="L508" s="99">
        <v>0</v>
      </c>
      <c r="M508" s="99">
        <v>0</v>
      </c>
      <c r="N508" s="99">
        <v>0</v>
      </c>
      <c r="O508" s="99">
        <v>5.1217397558787408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5.1874521942187908</v>
      </c>
      <c r="X508" s="99">
        <v>5.1645983177024393</v>
      </c>
      <c r="Y508" s="99">
        <v>4.8336963813972629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4.9734565701184161</v>
      </c>
      <c r="I509" s="110">
        <v>5.0965470003503217</v>
      </c>
      <c r="J509" s="110">
        <v>5.2774771202883315</v>
      </c>
      <c r="K509" s="110">
        <v>3.7537477763972609</v>
      </c>
      <c r="L509" s="110">
        <v>0</v>
      </c>
      <c r="M509" s="110">
        <v>0</v>
      </c>
      <c r="N509" s="110">
        <v>0</v>
      </c>
      <c r="O509" s="110">
        <v>5.5725048224790026</v>
      </c>
      <c r="P509" s="110">
        <v>0</v>
      </c>
      <c r="Q509" s="110">
        <v>0</v>
      </c>
      <c r="R509" s="110">
        <v>4.8526933342665082</v>
      </c>
      <c r="S509" s="110">
        <v>0</v>
      </c>
      <c r="T509" s="110">
        <v>0</v>
      </c>
      <c r="U509" s="110">
        <v>0</v>
      </c>
      <c r="V509" s="110">
        <v>0</v>
      </c>
      <c r="W509" s="110">
        <v>4.8566006147909695</v>
      </c>
      <c r="X509" s="110">
        <v>5.4677729446308216</v>
      </c>
      <c r="Y509" s="110">
        <v>5.0199940682787343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40.042073243066788</v>
      </c>
      <c r="I511" s="118">
        <f t="shared" si="254"/>
        <v>38.750088334172112</v>
      </c>
      <c r="J511" s="118">
        <f t="shared" si="254"/>
        <v>43.99646502534037</v>
      </c>
      <c r="K511" s="118">
        <f t="shared" si="254"/>
        <v>40.133936764740909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41.011122813280416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27.871359699958994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:Y511" si="256">W512+W515+W517+W527</f>
        <v>19.882103310655278</v>
      </c>
      <c r="X511" s="118">
        <f t="shared" si="256"/>
        <v>19.514418173110638</v>
      </c>
      <c r="Y511" s="118">
        <f t="shared" si="256"/>
        <v>15.281601052530878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39.056547585138468</v>
      </c>
      <c r="I512" s="123">
        <f t="shared" si="257"/>
        <v>36.894475961500376</v>
      </c>
      <c r="J512" s="123">
        <f t="shared" si="257"/>
        <v>41.184141412365641</v>
      </c>
      <c r="K512" s="123">
        <f t="shared" si="257"/>
        <v>37.51752639760798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35.701526977899945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27.871359699958994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:Y512" si="259">SUM(W513:W514)</f>
        <v>19.171715930376639</v>
      </c>
      <c r="X512" s="123">
        <f t="shared" si="259"/>
        <v>18.832442934737795</v>
      </c>
      <c r="Y512" s="123">
        <f t="shared" si="259"/>
        <v>14.186623595561132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39.056547585138468</v>
      </c>
      <c r="I513" s="99">
        <v>36.894475961500376</v>
      </c>
      <c r="J513" s="99">
        <v>41.184141412365641</v>
      </c>
      <c r="K513" s="99">
        <v>37.51752639760798</v>
      </c>
      <c r="L513" s="99">
        <v>0</v>
      </c>
      <c r="M513" s="99">
        <v>0</v>
      </c>
      <c r="N513" s="99">
        <v>0</v>
      </c>
      <c r="O513" s="99">
        <v>35.701526977899945</v>
      </c>
      <c r="P513" s="99">
        <v>0</v>
      </c>
      <c r="Q513" s="99">
        <v>0</v>
      </c>
      <c r="R513" s="99">
        <v>27.871359699958994</v>
      </c>
      <c r="S513" s="99">
        <v>0</v>
      </c>
      <c r="T513" s="99">
        <v>0</v>
      </c>
      <c r="U513" s="99">
        <v>0</v>
      </c>
      <c r="V513" s="99">
        <v>0</v>
      </c>
      <c r="W513" s="99">
        <v>19.171715930376639</v>
      </c>
      <c r="X513" s="99">
        <v>18.832442934737795</v>
      </c>
      <c r="Y513" s="99">
        <v>14.186623595561132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0.34367908441552736</v>
      </c>
      <c r="I517" s="123">
        <v>1.1850338710493467</v>
      </c>
      <c r="J517" s="123">
        <v>2.2577762082620425</v>
      </c>
      <c r="K517" s="123">
        <v>2.0150671185279121</v>
      </c>
      <c r="L517" s="123">
        <v>0</v>
      </c>
      <c r="M517" s="123">
        <v>0</v>
      </c>
      <c r="N517" s="123">
        <v>0</v>
      </c>
      <c r="O517" s="123">
        <v>4.6990198411789361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0.45739891738349298</v>
      </c>
      <c r="X517" s="123">
        <v>0.59878214596931922</v>
      </c>
      <c r="Y517" s="123">
        <v>0.92548195939559763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5.0267060521795957</v>
      </c>
      <c r="I518" s="99">
        <v>5.7662495130796918</v>
      </c>
      <c r="J518" s="99">
        <v>6.6847064060264803</v>
      </c>
      <c r="K518" s="99">
        <v>6.2772470189053005</v>
      </c>
      <c r="L518" s="99">
        <v>0</v>
      </c>
      <c r="M518" s="99">
        <v>0</v>
      </c>
      <c r="N518" s="99">
        <v>0</v>
      </c>
      <c r="O518" s="99">
        <v>4.6990198411789361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5.6347899671823898</v>
      </c>
      <c r="X518" s="99">
        <v>3.5251833533143602</v>
      </c>
      <c r="Y518" s="99">
        <v>2.9144222446177026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2.9444220038240752</v>
      </c>
      <c r="I519" s="99">
        <v>3.0176611087496994</v>
      </c>
      <c r="J519" s="99">
        <v>2.805853500867669</v>
      </c>
      <c r="K519" s="99">
        <v>2.8027742841175183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3.0592107100925685</v>
      </c>
      <c r="X519" s="99">
        <v>2.0679714607915756</v>
      </c>
      <c r="Y519" s="99">
        <v>1.840018566476717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0.73714747353634646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0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0.73714747353634646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0.64184657351279606</v>
      </c>
      <c r="I527" s="123">
        <v>0.6705785016223863</v>
      </c>
      <c r="J527" s="123">
        <v>0.5545474047126846</v>
      </c>
      <c r="K527" s="123">
        <v>0.60134324860501798</v>
      </c>
      <c r="L527" s="123">
        <v>0</v>
      </c>
      <c r="M527" s="123">
        <v>0</v>
      </c>
      <c r="N527" s="123">
        <v>0</v>
      </c>
      <c r="O527" s="123">
        <v>0.61057599420153186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0.25298846289514487</v>
      </c>
      <c r="X527" s="123">
        <v>8.3193092403523711E-2</v>
      </c>
      <c r="Y527" s="123">
        <v>0.16949549757414922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1.7900250888946116</v>
      </c>
      <c r="I529" s="99">
        <v>1.8768098241529281</v>
      </c>
      <c r="J529" s="99">
        <v>1.7491476347136019</v>
      </c>
      <c r="K529" s="99">
        <v>1.7593641631769972</v>
      </c>
      <c r="L529" s="99">
        <v>0</v>
      </c>
      <c r="M529" s="99">
        <v>0</v>
      </c>
      <c r="N529" s="99">
        <v>0</v>
      </c>
      <c r="O529" s="99">
        <v>1.8786953667739443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1.8843278615638377</v>
      </c>
      <c r="X529" s="99">
        <v>1.8748697824394118</v>
      </c>
      <c r="Y529" s="99">
        <v>1.7546364889718262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705900</v>
      </c>
      <c r="C5" s="120">
        <v>688926</v>
      </c>
      <c r="D5" s="120">
        <v>665123</v>
      </c>
      <c r="E5" s="120">
        <v>635644</v>
      </c>
      <c r="F5" s="120">
        <v>611224</v>
      </c>
      <c r="G5" s="120">
        <v>592251</v>
      </c>
      <c r="H5" s="120">
        <v>573258</v>
      </c>
      <c r="I5" s="120">
        <v>564632</v>
      </c>
      <c r="J5" s="120">
        <v>536910</v>
      </c>
      <c r="K5" s="120">
        <v>509606</v>
      </c>
      <c r="L5" s="120">
        <v>475811</v>
      </c>
      <c r="M5" s="120">
        <v>432865</v>
      </c>
      <c r="N5" s="120">
        <v>392965</v>
      </c>
      <c r="O5" s="120">
        <v>358084</v>
      </c>
      <c r="P5" s="120">
        <v>333585</v>
      </c>
      <c r="Q5" s="120">
        <v>326619</v>
      </c>
      <c r="R5" s="120">
        <v>333191</v>
      </c>
      <c r="S5" s="120">
        <v>332668</v>
      </c>
      <c r="T5" s="120">
        <v>324274</v>
      </c>
      <c r="U5" s="120">
        <v>314902</v>
      </c>
      <c r="V5" s="120">
        <v>307434</v>
      </c>
      <c r="W5" s="120">
        <v>313502</v>
      </c>
      <c r="X5" s="120">
        <v>324541</v>
      </c>
      <c r="Y5" s="120">
        <v>329363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705900</v>
      </c>
      <c r="C7" s="52">
        <v>688926</v>
      </c>
      <c r="D7" s="52">
        <v>665123</v>
      </c>
      <c r="E7" s="52">
        <v>635644</v>
      </c>
      <c r="F7" s="52">
        <v>611224</v>
      </c>
      <c r="G7" s="52">
        <v>592251</v>
      </c>
      <c r="H7" s="52">
        <v>573258</v>
      </c>
      <c r="I7" s="52">
        <v>564632</v>
      </c>
      <c r="J7" s="52">
        <v>536910</v>
      </c>
      <c r="K7" s="52">
        <v>509606</v>
      </c>
      <c r="L7" s="52">
        <v>475811</v>
      </c>
      <c r="M7" s="52">
        <v>432865</v>
      </c>
      <c r="N7" s="52">
        <v>392965</v>
      </c>
      <c r="O7" s="52">
        <v>358084</v>
      </c>
      <c r="P7" s="52">
        <v>333585</v>
      </c>
      <c r="Q7" s="52">
        <v>326619</v>
      </c>
      <c r="R7" s="52">
        <v>333191</v>
      </c>
      <c r="S7" s="52">
        <v>332668</v>
      </c>
      <c r="T7" s="52">
        <v>324274</v>
      </c>
      <c r="U7" s="52">
        <v>314902</v>
      </c>
      <c r="V7" s="52">
        <v>307434</v>
      </c>
      <c r="W7" s="52">
        <v>313502</v>
      </c>
      <c r="X7" s="52">
        <v>324541</v>
      </c>
      <c r="Y7" s="52">
        <v>329363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45944</v>
      </c>
      <c r="C9" s="52">
        <v>46916</v>
      </c>
      <c r="D9" s="52">
        <v>47869</v>
      </c>
      <c r="E9" s="52">
        <v>45733</v>
      </c>
      <c r="F9" s="52">
        <v>43142</v>
      </c>
      <c r="G9" s="52">
        <v>40192</v>
      </c>
      <c r="H9" s="52">
        <v>37865</v>
      </c>
      <c r="I9" s="52">
        <v>35378</v>
      </c>
      <c r="J9" s="52">
        <v>33590</v>
      </c>
      <c r="K9" s="52">
        <v>30854</v>
      </c>
      <c r="L9" s="52">
        <v>28969</v>
      </c>
      <c r="M9" s="52">
        <v>28656</v>
      </c>
      <c r="N9" s="52">
        <v>27442</v>
      </c>
      <c r="O9" s="52">
        <v>25159</v>
      </c>
      <c r="P9" s="52">
        <v>24028</v>
      </c>
      <c r="Q9" s="52">
        <v>21991</v>
      </c>
      <c r="R9" s="52">
        <v>20596</v>
      </c>
      <c r="S9" s="52">
        <v>23506</v>
      </c>
      <c r="T9" s="52">
        <v>29207</v>
      </c>
      <c r="U9" s="52">
        <v>34547</v>
      </c>
      <c r="V9" s="52">
        <v>37192</v>
      </c>
      <c r="W9" s="52">
        <v>44552</v>
      </c>
      <c r="X9" s="52">
        <v>49913</v>
      </c>
      <c r="Y9" s="52">
        <v>51007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80083</v>
      </c>
      <c r="C11" s="52">
        <v>77534</v>
      </c>
      <c r="D11" s="52">
        <v>71844</v>
      </c>
      <c r="E11" s="52">
        <v>65509</v>
      </c>
      <c r="F11" s="52">
        <v>60482</v>
      </c>
      <c r="G11" s="52">
        <v>56372</v>
      </c>
      <c r="H11" s="52">
        <v>50364</v>
      </c>
      <c r="I11" s="52">
        <v>46406</v>
      </c>
      <c r="J11" s="52">
        <v>41445</v>
      </c>
      <c r="K11" s="52">
        <v>36968</v>
      </c>
      <c r="L11" s="52">
        <v>31879</v>
      </c>
      <c r="M11" s="52">
        <v>26357</v>
      </c>
      <c r="N11" s="52">
        <v>20594</v>
      </c>
      <c r="O11" s="52">
        <v>16052</v>
      </c>
      <c r="P11" s="52">
        <v>14026</v>
      </c>
      <c r="Q11" s="52">
        <v>12933</v>
      </c>
      <c r="R11" s="52">
        <v>12579</v>
      </c>
      <c r="S11" s="52">
        <v>12070</v>
      </c>
      <c r="T11" s="52">
        <v>11454</v>
      </c>
      <c r="U11" s="52">
        <v>10839</v>
      </c>
      <c r="V11" s="52">
        <v>10220</v>
      </c>
      <c r="W11" s="52">
        <v>9663</v>
      </c>
      <c r="X11" s="52">
        <v>8741</v>
      </c>
      <c r="Y11" s="52">
        <v>8184</v>
      </c>
      <c r="DA11" s="63" t="s">
        <v>1071</v>
      </c>
    </row>
    <row r="12" spans="1:105" ht="12" customHeight="1" x14ac:dyDescent="0.25">
      <c r="A12" s="97" t="s">
        <v>140</v>
      </c>
      <c r="B12" s="52">
        <v>29</v>
      </c>
      <c r="C12" s="52">
        <v>27</v>
      </c>
      <c r="D12" s="52">
        <v>26</v>
      </c>
      <c r="E12" s="52">
        <v>22</v>
      </c>
      <c r="F12" s="52">
        <v>21</v>
      </c>
      <c r="G12" s="52">
        <v>23</v>
      </c>
      <c r="H12" s="52">
        <v>24</v>
      </c>
      <c r="I12" s="52">
        <v>26</v>
      </c>
      <c r="J12" s="52">
        <v>24</v>
      </c>
      <c r="K12" s="52">
        <v>26</v>
      </c>
      <c r="L12" s="52">
        <v>26</v>
      </c>
      <c r="M12" s="52">
        <v>23</v>
      </c>
      <c r="N12" s="52">
        <v>18</v>
      </c>
      <c r="O12" s="52">
        <v>12</v>
      </c>
      <c r="P12" s="52">
        <v>12</v>
      </c>
      <c r="Q12" s="52">
        <v>10</v>
      </c>
      <c r="R12" s="52">
        <v>9</v>
      </c>
      <c r="S12" s="52">
        <v>8</v>
      </c>
      <c r="T12" s="52">
        <v>8</v>
      </c>
      <c r="U12" s="52">
        <v>8</v>
      </c>
      <c r="V12" s="52">
        <v>8</v>
      </c>
      <c r="W12" s="52">
        <v>8</v>
      </c>
      <c r="X12" s="52">
        <v>10</v>
      </c>
      <c r="Y12" s="52">
        <v>8</v>
      </c>
      <c r="DA12" s="63" t="s">
        <v>1072</v>
      </c>
    </row>
    <row r="13" spans="1:105" ht="12" customHeight="1" x14ac:dyDescent="0.25">
      <c r="A13" s="97" t="s">
        <v>122</v>
      </c>
      <c r="B13" s="52">
        <v>603662</v>
      </c>
      <c r="C13" s="52">
        <v>590063</v>
      </c>
      <c r="D13" s="52">
        <v>573270</v>
      </c>
      <c r="E13" s="52">
        <v>550800</v>
      </c>
      <c r="F13" s="52">
        <v>531711</v>
      </c>
      <c r="G13" s="52">
        <v>516023</v>
      </c>
      <c r="H13" s="52">
        <v>500007</v>
      </c>
      <c r="I13" s="52">
        <v>490878</v>
      </c>
      <c r="J13" s="52">
        <v>466803</v>
      </c>
      <c r="K13" s="52">
        <v>441099</v>
      </c>
      <c r="L13" s="52">
        <v>405534</v>
      </c>
      <c r="M13" s="52">
        <v>365055</v>
      </c>
      <c r="N13" s="52">
        <v>330718</v>
      </c>
      <c r="O13" s="52">
        <v>302764</v>
      </c>
      <c r="P13" s="52">
        <v>281732</v>
      </c>
      <c r="Q13" s="52">
        <v>275768</v>
      </c>
      <c r="R13" s="52">
        <v>280424</v>
      </c>
      <c r="S13" s="52">
        <v>280372</v>
      </c>
      <c r="T13" s="52">
        <v>271897</v>
      </c>
      <c r="U13" s="52">
        <v>263141</v>
      </c>
      <c r="V13" s="52">
        <v>257299</v>
      </c>
      <c r="W13" s="52">
        <v>260913</v>
      </c>
      <c r="X13" s="52">
        <v>264778</v>
      </c>
      <c r="Y13" s="52">
        <v>266368</v>
      </c>
      <c r="DA13" s="63" t="s">
        <v>1073</v>
      </c>
    </row>
    <row r="14" spans="1:105" ht="12" customHeight="1" x14ac:dyDescent="0.25">
      <c r="A14" s="97" t="s">
        <v>121</v>
      </c>
      <c r="B14" s="52">
        <v>22126</v>
      </c>
      <c r="C14" s="52">
        <v>21302</v>
      </c>
      <c r="D14" s="52">
        <v>19983</v>
      </c>
      <c r="E14" s="52">
        <v>19313</v>
      </c>
      <c r="F14" s="52">
        <v>19010</v>
      </c>
      <c r="G14" s="52">
        <v>19833</v>
      </c>
      <c r="H14" s="52">
        <v>22863</v>
      </c>
      <c r="I14" s="52">
        <v>27322</v>
      </c>
      <c r="J14" s="52">
        <v>28638</v>
      </c>
      <c r="K14" s="52">
        <v>31513</v>
      </c>
      <c r="L14" s="52">
        <v>38372</v>
      </c>
      <c r="M14" s="52">
        <v>41430</v>
      </c>
      <c r="N14" s="52">
        <v>41635</v>
      </c>
      <c r="O14" s="52">
        <v>39256</v>
      </c>
      <c r="P14" s="52">
        <v>37815</v>
      </c>
      <c r="Q14" s="52">
        <v>37908</v>
      </c>
      <c r="R14" s="52">
        <v>40179</v>
      </c>
      <c r="S14" s="52">
        <v>40218</v>
      </c>
      <c r="T14" s="52">
        <v>40915</v>
      </c>
      <c r="U14" s="52">
        <v>40914</v>
      </c>
      <c r="V14" s="52">
        <v>39907</v>
      </c>
      <c r="W14" s="52">
        <v>42918</v>
      </c>
      <c r="X14" s="52">
        <v>51012</v>
      </c>
      <c r="Y14" s="52">
        <v>54803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322281</v>
      </c>
      <c r="C16" s="52">
        <v>310835</v>
      </c>
      <c r="D16" s="52">
        <v>299612</v>
      </c>
      <c r="E16" s="52">
        <v>285523</v>
      </c>
      <c r="F16" s="52">
        <v>277681</v>
      </c>
      <c r="G16" s="52">
        <v>265325</v>
      </c>
      <c r="H16" s="52">
        <v>246014</v>
      </c>
      <c r="I16" s="52">
        <v>235508</v>
      </c>
      <c r="J16" s="52">
        <v>217593</v>
      </c>
      <c r="K16" s="52">
        <v>200003</v>
      </c>
      <c r="L16" s="52">
        <v>180350</v>
      </c>
      <c r="M16" s="52">
        <v>158719</v>
      </c>
      <c r="N16" s="52">
        <v>136810</v>
      </c>
      <c r="O16" s="52">
        <v>120693</v>
      </c>
      <c r="P16" s="52">
        <v>110803</v>
      </c>
      <c r="Q16" s="52">
        <v>104971</v>
      </c>
      <c r="R16" s="52">
        <v>99274</v>
      </c>
      <c r="S16" s="52">
        <v>93157</v>
      </c>
      <c r="T16" s="52">
        <v>86437</v>
      </c>
      <c r="U16" s="52">
        <v>80733</v>
      </c>
      <c r="V16" s="52">
        <v>74501</v>
      </c>
      <c r="W16" s="52">
        <v>68098</v>
      </c>
      <c r="X16" s="52">
        <v>58981</v>
      </c>
      <c r="Y16" s="52">
        <v>52250</v>
      </c>
      <c r="DA16" s="63" t="s">
        <v>1075</v>
      </c>
    </row>
    <row r="17" spans="1:105" ht="12" customHeight="1" x14ac:dyDescent="0.25">
      <c r="A17" s="109" t="s">
        <v>120</v>
      </c>
      <c r="B17" s="36">
        <v>383619</v>
      </c>
      <c r="C17" s="36">
        <v>378091</v>
      </c>
      <c r="D17" s="36">
        <v>365511</v>
      </c>
      <c r="E17" s="36">
        <v>350121</v>
      </c>
      <c r="F17" s="36">
        <v>333543</v>
      </c>
      <c r="G17" s="36">
        <v>326926</v>
      </c>
      <c r="H17" s="36">
        <v>327244</v>
      </c>
      <c r="I17" s="36">
        <v>329124</v>
      </c>
      <c r="J17" s="36">
        <v>319317</v>
      </c>
      <c r="K17" s="36">
        <v>309603</v>
      </c>
      <c r="L17" s="36">
        <v>295461</v>
      </c>
      <c r="M17" s="36">
        <v>274146</v>
      </c>
      <c r="N17" s="36">
        <v>256155</v>
      </c>
      <c r="O17" s="36">
        <v>237391</v>
      </c>
      <c r="P17" s="36">
        <v>222782</v>
      </c>
      <c r="Q17" s="36">
        <v>221648</v>
      </c>
      <c r="R17" s="36">
        <v>233917</v>
      </c>
      <c r="S17" s="36">
        <v>239511</v>
      </c>
      <c r="T17" s="36">
        <v>237837</v>
      </c>
      <c r="U17" s="36">
        <v>234169</v>
      </c>
      <c r="V17" s="36">
        <v>232933</v>
      </c>
      <c r="W17" s="36">
        <v>245404</v>
      </c>
      <c r="X17" s="36">
        <v>265560</v>
      </c>
      <c r="Y17" s="36">
        <v>277113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55148</v>
      </c>
      <c r="D21" s="52">
        <v>55158</v>
      </c>
      <c r="E21" s="52">
        <v>55221</v>
      </c>
      <c r="F21" s="52">
        <v>55385</v>
      </c>
      <c r="G21" s="52">
        <v>55690</v>
      </c>
      <c r="H21" s="52">
        <v>56182</v>
      </c>
      <c r="I21" s="52">
        <v>56910</v>
      </c>
      <c r="J21" s="52">
        <v>57938</v>
      </c>
      <c r="K21" s="52">
        <v>59323</v>
      </c>
      <c r="L21" s="52">
        <v>61116</v>
      </c>
      <c r="M21" s="52">
        <v>63365</v>
      </c>
      <c r="N21" s="52">
        <v>66104</v>
      </c>
      <c r="O21" s="52">
        <v>58348</v>
      </c>
      <c r="P21" s="52">
        <v>24501</v>
      </c>
      <c r="Q21" s="52">
        <v>17116</v>
      </c>
      <c r="R21" s="52">
        <v>26852</v>
      </c>
      <c r="S21" s="52">
        <v>32781</v>
      </c>
      <c r="T21" s="52">
        <v>31744</v>
      </c>
      <c r="U21" s="52">
        <v>31643</v>
      </c>
      <c r="V21" s="52">
        <v>32467</v>
      </c>
      <c r="W21" s="52">
        <v>32279</v>
      </c>
      <c r="X21" s="52">
        <v>30872</v>
      </c>
      <c r="Y21" s="52">
        <v>29115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7179</v>
      </c>
      <c r="D23" s="52">
        <v>7194</v>
      </c>
      <c r="E23" s="52">
        <v>7307</v>
      </c>
      <c r="F23" s="52">
        <v>7603</v>
      </c>
      <c r="G23" s="52">
        <v>8152</v>
      </c>
      <c r="H23" s="52">
        <v>9004</v>
      </c>
      <c r="I23" s="52">
        <v>5933</v>
      </c>
      <c r="J23" s="52">
        <v>4743</v>
      </c>
      <c r="K23" s="52">
        <v>6901</v>
      </c>
      <c r="L23" s="52">
        <v>6141</v>
      </c>
      <c r="M23" s="52">
        <v>5091</v>
      </c>
      <c r="N23" s="52">
        <v>4971</v>
      </c>
      <c r="O23" s="52">
        <v>6380</v>
      </c>
      <c r="P23" s="52">
        <v>3984</v>
      </c>
      <c r="Q23" s="52">
        <v>3380</v>
      </c>
      <c r="R23" s="52">
        <v>3605</v>
      </c>
      <c r="S23" s="52">
        <v>4175</v>
      </c>
      <c r="T23" s="52">
        <v>4050</v>
      </c>
      <c r="U23" s="52">
        <v>3792</v>
      </c>
      <c r="V23" s="52">
        <v>3521</v>
      </c>
      <c r="W23" s="52">
        <v>3617</v>
      </c>
      <c r="X23" s="52">
        <v>3790</v>
      </c>
      <c r="Y23" s="52">
        <v>4706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12513</v>
      </c>
      <c r="D25" s="52">
        <v>12532</v>
      </c>
      <c r="E25" s="52">
        <v>12664</v>
      </c>
      <c r="F25" s="52">
        <v>12987</v>
      </c>
      <c r="G25" s="52">
        <v>13588</v>
      </c>
      <c r="H25" s="52">
        <v>14556</v>
      </c>
      <c r="I25" s="52">
        <v>8488</v>
      </c>
      <c r="J25" s="52">
        <v>6956</v>
      </c>
      <c r="K25" s="52">
        <v>8006</v>
      </c>
      <c r="L25" s="52">
        <v>7228</v>
      </c>
      <c r="M25" s="52">
        <v>7428</v>
      </c>
      <c r="N25" s="52">
        <v>7848</v>
      </c>
      <c r="O25" s="52">
        <v>6795</v>
      </c>
      <c r="P25" s="52">
        <v>3144</v>
      </c>
      <c r="Q25" s="52">
        <v>2783</v>
      </c>
      <c r="R25" s="52">
        <v>2400</v>
      </c>
      <c r="S25" s="52">
        <v>2613</v>
      </c>
      <c r="T25" s="52">
        <v>2072</v>
      </c>
      <c r="U25" s="52">
        <v>1951</v>
      </c>
      <c r="V25" s="52">
        <v>1926</v>
      </c>
      <c r="W25" s="52">
        <v>1831</v>
      </c>
      <c r="X25" s="52">
        <v>1586</v>
      </c>
      <c r="Y25" s="52">
        <v>1739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5</v>
      </c>
      <c r="D26" s="52">
        <v>4</v>
      </c>
      <c r="E26" s="52">
        <v>5</v>
      </c>
      <c r="F26" s="52">
        <v>4</v>
      </c>
      <c r="G26" s="52">
        <v>5</v>
      </c>
      <c r="H26" s="52">
        <v>4</v>
      </c>
      <c r="I26" s="52">
        <v>3</v>
      </c>
      <c r="J26" s="52">
        <v>2</v>
      </c>
      <c r="K26" s="52">
        <v>2</v>
      </c>
      <c r="L26" s="52">
        <v>4</v>
      </c>
      <c r="M26" s="52">
        <v>4</v>
      </c>
      <c r="N26" s="52">
        <v>5</v>
      </c>
      <c r="O26" s="52">
        <v>6</v>
      </c>
      <c r="P26" s="52">
        <v>2</v>
      </c>
      <c r="Q26" s="52">
        <v>2</v>
      </c>
      <c r="R26" s="52">
        <v>3</v>
      </c>
      <c r="S26" s="52">
        <v>3</v>
      </c>
      <c r="T26" s="52">
        <v>2</v>
      </c>
      <c r="U26" s="52">
        <v>0</v>
      </c>
      <c r="V26" s="52">
        <v>0</v>
      </c>
      <c r="W26" s="52">
        <v>2</v>
      </c>
      <c r="X26" s="52">
        <v>0</v>
      </c>
      <c r="Y26" s="52">
        <v>2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94322</v>
      </c>
      <c r="D27" s="52">
        <v>94480</v>
      </c>
      <c r="E27" s="52">
        <v>95578</v>
      </c>
      <c r="F27" s="52">
        <v>98523</v>
      </c>
      <c r="G27" s="52">
        <v>104191</v>
      </c>
      <c r="H27" s="52">
        <v>113526</v>
      </c>
      <c r="I27" s="52">
        <v>70963</v>
      </c>
      <c r="J27" s="52">
        <v>68291</v>
      </c>
      <c r="K27" s="52">
        <v>78527</v>
      </c>
      <c r="L27" s="52">
        <v>78941</v>
      </c>
      <c r="M27" s="52">
        <v>80582</v>
      </c>
      <c r="N27" s="52">
        <v>84753</v>
      </c>
      <c r="O27" s="52">
        <v>79289</v>
      </c>
      <c r="P27" s="52">
        <v>46739</v>
      </c>
      <c r="Q27" s="52">
        <v>46103</v>
      </c>
      <c r="R27" s="52">
        <v>46451</v>
      </c>
      <c r="S27" s="52">
        <v>49101</v>
      </c>
      <c r="T27" s="52">
        <v>45564</v>
      </c>
      <c r="U27" s="52">
        <v>44447</v>
      </c>
      <c r="V27" s="52">
        <v>45820</v>
      </c>
      <c r="W27" s="52">
        <v>43076</v>
      </c>
      <c r="X27" s="52">
        <v>38890</v>
      </c>
      <c r="Y27" s="52">
        <v>43872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3457</v>
      </c>
      <c r="D28" s="52">
        <v>3462</v>
      </c>
      <c r="E28" s="52">
        <v>3499</v>
      </c>
      <c r="F28" s="52">
        <v>3589</v>
      </c>
      <c r="G28" s="52">
        <v>3771</v>
      </c>
      <c r="H28" s="52">
        <v>4084</v>
      </c>
      <c r="I28" s="52">
        <v>2505</v>
      </c>
      <c r="J28" s="52">
        <v>2676</v>
      </c>
      <c r="K28" s="52">
        <v>3060</v>
      </c>
      <c r="L28" s="52">
        <v>3484</v>
      </c>
      <c r="M28" s="52">
        <v>4438</v>
      </c>
      <c r="N28" s="52">
        <v>5567</v>
      </c>
      <c r="O28" s="52">
        <v>6442</v>
      </c>
      <c r="P28" s="52">
        <v>5088</v>
      </c>
      <c r="Q28" s="52">
        <v>5716</v>
      </c>
      <c r="R28" s="52">
        <v>6189</v>
      </c>
      <c r="S28" s="52">
        <v>7411</v>
      </c>
      <c r="T28" s="52">
        <v>7712</v>
      </c>
      <c r="U28" s="52">
        <v>6106</v>
      </c>
      <c r="V28" s="52">
        <v>5500</v>
      </c>
      <c r="W28" s="52">
        <v>5480</v>
      </c>
      <c r="X28" s="52">
        <v>6083</v>
      </c>
      <c r="Y28" s="52">
        <v>7072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50356</v>
      </c>
      <c r="D30" s="52">
        <v>50434</v>
      </c>
      <c r="E30" s="52">
        <v>50962</v>
      </c>
      <c r="F30" s="52">
        <v>52411</v>
      </c>
      <c r="G30" s="52">
        <v>55212</v>
      </c>
      <c r="H30" s="52">
        <v>59887</v>
      </c>
      <c r="I30" s="52">
        <v>36711</v>
      </c>
      <c r="J30" s="52">
        <v>33829</v>
      </c>
      <c r="K30" s="52">
        <v>38882</v>
      </c>
      <c r="L30" s="52">
        <v>39390</v>
      </c>
      <c r="M30" s="52">
        <v>39467</v>
      </c>
      <c r="N30" s="52">
        <v>40202</v>
      </c>
      <c r="O30" s="52">
        <v>34377</v>
      </c>
      <c r="P30" s="52">
        <v>19069</v>
      </c>
      <c r="Q30" s="52">
        <v>18729</v>
      </c>
      <c r="R30" s="52">
        <v>18404</v>
      </c>
      <c r="S30" s="52">
        <v>19913</v>
      </c>
      <c r="T30" s="52">
        <v>18277</v>
      </c>
      <c r="U30" s="52">
        <v>16560</v>
      </c>
      <c r="V30" s="52">
        <v>15614</v>
      </c>
      <c r="W30" s="52">
        <v>13994</v>
      </c>
      <c r="X30" s="52">
        <v>11663</v>
      </c>
      <c r="Y30" s="52">
        <v>12267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59940</v>
      </c>
      <c r="D31" s="36">
        <v>60048</v>
      </c>
      <c r="E31" s="36">
        <v>60775</v>
      </c>
      <c r="F31" s="36">
        <v>62698</v>
      </c>
      <c r="G31" s="36">
        <v>66345</v>
      </c>
      <c r="H31" s="36">
        <v>72284</v>
      </c>
      <c r="I31" s="36">
        <v>45253</v>
      </c>
      <c r="J31" s="36">
        <v>44086</v>
      </c>
      <c r="K31" s="36">
        <v>50724</v>
      </c>
      <c r="L31" s="36">
        <v>50271</v>
      </c>
      <c r="M31" s="36">
        <v>52985</v>
      </c>
      <c r="N31" s="36">
        <v>57977</v>
      </c>
      <c r="O31" s="36">
        <v>58144</v>
      </c>
      <c r="P31" s="36">
        <v>35911</v>
      </c>
      <c r="Q31" s="36">
        <v>35867</v>
      </c>
      <c r="R31" s="36">
        <v>36644</v>
      </c>
      <c r="S31" s="36">
        <v>39223</v>
      </c>
      <c r="T31" s="36">
        <v>37075</v>
      </c>
      <c r="U31" s="36">
        <v>35941</v>
      </c>
      <c r="V31" s="36">
        <v>37637</v>
      </c>
      <c r="W31" s="36">
        <v>36384</v>
      </c>
      <c r="X31" s="36">
        <v>34902</v>
      </c>
      <c r="Y31" s="36">
        <v>40444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38174</v>
      </c>
      <c r="D35" s="52">
        <v>31355</v>
      </c>
      <c r="E35" s="52">
        <v>25742</v>
      </c>
      <c r="F35" s="52">
        <v>30965</v>
      </c>
      <c r="G35" s="52">
        <v>36717</v>
      </c>
      <c r="H35" s="52">
        <v>37189</v>
      </c>
      <c r="I35" s="52">
        <v>48284</v>
      </c>
      <c r="J35" s="52">
        <v>30216</v>
      </c>
      <c r="K35" s="52">
        <v>32019</v>
      </c>
      <c r="L35" s="52">
        <v>27321</v>
      </c>
      <c r="M35" s="52">
        <v>20419</v>
      </c>
      <c r="N35" s="52">
        <v>26204</v>
      </c>
      <c r="O35" s="52">
        <v>23467</v>
      </c>
      <c r="P35" s="52">
        <v>2</v>
      </c>
      <c r="Q35" s="52">
        <v>10150</v>
      </c>
      <c r="R35" s="52">
        <v>33424</v>
      </c>
      <c r="S35" s="52">
        <v>32258</v>
      </c>
      <c r="T35" s="52">
        <v>23350</v>
      </c>
      <c r="U35" s="52">
        <v>22271</v>
      </c>
      <c r="V35" s="52">
        <v>24999</v>
      </c>
      <c r="W35" s="52">
        <v>38347</v>
      </c>
      <c r="X35" s="52">
        <v>41911</v>
      </c>
      <c r="Y35" s="52">
        <v>33937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8151</v>
      </c>
      <c r="D37" s="52">
        <v>8147</v>
      </c>
      <c r="E37" s="52">
        <v>5171</v>
      </c>
      <c r="F37" s="52">
        <v>5012</v>
      </c>
      <c r="G37" s="52">
        <v>5202</v>
      </c>
      <c r="H37" s="52">
        <v>6677</v>
      </c>
      <c r="I37" s="52">
        <v>3446</v>
      </c>
      <c r="J37" s="52">
        <v>2955</v>
      </c>
      <c r="K37" s="52">
        <v>4165</v>
      </c>
      <c r="L37" s="52">
        <v>4256</v>
      </c>
      <c r="M37" s="52">
        <v>4778</v>
      </c>
      <c r="N37" s="52">
        <v>3757</v>
      </c>
      <c r="O37" s="52">
        <v>4097</v>
      </c>
      <c r="P37" s="52">
        <v>2853</v>
      </c>
      <c r="Q37" s="52">
        <v>1343</v>
      </c>
      <c r="R37" s="52">
        <v>2210</v>
      </c>
      <c r="S37" s="52">
        <v>7085</v>
      </c>
      <c r="T37" s="52">
        <v>9751</v>
      </c>
      <c r="U37" s="52">
        <v>9132</v>
      </c>
      <c r="V37" s="52">
        <v>6166</v>
      </c>
      <c r="W37" s="52">
        <v>10977</v>
      </c>
      <c r="X37" s="52">
        <v>9151</v>
      </c>
      <c r="Y37" s="52">
        <v>5800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9964</v>
      </c>
      <c r="D39" s="52">
        <v>6842</v>
      </c>
      <c r="E39" s="52">
        <v>6329</v>
      </c>
      <c r="F39" s="52">
        <v>7960</v>
      </c>
      <c r="G39" s="52">
        <v>9478</v>
      </c>
      <c r="H39" s="52">
        <v>8548</v>
      </c>
      <c r="I39" s="52">
        <v>4530</v>
      </c>
      <c r="J39" s="52">
        <v>1995</v>
      </c>
      <c r="K39" s="52">
        <v>3529</v>
      </c>
      <c r="L39" s="52">
        <v>2139</v>
      </c>
      <c r="M39" s="52">
        <v>1906</v>
      </c>
      <c r="N39" s="52">
        <v>2085</v>
      </c>
      <c r="O39" s="52">
        <v>2253</v>
      </c>
      <c r="P39" s="52">
        <v>1118</v>
      </c>
      <c r="Q39" s="52">
        <v>1690</v>
      </c>
      <c r="R39" s="52">
        <v>2046</v>
      </c>
      <c r="S39" s="52">
        <v>2104</v>
      </c>
      <c r="T39" s="52">
        <v>1456</v>
      </c>
      <c r="U39" s="52">
        <v>1336</v>
      </c>
      <c r="V39" s="52">
        <v>1307</v>
      </c>
      <c r="W39" s="52">
        <v>1274</v>
      </c>
      <c r="X39" s="52">
        <v>664</v>
      </c>
      <c r="Y39" s="52">
        <v>1182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3</v>
      </c>
      <c r="D40" s="52">
        <v>3</v>
      </c>
      <c r="E40" s="52">
        <v>1</v>
      </c>
      <c r="F40" s="52">
        <v>3</v>
      </c>
      <c r="G40" s="52">
        <v>7</v>
      </c>
      <c r="H40" s="52">
        <v>5</v>
      </c>
      <c r="I40" s="52">
        <v>5</v>
      </c>
      <c r="J40" s="52">
        <v>0</v>
      </c>
      <c r="K40" s="52">
        <v>4</v>
      </c>
      <c r="L40" s="52">
        <v>4</v>
      </c>
      <c r="M40" s="52">
        <v>1</v>
      </c>
      <c r="N40" s="52">
        <v>0</v>
      </c>
      <c r="O40" s="52">
        <v>0</v>
      </c>
      <c r="P40" s="52">
        <v>2</v>
      </c>
      <c r="Q40" s="52">
        <v>0</v>
      </c>
      <c r="R40" s="52">
        <v>2</v>
      </c>
      <c r="S40" s="52">
        <v>2</v>
      </c>
      <c r="T40" s="52">
        <v>2</v>
      </c>
      <c r="U40" s="52">
        <v>0</v>
      </c>
      <c r="V40" s="52">
        <v>0</v>
      </c>
      <c r="W40" s="52">
        <v>2</v>
      </c>
      <c r="X40" s="52">
        <v>2</v>
      </c>
      <c r="Y40" s="52">
        <v>0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80723</v>
      </c>
      <c r="D41" s="52">
        <v>77687</v>
      </c>
      <c r="E41" s="52">
        <v>73108</v>
      </c>
      <c r="F41" s="52">
        <v>79434</v>
      </c>
      <c r="G41" s="52">
        <v>88503</v>
      </c>
      <c r="H41" s="52">
        <v>97510</v>
      </c>
      <c r="I41" s="52">
        <v>61834</v>
      </c>
      <c r="J41" s="52">
        <v>44216</v>
      </c>
      <c r="K41" s="52">
        <v>52823</v>
      </c>
      <c r="L41" s="52">
        <v>43376</v>
      </c>
      <c r="M41" s="52">
        <v>40103</v>
      </c>
      <c r="N41" s="52">
        <v>50416</v>
      </c>
      <c r="O41" s="52">
        <v>51335</v>
      </c>
      <c r="P41" s="52">
        <v>25707</v>
      </c>
      <c r="Q41" s="52">
        <v>40139</v>
      </c>
      <c r="R41" s="52">
        <v>51107</v>
      </c>
      <c r="S41" s="52">
        <v>49049</v>
      </c>
      <c r="T41" s="52">
        <v>37089</v>
      </c>
      <c r="U41" s="52">
        <v>35691</v>
      </c>
      <c r="V41" s="52">
        <v>39978</v>
      </c>
      <c r="W41" s="52">
        <v>46690</v>
      </c>
      <c r="X41" s="52">
        <v>42755</v>
      </c>
      <c r="Y41" s="52">
        <v>45462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2633</v>
      </c>
      <c r="D42" s="52">
        <v>2143</v>
      </c>
      <c r="E42" s="52">
        <v>2829</v>
      </c>
      <c r="F42" s="52">
        <v>3286</v>
      </c>
      <c r="G42" s="52">
        <v>4594</v>
      </c>
      <c r="H42" s="52">
        <v>7114</v>
      </c>
      <c r="I42" s="52">
        <v>6964</v>
      </c>
      <c r="J42" s="52">
        <v>3992</v>
      </c>
      <c r="K42" s="52">
        <v>5935</v>
      </c>
      <c r="L42" s="52">
        <v>10343</v>
      </c>
      <c r="M42" s="52">
        <v>7496</v>
      </c>
      <c r="N42" s="52">
        <v>5772</v>
      </c>
      <c r="O42" s="52">
        <v>4063</v>
      </c>
      <c r="P42" s="52">
        <v>3647</v>
      </c>
      <c r="Q42" s="52">
        <v>5809</v>
      </c>
      <c r="R42" s="52">
        <v>8460</v>
      </c>
      <c r="S42" s="52">
        <v>7450</v>
      </c>
      <c r="T42" s="52">
        <v>8409</v>
      </c>
      <c r="U42" s="52">
        <v>6105</v>
      </c>
      <c r="V42" s="52">
        <v>4493</v>
      </c>
      <c r="W42" s="52">
        <v>8491</v>
      </c>
      <c r="X42" s="52">
        <v>14177</v>
      </c>
      <c r="Y42" s="52">
        <v>10863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38910</v>
      </c>
      <c r="D44" s="52">
        <v>39211</v>
      </c>
      <c r="E44" s="52">
        <v>36873</v>
      </c>
      <c r="F44" s="52">
        <v>44569</v>
      </c>
      <c r="G44" s="52">
        <v>42856</v>
      </c>
      <c r="H44" s="52">
        <v>40576</v>
      </c>
      <c r="I44" s="52">
        <v>26205</v>
      </c>
      <c r="J44" s="52">
        <v>15914</v>
      </c>
      <c r="K44" s="52">
        <v>21292</v>
      </c>
      <c r="L44" s="52">
        <v>19737</v>
      </c>
      <c r="M44" s="52">
        <v>17836</v>
      </c>
      <c r="N44" s="52">
        <v>18293</v>
      </c>
      <c r="O44" s="52">
        <v>18260</v>
      </c>
      <c r="P44" s="52">
        <v>9179</v>
      </c>
      <c r="Q44" s="52">
        <v>12897</v>
      </c>
      <c r="R44" s="52">
        <v>12707</v>
      </c>
      <c r="S44" s="52">
        <v>13796</v>
      </c>
      <c r="T44" s="52">
        <v>11557</v>
      </c>
      <c r="U44" s="52">
        <v>10856</v>
      </c>
      <c r="V44" s="52">
        <v>9382</v>
      </c>
      <c r="W44" s="52">
        <v>7591</v>
      </c>
      <c r="X44" s="52">
        <v>2546</v>
      </c>
      <c r="Y44" s="52">
        <v>5536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54412</v>
      </c>
      <c r="D45" s="36">
        <v>47468</v>
      </c>
      <c r="E45" s="36">
        <v>45385</v>
      </c>
      <c r="F45" s="36">
        <v>46120</v>
      </c>
      <c r="G45" s="36">
        <v>59728</v>
      </c>
      <c r="H45" s="36">
        <v>72602</v>
      </c>
      <c r="I45" s="36">
        <v>47133</v>
      </c>
      <c r="J45" s="36">
        <v>34279</v>
      </c>
      <c r="K45" s="36">
        <v>41010</v>
      </c>
      <c r="L45" s="36">
        <v>36129</v>
      </c>
      <c r="M45" s="36">
        <v>31670</v>
      </c>
      <c r="N45" s="36">
        <v>39986</v>
      </c>
      <c r="O45" s="36">
        <v>39380</v>
      </c>
      <c r="P45" s="36">
        <v>21302</v>
      </c>
      <c r="Q45" s="36">
        <v>34733</v>
      </c>
      <c r="R45" s="36">
        <v>48913</v>
      </c>
      <c r="S45" s="36">
        <v>44817</v>
      </c>
      <c r="T45" s="36">
        <v>35401</v>
      </c>
      <c r="U45" s="36">
        <v>32273</v>
      </c>
      <c r="V45" s="36">
        <v>36401</v>
      </c>
      <c r="W45" s="36">
        <v>48855</v>
      </c>
      <c r="X45" s="36">
        <v>55058</v>
      </c>
      <c r="Y45" s="36">
        <v>51997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12947</v>
      </c>
      <c r="D49" s="52">
        <v>10649</v>
      </c>
      <c r="E49" s="52">
        <v>8854</v>
      </c>
      <c r="F49" s="52">
        <v>10657</v>
      </c>
      <c r="G49" s="52">
        <v>10501</v>
      </c>
      <c r="H49" s="52">
        <v>14265</v>
      </c>
      <c r="I49" s="52">
        <v>15132</v>
      </c>
      <c r="J49" s="52">
        <v>11712</v>
      </c>
      <c r="K49" s="52">
        <v>10244</v>
      </c>
      <c r="L49" s="52">
        <v>9477</v>
      </c>
      <c r="M49" s="52">
        <v>5262</v>
      </c>
      <c r="N49" s="52">
        <v>7225</v>
      </c>
      <c r="O49" s="52">
        <v>6921</v>
      </c>
      <c r="P49" s="52">
        <v>1</v>
      </c>
      <c r="Q49" s="52">
        <v>4996</v>
      </c>
      <c r="R49" s="52">
        <v>12930</v>
      </c>
      <c r="S49" s="52">
        <v>9562</v>
      </c>
      <c r="T49" s="52">
        <v>7053</v>
      </c>
      <c r="U49" s="52">
        <v>6886</v>
      </c>
      <c r="V49" s="52">
        <v>7523</v>
      </c>
      <c r="W49" s="52">
        <v>11931</v>
      </c>
      <c r="X49" s="52">
        <v>13474</v>
      </c>
      <c r="Y49" s="52">
        <v>11130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142</v>
      </c>
      <c r="D51" s="52">
        <v>374</v>
      </c>
      <c r="E51" s="52">
        <v>60</v>
      </c>
      <c r="F51" s="52">
        <v>96</v>
      </c>
      <c r="G51" s="52">
        <v>77</v>
      </c>
      <c r="H51" s="52">
        <v>126</v>
      </c>
      <c r="I51" s="52">
        <v>61</v>
      </c>
      <c r="J51" s="52">
        <v>230</v>
      </c>
      <c r="K51" s="52">
        <v>609</v>
      </c>
      <c r="L51" s="52">
        <v>332</v>
      </c>
      <c r="M51" s="52">
        <v>136</v>
      </c>
      <c r="N51" s="52">
        <v>168</v>
      </c>
      <c r="O51" s="52">
        <v>307</v>
      </c>
      <c r="P51" s="52">
        <v>0</v>
      </c>
      <c r="Q51" s="52">
        <v>142</v>
      </c>
      <c r="R51" s="52">
        <v>980</v>
      </c>
      <c r="S51" s="52">
        <v>919</v>
      </c>
      <c r="T51" s="52">
        <v>492</v>
      </c>
      <c r="U51" s="52">
        <v>1051</v>
      </c>
      <c r="V51" s="52">
        <v>459</v>
      </c>
      <c r="W51" s="52">
        <v>2143</v>
      </c>
      <c r="X51" s="52">
        <v>375</v>
      </c>
      <c r="Y51" s="52">
        <v>223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1383</v>
      </c>
      <c r="D53" s="52">
        <v>841</v>
      </c>
      <c r="E53" s="52">
        <v>681</v>
      </c>
      <c r="F53" s="52">
        <v>936</v>
      </c>
      <c r="G53" s="52">
        <v>970</v>
      </c>
      <c r="H53" s="52">
        <v>1077</v>
      </c>
      <c r="I53" s="52">
        <v>935</v>
      </c>
      <c r="J53" s="52">
        <v>465</v>
      </c>
      <c r="K53" s="52">
        <v>580</v>
      </c>
      <c r="L53" s="52">
        <v>363</v>
      </c>
      <c r="M53" s="52">
        <v>203</v>
      </c>
      <c r="N53" s="52">
        <v>259</v>
      </c>
      <c r="O53" s="52">
        <v>271</v>
      </c>
      <c r="P53" s="52">
        <v>0</v>
      </c>
      <c r="Q53" s="52">
        <v>178</v>
      </c>
      <c r="R53" s="52">
        <v>430</v>
      </c>
      <c r="S53" s="52">
        <v>342</v>
      </c>
      <c r="T53" s="52">
        <v>218</v>
      </c>
      <c r="U53" s="52">
        <v>215</v>
      </c>
      <c r="V53" s="52">
        <v>216</v>
      </c>
      <c r="W53" s="52">
        <v>271</v>
      </c>
      <c r="X53" s="52">
        <v>157</v>
      </c>
      <c r="Y53" s="52">
        <v>232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1</v>
      </c>
      <c r="H54" s="52">
        <v>1</v>
      </c>
      <c r="I54" s="52">
        <v>1</v>
      </c>
      <c r="J54" s="52">
        <v>0</v>
      </c>
      <c r="K54" s="52">
        <v>1</v>
      </c>
      <c r="L54" s="52">
        <v>1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1</v>
      </c>
      <c r="S54" s="52">
        <v>1</v>
      </c>
      <c r="T54" s="52">
        <v>1</v>
      </c>
      <c r="U54" s="52">
        <v>0</v>
      </c>
      <c r="V54" s="52">
        <v>0</v>
      </c>
      <c r="W54" s="52">
        <v>1</v>
      </c>
      <c r="X54" s="52">
        <v>1</v>
      </c>
      <c r="Y54" s="52">
        <v>0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11199</v>
      </c>
      <c r="D55" s="52">
        <v>9545</v>
      </c>
      <c r="E55" s="52">
        <v>7868</v>
      </c>
      <c r="F55" s="52">
        <v>9335</v>
      </c>
      <c r="G55" s="52">
        <v>9060</v>
      </c>
      <c r="H55" s="52">
        <v>12290</v>
      </c>
      <c r="I55" s="52">
        <v>12759</v>
      </c>
      <c r="J55" s="52">
        <v>10315</v>
      </c>
      <c r="K55" s="52">
        <v>8687</v>
      </c>
      <c r="L55" s="52">
        <v>7358</v>
      </c>
      <c r="M55" s="52">
        <v>4262</v>
      </c>
      <c r="N55" s="52">
        <v>6250</v>
      </c>
      <c r="O55" s="52">
        <v>6162</v>
      </c>
      <c r="P55" s="52">
        <v>1</v>
      </c>
      <c r="Q55" s="52">
        <v>4209</v>
      </c>
      <c r="R55" s="52">
        <v>10724</v>
      </c>
      <c r="S55" s="52">
        <v>8003</v>
      </c>
      <c r="T55" s="52">
        <v>5571</v>
      </c>
      <c r="U55" s="52">
        <v>5696</v>
      </c>
      <c r="V55" s="52">
        <v>6568</v>
      </c>
      <c r="W55" s="52">
        <v>9864</v>
      </c>
      <c r="X55" s="52">
        <v>9997</v>
      </c>
      <c r="Y55" s="52">
        <v>8796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365</v>
      </c>
      <c r="D56" s="52">
        <v>263</v>
      </c>
      <c r="E56" s="52">
        <v>305</v>
      </c>
      <c r="F56" s="52">
        <v>386</v>
      </c>
      <c r="G56" s="52">
        <v>470</v>
      </c>
      <c r="H56" s="52">
        <v>897</v>
      </c>
      <c r="I56" s="52">
        <v>1437</v>
      </c>
      <c r="J56" s="52">
        <v>932</v>
      </c>
      <c r="K56" s="52">
        <v>976</v>
      </c>
      <c r="L56" s="52">
        <v>1755</v>
      </c>
      <c r="M56" s="52">
        <v>797</v>
      </c>
      <c r="N56" s="52">
        <v>716</v>
      </c>
      <c r="O56" s="52">
        <v>488</v>
      </c>
      <c r="P56" s="52">
        <v>0</v>
      </c>
      <c r="Q56" s="52">
        <v>609</v>
      </c>
      <c r="R56" s="52">
        <v>1775</v>
      </c>
      <c r="S56" s="52">
        <v>1216</v>
      </c>
      <c r="T56" s="52">
        <v>1263</v>
      </c>
      <c r="U56" s="52">
        <v>975</v>
      </c>
      <c r="V56" s="52">
        <v>739</v>
      </c>
      <c r="W56" s="52">
        <v>1795</v>
      </c>
      <c r="X56" s="52">
        <v>3319</v>
      </c>
      <c r="Y56" s="52">
        <v>2102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5398</v>
      </c>
      <c r="D58" s="52">
        <v>4817</v>
      </c>
      <c r="E58" s="52">
        <v>3969</v>
      </c>
      <c r="F58" s="52">
        <v>5237</v>
      </c>
      <c r="G58" s="52">
        <v>4387</v>
      </c>
      <c r="H58" s="52">
        <v>5114</v>
      </c>
      <c r="I58" s="52">
        <v>5407</v>
      </c>
      <c r="J58" s="52">
        <v>3714</v>
      </c>
      <c r="K58" s="52">
        <v>3501</v>
      </c>
      <c r="L58" s="52">
        <v>3349</v>
      </c>
      <c r="M58" s="52">
        <v>1896</v>
      </c>
      <c r="N58" s="52">
        <v>2268</v>
      </c>
      <c r="O58" s="52">
        <v>2193</v>
      </c>
      <c r="P58" s="52">
        <v>0</v>
      </c>
      <c r="Q58" s="52">
        <v>1353</v>
      </c>
      <c r="R58" s="52">
        <v>2667</v>
      </c>
      <c r="S58" s="52">
        <v>2252</v>
      </c>
      <c r="T58" s="52">
        <v>1737</v>
      </c>
      <c r="U58" s="52">
        <v>1732</v>
      </c>
      <c r="V58" s="52">
        <v>1542</v>
      </c>
      <c r="W58" s="52">
        <v>1605</v>
      </c>
      <c r="X58" s="52">
        <v>597</v>
      </c>
      <c r="Y58" s="52">
        <v>1073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7549</v>
      </c>
      <c r="D59" s="36">
        <v>5832</v>
      </c>
      <c r="E59" s="36">
        <v>4885</v>
      </c>
      <c r="F59" s="36">
        <v>5420</v>
      </c>
      <c r="G59" s="36">
        <v>6114</v>
      </c>
      <c r="H59" s="36">
        <v>9151</v>
      </c>
      <c r="I59" s="36">
        <v>9725</v>
      </c>
      <c r="J59" s="36">
        <v>7998</v>
      </c>
      <c r="K59" s="36">
        <v>6743</v>
      </c>
      <c r="L59" s="36">
        <v>6128</v>
      </c>
      <c r="M59" s="36">
        <v>3366</v>
      </c>
      <c r="N59" s="36">
        <v>4957</v>
      </c>
      <c r="O59" s="36">
        <v>4728</v>
      </c>
      <c r="P59" s="36">
        <v>1</v>
      </c>
      <c r="Q59" s="36">
        <v>3643</v>
      </c>
      <c r="R59" s="36">
        <v>10263</v>
      </c>
      <c r="S59" s="36">
        <v>7310</v>
      </c>
      <c r="T59" s="36">
        <v>5316</v>
      </c>
      <c r="U59" s="36">
        <v>5154</v>
      </c>
      <c r="V59" s="36">
        <v>5981</v>
      </c>
      <c r="W59" s="36">
        <v>10326</v>
      </c>
      <c r="X59" s="36">
        <v>12877</v>
      </c>
      <c r="Y59" s="36">
        <v>10057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25227</v>
      </c>
      <c r="D63" s="52">
        <v>20706</v>
      </c>
      <c r="E63" s="52">
        <v>16888</v>
      </c>
      <c r="F63" s="52">
        <v>20308</v>
      </c>
      <c r="G63" s="52">
        <v>26216</v>
      </c>
      <c r="H63" s="52">
        <v>22924</v>
      </c>
      <c r="I63" s="52">
        <v>33152</v>
      </c>
      <c r="J63" s="52">
        <v>18504</v>
      </c>
      <c r="K63" s="52">
        <v>21775</v>
      </c>
      <c r="L63" s="52">
        <v>17844</v>
      </c>
      <c r="M63" s="52">
        <v>15157</v>
      </c>
      <c r="N63" s="52">
        <v>18979</v>
      </c>
      <c r="O63" s="52">
        <v>16546</v>
      </c>
      <c r="P63" s="52">
        <v>1</v>
      </c>
      <c r="Q63" s="52">
        <v>5154</v>
      </c>
      <c r="R63" s="52">
        <v>20494</v>
      </c>
      <c r="S63" s="52">
        <v>22696</v>
      </c>
      <c r="T63" s="52">
        <v>16297</v>
      </c>
      <c r="U63" s="52">
        <v>15385</v>
      </c>
      <c r="V63" s="52">
        <v>17476</v>
      </c>
      <c r="W63" s="52">
        <v>26416</v>
      </c>
      <c r="X63" s="52">
        <v>28437</v>
      </c>
      <c r="Y63" s="52">
        <v>22807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8009</v>
      </c>
      <c r="D65" s="52">
        <v>7773</v>
      </c>
      <c r="E65" s="52">
        <v>5111</v>
      </c>
      <c r="F65" s="52">
        <v>4916</v>
      </c>
      <c r="G65" s="52">
        <v>5125</v>
      </c>
      <c r="H65" s="52">
        <v>6551</v>
      </c>
      <c r="I65" s="52">
        <v>3385</v>
      </c>
      <c r="J65" s="52">
        <v>2725</v>
      </c>
      <c r="K65" s="52">
        <v>3556</v>
      </c>
      <c r="L65" s="52">
        <v>3924</v>
      </c>
      <c r="M65" s="52">
        <v>4642</v>
      </c>
      <c r="N65" s="52">
        <v>3589</v>
      </c>
      <c r="O65" s="52">
        <v>3790</v>
      </c>
      <c r="P65" s="52">
        <v>2853</v>
      </c>
      <c r="Q65" s="52">
        <v>1201</v>
      </c>
      <c r="R65" s="52">
        <v>1230</v>
      </c>
      <c r="S65" s="52">
        <v>6166</v>
      </c>
      <c r="T65" s="52">
        <v>9259</v>
      </c>
      <c r="U65" s="52">
        <v>8081</v>
      </c>
      <c r="V65" s="52">
        <v>5707</v>
      </c>
      <c r="W65" s="52">
        <v>8834</v>
      </c>
      <c r="X65" s="52">
        <v>8776</v>
      </c>
      <c r="Y65" s="52">
        <v>5577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8581</v>
      </c>
      <c r="D67" s="52">
        <f t="shared" si="0"/>
        <v>6001</v>
      </c>
      <c r="E67" s="52">
        <f t="shared" si="0"/>
        <v>5648</v>
      </c>
      <c r="F67" s="52">
        <f t="shared" si="0"/>
        <v>7024</v>
      </c>
      <c r="G67" s="52">
        <f t="shared" si="0"/>
        <v>8508</v>
      </c>
      <c r="H67" s="52">
        <f t="shared" si="0"/>
        <v>7471</v>
      </c>
      <c r="I67" s="52">
        <f t="shared" si="0"/>
        <v>3595</v>
      </c>
      <c r="J67" s="52">
        <f t="shared" si="0"/>
        <v>1530</v>
      </c>
      <c r="K67" s="52">
        <f t="shared" si="0"/>
        <v>2949</v>
      </c>
      <c r="L67" s="52">
        <f t="shared" si="0"/>
        <v>1776</v>
      </c>
      <c r="M67" s="52">
        <f t="shared" si="0"/>
        <v>1703</v>
      </c>
      <c r="N67" s="52">
        <f t="shared" si="0"/>
        <v>1826</v>
      </c>
      <c r="O67" s="52">
        <f t="shared" si="0"/>
        <v>1982</v>
      </c>
      <c r="P67" s="52">
        <f t="shared" si="0"/>
        <v>1118</v>
      </c>
      <c r="Q67" s="52">
        <f t="shared" si="0"/>
        <v>1512</v>
      </c>
      <c r="R67" s="52">
        <f t="shared" ref="R67:V67" si="1">R39-R53</f>
        <v>1616</v>
      </c>
      <c r="S67" s="52">
        <f t="shared" si="1"/>
        <v>1762</v>
      </c>
      <c r="T67" s="52">
        <f t="shared" si="1"/>
        <v>1238</v>
      </c>
      <c r="U67" s="52">
        <f t="shared" si="1"/>
        <v>1121</v>
      </c>
      <c r="V67" s="52">
        <f t="shared" si="1"/>
        <v>1091</v>
      </c>
      <c r="W67" s="52">
        <f t="shared" ref="W67:Y67" si="2">W39-W53</f>
        <v>1003</v>
      </c>
      <c r="X67" s="52">
        <f t="shared" si="2"/>
        <v>507</v>
      </c>
      <c r="Y67" s="52">
        <f t="shared" si="2"/>
        <v>950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3</v>
      </c>
      <c r="D68" s="52">
        <f t="shared" si="3"/>
        <v>3</v>
      </c>
      <c r="E68" s="52">
        <f t="shared" si="3"/>
        <v>1</v>
      </c>
      <c r="F68" s="52">
        <f t="shared" si="3"/>
        <v>3</v>
      </c>
      <c r="G68" s="52">
        <f t="shared" si="3"/>
        <v>6</v>
      </c>
      <c r="H68" s="52">
        <f t="shared" si="3"/>
        <v>4</v>
      </c>
      <c r="I68" s="52">
        <f t="shared" si="3"/>
        <v>4</v>
      </c>
      <c r="J68" s="52">
        <f t="shared" si="3"/>
        <v>0</v>
      </c>
      <c r="K68" s="52">
        <f t="shared" si="3"/>
        <v>3</v>
      </c>
      <c r="L68" s="52">
        <f t="shared" si="3"/>
        <v>3</v>
      </c>
      <c r="M68" s="52">
        <f t="shared" si="3"/>
        <v>1</v>
      </c>
      <c r="N68" s="52">
        <f t="shared" si="3"/>
        <v>0</v>
      </c>
      <c r="O68" s="52">
        <f t="shared" si="3"/>
        <v>0</v>
      </c>
      <c r="P68" s="52">
        <f t="shared" si="3"/>
        <v>2</v>
      </c>
      <c r="Q68" s="52">
        <f t="shared" si="3"/>
        <v>0</v>
      </c>
      <c r="R68" s="52">
        <f t="shared" ref="R68:V68" si="4">R40-R54</f>
        <v>1</v>
      </c>
      <c r="S68" s="52">
        <f t="shared" si="4"/>
        <v>1</v>
      </c>
      <c r="T68" s="52">
        <f t="shared" si="4"/>
        <v>1</v>
      </c>
      <c r="U68" s="52">
        <f t="shared" si="4"/>
        <v>0</v>
      </c>
      <c r="V68" s="52">
        <f t="shared" si="4"/>
        <v>0</v>
      </c>
      <c r="W68" s="52">
        <f t="shared" ref="W68:Y68" si="5">W40-W54</f>
        <v>1</v>
      </c>
      <c r="X68" s="52">
        <f t="shared" si="5"/>
        <v>1</v>
      </c>
      <c r="Y68" s="52">
        <f t="shared" si="5"/>
        <v>0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69524</v>
      </c>
      <c r="D69" s="52">
        <f t="shared" si="6"/>
        <v>68142</v>
      </c>
      <c r="E69" s="52">
        <f t="shared" si="6"/>
        <v>65240</v>
      </c>
      <c r="F69" s="52">
        <f t="shared" si="6"/>
        <v>70099</v>
      </c>
      <c r="G69" s="52">
        <f t="shared" si="6"/>
        <v>79443</v>
      </c>
      <c r="H69" s="52">
        <f t="shared" si="6"/>
        <v>85220</v>
      </c>
      <c r="I69" s="52">
        <f t="shared" si="6"/>
        <v>49075</v>
      </c>
      <c r="J69" s="52">
        <f t="shared" si="6"/>
        <v>33901</v>
      </c>
      <c r="K69" s="52">
        <f t="shared" si="6"/>
        <v>44136</v>
      </c>
      <c r="L69" s="52">
        <f t="shared" si="6"/>
        <v>36018</v>
      </c>
      <c r="M69" s="52">
        <f t="shared" si="6"/>
        <v>35841</v>
      </c>
      <c r="N69" s="52">
        <f t="shared" si="6"/>
        <v>44166</v>
      </c>
      <c r="O69" s="52">
        <f t="shared" si="6"/>
        <v>45173</v>
      </c>
      <c r="P69" s="52">
        <f t="shared" si="6"/>
        <v>25706</v>
      </c>
      <c r="Q69" s="52">
        <f t="shared" si="6"/>
        <v>35930</v>
      </c>
      <c r="R69" s="52">
        <f t="shared" ref="R69:V69" si="7">R41-R55</f>
        <v>40383</v>
      </c>
      <c r="S69" s="52">
        <f t="shared" si="7"/>
        <v>41046</v>
      </c>
      <c r="T69" s="52">
        <f t="shared" si="7"/>
        <v>31518</v>
      </c>
      <c r="U69" s="52">
        <f t="shared" si="7"/>
        <v>29995</v>
      </c>
      <c r="V69" s="52">
        <f t="shared" si="7"/>
        <v>33410</v>
      </c>
      <c r="W69" s="52">
        <f t="shared" ref="W69:Y69" si="8">W41-W55</f>
        <v>36826</v>
      </c>
      <c r="X69" s="52">
        <f t="shared" si="8"/>
        <v>32758</v>
      </c>
      <c r="Y69" s="52">
        <f t="shared" si="8"/>
        <v>36666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2268</v>
      </c>
      <c r="D70" s="52">
        <f t="shared" si="9"/>
        <v>1880</v>
      </c>
      <c r="E70" s="52">
        <f t="shared" si="9"/>
        <v>2524</v>
      </c>
      <c r="F70" s="52">
        <f t="shared" si="9"/>
        <v>2900</v>
      </c>
      <c r="G70" s="52">
        <f t="shared" si="9"/>
        <v>4124</v>
      </c>
      <c r="H70" s="52">
        <f t="shared" si="9"/>
        <v>6217</v>
      </c>
      <c r="I70" s="52">
        <f t="shared" si="9"/>
        <v>5527</v>
      </c>
      <c r="J70" s="52">
        <f t="shared" si="9"/>
        <v>3060</v>
      </c>
      <c r="K70" s="52">
        <f t="shared" si="9"/>
        <v>4959</v>
      </c>
      <c r="L70" s="52">
        <f t="shared" si="9"/>
        <v>8588</v>
      </c>
      <c r="M70" s="52">
        <f t="shared" si="9"/>
        <v>6699</v>
      </c>
      <c r="N70" s="52">
        <f t="shared" si="9"/>
        <v>5056</v>
      </c>
      <c r="O70" s="52">
        <f t="shared" si="9"/>
        <v>3575</v>
      </c>
      <c r="P70" s="52">
        <f t="shared" si="9"/>
        <v>3647</v>
      </c>
      <c r="Q70" s="52">
        <f t="shared" si="9"/>
        <v>5200</v>
      </c>
      <c r="R70" s="52">
        <f t="shared" ref="R70:V70" si="10">R42-R56</f>
        <v>6685</v>
      </c>
      <c r="S70" s="52">
        <f t="shared" si="10"/>
        <v>6234</v>
      </c>
      <c r="T70" s="52">
        <f t="shared" si="10"/>
        <v>7146</v>
      </c>
      <c r="U70" s="52">
        <f t="shared" si="10"/>
        <v>5130</v>
      </c>
      <c r="V70" s="52">
        <f t="shared" si="10"/>
        <v>3754</v>
      </c>
      <c r="W70" s="52">
        <f t="shared" ref="W70:Y70" si="11">W42-W56</f>
        <v>6696</v>
      </c>
      <c r="X70" s="52">
        <f t="shared" si="11"/>
        <v>10858</v>
      </c>
      <c r="Y70" s="52">
        <f t="shared" si="11"/>
        <v>8761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33512</v>
      </c>
      <c r="D72" s="52">
        <v>34394</v>
      </c>
      <c r="E72" s="52">
        <v>32904</v>
      </c>
      <c r="F72" s="52">
        <v>39332</v>
      </c>
      <c r="G72" s="52">
        <v>38469</v>
      </c>
      <c r="H72" s="52">
        <v>35462</v>
      </c>
      <c r="I72" s="52">
        <v>20798</v>
      </c>
      <c r="J72" s="52">
        <v>12200</v>
      </c>
      <c r="K72" s="52">
        <v>17791</v>
      </c>
      <c r="L72" s="52">
        <v>16388</v>
      </c>
      <c r="M72" s="52">
        <v>15940</v>
      </c>
      <c r="N72" s="52">
        <v>16025</v>
      </c>
      <c r="O72" s="52">
        <v>16067</v>
      </c>
      <c r="P72" s="52">
        <v>9179</v>
      </c>
      <c r="Q72" s="52">
        <v>11544</v>
      </c>
      <c r="R72" s="52">
        <v>10040</v>
      </c>
      <c r="S72" s="52">
        <v>11544</v>
      </c>
      <c r="T72" s="52">
        <v>9820</v>
      </c>
      <c r="U72" s="52">
        <v>9124</v>
      </c>
      <c r="V72" s="52">
        <v>7840</v>
      </c>
      <c r="W72" s="52">
        <v>5986</v>
      </c>
      <c r="X72" s="52">
        <v>1949</v>
      </c>
      <c r="Y72" s="52">
        <v>4463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46863</v>
      </c>
      <c r="D73" s="36">
        <v>41636</v>
      </c>
      <c r="E73" s="36">
        <v>40500</v>
      </c>
      <c r="F73" s="36">
        <v>40700</v>
      </c>
      <c r="G73" s="36">
        <v>53614</v>
      </c>
      <c r="H73" s="36">
        <v>63451</v>
      </c>
      <c r="I73" s="36">
        <v>37408</v>
      </c>
      <c r="J73" s="36">
        <v>26281</v>
      </c>
      <c r="K73" s="36">
        <v>34267</v>
      </c>
      <c r="L73" s="36">
        <v>30001</v>
      </c>
      <c r="M73" s="36">
        <v>28304</v>
      </c>
      <c r="N73" s="36">
        <v>35029</v>
      </c>
      <c r="O73" s="36">
        <v>34652</v>
      </c>
      <c r="P73" s="36">
        <v>21301</v>
      </c>
      <c r="Q73" s="36">
        <v>31090</v>
      </c>
      <c r="R73" s="36">
        <v>38650</v>
      </c>
      <c r="S73" s="36">
        <v>37507</v>
      </c>
      <c r="T73" s="36">
        <v>30085</v>
      </c>
      <c r="U73" s="36">
        <v>27119</v>
      </c>
      <c r="V73" s="36">
        <v>30420</v>
      </c>
      <c r="W73" s="36">
        <v>38529</v>
      </c>
      <c r="X73" s="36">
        <v>42181</v>
      </c>
      <c r="Y73" s="36">
        <v>41940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5319</v>
      </c>
      <c r="K79" s="52">
        <f>RES_hhdet_numvin!K26</f>
        <v>10568</v>
      </c>
      <c r="L79" s="52">
        <f>RES_hhdet_numvin!L26</f>
        <v>12666</v>
      </c>
      <c r="M79" s="52">
        <f>RES_hhdet_numvin!M26</f>
        <v>11806</v>
      </c>
      <c r="N79" s="52">
        <f>RES_hhdet_numvin!N26</f>
        <v>17689</v>
      </c>
      <c r="O79" s="52">
        <f>RES_hhdet_numvin!O26</f>
        <v>17738</v>
      </c>
      <c r="P79" s="52">
        <f>RES_hhdet_numvin!P26</f>
        <v>2</v>
      </c>
      <c r="Q79" s="52">
        <f>RES_hhdet_numvin!Q26</f>
        <v>8883</v>
      </c>
      <c r="R79" s="52">
        <f>RES_hhdet_numvin!R26</f>
        <v>30625</v>
      </c>
      <c r="S79" s="52">
        <f>RES_hhdet_numvin!S26</f>
        <v>30559</v>
      </c>
      <c r="T79" s="52">
        <f>RES_hhdet_numvin!T26</f>
        <v>22638</v>
      </c>
      <c r="U79" s="52">
        <f>RES_hhdet_numvin!U26</f>
        <v>21923</v>
      </c>
      <c r="V79" s="52">
        <f>RES_hhdet_numvin!V26</f>
        <v>24834</v>
      </c>
      <c r="W79" s="52">
        <f>RES_hhdet_numvin!W26</f>
        <v>38273</v>
      </c>
      <c r="X79" s="52">
        <f>RES_hhdet_numvin!X26</f>
        <v>41903</v>
      </c>
      <c r="Y79" s="52">
        <f>RES_hhdet_numvin!Y26</f>
        <v>33937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658</v>
      </c>
      <c r="S82" s="138">
        <f>RES_hhdet_numvin!S29</f>
        <v>4007</v>
      </c>
      <c r="T82" s="138">
        <f>RES_hhdet_numvin!T29</f>
        <v>7249</v>
      </c>
      <c r="U82" s="138">
        <f>RES_hhdet_numvin!U29</f>
        <v>7762</v>
      </c>
      <c r="V82" s="138">
        <f>RES_hhdet_numvin!V29</f>
        <v>5784</v>
      </c>
      <c r="W82" s="138">
        <f>RES_hhdet_numvin!W29</f>
        <v>10629</v>
      </c>
      <c r="X82" s="138">
        <f>RES_hhdet_numvin!X29</f>
        <v>9118</v>
      </c>
      <c r="Y82" s="138">
        <f>RES_hhdet_numvin!Y29</f>
        <v>5800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650</v>
      </c>
      <c r="S84" s="138">
        <f>RES_hhdet_numvin!S31</f>
        <v>1173</v>
      </c>
      <c r="T84" s="138">
        <f>RES_hhdet_numvin!T31</f>
        <v>1031</v>
      </c>
      <c r="U84" s="138">
        <f>RES_hhdet_numvin!U31</f>
        <v>1095</v>
      </c>
      <c r="V84" s="138">
        <f>RES_hhdet_numvin!V31</f>
        <v>1165</v>
      </c>
      <c r="W84" s="138">
        <f>RES_hhdet_numvin!W31</f>
        <v>1224</v>
      </c>
      <c r="X84" s="138">
        <f>RES_hhdet_numvin!X31</f>
        <v>664</v>
      </c>
      <c r="Y84" s="138">
        <f>RES_hhdet_numvin!Y31</f>
        <v>1182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2</v>
      </c>
      <c r="T85" s="138">
        <f>RES_hhdet_numvin!T32</f>
        <v>2</v>
      </c>
      <c r="U85" s="138">
        <f>RES_hhdet_numvin!U32</f>
        <v>0</v>
      </c>
      <c r="V85" s="138">
        <f>RES_hhdet_numvin!V32</f>
        <v>0</v>
      </c>
      <c r="W85" s="138">
        <f>RES_hhdet_numvin!W32</f>
        <v>2</v>
      </c>
      <c r="X85" s="138">
        <f>RES_hhdet_numvin!X32</f>
        <v>2</v>
      </c>
      <c r="Y85" s="138">
        <f>RES_hhdet_numvin!Y32</f>
        <v>0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16225</v>
      </c>
      <c r="S88" s="138">
        <f>RES_hhdet_numvin!S35</f>
        <v>27143</v>
      </c>
      <c r="T88" s="138">
        <f>RES_hhdet_numvin!T35</f>
        <v>26026</v>
      </c>
      <c r="U88" s="138">
        <f>RES_hhdet_numvin!U35</f>
        <v>28968</v>
      </c>
      <c r="V88" s="138">
        <f>RES_hhdet_numvin!V35</f>
        <v>35288</v>
      </c>
      <c r="W88" s="138">
        <f>RES_hhdet_numvin!W35</f>
        <v>44578</v>
      </c>
      <c r="X88" s="138">
        <f>RES_hhdet_numvin!X35</f>
        <v>42678</v>
      </c>
      <c r="Y88" s="138">
        <f>RES_hhdet_numvin!Y35</f>
        <v>45462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2686</v>
      </c>
      <c r="S89" s="138">
        <f>RES_hhdet_numvin!S36</f>
        <v>4129</v>
      </c>
      <c r="T89" s="138">
        <f>RES_hhdet_numvin!T36</f>
        <v>5903</v>
      </c>
      <c r="U89" s="138">
        <f>RES_hhdet_numvin!U36</f>
        <v>4968</v>
      </c>
      <c r="V89" s="138">
        <f>RES_hhdet_numvin!V36</f>
        <v>3981</v>
      </c>
      <c r="W89" s="138">
        <f>RES_hhdet_numvin!W36</f>
        <v>8117</v>
      </c>
      <c r="X89" s="138">
        <f>RES_hhdet_numvin!X36</f>
        <v>14156</v>
      </c>
      <c r="Y89" s="138">
        <f>RES_hhdet_numvin!Y36</f>
        <v>10863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4038</v>
      </c>
      <c r="S93" s="138">
        <f>RES_hhdet_numvin!S40</f>
        <v>7638</v>
      </c>
      <c r="T93" s="138">
        <f>RES_hhdet_numvin!T40</f>
        <v>8116</v>
      </c>
      <c r="U93" s="138">
        <f>RES_hhdet_numvin!U40</f>
        <v>8821</v>
      </c>
      <c r="V93" s="138">
        <f>RES_hhdet_numvin!V40</f>
        <v>8297</v>
      </c>
      <c r="W93" s="138">
        <f>RES_hhdet_numvin!W40</f>
        <v>7260</v>
      </c>
      <c r="X93" s="138">
        <f>RES_hhdet_numvin!X40</f>
        <v>2544</v>
      </c>
      <c r="Y93" s="138">
        <f>RES_hhdet_numvin!Y40</f>
        <v>5536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15531</v>
      </c>
      <c r="S94" s="39">
        <f>RES_hhdet_numvin!S41</f>
        <v>24791</v>
      </c>
      <c r="T94" s="39">
        <f>RES_hhdet_numvin!T41</f>
        <v>24836</v>
      </c>
      <c r="U94" s="39">
        <f>RES_hhdet_numvin!U41</f>
        <v>26196</v>
      </c>
      <c r="V94" s="39">
        <f>RES_hhdet_numvin!V41</f>
        <v>32147</v>
      </c>
      <c r="W94" s="39">
        <f>RES_hhdet_numvin!W41</f>
        <v>46662</v>
      </c>
      <c r="X94" s="39">
        <f>RES_hhdet_numvin!X41</f>
        <v>54953</v>
      </c>
      <c r="Y94" s="39">
        <f>RES_hhdet_numvin!Y41</f>
        <v>51997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1069.4584242315157</v>
      </c>
      <c r="C98" s="117">
        <f t="shared" si="12"/>
        <v>1075.6535685140059</v>
      </c>
      <c r="D98" s="117">
        <f t="shared" si="12"/>
        <v>1017.137539551196</v>
      </c>
      <c r="E98" s="117">
        <f t="shared" si="12"/>
        <v>976.45003021100581</v>
      </c>
      <c r="F98" s="117">
        <f t="shared" si="12"/>
        <v>983.77310938046253</v>
      </c>
      <c r="G98" s="117">
        <f t="shared" si="12"/>
        <v>930.09588678204659</v>
      </c>
      <c r="H98" s="117">
        <f t="shared" si="12"/>
        <v>844.46886815253254</v>
      </c>
      <c r="I98" s="117">
        <f t="shared" si="12"/>
        <v>782.44400299358165</v>
      </c>
      <c r="J98" s="117">
        <f t="shared" si="12"/>
        <v>769.04042840875809</v>
      </c>
      <c r="K98" s="117">
        <f t="shared" si="12"/>
        <v>729.36651158998097</v>
      </c>
      <c r="L98" s="117">
        <f t="shared" si="12"/>
        <v>735.29642904751245</v>
      </c>
      <c r="M98" s="117">
        <f t="shared" si="12"/>
        <v>535.37991901548867</v>
      </c>
      <c r="N98" s="117">
        <f t="shared" si="12"/>
        <v>553.57723990595241</v>
      </c>
      <c r="O98" s="117">
        <f t="shared" si="12"/>
        <v>538.8614587162175</v>
      </c>
      <c r="P98" s="117">
        <f t="shared" si="12"/>
        <v>366.96748995822753</v>
      </c>
      <c r="Q98" s="117">
        <f t="shared" si="12"/>
        <v>390.62405470358993</v>
      </c>
      <c r="R98" s="117">
        <f t="shared" ref="R98:V98" si="13">R99+R102+R104+R113</f>
        <v>452.88635814961009</v>
      </c>
      <c r="S98" s="117">
        <f t="shared" si="13"/>
        <v>434.3771166466467</v>
      </c>
      <c r="T98" s="117">
        <f t="shared" si="13"/>
        <v>413.15445842736676</v>
      </c>
      <c r="U98" s="117">
        <f t="shared" si="13"/>
        <v>370.26881504633201</v>
      </c>
      <c r="V98" s="117">
        <f t="shared" si="13"/>
        <v>327.13648884997565</v>
      </c>
      <c r="W98" s="117">
        <f t="shared" ref="W98:Y98" si="14">W99+W102+W104+W113</f>
        <v>483.36173137722943</v>
      </c>
      <c r="X98" s="117">
        <f t="shared" si="14"/>
        <v>387.59859446559938</v>
      </c>
      <c r="Y98" s="117">
        <f t="shared" si="14"/>
        <v>338.33081531632143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937.69718279380095</v>
      </c>
      <c r="C99" s="122">
        <f t="shared" si="15"/>
        <v>949.3195370491909</v>
      </c>
      <c r="D99" s="122">
        <f t="shared" si="15"/>
        <v>894.93859276414764</v>
      </c>
      <c r="E99" s="122">
        <f t="shared" si="15"/>
        <v>855.56727137236555</v>
      </c>
      <c r="F99" s="122">
        <f t="shared" si="15"/>
        <v>873.88015352220384</v>
      </c>
      <c r="G99" s="122">
        <f t="shared" si="15"/>
        <v>827.40918942000189</v>
      </c>
      <c r="H99" s="122">
        <f t="shared" si="15"/>
        <v>742.7695779357291</v>
      </c>
      <c r="I99" s="122">
        <f t="shared" si="15"/>
        <v>680.96954473128574</v>
      </c>
      <c r="J99" s="122">
        <f t="shared" si="15"/>
        <v>671.86237085557968</v>
      </c>
      <c r="K99" s="122">
        <f t="shared" si="15"/>
        <v>646.31811507216491</v>
      </c>
      <c r="L99" s="122">
        <f t="shared" si="15"/>
        <v>647.15517425898634</v>
      </c>
      <c r="M99" s="122">
        <f t="shared" si="15"/>
        <v>452.0544403483695</v>
      </c>
      <c r="N99" s="122">
        <f t="shared" si="15"/>
        <v>473.32266566261319</v>
      </c>
      <c r="O99" s="122">
        <f t="shared" si="15"/>
        <v>462.69131958125854</v>
      </c>
      <c r="P99" s="122">
        <f t="shared" si="15"/>
        <v>303.21913882461098</v>
      </c>
      <c r="Q99" s="122">
        <f t="shared" si="15"/>
        <v>325.57068829571233</v>
      </c>
      <c r="R99" s="122">
        <f t="shared" ref="R99:V99" si="16">SUM(R100:R101)</f>
        <v>387.44595463717064</v>
      </c>
      <c r="S99" s="122">
        <f t="shared" si="16"/>
        <v>365.40120440724434</v>
      </c>
      <c r="T99" s="122">
        <f t="shared" si="16"/>
        <v>345.87244743121062</v>
      </c>
      <c r="U99" s="122">
        <f t="shared" si="16"/>
        <v>305.95700285040516</v>
      </c>
      <c r="V99" s="122">
        <f t="shared" si="16"/>
        <v>261.74173592203874</v>
      </c>
      <c r="W99" s="122">
        <f t="shared" ref="W99:Y99" si="17">SUM(W100:W101)</f>
        <v>419.47853460376672</v>
      </c>
      <c r="X99" s="122">
        <f t="shared" si="17"/>
        <v>331.72712331722471</v>
      </c>
      <c r="Y99" s="122">
        <f t="shared" si="17"/>
        <v>285.9992926652057</v>
      </c>
      <c r="DA99" s="130" t="s">
        <v>1593</v>
      </c>
    </row>
    <row r="100" spans="1:105" ht="12" customHeight="1" x14ac:dyDescent="0.25">
      <c r="A100" s="97" t="s">
        <v>74</v>
      </c>
      <c r="B100" s="98">
        <v>926.1420729215431</v>
      </c>
      <c r="C100" s="98">
        <v>937.84928970829424</v>
      </c>
      <c r="D100" s="98">
        <v>884.20787885243215</v>
      </c>
      <c r="E100" s="98">
        <v>845.72443789840383</v>
      </c>
      <c r="F100" s="98">
        <v>863.67825471944911</v>
      </c>
      <c r="G100" s="98">
        <v>817.88404243635512</v>
      </c>
      <c r="H100" s="98">
        <v>734.29205389660478</v>
      </c>
      <c r="I100" s="98">
        <v>673.09251569770686</v>
      </c>
      <c r="J100" s="98">
        <v>664.12207354957059</v>
      </c>
      <c r="K100" s="98">
        <v>638.98476158162907</v>
      </c>
      <c r="L100" s="98">
        <v>639.75022451514178</v>
      </c>
      <c r="M100" s="98">
        <v>446.91060597786947</v>
      </c>
      <c r="N100" s="98">
        <v>467.80163446751556</v>
      </c>
      <c r="O100" s="98">
        <v>457.19639185672639</v>
      </c>
      <c r="P100" s="98">
        <v>299.64764448875002</v>
      </c>
      <c r="Q100" s="98">
        <v>321.73063886282773</v>
      </c>
      <c r="R100" s="98">
        <v>382.79366231881113</v>
      </c>
      <c r="S100" s="98">
        <v>360.93751364894553</v>
      </c>
      <c r="T100" s="98">
        <v>341.60196262883301</v>
      </c>
      <c r="U100" s="98">
        <v>302.11229355407198</v>
      </c>
      <c r="V100" s="98">
        <v>258.40995302811217</v>
      </c>
      <c r="W100" s="98">
        <v>413.96429941219583</v>
      </c>
      <c r="X100" s="98">
        <v>327.35723703066787</v>
      </c>
      <c r="Y100" s="98">
        <v>282.16253940957313</v>
      </c>
      <c r="DA100" s="63" t="s">
        <v>1594</v>
      </c>
    </row>
    <row r="101" spans="1:105" ht="12" customHeight="1" x14ac:dyDescent="0.25">
      <c r="A101" s="97" t="s">
        <v>53</v>
      </c>
      <c r="B101" s="98">
        <v>11.555109872257892</v>
      </c>
      <c r="C101" s="98">
        <v>11.470247340896664</v>
      </c>
      <c r="D101" s="98">
        <v>10.730713911715542</v>
      </c>
      <c r="E101" s="98">
        <v>9.8428334739617505</v>
      </c>
      <c r="F101" s="98">
        <v>10.201898802754775</v>
      </c>
      <c r="G101" s="98">
        <v>9.5251469836467866</v>
      </c>
      <c r="H101" s="98">
        <v>8.477524039124269</v>
      </c>
      <c r="I101" s="98">
        <v>7.8770290335789053</v>
      </c>
      <c r="J101" s="98">
        <v>7.7402973060091069</v>
      </c>
      <c r="K101" s="98">
        <v>7.3333534905358206</v>
      </c>
      <c r="L101" s="98">
        <v>7.4049497438445533</v>
      </c>
      <c r="M101" s="98">
        <v>5.1438343705000218</v>
      </c>
      <c r="N101" s="98">
        <v>5.5210311950976561</v>
      </c>
      <c r="O101" s="98">
        <v>5.4949277245321406</v>
      </c>
      <c r="P101" s="98">
        <v>3.5714943358609688</v>
      </c>
      <c r="Q101" s="98">
        <v>3.8400494328845816</v>
      </c>
      <c r="R101" s="98">
        <v>4.6522923183595344</v>
      </c>
      <c r="S101" s="98">
        <v>4.4636907582988012</v>
      </c>
      <c r="T101" s="98">
        <v>4.2704848023776067</v>
      </c>
      <c r="U101" s="98">
        <v>3.8447092963331895</v>
      </c>
      <c r="V101" s="98">
        <v>3.3317828939265657</v>
      </c>
      <c r="W101" s="98">
        <v>5.5142351915709176</v>
      </c>
      <c r="X101" s="98">
        <v>4.3698862865568469</v>
      </c>
      <c r="Y101" s="98">
        <v>3.8367532556325861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1.2542523392003475</v>
      </c>
      <c r="C102" s="122">
        <f t="shared" si="18"/>
        <v>1.5577143603172556</v>
      </c>
      <c r="D102" s="122">
        <f t="shared" si="18"/>
        <v>1.217372848637678</v>
      </c>
      <c r="E102" s="122">
        <f t="shared" si="18"/>
        <v>3.9473737431170814</v>
      </c>
      <c r="F102" s="122">
        <f t="shared" si="18"/>
        <v>1.137024358885377</v>
      </c>
      <c r="G102" s="122">
        <f t="shared" si="18"/>
        <v>1.4598521617660654</v>
      </c>
      <c r="H102" s="122">
        <f t="shared" si="18"/>
        <v>1.8593868781182545</v>
      </c>
      <c r="I102" s="122">
        <f t="shared" si="18"/>
        <v>0.82694903023214539</v>
      </c>
      <c r="J102" s="122">
        <f t="shared" si="18"/>
        <v>0.84399824260107337</v>
      </c>
      <c r="K102" s="122">
        <f t="shared" si="18"/>
        <v>0.93658852647628843</v>
      </c>
      <c r="L102" s="122">
        <f t="shared" si="18"/>
        <v>0.86547483126769964</v>
      </c>
      <c r="M102" s="122">
        <f t="shared" si="18"/>
        <v>0.82656969810884862</v>
      </c>
      <c r="N102" s="122">
        <f t="shared" si="18"/>
        <v>0.7785429316611342</v>
      </c>
      <c r="O102" s="122">
        <f t="shared" si="18"/>
        <v>0.72631787622679811</v>
      </c>
      <c r="P102" s="122">
        <f t="shared" si="18"/>
        <v>0.70728592964498083</v>
      </c>
      <c r="Q102" s="122">
        <f t="shared" si="18"/>
        <v>0.67461267089339261</v>
      </c>
      <c r="R102" s="122">
        <f t="shared" si="18"/>
        <v>0.73094106694251326</v>
      </c>
      <c r="S102" s="122">
        <f t="shared" si="18"/>
        <v>0.75423192862548238</v>
      </c>
      <c r="T102" s="122">
        <f t="shared" si="18"/>
        <v>0.95968790036258389</v>
      </c>
      <c r="U102" s="122">
        <f t="shared" si="18"/>
        <v>1.1320027671451083</v>
      </c>
      <c r="V102" s="122">
        <f t="shared" si="18"/>
        <v>1.4584905360017109</v>
      </c>
      <c r="W102" s="122">
        <f t="shared" si="18"/>
        <v>1.647489222777649</v>
      </c>
      <c r="X102" s="122">
        <f t="shared" si="18"/>
        <v>1.3224135172313729</v>
      </c>
      <c r="Y102" s="122">
        <f t="shared" si="18"/>
        <v>1.4014308615659374</v>
      </c>
      <c r="DA102" s="130" t="s">
        <v>1596</v>
      </c>
    </row>
    <row r="103" spans="1:105" ht="12" customHeight="1" x14ac:dyDescent="0.25">
      <c r="A103" s="97" t="s">
        <v>53</v>
      </c>
      <c r="B103" s="98">
        <v>1.2542523392003475</v>
      </c>
      <c r="C103" s="98">
        <v>1.5577143603172556</v>
      </c>
      <c r="D103" s="98">
        <v>1.217372848637678</v>
      </c>
      <c r="E103" s="98">
        <v>3.9473737431170814</v>
      </c>
      <c r="F103" s="98">
        <v>1.137024358885377</v>
      </c>
      <c r="G103" s="98">
        <v>1.4598521617660654</v>
      </c>
      <c r="H103" s="98">
        <v>1.8593868781182545</v>
      </c>
      <c r="I103" s="98">
        <v>0.82694903023214539</v>
      </c>
      <c r="J103" s="98">
        <v>0.84399824260107337</v>
      </c>
      <c r="K103" s="98">
        <v>0.93658852647628843</v>
      </c>
      <c r="L103" s="98">
        <v>0.86547483126769964</v>
      </c>
      <c r="M103" s="98">
        <v>0.82656969810884862</v>
      </c>
      <c r="N103" s="98">
        <v>0.7785429316611342</v>
      </c>
      <c r="O103" s="98">
        <v>0.72631787622679811</v>
      </c>
      <c r="P103" s="98">
        <v>0.70728592964498083</v>
      </c>
      <c r="Q103" s="98">
        <v>0.67461267089339261</v>
      </c>
      <c r="R103" s="98">
        <v>0.73094106694251326</v>
      </c>
      <c r="S103" s="98">
        <v>0.75423192862548238</v>
      </c>
      <c r="T103" s="98">
        <v>0.95968790036258389</v>
      </c>
      <c r="U103" s="98">
        <v>1.1320027671451083</v>
      </c>
      <c r="V103" s="98">
        <v>1.4584905360017109</v>
      </c>
      <c r="W103" s="98">
        <v>1.647489222777649</v>
      </c>
      <c r="X103" s="98">
        <v>1.3224135172313729</v>
      </c>
      <c r="Y103" s="98">
        <v>1.4014308615659374</v>
      </c>
      <c r="DA103" s="63" t="s">
        <v>1597</v>
      </c>
    </row>
    <row r="104" spans="1:105" ht="12" customHeight="1" x14ac:dyDescent="0.25">
      <c r="A104" s="121" t="s">
        <v>55</v>
      </c>
      <c r="B104" s="122">
        <v>80.745361035931069</v>
      </c>
      <c r="C104" s="122">
        <v>75.984031609247424</v>
      </c>
      <c r="D104" s="122">
        <v>73.366374794635661</v>
      </c>
      <c r="E104" s="122">
        <v>73.202091951575895</v>
      </c>
      <c r="F104" s="122">
        <v>70.641519246972365</v>
      </c>
      <c r="G104" s="122">
        <v>63.468408356491658</v>
      </c>
      <c r="H104" s="122">
        <v>62.932430267494652</v>
      </c>
      <c r="I104" s="122">
        <v>62.561037895089541</v>
      </c>
      <c r="J104" s="122">
        <v>60.128157291015278</v>
      </c>
      <c r="K104" s="122">
        <v>53.100975911220999</v>
      </c>
      <c r="L104" s="122">
        <v>54.390609457248246</v>
      </c>
      <c r="M104" s="122">
        <v>52.87477468647544</v>
      </c>
      <c r="N104" s="122">
        <v>51.142802408081749</v>
      </c>
      <c r="O104" s="122">
        <v>49.078839752019498</v>
      </c>
      <c r="P104" s="122">
        <v>41.124665455992535</v>
      </c>
      <c r="Q104" s="122">
        <v>42.108455642030705</v>
      </c>
      <c r="R104" s="122">
        <v>43.076344711510203</v>
      </c>
      <c r="S104" s="122">
        <v>45.450262027919912</v>
      </c>
      <c r="T104" s="122">
        <v>44.503393846500948</v>
      </c>
      <c r="U104" s="122">
        <v>42.391013140729761</v>
      </c>
      <c r="V104" s="122">
        <v>42.830987486495857</v>
      </c>
      <c r="W104" s="122">
        <v>42.301971137351188</v>
      </c>
      <c r="X104" s="122">
        <v>32.46862122576691</v>
      </c>
      <c r="Y104" s="122">
        <v>30.596236978132662</v>
      </c>
      <c r="DA104" s="130" t="s">
        <v>1598</v>
      </c>
    </row>
    <row r="105" spans="1:105" ht="12" customHeight="1" x14ac:dyDescent="0.25">
      <c r="A105" s="97" t="s">
        <v>141</v>
      </c>
      <c r="B105" s="98">
        <v>10.108740733258191</v>
      </c>
      <c r="C105" s="98">
        <v>9.5024180871931332</v>
      </c>
      <c r="D105" s="98">
        <v>9.1389628408040782</v>
      </c>
      <c r="E105" s="98">
        <v>8.177948571013852</v>
      </c>
      <c r="F105" s="98">
        <v>7.72123934524733</v>
      </c>
      <c r="G105" s="98">
        <v>7.0186128733593565</v>
      </c>
      <c r="H105" s="98">
        <v>6.1172882983695018</v>
      </c>
      <c r="I105" s="98">
        <v>5.8718383182330021</v>
      </c>
      <c r="J105" s="98">
        <v>4.9831198705917412</v>
      </c>
      <c r="K105" s="98">
        <v>4.520311375152108</v>
      </c>
      <c r="L105" s="98">
        <v>4.1454282422200128</v>
      </c>
      <c r="M105" s="98">
        <v>3.7165195965258193</v>
      </c>
      <c r="N105" s="98">
        <v>2.9040542116268742</v>
      </c>
      <c r="O105" s="98">
        <v>2.2575997250148565</v>
      </c>
      <c r="P105" s="98">
        <v>1.9783021391745079</v>
      </c>
      <c r="Q105" s="98">
        <v>1.8019197307722756</v>
      </c>
      <c r="R105" s="98">
        <v>1.7526467908616725</v>
      </c>
      <c r="S105" s="98">
        <v>1.7514303453884486</v>
      </c>
      <c r="T105" s="98">
        <v>1.6544805109525675</v>
      </c>
      <c r="U105" s="98">
        <v>1.5084494136500148</v>
      </c>
      <c r="V105" s="98">
        <v>1.4489708520212332</v>
      </c>
      <c r="W105" s="98">
        <v>1.4809077645342201</v>
      </c>
      <c r="X105" s="98">
        <v>0.91097404130419357</v>
      </c>
      <c r="Y105" s="98">
        <v>0.75823587763606115</v>
      </c>
      <c r="DA105" s="63" t="s">
        <v>1599</v>
      </c>
    </row>
    <row r="106" spans="1:105" ht="12" customHeight="1" x14ac:dyDescent="0.25">
      <c r="A106" s="97" t="s">
        <v>140</v>
      </c>
      <c r="B106" s="98">
        <v>2.5854434738574665E-3</v>
      </c>
      <c r="C106" s="98">
        <v>2.3277745354527094E-3</v>
      </c>
      <c r="D106" s="98">
        <v>2.3060187544421064E-3</v>
      </c>
      <c r="E106" s="98">
        <v>1.9472643474965615E-3</v>
      </c>
      <c r="F106" s="98">
        <v>1.9019244117875183E-3</v>
      </c>
      <c r="G106" s="98">
        <v>2.018309576308895E-3</v>
      </c>
      <c r="H106" s="98">
        <v>2.0591196612256475E-3</v>
      </c>
      <c r="I106" s="98">
        <v>2.3844157989850014E-3</v>
      </c>
      <c r="J106" s="98">
        <v>2.0738360471640942E-3</v>
      </c>
      <c r="K106" s="98">
        <v>2.267021426673916E-3</v>
      </c>
      <c r="L106" s="98">
        <v>2.7048789870127397E-3</v>
      </c>
      <c r="M106" s="98">
        <v>2.3155433567922821E-3</v>
      </c>
      <c r="N106" s="98">
        <v>1.8780302823500892E-3</v>
      </c>
      <c r="O106" s="98">
        <v>1.2729019836335489E-3</v>
      </c>
      <c r="P106" s="98">
        <v>1.2435054106721436E-3</v>
      </c>
      <c r="Q106" s="98">
        <v>1.0572704745911332E-3</v>
      </c>
      <c r="R106" s="98">
        <v>9.5878557307184972E-4</v>
      </c>
      <c r="S106" s="98">
        <v>9.0697065843679077E-4</v>
      </c>
      <c r="T106" s="98">
        <v>9.0474473223357843E-4</v>
      </c>
      <c r="U106" s="98">
        <v>8.8717737947050738E-4</v>
      </c>
      <c r="V106" s="98">
        <v>9.2488380094935918E-4</v>
      </c>
      <c r="W106" s="98">
        <v>1.0023470833883453E-3</v>
      </c>
      <c r="X106" s="98">
        <v>8.2984530691234781E-4</v>
      </c>
      <c r="Y106" s="98">
        <v>5.9431895309344817E-4</v>
      </c>
      <c r="DA106" s="63" t="s">
        <v>1600</v>
      </c>
    </row>
    <row r="107" spans="1:105" ht="12" customHeight="1" x14ac:dyDescent="0.25">
      <c r="A107" s="100" t="s">
        <v>50</v>
      </c>
      <c r="B107" s="101">
        <v>9.2505632473177386E-4</v>
      </c>
      <c r="C107" s="101">
        <v>7.9301311036426164E-4</v>
      </c>
      <c r="D107" s="101">
        <v>7.2367422573939007E-4</v>
      </c>
      <c r="E107" s="101">
        <v>6.666792756492622E-4</v>
      </c>
      <c r="F107" s="101">
        <v>6.3038044109973046E-4</v>
      </c>
      <c r="G107" s="101">
        <v>6.0990361293058375E-4</v>
      </c>
      <c r="H107" s="101">
        <v>5.8845347300915914E-4</v>
      </c>
      <c r="I107" s="101">
        <v>8.0171988748415615E-4</v>
      </c>
      <c r="J107" s="101">
        <v>6.4678312208053302E-4</v>
      </c>
      <c r="K107" s="101">
        <v>6.4941824817982827E-4</v>
      </c>
      <c r="L107" s="101">
        <v>1.5061926937666767E-3</v>
      </c>
      <c r="M107" s="101">
        <v>6.3872866814904095E-4</v>
      </c>
      <c r="N107" s="101">
        <v>6.5024034576026846E-4</v>
      </c>
      <c r="O107" s="101">
        <v>4.5688559802856897E-4</v>
      </c>
      <c r="P107" s="101">
        <v>3.2730863266573963E-4</v>
      </c>
      <c r="Q107" s="101">
        <v>3.1513645598766732E-4</v>
      </c>
      <c r="R107" s="101">
        <v>2.6396244829020034E-4</v>
      </c>
      <c r="S107" s="101">
        <v>2.6807590437506539E-4</v>
      </c>
      <c r="T107" s="101">
        <v>2.5663609869862813E-4</v>
      </c>
      <c r="U107" s="101">
        <v>2.3100029856212118E-4</v>
      </c>
      <c r="V107" s="101">
        <v>2.4521147930663291E-4</v>
      </c>
      <c r="W107" s="101">
        <v>2.6543607401257019E-4</v>
      </c>
      <c r="X107" s="101">
        <v>8.610930480827092E-5</v>
      </c>
      <c r="Y107" s="101">
        <v>4.8637228476442235E-5</v>
      </c>
      <c r="DA107" s="131" t="s">
        <v>1601</v>
      </c>
    </row>
    <row r="108" spans="1:105" ht="12" customHeight="1" x14ac:dyDescent="0.25">
      <c r="A108" s="103" t="s">
        <v>52</v>
      </c>
      <c r="B108" s="104">
        <v>1.6603871491256926E-3</v>
      </c>
      <c r="C108" s="104">
        <v>1.5347614250884479E-3</v>
      </c>
      <c r="D108" s="104">
        <v>1.5823445287027164E-3</v>
      </c>
      <c r="E108" s="104">
        <v>1.2805850718472993E-3</v>
      </c>
      <c r="F108" s="104">
        <v>1.2715439706877879E-3</v>
      </c>
      <c r="G108" s="104">
        <v>1.4084059633783113E-3</v>
      </c>
      <c r="H108" s="104">
        <v>1.4706661882164882E-3</v>
      </c>
      <c r="I108" s="104">
        <v>1.5826959115008451E-3</v>
      </c>
      <c r="J108" s="104">
        <v>1.427052925083561E-3</v>
      </c>
      <c r="K108" s="104">
        <v>1.6176031784940876E-3</v>
      </c>
      <c r="L108" s="104">
        <v>1.1986862932460633E-3</v>
      </c>
      <c r="M108" s="104">
        <v>1.6768146886432414E-3</v>
      </c>
      <c r="N108" s="104">
        <v>1.2277899365898209E-3</v>
      </c>
      <c r="O108" s="104">
        <v>8.1601638560497994E-4</v>
      </c>
      <c r="P108" s="104">
        <v>9.1619677800640407E-4</v>
      </c>
      <c r="Q108" s="104">
        <v>7.4213401860346597E-4</v>
      </c>
      <c r="R108" s="104">
        <v>6.9482312478164943E-4</v>
      </c>
      <c r="S108" s="104">
        <v>6.3889475406172537E-4</v>
      </c>
      <c r="T108" s="104">
        <v>6.481086335349503E-4</v>
      </c>
      <c r="U108" s="104">
        <v>6.5617708090838619E-4</v>
      </c>
      <c r="V108" s="104">
        <v>6.7967232164272632E-4</v>
      </c>
      <c r="W108" s="104">
        <v>7.3691100937577504E-4</v>
      </c>
      <c r="X108" s="104">
        <v>7.4373600210407684E-4</v>
      </c>
      <c r="Y108" s="104">
        <v>5.4568172461700595E-4</v>
      </c>
      <c r="DA108" s="132" t="s">
        <v>1602</v>
      </c>
    </row>
    <row r="109" spans="1:105" ht="12" customHeight="1" x14ac:dyDescent="0.25">
      <c r="A109" s="106" t="s">
        <v>122</v>
      </c>
      <c r="B109" s="101">
        <v>68.708911431598665</v>
      </c>
      <c r="C109" s="101">
        <v>64.6984479854423</v>
      </c>
      <c r="D109" s="101">
        <v>62.570997636726993</v>
      </c>
      <c r="E109" s="101">
        <v>63.316920927718634</v>
      </c>
      <c r="F109" s="101">
        <v>61.235922536790142</v>
      </c>
      <c r="G109" s="101">
        <v>54.835094878988315</v>
      </c>
      <c r="H109" s="101">
        <v>54.891338968889087</v>
      </c>
      <c r="I109" s="101">
        <v>54.329042991368219</v>
      </c>
      <c r="J109" s="101">
        <v>52.641594223634357</v>
      </c>
      <c r="K109" s="101">
        <v>46.04718464189596</v>
      </c>
      <c r="L109" s="101">
        <v>46.545510422193139</v>
      </c>
      <c r="M109" s="101">
        <v>45.208934616369788</v>
      </c>
      <c r="N109" s="101">
        <v>43.882660814767995</v>
      </c>
      <c r="O109" s="101">
        <v>42.442336222699311</v>
      </c>
      <c r="P109" s="101">
        <v>35.447317965486882</v>
      </c>
      <c r="Q109" s="101">
        <v>36.355203499693346</v>
      </c>
      <c r="R109" s="101">
        <v>37.105045122091099</v>
      </c>
      <c r="S109" s="101">
        <v>39.16560039864487</v>
      </c>
      <c r="T109" s="101">
        <v>38.185082021716688</v>
      </c>
      <c r="U109" s="101">
        <v>36.293465874670375</v>
      </c>
      <c r="V109" s="101">
        <v>36.703465761093838</v>
      </c>
      <c r="W109" s="101">
        <v>35.918666373099512</v>
      </c>
      <c r="X109" s="101">
        <v>27.310920569942379</v>
      </c>
      <c r="Y109" s="101">
        <v>25.564563246125712</v>
      </c>
      <c r="DA109" s="131" t="s">
        <v>1603</v>
      </c>
    </row>
    <row r="110" spans="1:105" ht="12" customHeight="1" x14ac:dyDescent="0.25">
      <c r="A110" s="107" t="s">
        <v>121</v>
      </c>
      <c r="B110" s="104">
        <v>1.9251234276003508</v>
      </c>
      <c r="C110" s="104">
        <v>1.7808377620765503</v>
      </c>
      <c r="D110" s="104">
        <v>1.6541082983501521</v>
      </c>
      <c r="E110" s="104">
        <v>1.7052751884959163</v>
      </c>
      <c r="F110" s="104">
        <v>1.6824554405231011</v>
      </c>
      <c r="G110" s="104">
        <v>1.6126822945676769</v>
      </c>
      <c r="H110" s="104">
        <v>1.9217438805748399</v>
      </c>
      <c r="I110" s="104">
        <v>2.3577721696893317</v>
      </c>
      <c r="J110" s="104">
        <v>2.5013693607420149</v>
      </c>
      <c r="K110" s="104">
        <v>2.5312128727462619</v>
      </c>
      <c r="L110" s="104">
        <v>3.696965913848083</v>
      </c>
      <c r="M110" s="104">
        <v>3.9470049302230397</v>
      </c>
      <c r="N110" s="104">
        <v>4.3542093514045312</v>
      </c>
      <c r="O110" s="104">
        <v>4.3776309023217008</v>
      </c>
      <c r="P110" s="104">
        <v>3.6978018459204702</v>
      </c>
      <c r="Q110" s="104">
        <v>3.9502751410904913</v>
      </c>
      <c r="R110" s="104">
        <v>4.2176940129843636</v>
      </c>
      <c r="S110" s="104">
        <v>4.5323243132281608</v>
      </c>
      <c r="T110" s="104">
        <v>4.6629265690994632</v>
      </c>
      <c r="U110" s="104">
        <v>4.5882106750299005</v>
      </c>
      <c r="V110" s="104">
        <v>4.6776259895798358</v>
      </c>
      <c r="W110" s="104">
        <v>4.9013946526340675</v>
      </c>
      <c r="X110" s="104">
        <v>4.2458967692134202</v>
      </c>
      <c r="Y110" s="104">
        <v>4.2728435354177945</v>
      </c>
      <c r="DA110" s="132" t="s">
        <v>1604</v>
      </c>
    </row>
    <row r="111" spans="1:105" ht="12" customHeight="1" x14ac:dyDescent="0.25">
      <c r="A111" s="108" t="s">
        <v>53</v>
      </c>
      <c r="B111" s="98">
        <v>0.63659189758003409</v>
      </c>
      <c r="C111" s="98">
        <v>0.55966899136396653</v>
      </c>
      <c r="D111" s="98">
        <v>0.47747511702631279</v>
      </c>
      <c r="E111" s="98">
        <v>0.53866582300029875</v>
      </c>
      <c r="F111" s="98">
        <v>0.51424445759726778</v>
      </c>
      <c r="G111" s="98">
        <v>0.44963786730961547</v>
      </c>
      <c r="H111" s="98">
        <v>0.50678746917078488</v>
      </c>
      <c r="I111" s="98">
        <v>0.73740563064817632</v>
      </c>
      <c r="J111" s="98">
        <v>0.72433603369372934</v>
      </c>
      <c r="K111" s="98">
        <v>0.67079022368143426</v>
      </c>
      <c r="L111" s="98">
        <v>1.9641957217471415</v>
      </c>
      <c r="M111" s="98">
        <v>1.00810774011309</v>
      </c>
      <c r="N111" s="98">
        <v>1.4082891067540488</v>
      </c>
      <c r="O111" s="98">
        <v>1.4708514382114992</v>
      </c>
      <c r="P111" s="98">
        <v>0.91160681997120108</v>
      </c>
      <c r="Q111" s="98">
        <v>1.1054093173691211</v>
      </c>
      <c r="R111" s="98">
        <v>1.1059557151611947</v>
      </c>
      <c r="S111" s="98">
        <v>1.312896396304482</v>
      </c>
      <c r="T111" s="98">
        <v>1.3270120471985172</v>
      </c>
      <c r="U111" s="98">
        <v>1.1890455850427197</v>
      </c>
      <c r="V111" s="98">
        <v>1.2262232998266798</v>
      </c>
      <c r="W111" s="98">
        <v>1.2978246045332844</v>
      </c>
      <c r="X111" s="98">
        <v>0.44094366493917281</v>
      </c>
      <c r="Y111" s="98">
        <v>0.36008868242568065</v>
      </c>
      <c r="DA111" s="63" t="s">
        <v>1605</v>
      </c>
    </row>
    <row r="112" spans="1:105" ht="12" customHeight="1" x14ac:dyDescent="0.25">
      <c r="A112" s="108" t="s">
        <v>52</v>
      </c>
      <c r="B112" s="98">
        <v>1.2885315300203168</v>
      </c>
      <c r="C112" s="98">
        <v>1.2211687707125838</v>
      </c>
      <c r="D112" s="98">
        <v>1.1766331813238393</v>
      </c>
      <c r="E112" s="98">
        <v>1.1666093654956176</v>
      </c>
      <c r="F112" s="98">
        <v>1.1682109829258334</v>
      </c>
      <c r="G112" s="98">
        <v>1.1630444272580613</v>
      </c>
      <c r="H112" s="98">
        <v>1.4149564114040551</v>
      </c>
      <c r="I112" s="98">
        <v>1.6203665390411555</v>
      </c>
      <c r="J112" s="98">
        <v>1.7770333270482856</v>
      </c>
      <c r="K112" s="98">
        <v>1.8604226490648277</v>
      </c>
      <c r="L112" s="98">
        <v>1.7327701921009415</v>
      </c>
      <c r="M112" s="98">
        <v>2.9388971901099494</v>
      </c>
      <c r="N112" s="98">
        <v>2.9459202446504826</v>
      </c>
      <c r="O112" s="98">
        <v>2.9067794641102016</v>
      </c>
      <c r="P112" s="98">
        <v>2.7861950259492692</v>
      </c>
      <c r="Q112" s="98">
        <v>2.8448658237213702</v>
      </c>
      <c r="R112" s="98">
        <v>3.1117382978231691</v>
      </c>
      <c r="S112" s="98">
        <v>3.2194279169236784</v>
      </c>
      <c r="T112" s="98">
        <v>3.3359145219009458</v>
      </c>
      <c r="U112" s="98">
        <v>3.3991650899871813</v>
      </c>
      <c r="V112" s="98">
        <v>3.4514026897531558</v>
      </c>
      <c r="W112" s="98">
        <v>3.6035700481007829</v>
      </c>
      <c r="X112" s="98">
        <v>3.8049531042742473</v>
      </c>
      <c r="Y112" s="98">
        <v>3.9127548529921135</v>
      </c>
      <c r="DA112" s="63" t="s">
        <v>1606</v>
      </c>
    </row>
    <row r="113" spans="1:105" ht="12" customHeight="1" x14ac:dyDescent="0.25">
      <c r="A113" s="121" t="s">
        <v>54</v>
      </c>
      <c r="B113" s="122">
        <v>49.76162806258337</v>
      </c>
      <c r="C113" s="122">
        <v>48.792285495250411</v>
      </c>
      <c r="D113" s="122">
        <v>47.615199143775044</v>
      </c>
      <c r="E113" s="122">
        <v>43.733293143947293</v>
      </c>
      <c r="F113" s="122">
        <v>38.114412252400939</v>
      </c>
      <c r="G113" s="122">
        <v>37.758436843786988</v>
      </c>
      <c r="H113" s="122">
        <v>36.907473071190608</v>
      </c>
      <c r="I113" s="122">
        <v>38.086471336974242</v>
      </c>
      <c r="J113" s="122">
        <v>36.205902019561968</v>
      </c>
      <c r="K113" s="122">
        <v>29.010832080118831</v>
      </c>
      <c r="L113" s="122">
        <v>32.885170500010148</v>
      </c>
      <c r="M113" s="122">
        <v>29.624134282534797</v>
      </c>
      <c r="N113" s="122">
        <v>28.333228903596414</v>
      </c>
      <c r="O113" s="122">
        <v>26.364981506712617</v>
      </c>
      <c r="P113" s="122">
        <v>21.916399747979028</v>
      </c>
      <c r="Q113" s="122">
        <v>22.270298094953507</v>
      </c>
      <c r="R113" s="122">
        <v>21.633117733986676</v>
      </c>
      <c r="S113" s="122">
        <v>22.771418282856992</v>
      </c>
      <c r="T113" s="122">
        <v>21.818929249292562</v>
      </c>
      <c r="U113" s="122">
        <v>20.788796288052026</v>
      </c>
      <c r="V113" s="122">
        <v>21.105274905439344</v>
      </c>
      <c r="W113" s="122">
        <v>19.933736413333836</v>
      </c>
      <c r="X113" s="122">
        <v>22.080436405376336</v>
      </c>
      <c r="Y113" s="122">
        <v>20.333854811417154</v>
      </c>
      <c r="DA113" s="130" t="s">
        <v>1607</v>
      </c>
    </row>
    <row r="114" spans="1:105" ht="12" customHeight="1" x14ac:dyDescent="0.25">
      <c r="A114" s="97" t="s">
        <v>50</v>
      </c>
      <c r="B114" s="98">
        <v>26.073849321222486</v>
      </c>
      <c r="C114" s="98">
        <v>24.181772647802457</v>
      </c>
      <c r="D114" s="98">
        <v>23.860027056771621</v>
      </c>
      <c r="E114" s="98">
        <v>21.431920012344854</v>
      </c>
      <c r="F114" s="98">
        <v>20.499130593014733</v>
      </c>
      <c r="G114" s="98">
        <v>19.100941320683923</v>
      </c>
      <c r="H114" s="98">
        <v>17.712434566994691</v>
      </c>
      <c r="I114" s="98">
        <v>18.043881088526756</v>
      </c>
      <c r="J114" s="98">
        <v>15.77991407825874</v>
      </c>
      <c r="K114" s="98">
        <v>14.771903806574725</v>
      </c>
      <c r="L114" s="98">
        <v>13.778249048254096</v>
      </c>
      <c r="M114" s="98">
        <v>12.758529953845496</v>
      </c>
      <c r="N114" s="98">
        <v>11.096856746441317</v>
      </c>
      <c r="O114" s="98">
        <v>9.8186396326220429</v>
      </c>
      <c r="P114" s="98">
        <v>9.0908371137285506</v>
      </c>
      <c r="Q114" s="98">
        <v>8.5830723354119236</v>
      </c>
      <c r="R114" s="98">
        <v>7.4837612045585802</v>
      </c>
      <c r="S114" s="98">
        <v>7.6527443921149363</v>
      </c>
      <c r="T114" s="98">
        <v>6.9789483442421254</v>
      </c>
      <c r="U114" s="98">
        <v>6.5470971893461112</v>
      </c>
      <c r="V114" s="98">
        <v>6.580602257140912</v>
      </c>
      <c r="W114" s="98">
        <v>5.7619723383594597</v>
      </c>
      <c r="X114" s="98">
        <v>4.9872296680817856</v>
      </c>
      <c r="Y114" s="98">
        <v>4.139874522125421</v>
      </c>
      <c r="DA114" s="63" t="s">
        <v>1608</v>
      </c>
    </row>
    <row r="115" spans="1:105" ht="12" customHeight="1" x14ac:dyDescent="0.25">
      <c r="A115" s="109" t="s">
        <v>120</v>
      </c>
      <c r="B115" s="33">
        <v>23.687778741360887</v>
      </c>
      <c r="C115" s="33">
        <v>24.61051284744795</v>
      </c>
      <c r="D115" s="33">
        <v>23.755172087003423</v>
      </c>
      <c r="E115" s="33">
        <v>22.301373131602436</v>
      </c>
      <c r="F115" s="33">
        <v>17.615281659386202</v>
      </c>
      <c r="G115" s="33">
        <v>18.657495523103066</v>
      </c>
      <c r="H115" s="33">
        <v>19.195038504195921</v>
      </c>
      <c r="I115" s="33">
        <v>20.042590248447482</v>
      </c>
      <c r="J115" s="33">
        <v>20.42598794130323</v>
      </c>
      <c r="K115" s="33">
        <v>14.238928273544106</v>
      </c>
      <c r="L115" s="33">
        <v>19.106921451756055</v>
      </c>
      <c r="M115" s="33">
        <v>16.865604328689301</v>
      </c>
      <c r="N115" s="33">
        <v>17.236372157155099</v>
      </c>
      <c r="O115" s="33">
        <v>16.546341874090576</v>
      </c>
      <c r="P115" s="33">
        <v>12.825562634250478</v>
      </c>
      <c r="Q115" s="33">
        <v>13.687225759541583</v>
      </c>
      <c r="R115" s="33">
        <v>14.149356529428095</v>
      </c>
      <c r="S115" s="33">
        <v>15.118673890742055</v>
      </c>
      <c r="T115" s="33">
        <v>14.839980905050437</v>
      </c>
      <c r="U115" s="33">
        <v>14.241699098705917</v>
      </c>
      <c r="V115" s="33">
        <v>14.524672648298431</v>
      </c>
      <c r="W115" s="33">
        <v>14.171764074974377</v>
      </c>
      <c r="X115" s="33">
        <v>17.093206737294551</v>
      </c>
      <c r="Y115" s="33">
        <v>16.193980289291733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563.1201005791745</v>
      </c>
      <c r="C117" s="117">
        <f t="shared" si="19"/>
        <v>568.81853381440146</v>
      </c>
      <c r="D117" s="117">
        <f t="shared" si="19"/>
        <v>540.80715632841293</v>
      </c>
      <c r="E117" s="117">
        <f t="shared" si="19"/>
        <v>526.21882475665882</v>
      </c>
      <c r="F117" s="117">
        <f t="shared" si="19"/>
        <v>527.57991292255372</v>
      </c>
      <c r="G117" s="117">
        <f t="shared" si="19"/>
        <v>503.63675284580916</v>
      </c>
      <c r="H117" s="117">
        <f t="shared" si="19"/>
        <v>464.58129009086343</v>
      </c>
      <c r="I117" s="117">
        <f t="shared" si="19"/>
        <v>435.40478663826627</v>
      </c>
      <c r="J117" s="117">
        <f t="shared" si="19"/>
        <v>432.10095889586046</v>
      </c>
      <c r="K117" s="117">
        <f t="shared" si="19"/>
        <v>413.12863637134973</v>
      </c>
      <c r="L117" s="117">
        <f t="shared" si="19"/>
        <v>423.02411906904126</v>
      </c>
      <c r="M117" s="117">
        <f t="shared" si="19"/>
        <v>316.37576908963592</v>
      </c>
      <c r="N117" s="117">
        <f t="shared" si="19"/>
        <v>333.15950945467341</v>
      </c>
      <c r="O117" s="117">
        <f t="shared" si="19"/>
        <v>331.87404078673575</v>
      </c>
      <c r="P117" s="117">
        <f t="shared" si="19"/>
        <v>228.73246187420264</v>
      </c>
      <c r="Q117" s="117">
        <f t="shared" si="19"/>
        <v>244.91332197714792</v>
      </c>
      <c r="R117" s="117">
        <f t="shared" ref="R117:V117" si="20">R118+R121+R123+R132</f>
        <v>288.3579433310681</v>
      </c>
      <c r="S117" s="117">
        <f t="shared" si="20"/>
        <v>283.54002149016361</v>
      </c>
      <c r="T117" s="117">
        <f t="shared" si="20"/>
        <v>275.50536888617609</v>
      </c>
      <c r="U117" s="117">
        <f t="shared" si="20"/>
        <v>252.63722517007861</v>
      </c>
      <c r="V117" s="117">
        <f t="shared" si="20"/>
        <v>229.94754107589904</v>
      </c>
      <c r="W117" s="117">
        <f t="shared" ref="W117:Y117" si="21">W118+W121+W123+W132</f>
        <v>342.00677235573824</v>
      </c>
      <c r="X117" s="117">
        <f t="shared" si="21"/>
        <v>281.15283304105225</v>
      </c>
      <c r="Y117" s="117">
        <f t="shared" si="21"/>
        <v>251.22981931510125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472.01955919361046</v>
      </c>
      <c r="C118" s="122">
        <f t="shared" si="22"/>
        <v>480.47773530656389</v>
      </c>
      <c r="D118" s="122">
        <f t="shared" si="22"/>
        <v>455.36176323081895</v>
      </c>
      <c r="E118" s="122">
        <f t="shared" si="22"/>
        <v>437.42781567078214</v>
      </c>
      <c r="F118" s="122">
        <f t="shared" si="22"/>
        <v>449.99948206265628</v>
      </c>
      <c r="G118" s="122">
        <f t="shared" si="22"/>
        <v>429.8220014342096</v>
      </c>
      <c r="H118" s="122">
        <f t="shared" si="22"/>
        <v>389.75672665602661</v>
      </c>
      <c r="I118" s="122">
        <f t="shared" si="22"/>
        <v>362.15356918522207</v>
      </c>
      <c r="J118" s="122">
        <f t="shared" si="22"/>
        <v>361.41263092207799</v>
      </c>
      <c r="K118" s="122">
        <f t="shared" si="22"/>
        <v>352.36634960264905</v>
      </c>
      <c r="L118" s="122">
        <f t="shared" si="22"/>
        <v>358.18607460914671</v>
      </c>
      <c r="M118" s="122">
        <f t="shared" si="22"/>
        <v>254.52352335569449</v>
      </c>
      <c r="N118" s="122">
        <f t="shared" si="22"/>
        <v>273.09505861666457</v>
      </c>
      <c r="O118" s="122">
        <f t="shared" si="22"/>
        <v>274.36980266189568</v>
      </c>
      <c r="P118" s="122">
        <f t="shared" si="22"/>
        <v>180.15483211402753</v>
      </c>
      <c r="Q118" s="122">
        <f t="shared" si="22"/>
        <v>194.95825748408967</v>
      </c>
      <c r="R118" s="122">
        <f t="shared" ref="R118:V118" si="23">SUM(R119:R120)</f>
        <v>237.20659626058222</v>
      </c>
      <c r="S118" s="122">
        <f t="shared" si="23"/>
        <v>228.97828814410801</v>
      </c>
      <c r="T118" s="122">
        <f t="shared" si="23"/>
        <v>220.87503185334535</v>
      </c>
      <c r="U118" s="122">
        <f t="shared" si="23"/>
        <v>199.10519580011621</v>
      </c>
      <c r="V118" s="122">
        <f t="shared" si="23"/>
        <v>173.91936842729899</v>
      </c>
      <c r="W118" s="122">
        <f t="shared" ref="W118:Y118" si="24">SUM(W119:W120)</f>
        <v>285.81416450080718</v>
      </c>
      <c r="X118" s="122">
        <f t="shared" si="24"/>
        <v>231.44054393280109</v>
      </c>
      <c r="Y118" s="122">
        <f t="shared" si="24"/>
        <v>203.50319249963826</v>
      </c>
      <c r="DA118" s="130" t="s">
        <v>1761</v>
      </c>
    </row>
    <row r="119" spans="1:105" ht="12" customHeight="1" x14ac:dyDescent="0.25">
      <c r="A119" s="97" t="s">
        <v>74</v>
      </c>
      <c r="B119" s="98">
        <v>460.46444932135256</v>
      </c>
      <c r="C119" s="98">
        <v>469.00748796566722</v>
      </c>
      <c r="D119" s="98">
        <v>444.6310493191034</v>
      </c>
      <c r="E119" s="98">
        <v>427.58498219682036</v>
      </c>
      <c r="F119" s="98">
        <v>439.7975832599015</v>
      </c>
      <c r="G119" s="98">
        <v>420.29685445056282</v>
      </c>
      <c r="H119" s="98">
        <v>381.27920261690235</v>
      </c>
      <c r="I119" s="98">
        <v>354.27654015164319</v>
      </c>
      <c r="J119" s="98">
        <v>353.6723336160689</v>
      </c>
      <c r="K119" s="98">
        <v>345.03299611211321</v>
      </c>
      <c r="L119" s="98">
        <v>350.78112486530216</v>
      </c>
      <c r="M119" s="98">
        <v>249.37968898519446</v>
      </c>
      <c r="N119" s="98">
        <v>267.57402742156694</v>
      </c>
      <c r="O119" s="98">
        <v>268.87487493736353</v>
      </c>
      <c r="P119" s="98">
        <v>176.58333777816657</v>
      </c>
      <c r="Q119" s="98">
        <v>191.1182080512051</v>
      </c>
      <c r="R119" s="98">
        <v>232.55430394222267</v>
      </c>
      <c r="S119" s="98">
        <v>224.5145973858092</v>
      </c>
      <c r="T119" s="98">
        <v>216.60454705096774</v>
      </c>
      <c r="U119" s="98">
        <v>195.26048650378303</v>
      </c>
      <c r="V119" s="98">
        <v>170.58758553337242</v>
      </c>
      <c r="W119" s="98">
        <v>280.29992930923629</v>
      </c>
      <c r="X119" s="98">
        <v>227.07065764624426</v>
      </c>
      <c r="Y119" s="98">
        <v>199.66643924400569</v>
      </c>
      <c r="DA119" s="63" t="s">
        <v>1762</v>
      </c>
    </row>
    <row r="120" spans="1:105" ht="12" customHeight="1" x14ac:dyDescent="0.25">
      <c r="A120" s="97" t="s">
        <v>53</v>
      </c>
      <c r="B120" s="98">
        <v>11.555109872257892</v>
      </c>
      <c r="C120" s="98">
        <v>11.470247340896664</v>
      </c>
      <c r="D120" s="98">
        <v>10.730713911715542</v>
      </c>
      <c r="E120" s="98">
        <v>9.8428334739617505</v>
      </c>
      <c r="F120" s="98">
        <v>10.201898802754775</v>
      </c>
      <c r="G120" s="98">
        <v>9.5251469836467866</v>
      </c>
      <c r="H120" s="98">
        <v>8.477524039124269</v>
      </c>
      <c r="I120" s="98">
        <v>7.8770290335789053</v>
      </c>
      <c r="J120" s="98">
        <v>7.7402973060091069</v>
      </c>
      <c r="K120" s="98">
        <v>7.3333534905358206</v>
      </c>
      <c r="L120" s="98">
        <v>7.4049497438445533</v>
      </c>
      <c r="M120" s="98">
        <v>5.1438343705000218</v>
      </c>
      <c r="N120" s="98">
        <v>5.5210311950976561</v>
      </c>
      <c r="O120" s="98">
        <v>5.4949277245321406</v>
      </c>
      <c r="P120" s="98">
        <v>3.5714943358609688</v>
      </c>
      <c r="Q120" s="98">
        <v>3.8400494328845816</v>
      </c>
      <c r="R120" s="98">
        <v>4.6522923183595344</v>
      </c>
      <c r="S120" s="98">
        <v>4.4636907582988012</v>
      </c>
      <c r="T120" s="98">
        <v>4.2704848023776067</v>
      </c>
      <c r="U120" s="98">
        <v>3.8447092963331895</v>
      </c>
      <c r="V120" s="98">
        <v>3.3317828939265657</v>
      </c>
      <c r="W120" s="98">
        <v>5.5142351915709176</v>
      </c>
      <c r="X120" s="98">
        <v>4.3698862865568469</v>
      </c>
      <c r="Y120" s="98">
        <v>3.8367532556325861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2.2739662920131645</v>
      </c>
      <c r="C121" s="122">
        <f t="shared" si="25"/>
        <v>2.9342432653198944</v>
      </c>
      <c r="D121" s="122">
        <f t="shared" si="25"/>
        <v>2.3964711269963832</v>
      </c>
      <c r="E121" s="122">
        <f t="shared" si="25"/>
        <v>8.0870875589824003</v>
      </c>
      <c r="F121" s="122">
        <f t="shared" si="25"/>
        <v>2.4428416139993629</v>
      </c>
      <c r="G121" s="122">
        <f t="shared" si="25"/>
        <v>3.3292991006947719</v>
      </c>
      <c r="H121" s="122">
        <f t="shared" si="25"/>
        <v>4.6041434621347239</v>
      </c>
      <c r="I121" s="122">
        <f t="shared" si="25"/>
        <v>2.1461862700025445</v>
      </c>
      <c r="J121" s="122">
        <f t="shared" si="25"/>
        <v>2.241867292599165</v>
      </c>
      <c r="K121" s="122">
        <f t="shared" si="25"/>
        <v>2.5923616695495597</v>
      </c>
      <c r="L121" s="122">
        <f t="shared" si="25"/>
        <v>2.4972229753209367</v>
      </c>
      <c r="M121" s="122">
        <f t="shared" si="25"/>
        <v>2.4836845937330816</v>
      </c>
      <c r="N121" s="122">
        <f t="shared" si="25"/>
        <v>2.4291368630174373</v>
      </c>
      <c r="O121" s="122">
        <f t="shared" si="25"/>
        <v>2.3727122169630444</v>
      </c>
      <c r="P121" s="122">
        <f t="shared" si="25"/>
        <v>2.3960383423370266</v>
      </c>
      <c r="Q121" s="122">
        <f t="shared" si="25"/>
        <v>2.3398457133612358</v>
      </c>
      <c r="R121" s="122">
        <f t="shared" si="25"/>
        <v>2.6089576017160625</v>
      </c>
      <c r="S121" s="122">
        <f t="shared" si="25"/>
        <v>2.8226459710910157</v>
      </c>
      <c r="T121" s="122">
        <f t="shared" si="25"/>
        <v>3.7262195034390078</v>
      </c>
      <c r="U121" s="122">
        <f t="shared" si="25"/>
        <v>4.485391462325282</v>
      </c>
      <c r="V121" s="122">
        <f t="shared" si="25"/>
        <v>5.8359701477592427</v>
      </c>
      <c r="W121" s="122">
        <f t="shared" si="25"/>
        <v>6.6415862752975432</v>
      </c>
      <c r="X121" s="122">
        <f t="shared" si="25"/>
        <v>5.3560669056315202</v>
      </c>
      <c r="Y121" s="122">
        <f t="shared" si="25"/>
        <v>5.6971737293566171</v>
      </c>
      <c r="DA121" s="130" t="s">
        <v>1764</v>
      </c>
    </row>
    <row r="122" spans="1:105" ht="12" customHeight="1" x14ac:dyDescent="0.25">
      <c r="A122" s="97" t="s">
        <v>53</v>
      </c>
      <c r="B122" s="98">
        <v>2.2739662920131645</v>
      </c>
      <c r="C122" s="98">
        <v>2.9342432653198944</v>
      </c>
      <c r="D122" s="98">
        <v>2.3964711269963832</v>
      </c>
      <c r="E122" s="98">
        <v>8.0870875589824003</v>
      </c>
      <c r="F122" s="98">
        <v>2.4428416139993629</v>
      </c>
      <c r="G122" s="98">
        <v>3.3292991006947719</v>
      </c>
      <c r="H122" s="98">
        <v>4.6041434621347239</v>
      </c>
      <c r="I122" s="98">
        <v>2.1461862700025445</v>
      </c>
      <c r="J122" s="98">
        <v>2.241867292599165</v>
      </c>
      <c r="K122" s="98">
        <v>2.5923616695495597</v>
      </c>
      <c r="L122" s="98">
        <v>2.4972229753209367</v>
      </c>
      <c r="M122" s="98">
        <v>2.4836845937330816</v>
      </c>
      <c r="N122" s="98">
        <v>2.4291368630174373</v>
      </c>
      <c r="O122" s="98">
        <v>2.3727122169630444</v>
      </c>
      <c r="P122" s="98">
        <v>2.3960383423370266</v>
      </c>
      <c r="Q122" s="98">
        <v>2.3398457133612358</v>
      </c>
      <c r="R122" s="98">
        <v>2.6089576017160625</v>
      </c>
      <c r="S122" s="98">
        <v>2.8226459710910157</v>
      </c>
      <c r="T122" s="98">
        <v>3.7262195034390078</v>
      </c>
      <c r="U122" s="98">
        <v>4.485391462325282</v>
      </c>
      <c r="V122" s="98">
        <v>5.8359701477592427</v>
      </c>
      <c r="W122" s="98">
        <v>6.6415862752975432</v>
      </c>
      <c r="X122" s="98">
        <v>5.3560669056315202</v>
      </c>
      <c r="Y122" s="98">
        <v>5.6971737293566171</v>
      </c>
      <c r="DA122" s="63" t="s">
        <v>1765</v>
      </c>
    </row>
    <row r="123" spans="1:105" ht="12" customHeight="1" x14ac:dyDescent="0.25">
      <c r="A123" s="121" t="s">
        <v>55</v>
      </c>
      <c r="B123" s="122">
        <v>54.909750405142098</v>
      </c>
      <c r="C123" s="122">
        <v>51.883597735667472</v>
      </c>
      <c r="D123" s="122">
        <v>50.308121387870528</v>
      </c>
      <c r="E123" s="122">
        <v>50.493920169267355</v>
      </c>
      <c r="F123" s="122">
        <v>49.015543932245947</v>
      </c>
      <c r="G123" s="122">
        <v>44.343127475081246</v>
      </c>
      <c r="H123" s="122">
        <v>44.424741954231159</v>
      </c>
      <c r="I123" s="122">
        <v>44.397691431463194</v>
      </c>
      <c r="J123" s="122">
        <v>42.823751460060514</v>
      </c>
      <c r="K123" s="122">
        <v>37.955423443885294</v>
      </c>
      <c r="L123" s="122">
        <v>38.927943445247045</v>
      </c>
      <c r="M123" s="122">
        <v>38.306532999651687</v>
      </c>
      <c r="N123" s="122">
        <v>37.271009067931423</v>
      </c>
      <c r="O123" s="122">
        <v>36.04446925734824</v>
      </c>
      <c r="P123" s="122">
        <v>30.439332540613911</v>
      </c>
      <c r="Q123" s="122">
        <v>31.44491369583918</v>
      </c>
      <c r="R123" s="122">
        <v>32.58011879439853</v>
      </c>
      <c r="S123" s="122">
        <v>34.760291710894087</v>
      </c>
      <c r="T123" s="122">
        <v>34.430107807861241</v>
      </c>
      <c r="U123" s="122">
        <v>33.183363768738737</v>
      </c>
      <c r="V123" s="122">
        <v>33.893616843856002</v>
      </c>
      <c r="W123" s="122">
        <v>33.859300183343308</v>
      </c>
      <c r="X123" s="122">
        <v>26.434366345681926</v>
      </c>
      <c r="Y123" s="122">
        <v>25.221144216733801</v>
      </c>
      <c r="DA123" s="130" t="s">
        <v>1766</v>
      </c>
    </row>
    <row r="124" spans="1:105" ht="12" customHeight="1" x14ac:dyDescent="0.25">
      <c r="A124" s="97" t="s">
        <v>141</v>
      </c>
      <c r="B124" s="98">
        <v>6.1356346932343788</v>
      </c>
      <c r="C124" s="98">
        <v>5.7949567475992492</v>
      </c>
      <c r="D124" s="98">
        <v>5.5964134199514177</v>
      </c>
      <c r="E124" s="98">
        <v>5.0325691751926884</v>
      </c>
      <c r="F124" s="98">
        <v>4.7845337451882006</v>
      </c>
      <c r="G124" s="98">
        <v>4.3892333755118011</v>
      </c>
      <c r="H124" s="98">
        <v>3.8686642929979755</v>
      </c>
      <c r="I124" s="98">
        <v>3.7366547669952475</v>
      </c>
      <c r="J124" s="98">
        <v>3.1761150388829846</v>
      </c>
      <c r="K124" s="98">
        <v>2.8907762059889119</v>
      </c>
      <c r="L124" s="98">
        <v>2.6590856851329492</v>
      </c>
      <c r="M124" s="98">
        <v>2.3941633692365225</v>
      </c>
      <c r="N124" s="98">
        <v>1.8862475656014184</v>
      </c>
      <c r="O124" s="98">
        <v>1.4897043682700037</v>
      </c>
      <c r="P124" s="98">
        <v>1.3213473981807049</v>
      </c>
      <c r="Q124" s="98">
        <v>1.2287347524350587</v>
      </c>
      <c r="R124" s="98">
        <v>1.225662584276044</v>
      </c>
      <c r="S124" s="98">
        <v>1.2615597013478617</v>
      </c>
      <c r="T124" s="98">
        <v>1.219685533589882</v>
      </c>
      <c r="U124" s="98">
        <v>1.1368319343341753</v>
      </c>
      <c r="V124" s="98">
        <v>1.1150052662659651</v>
      </c>
      <c r="W124" s="98">
        <v>1.1593192842829114</v>
      </c>
      <c r="X124" s="98">
        <v>0.71986189610656881</v>
      </c>
      <c r="Y124" s="98">
        <v>0.60586337213946573</v>
      </c>
      <c r="DA124" s="63" t="s">
        <v>1767</v>
      </c>
    </row>
    <row r="125" spans="1:105" ht="12" customHeight="1" x14ac:dyDescent="0.25">
      <c r="A125" s="97" t="s">
        <v>140</v>
      </c>
      <c r="B125" s="98">
        <v>2.2218623940636214E-3</v>
      </c>
      <c r="C125" s="98">
        <v>2.0180630270482478E-3</v>
      </c>
      <c r="D125" s="98">
        <v>2.0254772181568055E-3</v>
      </c>
      <c r="E125" s="98">
        <v>1.6902720950760007E-3</v>
      </c>
      <c r="F125" s="98">
        <v>1.6617132856491389E-3</v>
      </c>
      <c r="G125" s="98">
        <v>1.7910158842655679E-3</v>
      </c>
      <c r="H125" s="98">
        <v>1.8434893856607475E-3</v>
      </c>
      <c r="I125" s="98">
        <v>2.0939199834440962E-3</v>
      </c>
      <c r="J125" s="98">
        <v>1.8398461367330286E-3</v>
      </c>
      <c r="K125" s="98">
        <v>2.0335859405842746E-3</v>
      </c>
      <c r="L125" s="98">
        <v>2.1679091401762491E-3</v>
      </c>
      <c r="M125" s="98">
        <v>2.08897553907456E-3</v>
      </c>
      <c r="N125" s="98">
        <v>1.6485248182761683E-3</v>
      </c>
      <c r="O125" s="98">
        <v>1.1132762669363917E-3</v>
      </c>
      <c r="P125" s="98">
        <v>1.1332771697370346E-3</v>
      </c>
      <c r="Q125" s="98">
        <v>9.5223995383938867E-4</v>
      </c>
      <c r="R125" s="98">
        <v>8.7725352167185755E-4</v>
      </c>
      <c r="S125" s="98">
        <v>8.3376837060640985E-4</v>
      </c>
      <c r="T125" s="98">
        <v>8.4368227540571538E-4</v>
      </c>
      <c r="U125" s="98">
        <v>8.3221455144397453E-4</v>
      </c>
      <c r="V125" s="98">
        <v>8.6653964965971149E-4</v>
      </c>
      <c r="W125" s="98">
        <v>9.4525049376304273E-4</v>
      </c>
      <c r="X125" s="98">
        <v>8.1185121402010344E-4</v>
      </c>
      <c r="Y125" s="98">
        <v>5.8452149225775036E-4</v>
      </c>
      <c r="DA125" s="63" t="s">
        <v>1768</v>
      </c>
    </row>
    <row r="126" spans="1:105" ht="12" customHeight="1" x14ac:dyDescent="0.25">
      <c r="A126" s="100" t="s">
        <v>50</v>
      </c>
      <c r="B126" s="101">
        <v>5.6147524493792864E-4</v>
      </c>
      <c r="C126" s="101">
        <v>4.8330160195979988E-4</v>
      </c>
      <c r="D126" s="101">
        <v>4.4313268945408887E-4</v>
      </c>
      <c r="E126" s="101">
        <v>4.0968702322870146E-4</v>
      </c>
      <c r="F126" s="101">
        <v>3.9016931496135105E-4</v>
      </c>
      <c r="G126" s="101">
        <v>3.8260992088725649E-4</v>
      </c>
      <c r="H126" s="101">
        <v>3.7282319744425939E-4</v>
      </c>
      <c r="I126" s="101">
        <v>5.1122407194325117E-4</v>
      </c>
      <c r="J126" s="101">
        <v>4.1279321164946743E-4</v>
      </c>
      <c r="K126" s="101">
        <v>4.1598276209018682E-4</v>
      </c>
      <c r="L126" s="101">
        <v>9.6922284693018554E-4</v>
      </c>
      <c r="M126" s="101">
        <v>4.1216085043131875E-4</v>
      </c>
      <c r="N126" s="101">
        <v>4.2073488168634749E-4</v>
      </c>
      <c r="O126" s="101">
        <v>2.9725988133141163E-4</v>
      </c>
      <c r="P126" s="101">
        <v>2.1708039173063038E-4</v>
      </c>
      <c r="Q126" s="101">
        <v>2.1010593523592265E-4</v>
      </c>
      <c r="R126" s="101">
        <v>1.8243039689020817E-4</v>
      </c>
      <c r="S126" s="101">
        <v>1.9487361654468442E-4</v>
      </c>
      <c r="T126" s="101">
        <v>1.9557364187076505E-4</v>
      </c>
      <c r="U126" s="101">
        <v>1.7603747053558831E-4</v>
      </c>
      <c r="V126" s="101">
        <v>1.8686732801698519E-4</v>
      </c>
      <c r="W126" s="101">
        <v>2.0833948438726764E-4</v>
      </c>
      <c r="X126" s="101">
        <v>6.8115211916026605E-5</v>
      </c>
      <c r="Y126" s="101">
        <v>3.8839767640744385E-5</v>
      </c>
      <c r="DA126" s="131" t="s">
        <v>1769</v>
      </c>
    </row>
    <row r="127" spans="1:105" ht="12" customHeight="1" x14ac:dyDescent="0.25">
      <c r="A127" s="103" t="s">
        <v>52</v>
      </c>
      <c r="B127" s="104">
        <v>1.6603871491256926E-3</v>
      </c>
      <c r="C127" s="104">
        <v>1.5347614250884479E-3</v>
      </c>
      <c r="D127" s="104">
        <v>1.5823445287027164E-3</v>
      </c>
      <c r="E127" s="104">
        <v>1.2805850718472993E-3</v>
      </c>
      <c r="F127" s="104">
        <v>1.2715439706877879E-3</v>
      </c>
      <c r="G127" s="104">
        <v>1.4084059633783113E-3</v>
      </c>
      <c r="H127" s="104">
        <v>1.4706661882164882E-3</v>
      </c>
      <c r="I127" s="104">
        <v>1.5826959115008451E-3</v>
      </c>
      <c r="J127" s="104">
        <v>1.427052925083561E-3</v>
      </c>
      <c r="K127" s="104">
        <v>1.6176031784940876E-3</v>
      </c>
      <c r="L127" s="104">
        <v>1.1986862932460633E-3</v>
      </c>
      <c r="M127" s="104">
        <v>1.6768146886432414E-3</v>
      </c>
      <c r="N127" s="104">
        <v>1.2277899365898209E-3</v>
      </c>
      <c r="O127" s="104">
        <v>8.1601638560497994E-4</v>
      </c>
      <c r="P127" s="104">
        <v>9.1619677800640407E-4</v>
      </c>
      <c r="Q127" s="104">
        <v>7.4213401860346597E-4</v>
      </c>
      <c r="R127" s="104">
        <v>6.9482312478164943E-4</v>
      </c>
      <c r="S127" s="104">
        <v>6.3889475406172537E-4</v>
      </c>
      <c r="T127" s="104">
        <v>6.481086335349503E-4</v>
      </c>
      <c r="U127" s="104">
        <v>6.5617708090838619E-4</v>
      </c>
      <c r="V127" s="104">
        <v>6.7967232164272632E-4</v>
      </c>
      <c r="W127" s="104">
        <v>7.3691100937577504E-4</v>
      </c>
      <c r="X127" s="104">
        <v>7.4373600210407684E-4</v>
      </c>
      <c r="Y127" s="104">
        <v>5.4568172461700595E-4</v>
      </c>
      <c r="DA127" s="132" t="s">
        <v>1770</v>
      </c>
    </row>
    <row r="128" spans="1:105" ht="12" customHeight="1" x14ac:dyDescent="0.25">
      <c r="A128" s="106" t="s">
        <v>122</v>
      </c>
      <c r="B128" s="101">
        <v>47.047464932189676</v>
      </c>
      <c r="C128" s="101">
        <v>44.480826513642825</v>
      </c>
      <c r="D128" s="101">
        <v>43.203741583788471</v>
      </c>
      <c r="E128" s="101">
        <v>43.919701349732229</v>
      </c>
      <c r="F128" s="101">
        <v>42.702616438329549</v>
      </c>
      <c r="G128" s="101">
        <v>38.473363611235271</v>
      </c>
      <c r="H128" s="101">
        <v>38.780781730253636</v>
      </c>
      <c r="I128" s="101">
        <v>38.515176165186354</v>
      </c>
      <c r="J128" s="101">
        <v>37.354136686277528</v>
      </c>
      <c r="K128" s="101">
        <v>32.724847471404459</v>
      </c>
      <c r="L128" s="101">
        <v>33.132846744532287</v>
      </c>
      <c r="M128" s="101">
        <v>32.250600901029735</v>
      </c>
      <c r="N128" s="101">
        <v>31.427279916079812</v>
      </c>
      <c r="O128" s="101">
        <v>30.588077631658944</v>
      </c>
      <c r="P128" s="101">
        <v>25.6714197165355</v>
      </c>
      <c r="Q128" s="101">
        <v>26.563822377132471</v>
      </c>
      <c r="R128" s="101">
        <v>27.424663466666761</v>
      </c>
      <c r="S128" s="101">
        <v>29.295829797981636</v>
      </c>
      <c r="T128" s="101">
        <v>28.865620745086851</v>
      </c>
      <c r="U128" s="101">
        <v>27.733351074976614</v>
      </c>
      <c r="V128" s="101">
        <v>28.376817993015457</v>
      </c>
      <c r="W128" s="101">
        <v>28.080599521082824</v>
      </c>
      <c r="X128" s="101">
        <v>21.559178398649507</v>
      </c>
      <c r="Y128" s="101">
        <v>20.413162761982704</v>
      </c>
      <c r="DA128" s="131" t="s">
        <v>1771</v>
      </c>
    </row>
    <row r="129" spans="1:105" ht="12" customHeight="1" x14ac:dyDescent="0.25">
      <c r="A129" s="107" t="s">
        <v>121</v>
      </c>
      <c r="B129" s="104">
        <v>1.7244289173239813</v>
      </c>
      <c r="C129" s="104">
        <v>1.6057964113983501</v>
      </c>
      <c r="D129" s="104">
        <v>1.5059409069124829</v>
      </c>
      <c r="E129" s="104">
        <v>1.5399593722473619</v>
      </c>
      <c r="F129" s="104">
        <v>1.5267320354425511</v>
      </c>
      <c r="G129" s="104">
        <v>1.4787394724499101</v>
      </c>
      <c r="H129" s="104">
        <v>1.7734524415938859</v>
      </c>
      <c r="I129" s="104">
        <v>2.1437665792981515</v>
      </c>
      <c r="J129" s="104">
        <v>2.2916598887632729</v>
      </c>
      <c r="K129" s="104">
        <v>2.3377661805513443</v>
      </c>
      <c r="L129" s="104">
        <v>3.1338431064416308</v>
      </c>
      <c r="M129" s="104">
        <v>3.6596797538463566</v>
      </c>
      <c r="N129" s="104">
        <v>3.9558330614319157</v>
      </c>
      <c r="O129" s="104">
        <v>3.9655739811523523</v>
      </c>
      <c r="P129" s="104">
        <v>3.4454321487279715</v>
      </c>
      <c r="Q129" s="104">
        <v>3.65140432631781</v>
      </c>
      <c r="R129" s="104">
        <v>3.9289154899340488</v>
      </c>
      <c r="S129" s="104">
        <v>4.2020684431939843</v>
      </c>
      <c r="T129" s="104">
        <v>4.3439578469091042</v>
      </c>
      <c r="U129" s="104">
        <v>4.3123485448765031</v>
      </c>
      <c r="V129" s="104">
        <v>4.4009270449249174</v>
      </c>
      <c r="W129" s="104">
        <v>4.618436127483811</v>
      </c>
      <c r="X129" s="104">
        <v>4.1545141997118291</v>
      </c>
      <c r="Y129" s="104">
        <v>4.2015335611193718</v>
      </c>
      <c r="DA129" s="132" t="s">
        <v>1772</v>
      </c>
    </row>
    <row r="130" spans="1:105" ht="12" customHeight="1" x14ac:dyDescent="0.25">
      <c r="A130" s="108" t="s">
        <v>53</v>
      </c>
      <c r="B130" s="98">
        <v>0.4358973873036644</v>
      </c>
      <c r="C130" s="98">
        <v>0.38462764068576621</v>
      </c>
      <c r="D130" s="98">
        <v>0.32930772558864357</v>
      </c>
      <c r="E130" s="98">
        <v>0.37335000675174423</v>
      </c>
      <c r="F130" s="98">
        <v>0.35852105251671779</v>
      </c>
      <c r="G130" s="98">
        <v>0.31569504519184877</v>
      </c>
      <c r="H130" s="98">
        <v>0.35849603018983073</v>
      </c>
      <c r="I130" s="98">
        <v>0.52340004025699594</v>
      </c>
      <c r="J130" s="98">
        <v>0.514626561714987</v>
      </c>
      <c r="K130" s="98">
        <v>0.47734353148651654</v>
      </c>
      <c r="L130" s="98">
        <v>1.4010729143406893</v>
      </c>
      <c r="M130" s="98">
        <v>0.72078256373640714</v>
      </c>
      <c r="N130" s="98">
        <v>1.0099128167814333</v>
      </c>
      <c r="O130" s="98">
        <v>1.0587945170421509</v>
      </c>
      <c r="P130" s="98">
        <v>0.65923712277870239</v>
      </c>
      <c r="Q130" s="98">
        <v>0.80653850259643989</v>
      </c>
      <c r="R130" s="98">
        <v>0.81717719211087991</v>
      </c>
      <c r="S130" s="98">
        <v>0.98264052627030596</v>
      </c>
      <c r="T130" s="98">
        <v>1.008043325008158</v>
      </c>
      <c r="U130" s="98">
        <v>0.91318345488932207</v>
      </c>
      <c r="V130" s="98">
        <v>0.94952435517176126</v>
      </c>
      <c r="W130" s="98">
        <v>1.0148660793830282</v>
      </c>
      <c r="X130" s="98">
        <v>0.34956109543758179</v>
      </c>
      <c r="Y130" s="98">
        <v>0.28877870812725848</v>
      </c>
      <c r="DA130" s="63" t="s">
        <v>1773</v>
      </c>
    </row>
    <row r="131" spans="1:105" ht="12" customHeight="1" x14ac:dyDescent="0.25">
      <c r="A131" s="108" t="s">
        <v>52</v>
      </c>
      <c r="B131" s="98">
        <v>1.2885315300203168</v>
      </c>
      <c r="C131" s="98">
        <v>1.2211687707125838</v>
      </c>
      <c r="D131" s="98">
        <v>1.1766331813238393</v>
      </c>
      <c r="E131" s="98">
        <v>1.1666093654956176</v>
      </c>
      <c r="F131" s="98">
        <v>1.1682109829258334</v>
      </c>
      <c r="G131" s="98">
        <v>1.1630444272580613</v>
      </c>
      <c r="H131" s="98">
        <v>1.4149564114040551</v>
      </c>
      <c r="I131" s="98">
        <v>1.6203665390411555</v>
      </c>
      <c r="J131" s="98">
        <v>1.7770333270482856</v>
      </c>
      <c r="K131" s="98">
        <v>1.8604226490648277</v>
      </c>
      <c r="L131" s="98">
        <v>1.7327701921009415</v>
      </c>
      <c r="M131" s="98">
        <v>2.9388971901099494</v>
      </c>
      <c r="N131" s="98">
        <v>2.9459202446504826</v>
      </c>
      <c r="O131" s="98">
        <v>2.9067794641102016</v>
      </c>
      <c r="P131" s="98">
        <v>2.7861950259492692</v>
      </c>
      <c r="Q131" s="98">
        <v>2.8448658237213702</v>
      </c>
      <c r="R131" s="98">
        <v>3.1117382978231691</v>
      </c>
      <c r="S131" s="98">
        <v>3.2194279169236784</v>
      </c>
      <c r="T131" s="98">
        <v>3.3359145219009458</v>
      </c>
      <c r="U131" s="98">
        <v>3.3991650899871813</v>
      </c>
      <c r="V131" s="98">
        <v>3.4514026897531558</v>
      </c>
      <c r="W131" s="98">
        <v>3.6035700481007829</v>
      </c>
      <c r="X131" s="98">
        <v>3.8049531042742473</v>
      </c>
      <c r="Y131" s="98">
        <v>3.9127548529921135</v>
      </c>
      <c r="DA131" s="63" t="s">
        <v>1774</v>
      </c>
    </row>
    <row r="132" spans="1:105" ht="12" customHeight="1" x14ac:dyDescent="0.25">
      <c r="A132" s="121" t="s">
        <v>54</v>
      </c>
      <c r="B132" s="122">
        <v>33.91682468840888</v>
      </c>
      <c r="C132" s="122">
        <v>33.52295750685029</v>
      </c>
      <c r="D132" s="122">
        <v>32.740800582727026</v>
      </c>
      <c r="E132" s="122">
        <v>30.210001357626979</v>
      </c>
      <c r="F132" s="122">
        <v>26.122045313652194</v>
      </c>
      <c r="G132" s="122">
        <v>26.142324835823544</v>
      </c>
      <c r="H132" s="122">
        <v>25.79567801847093</v>
      </c>
      <c r="I132" s="122">
        <v>26.707339751578441</v>
      </c>
      <c r="J132" s="122">
        <v>25.622709221122747</v>
      </c>
      <c r="K132" s="122">
        <v>20.214501655265771</v>
      </c>
      <c r="L132" s="122">
        <v>23.412878039326575</v>
      </c>
      <c r="M132" s="122">
        <v>21.06202814055667</v>
      </c>
      <c r="N132" s="122">
        <v>20.36430490705996</v>
      </c>
      <c r="O132" s="122">
        <v>19.087056650528798</v>
      </c>
      <c r="P132" s="122">
        <v>15.742258877224177</v>
      </c>
      <c r="Q132" s="122">
        <v>16.170305083857848</v>
      </c>
      <c r="R132" s="122">
        <v>15.962270674371279</v>
      </c>
      <c r="S132" s="122">
        <v>16.978795664070528</v>
      </c>
      <c r="T132" s="122">
        <v>16.474009721530464</v>
      </c>
      <c r="U132" s="122">
        <v>15.863274138898396</v>
      </c>
      <c r="V132" s="122">
        <v>16.298585656984798</v>
      </c>
      <c r="W132" s="122">
        <v>15.691721396290216</v>
      </c>
      <c r="X132" s="122">
        <v>17.921855856937707</v>
      </c>
      <c r="Y132" s="122">
        <v>16.808308869372581</v>
      </c>
      <c r="DA132" s="130" t="s">
        <v>1775</v>
      </c>
    </row>
    <row r="133" spans="1:105" ht="12" customHeight="1" x14ac:dyDescent="0.25">
      <c r="A133" s="97" t="s">
        <v>50</v>
      </c>
      <c r="B133" s="98">
        <v>15.953459964809275</v>
      </c>
      <c r="C133" s="98">
        <v>14.814649781184942</v>
      </c>
      <c r="D133" s="98">
        <v>14.638050942321463</v>
      </c>
      <c r="E133" s="98">
        <v>13.167817360954569</v>
      </c>
      <c r="F133" s="98">
        <v>12.616991973239895</v>
      </c>
      <c r="G133" s="98">
        <v>11.778262744543074</v>
      </c>
      <c r="H133" s="98">
        <v>10.944463557886261</v>
      </c>
      <c r="I133" s="98">
        <v>11.160039230213542</v>
      </c>
      <c r="J133" s="98">
        <v>9.7606637036688184</v>
      </c>
      <c r="K133" s="98">
        <v>9.1385468317887764</v>
      </c>
      <c r="L133" s="98">
        <v>8.5252138457924698</v>
      </c>
      <c r="M133" s="98">
        <v>7.8956270257210317</v>
      </c>
      <c r="N133" s="98">
        <v>6.8686676298982396</v>
      </c>
      <c r="O133" s="98">
        <v>6.0786676830456274</v>
      </c>
      <c r="P133" s="98">
        <v>5.6286288759805636</v>
      </c>
      <c r="Q133" s="98">
        <v>5.3151151851118597</v>
      </c>
      <c r="R133" s="98">
        <v>4.6358210230014434</v>
      </c>
      <c r="S133" s="98">
        <v>4.7434899613148902</v>
      </c>
      <c r="T133" s="98">
        <v>4.3295897804153203</v>
      </c>
      <c r="U133" s="98">
        <v>4.0662771106592803</v>
      </c>
      <c r="V133" s="98">
        <v>4.0922990301695812</v>
      </c>
      <c r="W133" s="98">
        <v>3.5876235266565932</v>
      </c>
      <c r="X133" s="98">
        <v>3.1077790892253194</v>
      </c>
      <c r="Y133" s="98">
        <v>2.5827123793021922</v>
      </c>
      <c r="DA133" s="63" t="s">
        <v>1776</v>
      </c>
    </row>
    <row r="134" spans="1:105" ht="12" customHeight="1" x14ac:dyDescent="0.25">
      <c r="A134" s="109" t="s">
        <v>120</v>
      </c>
      <c r="B134" s="33">
        <v>17.963364723599607</v>
      </c>
      <c r="C134" s="33">
        <v>18.708307725665346</v>
      </c>
      <c r="D134" s="33">
        <v>18.102749640405563</v>
      </c>
      <c r="E134" s="33">
        <v>17.04218399667241</v>
      </c>
      <c r="F134" s="33">
        <v>13.505053340412298</v>
      </c>
      <c r="G134" s="33">
        <v>14.364062091280472</v>
      </c>
      <c r="H134" s="33">
        <v>14.85121446058467</v>
      </c>
      <c r="I134" s="33">
        <v>15.5473005213649</v>
      </c>
      <c r="J134" s="33">
        <v>15.862045517453931</v>
      </c>
      <c r="K134" s="33">
        <v>11.075954823476993</v>
      </c>
      <c r="L134" s="33">
        <v>14.887664193534105</v>
      </c>
      <c r="M134" s="33">
        <v>13.166401114835637</v>
      </c>
      <c r="N134" s="33">
        <v>13.495637277161721</v>
      </c>
      <c r="O134" s="33">
        <v>13.008388967483169</v>
      </c>
      <c r="P134" s="33">
        <v>10.113630001243614</v>
      </c>
      <c r="Q134" s="33">
        <v>10.855189898745989</v>
      </c>
      <c r="R134" s="33">
        <v>11.326449651369835</v>
      </c>
      <c r="S134" s="33">
        <v>12.235305702755639</v>
      </c>
      <c r="T134" s="33">
        <v>12.144419941115142</v>
      </c>
      <c r="U134" s="33">
        <v>11.796997028239115</v>
      </c>
      <c r="V134" s="33">
        <v>12.206286626815219</v>
      </c>
      <c r="W134" s="33">
        <v>12.104097869633623</v>
      </c>
      <c r="X134" s="33">
        <v>14.814076767712388</v>
      </c>
      <c r="Y134" s="33">
        <v>14.225596490070389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0.5265469772551632</v>
      </c>
      <c r="C136" s="119">
        <f t="shared" si="26"/>
        <v>0.52881201760917596</v>
      </c>
      <c r="D136" s="119">
        <f t="shared" si="26"/>
        <v>0.53169520866080688</v>
      </c>
      <c r="E136" s="119">
        <f t="shared" si="26"/>
        <v>0.53891014232745293</v>
      </c>
      <c r="F136" s="119">
        <f t="shared" si="26"/>
        <v>0.53628210396480602</v>
      </c>
      <c r="G136" s="119">
        <f t="shared" si="26"/>
        <v>0.54148906580836065</v>
      </c>
      <c r="H136" s="119">
        <f t="shared" si="26"/>
        <v>0.55014614228140879</v>
      </c>
      <c r="I136" s="119">
        <f t="shared" si="26"/>
        <v>0.5564676641043127</v>
      </c>
      <c r="J136" s="119">
        <f t="shared" si="26"/>
        <v>0.5618702774702391</v>
      </c>
      <c r="K136" s="119">
        <f t="shared" si="26"/>
        <v>0.56642117482299925</v>
      </c>
      <c r="L136" s="119">
        <f t="shared" si="26"/>
        <v>0.57531099344113201</v>
      </c>
      <c r="M136" s="119">
        <f t="shared" si="26"/>
        <v>0.59093693628147281</v>
      </c>
      <c r="N136" s="119">
        <f t="shared" si="26"/>
        <v>0.60183021525826119</v>
      </c>
      <c r="O136" s="119">
        <f t="shared" si="26"/>
        <v>0.61588008460911614</v>
      </c>
      <c r="P136" s="119">
        <f t="shared" si="26"/>
        <v>0.62330442922952001</v>
      </c>
      <c r="Q136" s="119">
        <f t="shared" si="26"/>
        <v>0.62697962152635733</v>
      </c>
      <c r="R136" s="119">
        <f t="shared" ref="R136:V136" si="27">IF(R117=0,"",R117/R98)</f>
        <v>0.63671147991569588</v>
      </c>
      <c r="S136" s="119">
        <f t="shared" si="27"/>
        <v>0.65275082554778152</v>
      </c>
      <c r="T136" s="119">
        <f t="shared" si="27"/>
        <v>0.66683382755897425</v>
      </c>
      <c r="U136" s="119">
        <f t="shared" si="27"/>
        <v>0.682307596275603</v>
      </c>
      <c r="V136" s="119">
        <f t="shared" si="27"/>
        <v>0.70291009689644457</v>
      </c>
      <c r="W136" s="119">
        <f t="shared" ref="W136:Y136" si="28">IF(W117=0,"",W117/W98)</f>
        <v>0.70755864636049615</v>
      </c>
      <c r="X136" s="119">
        <f t="shared" si="28"/>
        <v>0.72537113667476283</v>
      </c>
      <c r="Y136" s="119">
        <f t="shared" si="28"/>
        <v>0.74255671650900212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0.50338165439215921</v>
      </c>
      <c r="C137" s="124">
        <f t="shared" si="29"/>
        <v>0.5061285653090557</v>
      </c>
      <c r="D137" s="124">
        <f t="shared" si="29"/>
        <v>0.50881900379820266</v>
      </c>
      <c r="E137" s="124">
        <f t="shared" si="29"/>
        <v>0.51127226380355772</v>
      </c>
      <c r="F137" s="124">
        <f t="shared" si="29"/>
        <v>0.5149441605338192</v>
      </c>
      <c r="G137" s="124">
        <f t="shared" si="29"/>
        <v>0.51947936635258629</v>
      </c>
      <c r="H137" s="124">
        <f t="shared" si="29"/>
        <v>0.5247343701652678</v>
      </c>
      <c r="I137" s="124">
        <f t="shared" si="29"/>
        <v>0.53182050796138003</v>
      </c>
      <c r="J137" s="124">
        <f t="shared" si="29"/>
        <v>0.53792658526453707</v>
      </c>
      <c r="K137" s="124">
        <f t="shared" si="29"/>
        <v>0.54519027300249112</v>
      </c>
      <c r="L137" s="124">
        <f t="shared" si="29"/>
        <v>0.55347788112685858</v>
      </c>
      <c r="M137" s="124">
        <f t="shared" si="29"/>
        <v>0.56303732612282154</v>
      </c>
      <c r="N137" s="124">
        <f t="shared" si="29"/>
        <v>0.57697439490744384</v>
      </c>
      <c r="O137" s="124">
        <f t="shared" si="29"/>
        <v>0.59298670852568358</v>
      </c>
      <c r="P137" s="124">
        <f t="shared" si="29"/>
        <v>0.5941407023724623</v>
      </c>
      <c r="Q137" s="124">
        <f t="shared" si="29"/>
        <v>0.59882005503828162</v>
      </c>
      <c r="R137" s="124">
        <f t="shared" ref="R137:V137" si="30">IF(R118=0,"",R118/R99)</f>
        <v>0.61223144395124152</v>
      </c>
      <c r="S137" s="124">
        <f t="shared" si="30"/>
        <v>0.62664896935837344</v>
      </c>
      <c r="T137" s="124">
        <f t="shared" si="30"/>
        <v>0.63860256430883944</v>
      </c>
      <c r="U137" s="124">
        <f t="shared" si="30"/>
        <v>0.65076201539817946</v>
      </c>
      <c r="V137" s="124">
        <f t="shared" si="30"/>
        <v>0.66446937785688809</v>
      </c>
      <c r="W137" s="124">
        <f t="shared" ref="W137:Y137" si="31">IF(W118=0,"",W118/W99)</f>
        <v>0.68135587622089666</v>
      </c>
      <c r="X137" s="124">
        <f t="shared" si="31"/>
        <v>0.6976835105264475</v>
      </c>
      <c r="Y137" s="124">
        <f t="shared" si="31"/>
        <v>0.71155138393248263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0.49718554289279132</v>
      </c>
      <c r="C138" s="111">
        <f t="shared" si="32"/>
        <v>0.50008833307486522</v>
      </c>
      <c r="D138" s="111">
        <f t="shared" si="32"/>
        <v>0.50285804950773239</v>
      </c>
      <c r="E138" s="111">
        <f t="shared" si="32"/>
        <v>0.50558428139945244</v>
      </c>
      <c r="F138" s="111">
        <f t="shared" si="32"/>
        <v>0.50921460724139933</v>
      </c>
      <c r="G138" s="111">
        <f t="shared" si="32"/>
        <v>0.51388318226451868</v>
      </c>
      <c r="H138" s="111">
        <f t="shared" si="32"/>
        <v>0.51924734932592642</v>
      </c>
      <c r="I138" s="111">
        <f t="shared" si="32"/>
        <v>0.52634152347454211</v>
      </c>
      <c r="J138" s="111">
        <f t="shared" si="32"/>
        <v>0.53254115124615042</v>
      </c>
      <c r="K138" s="111">
        <f t="shared" si="32"/>
        <v>0.53997061723049544</v>
      </c>
      <c r="L138" s="111">
        <f t="shared" si="32"/>
        <v>0.54830949865028111</v>
      </c>
      <c r="M138" s="111">
        <f t="shared" si="32"/>
        <v>0.55800799007563373</v>
      </c>
      <c r="N138" s="111">
        <f t="shared" si="32"/>
        <v>0.571981813886004</v>
      </c>
      <c r="O138" s="111">
        <f t="shared" si="32"/>
        <v>0.58809491878409659</v>
      </c>
      <c r="P138" s="111">
        <f t="shared" si="32"/>
        <v>0.58930327344787858</v>
      </c>
      <c r="Q138" s="111">
        <f t="shared" si="32"/>
        <v>0.59403173016633271</v>
      </c>
      <c r="R138" s="111">
        <f t="shared" ref="R138:V138" si="33">IF(R119=0,"",R119/R100)</f>
        <v>0.60751868913790674</v>
      </c>
      <c r="S138" s="111">
        <f t="shared" si="33"/>
        <v>0.62203176144271954</v>
      </c>
      <c r="T138" s="111">
        <f t="shared" si="33"/>
        <v>0.63408460942105016</v>
      </c>
      <c r="U138" s="111">
        <f t="shared" si="33"/>
        <v>0.64631758015115448</v>
      </c>
      <c r="V138" s="111">
        <f t="shared" si="33"/>
        <v>0.66014324732613672</v>
      </c>
      <c r="W138" s="111">
        <f t="shared" ref="W138:Y138" si="34">IF(W119=0,"",W119/W100)</f>
        <v>0.67711135889555008</v>
      </c>
      <c r="X138" s="111">
        <f t="shared" si="34"/>
        <v>0.69364789276056715</v>
      </c>
      <c r="Y138" s="111">
        <f t="shared" si="34"/>
        <v>0.70762915467733223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1.8130054223880809</v>
      </c>
      <c r="C140" s="124">
        <f t="shared" si="38"/>
        <v>1.8836850581015923</v>
      </c>
      <c r="D140" s="124">
        <f t="shared" si="38"/>
        <v>1.968559697777222</v>
      </c>
      <c r="E140" s="124">
        <f t="shared" si="38"/>
        <v>2.0487260860676328</v>
      </c>
      <c r="F140" s="124">
        <f t="shared" si="38"/>
        <v>2.1484514337002212</v>
      </c>
      <c r="G140" s="124">
        <f t="shared" si="38"/>
        <v>2.2805727784566425</v>
      </c>
      <c r="H140" s="124">
        <f t="shared" si="38"/>
        <v>2.4761621781445671</v>
      </c>
      <c r="I140" s="124">
        <f t="shared" si="38"/>
        <v>2.5953065927171544</v>
      </c>
      <c r="J140" s="124">
        <f t="shared" si="38"/>
        <v>2.6562463989143783</v>
      </c>
      <c r="K140" s="124">
        <f t="shared" si="38"/>
        <v>2.7678768170508765</v>
      </c>
      <c r="L140" s="124">
        <f t="shared" si="38"/>
        <v>2.8853790833676154</v>
      </c>
      <c r="M140" s="124">
        <f t="shared" si="38"/>
        <v>3.0048096360362972</v>
      </c>
      <c r="N140" s="124">
        <f t="shared" si="38"/>
        <v>3.1201065018142566</v>
      </c>
      <c r="O140" s="124">
        <f t="shared" si="38"/>
        <v>3.2667683043810247</v>
      </c>
      <c r="P140" s="124">
        <f t="shared" si="38"/>
        <v>3.3876516439959548</v>
      </c>
      <c r="Q140" s="124">
        <f t="shared" si="38"/>
        <v>3.468428350541604</v>
      </c>
      <c r="R140" s="124">
        <f t="shared" ref="R140:V140" si="39">IF(R121=0,"",R121/R102)</f>
        <v>3.5693132041810025</v>
      </c>
      <c r="S140" s="124">
        <f t="shared" si="39"/>
        <v>3.7424111390179751</v>
      </c>
      <c r="T140" s="124">
        <f t="shared" si="39"/>
        <v>3.882740943207879</v>
      </c>
      <c r="U140" s="124">
        <f t="shared" si="39"/>
        <v>3.9623502631865142</v>
      </c>
      <c r="V140" s="124">
        <f t="shared" si="39"/>
        <v>4.0013767684484973</v>
      </c>
      <c r="W140" s="124">
        <f t="shared" ref="W140:Y140" si="40">IF(W121=0,"",W121/W102)</f>
        <v>4.0313382227168084</v>
      </c>
      <c r="X140" s="124">
        <f t="shared" si="40"/>
        <v>4.0502209300197354</v>
      </c>
      <c r="Y140" s="124">
        <f t="shared" si="40"/>
        <v>4.0652549373650029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1.8130054223880809</v>
      </c>
      <c r="C141" s="111">
        <f t="shared" si="41"/>
        <v>1.8836850581015923</v>
      </c>
      <c r="D141" s="111">
        <f t="shared" si="41"/>
        <v>1.968559697777222</v>
      </c>
      <c r="E141" s="111">
        <f t="shared" si="41"/>
        <v>2.0487260860676328</v>
      </c>
      <c r="F141" s="111">
        <f t="shared" si="41"/>
        <v>2.1484514337002212</v>
      </c>
      <c r="G141" s="111">
        <f t="shared" si="41"/>
        <v>2.2805727784566425</v>
      </c>
      <c r="H141" s="111">
        <f t="shared" si="41"/>
        <v>2.4761621781445671</v>
      </c>
      <c r="I141" s="111">
        <f t="shared" si="41"/>
        <v>2.5953065927171544</v>
      </c>
      <c r="J141" s="111">
        <f t="shared" si="41"/>
        <v>2.6562463989143783</v>
      </c>
      <c r="K141" s="111">
        <f t="shared" si="41"/>
        <v>2.7678768170508765</v>
      </c>
      <c r="L141" s="111">
        <f t="shared" si="41"/>
        <v>2.8853790833676154</v>
      </c>
      <c r="M141" s="111">
        <f t="shared" si="41"/>
        <v>3.0048096360362972</v>
      </c>
      <c r="N141" s="111">
        <f t="shared" si="41"/>
        <v>3.1201065018142566</v>
      </c>
      <c r="O141" s="111">
        <f t="shared" si="41"/>
        <v>3.2667683043810247</v>
      </c>
      <c r="P141" s="111">
        <f t="shared" si="41"/>
        <v>3.3876516439959548</v>
      </c>
      <c r="Q141" s="111">
        <f t="shared" si="41"/>
        <v>3.468428350541604</v>
      </c>
      <c r="R141" s="111">
        <f t="shared" ref="R141:V141" si="42">IF(R122=0,"",R122/R103)</f>
        <v>3.5693132041810025</v>
      </c>
      <c r="S141" s="111">
        <f t="shared" si="42"/>
        <v>3.7424111390179751</v>
      </c>
      <c r="T141" s="111">
        <f t="shared" si="42"/>
        <v>3.882740943207879</v>
      </c>
      <c r="U141" s="111">
        <f t="shared" si="42"/>
        <v>3.9623502631865142</v>
      </c>
      <c r="V141" s="111">
        <f t="shared" si="42"/>
        <v>4.0013767684484973</v>
      </c>
      <c r="W141" s="111">
        <f t="shared" ref="W141:Y141" si="43">IF(W122=0,"",W122/W103)</f>
        <v>4.0313382227168084</v>
      </c>
      <c r="X141" s="111">
        <f t="shared" si="43"/>
        <v>4.0502209300197354</v>
      </c>
      <c r="Y141" s="111">
        <f t="shared" si="43"/>
        <v>4.0652549373650029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0.68003597606935806</v>
      </c>
      <c r="C142" s="124">
        <f t="shared" si="44"/>
        <v>0.68282238566232023</v>
      </c>
      <c r="D142" s="124">
        <f t="shared" si="44"/>
        <v>0.68571087952336596</v>
      </c>
      <c r="E142" s="124">
        <f t="shared" si="44"/>
        <v>0.68978793943033379</v>
      </c>
      <c r="F142" s="124">
        <f t="shared" si="44"/>
        <v>0.69386310564585874</v>
      </c>
      <c r="G142" s="124">
        <f t="shared" si="44"/>
        <v>0.69866455805876149</v>
      </c>
      <c r="H142" s="124">
        <f t="shared" si="44"/>
        <v>0.70591174956065639</v>
      </c>
      <c r="I142" s="124">
        <f t="shared" si="44"/>
        <v>0.70966999470045555</v>
      </c>
      <c r="J142" s="124">
        <f t="shared" si="44"/>
        <v>0.71220794698226186</v>
      </c>
      <c r="K142" s="124">
        <f t="shared" si="44"/>
        <v>0.71477826523080468</v>
      </c>
      <c r="L142" s="124">
        <f t="shared" si="44"/>
        <v>0.7157107418670301</v>
      </c>
      <c r="M142" s="124">
        <f t="shared" si="44"/>
        <v>0.72447652452030042</v>
      </c>
      <c r="N142" s="124">
        <f t="shared" si="44"/>
        <v>0.72876352708512782</v>
      </c>
      <c r="O142" s="124">
        <f t="shared" si="44"/>
        <v>0.73441975074125665</v>
      </c>
      <c r="P142" s="124">
        <f t="shared" si="44"/>
        <v>0.74017216196413838</v>
      </c>
      <c r="Q142" s="124">
        <f t="shared" si="44"/>
        <v>0.74676007980811165</v>
      </c>
      <c r="R142" s="124">
        <f t="shared" ref="R142:V142" si="45">IF(R123=0,"",R123/R104)</f>
        <v>0.75633434110051057</v>
      </c>
      <c r="S142" s="124">
        <f t="shared" si="45"/>
        <v>0.76479848872028466</v>
      </c>
      <c r="T142" s="124">
        <f t="shared" si="45"/>
        <v>0.77365128436307529</v>
      </c>
      <c r="U142" s="124">
        <f t="shared" si="45"/>
        <v>0.7827924201428389</v>
      </c>
      <c r="V142" s="124">
        <f t="shared" si="45"/>
        <v>0.791334004487809</v>
      </c>
      <c r="W142" s="124">
        <f t="shared" ref="W142:Y142" si="46">IF(W123=0,"",W123/W104)</f>
        <v>0.80041897039276988</v>
      </c>
      <c r="X142" s="124">
        <f t="shared" si="46"/>
        <v>0.81415118190185931</v>
      </c>
      <c r="Y142" s="124">
        <f t="shared" si="46"/>
        <v>0.82432176985553895</v>
      </c>
      <c r="DA142" s="130" t="s">
        <v>1934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0.60696330582976343</v>
      </c>
      <c r="C143" s="111">
        <f t="shared" si="47"/>
        <v>0.60984022113375458</v>
      </c>
      <c r="D143" s="111">
        <f t="shared" si="47"/>
        <v>0.61236854963063025</v>
      </c>
      <c r="E143" s="111">
        <f t="shared" si="47"/>
        <v>0.61538283488725598</v>
      </c>
      <c r="F143" s="111">
        <f t="shared" si="47"/>
        <v>0.61965877901884159</v>
      </c>
      <c r="G143" s="111">
        <f t="shared" si="47"/>
        <v>0.62537049053839022</v>
      </c>
      <c r="H143" s="111">
        <f t="shared" si="47"/>
        <v>0.63241490417071344</v>
      </c>
      <c r="I143" s="111">
        <f t="shared" si="47"/>
        <v>0.63636881066570472</v>
      </c>
      <c r="J143" s="111">
        <f t="shared" si="47"/>
        <v>0.63737480160312177</v>
      </c>
      <c r="K143" s="111">
        <f t="shared" si="47"/>
        <v>0.63950820332407687</v>
      </c>
      <c r="L143" s="111">
        <f t="shared" si="47"/>
        <v>0.64145017830749418</v>
      </c>
      <c r="M143" s="111">
        <f t="shared" si="47"/>
        <v>0.64419500746735536</v>
      </c>
      <c r="N143" s="111">
        <f t="shared" si="47"/>
        <v>0.64952216045055422</v>
      </c>
      <c r="O143" s="111">
        <f t="shared" si="47"/>
        <v>0.65986204364026513</v>
      </c>
      <c r="P143" s="111">
        <f t="shared" si="47"/>
        <v>0.66791991577791421</v>
      </c>
      <c r="Q143" s="111">
        <f t="shared" si="47"/>
        <v>0.6819031566452971</v>
      </c>
      <c r="R143" s="111">
        <f t="shared" ref="R143:V143" si="48">IF(R124=0,"",R124/R105)</f>
        <v>0.69932093030191123</v>
      </c>
      <c r="S143" s="111">
        <f t="shared" si="48"/>
        <v>0.72030252568683295</v>
      </c>
      <c r="T143" s="111">
        <f t="shared" si="48"/>
        <v>0.73720151160175817</v>
      </c>
      <c r="U143" s="111">
        <f t="shared" si="48"/>
        <v>0.75364273010877314</v>
      </c>
      <c r="V143" s="111">
        <f t="shared" si="48"/>
        <v>0.76951531820712282</v>
      </c>
      <c r="W143" s="111">
        <f t="shared" ref="W143:Y143" si="49">IF(W124=0,"",W124/W105)</f>
        <v>0.78284368010423944</v>
      </c>
      <c r="X143" s="111">
        <f t="shared" si="49"/>
        <v>0.79021120632151098</v>
      </c>
      <c r="Y143" s="111">
        <f t="shared" si="49"/>
        <v>0.79904339798369273</v>
      </c>
      <c r="DA143" s="63" t="s">
        <v>1935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0.85937380435110255</v>
      </c>
      <c r="C144" s="111">
        <f t="shared" si="50"/>
        <v>0.86694952466939479</v>
      </c>
      <c r="D144" s="111">
        <f t="shared" si="50"/>
        <v>0.87834377506909211</v>
      </c>
      <c r="E144" s="111">
        <f t="shared" si="50"/>
        <v>0.86802395229443052</v>
      </c>
      <c r="F144" s="111">
        <f t="shared" si="50"/>
        <v>0.87370101322133109</v>
      </c>
      <c r="G144" s="111">
        <f t="shared" si="50"/>
        <v>0.88738412842543013</v>
      </c>
      <c r="H144" s="111">
        <f t="shared" si="50"/>
        <v>0.89528035712283438</v>
      </c>
      <c r="I144" s="111">
        <f t="shared" si="50"/>
        <v>0.87816897721254672</v>
      </c>
      <c r="J144" s="111">
        <f t="shared" si="50"/>
        <v>0.88717048739169158</v>
      </c>
      <c r="K144" s="111">
        <f t="shared" si="50"/>
        <v>0.89702987217367036</v>
      </c>
      <c r="L144" s="111">
        <f t="shared" si="50"/>
        <v>0.80148100916354914</v>
      </c>
      <c r="M144" s="111">
        <f t="shared" si="50"/>
        <v>0.90215349798865951</v>
      </c>
      <c r="N144" s="111">
        <f t="shared" si="50"/>
        <v>0.87779458817526246</v>
      </c>
      <c r="O144" s="111">
        <f t="shared" si="50"/>
        <v>0.87459700845032917</v>
      </c>
      <c r="P144" s="111">
        <f t="shared" si="50"/>
        <v>0.91135684654920146</v>
      </c>
      <c r="Q144" s="111">
        <f t="shared" si="50"/>
        <v>0.90065879708561625</v>
      </c>
      <c r="R144" s="111">
        <f t="shared" ref="R144:V144" si="51">IF(R125=0,"",R125/R106)</f>
        <v>0.91496320586179458</v>
      </c>
      <c r="S144" s="111">
        <f t="shared" si="51"/>
        <v>0.91928924364923925</v>
      </c>
      <c r="T144" s="111">
        <f t="shared" si="51"/>
        <v>0.93250863514052651</v>
      </c>
      <c r="U144" s="111">
        <f t="shared" si="51"/>
        <v>0.93804753220901982</v>
      </c>
      <c r="V144" s="111">
        <f t="shared" si="51"/>
        <v>0.93691731736488459</v>
      </c>
      <c r="W144" s="111">
        <f t="shared" ref="W144:Y144" si="52">IF(W125=0,"",W125/W106)</f>
        <v>0.94303710703452881</v>
      </c>
      <c r="X144" s="111">
        <f t="shared" si="52"/>
        <v>0.97831632866709095</v>
      </c>
      <c r="Y144" s="111">
        <f t="shared" si="52"/>
        <v>0.98351481004483921</v>
      </c>
      <c r="DA144" s="63" t="s">
        <v>1936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0.60696330582976343</v>
      </c>
      <c r="C145" s="112">
        <f t="shared" si="53"/>
        <v>0.60944969968756346</v>
      </c>
      <c r="D145" s="112">
        <f t="shared" si="53"/>
        <v>0.61233725576081255</v>
      </c>
      <c r="E145" s="112">
        <f t="shared" si="53"/>
        <v>0.61451891215565024</v>
      </c>
      <c r="F145" s="112">
        <f t="shared" si="53"/>
        <v>0.61894260913406673</v>
      </c>
      <c r="G145" s="112">
        <f t="shared" si="53"/>
        <v>0.62732850367752002</v>
      </c>
      <c r="H145" s="112">
        <f t="shared" si="53"/>
        <v>0.63356444399548384</v>
      </c>
      <c r="I145" s="112">
        <f t="shared" si="53"/>
        <v>0.63765921230606137</v>
      </c>
      <c r="J145" s="112">
        <f t="shared" si="53"/>
        <v>0.63822508280924073</v>
      </c>
      <c r="K145" s="112">
        <f t="shared" si="53"/>
        <v>0.64054677129275617</v>
      </c>
      <c r="L145" s="112">
        <f t="shared" si="53"/>
        <v>0.64349193230141055</v>
      </c>
      <c r="M145" s="112">
        <f t="shared" si="53"/>
        <v>0.64528315540573977</v>
      </c>
      <c r="N145" s="112">
        <f t="shared" si="53"/>
        <v>0.6470451801855196</v>
      </c>
      <c r="O145" s="112">
        <f t="shared" si="53"/>
        <v>0.65062213082239473</v>
      </c>
      <c r="P145" s="112">
        <f t="shared" si="53"/>
        <v>0.66322843355103733</v>
      </c>
      <c r="Q145" s="112">
        <f t="shared" si="53"/>
        <v>0.66671415269119172</v>
      </c>
      <c r="R145" s="112">
        <f t="shared" ref="R145:V145" si="54">IF(R126=0,"",R126/R107)</f>
        <v>0.69112253683010316</v>
      </c>
      <c r="S145" s="112">
        <f t="shared" si="54"/>
        <v>0.72693447402134459</v>
      </c>
      <c r="T145" s="112">
        <f t="shared" si="54"/>
        <v>0.76206598706299034</v>
      </c>
      <c r="U145" s="112">
        <f t="shared" si="54"/>
        <v>0.76206598706299022</v>
      </c>
      <c r="V145" s="112">
        <f t="shared" si="54"/>
        <v>0.76206598706299011</v>
      </c>
      <c r="W145" s="112">
        <f t="shared" ref="W145:Y145" si="55">IF(W126=0,"",W126/W107)</f>
        <v>0.78489513967646074</v>
      </c>
      <c r="X145" s="112">
        <f t="shared" si="55"/>
        <v>0.79103195720474617</v>
      </c>
      <c r="Y145" s="112">
        <f t="shared" si="55"/>
        <v>0.79856046196293207</v>
      </c>
      <c r="DA145" s="131" t="s">
        <v>1937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0.68473599642204397</v>
      </c>
      <c r="C147" s="112">
        <f t="shared" si="59"/>
        <v>0.68750994650832098</v>
      </c>
      <c r="D147" s="112">
        <f t="shared" si="59"/>
        <v>0.69047551126832896</v>
      </c>
      <c r="E147" s="112">
        <f t="shared" si="59"/>
        <v>0.69364872306204062</v>
      </c>
      <c r="F147" s="112">
        <f t="shared" si="59"/>
        <v>0.69734584977754022</v>
      </c>
      <c r="G147" s="112">
        <f t="shared" si="59"/>
        <v>0.7016193497273856</v>
      </c>
      <c r="H147" s="112">
        <f t="shared" si="59"/>
        <v>0.70650092453079938</v>
      </c>
      <c r="I147" s="112">
        <f t="shared" si="59"/>
        <v>0.70892425201205245</v>
      </c>
      <c r="J147" s="112">
        <f t="shared" si="59"/>
        <v>0.70959356830243447</v>
      </c>
      <c r="K147" s="112">
        <f t="shared" si="59"/>
        <v>0.71068074467314568</v>
      </c>
      <c r="L147" s="112">
        <f t="shared" si="59"/>
        <v>0.71183764973247288</v>
      </c>
      <c r="M147" s="112">
        <f t="shared" si="59"/>
        <v>0.71336785913446532</v>
      </c>
      <c r="N147" s="112">
        <f t="shared" si="59"/>
        <v>0.71616623360048104</v>
      </c>
      <c r="O147" s="112">
        <f t="shared" si="59"/>
        <v>0.7206973120226029</v>
      </c>
      <c r="P147" s="112">
        <f t="shared" si="59"/>
        <v>0.7242133168306375</v>
      </c>
      <c r="Q147" s="112">
        <f t="shared" si="59"/>
        <v>0.73067456154815735</v>
      </c>
      <c r="R147" s="112">
        <f t="shared" ref="R147:V147" si="60">IF(R128=0,"",R128/R109)</f>
        <v>0.7391087485927631</v>
      </c>
      <c r="S147" s="112">
        <f t="shared" si="60"/>
        <v>0.74799899656320024</v>
      </c>
      <c r="T147" s="112">
        <f t="shared" si="60"/>
        <v>0.75593973396915437</v>
      </c>
      <c r="U147" s="112">
        <f t="shared" si="60"/>
        <v>0.76414170999116504</v>
      </c>
      <c r="V147" s="112">
        <f t="shared" si="60"/>
        <v>0.77313728838913254</v>
      </c>
      <c r="W147" s="112">
        <f t="shared" ref="W147:Y147" si="61">IF(W128=0,"",W128/W109)</f>
        <v>0.78178291001675848</v>
      </c>
      <c r="X147" s="112">
        <f t="shared" si="61"/>
        <v>0.78939771888820642</v>
      </c>
      <c r="Y147" s="112">
        <f t="shared" si="61"/>
        <v>0.79849448494201447</v>
      </c>
      <c r="DA147" s="131" t="s">
        <v>1939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0.89574979588371983</v>
      </c>
      <c r="C148" s="113">
        <f t="shared" si="62"/>
        <v>0.90170842375102556</v>
      </c>
      <c r="D148" s="113">
        <f t="shared" si="62"/>
        <v>0.91042461271401942</v>
      </c>
      <c r="E148" s="113">
        <f t="shared" si="62"/>
        <v>0.90305622379085571</v>
      </c>
      <c r="F148" s="113">
        <f t="shared" si="62"/>
        <v>0.90744277599879064</v>
      </c>
      <c r="G148" s="113">
        <f t="shared" si="62"/>
        <v>0.91694407350477314</v>
      </c>
      <c r="H148" s="113">
        <f t="shared" si="62"/>
        <v>0.92283496230694573</v>
      </c>
      <c r="I148" s="113">
        <f t="shared" si="62"/>
        <v>0.90923398234046582</v>
      </c>
      <c r="J148" s="113">
        <f t="shared" si="62"/>
        <v>0.91616213292205151</v>
      </c>
      <c r="K148" s="113">
        <f t="shared" si="62"/>
        <v>0.92357549446837484</v>
      </c>
      <c r="L148" s="113">
        <f t="shared" si="62"/>
        <v>0.84767974048743355</v>
      </c>
      <c r="M148" s="113">
        <f t="shared" si="62"/>
        <v>0.92720425196924017</v>
      </c>
      <c r="N148" s="113">
        <f t="shared" si="62"/>
        <v>0.90850777768778801</v>
      </c>
      <c r="O148" s="113">
        <f t="shared" si="62"/>
        <v>0.90587216456489927</v>
      </c>
      <c r="P148" s="113">
        <f t="shared" si="62"/>
        <v>0.93175142754852569</v>
      </c>
      <c r="Q148" s="113">
        <f t="shared" si="62"/>
        <v>0.92434177263658235</v>
      </c>
      <c r="R148" s="113">
        <f t="shared" ref="R148:V148" si="63">IF(R129=0,"",R129/R110)</f>
        <v>0.9315316563597793</v>
      </c>
      <c r="S148" s="113">
        <f t="shared" si="63"/>
        <v>0.92713322189449621</v>
      </c>
      <c r="T148" s="113">
        <f t="shared" si="63"/>
        <v>0.93159473616759947</v>
      </c>
      <c r="U148" s="113">
        <f t="shared" si="63"/>
        <v>0.93987587979455633</v>
      </c>
      <c r="V148" s="113">
        <f t="shared" si="63"/>
        <v>0.94084628713982055</v>
      </c>
      <c r="W148" s="113">
        <f t="shared" ref="W148:Y148" si="64">IF(W129=0,"",W129/W110)</f>
        <v>0.94226979355800478</v>
      </c>
      <c r="X148" s="113">
        <f t="shared" si="64"/>
        <v>0.9784774396390894</v>
      </c>
      <c r="Y148" s="113">
        <f t="shared" si="64"/>
        <v>0.98331088566493696</v>
      </c>
      <c r="DA148" s="132" t="s">
        <v>1940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0.68473599642204397</v>
      </c>
      <c r="C149" s="111">
        <f t="shared" si="65"/>
        <v>0.68724129194363992</v>
      </c>
      <c r="D149" s="111">
        <f t="shared" si="65"/>
        <v>0.68968562726274174</v>
      </c>
      <c r="E149" s="111">
        <f t="shared" si="65"/>
        <v>0.69310134560279535</v>
      </c>
      <c r="F149" s="111">
        <f t="shared" si="65"/>
        <v>0.69718019751122862</v>
      </c>
      <c r="G149" s="111">
        <f t="shared" si="65"/>
        <v>0.7021095600350421</v>
      </c>
      <c r="H149" s="111">
        <f t="shared" si="65"/>
        <v>0.70738929432570352</v>
      </c>
      <c r="I149" s="111">
        <f t="shared" si="65"/>
        <v>0.70978579292502775</v>
      </c>
      <c r="J149" s="111">
        <f t="shared" si="65"/>
        <v>0.7104804093352427</v>
      </c>
      <c r="K149" s="111">
        <f t="shared" si="65"/>
        <v>0.71161372756263108</v>
      </c>
      <c r="L149" s="111">
        <f t="shared" si="65"/>
        <v>0.7133061633463097</v>
      </c>
      <c r="M149" s="111">
        <f t="shared" si="65"/>
        <v>0.71498564593457981</v>
      </c>
      <c r="N149" s="111">
        <f t="shared" si="65"/>
        <v>0.71712037815102536</v>
      </c>
      <c r="O149" s="111">
        <f t="shared" si="65"/>
        <v>0.71985143403035035</v>
      </c>
      <c r="P149" s="111">
        <f t="shared" si="65"/>
        <v>0.72315948974529243</v>
      </c>
      <c r="Q149" s="111">
        <f t="shared" si="65"/>
        <v>0.72962882610398561</v>
      </c>
      <c r="R149" s="111">
        <f t="shared" ref="R149:V149" si="66">IF(R130=0,"",R130/R111)</f>
        <v>0.73888780618288596</v>
      </c>
      <c r="S149" s="111">
        <f t="shared" si="66"/>
        <v>0.74845245141674965</v>
      </c>
      <c r="T149" s="111">
        <f t="shared" si="66"/>
        <v>0.7596338911438365</v>
      </c>
      <c r="U149" s="111">
        <f t="shared" si="66"/>
        <v>0.76799701069199411</v>
      </c>
      <c r="V149" s="111">
        <f t="shared" si="66"/>
        <v>0.77434864865638386</v>
      </c>
      <c r="W149" s="111">
        <f t="shared" ref="W149:Y149" si="67">IF(W130=0,"",W130/W111)</f>
        <v>0.78197475671066352</v>
      </c>
      <c r="X149" s="111">
        <f t="shared" si="67"/>
        <v>0.79275681505891005</v>
      </c>
      <c r="Y149" s="111">
        <f t="shared" si="67"/>
        <v>0.80196552188740344</v>
      </c>
      <c r="DA149" s="63" t="s">
        <v>1941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0.68158591285946146</v>
      </c>
      <c r="C151" s="124">
        <f t="shared" si="71"/>
        <v>0.68705446294606376</v>
      </c>
      <c r="D151" s="124">
        <f t="shared" si="71"/>
        <v>0.68761238368163757</v>
      </c>
      <c r="E151" s="124">
        <f t="shared" si="71"/>
        <v>0.69077810486832858</v>
      </c>
      <c r="F151" s="124">
        <f t="shared" si="71"/>
        <v>0.68535873361150124</v>
      </c>
      <c r="G151" s="124">
        <f t="shared" si="71"/>
        <v>0.69235717950874776</v>
      </c>
      <c r="H151" s="124">
        <f t="shared" si="71"/>
        <v>0.69892831646083697</v>
      </c>
      <c r="I151" s="124">
        <f t="shared" si="71"/>
        <v>0.70122904049793211</v>
      </c>
      <c r="J151" s="124">
        <f t="shared" si="71"/>
        <v>0.70769426507531441</v>
      </c>
      <c r="K151" s="124">
        <f t="shared" si="71"/>
        <v>0.69679151564628172</v>
      </c>
      <c r="L151" s="124">
        <f t="shared" si="71"/>
        <v>0.71195854190019636</v>
      </c>
      <c r="M151" s="124">
        <f t="shared" si="71"/>
        <v>0.71097531288784355</v>
      </c>
      <c r="N151" s="124">
        <f t="shared" si="71"/>
        <v>0.71874282230060493</v>
      </c>
      <c r="O151" s="124">
        <f t="shared" si="71"/>
        <v>0.72395486587650992</v>
      </c>
      <c r="P151" s="124">
        <f t="shared" si="71"/>
        <v>0.71828671945426692</v>
      </c>
      <c r="Q151" s="124">
        <f t="shared" si="71"/>
        <v>0.72609288905396696</v>
      </c>
      <c r="R151" s="124">
        <f t="shared" ref="R151:V151" si="72">IF(R132=0,"",R132/R113)</f>
        <v>0.73786270063578396</v>
      </c>
      <c r="S151" s="124">
        <f t="shared" si="72"/>
        <v>0.74561871611012809</v>
      </c>
      <c r="T151" s="124">
        <f t="shared" si="72"/>
        <v>0.75503291354522373</v>
      </c>
      <c r="U151" s="124">
        <f t="shared" si="72"/>
        <v>0.76306842970102684</v>
      </c>
      <c r="V151" s="124">
        <f t="shared" si="72"/>
        <v>0.7722517583878642</v>
      </c>
      <c r="W151" s="124">
        <f t="shared" ref="W151:Y151" si="73">IF(W132=0,"",W132/W113)</f>
        <v>0.78719418532061547</v>
      </c>
      <c r="X151" s="124">
        <f t="shared" si="73"/>
        <v>0.81166221210075085</v>
      </c>
      <c r="Y151" s="124">
        <f t="shared" si="73"/>
        <v>0.82661694131576902</v>
      </c>
      <c r="DA151" s="130" t="s">
        <v>1943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0.61185672158595139</v>
      </c>
      <c r="C152" s="111">
        <f t="shared" si="74"/>
        <v>0.61263704679364095</v>
      </c>
      <c r="D152" s="111">
        <f t="shared" si="74"/>
        <v>0.6134968291315116</v>
      </c>
      <c r="E152" s="111">
        <f t="shared" si="74"/>
        <v>0.61440213258400855</v>
      </c>
      <c r="F152" s="111">
        <f t="shared" si="74"/>
        <v>0.61548912603831352</v>
      </c>
      <c r="G152" s="111">
        <f t="shared" si="74"/>
        <v>0.61663258091833906</v>
      </c>
      <c r="H152" s="111">
        <f t="shared" si="74"/>
        <v>0.61789719061433535</v>
      </c>
      <c r="I152" s="111">
        <f t="shared" si="74"/>
        <v>0.61849439017361285</v>
      </c>
      <c r="J152" s="111">
        <f t="shared" si="74"/>
        <v>0.61854986378644938</v>
      </c>
      <c r="K152" s="111">
        <f t="shared" si="74"/>
        <v>0.61864380864173807</v>
      </c>
      <c r="L152" s="111">
        <f t="shared" si="74"/>
        <v>0.61874435684356699</v>
      </c>
      <c r="M152" s="111">
        <f t="shared" si="74"/>
        <v>0.61885084365391507</v>
      </c>
      <c r="N152" s="111">
        <f t="shared" si="74"/>
        <v>0.6189741642020361</v>
      </c>
      <c r="O152" s="111">
        <f t="shared" si="74"/>
        <v>0.61909469238992065</v>
      </c>
      <c r="P152" s="111">
        <f t="shared" si="74"/>
        <v>0.61915407850399995</v>
      </c>
      <c r="Q152" s="111">
        <f t="shared" si="74"/>
        <v>0.61925555062408477</v>
      </c>
      <c r="R152" s="111">
        <f t="shared" ref="R152:V152" si="75">IF(R133=0,"",R133/R114)</f>
        <v>0.61945068746683518</v>
      </c>
      <c r="S152" s="111">
        <f t="shared" si="75"/>
        <v>0.6198416827043618</v>
      </c>
      <c r="T152" s="111">
        <f t="shared" si="75"/>
        <v>0.62037853940950605</v>
      </c>
      <c r="U152" s="111">
        <f t="shared" si="75"/>
        <v>0.62108091464965687</v>
      </c>
      <c r="V152" s="111">
        <f t="shared" si="75"/>
        <v>0.62187302472639805</v>
      </c>
      <c r="W152" s="111">
        <f t="shared" ref="W152:Y152" si="76">IF(W133=0,"",W133/W114)</f>
        <v>0.62263810306282308</v>
      </c>
      <c r="X152" s="111">
        <f t="shared" si="76"/>
        <v>0.62314737761428374</v>
      </c>
      <c r="Y152" s="111">
        <f t="shared" si="76"/>
        <v>0.6238624783188409</v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0.75833892741635733</v>
      </c>
      <c r="C153" s="45">
        <f t="shared" si="77"/>
        <v>0.76017545191486535</v>
      </c>
      <c r="D153" s="45">
        <f t="shared" si="77"/>
        <v>0.76205508316690618</v>
      </c>
      <c r="E153" s="45">
        <f t="shared" si="77"/>
        <v>0.76417644313222011</v>
      </c>
      <c r="F153" s="45">
        <f t="shared" si="77"/>
        <v>0.76666689761478823</v>
      </c>
      <c r="G153" s="45">
        <f t="shared" si="77"/>
        <v>0.7698815778084388</v>
      </c>
      <c r="H153" s="45">
        <f t="shared" si="77"/>
        <v>0.7737006861089798</v>
      </c>
      <c r="I153" s="45">
        <f t="shared" si="77"/>
        <v>0.77571313531040276</v>
      </c>
      <c r="J153" s="45">
        <f t="shared" si="77"/>
        <v>0.77656197404187299</v>
      </c>
      <c r="K153" s="45">
        <f t="shared" si="77"/>
        <v>0.77786435964117395</v>
      </c>
      <c r="L153" s="45">
        <f t="shared" si="77"/>
        <v>0.77917650057465582</v>
      </c>
      <c r="M153" s="45">
        <f t="shared" si="77"/>
        <v>0.78066583670760492</v>
      </c>
      <c r="N153" s="45">
        <f t="shared" si="77"/>
        <v>0.78297434948104572</v>
      </c>
      <c r="O153" s="45">
        <f t="shared" si="77"/>
        <v>0.78617914862817007</v>
      </c>
      <c r="P153" s="45">
        <f t="shared" si="77"/>
        <v>0.78855254070767333</v>
      </c>
      <c r="Q153" s="45">
        <f t="shared" si="77"/>
        <v>0.7930891248125036</v>
      </c>
      <c r="R153" s="45">
        <f t="shared" ref="R153:V153" si="78">IF(R134=0,"",R134/R115)</f>
        <v>0.8004922080953204</v>
      </c>
      <c r="S153" s="45">
        <f t="shared" si="78"/>
        <v>0.80928431892746544</v>
      </c>
      <c r="T153" s="45">
        <f t="shared" si="78"/>
        <v>0.81835819188837877</v>
      </c>
      <c r="U153" s="45">
        <f t="shared" si="78"/>
        <v>0.82834196583405262</v>
      </c>
      <c r="V153" s="45">
        <f t="shared" si="78"/>
        <v>0.840382907235103</v>
      </c>
      <c r="W153" s="45">
        <f t="shared" ref="W153:Y153" si="79">IF(W134=0,"",W134/W115)</f>
        <v>0.85409958884427084</v>
      </c>
      <c r="X153" s="45">
        <f t="shared" si="79"/>
        <v>0.86666457589789292</v>
      </c>
      <c r="Y153" s="45">
        <f t="shared" si="79"/>
        <v>0.87844966067280339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2542.339871115491</v>
      </c>
      <c r="C155" s="117">
        <f t="shared" si="80"/>
        <v>2566.6680282436791</v>
      </c>
      <c r="D155" s="117">
        <f t="shared" si="80"/>
        <v>2423.1439559638839</v>
      </c>
      <c r="E155" s="117">
        <f t="shared" si="80"/>
        <v>2312.5219058129314</v>
      </c>
      <c r="F155" s="117">
        <f t="shared" si="80"/>
        <v>2356.2825984270476</v>
      </c>
      <c r="G155" s="117">
        <f t="shared" si="80"/>
        <v>2229.7500683193743</v>
      </c>
      <c r="H155" s="117">
        <f t="shared" si="80"/>
        <v>2002.8613394896122</v>
      </c>
      <c r="I155" s="117">
        <f t="shared" si="80"/>
        <v>1841.4078217223862</v>
      </c>
      <c r="J155" s="117">
        <f t="shared" si="80"/>
        <v>1809.379675572384</v>
      </c>
      <c r="K155" s="117">
        <f t="shared" si="80"/>
        <v>1739.0844389024955</v>
      </c>
      <c r="L155" s="117">
        <f t="shared" si="80"/>
        <v>1737.4934562688211</v>
      </c>
      <c r="M155" s="117">
        <f t="shared" si="80"/>
        <v>1224.2067199175353</v>
      </c>
      <c r="N155" s="117">
        <f t="shared" si="80"/>
        <v>1272.8617939765061</v>
      </c>
      <c r="O155" s="117">
        <f t="shared" si="80"/>
        <v>1239.7588686771157</v>
      </c>
      <c r="P155" s="117">
        <f t="shared" si="80"/>
        <v>820.8744627441074</v>
      </c>
      <c r="Q155" s="117">
        <f t="shared" si="80"/>
        <v>877.4074201247347</v>
      </c>
      <c r="R155" s="117">
        <f t="shared" ref="R155:V155" si="81">R156+R159+R161+R170</f>
        <v>1035.6934928397993</v>
      </c>
      <c r="S155" s="117">
        <f t="shared" si="81"/>
        <v>978.39560079276248</v>
      </c>
      <c r="T155" s="117">
        <f t="shared" si="81"/>
        <v>925.27733188763693</v>
      </c>
      <c r="U155" s="117">
        <f t="shared" si="81"/>
        <v>819.42397028296932</v>
      </c>
      <c r="V155" s="117">
        <f t="shared" si="81"/>
        <v>703.89945188494903</v>
      </c>
      <c r="W155" s="117">
        <f t="shared" ref="W155:Y155" si="82">W156+W159+W161+W170</f>
        <v>1112.7756495590866</v>
      </c>
      <c r="X155" s="117">
        <f t="shared" si="82"/>
        <v>880.41804532193669</v>
      </c>
      <c r="Y155" s="117">
        <f t="shared" si="82"/>
        <v>758.37727705358054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2446.7476991028952</v>
      </c>
      <c r="C156" s="122">
        <f t="shared" si="83"/>
        <v>2477.6766532810834</v>
      </c>
      <c r="D156" s="122">
        <f t="shared" si="83"/>
        <v>2335.9629762701779</v>
      </c>
      <c r="E156" s="122">
        <f t="shared" si="83"/>
        <v>2234.2946973302073</v>
      </c>
      <c r="F156" s="122">
        <f t="shared" si="83"/>
        <v>2281.726361738275</v>
      </c>
      <c r="G156" s="122">
        <f t="shared" si="83"/>
        <v>2160.7439694985678</v>
      </c>
      <c r="H156" s="122">
        <f t="shared" si="83"/>
        <v>1939.9047358614666</v>
      </c>
      <c r="I156" s="122">
        <f t="shared" si="83"/>
        <v>1778.2234629203138</v>
      </c>
      <c r="J156" s="122">
        <f t="shared" si="83"/>
        <v>1754.5247137460631</v>
      </c>
      <c r="K156" s="122">
        <f t="shared" si="83"/>
        <v>1688.115183267468</v>
      </c>
      <c r="L156" s="122">
        <f t="shared" si="83"/>
        <v>1690.1374374399975</v>
      </c>
      <c r="M156" s="122">
        <f t="shared" si="83"/>
        <v>1180.6800801432389</v>
      </c>
      <c r="N156" s="122">
        <f t="shared" si="83"/>
        <v>1235.8714782920031</v>
      </c>
      <c r="O156" s="122">
        <f t="shared" si="83"/>
        <v>1207.8537975116435</v>
      </c>
      <c r="P156" s="122">
        <f t="shared" si="83"/>
        <v>791.63036226360975</v>
      </c>
      <c r="Q156" s="122">
        <f t="shared" si="83"/>
        <v>849.97078027704993</v>
      </c>
      <c r="R156" s="122">
        <f t="shared" ref="R156:V156" si="84">SUM(R157:R158)</f>
        <v>1011.2913989051276</v>
      </c>
      <c r="S156" s="122">
        <f t="shared" si="84"/>
        <v>953.55027793375064</v>
      </c>
      <c r="T156" s="122">
        <f t="shared" si="84"/>
        <v>902.46825029180525</v>
      </c>
      <c r="U156" s="122">
        <f t="shared" si="84"/>
        <v>798.14164666153113</v>
      </c>
      <c r="V156" s="122">
        <f t="shared" si="84"/>
        <v>682.68570933434125</v>
      </c>
      <c r="W156" s="122">
        <f t="shared" ref="W156:Y156" si="85">SUM(W157:W158)</f>
        <v>1093.6401948595376</v>
      </c>
      <c r="X156" s="122">
        <f t="shared" si="85"/>
        <v>864.83552568000027</v>
      </c>
      <c r="Y156" s="122">
        <f t="shared" si="85"/>
        <v>745.43697372000065</v>
      </c>
      <c r="DA156" s="130" t="s">
        <v>2097</v>
      </c>
    </row>
    <row r="157" spans="1:105" ht="12" customHeight="1" x14ac:dyDescent="0.25">
      <c r="A157" s="97" t="s">
        <v>74</v>
      </c>
      <c r="B157" s="98">
        <v>2446.7476991028952</v>
      </c>
      <c r="C157" s="98">
        <v>2477.6766532810834</v>
      </c>
      <c r="D157" s="98">
        <v>2335.9629762701779</v>
      </c>
      <c r="E157" s="98">
        <v>2234.2946973302073</v>
      </c>
      <c r="F157" s="98">
        <v>2281.726361738275</v>
      </c>
      <c r="G157" s="98">
        <v>2160.7439694985678</v>
      </c>
      <c r="H157" s="98">
        <v>1939.9047358614666</v>
      </c>
      <c r="I157" s="98">
        <v>1778.2234629203138</v>
      </c>
      <c r="J157" s="98">
        <v>1754.5247137460631</v>
      </c>
      <c r="K157" s="98">
        <v>1688.115183267468</v>
      </c>
      <c r="L157" s="98">
        <v>1690.1374374399975</v>
      </c>
      <c r="M157" s="98">
        <v>1180.6800801432389</v>
      </c>
      <c r="N157" s="98">
        <v>1235.8714782920031</v>
      </c>
      <c r="O157" s="98">
        <v>1207.8537975116435</v>
      </c>
      <c r="P157" s="98">
        <v>791.63036226360975</v>
      </c>
      <c r="Q157" s="98">
        <v>849.97078027704993</v>
      </c>
      <c r="R157" s="98">
        <v>1011.2913989051276</v>
      </c>
      <c r="S157" s="98">
        <v>953.55027793375064</v>
      </c>
      <c r="T157" s="98">
        <v>902.46825029180525</v>
      </c>
      <c r="U157" s="98">
        <v>798.14164666153113</v>
      </c>
      <c r="V157" s="98">
        <v>682.68570933434125</v>
      </c>
      <c r="W157" s="98">
        <v>1093.6401948595376</v>
      </c>
      <c r="X157" s="98">
        <v>864.83552568000027</v>
      </c>
      <c r="Y157" s="98">
        <v>745.43697372000065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26.708430847258068</v>
      </c>
      <c r="C161" s="122">
        <v>25.106255912127686</v>
      </c>
      <c r="D161" s="122">
        <v>24.145870925211035</v>
      </c>
      <c r="E161" s="122">
        <v>21.606844814174533</v>
      </c>
      <c r="F161" s="122">
        <v>20.400182149700278</v>
      </c>
      <c r="G161" s="122">
        <v>18.543879693178003</v>
      </c>
      <c r="H161" s="122">
        <v>16.162639948691577</v>
      </c>
      <c r="I161" s="122">
        <v>15.514756235621402</v>
      </c>
      <c r="J161" s="122">
        <v>13.16646759646026</v>
      </c>
      <c r="K161" s="122">
        <v>11.943794308029055</v>
      </c>
      <c r="L161" s="122">
        <v>10.955664993113215</v>
      </c>
      <c r="M161" s="122">
        <v>9.820252038306851</v>
      </c>
      <c r="N161" s="122">
        <v>7.6738538742965057</v>
      </c>
      <c r="O161" s="122">
        <v>5.9654938243251516</v>
      </c>
      <c r="P161" s="122">
        <v>5.2272833621818968</v>
      </c>
      <c r="Q161" s="122">
        <v>4.761271670472226</v>
      </c>
      <c r="R161" s="122">
        <v>4.6309637341755945</v>
      </c>
      <c r="S161" s="122">
        <v>4.6277609096196093</v>
      </c>
      <c r="T161" s="122">
        <v>4.3716017504700471</v>
      </c>
      <c r="U161" s="122">
        <v>3.9857387321426585</v>
      </c>
      <c r="V161" s="122">
        <v>3.8286416010530226</v>
      </c>
      <c r="W161" s="122">
        <v>3.9130682284294327</v>
      </c>
      <c r="X161" s="122">
        <v>2.4069032089375249</v>
      </c>
      <c r="Y161" s="122">
        <v>2.003289717912788</v>
      </c>
      <c r="DA161" s="130" t="s">
        <v>2102</v>
      </c>
    </row>
    <row r="162" spans="1:105" ht="12" customHeight="1" x14ac:dyDescent="0.25">
      <c r="A162" s="97" t="s">
        <v>141</v>
      </c>
      <c r="B162" s="98">
        <v>26.705986967965405</v>
      </c>
      <c r="C162" s="98">
        <v>25.104160873947396</v>
      </c>
      <c r="D162" s="98">
        <v>24.143959071405341</v>
      </c>
      <c r="E162" s="98">
        <v>21.60508353366323</v>
      </c>
      <c r="F162" s="98">
        <v>20.398516766020045</v>
      </c>
      <c r="G162" s="98">
        <v>18.542268406632186</v>
      </c>
      <c r="H162" s="98">
        <v>16.161085330644077</v>
      </c>
      <c r="I162" s="98">
        <v>15.512638195260879</v>
      </c>
      <c r="J162" s="98">
        <v>13.164758879016102</v>
      </c>
      <c r="K162" s="98">
        <v>11.942078628922202</v>
      </c>
      <c r="L162" s="98">
        <v>10.95168582661638</v>
      </c>
      <c r="M162" s="98">
        <v>9.8185645996893456</v>
      </c>
      <c r="N162" s="98">
        <v>7.6721360233140601</v>
      </c>
      <c r="O162" s="98">
        <v>5.9642867916047795</v>
      </c>
      <c r="P162" s="98">
        <v>5.2264186550626697</v>
      </c>
      <c r="Q162" s="98">
        <v>4.7604391206711369</v>
      </c>
      <c r="R162" s="98">
        <v>4.63026637949116</v>
      </c>
      <c r="S162" s="98">
        <v>4.6270526877156568</v>
      </c>
      <c r="T162" s="98">
        <v>4.3709237510546695</v>
      </c>
      <c r="U162" s="98">
        <v>3.9851284591990961</v>
      </c>
      <c r="V162" s="98">
        <v>3.8279937840060176</v>
      </c>
      <c r="W162" s="98">
        <v>3.9123669806162322</v>
      </c>
      <c r="X162" s="98">
        <v>2.4066757192795434</v>
      </c>
      <c r="Y162" s="98">
        <v>2.0031612246390833</v>
      </c>
      <c r="DA162" s="63" t="s">
        <v>2103</v>
      </c>
    </row>
    <row r="163" spans="1:105" ht="12" customHeight="1" x14ac:dyDescent="0.25">
      <c r="A163" s="97" t="s">
        <v>140</v>
      </c>
      <c r="B163" s="98">
        <v>2.443879292664191E-3</v>
      </c>
      <c r="C163" s="98">
        <v>2.0950381802885207E-3</v>
      </c>
      <c r="D163" s="98">
        <v>1.9118538056935031E-3</v>
      </c>
      <c r="E163" s="98">
        <v>1.7612805113029373E-3</v>
      </c>
      <c r="F163" s="98">
        <v>1.665383680232498E-3</v>
      </c>
      <c r="G163" s="98">
        <v>1.6112865458158118E-3</v>
      </c>
      <c r="H163" s="98">
        <v>1.5546180475014858E-3</v>
      </c>
      <c r="I163" s="98">
        <v>2.118040360523678E-3</v>
      </c>
      <c r="J163" s="98">
        <v>1.7087174441573958E-3</v>
      </c>
      <c r="K163" s="98">
        <v>1.7156791068534418E-3</v>
      </c>
      <c r="L163" s="98">
        <v>3.979166496835526E-3</v>
      </c>
      <c r="M163" s="98">
        <v>1.6874386175058417E-3</v>
      </c>
      <c r="N163" s="98">
        <v>1.7178509824459574E-3</v>
      </c>
      <c r="O163" s="98">
        <v>1.2070327203722142E-3</v>
      </c>
      <c r="P163" s="98">
        <v>8.6470711922754379E-4</v>
      </c>
      <c r="Q163" s="98">
        <v>8.3254980108930354E-4</v>
      </c>
      <c r="R163" s="98">
        <v>6.9735468443439031E-4</v>
      </c>
      <c r="S163" s="98">
        <v>7.0822190395207745E-4</v>
      </c>
      <c r="T163" s="98">
        <v>6.7799941537782381E-4</v>
      </c>
      <c r="U163" s="98">
        <v>6.1027294356255006E-4</v>
      </c>
      <c r="V163" s="98">
        <v>6.4781704700499784E-4</v>
      </c>
      <c r="W163" s="98">
        <v>7.0124781320044806E-4</v>
      </c>
      <c r="X163" s="98">
        <v>2.2748965798127059E-4</v>
      </c>
      <c r="Y163" s="98">
        <v>1.2849327370484124E-4</v>
      </c>
      <c r="DA163" s="63" t="s">
        <v>2104</v>
      </c>
    </row>
    <row r="164" spans="1:105" ht="12" customHeight="1" x14ac:dyDescent="0.25">
      <c r="A164" s="100" t="s">
        <v>50</v>
      </c>
      <c r="B164" s="101">
        <v>2.443879292664191E-3</v>
      </c>
      <c r="C164" s="101">
        <v>2.0950381802885207E-3</v>
      </c>
      <c r="D164" s="101">
        <v>1.9118538056935031E-3</v>
      </c>
      <c r="E164" s="101">
        <v>1.7612805113029373E-3</v>
      </c>
      <c r="F164" s="101">
        <v>1.665383680232498E-3</v>
      </c>
      <c r="G164" s="101">
        <v>1.6112865458158118E-3</v>
      </c>
      <c r="H164" s="101">
        <v>1.5546180475014858E-3</v>
      </c>
      <c r="I164" s="101">
        <v>2.118040360523678E-3</v>
      </c>
      <c r="J164" s="101">
        <v>1.7087174441573958E-3</v>
      </c>
      <c r="K164" s="101">
        <v>1.7156791068534418E-3</v>
      </c>
      <c r="L164" s="101">
        <v>3.979166496835526E-3</v>
      </c>
      <c r="M164" s="101">
        <v>1.6874386175058417E-3</v>
      </c>
      <c r="N164" s="101">
        <v>1.7178509824459574E-3</v>
      </c>
      <c r="O164" s="101">
        <v>1.2070327203722142E-3</v>
      </c>
      <c r="P164" s="101">
        <v>8.6470711922754379E-4</v>
      </c>
      <c r="Q164" s="101">
        <v>8.3254980108930354E-4</v>
      </c>
      <c r="R164" s="101">
        <v>6.9735468443439031E-4</v>
      </c>
      <c r="S164" s="101">
        <v>7.0822190395207745E-4</v>
      </c>
      <c r="T164" s="101">
        <v>6.7799941537782381E-4</v>
      </c>
      <c r="U164" s="101">
        <v>6.1027294356255006E-4</v>
      </c>
      <c r="V164" s="101">
        <v>6.4781704700499784E-4</v>
      </c>
      <c r="W164" s="101">
        <v>7.0124781320044806E-4</v>
      </c>
      <c r="X164" s="101">
        <v>2.2748965798127059E-4</v>
      </c>
      <c r="Y164" s="101">
        <v>1.2849327370484124E-4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68.883741165337511</v>
      </c>
      <c r="C170" s="122">
        <v>63.885119050468006</v>
      </c>
      <c r="D170" s="122">
        <v>63.035108768494887</v>
      </c>
      <c r="E170" s="122">
        <v>56.62036366854953</v>
      </c>
      <c r="F170" s="122">
        <v>54.156054539072315</v>
      </c>
      <c r="G170" s="122">
        <v>50.462219127628302</v>
      </c>
      <c r="H170" s="122">
        <v>46.793963679453924</v>
      </c>
      <c r="I170" s="122">
        <v>47.669602566451061</v>
      </c>
      <c r="J170" s="122">
        <v>41.688494229860687</v>
      </c>
      <c r="K170" s="122">
        <v>39.025461326998624</v>
      </c>
      <c r="L170" s="122">
        <v>36.400353835710291</v>
      </c>
      <c r="M170" s="122">
        <v>33.706387735989772</v>
      </c>
      <c r="N170" s="122">
        <v>29.316461810206324</v>
      </c>
      <c r="O170" s="122">
        <v>25.939577341146908</v>
      </c>
      <c r="P170" s="122">
        <v>24.016817118315739</v>
      </c>
      <c r="Q170" s="122">
        <v>22.675368177212569</v>
      </c>
      <c r="R170" s="122">
        <v>19.771130200496142</v>
      </c>
      <c r="S170" s="122">
        <v>20.217561949392199</v>
      </c>
      <c r="T170" s="122">
        <v>18.437479845361622</v>
      </c>
      <c r="U170" s="122">
        <v>17.296584889295566</v>
      </c>
      <c r="V170" s="122">
        <v>17.385100949554669</v>
      </c>
      <c r="W170" s="122">
        <v>15.222386471119579</v>
      </c>
      <c r="X170" s="122">
        <v>13.175616432998963</v>
      </c>
      <c r="Y170" s="122">
        <v>10.937013615667105</v>
      </c>
      <c r="DA170" s="130" t="s">
        <v>2111</v>
      </c>
    </row>
    <row r="171" spans="1:105" ht="12" customHeight="1" x14ac:dyDescent="0.25">
      <c r="A171" s="97" t="s">
        <v>50</v>
      </c>
      <c r="B171" s="98">
        <v>68.883741165337511</v>
      </c>
      <c r="C171" s="98">
        <v>63.885119050468006</v>
      </c>
      <c r="D171" s="98">
        <v>63.035108768494887</v>
      </c>
      <c r="E171" s="98">
        <v>56.62036366854953</v>
      </c>
      <c r="F171" s="98">
        <v>54.156054539072315</v>
      </c>
      <c r="G171" s="98">
        <v>50.462219127628302</v>
      </c>
      <c r="H171" s="98">
        <v>46.793963679453924</v>
      </c>
      <c r="I171" s="98">
        <v>47.669602566451061</v>
      </c>
      <c r="J171" s="98">
        <v>41.688494229860687</v>
      </c>
      <c r="K171" s="98">
        <v>39.025461326998624</v>
      </c>
      <c r="L171" s="98">
        <v>36.400353835710291</v>
      </c>
      <c r="M171" s="98">
        <v>33.706387735989772</v>
      </c>
      <c r="N171" s="98">
        <v>29.316461810206324</v>
      </c>
      <c r="O171" s="98">
        <v>25.939577341146908</v>
      </c>
      <c r="P171" s="98">
        <v>24.016817118315739</v>
      </c>
      <c r="Q171" s="98">
        <v>22.675368177212569</v>
      </c>
      <c r="R171" s="98">
        <v>19.771130200496142</v>
      </c>
      <c r="S171" s="98">
        <v>20.217561949392199</v>
      </c>
      <c r="T171" s="98">
        <v>18.437479845361622</v>
      </c>
      <c r="U171" s="98">
        <v>17.296584889295566</v>
      </c>
      <c r="V171" s="98">
        <v>17.385100949554669</v>
      </c>
      <c r="W171" s="98">
        <v>15.222386471119579</v>
      </c>
      <c r="X171" s="98">
        <v>13.175616432998963</v>
      </c>
      <c r="Y171" s="98">
        <v>10.937013615667105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17619.778260111245</v>
      </c>
      <c r="C174" s="117">
        <f t="shared" si="87"/>
        <v>18158.482916623681</v>
      </c>
      <c r="D174" s="117">
        <f t="shared" si="87"/>
        <v>17785.145882762154</v>
      </c>
      <c r="E174" s="117">
        <f t="shared" si="87"/>
        <v>17865.52512310979</v>
      </c>
      <c r="F174" s="117">
        <f t="shared" si="87"/>
        <v>18718.638767611839</v>
      </c>
      <c r="G174" s="117">
        <f t="shared" si="87"/>
        <v>18264.241281610673</v>
      </c>
      <c r="H174" s="117">
        <f t="shared" si="87"/>
        <v>17132.203888325945</v>
      </c>
      <c r="I174" s="117">
        <f t="shared" si="87"/>
        <v>16116.379792175001</v>
      </c>
      <c r="J174" s="117">
        <f t="shared" si="87"/>
        <v>16658.173962850116</v>
      </c>
      <c r="K174" s="117">
        <f t="shared" si="87"/>
        <v>16645.276016749172</v>
      </c>
      <c r="L174" s="117">
        <f t="shared" si="87"/>
        <v>17972.466945536296</v>
      </c>
      <c r="M174" s="117">
        <f t="shared" si="87"/>
        <v>14384.319494877462</v>
      </c>
      <c r="N174" s="117">
        <f t="shared" si="87"/>
        <v>16383.401320998633</v>
      </c>
      <c r="O174" s="117">
        <f t="shared" si="87"/>
        <v>17501.364944732548</v>
      </c>
      <c r="P174" s="117">
        <f t="shared" si="87"/>
        <v>12793.836378177035</v>
      </c>
      <c r="Q174" s="117">
        <f t="shared" si="87"/>
        <v>13909.043124260226</v>
      </c>
      <c r="R174" s="117">
        <f t="shared" ref="R174:V174" si="88">R175+R178+R180+R189</f>
        <v>15807.955032638831</v>
      </c>
      <c r="S174" s="117">
        <f t="shared" si="88"/>
        <v>15185.728313515279</v>
      </c>
      <c r="T174" s="117">
        <f t="shared" si="88"/>
        <v>14817.673792873542</v>
      </c>
      <c r="U174" s="117">
        <f t="shared" si="88"/>
        <v>13674.814129439768</v>
      </c>
      <c r="V174" s="117">
        <f t="shared" si="88"/>
        <v>12375.330527284612</v>
      </c>
      <c r="W174" s="117">
        <f t="shared" ref="W174:Y174" si="89">W175+W178+W180+W189</f>
        <v>17931.295289718018</v>
      </c>
      <c r="X174" s="117">
        <f t="shared" si="89"/>
        <v>13889.683132901298</v>
      </c>
      <c r="Y174" s="117">
        <f t="shared" si="89"/>
        <v>11946.658799345458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15448.956276939942</v>
      </c>
      <c r="C175" s="122">
        <f t="shared" si="90"/>
        <v>16025.79408511522</v>
      </c>
      <c r="D175" s="122">
        <f t="shared" si="90"/>
        <v>15648.437708284089</v>
      </c>
      <c r="E175" s="122">
        <f t="shared" si="90"/>
        <v>15653.805221256885</v>
      </c>
      <c r="F175" s="122">
        <f t="shared" si="90"/>
        <v>16627.66217534526</v>
      </c>
      <c r="G175" s="122">
        <f t="shared" si="90"/>
        <v>16247.78830758348</v>
      </c>
      <c r="H175" s="122">
        <f t="shared" si="90"/>
        <v>15068.97451303345</v>
      </c>
      <c r="I175" s="122">
        <f t="shared" si="90"/>
        <v>14026.261007567502</v>
      </c>
      <c r="J175" s="122">
        <f t="shared" si="90"/>
        <v>14553.201417463621</v>
      </c>
      <c r="K175" s="122">
        <f t="shared" si="90"/>
        <v>14749.982689154518</v>
      </c>
      <c r="L175" s="122">
        <f t="shared" si="90"/>
        <v>15818.076245887572</v>
      </c>
      <c r="M175" s="122">
        <f t="shared" si="90"/>
        <v>12145.572271381463</v>
      </c>
      <c r="N175" s="122">
        <f t="shared" si="90"/>
        <v>14008.226182118487</v>
      </c>
      <c r="O175" s="122">
        <f t="shared" si="90"/>
        <v>15027.47971629572</v>
      </c>
      <c r="P175" s="122">
        <f t="shared" si="90"/>
        <v>10571.334396121605</v>
      </c>
      <c r="Q175" s="122">
        <f t="shared" si="90"/>
        <v>11592.672517150362</v>
      </c>
      <c r="R175" s="122">
        <f t="shared" ref="R175:V175" si="91">SUM(R176:R177)</f>
        <v>13523.764004520815</v>
      </c>
      <c r="S175" s="122">
        <f t="shared" si="91"/>
        <v>12774.345615617527</v>
      </c>
      <c r="T175" s="122">
        <f t="shared" si="91"/>
        <v>12404.622521771647</v>
      </c>
      <c r="U175" s="122">
        <f t="shared" si="91"/>
        <v>11299.642247906373</v>
      </c>
      <c r="V175" s="122">
        <f t="shared" si="91"/>
        <v>9901.4955690434726</v>
      </c>
      <c r="W175" s="122">
        <f t="shared" ref="W175:Y175" si="92">SUM(W176:W177)</f>
        <v>15561.417016292742</v>
      </c>
      <c r="X175" s="122">
        <f t="shared" si="92"/>
        <v>11887.516351337192</v>
      </c>
      <c r="Y175" s="122">
        <f t="shared" si="92"/>
        <v>10098.80215353984</v>
      </c>
      <c r="DA175" s="130" t="s">
        <v>2265</v>
      </c>
    </row>
    <row r="176" spans="1:105" ht="12" customHeight="1" x14ac:dyDescent="0.25">
      <c r="A176" s="97" t="s">
        <v>74</v>
      </c>
      <c r="B176" s="98">
        <v>15258.580971918891</v>
      </c>
      <c r="C176" s="98">
        <v>15832.160840652639</v>
      </c>
      <c r="D176" s="98">
        <v>15460.805942741097</v>
      </c>
      <c r="E176" s="98">
        <v>15473.716754596026</v>
      </c>
      <c r="F176" s="98">
        <v>16433.546625111569</v>
      </c>
      <c r="G176" s="98">
        <v>16060.743525185793</v>
      </c>
      <c r="H176" s="98">
        <v>14896.98632521049</v>
      </c>
      <c r="I176" s="98">
        <v>13864.01400835293</v>
      </c>
      <c r="J176" s="98">
        <v>14385.538945785152</v>
      </c>
      <c r="K176" s="98">
        <v>14582.62417866812</v>
      </c>
      <c r="L176" s="98">
        <v>15637.080923120944</v>
      </c>
      <c r="M176" s="98">
        <v>12007.370306036806</v>
      </c>
      <c r="N176" s="98">
        <v>13844.828442373253</v>
      </c>
      <c r="O176" s="98">
        <v>14849.013184877649</v>
      </c>
      <c r="P176" s="98">
        <v>10446.81896789173</v>
      </c>
      <c r="Q176" s="98">
        <v>11455.938968567923</v>
      </c>
      <c r="R176" s="98">
        <v>13361.376185934714</v>
      </c>
      <c r="S176" s="98">
        <v>12618.295969967765</v>
      </c>
      <c r="T176" s="98">
        <v>12251.462730201396</v>
      </c>
      <c r="U176" s="98">
        <v>11157.64896391213</v>
      </c>
      <c r="V176" s="98">
        <v>9775.456695475923</v>
      </c>
      <c r="W176" s="98">
        <v>15356.855146582278</v>
      </c>
      <c r="X176" s="98">
        <v>11730.920489758359</v>
      </c>
      <c r="Y176" s="98">
        <v>9963.3241539982791</v>
      </c>
      <c r="DA176" s="63" t="s">
        <v>2266</v>
      </c>
    </row>
    <row r="177" spans="1:105" ht="12" customHeight="1" x14ac:dyDescent="0.25">
      <c r="A177" s="97" t="s">
        <v>53</v>
      </c>
      <c r="B177" s="98">
        <v>190.37530502105011</v>
      </c>
      <c r="C177" s="98">
        <v>193.63324446258119</v>
      </c>
      <c r="D177" s="98">
        <v>187.63176554299244</v>
      </c>
      <c r="E177" s="98">
        <v>180.08846666085915</v>
      </c>
      <c r="F177" s="98">
        <v>194.11555023369181</v>
      </c>
      <c r="G177" s="98">
        <v>187.04478239768633</v>
      </c>
      <c r="H177" s="98">
        <v>171.98818782296149</v>
      </c>
      <c r="I177" s="98">
        <v>162.24699921457281</v>
      </c>
      <c r="J177" s="98">
        <v>167.66247167846737</v>
      </c>
      <c r="K177" s="98">
        <v>167.35851048639853</v>
      </c>
      <c r="L177" s="98">
        <v>180.99532276662825</v>
      </c>
      <c r="M177" s="98">
        <v>138.20196534465768</v>
      </c>
      <c r="N177" s="98">
        <v>163.39773974523362</v>
      </c>
      <c r="O177" s="98">
        <v>178.46653141807172</v>
      </c>
      <c r="P177" s="98">
        <v>124.51542822987564</v>
      </c>
      <c r="Q177" s="98">
        <v>136.73354858243911</v>
      </c>
      <c r="R177" s="98">
        <v>162.38781858610042</v>
      </c>
      <c r="S177" s="98">
        <v>156.04964564976211</v>
      </c>
      <c r="T177" s="98">
        <v>153.15979157025097</v>
      </c>
      <c r="U177" s="98">
        <v>141.99328399424263</v>
      </c>
      <c r="V177" s="98">
        <v>126.03887356754933</v>
      </c>
      <c r="W177" s="98">
        <v>204.56186971046364</v>
      </c>
      <c r="X177" s="98">
        <v>156.59586157883328</v>
      </c>
      <c r="Y177" s="98">
        <v>135.47799954156045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20.664335890211138</v>
      </c>
      <c r="C178" s="122">
        <f t="shared" si="93"/>
        <v>26.29631921351449</v>
      </c>
      <c r="D178" s="122">
        <f t="shared" si="93"/>
        <v>21.286357906216136</v>
      </c>
      <c r="E178" s="122">
        <f t="shared" si="93"/>
        <v>72.222748318951588</v>
      </c>
      <c r="F178" s="122">
        <f t="shared" si="93"/>
        <v>21.634610705464667</v>
      </c>
      <c r="G178" s="122">
        <f t="shared" si="93"/>
        <v>28.667035836730271</v>
      </c>
      <c r="H178" s="122">
        <f t="shared" si="93"/>
        <v>37.722403163174874</v>
      </c>
      <c r="I178" s="122">
        <f t="shared" si="93"/>
        <v>17.033071490103023</v>
      </c>
      <c r="J178" s="122">
        <f t="shared" si="93"/>
        <v>18.281834127601428</v>
      </c>
      <c r="K178" s="122">
        <f t="shared" si="93"/>
        <v>21.374404074754292</v>
      </c>
      <c r="L178" s="122">
        <f t="shared" si="93"/>
        <v>21.154349705331207</v>
      </c>
      <c r="M178" s="122">
        <f t="shared" si="93"/>
        <v>22.207860623995721</v>
      </c>
      <c r="N178" s="122">
        <f t="shared" si="93"/>
        <v>23.041375937345542</v>
      </c>
      <c r="O178" s="122">
        <f t="shared" si="93"/>
        <v>23.589651870839422</v>
      </c>
      <c r="P178" s="122">
        <f t="shared" si="93"/>
        <v>24.658588850731078</v>
      </c>
      <c r="Q178" s="122">
        <f t="shared" si="93"/>
        <v>24.021092963024675</v>
      </c>
      <c r="R178" s="122">
        <f t="shared" si="93"/>
        <v>25.513428059405655</v>
      </c>
      <c r="S178" s="122">
        <f t="shared" si="93"/>
        <v>26.367782082780309</v>
      </c>
      <c r="T178" s="122">
        <f t="shared" si="93"/>
        <v>34.4189490406781</v>
      </c>
      <c r="U178" s="122">
        <f t="shared" si="93"/>
        <v>41.80726760038872</v>
      </c>
      <c r="V178" s="122">
        <f t="shared" si="93"/>
        <v>55.173614283715835</v>
      </c>
      <c r="W178" s="122">
        <f t="shared" si="93"/>
        <v>61.116993387295956</v>
      </c>
      <c r="X178" s="122">
        <f t="shared" si="93"/>
        <v>47.388986924304994</v>
      </c>
      <c r="Y178" s="122">
        <f t="shared" si="93"/>
        <v>49.485342676657218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20.664335890211138</v>
      </c>
      <c r="C179" s="98">
        <f>RES_hhdet_fech!C29</f>
        <v>26.29631921351449</v>
      </c>
      <c r="D179" s="98">
        <f>RES_hhdet_fech!D29</f>
        <v>21.286357906216136</v>
      </c>
      <c r="E179" s="98">
        <f>RES_hhdet_fech!E29</f>
        <v>72.222748318951588</v>
      </c>
      <c r="F179" s="98">
        <f>RES_hhdet_fech!F29</f>
        <v>21.634610705464667</v>
      </c>
      <c r="G179" s="98">
        <f>RES_hhdet_fech!G29</f>
        <v>28.667035836730271</v>
      </c>
      <c r="H179" s="98">
        <f>RES_hhdet_fech!H29</f>
        <v>37.722403163174874</v>
      </c>
      <c r="I179" s="98">
        <f>RES_hhdet_fech!I29</f>
        <v>17.033071490103023</v>
      </c>
      <c r="J179" s="98">
        <f>RES_hhdet_fech!J29</f>
        <v>18.281834127601428</v>
      </c>
      <c r="K179" s="98">
        <f>RES_hhdet_fech!K29</f>
        <v>21.374404074754292</v>
      </c>
      <c r="L179" s="98">
        <f>RES_hhdet_fech!L29</f>
        <v>21.154349705331207</v>
      </c>
      <c r="M179" s="98">
        <f>RES_hhdet_fech!M29</f>
        <v>22.207860623995721</v>
      </c>
      <c r="N179" s="98">
        <f>RES_hhdet_fech!N29</f>
        <v>23.041375937345542</v>
      </c>
      <c r="O179" s="98">
        <f>RES_hhdet_fech!O29</f>
        <v>23.589651870839422</v>
      </c>
      <c r="P179" s="98">
        <f>RES_hhdet_fech!P29</f>
        <v>24.658588850731078</v>
      </c>
      <c r="Q179" s="98">
        <f>RES_hhdet_fech!Q29</f>
        <v>24.021092963024675</v>
      </c>
      <c r="R179" s="98">
        <f>RES_hhdet_fech!R29</f>
        <v>25.513428059405655</v>
      </c>
      <c r="S179" s="98">
        <f>RES_hhdet_fech!S29</f>
        <v>26.367782082780309</v>
      </c>
      <c r="T179" s="98">
        <f>RES_hhdet_fech!T29</f>
        <v>34.4189490406781</v>
      </c>
      <c r="U179" s="98">
        <f>RES_hhdet_fech!U29</f>
        <v>41.80726760038872</v>
      </c>
      <c r="V179" s="98">
        <f>RES_hhdet_fech!V29</f>
        <v>55.173614283715835</v>
      </c>
      <c r="W179" s="98">
        <f>RES_hhdet_fech!W29</f>
        <v>61.116993387295956</v>
      </c>
      <c r="X179" s="98">
        <f>RES_hhdet_fech!X29</f>
        <v>47.388986924304994</v>
      </c>
      <c r="Y179" s="98">
        <f>RES_hhdet_fech!Y29</f>
        <v>49.485342676657218</v>
      </c>
      <c r="DA179" s="63" t="s">
        <v>2269</v>
      </c>
    </row>
    <row r="180" spans="1:105" ht="12" customHeight="1" x14ac:dyDescent="0.25">
      <c r="A180" s="121" t="s">
        <v>55</v>
      </c>
      <c r="B180" s="122">
        <v>1330.3138530215022</v>
      </c>
      <c r="C180" s="122">
        <v>1282.7129294228228</v>
      </c>
      <c r="D180" s="122">
        <v>1282.8468401507882</v>
      </c>
      <c r="E180" s="122">
        <v>1339.3351143042767</v>
      </c>
      <c r="F180" s="122">
        <v>1344.1240344657419</v>
      </c>
      <c r="G180" s="122">
        <v>1246.3256105705148</v>
      </c>
      <c r="H180" s="122">
        <v>1276.7447885785507</v>
      </c>
      <c r="I180" s="122">
        <v>1288.6001337506402</v>
      </c>
      <c r="J180" s="122">
        <v>1302.4351740412874</v>
      </c>
      <c r="K180" s="122">
        <v>1211.8467008777372</v>
      </c>
      <c r="L180" s="122">
        <v>1329.4412865356139</v>
      </c>
      <c r="M180" s="122">
        <v>1420.6129615554719</v>
      </c>
      <c r="N180" s="122">
        <v>1513.5973738271621</v>
      </c>
      <c r="O180" s="122">
        <v>1594.0028214496788</v>
      </c>
      <c r="P180" s="122">
        <v>1433.7570911557571</v>
      </c>
      <c r="Q180" s="122">
        <v>1499.3657414811053</v>
      </c>
      <c r="R180" s="122">
        <v>1503.5756938058462</v>
      </c>
      <c r="S180" s="122">
        <v>1588.9311487269847</v>
      </c>
      <c r="T180" s="122">
        <v>1596.1022790442835</v>
      </c>
      <c r="U180" s="122">
        <v>1565.5901925890819</v>
      </c>
      <c r="V180" s="122">
        <v>1620.2644615362869</v>
      </c>
      <c r="W180" s="122">
        <v>1569.2784235105178</v>
      </c>
      <c r="X180" s="122">
        <v>1163.5203714035181</v>
      </c>
      <c r="Y180" s="122">
        <v>1080.3710072342155</v>
      </c>
      <c r="DA180" s="130" t="s">
        <v>2270</v>
      </c>
    </row>
    <row r="181" spans="1:105" ht="12" customHeight="1" x14ac:dyDescent="0.25">
      <c r="A181" s="97" t="s">
        <v>141</v>
      </c>
      <c r="B181" s="98">
        <v>1468.0350976835628</v>
      </c>
      <c r="C181" s="98">
        <v>1425.3504572710829</v>
      </c>
      <c r="D181" s="98">
        <v>1479.4017292822148</v>
      </c>
      <c r="E181" s="98">
        <v>1451.854583047995</v>
      </c>
      <c r="F181" s="98">
        <v>1484.7064181942801</v>
      </c>
      <c r="G181" s="98">
        <v>1447.9966599937791</v>
      </c>
      <c r="H181" s="98">
        <v>1412.5975480509353</v>
      </c>
      <c r="I181" s="98">
        <v>1471.5657380737362</v>
      </c>
      <c r="J181" s="98">
        <v>1398.3275206896358</v>
      </c>
      <c r="K181" s="98">
        <v>1422.0737203262013</v>
      </c>
      <c r="L181" s="98">
        <v>1512.3225464104503</v>
      </c>
      <c r="M181" s="98">
        <v>1639.9105705351624</v>
      </c>
      <c r="N181" s="98">
        <v>1639.9995377887028</v>
      </c>
      <c r="O181" s="98">
        <v>1635.6768503565149</v>
      </c>
      <c r="P181" s="98">
        <v>1640.3574703122433</v>
      </c>
      <c r="Q181" s="98">
        <v>1620.3762830651485</v>
      </c>
      <c r="R181" s="98">
        <v>1620.4215102727762</v>
      </c>
      <c r="S181" s="98">
        <v>1687.5836716543213</v>
      </c>
      <c r="T181" s="98">
        <v>1679.9029459034712</v>
      </c>
      <c r="U181" s="98">
        <v>1618.5318461804293</v>
      </c>
      <c r="V181" s="98">
        <v>1648.877789531012</v>
      </c>
      <c r="W181" s="98">
        <v>1782.3613061712697</v>
      </c>
      <c r="X181" s="98">
        <v>1212.0613316974911</v>
      </c>
      <c r="Y181" s="98">
        <v>1077.5028417531025</v>
      </c>
      <c r="DA181" s="63" t="s">
        <v>2271</v>
      </c>
    </row>
    <row r="182" spans="1:105" ht="12" customHeight="1" x14ac:dyDescent="0.25">
      <c r="A182" s="97" t="s">
        <v>140</v>
      </c>
      <c r="B182" s="98">
        <v>1036.8519862400806</v>
      </c>
      <c r="C182" s="98">
        <v>1002.6673276783337</v>
      </c>
      <c r="D182" s="98">
        <v>1031.4999274677577</v>
      </c>
      <c r="E182" s="98">
        <v>1029.3947436993187</v>
      </c>
      <c r="F182" s="98">
        <v>1053.3038528137542</v>
      </c>
      <c r="G182" s="98">
        <v>1020.5626248901063</v>
      </c>
      <c r="H182" s="98">
        <v>997.8150691689284</v>
      </c>
      <c r="I182" s="98">
        <v>1066.5675285459834</v>
      </c>
      <c r="J182" s="98">
        <v>1004.9463845216006</v>
      </c>
      <c r="K182" s="98">
        <v>1014.0561227776016</v>
      </c>
      <c r="L182" s="98">
        <v>1209.913177652237</v>
      </c>
      <c r="M182" s="98">
        <v>1170.8595321519235</v>
      </c>
      <c r="N182" s="98">
        <v>1213.4162324295298</v>
      </c>
      <c r="O182" s="98">
        <v>1233.6541724715144</v>
      </c>
      <c r="P182" s="98">
        <v>1205.1639938430858</v>
      </c>
      <c r="Q182" s="98">
        <v>1229.6055619494878</v>
      </c>
      <c r="R182" s="98">
        <v>1238.9640238695126</v>
      </c>
      <c r="S182" s="98">
        <v>1318.5085947024845</v>
      </c>
      <c r="T182" s="98">
        <v>1315.2726544845646</v>
      </c>
      <c r="U182" s="98">
        <v>1289.7341154052501</v>
      </c>
      <c r="V182" s="98">
        <v>1344.549825630131</v>
      </c>
      <c r="W182" s="98">
        <v>1457.162072475807</v>
      </c>
      <c r="X182" s="98">
        <v>965.11009193906068</v>
      </c>
      <c r="Y182" s="98">
        <v>863.9911780596002</v>
      </c>
      <c r="DA182" s="63" t="s">
        <v>2272</v>
      </c>
    </row>
    <row r="183" spans="1:105" ht="12" customHeight="1" x14ac:dyDescent="0.25">
      <c r="A183" s="100" t="s">
        <v>50</v>
      </c>
      <c r="B183" s="101">
        <v>370.97948471139756</v>
      </c>
      <c r="C183" s="101">
        <v>341.58305457542082</v>
      </c>
      <c r="D183" s="101">
        <v>323.70504789804249</v>
      </c>
      <c r="E183" s="101">
        <v>352.43090799095086</v>
      </c>
      <c r="F183" s="101">
        <v>349.11069190427929</v>
      </c>
      <c r="G183" s="101">
        <v>308.39908775576913</v>
      </c>
      <c r="H183" s="101">
        <v>285.15474546235504</v>
      </c>
      <c r="I183" s="101">
        <v>358.61547274772062</v>
      </c>
      <c r="J183" s="101">
        <v>313.42032124152496</v>
      </c>
      <c r="K183" s="101">
        <v>290.48977793582316</v>
      </c>
      <c r="L183" s="101">
        <v>673.73157801947877</v>
      </c>
      <c r="M183" s="101">
        <v>322.97453959014547</v>
      </c>
      <c r="N183" s="101">
        <v>420.12751228844013</v>
      </c>
      <c r="O183" s="101">
        <v>442.79829208935467</v>
      </c>
      <c r="P183" s="101">
        <v>317.21661649187928</v>
      </c>
      <c r="Q183" s="101">
        <v>366.50369831365708</v>
      </c>
      <c r="R183" s="101">
        <v>341.09814151278113</v>
      </c>
      <c r="S183" s="101">
        <v>389.7153459852513</v>
      </c>
      <c r="T183" s="101">
        <v>373.08472848313062</v>
      </c>
      <c r="U183" s="101">
        <v>335.8166840346837</v>
      </c>
      <c r="V183" s="101">
        <v>356.47618804201761</v>
      </c>
      <c r="W183" s="101">
        <v>385.87769259577391</v>
      </c>
      <c r="X183" s="101">
        <v>100.14512149201909</v>
      </c>
      <c r="Y183" s="101">
        <v>70.706370897627892</v>
      </c>
      <c r="DA183" s="131" t="s">
        <v>2273</v>
      </c>
    </row>
    <row r="184" spans="1:105" ht="12" customHeight="1" x14ac:dyDescent="0.25">
      <c r="A184" s="103" t="s">
        <v>52</v>
      </c>
      <c r="B184" s="104">
        <v>665.87250152868285</v>
      </c>
      <c r="C184" s="104">
        <v>661.0842731029129</v>
      </c>
      <c r="D184" s="104">
        <v>707.79487956971502</v>
      </c>
      <c r="E184" s="104">
        <v>676.9638357083677</v>
      </c>
      <c r="F184" s="104">
        <v>704.19316090947495</v>
      </c>
      <c r="G184" s="104">
        <v>712.1635371343375</v>
      </c>
      <c r="H184" s="104">
        <v>712.66032370657331</v>
      </c>
      <c r="I184" s="104">
        <v>707.95205579826256</v>
      </c>
      <c r="J184" s="104">
        <v>691.52606328007562</v>
      </c>
      <c r="K184" s="104">
        <v>723.56634484177835</v>
      </c>
      <c r="L184" s="104">
        <v>536.18159963275832</v>
      </c>
      <c r="M184" s="104">
        <v>847.88499256177806</v>
      </c>
      <c r="N184" s="104">
        <v>793.28872014108981</v>
      </c>
      <c r="O184" s="104">
        <v>790.85588038215974</v>
      </c>
      <c r="P184" s="104">
        <v>887.94737735120668</v>
      </c>
      <c r="Q184" s="104">
        <v>863.10186363583091</v>
      </c>
      <c r="R184" s="104">
        <v>897.86588235673139</v>
      </c>
      <c r="S184" s="104">
        <v>928.79324871723327</v>
      </c>
      <c r="T184" s="104">
        <v>942.18792600143399</v>
      </c>
      <c r="U184" s="104">
        <v>953.91743137056642</v>
      </c>
      <c r="V184" s="104">
        <v>988.07363758811334</v>
      </c>
      <c r="W184" s="104">
        <v>1071.2843798800329</v>
      </c>
      <c r="X184" s="104">
        <v>864.9649704470412</v>
      </c>
      <c r="Y184" s="104">
        <v>793.28480716197237</v>
      </c>
      <c r="DA184" s="132" t="s">
        <v>2274</v>
      </c>
    </row>
    <row r="185" spans="1:105" ht="12" customHeight="1" x14ac:dyDescent="0.25">
      <c r="A185" s="106" t="s">
        <v>122</v>
      </c>
      <c r="B185" s="101">
        <v>1323.7285765038921</v>
      </c>
      <c r="C185" s="101">
        <v>1275.1908695693407</v>
      </c>
      <c r="D185" s="101">
        <v>1269.3856341952919</v>
      </c>
      <c r="E185" s="101">
        <v>1336.9204618543349</v>
      </c>
      <c r="F185" s="101">
        <v>1339.4001235687606</v>
      </c>
      <c r="G185" s="101">
        <v>1235.8599392713777</v>
      </c>
      <c r="H185" s="101">
        <v>1276.7546698509823</v>
      </c>
      <c r="I185" s="101">
        <v>1287.1767933979775</v>
      </c>
      <c r="J185" s="101">
        <v>1311.520578961291</v>
      </c>
      <c r="K185" s="101">
        <v>1214.0783755693169</v>
      </c>
      <c r="L185" s="101">
        <v>1334.8431604011162</v>
      </c>
      <c r="M185" s="101">
        <v>1440.2758751102726</v>
      </c>
      <c r="N185" s="101">
        <v>1543.1737772838242</v>
      </c>
      <c r="O185" s="101">
        <v>1630.3271533933789</v>
      </c>
      <c r="P185" s="101">
        <v>1463.2782500341189</v>
      </c>
      <c r="Q185" s="101">
        <v>1533.2127610942302</v>
      </c>
      <c r="R185" s="101">
        <v>1538.8542876855029</v>
      </c>
      <c r="S185" s="101">
        <v>1624.6127738727116</v>
      </c>
      <c r="T185" s="101">
        <v>1633.3115257342488</v>
      </c>
      <c r="U185" s="101">
        <v>1604.0564112867871</v>
      </c>
      <c r="V185" s="101">
        <v>1659.0088061030995</v>
      </c>
      <c r="W185" s="101">
        <v>1601.0474369584779</v>
      </c>
      <c r="X185" s="101">
        <v>1199.5936453498018</v>
      </c>
      <c r="Y185" s="101">
        <v>1116.1846413699921</v>
      </c>
      <c r="DA185" s="131" t="s">
        <v>2275</v>
      </c>
    </row>
    <row r="186" spans="1:105" ht="12" customHeight="1" x14ac:dyDescent="0.25">
      <c r="A186" s="107" t="s">
        <v>121</v>
      </c>
      <c r="B186" s="104">
        <v>1011.894850537471</v>
      </c>
      <c r="C186" s="104">
        <v>972.26284728900009</v>
      </c>
      <c r="D186" s="104">
        <v>962.68225540771004</v>
      </c>
      <c r="E186" s="104">
        <v>1026.8912360693575</v>
      </c>
      <c r="F186" s="104">
        <v>1029.2980943337013</v>
      </c>
      <c r="G186" s="104">
        <v>945.67110804326546</v>
      </c>
      <c r="H186" s="104">
        <v>977.55680930260189</v>
      </c>
      <c r="I186" s="104">
        <v>1003.6194397733302</v>
      </c>
      <c r="J186" s="104">
        <v>1015.8155480630503</v>
      </c>
      <c r="K186" s="104">
        <v>934.15433979751299</v>
      </c>
      <c r="L186" s="104">
        <v>1120.4970702088294</v>
      </c>
      <c r="M186" s="104">
        <v>1107.9813501929507</v>
      </c>
      <c r="N186" s="104">
        <v>1216.2712803370889</v>
      </c>
      <c r="O186" s="104">
        <v>1296.9188759425663</v>
      </c>
      <c r="P186" s="104">
        <v>1137.2586399062559</v>
      </c>
      <c r="Q186" s="104">
        <v>1211.9262396033137</v>
      </c>
      <c r="R186" s="104">
        <v>1220.8313141444073</v>
      </c>
      <c r="S186" s="104">
        <v>1310.6303586166273</v>
      </c>
      <c r="T186" s="104">
        <v>1325.4267627673655</v>
      </c>
      <c r="U186" s="104">
        <v>1304.2208082953939</v>
      </c>
      <c r="V186" s="104">
        <v>1363.1891712935949</v>
      </c>
      <c r="W186" s="104">
        <v>1328.1891003805911</v>
      </c>
      <c r="X186" s="104">
        <v>968.00320367662664</v>
      </c>
      <c r="Y186" s="104">
        <v>906.76003716783669</v>
      </c>
      <c r="DA186" s="132" t="s">
        <v>2276</v>
      </c>
    </row>
    <row r="187" spans="1:105" ht="12" customHeight="1" x14ac:dyDescent="0.25">
      <c r="A187" s="108" t="s">
        <v>53</v>
      </c>
      <c r="B187" s="98">
        <v>334.60922755381887</v>
      </c>
      <c r="C187" s="98">
        <v>305.55583370401519</v>
      </c>
      <c r="D187" s="98">
        <v>277.88798533833847</v>
      </c>
      <c r="E187" s="98">
        <v>324.37650916447336</v>
      </c>
      <c r="F187" s="98">
        <v>314.60615685724486</v>
      </c>
      <c r="G187" s="98">
        <v>263.66603120107033</v>
      </c>
      <c r="H187" s="98">
        <v>257.7937395117101</v>
      </c>
      <c r="I187" s="98">
        <v>313.88725146176307</v>
      </c>
      <c r="J187" s="98">
        <v>294.1555999671092</v>
      </c>
      <c r="K187" s="98">
        <v>247.55784283994163</v>
      </c>
      <c r="L187" s="98">
        <v>595.31940591887985</v>
      </c>
      <c r="M187" s="98">
        <v>282.99041799457484</v>
      </c>
      <c r="N187" s="98">
        <v>393.38062475200161</v>
      </c>
      <c r="O187" s="98">
        <v>435.75510052984856</v>
      </c>
      <c r="P187" s="98">
        <v>280.36459913434004</v>
      </c>
      <c r="Q187" s="98">
        <v>339.13449300946706</v>
      </c>
      <c r="R187" s="98">
        <v>320.12406897445669</v>
      </c>
      <c r="S187" s="98">
        <v>379.6555047247781</v>
      </c>
      <c r="T187" s="98">
        <v>377.200295953043</v>
      </c>
      <c r="U187" s="98">
        <v>337.99188918333164</v>
      </c>
      <c r="V187" s="98">
        <v>357.35527544000519</v>
      </c>
      <c r="W187" s="98">
        <v>351.68694139340363</v>
      </c>
      <c r="X187" s="98">
        <v>100.52879368075315</v>
      </c>
      <c r="Y187" s="98">
        <v>76.416097232097982</v>
      </c>
      <c r="DA187" s="63" t="s">
        <v>2277</v>
      </c>
    </row>
    <row r="188" spans="1:105" ht="12" customHeight="1" x14ac:dyDescent="0.25">
      <c r="A188" s="108" t="s">
        <v>52</v>
      </c>
      <c r="B188" s="98">
        <v>677.28562298365205</v>
      </c>
      <c r="C188" s="98">
        <v>666.70701358498491</v>
      </c>
      <c r="D188" s="98">
        <v>684.79427006937146</v>
      </c>
      <c r="E188" s="98">
        <v>702.51472690488447</v>
      </c>
      <c r="F188" s="98">
        <v>714.6919374764567</v>
      </c>
      <c r="G188" s="98">
        <v>682.00507684219497</v>
      </c>
      <c r="H188" s="98">
        <v>719.7630697908919</v>
      </c>
      <c r="I188" s="98">
        <v>689.73218831156714</v>
      </c>
      <c r="J188" s="98">
        <v>721.6599480959411</v>
      </c>
      <c r="K188" s="98">
        <v>686.59649695757128</v>
      </c>
      <c r="L188" s="98">
        <v>525.17766428994969</v>
      </c>
      <c r="M188" s="98">
        <v>824.99093219837596</v>
      </c>
      <c r="N188" s="98">
        <v>822.8906555850873</v>
      </c>
      <c r="O188" s="98">
        <v>861.16377541271743</v>
      </c>
      <c r="P188" s="98">
        <v>856.8940407719158</v>
      </c>
      <c r="Q188" s="98">
        <v>872.79174659384648</v>
      </c>
      <c r="R188" s="98">
        <v>900.70724516995085</v>
      </c>
      <c r="S188" s="98">
        <v>930.97485389184897</v>
      </c>
      <c r="T188" s="98">
        <v>948.22646681432252</v>
      </c>
      <c r="U188" s="98">
        <v>966.22891911206227</v>
      </c>
      <c r="V188" s="98">
        <v>1005.8338958535896</v>
      </c>
      <c r="W188" s="98">
        <v>976.50215898718739</v>
      </c>
      <c r="X188" s="98">
        <v>867.47440999587343</v>
      </c>
      <c r="Y188" s="98">
        <v>830.3439399357386</v>
      </c>
      <c r="DA188" s="63" t="s">
        <v>2278</v>
      </c>
    </row>
    <row r="189" spans="1:105" ht="12" customHeight="1" x14ac:dyDescent="0.25">
      <c r="A189" s="121" t="s">
        <v>54</v>
      </c>
      <c r="B189" s="122">
        <v>819.84379425959003</v>
      </c>
      <c r="C189" s="122">
        <v>823.67958287212593</v>
      </c>
      <c r="D189" s="122">
        <v>832.57497642105864</v>
      </c>
      <c r="E189" s="122">
        <v>800.16203922967418</v>
      </c>
      <c r="F189" s="122">
        <v>725.21794709537403</v>
      </c>
      <c r="G189" s="122">
        <v>741.46032761994945</v>
      </c>
      <c r="H189" s="122">
        <v>748.76218355076912</v>
      </c>
      <c r="I189" s="122">
        <v>784.48557936675638</v>
      </c>
      <c r="J189" s="122">
        <v>784.25553721760764</v>
      </c>
      <c r="K189" s="122">
        <v>662.07222264216284</v>
      </c>
      <c r="L189" s="122">
        <v>803.79506340777755</v>
      </c>
      <c r="M189" s="122">
        <v>795.92640131652979</v>
      </c>
      <c r="N189" s="122">
        <v>838.53638911563689</v>
      </c>
      <c r="O189" s="122">
        <v>856.29275511630715</v>
      </c>
      <c r="P189" s="122">
        <v>764.08630204894132</v>
      </c>
      <c r="Q189" s="122">
        <v>792.98377266573368</v>
      </c>
      <c r="R189" s="122">
        <v>755.10190625276505</v>
      </c>
      <c r="S189" s="122">
        <v>796.08376708798812</v>
      </c>
      <c r="T189" s="122">
        <v>782.5300430169317</v>
      </c>
      <c r="U189" s="122">
        <v>767.77442134392629</v>
      </c>
      <c r="V189" s="122">
        <v>798.39688242113607</v>
      </c>
      <c r="W189" s="122">
        <v>739.48285652746233</v>
      </c>
      <c r="X189" s="122">
        <v>791.25742323628378</v>
      </c>
      <c r="Y189" s="122">
        <v>718.00029589474684</v>
      </c>
      <c r="DA189" s="130" t="s">
        <v>2279</v>
      </c>
    </row>
    <row r="190" spans="1:105" ht="12" customHeight="1" x14ac:dyDescent="0.25">
      <c r="A190" s="97" t="s">
        <v>50</v>
      </c>
      <c r="B190" s="98">
        <v>940.91450506178614</v>
      </c>
      <c r="C190" s="98">
        <v>904.76946255712051</v>
      </c>
      <c r="D190" s="98">
        <v>926.17156412377983</v>
      </c>
      <c r="E190" s="98">
        <v>872.97075802499501</v>
      </c>
      <c r="F190" s="98">
        <v>858.55672082987792</v>
      </c>
      <c r="G190" s="98">
        <v>837.25222862358999</v>
      </c>
      <c r="H190" s="98">
        <v>837.33289168156375</v>
      </c>
      <c r="I190" s="98">
        <v>891.05396444947166</v>
      </c>
      <c r="J190" s="98">
        <v>843.41132633011705</v>
      </c>
      <c r="K190" s="98">
        <v>858.97332175249403</v>
      </c>
      <c r="L190" s="98">
        <v>888.50034062209681</v>
      </c>
      <c r="M190" s="98">
        <v>934.87045258112198</v>
      </c>
      <c r="N190" s="98">
        <v>943.32610160889203</v>
      </c>
      <c r="O190" s="98">
        <v>946.12594705073502</v>
      </c>
      <c r="P190" s="98">
        <v>954.18387257261122</v>
      </c>
      <c r="Q190" s="98">
        <v>950.94008117328281</v>
      </c>
      <c r="R190" s="98">
        <v>876.72646220577678</v>
      </c>
      <c r="S190" s="98">
        <v>955.39162145943635</v>
      </c>
      <c r="T190" s="98">
        <v>939.00955891037313</v>
      </c>
      <c r="U190" s="98">
        <v>943.1427088315221</v>
      </c>
      <c r="V190" s="98">
        <v>1027.2668051509215</v>
      </c>
      <c r="W190" s="98">
        <v>984.04855201504483</v>
      </c>
      <c r="X190" s="98">
        <v>983.39263559097276</v>
      </c>
      <c r="Y190" s="98">
        <v>921.46872138408878</v>
      </c>
      <c r="DA190" s="63" t="s">
        <v>2280</v>
      </c>
    </row>
    <row r="191" spans="1:105" ht="12" customHeight="1" x14ac:dyDescent="0.25">
      <c r="A191" s="109" t="s">
        <v>120</v>
      </c>
      <c r="B191" s="33">
        <v>718.13144490243485</v>
      </c>
      <c r="C191" s="33">
        <v>757.01422254383112</v>
      </c>
      <c r="D191" s="33">
        <v>755.85317917066743</v>
      </c>
      <c r="E191" s="33">
        <v>740.78666952435401</v>
      </c>
      <c r="F191" s="33">
        <v>614.21083847858154</v>
      </c>
      <c r="G191" s="33">
        <v>663.71800631852057</v>
      </c>
      <c r="H191" s="33">
        <v>682.17690103958682</v>
      </c>
      <c r="I191" s="33">
        <v>708.22949584182322</v>
      </c>
      <c r="J191" s="33">
        <v>743.94485654492735</v>
      </c>
      <c r="K191" s="33">
        <v>534.87445477375195</v>
      </c>
      <c r="L191" s="33">
        <v>752.09078857758857</v>
      </c>
      <c r="M191" s="33">
        <v>715.48364135408349</v>
      </c>
      <c r="N191" s="33">
        <v>782.56917955032623</v>
      </c>
      <c r="O191" s="33">
        <v>810.62026780995654</v>
      </c>
      <c r="P191" s="33">
        <v>669.53925109000295</v>
      </c>
      <c r="Q191" s="33">
        <v>718.1767287928094</v>
      </c>
      <c r="R191" s="33">
        <v>703.48463958262437</v>
      </c>
      <c r="S191" s="33">
        <v>734.12151153529521</v>
      </c>
      <c r="T191" s="33">
        <v>725.66075894724781</v>
      </c>
      <c r="U191" s="33">
        <v>707.3137798681712</v>
      </c>
      <c r="V191" s="33">
        <v>725.19541198417903</v>
      </c>
      <c r="W191" s="33">
        <v>671.61748052986911</v>
      </c>
      <c r="X191" s="33">
        <v>748.58410285711557</v>
      </c>
      <c r="Y191" s="33">
        <v>679.63607179909593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9277.6409827678162</v>
      </c>
      <c r="C193" s="117">
        <f t="shared" si="94"/>
        <v>9602.4239878615263</v>
      </c>
      <c r="D193" s="117">
        <f t="shared" si="94"/>
        <v>9456.2768511981121</v>
      </c>
      <c r="E193" s="117">
        <f t="shared" si="94"/>
        <v>9627.9126868497788</v>
      </c>
      <c r="F193" s="117">
        <f t="shared" si="94"/>
        <v>10038.470981652061</v>
      </c>
      <c r="G193" s="117">
        <f t="shared" si="94"/>
        <v>9889.8869492778576</v>
      </c>
      <c r="H193" s="117">
        <f t="shared" si="94"/>
        <v>9425.2158779410693</v>
      </c>
      <c r="I193" s="117">
        <f t="shared" si="94"/>
        <v>8968.2442167695717</v>
      </c>
      <c r="J193" s="117">
        <f t="shared" si="94"/>
        <v>9359.7328266541062</v>
      </c>
      <c r="K193" s="117">
        <f t="shared" si="94"/>
        <v>9428.2367966601578</v>
      </c>
      <c r="L193" s="117">
        <f t="shared" si="94"/>
        <v>10339.757813024395</v>
      </c>
      <c r="M193" s="117">
        <f t="shared" si="94"/>
        <v>8500.2256927967519</v>
      </c>
      <c r="N193" s="117">
        <f t="shared" si="94"/>
        <v>9860.0259436790839</v>
      </c>
      <c r="O193" s="117">
        <f t="shared" si="94"/>
        <v>10778.742122936899</v>
      </c>
      <c r="P193" s="117">
        <f t="shared" si="94"/>
        <v>7974.4548813555057</v>
      </c>
      <c r="Q193" s="117">
        <f t="shared" si="94"/>
        <v>8720.6865938424617</v>
      </c>
      <c r="R193" s="117">
        <f t="shared" ref="R193:V193" si="95">R194+R197+R199+R208</f>
        <v>10065.106443272243</v>
      </c>
      <c r="S193" s="117">
        <f t="shared" si="95"/>
        <v>9912.4966931914205</v>
      </c>
      <c r="T193" s="117">
        <f t="shared" si="95"/>
        <v>9880.9261308221685</v>
      </c>
      <c r="U193" s="117">
        <f t="shared" si="95"/>
        <v>9330.4295581737006</v>
      </c>
      <c r="V193" s="117">
        <f t="shared" si="95"/>
        <v>8698.7447800591526</v>
      </c>
      <c r="W193" s="117">
        <f t="shared" ref="W193:Y193" si="96">W194+W197+W199+W208</f>
        <v>12687.443022683223</v>
      </c>
      <c r="X193" s="117">
        <f t="shared" si="96"/>
        <v>10075.175242164898</v>
      </c>
      <c r="Y193" s="117">
        <f t="shared" si="96"/>
        <v>8871.071731295342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7776.7211693181607</v>
      </c>
      <c r="C194" s="122">
        <f t="shared" si="97"/>
        <v>8111.1121682377179</v>
      </c>
      <c r="D194" s="122">
        <f t="shared" si="97"/>
        <v>7962.2224857273368</v>
      </c>
      <c r="E194" s="122">
        <f t="shared" si="97"/>
        <v>8003.3564326119576</v>
      </c>
      <c r="F194" s="122">
        <f t="shared" si="97"/>
        <v>8562.3175405231013</v>
      </c>
      <c r="G194" s="122">
        <f t="shared" si="97"/>
        <v>8440.3907746544246</v>
      </c>
      <c r="H194" s="122">
        <f t="shared" si="97"/>
        <v>7907.2088501330809</v>
      </c>
      <c r="I194" s="122">
        <f t="shared" si="97"/>
        <v>7459.4532538434469</v>
      </c>
      <c r="J194" s="122">
        <f t="shared" si="97"/>
        <v>7828.5539431632251</v>
      </c>
      <c r="K194" s="122">
        <f t="shared" si="97"/>
        <v>8041.5470890821698</v>
      </c>
      <c r="L194" s="122">
        <f t="shared" si="97"/>
        <v>8754.9553240769474</v>
      </c>
      <c r="M194" s="122">
        <f t="shared" si="97"/>
        <v>6838.4105359101031</v>
      </c>
      <c r="N194" s="122">
        <f t="shared" si="97"/>
        <v>8082.3878251544256</v>
      </c>
      <c r="O194" s="122">
        <f t="shared" si="97"/>
        <v>8911.095734402672</v>
      </c>
      <c r="P194" s="122">
        <f t="shared" si="97"/>
        <v>6280.8600431258601</v>
      </c>
      <c r="Q194" s="122">
        <f t="shared" si="97"/>
        <v>6941.9247947607555</v>
      </c>
      <c r="R194" s="122">
        <f t="shared" ref="R194:V194" si="98">SUM(R195:R196)</f>
        <v>8279.6735641436026</v>
      </c>
      <c r="S194" s="122">
        <f t="shared" si="98"/>
        <v>8005.0305142543803</v>
      </c>
      <c r="T194" s="122">
        <f t="shared" si="98"/>
        <v>7921.6237516865558</v>
      </c>
      <c r="U194" s="122">
        <f t="shared" si="98"/>
        <v>7353.3779625259649</v>
      </c>
      <c r="V194" s="122">
        <f t="shared" si="98"/>
        <v>6579.2406006150495</v>
      </c>
      <c r="W194" s="122">
        <f t="shared" ref="W194:Y194" si="99">SUM(W195:W196)</f>
        <v>10602.862926374912</v>
      </c>
      <c r="X194" s="122">
        <f t="shared" si="99"/>
        <v>8293.7241394414796</v>
      </c>
      <c r="Y194" s="122">
        <f t="shared" si="99"/>
        <v>7185.81664841161</v>
      </c>
      <c r="DA194" s="130" t="s">
        <v>2433</v>
      </c>
    </row>
    <row r="195" spans="1:105" ht="12" customHeight="1" x14ac:dyDescent="0.25">
      <c r="A195" s="97" t="s">
        <v>74</v>
      </c>
      <c r="B195" s="98">
        <v>7586.3458642971109</v>
      </c>
      <c r="C195" s="98">
        <v>7917.4789237751365</v>
      </c>
      <c r="D195" s="98">
        <v>7774.5907201843447</v>
      </c>
      <c r="E195" s="98">
        <v>7823.2679659510986</v>
      </c>
      <c r="F195" s="98">
        <v>8368.2019902894099</v>
      </c>
      <c r="G195" s="98">
        <v>8253.3459922567381</v>
      </c>
      <c r="H195" s="98">
        <v>7735.2206623101192</v>
      </c>
      <c r="I195" s="98">
        <v>7297.2062546288744</v>
      </c>
      <c r="J195" s="98">
        <v>7660.8914714847579</v>
      </c>
      <c r="K195" s="98">
        <v>7874.1885785957711</v>
      </c>
      <c r="L195" s="98">
        <v>8573.9600013103191</v>
      </c>
      <c r="M195" s="98">
        <v>6700.2085705654454</v>
      </c>
      <c r="N195" s="98">
        <v>7918.990085409192</v>
      </c>
      <c r="O195" s="98">
        <v>8732.6292029846009</v>
      </c>
      <c r="P195" s="98">
        <v>6156.3446148959847</v>
      </c>
      <c r="Q195" s="98">
        <v>6805.1912461783168</v>
      </c>
      <c r="R195" s="98">
        <v>8117.2857455575022</v>
      </c>
      <c r="S195" s="98">
        <v>7848.9808686046181</v>
      </c>
      <c r="T195" s="98">
        <v>7768.4639601163044</v>
      </c>
      <c r="U195" s="98">
        <v>7211.3846785317219</v>
      </c>
      <c r="V195" s="98">
        <v>6453.2017270474998</v>
      </c>
      <c r="W195" s="98">
        <v>10398.301056664448</v>
      </c>
      <c r="X195" s="98">
        <v>8137.1282778626455</v>
      </c>
      <c r="Y195" s="98">
        <v>7050.3386488700498</v>
      </c>
      <c r="DA195" s="63" t="s">
        <v>2434</v>
      </c>
    </row>
    <row r="196" spans="1:105" ht="12" customHeight="1" x14ac:dyDescent="0.25">
      <c r="A196" s="97" t="s">
        <v>53</v>
      </c>
      <c r="B196" s="98">
        <v>190.37530502105011</v>
      </c>
      <c r="C196" s="98">
        <v>193.63324446258119</v>
      </c>
      <c r="D196" s="98">
        <v>187.63176554299244</v>
      </c>
      <c r="E196" s="98">
        <v>180.08846666085915</v>
      </c>
      <c r="F196" s="98">
        <v>194.11555023369181</v>
      </c>
      <c r="G196" s="98">
        <v>187.04478239768633</v>
      </c>
      <c r="H196" s="98">
        <v>171.98818782296149</v>
      </c>
      <c r="I196" s="98">
        <v>162.24699921457281</v>
      </c>
      <c r="J196" s="98">
        <v>167.66247167846737</v>
      </c>
      <c r="K196" s="98">
        <v>167.35851048639853</v>
      </c>
      <c r="L196" s="98">
        <v>180.99532276662825</v>
      </c>
      <c r="M196" s="98">
        <v>138.20196534465768</v>
      </c>
      <c r="N196" s="98">
        <v>163.39773974523362</v>
      </c>
      <c r="O196" s="98">
        <v>178.46653141807172</v>
      </c>
      <c r="P196" s="98">
        <v>124.51542822987564</v>
      </c>
      <c r="Q196" s="98">
        <v>136.73354858243911</v>
      </c>
      <c r="R196" s="98">
        <v>162.38781858610042</v>
      </c>
      <c r="S196" s="98">
        <v>156.04964564976211</v>
      </c>
      <c r="T196" s="98">
        <v>153.15979157025097</v>
      </c>
      <c r="U196" s="98">
        <v>141.99328399424263</v>
      </c>
      <c r="V196" s="98">
        <v>126.03887356754933</v>
      </c>
      <c r="W196" s="98">
        <v>204.56186971046364</v>
      </c>
      <c r="X196" s="98">
        <v>156.59586157883328</v>
      </c>
      <c r="Y196" s="98">
        <v>135.47799954156045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37.464553019001421</v>
      </c>
      <c r="C197" s="122">
        <f t="shared" si="100"/>
        <v>49.533983585567057</v>
      </c>
      <c r="D197" s="122">
        <f t="shared" si="100"/>
        <v>41.903466286638611</v>
      </c>
      <c r="E197" s="122">
        <f t="shared" si="100"/>
        <v>147.96462848853338</v>
      </c>
      <c r="F197" s="122">
        <f t="shared" si="100"/>
        <v>46.480910387701705</v>
      </c>
      <c r="G197" s="122">
        <f t="shared" si="100"/>
        <v>65.377261568288105</v>
      </c>
      <c r="H197" s="122">
        <f t="shared" si="100"/>
        <v>93.406787981374606</v>
      </c>
      <c r="I197" s="122">
        <f t="shared" si="100"/>
        <v>44.206042732486985</v>
      </c>
      <c r="J197" s="122">
        <f t="shared" si="100"/>
        <v>48.561056066991284</v>
      </c>
      <c r="K197" s="122">
        <f t="shared" si="100"/>
        <v>59.161717516790191</v>
      </c>
      <c r="L197" s="122">
        <f t="shared" si="100"/>
        <v>61.03831816200654</v>
      </c>
      <c r="M197" s="122">
        <f t="shared" si="100"/>
        <v>66.730393598733414</v>
      </c>
      <c r="N197" s="122">
        <f t="shared" si="100"/>
        <v>71.891546872858385</v>
      </c>
      <c r="O197" s="122">
        <f t="shared" si="100"/>
        <v>77.061927043040754</v>
      </c>
      <c r="P197" s="122">
        <f t="shared" si="100"/>
        <v>83.534709058799478</v>
      </c>
      <c r="Q197" s="122">
        <f t="shared" si="100"/>
        <v>83.315439843950216</v>
      </c>
      <c r="R197" s="122">
        <f t="shared" si="100"/>
        <v>91.065415656358681</v>
      </c>
      <c r="S197" s="122">
        <f t="shared" si="100"/>
        <v>98.679081377795612</v>
      </c>
      <c r="T197" s="122">
        <f t="shared" si="100"/>
        <v>133.6398626624264</v>
      </c>
      <c r="U197" s="122">
        <f t="shared" si="100"/>
        <v>165.65503777950929</v>
      </c>
      <c r="V197" s="122">
        <f t="shared" si="100"/>
        <v>220.77041842619877</v>
      </c>
      <c r="W197" s="122">
        <f t="shared" si="100"/>
        <v>246.38327149973659</v>
      </c>
      <c r="X197" s="122">
        <f t="shared" si="100"/>
        <v>191.93586669325163</v>
      </c>
      <c r="Y197" s="122">
        <f t="shared" si="100"/>
        <v>201.17053364347987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37.464553019001421</v>
      </c>
      <c r="C198" s="98">
        <f>RES_hhdet_tesh!C29</f>
        <v>49.533983585567057</v>
      </c>
      <c r="D198" s="98">
        <f>RES_hhdet_tesh!D29</f>
        <v>41.903466286638611</v>
      </c>
      <c r="E198" s="98">
        <f>RES_hhdet_tesh!E29</f>
        <v>147.96462848853338</v>
      </c>
      <c r="F198" s="98">
        <f>RES_hhdet_tesh!F29</f>
        <v>46.480910387701705</v>
      </c>
      <c r="G198" s="98">
        <f>RES_hhdet_tesh!G29</f>
        <v>65.377261568288105</v>
      </c>
      <c r="H198" s="98">
        <f>RES_hhdet_tesh!H29</f>
        <v>93.406787981374606</v>
      </c>
      <c r="I198" s="98">
        <f>RES_hhdet_tesh!I29</f>
        <v>44.206042732486985</v>
      </c>
      <c r="J198" s="98">
        <f>RES_hhdet_tesh!J29</f>
        <v>48.561056066991284</v>
      </c>
      <c r="K198" s="98">
        <f>RES_hhdet_tesh!K29</f>
        <v>59.161717516790191</v>
      </c>
      <c r="L198" s="98">
        <f>RES_hhdet_tesh!L29</f>
        <v>61.03831816200654</v>
      </c>
      <c r="M198" s="98">
        <f>RES_hhdet_tesh!M29</f>
        <v>66.730393598733414</v>
      </c>
      <c r="N198" s="98">
        <f>RES_hhdet_tesh!N29</f>
        <v>71.891546872858385</v>
      </c>
      <c r="O198" s="98">
        <f>RES_hhdet_tesh!O29</f>
        <v>77.061927043040754</v>
      </c>
      <c r="P198" s="98">
        <f>RES_hhdet_tesh!P29</f>
        <v>83.534709058799478</v>
      </c>
      <c r="Q198" s="98">
        <f>RES_hhdet_tesh!Q29</f>
        <v>83.315439843950216</v>
      </c>
      <c r="R198" s="98">
        <f>RES_hhdet_tesh!R29</f>
        <v>91.065415656358681</v>
      </c>
      <c r="S198" s="98">
        <f>RES_hhdet_tesh!S29</f>
        <v>98.679081377795612</v>
      </c>
      <c r="T198" s="98">
        <f>RES_hhdet_tesh!T29</f>
        <v>133.6398626624264</v>
      </c>
      <c r="U198" s="98">
        <f>RES_hhdet_tesh!U29</f>
        <v>165.65503777950929</v>
      </c>
      <c r="V198" s="98">
        <f>RES_hhdet_tesh!V29</f>
        <v>220.77041842619877</v>
      </c>
      <c r="W198" s="98">
        <f>RES_hhdet_tesh!W29</f>
        <v>246.38327149973659</v>
      </c>
      <c r="X198" s="98">
        <f>RES_hhdet_tesh!X29</f>
        <v>191.93586669325163</v>
      </c>
      <c r="Y198" s="98">
        <f>RES_hhdet_tesh!Y29</f>
        <v>201.17053364347987</v>
      </c>
      <c r="DA198" s="63" t="s">
        <v>2437</v>
      </c>
    </row>
    <row r="199" spans="1:105" ht="12" customHeight="1" x14ac:dyDescent="0.25">
      <c r="A199" s="121" t="s">
        <v>55</v>
      </c>
      <c r="B199" s="122">
        <v>904.66127951806573</v>
      </c>
      <c r="C199" s="122">
        <v>875.86510258839519</v>
      </c>
      <c r="D199" s="122">
        <v>879.66203505356793</v>
      </c>
      <c r="E199" s="122">
        <v>923.85720870263765</v>
      </c>
      <c r="F199" s="122">
        <v>932.63807692764101</v>
      </c>
      <c r="G199" s="122">
        <v>870.76353190656482</v>
      </c>
      <c r="H199" s="122">
        <v>901.2691474479351</v>
      </c>
      <c r="I199" s="122">
        <v>914.48085008982298</v>
      </c>
      <c r="J199" s="122">
        <v>927.60468138143028</v>
      </c>
      <c r="K199" s="122">
        <v>866.20168257906289</v>
      </c>
      <c r="L199" s="122">
        <v>951.49540945506328</v>
      </c>
      <c r="M199" s="122">
        <v>1029.2007410761996</v>
      </c>
      <c r="N199" s="122">
        <v>1103.0545607370693</v>
      </c>
      <c r="O199" s="122">
        <v>1170.667154809933</v>
      </c>
      <c r="P199" s="122">
        <v>1061.2270858921706</v>
      </c>
      <c r="Q199" s="122">
        <v>1119.6664807699788</v>
      </c>
      <c r="R199" s="122">
        <v>1137.2059316693876</v>
      </c>
      <c r="S199" s="122">
        <v>1215.2121412269839</v>
      </c>
      <c r="T199" s="122">
        <v>1234.8265781574414</v>
      </c>
      <c r="U199" s="122">
        <v>1225.5321358087008</v>
      </c>
      <c r="V199" s="122">
        <v>1282.1703646767933</v>
      </c>
      <c r="W199" s="122">
        <v>1256.0802200058777</v>
      </c>
      <c r="X199" s="122">
        <v>947.28148554506458</v>
      </c>
      <c r="Y199" s="122">
        <v>890.57334078391966</v>
      </c>
      <c r="DA199" s="130" t="s">
        <v>2438</v>
      </c>
    </row>
    <row r="200" spans="1:105" ht="12" customHeight="1" x14ac:dyDescent="0.25">
      <c r="A200" s="97" t="s">
        <v>141</v>
      </c>
      <c r="B200" s="98">
        <v>891.04343596413503</v>
      </c>
      <c r="C200" s="98">
        <v>869.23603805529547</v>
      </c>
      <c r="D200" s="98">
        <v>905.93909128159612</v>
      </c>
      <c r="E200" s="98">
        <v>893.44638916013014</v>
      </c>
      <c r="F200" s="98">
        <v>920.01136629970529</v>
      </c>
      <c r="G200" s="98">
        <v>905.53438155826018</v>
      </c>
      <c r="H200" s="98">
        <v>893.34774298241712</v>
      </c>
      <c r="I200" s="98">
        <v>936.45853855438372</v>
      </c>
      <c r="J200" s="98">
        <v>891.25872607574161</v>
      </c>
      <c r="K200" s="98">
        <v>909.4278098801949</v>
      </c>
      <c r="L200" s="98">
        <v>970.0795670534269</v>
      </c>
      <c r="M200" s="98">
        <v>1056.422202231694</v>
      </c>
      <c r="N200" s="98">
        <v>1065.2160429224286</v>
      </c>
      <c r="O200" s="98">
        <v>1079.3210692113221</v>
      </c>
      <c r="P200" s="98">
        <v>1095.627423416626</v>
      </c>
      <c r="Q200" s="98">
        <v>1104.9397023752981</v>
      </c>
      <c r="R200" s="98">
        <v>1133.1946780451858</v>
      </c>
      <c r="S200" s="98">
        <v>1215.5707810004665</v>
      </c>
      <c r="T200" s="98">
        <v>1238.4269910642856</v>
      </c>
      <c r="U200" s="98">
        <v>1219.7947593234117</v>
      </c>
      <c r="V200" s="98">
        <v>1268.836716895614</v>
      </c>
      <c r="W200" s="98">
        <v>1395.310284198516</v>
      </c>
      <c r="X200" s="98">
        <v>957.78444705633171</v>
      </c>
      <c r="Y200" s="98">
        <v>860.97153201148421</v>
      </c>
      <c r="DA200" s="63" t="s">
        <v>2439</v>
      </c>
    </row>
    <row r="201" spans="1:105" ht="12" customHeight="1" x14ac:dyDescent="0.25">
      <c r="A201" s="97" t="s">
        <v>140</v>
      </c>
      <c r="B201" s="98">
        <v>891.04343596413514</v>
      </c>
      <c r="C201" s="98">
        <v>869.26196313226387</v>
      </c>
      <c r="D201" s="98">
        <v>906.01154027552491</v>
      </c>
      <c r="E201" s="98">
        <v>893.53929389699488</v>
      </c>
      <c r="F201" s="98">
        <v>920.27264343330876</v>
      </c>
      <c r="G201" s="98">
        <v>905.63107539167618</v>
      </c>
      <c r="H201" s="98">
        <v>893.3242314681039</v>
      </c>
      <c r="I201" s="98">
        <v>936.62651567134003</v>
      </c>
      <c r="J201" s="98">
        <v>891.55877375854664</v>
      </c>
      <c r="K201" s="98">
        <v>909.63863419211987</v>
      </c>
      <c r="L201" s="98">
        <v>969.72243462499137</v>
      </c>
      <c r="M201" s="98">
        <v>1056.2950225842233</v>
      </c>
      <c r="N201" s="98">
        <v>1065.1302020306575</v>
      </c>
      <c r="O201" s="98">
        <v>1078.9502487058528</v>
      </c>
      <c r="P201" s="98">
        <v>1098.334457003476</v>
      </c>
      <c r="Q201" s="98">
        <v>1107.455066315209</v>
      </c>
      <c r="R201" s="98">
        <v>1133.6064952270781</v>
      </c>
      <c r="S201" s="98">
        <v>1212.0907687690683</v>
      </c>
      <c r="T201" s="98">
        <v>1226.5031078710585</v>
      </c>
      <c r="U201" s="98">
        <v>1209.831904161678</v>
      </c>
      <c r="V201" s="98">
        <v>1259.7320156928056</v>
      </c>
      <c r="W201" s="98">
        <v>1374.1579053080234</v>
      </c>
      <c r="X201" s="98">
        <v>944.18296190538024</v>
      </c>
      <c r="Y201" s="98">
        <v>849.74811936970457</v>
      </c>
      <c r="DA201" s="63" t="s">
        <v>2440</v>
      </c>
    </row>
    <row r="202" spans="1:105" ht="12" customHeight="1" x14ac:dyDescent="0.25">
      <c r="A202" s="100" t="s">
        <v>50</v>
      </c>
      <c r="B202" s="101">
        <v>225.17093443545207</v>
      </c>
      <c r="C202" s="101">
        <v>208.17769002935086</v>
      </c>
      <c r="D202" s="101">
        <v>198.21666070580974</v>
      </c>
      <c r="E202" s="101">
        <v>216.57545818862718</v>
      </c>
      <c r="F202" s="101">
        <v>216.07948252383397</v>
      </c>
      <c r="G202" s="101">
        <v>193.46753825733884</v>
      </c>
      <c r="H202" s="101">
        <v>180.66390776153071</v>
      </c>
      <c r="I202" s="101">
        <v>228.67445987307735</v>
      </c>
      <c r="J202" s="101">
        <v>200.0327104784711</v>
      </c>
      <c r="K202" s="101">
        <v>186.07228935034124</v>
      </c>
      <c r="L202" s="101">
        <v>433.54083499223299</v>
      </c>
      <c r="M202" s="101">
        <v>208.41003002244506</v>
      </c>
      <c r="N202" s="101">
        <v>271.84148188956783</v>
      </c>
      <c r="O202" s="101">
        <v>288.09436832369312</v>
      </c>
      <c r="P202" s="101">
        <v>210.38707965226931</v>
      </c>
      <c r="Q202" s="101">
        <v>244.35320267937806</v>
      </c>
      <c r="R202" s="101">
        <v>235.74061287034681</v>
      </c>
      <c r="S202" s="101">
        <v>283.29752005183502</v>
      </c>
      <c r="T202" s="101">
        <v>284.31518186962467</v>
      </c>
      <c r="U202" s="101">
        <v>255.91447279111151</v>
      </c>
      <c r="V202" s="101">
        <v>271.65837810469225</v>
      </c>
      <c r="W202" s="101">
        <v>302.87352542799033</v>
      </c>
      <c r="X202" s="101">
        <v>79.217991458338943</v>
      </c>
      <c r="Y202" s="101">
        <v>56.463312207732152</v>
      </c>
      <c r="DA202" s="131" t="s">
        <v>2441</v>
      </c>
    </row>
    <row r="203" spans="1:105" ht="12" customHeight="1" x14ac:dyDescent="0.25">
      <c r="A203" s="103" t="s">
        <v>52</v>
      </c>
      <c r="B203" s="104">
        <v>665.87250152868285</v>
      </c>
      <c r="C203" s="104">
        <v>661.0842731029129</v>
      </c>
      <c r="D203" s="104">
        <v>707.79487956971502</v>
      </c>
      <c r="E203" s="104">
        <v>676.9638357083677</v>
      </c>
      <c r="F203" s="104">
        <v>704.19316090947495</v>
      </c>
      <c r="G203" s="104">
        <v>712.1635371343375</v>
      </c>
      <c r="H203" s="104">
        <v>712.66032370657331</v>
      </c>
      <c r="I203" s="104">
        <v>707.95205579826256</v>
      </c>
      <c r="J203" s="104">
        <v>691.52606328007562</v>
      </c>
      <c r="K203" s="104">
        <v>723.56634484177835</v>
      </c>
      <c r="L203" s="104">
        <v>536.18159963275832</v>
      </c>
      <c r="M203" s="104">
        <v>847.88499256177806</v>
      </c>
      <c r="N203" s="104">
        <v>793.28872014108981</v>
      </c>
      <c r="O203" s="104">
        <v>790.85588038215974</v>
      </c>
      <c r="P203" s="104">
        <v>887.94737735120668</v>
      </c>
      <c r="Q203" s="104">
        <v>863.10186363583091</v>
      </c>
      <c r="R203" s="104">
        <v>897.86588235673139</v>
      </c>
      <c r="S203" s="104">
        <v>928.79324871723327</v>
      </c>
      <c r="T203" s="104">
        <v>942.18792600143399</v>
      </c>
      <c r="U203" s="104">
        <v>953.91743137056642</v>
      </c>
      <c r="V203" s="104">
        <v>988.07363758811334</v>
      </c>
      <c r="W203" s="104">
        <v>1071.2843798800329</v>
      </c>
      <c r="X203" s="104">
        <v>864.9649704470412</v>
      </c>
      <c r="Y203" s="104">
        <v>793.28480716197237</v>
      </c>
      <c r="DA203" s="132" t="s">
        <v>2442</v>
      </c>
    </row>
    <row r="204" spans="1:105" ht="12" customHeight="1" x14ac:dyDescent="0.25">
      <c r="A204" s="106" t="s">
        <v>122</v>
      </c>
      <c r="B204" s="101">
        <v>906.40460582472645</v>
      </c>
      <c r="C204" s="101">
        <v>876.70640652551685</v>
      </c>
      <c r="D204" s="101">
        <v>876.47969476766605</v>
      </c>
      <c r="E204" s="101">
        <v>927.35317120077309</v>
      </c>
      <c r="F204" s="101">
        <v>934.02511736219981</v>
      </c>
      <c r="G204" s="101">
        <v>867.10324694571011</v>
      </c>
      <c r="H204" s="101">
        <v>902.02835464873453</v>
      </c>
      <c r="I204" s="101">
        <v>912.51084546693335</v>
      </c>
      <c r="J204" s="101">
        <v>930.64656752721737</v>
      </c>
      <c r="K204" s="101">
        <v>862.82212404116501</v>
      </c>
      <c r="L204" s="101">
        <v>950.19161806139675</v>
      </c>
      <c r="M204" s="101">
        <v>1027.4465175904338</v>
      </c>
      <c r="N204" s="101">
        <v>1105.1689518683838</v>
      </c>
      <c r="O204" s="101">
        <v>1174.9723971680701</v>
      </c>
      <c r="P204" s="101">
        <v>1059.7255949033404</v>
      </c>
      <c r="Q204" s="101">
        <v>1120.2795619725662</v>
      </c>
      <c r="R204" s="101">
        <v>1137.38066683784</v>
      </c>
      <c r="S204" s="101">
        <v>1215.2087246605454</v>
      </c>
      <c r="T204" s="101">
        <v>1234.6850802523015</v>
      </c>
      <c r="U204" s="101">
        <v>1225.7264090429771</v>
      </c>
      <c r="V204" s="101">
        <v>1282.6415697642421</v>
      </c>
      <c r="W204" s="101">
        <v>1251.6715243402714</v>
      </c>
      <c r="X204" s="101">
        <v>946.95648723192176</v>
      </c>
      <c r="Y204" s="101">
        <v>891.26728031091886</v>
      </c>
      <c r="DA204" s="131" t="s">
        <v>2443</v>
      </c>
    </row>
    <row r="205" spans="1:105" ht="12" customHeight="1" x14ac:dyDescent="0.25">
      <c r="A205" s="107" t="s">
        <v>121</v>
      </c>
      <c r="B205" s="104">
        <v>906.40460582472656</v>
      </c>
      <c r="C205" s="104">
        <v>876.69759950064838</v>
      </c>
      <c r="D205" s="104">
        <v>876.44961954622318</v>
      </c>
      <c r="E205" s="104">
        <v>927.3405218887184</v>
      </c>
      <c r="F205" s="104">
        <v>934.02912005243934</v>
      </c>
      <c r="G205" s="104">
        <v>867.12751800496414</v>
      </c>
      <c r="H205" s="104">
        <v>902.12360126566466</v>
      </c>
      <c r="I205" s="104">
        <v>912.52489997941223</v>
      </c>
      <c r="J205" s="104">
        <v>930.65173916882679</v>
      </c>
      <c r="K205" s="104">
        <v>862.76205628826619</v>
      </c>
      <c r="L205" s="104">
        <v>949.82266569155024</v>
      </c>
      <c r="M205" s="104">
        <v>1027.3250190015237</v>
      </c>
      <c r="N205" s="104">
        <v>1104.9919179645294</v>
      </c>
      <c r="O205" s="104">
        <v>1174.8427094151687</v>
      </c>
      <c r="P205" s="104">
        <v>1059.6423612245487</v>
      </c>
      <c r="Q205" s="104">
        <v>1120.2340486197143</v>
      </c>
      <c r="R205" s="104">
        <v>1137.2430162008259</v>
      </c>
      <c r="S205" s="104">
        <v>1215.1289470969725</v>
      </c>
      <c r="T205" s="104">
        <v>1234.7605953697393</v>
      </c>
      <c r="U205" s="104">
        <v>1225.8056796430008</v>
      </c>
      <c r="V205" s="104">
        <v>1282.5514704807877</v>
      </c>
      <c r="W205" s="104">
        <v>1251.5124694216115</v>
      </c>
      <c r="X205" s="104">
        <v>947.16929629594165</v>
      </c>
      <c r="Y205" s="104">
        <v>891.62701523307658</v>
      </c>
      <c r="DA205" s="132" t="s">
        <v>2444</v>
      </c>
    </row>
    <row r="206" spans="1:105" ht="12" customHeight="1" x14ac:dyDescent="0.25">
      <c r="A206" s="108" t="s">
        <v>53</v>
      </c>
      <c r="B206" s="98">
        <v>229.1189828410746</v>
      </c>
      <c r="C206" s="98">
        <v>209.99058591566339</v>
      </c>
      <c r="D206" s="98">
        <v>191.65534947685157</v>
      </c>
      <c r="E206" s="98">
        <v>224.82579498383399</v>
      </c>
      <c r="F206" s="98">
        <v>219.33718257598252</v>
      </c>
      <c r="G206" s="98">
        <v>185.12244116276918</v>
      </c>
      <c r="H206" s="98">
        <v>182.36053147477287</v>
      </c>
      <c r="I206" s="98">
        <v>222.79271166784508</v>
      </c>
      <c r="J206" s="98">
        <v>208.99179107288563</v>
      </c>
      <c r="K206" s="98">
        <v>176.16555933069486</v>
      </c>
      <c r="L206" s="98">
        <v>424.64500140160055</v>
      </c>
      <c r="M206" s="98">
        <v>202.33408680314781</v>
      </c>
      <c r="N206" s="98">
        <v>282.10126237944201</v>
      </c>
      <c r="O206" s="98">
        <v>313.67893400245094</v>
      </c>
      <c r="P206" s="98">
        <v>202.74832045263278</v>
      </c>
      <c r="Q206" s="98">
        <v>247.4423020258678</v>
      </c>
      <c r="R206" s="98">
        <v>236.53577103087517</v>
      </c>
      <c r="S206" s="98">
        <v>284.1540932051235</v>
      </c>
      <c r="T206" s="98">
        <v>286.53412855541677</v>
      </c>
      <c r="U206" s="98">
        <v>259.57676053093843</v>
      </c>
      <c r="V206" s="98">
        <v>276.71757462719785</v>
      </c>
      <c r="W206" s="98">
        <v>275.01031043442418</v>
      </c>
      <c r="X206" s="98">
        <v>79.694886300068148</v>
      </c>
      <c r="Y206" s="98">
        <v>61.28307529733803</v>
      </c>
      <c r="DA206" s="63" t="s">
        <v>2445</v>
      </c>
    </row>
    <row r="207" spans="1:105" ht="12" customHeight="1" x14ac:dyDescent="0.25">
      <c r="A207" s="108" t="s">
        <v>52</v>
      </c>
      <c r="B207" s="98">
        <v>677.28562298365205</v>
      </c>
      <c r="C207" s="98">
        <v>666.70701358498491</v>
      </c>
      <c r="D207" s="98">
        <v>684.79427006937146</v>
      </c>
      <c r="E207" s="98">
        <v>702.51472690488447</v>
      </c>
      <c r="F207" s="98">
        <v>714.6919374764567</v>
      </c>
      <c r="G207" s="98">
        <v>682.00507684219497</v>
      </c>
      <c r="H207" s="98">
        <v>719.7630697908919</v>
      </c>
      <c r="I207" s="98">
        <v>689.73218831156714</v>
      </c>
      <c r="J207" s="98">
        <v>721.6599480959411</v>
      </c>
      <c r="K207" s="98">
        <v>686.59649695757128</v>
      </c>
      <c r="L207" s="98">
        <v>525.17766428994969</v>
      </c>
      <c r="M207" s="98">
        <v>824.99093219837596</v>
      </c>
      <c r="N207" s="98">
        <v>822.8906555850873</v>
      </c>
      <c r="O207" s="98">
        <v>861.16377541271743</v>
      </c>
      <c r="P207" s="98">
        <v>856.8940407719158</v>
      </c>
      <c r="Q207" s="98">
        <v>872.79174659384648</v>
      </c>
      <c r="R207" s="98">
        <v>900.70724516995085</v>
      </c>
      <c r="S207" s="98">
        <v>930.97485389184897</v>
      </c>
      <c r="T207" s="98">
        <v>948.22646681432252</v>
      </c>
      <c r="U207" s="98">
        <v>966.22891911206227</v>
      </c>
      <c r="V207" s="98">
        <v>1005.8338958535896</v>
      </c>
      <c r="W207" s="98">
        <v>976.50215898718739</v>
      </c>
      <c r="X207" s="98">
        <v>867.47440999587343</v>
      </c>
      <c r="Y207" s="98">
        <v>830.3439399357386</v>
      </c>
      <c r="DA207" s="63" t="s">
        <v>2446</v>
      </c>
    </row>
    <row r="208" spans="1:105" ht="12" customHeight="1" x14ac:dyDescent="0.25">
      <c r="A208" s="121" t="s">
        <v>54</v>
      </c>
      <c r="B208" s="122">
        <v>558.79398091258724</v>
      </c>
      <c r="C208" s="122">
        <v>565.91273344984631</v>
      </c>
      <c r="D208" s="122">
        <v>572.48886413056721</v>
      </c>
      <c r="E208" s="122">
        <v>552.73441704665152</v>
      </c>
      <c r="F208" s="122">
        <v>497.03445381361826</v>
      </c>
      <c r="G208" s="122">
        <v>513.35538114858036</v>
      </c>
      <c r="H208" s="122">
        <v>523.33109237867927</v>
      </c>
      <c r="I208" s="122">
        <v>550.10407010381505</v>
      </c>
      <c r="J208" s="122">
        <v>555.01314604246068</v>
      </c>
      <c r="K208" s="122">
        <v>461.32630748213506</v>
      </c>
      <c r="L208" s="122">
        <v>572.26876133037706</v>
      </c>
      <c r="M208" s="122">
        <v>565.88402221171521</v>
      </c>
      <c r="N208" s="122">
        <v>602.69201091473121</v>
      </c>
      <c r="O208" s="122">
        <v>619.91730668125331</v>
      </c>
      <c r="P208" s="122">
        <v>548.83304327867609</v>
      </c>
      <c r="Q208" s="122">
        <v>575.77987846777671</v>
      </c>
      <c r="R208" s="122">
        <v>557.16153180289371</v>
      </c>
      <c r="S208" s="122">
        <v>593.57495633225994</v>
      </c>
      <c r="T208" s="122">
        <v>590.83593831574319</v>
      </c>
      <c r="U208" s="122">
        <v>585.86442205952437</v>
      </c>
      <c r="V208" s="122">
        <v>616.56339634111134</v>
      </c>
      <c r="W208" s="122">
        <v>582.11660480269734</v>
      </c>
      <c r="X208" s="122">
        <v>642.23375048510218</v>
      </c>
      <c r="Y208" s="122">
        <v>593.51120845633272</v>
      </c>
      <c r="DA208" s="130" t="s">
        <v>2447</v>
      </c>
    </row>
    <row r="209" spans="1:105" ht="12" customHeight="1" x14ac:dyDescent="0.25">
      <c r="A209" s="97" t="s">
        <v>50</v>
      </c>
      <c r="B209" s="98">
        <v>575.70486435977261</v>
      </c>
      <c r="C209" s="98">
        <v>554.29529157006402</v>
      </c>
      <c r="D209" s="98">
        <v>568.20331782171149</v>
      </c>
      <c r="E209" s="98">
        <v>536.35509541403542</v>
      </c>
      <c r="F209" s="98">
        <v>528.43232575790205</v>
      </c>
      <c r="G209" s="98">
        <v>516.2770026157956</v>
      </c>
      <c r="H209" s="98">
        <v>517.38564137901585</v>
      </c>
      <c r="I209" s="98">
        <v>551.11187835395617</v>
      </c>
      <c r="J209" s="98">
        <v>521.69196101744251</v>
      </c>
      <c r="K209" s="98">
        <v>531.39852729060794</v>
      </c>
      <c r="L209" s="98">
        <v>549.75457181350941</v>
      </c>
      <c r="M209" s="98">
        <v>578.54536828694484</v>
      </c>
      <c r="N209" s="98">
        <v>583.89448531332891</v>
      </c>
      <c r="O209" s="98">
        <v>585.7415521514971</v>
      </c>
      <c r="P209" s="98">
        <v>590.78683634607319</v>
      </c>
      <c r="Q209" s="98">
        <v>588.87492357747306</v>
      </c>
      <c r="R209" s="98">
        <v>543.08880973373471</v>
      </c>
      <c r="S209" s="98">
        <v>592.19155028706564</v>
      </c>
      <c r="T209" s="98">
        <v>582.54137864838174</v>
      </c>
      <c r="U209" s="98">
        <v>585.76793624623679</v>
      </c>
      <c r="V209" s="98">
        <v>638.82951532022696</v>
      </c>
      <c r="W209" s="98">
        <v>612.70612374836526</v>
      </c>
      <c r="X209" s="98">
        <v>612.7985420337136</v>
      </c>
      <c r="Y209" s="98">
        <v>574.86976021597116</v>
      </c>
      <c r="DA209" s="63" t="s">
        <v>2448</v>
      </c>
    </row>
    <row r="210" spans="1:105" ht="12" customHeight="1" x14ac:dyDescent="0.25">
      <c r="A210" s="109" t="s">
        <v>120</v>
      </c>
      <c r="B210" s="33">
        <v>544.58702967127135</v>
      </c>
      <c r="C210" s="33">
        <v>575.46362872823727</v>
      </c>
      <c r="D210" s="33">
        <v>576.00175731487343</v>
      </c>
      <c r="E210" s="33">
        <v>566.09172223688415</v>
      </c>
      <c r="F210" s="33">
        <v>470.89511801775194</v>
      </c>
      <c r="G210" s="33">
        <v>510.98426592437403</v>
      </c>
      <c r="H210" s="33">
        <v>527.800736382026</v>
      </c>
      <c r="I210" s="33">
        <v>549.38292273876652</v>
      </c>
      <c r="J210" s="33">
        <v>577.71928637682686</v>
      </c>
      <c r="K210" s="33">
        <v>416.05977525100667</v>
      </c>
      <c r="L210" s="33">
        <v>586.01146875831887</v>
      </c>
      <c r="M210" s="33">
        <v>558.55363552828942</v>
      </c>
      <c r="N210" s="33">
        <v>612.73159428233225</v>
      </c>
      <c r="O210" s="33">
        <v>637.29275200757081</v>
      </c>
      <c r="P210" s="33">
        <v>527.96687755053472</v>
      </c>
      <c r="Q210" s="33">
        <v>569.57815329899597</v>
      </c>
      <c r="R210" s="33">
        <v>563.13397250063565</v>
      </c>
      <c r="S210" s="33">
        <v>594.11302747284299</v>
      </c>
      <c r="T210" s="33">
        <v>593.85042661641842</v>
      </c>
      <c r="U210" s="33">
        <v>585.8976868775153</v>
      </c>
      <c r="V210" s="33">
        <v>609.44182863682249</v>
      </c>
      <c r="W210" s="33">
        <v>573.62821398118626</v>
      </c>
      <c r="X210" s="33">
        <v>648.77132402656673</v>
      </c>
      <c r="Y210" s="33">
        <v>597.02607665291282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3601.5581117941506</v>
      </c>
      <c r="C212" s="117">
        <f t="shared" si="101"/>
        <v>3725.607726002037</v>
      </c>
      <c r="D212" s="117">
        <f t="shared" si="101"/>
        <v>3643.1516515950943</v>
      </c>
      <c r="E212" s="117">
        <f t="shared" si="101"/>
        <v>3638.0771403693439</v>
      </c>
      <c r="F212" s="117">
        <f t="shared" si="101"/>
        <v>3855.0230331712232</v>
      </c>
      <c r="G212" s="117">
        <f t="shared" si="101"/>
        <v>3764.8734545308903</v>
      </c>
      <c r="H212" s="117">
        <f t="shared" si="101"/>
        <v>3493.8218733791973</v>
      </c>
      <c r="I212" s="117">
        <f t="shared" si="101"/>
        <v>3261.2530315716895</v>
      </c>
      <c r="J212" s="117">
        <f t="shared" si="101"/>
        <v>3369.9869169365143</v>
      </c>
      <c r="K212" s="117">
        <f t="shared" si="101"/>
        <v>3412.6058933813488</v>
      </c>
      <c r="L212" s="117">
        <f t="shared" si="101"/>
        <v>3651.6462550651854</v>
      </c>
      <c r="M212" s="117">
        <f t="shared" si="101"/>
        <v>2828.1490070057312</v>
      </c>
      <c r="N212" s="117">
        <f t="shared" si="101"/>
        <v>3239.1225528393265</v>
      </c>
      <c r="O212" s="117">
        <f t="shared" si="101"/>
        <v>3462.2012395893576</v>
      </c>
      <c r="P212" s="117">
        <f t="shared" si="101"/>
        <v>2460.7655102720669</v>
      </c>
      <c r="Q212" s="117">
        <f t="shared" si="101"/>
        <v>2686.3330673498317</v>
      </c>
      <c r="R212" s="117">
        <f t="shared" ref="R212:V212" si="102">R213+R216+R218+R227</f>
        <v>3108.4077686366059</v>
      </c>
      <c r="S212" s="117">
        <f t="shared" si="102"/>
        <v>2941.0571524545867</v>
      </c>
      <c r="T212" s="117">
        <f t="shared" si="102"/>
        <v>2853.3811896348052</v>
      </c>
      <c r="U212" s="117">
        <f t="shared" si="102"/>
        <v>2602.1554968941746</v>
      </c>
      <c r="V212" s="117">
        <f t="shared" si="102"/>
        <v>2289.5953339089006</v>
      </c>
      <c r="W212" s="117">
        <f t="shared" ref="W212:Y212" si="103">W213+W216+W218+W227</f>
        <v>3549.5009587150535</v>
      </c>
      <c r="X212" s="117">
        <f t="shared" si="103"/>
        <v>2712.8099233130383</v>
      </c>
      <c r="Y212" s="117">
        <f t="shared" si="103"/>
        <v>2302.5575946708664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3466.1392535810955</v>
      </c>
      <c r="C213" s="122">
        <f t="shared" si="104"/>
        <v>3596.433656562655</v>
      </c>
      <c r="D213" s="122">
        <f t="shared" si="104"/>
        <v>3512.0766779530672</v>
      </c>
      <c r="E213" s="122">
        <f t="shared" si="104"/>
        <v>3515.0094979740347</v>
      </c>
      <c r="F213" s="122">
        <f t="shared" si="104"/>
        <v>3733.0444513603443</v>
      </c>
      <c r="G213" s="122">
        <f t="shared" si="104"/>
        <v>3648.3584991812054</v>
      </c>
      <c r="H213" s="122">
        <f t="shared" si="104"/>
        <v>3383.9994136348146</v>
      </c>
      <c r="I213" s="122">
        <f t="shared" si="104"/>
        <v>3149.3494221374522</v>
      </c>
      <c r="J213" s="122">
        <f t="shared" si="104"/>
        <v>3267.8190269245551</v>
      </c>
      <c r="K213" s="122">
        <f t="shared" si="104"/>
        <v>3312.5889084262508</v>
      </c>
      <c r="L213" s="122">
        <f t="shared" si="104"/>
        <v>3552.119302496154</v>
      </c>
      <c r="M213" s="122">
        <f t="shared" si="104"/>
        <v>2727.5942387193213</v>
      </c>
      <c r="N213" s="122">
        <f t="shared" si="104"/>
        <v>3144.9912289695089</v>
      </c>
      <c r="O213" s="122">
        <f t="shared" si="104"/>
        <v>3373.1018350768072</v>
      </c>
      <c r="P213" s="122">
        <f t="shared" si="104"/>
        <v>2373.0993967462859</v>
      </c>
      <c r="Q213" s="122">
        <f t="shared" si="104"/>
        <v>2602.3310960998897</v>
      </c>
      <c r="R213" s="122">
        <f t="shared" ref="R213:V213" si="105">SUM(R214:R215)</f>
        <v>3035.1702143969305</v>
      </c>
      <c r="S213" s="122">
        <f t="shared" si="105"/>
        <v>2866.3721125378775</v>
      </c>
      <c r="T213" s="122">
        <f t="shared" si="105"/>
        <v>2783.0422737925496</v>
      </c>
      <c r="U213" s="122">
        <f t="shared" si="105"/>
        <v>2534.5715386422794</v>
      </c>
      <c r="V213" s="122">
        <f t="shared" si="105"/>
        <v>2220.5927429443109</v>
      </c>
      <c r="W213" s="122">
        <f t="shared" ref="W213:Y213" si="106">SUM(W214:W215)</f>
        <v>3488.4632150976313</v>
      </c>
      <c r="X213" s="122">
        <f t="shared" si="106"/>
        <v>2664.7958984535089</v>
      </c>
      <c r="Y213" s="122">
        <f t="shared" si="106"/>
        <v>2263.2687148222499</v>
      </c>
      <c r="DA213" s="130" t="s">
        <v>2601</v>
      </c>
    </row>
    <row r="214" spans="1:105" ht="12" customHeight="1" x14ac:dyDescent="0.25">
      <c r="A214" s="97" t="s">
        <v>74</v>
      </c>
      <c r="B214" s="98">
        <v>3466.1392535810955</v>
      </c>
      <c r="C214" s="98">
        <v>3596.433656562655</v>
      </c>
      <c r="D214" s="98">
        <v>3512.0766779530672</v>
      </c>
      <c r="E214" s="98">
        <v>3515.0094979740347</v>
      </c>
      <c r="F214" s="98">
        <v>3733.0444513603443</v>
      </c>
      <c r="G214" s="98">
        <v>3648.3584991812054</v>
      </c>
      <c r="H214" s="98">
        <v>3383.9994136348146</v>
      </c>
      <c r="I214" s="98">
        <v>3149.3494221374522</v>
      </c>
      <c r="J214" s="98">
        <v>3267.8190269245551</v>
      </c>
      <c r="K214" s="98">
        <v>3312.5889084262508</v>
      </c>
      <c r="L214" s="98">
        <v>3552.119302496154</v>
      </c>
      <c r="M214" s="98">
        <v>2727.5942387193213</v>
      </c>
      <c r="N214" s="98">
        <v>3144.9912289695089</v>
      </c>
      <c r="O214" s="98">
        <v>3373.1018350768072</v>
      </c>
      <c r="P214" s="98">
        <v>2373.0993967462859</v>
      </c>
      <c r="Q214" s="98">
        <v>2602.3310960998897</v>
      </c>
      <c r="R214" s="98">
        <v>3035.1702143969305</v>
      </c>
      <c r="S214" s="98">
        <v>2866.3721125378775</v>
      </c>
      <c r="T214" s="98">
        <v>2783.0422737925496</v>
      </c>
      <c r="U214" s="98">
        <v>2534.5715386422794</v>
      </c>
      <c r="V214" s="98">
        <v>2220.5927429443109</v>
      </c>
      <c r="W214" s="98">
        <v>3488.4632150976313</v>
      </c>
      <c r="X214" s="98">
        <v>2664.7958984535089</v>
      </c>
      <c r="Y214" s="98">
        <v>2263.2687148222499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37.835997800337253</v>
      </c>
      <c r="C218" s="122">
        <v>36.442601835505826</v>
      </c>
      <c r="D218" s="122">
        <v>36.302865673283037</v>
      </c>
      <c r="E218" s="122">
        <v>33.992053435845428</v>
      </c>
      <c r="F218" s="122">
        <v>33.375950796598751</v>
      </c>
      <c r="G218" s="122">
        <v>31.310845727872138</v>
      </c>
      <c r="H218" s="122">
        <v>28.19435568049914</v>
      </c>
      <c r="I218" s="122">
        <v>27.477642492138955</v>
      </c>
      <c r="J218" s="122">
        <v>24.522671577099068</v>
      </c>
      <c r="K218" s="122">
        <v>23.437310997180283</v>
      </c>
      <c r="L218" s="122">
        <v>23.02524530352013</v>
      </c>
      <c r="M218" s="122">
        <v>22.686639109899971</v>
      </c>
      <c r="N218" s="122">
        <v>19.528084878542632</v>
      </c>
      <c r="O218" s="122">
        <v>16.659481642087197</v>
      </c>
      <c r="P218" s="122">
        <v>15.670019222033057</v>
      </c>
      <c r="Q218" s="122">
        <v>14.577448557714726</v>
      </c>
      <c r="R218" s="122">
        <v>13.898826001229308</v>
      </c>
      <c r="S218" s="122">
        <v>13.911049183028151</v>
      </c>
      <c r="T218" s="122">
        <v>13.481197229719456</v>
      </c>
      <c r="U218" s="122">
        <v>12.657076589360051</v>
      </c>
      <c r="V218" s="122">
        <v>12.453539950210526</v>
      </c>
      <c r="W218" s="122">
        <v>12.481796698041583</v>
      </c>
      <c r="X218" s="122">
        <v>7.4163301676445341</v>
      </c>
      <c r="Y218" s="122">
        <v>6.0823156150289739</v>
      </c>
      <c r="DA218" s="130" t="s">
        <v>2606</v>
      </c>
    </row>
    <row r="219" spans="1:105" ht="12" customHeight="1" x14ac:dyDescent="0.25">
      <c r="A219" s="97" t="s">
        <v>141</v>
      </c>
      <c r="B219" s="98">
        <v>333.47885278979817</v>
      </c>
      <c r="C219" s="98">
        <v>323.78260987369924</v>
      </c>
      <c r="D219" s="98">
        <v>336.06089682374784</v>
      </c>
      <c r="E219" s="98">
        <v>329.8032870851826</v>
      </c>
      <c r="F219" s="98">
        <v>337.26590995701275</v>
      </c>
      <c r="G219" s="98">
        <v>328.9269212841869</v>
      </c>
      <c r="H219" s="98">
        <v>320.8856590152505</v>
      </c>
      <c r="I219" s="98">
        <v>334.28087306083006</v>
      </c>
      <c r="J219" s="98">
        <v>317.64407959985766</v>
      </c>
      <c r="K219" s="98">
        <v>323.03826630929996</v>
      </c>
      <c r="L219" s="98">
        <v>343.53918964259793</v>
      </c>
      <c r="M219" s="98">
        <v>372.52208520276758</v>
      </c>
      <c r="N219" s="98">
        <v>372.54229500408178</v>
      </c>
      <c r="O219" s="98">
        <v>371.56035332698605</v>
      </c>
      <c r="P219" s="98">
        <v>372.62360295612933</v>
      </c>
      <c r="Q219" s="98">
        <v>368.0846764610792</v>
      </c>
      <c r="R219" s="98">
        <v>368.09495027356382</v>
      </c>
      <c r="S219" s="98">
        <v>383.35150685299561</v>
      </c>
      <c r="T219" s="98">
        <v>381.60675319143269</v>
      </c>
      <c r="U219" s="98">
        <v>367.66569417834637</v>
      </c>
      <c r="V219" s="98">
        <v>374.55907866986473</v>
      </c>
      <c r="W219" s="98">
        <v>404.88119430986569</v>
      </c>
      <c r="X219" s="98">
        <v>275.33185210840219</v>
      </c>
      <c r="Y219" s="98">
        <v>244.7655455326348</v>
      </c>
      <c r="DA219" s="63" t="s">
        <v>2607</v>
      </c>
    </row>
    <row r="220" spans="1:105" ht="12" customHeight="1" x14ac:dyDescent="0.25">
      <c r="A220" s="97" t="s">
        <v>140</v>
      </c>
      <c r="B220" s="98">
        <v>84.271699747041069</v>
      </c>
      <c r="C220" s="98">
        <v>77.594006677352624</v>
      </c>
      <c r="D220" s="98">
        <v>73.532838680519347</v>
      </c>
      <c r="E220" s="98">
        <v>80.05820505922442</v>
      </c>
      <c r="F220" s="98">
        <v>79.303984772976108</v>
      </c>
      <c r="G220" s="98">
        <v>70.055936774600511</v>
      </c>
      <c r="H220" s="98">
        <v>64.775751979228573</v>
      </c>
      <c r="I220" s="98">
        <v>81.463090789372231</v>
      </c>
      <c r="J220" s="98">
        <v>71.196560173224825</v>
      </c>
      <c r="K220" s="98">
        <v>65.987657955901611</v>
      </c>
      <c r="L220" s="98">
        <v>153.04486526290484</v>
      </c>
      <c r="M220" s="98">
        <v>73.366896413297468</v>
      </c>
      <c r="N220" s="98">
        <v>95.436165691442085</v>
      </c>
      <c r="O220" s="98">
        <v>100.58606003101785</v>
      </c>
      <c r="P220" s="98">
        <v>72.058926602295315</v>
      </c>
      <c r="Q220" s="98">
        <v>83.254980108930354</v>
      </c>
      <c r="R220" s="98">
        <v>77.483853826043358</v>
      </c>
      <c r="S220" s="98">
        <v>88.527737994009684</v>
      </c>
      <c r="T220" s="98">
        <v>84.749926922227971</v>
      </c>
      <c r="U220" s="98">
        <v>76.284117945318755</v>
      </c>
      <c r="V220" s="98">
        <v>80.977130875624724</v>
      </c>
      <c r="W220" s="98">
        <v>87.655976650056004</v>
      </c>
      <c r="X220" s="98">
        <v>22.74896579812706</v>
      </c>
      <c r="Y220" s="98">
        <v>16.061659213105155</v>
      </c>
      <c r="DA220" s="63" t="s">
        <v>2608</v>
      </c>
    </row>
    <row r="221" spans="1:105" ht="12" customHeight="1" x14ac:dyDescent="0.25">
      <c r="A221" s="100" t="s">
        <v>50</v>
      </c>
      <c r="B221" s="101">
        <v>84.271699747041069</v>
      </c>
      <c r="C221" s="101">
        <v>77.594006677352624</v>
      </c>
      <c r="D221" s="101">
        <v>73.532838680519347</v>
      </c>
      <c r="E221" s="101">
        <v>80.05820505922442</v>
      </c>
      <c r="F221" s="101">
        <v>79.303984772976108</v>
      </c>
      <c r="G221" s="101">
        <v>70.055936774600511</v>
      </c>
      <c r="H221" s="101">
        <v>64.775751979228573</v>
      </c>
      <c r="I221" s="101">
        <v>81.463090789372231</v>
      </c>
      <c r="J221" s="101">
        <v>71.196560173224825</v>
      </c>
      <c r="K221" s="101">
        <v>65.987657955901611</v>
      </c>
      <c r="L221" s="101">
        <v>153.04486526290484</v>
      </c>
      <c r="M221" s="101">
        <v>73.366896413297468</v>
      </c>
      <c r="N221" s="101">
        <v>95.436165691442085</v>
      </c>
      <c r="O221" s="101">
        <v>100.58606003101785</v>
      </c>
      <c r="P221" s="101">
        <v>72.058926602295315</v>
      </c>
      <c r="Q221" s="101">
        <v>83.254980108930354</v>
      </c>
      <c r="R221" s="101">
        <v>77.483853826043358</v>
      </c>
      <c r="S221" s="101">
        <v>88.527737994009684</v>
      </c>
      <c r="T221" s="101">
        <v>84.749926922227971</v>
      </c>
      <c r="U221" s="101">
        <v>76.284117945318755</v>
      </c>
      <c r="V221" s="101">
        <v>80.977130875624724</v>
      </c>
      <c r="W221" s="101">
        <v>87.655976650056004</v>
      </c>
      <c r="X221" s="101">
        <v>22.74896579812706</v>
      </c>
      <c r="Y221" s="101">
        <v>16.061659213105155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97.582860412717835</v>
      </c>
      <c r="C227" s="122">
        <v>92.731467603876183</v>
      </c>
      <c r="D227" s="122">
        <v>94.772107968743967</v>
      </c>
      <c r="E227" s="122">
        <v>89.075588959464</v>
      </c>
      <c r="F227" s="122">
        <v>88.60263101428005</v>
      </c>
      <c r="G227" s="122">
        <v>85.20410962181289</v>
      </c>
      <c r="H227" s="122">
        <v>81.628104063883839</v>
      </c>
      <c r="I227" s="122">
        <v>84.425966942098668</v>
      </c>
      <c r="J227" s="122">
        <v>77.645218434860013</v>
      </c>
      <c r="K227" s="122">
        <v>76.579673957917734</v>
      </c>
      <c r="L227" s="122">
        <v>76.501707265511499</v>
      </c>
      <c r="M227" s="122">
        <v>77.86812917650947</v>
      </c>
      <c r="N227" s="122">
        <v>74.60323899127485</v>
      </c>
      <c r="O227" s="122">
        <v>72.439922870463107</v>
      </c>
      <c r="P227" s="122">
        <v>71.996094303747881</v>
      </c>
      <c r="Q227" s="122">
        <v>69.424522692227242</v>
      </c>
      <c r="R227" s="122">
        <v>59.338728238446237</v>
      </c>
      <c r="S227" s="122">
        <v>60.773990733681025</v>
      </c>
      <c r="T227" s="122">
        <v>56.857718612536388</v>
      </c>
      <c r="U227" s="122">
        <v>54.926881662534903</v>
      </c>
      <c r="V227" s="122">
        <v>56.549051014379252</v>
      </c>
      <c r="W227" s="122">
        <v>48.555946919380354</v>
      </c>
      <c r="X227" s="122">
        <v>40.597694691884733</v>
      </c>
      <c r="Y227" s="122">
        <v>33.206564233587578</v>
      </c>
      <c r="DA227" s="130" t="s">
        <v>2615</v>
      </c>
    </row>
    <row r="228" spans="1:105" ht="12" customHeight="1" x14ac:dyDescent="0.25">
      <c r="A228" s="97" t="s">
        <v>50</v>
      </c>
      <c r="B228" s="98">
        <v>213.73813896983538</v>
      </c>
      <c r="C228" s="98">
        <v>205.52743111447555</v>
      </c>
      <c r="D228" s="98">
        <v>210.38913250635784</v>
      </c>
      <c r="E228" s="98">
        <v>198.30403739295795</v>
      </c>
      <c r="F228" s="98">
        <v>195.0297447037151</v>
      </c>
      <c r="G228" s="98">
        <v>190.19021625413475</v>
      </c>
      <c r="H228" s="98">
        <v>190.20853967438407</v>
      </c>
      <c r="I228" s="98">
        <v>202.41181856434201</v>
      </c>
      <c r="J228" s="98">
        <v>191.58931688914942</v>
      </c>
      <c r="K228" s="98">
        <v>195.12437976929655</v>
      </c>
      <c r="L228" s="98">
        <v>201.83173737571553</v>
      </c>
      <c r="M228" s="98">
        <v>212.36517200832776</v>
      </c>
      <c r="N228" s="98">
        <v>214.28595724147596</v>
      </c>
      <c r="O228" s="98">
        <v>214.921970132045</v>
      </c>
      <c r="P228" s="98">
        <v>216.75240849359437</v>
      </c>
      <c r="Q228" s="98">
        <v>216.01554883932295</v>
      </c>
      <c r="R228" s="98">
        <v>199.15718315466427</v>
      </c>
      <c r="S228" s="98">
        <v>217.02676073072556</v>
      </c>
      <c r="T228" s="98">
        <v>213.30541140208041</v>
      </c>
      <c r="U228" s="98">
        <v>214.24429773816863</v>
      </c>
      <c r="V228" s="98">
        <v>233.35392745808338</v>
      </c>
      <c r="W228" s="98">
        <v>223.53646907573759</v>
      </c>
      <c r="X228" s="98">
        <v>223.3874711008454</v>
      </c>
      <c r="Y228" s="98">
        <v>209.32083474960967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203.1041688888283</v>
      </c>
      <c r="C231" s="118">
        <f t="shared" si="108"/>
        <v>208.38166574070002</v>
      </c>
      <c r="D231" s="118">
        <f t="shared" si="108"/>
        <v>203.11488726509549</v>
      </c>
      <c r="E231" s="118">
        <f t="shared" si="108"/>
        <v>202.99178884221837</v>
      </c>
      <c r="F231" s="118">
        <f t="shared" si="108"/>
        <v>211.51792852466488</v>
      </c>
      <c r="G231" s="118">
        <f t="shared" si="108"/>
        <v>205.45258990694705</v>
      </c>
      <c r="H231" s="118">
        <f t="shared" si="108"/>
        <v>191.32232950329023</v>
      </c>
      <c r="I231" s="118">
        <f t="shared" si="108"/>
        <v>178.76251443275737</v>
      </c>
      <c r="J231" s="118">
        <f t="shared" si="108"/>
        <v>183.14212227926427</v>
      </c>
      <c r="K231" s="118">
        <f t="shared" si="108"/>
        <v>181.72281874799589</v>
      </c>
      <c r="L231" s="118">
        <f t="shared" si="108"/>
        <v>194.5550924470447</v>
      </c>
      <c r="M231" s="118">
        <f t="shared" si="108"/>
        <v>154.67810003585188</v>
      </c>
      <c r="N231" s="118">
        <f t="shared" si="108"/>
        <v>174.84953384203448</v>
      </c>
      <c r="O231" s="118">
        <f t="shared" si="108"/>
        <v>185.35811208884422</v>
      </c>
      <c r="P231" s="118">
        <f t="shared" si="108"/>
        <v>134.27899329492121</v>
      </c>
      <c r="Q231" s="118">
        <f t="shared" si="108"/>
        <v>144.77360955435302</v>
      </c>
      <c r="R231" s="118">
        <f t="shared" ref="R231:V231" si="109">R232+R235+R237+R246</f>
        <v>163.27051962226713</v>
      </c>
      <c r="S231" s="118">
        <f t="shared" si="109"/>
        <v>155.73860742971823</v>
      </c>
      <c r="T231" s="118">
        <f t="shared" si="109"/>
        <v>150.86644197987721</v>
      </c>
      <c r="U231" s="118">
        <f t="shared" si="109"/>
        <v>138.19584617428259</v>
      </c>
      <c r="V231" s="118">
        <f t="shared" si="109"/>
        <v>124.15537927881923</v>
      </c>
      <c r="W231" s="118">
        <f t="shared" ref="W231:Y231" si="110">W232+W235+W237+W246</f>
        <v>178.52080771591363</v>
      </c>
      <c r="X231" s="118">
        <f t="shared" si="110"/>
        <v>137.17083790234378</v>
      </c>
      <c r="Y231" s="118">
        <f t="shared" si="110"/>
        <v>117.02690227011537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178.08098254738897</v>
      </c>
      <c r="C232" s="123">
        <f t="shared" si="111"/>
        <v>183.90752584383281</v>
      </c>
      <c r="D232" s="123">
        <f t="shared" si="111"/>
        <v>178.71265616514361</v>
      </c>
      <c r="E232" s="123">
        <f t="shared" si="111"/>
        <v>177.86177020569326</v>
      </c>
      <c r="F232" s="123">
        <f t="shared" si="111"/>
        <v>187.89019346975005</v>
      </c>
      <c r="G232" s="123">
        <f t="shared" si="111"/>
        <v>182.76971578413443</v>
      </c>
      <c r="H232" s="123">
        <f t="shared" si="111"/>
        <v>168.28140301457623</v>
      </c>
      <c r="I232" s="123">
        <f t="shared" si="111"/>
        <v>155.57896488765502</v>
      </c>
      <c r="J232" s="123">
        <f t="shared" si="111"/>
        <v>159.9997814583914</v>
      </c>
      <c r="K232" s="123">
        <f t="shared" si="111"/>
        <v>161.03117954067957</v>
      </c>
      <c r="L232" s="123">
        <f t="shared" si="111"/>
        <v>171.23343699443518</v>
      </c>
      <c r="M232" s="123">
        <f t="shared" si="111"/>
        <v>130.60430446184378</v>
      </c>
      <c r="N232" s="123">
        <f t="shared" si="111"/>
        <v>149.50081304288673</v>
      </c>
      <c r="O232" s="123">
        <f t="shared" si="111"/>
        <v>159.15703023519475</v>
      </c>
      <c r="P232" s="123">
        <f t="shared" si="111"/>
        <v>110.95250076173365</v>
      </c>
      <c r="Q232" s="123">
        <f t="shared" si="111"/>
        <v>120.66344389730756</v>
      </c>
      <c r="R232" s="123">
        <f t="shared" ref="R232:V232" si="112">SUM(R233:R234)</f>
        <v>139.67853347938311</v>
      </c>
      <c r="S232" s="123">
        <f t="shared" si="112"/>
        <v>131.00845451262185</v>
      </c>
      <c r="T232" s="123">
        <f t="shared" si="112"/>
        <v>126.29791221771916</v>
      </c>
      <c r="U232" s="123">
        <f t="shared" si="112"/>
        <v>114.19267619545103</v>
      </c>
      <c r="V232" s="123">
        <f t="shared" si="112"/>
        <v>99.33665489513821</v>
      </c>
      <c r="W232" s="123">
        <f t="shared" ref="W232:Y232" si="113">SUM(W233:W234)</f>
        <v>154.92671834731854</v>
      </c>
      <c r="X232" s="123">
        <f t="shared" si="113"/>
        <v>117.39796818173552</v>
      </c>
      <c r="Y232" s="123">
        <f t="shared" si="113"/>
        <v>98.92569567085053</v>
      </c>
      <c r="DA232" s="130" t="s">
        <v>2769</v>
      </c>
    </row>
    <row r="233" spans="1:105" ht="12" customHeight="1" x14ac:dyDescent="0.25">
      <c r="A233" s="97" t="s">
        <v>74</v>
      </c>
      <c r="B233" s="99">
        <v>175.8865157650917</v>
      </c>
      <c r="C233" s="99">
        <v>181.68544494593195</v>
      </c>
      <c r="D233" s="99">
        <v>176.56981150382691</v>
      </c>
      <c r="E233" s="99">
        <v>175.81556782734543</v>
      </c>
      <c r="F233" s="99">
        <v>185.69671564320538</v>
      </c>
      <c r="G233" s="99">
        <v>180.66566807803684</v>
      </c>
      <c r="H233" s="99">
        <v>166.36074056181613</v>
      </c>
      <c r="I233" s="99">
        <v>153.77932489947054</v>
      </c>
      <c r="J233" s="99">
        <v>158.15647852745431</v>
      </c>
      <c r="K233" s="99">
        <v>159.20406293195217</v>
      </c>
      <c r="L233" s="99">
        <v>169.27413102603055</v>
      </c>
      <c r="M233" s="99">
        <v>129.11818498095036</v>
      </c>
      <c r="N233" s="99">
        <v>147.75697377132607</v>
      </c>
      <c r="O233" s="99">
        <v>157.26687941329246</v>
      </c>
      <c r="P233" s="99">
        <v>109.6456365922877</v>
      </c>
      <c r="Q233" s="99">
        <v>119.24023964101131</v>
      </c>
      <c r="R233" s="99">
        <v>138.0013308642354</v>
      </c>
      <c r="S233" s="99">
        <v>129.40807328614059</v>
      </c>
      <c r="T233" s="99">
        <v>124.73851273764042</v>
      </c>
      <c r="U233" s="99">
        <v>112.75771102174497</v>
      </c>
      <c r="V233" s="99">
        <v>98.072171161378265</v>
      </c>
      <c r="W233" s="99">
        <v>152.89013651546784</v>
      </c>
      <c r="X233" s="99">
        <v>115.85146885995286</v>
      </c>
      <c r="Y233" s="99">
        <v>97.598582301464802</v>
      </c>
      <c r="DA233" s="63" t="s">
        <v>2770</v>
      </c>
    </row>
    <row r="234" spans="1:105" ht="12" customHeight="1" x14ac:dyDescent="0.25">
      <c r="A234" s="97" t="s">
        <v>53</v>
      </c>
      <c r="B234" s="99">
        <v>2.1944667822972614</v>
      </c>
      <c r="C234" s="99">
        <v>2.2220808979008746</v>
      </c>
      <c r="D234" s="99">
        <v>2.14284466131671</v>
      </c>
      <c r="E234" s="99">
        <v>2.0462023783478211</v>
      </c>
      <c r="F234" s="99">
        <v>2.1934778265446697</v>
      </c>
      <c r="G234" s="99">
        <v>2.1040477060975986</v>
      </c>
      <c r="H234" s="99">
        <v>1.9206624527601104</v>
      </c>
      <c r="I234" s="99">
        <v>1.7996399881844947</v>
      </c>
      <c r="J234" s="99">
        <v>1.843302930937091</v>
      </c>
      <c r="K234" s="99">
        <v>1.827116608727406</v>
      </c>
      <c r="L234" s="99">
        <v>1.9593059684046219</v>
      </c>
      <c r="M234" s="99">
        <v>1.4861194808934131</v>
      </c>
      <c r="N234" s="99">
        <v>1.7438392715606577</v>
      </c>
      <c r="O234" s="99">
        <v>1.8901508219022918</v>
      </c>
      <c r="P234" s="99">
        <v>1.3068641694459504</v>
      </c>
      <c r="Q234" s="99">
        <v>1.4232042562962466</v>
      </c>
      <c r="R234" s="99">
        <v>1.677202615147698</v>
      </c>
      <c r="S234" s="99">
        <v>1.6003812264812705</v>
      </c>
      <c r="T234" s="99">
        <v>1.5593994800787387</v>
      </c>
      <c r="U234" s="99">
        <v>1.4349651737060569</v>
      </c>
      <c r="V234" s="99">
        <v>1.2644837337599413</v>
      </c>
      <c r="W234" s="99">
        <v>2.0365818318506834</v>
      </c>
      <c r="X234" s="99">
        <v>1.5464993217826668</v>
      </c>
      <c r="Y234" s="99">
        <v>1.3271133693857213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0.23819895487120737</v>
      </c>
      <c r="C235" s="123">
        <f t="shared" si="114"/>
        <v>0.3017691965634865</v>
      </c>
      <c r="D235" s="123">
        <f t="shared" si="114"/>
        <v>0.24310040608641242</v>
      </c>
      <c r="E235" s="123">
        <f t="shared" si="114"/>
        <v>0.82060979318213167</v>
      </c>
      <c r="F235" s="123">
        <f t="shared" si="114"/>
        <v>0.2444679924469344</v>
      </c>
      <c r="G235" s="123">
        <f t="shared" si="114"/>
        <v>0.32247256630044374</v>
      </c>
      <c r="H235" s="123">
        <f t="shared" si="114"/>
        <v>0.42126150813315566</v>
      </c>
      <c r="I235" s="123">
        <f t="shared" si="114"/>
        <v>0.18893043768812834</v>
      </c>
      <c r="J235" s="123">
        <f t="shared" si="114"/>
        <v>0.20099285244308701</v>
      </c>
      <c r="K235" s="123">
        <f t="shared" si="114"/>
        <v>0.23335251116380035</v>
      </c>
      <c r="L235" s="123">
        <f t="shared" si="114"/>
        <v>0.22899952883763747</v>
      </c>
      <c r="M235" s="123">
        <f t="shared" si="114"/>
        <v>0.23880654822801742</v>
      </c>
      <c r="N235" s="123">
        <f t="shared" si="114"/>
        <v>0.24590582643911998</v>
      </c>
      <c r="O235" s="123">
        <f t="shared" si="114"/>
        <v>0.24983956105251584</v>
      </c>
      <c r="P235" s="123">
        <f t="shared" si="114"/>
        <v>0.25880669324468358</v>
      </c>
      <c r="Q235" s="123">
        <f t="shared" si="114"/>
        <v>0.2500258502780876</v>
      </c>
      <c r="R235" s="123">
        <f t="shared" si="114"/>
        <v>0.26351230427995004</v>
      </c>
      <c r="S235" s="123">
        <f t="shared" si="114"/>
        <v>0.27041716918692116</v>
      </c>
      <c r="T235" s="123">
        <f t="shared" si="114"/>
        <v>0.35043721781425563</v>
      </c>
      <c r="U235" s="123">
        <f t="shared" si="114"/>
        <v>0.42249866561857868</v>
      </c>
      <c r="V235" s="123">
        <f t="shared" si="114"/>
        <v>0.55352873141248238</v>
      </c>
      <c r="W235" s="123">
        <f t="shared" si="114"/>
        <v>0.60846998771608551</v>
      </c>
      <c r="X235" s="123">
        <f t="shared" si="114"/>
        <v>0.46800110424062058</v>
      </c>
      <c r="Y235" s="123">
        <f t="shared" si="114"/>
        <v>0.48474778249644329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0.23819895487120737</v>
      </c>
      <c r="C236" s="99">
        <f>RES_hhdet_fecs!C29</f>
        <v>0.3017691965634865</v>
      </c>
      <c r="D236" s="99">
        <f>RES_hhdet_fecs!D29</f>
        <v>0.24310040608641242</v>
      </c>
      <c r="E236" s="99">
        <f>RES_hhdet_fecs!E29</f>
        <v>0.82060979318213167</v>
      </c>
      <c r="F236" s="99">
        <f>RES_hhdet_fecs!F29</f>
        <v>0.2444679924469344</v>
      </c>
      <c r="G236" s="99">
        <f>RES_hhdet_fecs!G29</f>
        <v>0.32247256630044374</v>
      </c>
      <c r="H236" s="99">
        <f>RES_hhdet_fecs!H29</f>
        <v>0.42126150813315566</v>
      </c>
      <c r="I236" s="99">
        <f>RES_hhdet_fecs!I29</f>
        <v>0.18893043768812834</v>
      </c>
      <c r="J236" s="99">
        <f>RES_hhdet_fecs!J29</f>
        <v>0.20099285244308701</v>
      </c>
      <c r="K236" s="99">
        <f>RES_hhdet_fecs!K29</f>
        <v>0.23335251116380035</v>
      </c>
      <c r="L236" s="99">
        <f>RES_hhdet_fecs!L29</f>
        <v>0.22899952883763747</v>
      </c>
      <c r="M236" s="99">
        <f>RES_hhdet_fecs!M29</f>
        <v>0.23880654822801742</v>
      </c>
      <c r="N236" s="99">
        <f>RES_hhdet_fecs!N29</f>
        <v>0.24590582643911998</v>
      </c>
      <c r="O236" s="99">
        <f>RES_hhdet_fecs!O29</f>
        <v>0.24983956105251584</v>
      </c>
      <c r="P236" s="99">
        <f>RES_hhdet_fecs!P29</f>
        <v>0.25880669324468358</v>
      </c>
      <c r="Q236" s="99">
        <f>RES_hhdet_fecs!Q29</f>
        <v>0.2500258502780876</v>
      </c>
      <c r="R236" s="99">
        <f>RES_hhdet_fecs!R29</f>
        <v>0.26351230427995004</v>
      </c>
      <c r="S236" s="99">
        <f>RES_hhdet_fecs!S29</f>
        <v>0.27041716918692116</v>
      </c>
      <c r="T236" s="99">
        <f>RES_hhdet_fecs!T29</f>
        <v>0.35043721781425563</v>
      </c>
      <c r="U236" s="99">
        <f>RES_hhdet_fecs!U29</f>
        <v>0.42249866561857868</v>
      </c>
      <c r="V236" s="99">
        <f>RES_hhdet_fecs!V29</f>
        <v>0.55352873141248238</v>
      </c>
      <c r="W236" s="99">
        <f>RES_hhdet_fecs!W29</f>
        <v>0.60846998771608551</v>
      </c>
      <c r="X236" s="99">
        <f>RES_hhdet_fecs!X29</f>
        <v>0.46800110424062058</v>
      </c>
      <c r="Y236" s="99">
        <f>RES_hhdet_fecs!Y29</f>
        <v>0.48474778249644329</v>
      </c>
      <c r="DA236" s="63" t="s">
        <v>2773</v>
      </c>
    </row>
    <row r="237" spans="1:105" ht="12" customHeight="1" x14ac:dyDescent="0.25">
      <c r="A237" s="121" t="s">
        <v>55</v>
      </c>
      <c r="B237" s="123">
        <v>15.334602143711722</v>
      </c>
      <c r="C237" s="123">
        <v>14.720054430073519</v>
      </c>
      <c r="D237" s="123">
        <v>14.650725556778161</v>
      </c>
      <c r="E237" s="123">
        <v>15.217802378511781</v>
      </c>
      <c r="F237" s="123">
        <v>15.188408461748489</v>
      </c>
      <c r="G237" s="123">
        <v>14.019789851160359</v>
      </c>
      <c r="H237" s="123">
        <v>14.257931362729227</v>
      </c>
      <c r="I237" s="123">
        <v>14.293123082113986</v>
      </c>
      <c r="J237" s="123">
        <v>14.319141007714215</v>
      </c>
      <c r="K237" s="123">
        <v>13.2301920468226</v>
      </c>
      <c r="L237" s="123">
        <v>14.391434030100886</v>
      </c>
      <c r="M237" s="123">
        <v>15.276198075130212</v>
      </c>
      <c r="N237" s="123">
        <v>16.153653936255733</v>
      </c>
      <c r="O237" s="123">
        <v>16.882189165315911</v>
      </c>
      <c r="P237" s="123">
        <v>15.04814139707498</v>
      </c>
      <c r="Q237" s="123">
        <v>15.606292143687897</v>
      </c>
      <c r="R237" s="123">
        <v>15.529496656096674</v>
      </c>
      <c r="S237" s="123">
        <v>16.295426817573567</v>
      </c>
      <c r="T237" s="123">
        <v>16.250747265822145</v>
      </c>
      <c r="U237" s="123">
        <v>15.821645499460255</v>
      </c>
      <c r="V237" s="123">
        <v>16.255286944499002</v>
      </c>
      <c r="W237" s="123">
        <v>15.623458716721558</v>
      </c>
      <c r="X237" s="123">
        <v>11.490619529239693</v>
      </c>
      <c r="Y237" s="123">
        <v>10.583082215923978</v>
      </c>
      <c r="DA237" s="130" t="s">
        <v>2774</v>
      </c>
    </row>
    <row r="238" spans="1:105" ht="12" customHeight="1" x14ac:dyDescent="0.25">
      <c r="A238" s="97" t="s">
        <v>141</v>
      </c>
      <c r="B238" s="99">
        <v>16.922122629071463</v>
      </c>
      <c r="C238" s="99">
        <v>16.356922762446438</v>
      </c>
      <c r="D238" s="99">
        <v>16.895476564754301</v>
      </c>
      <c r="E238" s="99">
        <v>16.496271837566095</v>
      </c>
      <c r="F238" s="99">
        <v>16.776969198588525</v>
      </c>
      <c r="G238" s="99">
        <v>16.28836694529781</v>
      </c>
      <c r="H238" s="99">
        <v>15.775054704310387</v>
      </c>
      <c r="I238" s="99">
        <v>16.322573362218829</v>
      </c>
      <c r="J238" s="99">
        <v>15.373393887692703</v>
      </c>
      <c r="K238" s="99">
        <v>15.525320497244397</v>
      </c>
      <c r="L238" s="99">
        <v>16.371155596962229</v>
      </c>
      <c r="M238" s="99">
        <v>17.634358814778928</v>
      </c>
      <c r="N238" s="99">
        <v>17.502663156763102</v>
      </c>
      <c r="O238" s="99">
        <v>17.323561558023602</v>
      </c>
      <c r="P238" s="99">
        <v>17.216536404439839</v>
      </c>
      <c r="Q238" s="99">
        <v>16.865841973445207</v>
      </c>
      <c r="R238" s="99">
        <v>16.736324302737511</v>
      </c>
      <c r="S238" s="99">
        <v>17.307166671134478</v>
      </c>
      <c r="T238" s="99">
        <v>17.103965430920844</v>
      </c>
      <c r="U238" s="99">
        <v>16.356666783601231</v>
      </c>
      <c r="V238" s="99">
        <v>16.542349870356372</v>
      </c>
      <c r="W238" s="99">
        <v>17.744874247971271</v>
      </c>
      <c r="X238" s="99">
        <v>11.969997217873679</v>
      </c>
      <c r="Y238" s="99">
        <v>10.554986283237668</v>
      </c>
      <c r="DA238" s="63" t="s">
        <v>2775</v>
      </c>
    </row>
    <row r="239" spans="1:105" ht="12" customHeight="1" x14ac:dyDescent="0.25">
      <c r="A239" s="97" t="s">
        <v>140</v>
      </c>
      <c r="B239" s="99">
        <v>11.951850801821205</v>
      </c>
      <c r="C239" s="99">
        <v>11.50632951468153</v>
      </c>
      <c r="D239" s="99">
        <v>11.780223387688572</v>
      </c>
      <c r="E239" s="99">
        <v>11.696195830146911</v>
      </c>
      <c r="F239" s="99">
        <v>11.902182194984368</v>
      </c>
      <c r="G239" s="99">
        <v>11.480205019905082</v>
      </c>
      <c r="H239" s="99">
        <v>11.143009077598602</v>
      </c>
      <c r="I239" s="99">
        <v>11.8303425256697</v>
      </c>
      <c r="J239" s="99">
        <v>11.048510722040147</v>
      </c>
      <c r="K239" s="99">
        <v>11.070836963855823</v>
      </c>
      <c r="L239" s="99">
        <v>13.097521383367575</v>
      </c>
      <c r="M239" s="99">
        <v>12.590538461455994</v>
      </c>
      <c r="N239" s="99">
        <v>12.950013152929881</v>
      </c>
      <c r="O239" s="99">
        <v>13.065712823082885</v>
      </c>
      <c r="P239" s="99">
        <v>12.648919609803134</v>
      </c>
      <c r="Q239" s="99">
        <v>12.798467438859417</v>
      </c>
      <c r="R239" s="99">
        <v>12.796487562926886</v>
      </c>
      <c r="S239" s="99">
        <v>13.522083905605301</v>
      </c>
      <c r="T239" s="99">
        <v>13.391474828589386</v>
      </c>
      <c r="U239" s="99">
        <v>13.033880806800434</v>
      </c>
      <c r="V239" s="99">
        <v>13.489182627674634</v>
      </c>
      <c r="W239" s="99">
        <v>14.50724813508252</v>
      </c>
      <c r="X239" s="99">
        <v>9.5311720730115912</v>
      </c>
      <c r="Y239" s="99">
        <v>8.4634719091971018</v>
      </c>
      <c r="DA239" s="63" t="s">
        <v>2776</v>
      </c>
    </row>
    <row r="240" spans="1:105" ht="12" customHeight="1" x14ac:dyDescent="0.25">
      <c r="A240" s="100" t="s">
        <v>50</v>
      </c>
      <c r="B240" s="102">
        <v>4.2763012567354792</v>
      </c>
      <c r="C240" s="102">
        <v>3.9199114941512687</v>
      </c>
      <c r="D240" s="102">
        <v>3.6968667417386367</v>
      </c>
      <c r="E240" s="102">
        <v>4.004392815962051</v>
      </c>
      <c r="F240" s="102">
        <v>3.9449006572621999</v>
      </c>
      <c r="G240" s="102">
        <v>3.4691499267564949</v>
      </c>
      <c r="H240" s="102">
        <v>3.1844396976824956</v>
      </c>
      <c r="I240" s="102">
        <v>3.9777545856793748</v>
      </c>
      <c r="J240" s="102">
        <v>3.4457836090337461</v>
      </c>
      <c r="K240" s="102">
        <v>3.1713875582993669</v>
      </c>
      <c r="L240" s="102">
        <v>7.293261956930623</v>
      </c>
      <c r="M240" s="102">
        <v>3.4730240913759194</v>
      </c>
      <c r="N240" s="102">
        <v>4.4837514651914629</v>
      </c>
      <c r="O240" s="102">
        <v>4.6897059581944323</v>
      </c>
      <c r="P240" s="102">
        <v>3.3293788242913265</v>
      </c>
      <c r="Q240" s="102">
        <v>3.8147888999883919</v>
      </c>
      <c r="R240" s="102">
        <v>3.5229902091696932</v>
      </c>
      <c r="S240" s="102">
        <v>3.9967609076554154</v>
      </c>
      <c r="T240" s="102">
        <v>3.7985696223349725</v>
      </c>
      <c r="U240" s="102">
        <v>3.3937185814982684</v>
      </c>
      <c r="V240" s="102">
        <v>3.576343777860739</v>
      </c>
      <c r="W240" s="102">
        <v>3.8417301287348256</v>
      </c>
      <c r="X240" s="102">
        <v>0.98900673942321038</v>
      </c>
      <c r="Y240" s="102">
        <v>0.692624414565567</v>
      </c>
      <c r="DA240" s="131" t="s">
        <v>2777</v>
      </c>
    </row>
    <row r="241" spans="1:105" ht="12" customHeight="1" x14ac:dyDescent="0.25">
      <c r="A241" s="103" t="s">
        <v>52</v>
      </c>
      <c r="B241" s="105">
        <v>7.6755495450857234</v>
      </c>
      <c r="C241" s="105">
        <v>7.586418020530262</v>
      </c>
      <c r="D241" s="105">
        <v>8.083356645949932</v>
      </c>
      <c r="E241" s="105">
        <v>7.6918030141848579</v>
      </c>
      <c r="F241" s="105">
        <v>7.9572815377221691</v>
      </c>
      <c r="G241" s="105">
        <v>8.01105509314859</v>
      </c>
      <c r="H241" s="105">
        <v>7.9585693799161055</v>
      </c>
      <c r="I241" s="105">
        <v>7.8525879399903236</v>
      </c>
      <c r="J241" s="105">
        <v>7.6027271130064005</v>
      </c>
      <c r="K241" s="105">
        <v>7.8994494055564566</v>
      </c>
      <c r="L241" s="105">
        <v>5.8042594264369525</v>
      </c>
      <c r="M241" s="105">
        <v>9.1175143700800749</v>
      </c>
      <c r="N241" s="105">
        <v>8.4662616877384185</v>
      </c>
      <c r="O241" s="105">
        <v>8.3760068648884545</v>
      </c>
      <c r="P241" s="105">
        <v>9.3195407855118102</v>
      </c>
      <c r="Q241" s="105">
        <v>8.9836785388710272</v>
      </c>
      <c r="R241" s="105">
        <v>9.2734973537571932</v>
      </c>
      <c r="S241" s="105">
        <v>9.5253229979498855</v>
      </c>
      <c r="T241" s="105">
        <v>9.5929052062544127</v>
      </c>
      <c r="U241" s="105">
        <v>9.6401622253021646</v>
      </c>
      <c r="V241" s="105">
        <v>9.9128388498138964</v>
      </c>
      <c r="W241" s="105">
        <v>10.665518006347693</v>
      </c>
      <c r="X241" s="105">
        <v>8.5421653335883772</v>
      </c>
      <c r="Y241" s="105">
        <v>7.7708474946315356</v>
      </c>
      <c r="DA241" s="132" t="s">
        <v>2778</v>
      </c>
    </row>
    <row r="242" spans="1:105" ht="12" customHeight="1" x14ac:dyDescent="0.25">
      <c r="A242" s="106" t="s">
        <v>122</v>
      </c>
      <c r="B242" s="102">
        <v>15.258693293199102</v>
      </c>
      <c r="C242" s="102">
        <v>14.633733377303475</v>
      </c>
      <c r="D242" s="102">
        <v>14.496992135184307</v>
      </c>
      <c r="E242" s="102">
        <v>15.190366598322376</v>
      </c>
      <c r="F242" s="102">
        <v>15.13502894735808</v>
      </c>
      <c r="G242" s="102">
        <v>13.902062580677603</v>
      </c>
      <c r="H242" s="102">
        <v>14.258041710940841</v>
      </c>
      <c r="I242" s="102">
        <v>14.277335423618922</v>
      </c>
      <c r="J242" s="102">
        <v>14.419027126236371</v>
      </c>
      <c r="K242" s="102">
        <v>13.254556089514011</v>
      </c>
      <c r="L242" s="102">
        <v>14.449910257792659</v>
      </c>
      <c r="M242" s="102">
        <v>15.48763818607247</v>
      </c>
      <c r="N242" s="102">
        <v>16.469303919784675</v>
      </c>
      <c r="O242" s="102">
        <v>17.266902564141368</v>
      </c>
      <c r="P242" s="102">
        <v>15.357983681899531</v>
      </c>
      <c r="Q242" s="102">
        <v>15.958592094034747</v>
      </c>
      <c r="R242" s="102">
        <v>15.89386727471128</v>
      </c>
      <c r="S242" s="102">
        <v>16.661362944988607</v>
      </c>
      <c r="T242" s="102">
        <v>16.629593954940542</v>
      </c>
      <c r="U242" s="102">
        <v>16.210379970856845</v>
      </c>
      <c r="V242" s="102">
        <v>16.643989192410384</v>
      </c>
      <c r="W242" s="102">
        <v>15.93974540150554</v>
      </c>
      <c r="X242" s="102">
        <v>11.846869644216861</v>
      </c>
      <c r="Y242" s="102">
        <v>10.933904879594159</v>
      </c>
      <c r="DA242" s="131" t="s">
        <v>2779</v>
      </c>
    </row>
    <row r="243" spans="1:105" ht="12" customHeight="1" x14ac:dyDescent="0.25">
      <c r="A243" s="107" t="s">
        <v>121</v>
      </c>
      <c r="B243" s="105">
        <v>11.664168503559852</v>
      </c>
      <c r="C243" s="105">
        <v>11.157416210712201</v>
      </c>
      <c r="D243" s="105">
        <v>10.994292600588835</v>
      </c>
      <c r="E243" s="105">
        <v>11.667750459037801</v>
      </c>
      <c r="F243" s="105">
        <v>11.630920573378107</v>
      </c>
      <c r="G243" s="105">
        <v>10.637757974829345</v>
      </c>
      <c r="H243" s="105">
        <v>10.916776802138136</v>
      </c>
      <c r="I243" s="105">
        <v>11.132123771033534</v>
      </c>
      <c r="J243" s="105">
        <v>11.168007713896566</v>
      </c>
      <c r="K243" s="105">
        <v>10.198518763092933</v>
      </c>
      <c r="L243" s="105">
        <v>12.129576409390161</v>
      </c>
      <c r="M243" s="105">
        <v>11.914394016625909</v>
      </c>
      <c r="N243" s="105">
        <v>12.980483247994545</v>
      </c>
      <c r="O243" s="105">
        <v>13.735753476156869</v>
      </c>
      <c r="P243" s="105">
        <v>11.936212154709663</v>
      </c>
      <c r="Q243" s="105">
        <v>12.614450516367727</v>
      </c>
      <c r="R243" s="105">
        <v>12.609206100342698</v>
      </c>
      <c r="S243" s="105">
        <v>13.441287944313014</v>
      </c>
      <c r="T243" s="105">
        <v>13.494859085087281</v>
      </c>
      <c r="U243" s="105">
        <v>13.180281391354661</v>
      </c>
      <c r="V243" s="105">
        <v>13.676181675922614</v>
      </c>
      <c r="W243" s="105">
        <v>13.223216012474941</v>
      </c>
      <c r="X243" s="105">
        <v>9.5597436795334847</v>
      </c>
      <c r="Y243" s="105">
        <v>8.8824264620247213</v>
      </c>
      <c r="DA243" s="132" t="s">
        <v>2780</v>
      </c>
    </row>
    <row r="244" spans="1:105" ht="12" customHeight="1" x14ac:dyDescent="0.25">
      <c r="A244" s="108" t="s">
        <v>53</v>
      </c>
      <c r="B244" s="99">
        <v>3.8570592695087713</v>
      </c>
      <c r="C244" s="99">
        <v>3.5064731947260035</v>
      </c>
      <c r="D244" s="99">
        <v>3.1736139352687238</v>
      </c>
      <c r="E244" s="99">
        <v>3.6856329382961426</v>
      </c>
      <c r="F244" s="99">
        <v>3.5550043689442989</v>
      </c>
      <c r="G244" s="99">
        <v>2.9659523297738999</v>
      </c>
      <c r="H244" s="99">
        <v>2.8788881510074176</v>
      </c>
      <c r="I244" s="99">
        <v>3.481630182662717</v>
      </c>
      <c r="J244" s="99">
        <v>3.2339847679853038</v>
      </c>
      <c r="K244" s="99">
        <v>2.7026832693419958</v>
      </c>
      <c r="L244" s="99">
        <v>6.4444365041847211</v>
      </c>
      <c r="M244" s="99">
        <v>3.0430650681348257</v>
      </c>
      <c r="N244" s="99">
        <v>4.1982990902027915</v>
      </c>
      <c r="O244" s="99">
        <v>4.6151110511873039</v>
      </c>
      <c r="P244" s="99">
        <v>2.9425947788037581</v>
      </c>
      <c r="Q244" s="99">
        <v>3.5299139012467027</v>
      </c>
      <c r="R244" s="99">
        <v>3.3063620801766094</v>
      </c>
      <c r="S244" s="99">
        <v>3.8935912975764735</v>
      </c>
      <c r="T244" s="99">
        <v>3.8404723548146431</v>
      </c>
      <c r="U244" s="99">
        <v>3.4157009143676347</v>
      </c>
      <c r="V244" s="99">
        <v>3.5851632133558753</v>
      </c>
      <c r="W244" s="99">
        <v>3.5013330507523475</v>
      </c>
      <c r="X244" s="99">
        <v>0.99279578450832207</v>
      </c>
      <c r="Y244" s="99">
        <v>0.74855566672200635</v>
      </c>
      <c r="DA244" s="63" t="s">
        <v>2781</v>
      </c>
    </row>
    <row r="245" spans="1:105" ht="12" customHeight="1" x14ac:dyDescent="0.25">
      <c r="A245" s="108" t="s">
        <v>52</v>
      </c>
      <c r="B245" s="99">
        <v>7.8071092340510795</v>
      </c>
      <c r="C245" s="99">
        <v>7.650943015986198</v>
      </c>
      <c r="D245" s="99">
        <v>7.8206786653201101</v>
      </c>
      <c r="E245" s="99">
        <v>7.9821175207416628</v>
      </c>
      <c r="F245" s="99">
        <v>8.0759162044338115</v>
      </c>
      <c r="G245" s="99">
        <v>7.6718056450554428</v>
      </c>
      <c r="H245" s="99">
        <v>8.0378886511307197</v>
      </c>
      <c r="I245" s="99">
        <v>7.6504935883708178</v>
      </c>
      <c r="J245" s="99">
        <v>7.9340229459112619</v>
      </c>
      <c r="K245" s="99">
        <v>7.4958354937509357</v>
      </c>
      <c r="L245" s="99">
        <v>5.6851399052054417</v>
      </c>
      <c r="M245" s="99">
        <v>8.8713289484910849</v>
      </c>
      <c r="N245" s="99">
        <v>8.7821841577917539</v>
      </c>
      <c r="O245" s="99">
        <v>9.1206424249695637</v>
      </c>
      <c r="P245" s="99">
        <v>8.9936173759059042</v>
      </c>
      <c r="Q245" s="99">
        <v>9.0845366151210243</v>
      </c>
      <c r="R245" s="99">
        <v>9.3028440201660914</v>
      </c>
      <c r="S245" s="99">
        <v>9.5476966467365383</v>
      </c>
      <c r="T245" s="99">
        <v>9.6543867302726376</v>
      </c>
      <c r="U245" s="99">
        <v>9.7645804769870264</v>
      </c>
      <c r="V245" s="99">
        <v>10.091018462566737</v>
      </c>
      <c r="W245" s="99">
        <v>9.7218829617225921</v>
      </c>
      <c r="X245" s="99">
        <v>8.5669478950251623</v>
      </c>
      <c r="Y245" s="99">
        <v>8.1338707953027143</v>
      </c>
      <c r="DA245" s="63" t="s">
        <v>2782</v>
      </c>
    </row>
    <row r="246" spans="1:105" ht="12" customHeight="1" x14ac:dyDescent="0.25">
      <c r="A246" s="121" t="s">
        <v>54</v>
      </c>
      <c r="B246" s="123">
        <v>9.4503852428564148</v>
      </c>
      <c r="C246" s="123">
        <v>9.4523162702301651</v>
      </c>
      <c r="D246" s="123">
        <v>9.5084051370873102</v>
      </c>
      <c r="E246" s="123">
        <v>9.0916064648311821</v>
      </c>
      <c r="F246" s="123">
        <v>8.1948586007194013</v>
      </c>
      <c r="G246" s="123">
        <v>8.3406117053518312</v>
      </c>
      <c r="H246" s="123">
        <v>8.3617336178516233</v>
      </c>
      <c r="I246" s="123">
        <v>8.7014960253002371</v>
      </c>
      <c r="J246" s="123">
        <v>8.6222069607155731</v>
      </c>
      <c r="K246" s="123">
        <v>7.2280946493299325</v>
      </c>
      <c r="L246" s="123">
        <v>8.7012218936709722</v>
      </c>
      <c r="M246" s="123">
        <v>8.5587909506498736</v>
      </c>
      <c r="N246" s="123">
        <v>8.9491610364529013</v>
      </c>
      <c r="O246" s="123">
        <v>9.0690531272810535</v>
      </c>
      <c r="P246" s="123">
        <v>8.0195444428679092</v>
      </c>
      <c r="Q246" s="123">
        <v>8.2538476630794637</v>
      </c>
      <c r="R246" s="123">
        <v>7.7989771825074072</v>
      </c>
      <c r="S246" s="123">
        <v>8.1643089303358938</v>
      </c>
      <c r="T246" s="123">
        <v>7.9673452785216323</v>
      </c>
      <c r="U246" s="123">
        <v>7.7590258137527552</v>
      </c>
      <c r="V246" s="123">
        <v>8.0099087077695206</v>
      </c>
      <c r="W246" s="123">
        <v>7.3621606641574431</v>
      </c>
      <c r="X246" s="123">
        <v>7.8142490871279549</v>
      </c>
      <c r="Y246" s="123">
        <v>7.0333766008444201</v>
      </c>
      <c r="DA246" s="130" t="s">
        <v>2783</v>
      </c>
    </row>
    <row r="247" spans="1:105" ht="12" customHeight="1" x14ac:dyDescent="0.25">
      <c r="A247" s="97" t="s">
        <v>50</v>
      </c>
      <c r="B247" s="99">
        <v>10.845974093706372</v>
      </c>
      <c r="C247" s="99">
        <v>10.382881025064542</v>
      </c>
      <c r="D247" s="99">
        <v>10.577323012990801</v>
      </c>
      <c r="E247" s="99">
        <v>9.9188741756724514</v>
      </c>
      <c r="F247" s="99">
        <v>9.701567585410146</v>
      </c>
      <c r="G247" s="99">
        <v>9.4181650430381492</v>
      </c>
      <c r="H247" s="99">
        <v>9.3508389492962536</v>
      </c>
      <c r="I247" s="99">
        <v>9.8835501045714462</v>
      </c>
      <c r="J247" s="99">
        <v>9.2725733686622434</v>
      </c>
      <c r="K247" s="99">
        <v>9.3777389513471014</v>
      </c>
      <c r="L247" s="99">
        <v>9.6181713079681241</v>
      </c>
      <c r="M247" s="99">
        <v>10.052890262650326</v>
      </c>
      <c r="N247" s="99">
        <v>10.067514424854771</v>
      </c>
      <c r="O247" s="99">
        <v>10.020482396510248</v>
      </c>
      <c r="P247" s="99">
        <v>10.014732566523266</v>
      </c>
      <c r="Q247" s="99">
        <v>9.8979510518044957</v>
      </c>
      <c r="R247" s="99">
        <v>9.0551614522801476</v>
      </c>
      <c r="S247" s="99">
        <v>9.7981050104583378</v>
      </c>
      <c r="T247" s="99">
        <v>9.5605445981699724</v>
      </c>
      <c r="U247" s="99">
        <v>9.5312743176142138</v>
      </c>
      <c r="V247" s="99">
        <v>10.306043909926862</v>
      </c>
      <c r="W247" s="99">
        <v>9.797013517374495</v>
      </c>
      <c r="X247" s="99">
        <v>9.7117256398369225</v>
      </c>
      <c r="Y247" s="99">
        <v>9.0265095717216042</v>
      </c>
      <c r="DA247" s="63" t="s">
        <v>2784</v>
      </c>
    </row>
    <row r="248" spans="1:105" ht="12" customHeight="1" x14ac:dyDescent="0.25">
      <c r="A248" s="109" t="s">
        <v>120</v>
      </c>
      <c r="B248" s="110">
        <v>8.2779413064487422</v>
      </c>
      <c r="C248" s="110">
        <v>8.6872832607987238</v>
      </c>
      <c r="D248" s="110">
        <v>8.6322054532605659</v>
      </c>
      <c r="E248" s="110">
        <v>8.4169712427150234</v>
      </c>
      <c r="F248" s="110">
        <v>6.9404942231791402</v>
      </c>
      <c r="G248" s="110">
        <v>7.4660962513297502</v>
      </c>
      <c r="H248" s="110">
        <v>7.6181485284075992</v>
      </c>
      <c r="I248" s="110">
        <v>7.8556652985802051</v>
      </c>
      <c r="J248" s="110">
        <v>8.1790261159614897</v>
      </c>
      <c r="K248" s="110">
        <v>5.8394281656836489</v>
      </c>
      <c r="L248" s="110">
        <v>8.1415140917326756</v>
      </c>
      <c r="M248" s="110">
        <v>7.6937703094535772</v>
      </c>
      <c r="N248" s="110">
        <v>8.3518589066203432</v>
      </c>
      <c r="O248" s="110">
        <v>8.5853327975672951</v>
      </c>
      <c r="P248" s="110">
        <v>7.0272163837545856</v>
      </c>
      <c r="Q248" s="110">
        <v>7.4752113712209534</v>
      </c>
      <c r="R248" s="110">
        <v>7.2658545911719372</v>
      </c>
      <c r="S248" s="110">
        <v>7.5288494256118224</v>
      </c>
      <c r="T248" s="110">
        <v>7.3883295257479107</v>
      </c>
      <c r="U248" s="110">
        <v>7.1480186417434481</v>
      </c>
      <c r="V248" s="110">
        <v>7.2755156904816145</v>
      </c>
      <c r="W248" s="110">
        <v>6.6865049715103195</v>
      </c>
      <c r="X248" s="110">
        <v>7.3928186587677809</v>
      </c>
      <c r="Y248" s="110">
        <v>6.6575689060472332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106.9438861963347</v>
      </c>
      <c r="C250" s="118">
        <f t="shared" si="115"/>
        <v>110.19472909310049</v>
      </c>
      <c r="D250" s="118">
        <f t="shared" si="115"/>
        <v>107.99521236653121</v>
      </c>
      <c r="E250" s="118">
        <f t="shared" si="115"/>
        <v>109.39433381626414</v>
      </c>
      <c r="F250" s="118">
        <f t="shared" si="115"/>
        <v>113.43327973548475</v>
      </c>
      <c r="G250" s="118">
        <f t="shared" si="115"/>
        <v>111.25033097662099</v>
      </c>
      <c r="H250" s="118">
        <f t="shared" si="115"/>
        <v>105.25524150852767</v>
      </c>
      <c r="I250" s="118">
        <f t="shared" si="115"/>
        <v>99.475558835809991</v>
      </c>
      <c r="J250" s="118">
        <f t="shared" si="115"/>
        <v>102.90211506153867</v>
      </c>
      <c r="K250" s="118">
        <f t="shared" si="115"/>
        <v>102.93165248738677</v>
      </c>
      <c r="L250" s="118">
        <f t="shared" si="115"/>
        <v>111.92968351474055</v>
      </c>
      <c r="M250" s="118">
        <f t="shared" si="115"/>
        <v>91.405002545025496</v>
      </c>
      <c r="N250" s="118">
        <f t="shared" si="115"/>
        <v>105.2297325899582</v>
      </c>
      <c r="O250" s="118">
        <f t="shared" si="115"/>
        <v>114.15836975626341</v>
      </c>
      <c r="P250" s="118">
        <f t="shared" si="115"/>
        <v>83.696691273205403</v>
      </c>
      <c r="Q250" s="118">
        <f t="shared" si="115"/>
        <v>90.770102925392891</v>
      </c>
      <c r="R250" s="118">
        <f t="shared" ref="R250:V250" si="116">R251+R254+R256+R265</f>
        <v>103.95621417529834</v>
      </c>
      <c r="S250" s="118">
        <f t="shared" si="116"/>
        <v>101.65850456941044</v>
      </c>
      <c r="T250" s="118">
        <f t="shared" si="116"/>
        <v>100.60284695564542</v>
      </c>
      <c r="U250" s="118">
        <f t="shared" si="116"/>
        <v>94.292075618447726</v>
      </c>
      <c r="V250" s="118">
        <f t="shared" si="116"/>
        <v>87.27006967908963</v>
      </c>
      <c r="W250" s="118">
        <f t="shared" ref="W250:Y250" si="117">W251+W254+W256+W265</f>
        <v>126.31394105465426</v>
      </c>
      <c r="X250" s="118">
        <f t="shared" si="117"/>
        <v>99.499766607852763</v>
      </c>
      <c r="Y250" s="118">
        <f t="shared" si="117"/>
        <v>86.899112292916755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89.642699610485892</v>
      </c>
      <c r="C251" s="123">
        <f t="shared" si="118"/>
        <v>93.080852204877203</v>
      </c>
      <c r="D251" s="123">
        <f t="shared" si="118"/>
        <v>90.932395676079082</v>
      </c>
      <c r="E251" s="123">
        <f t="shared" si="118"/>
        <v>90.935789897172938</v>
      </c>
      <c r="F251" s="123">
        <f t="shared" si="118"/>
        <v>96.752957948817297</v>
      </c>
      <c r="G251" s="123">
        <f t="shared" si="118"/>
        <v>94.945096143984443</v>
      </c>
      <c r="H251" s="123">
        <f t="shared" si="118"/>
        <v>88.30303602138126</v>
      </c>
      <c r="I251" s="123">
        <f t="shared" si="118"/>
        <v>82.740084134658417</v>
      </c>
      <c r="J251" s="123">
        <f t="shared" si="118"/>
        <v>86.068136082984665</v>
      </c>
      <c r="K251" s="123">
        <f t="shared" si="118"/>
        <v>87.792632735696259</v>
      </c>
      <c r="L251" s="123">
        <f t="shared" si="118"/>
        <v>94.773919885749407</v>
      </c>
      <c r="M251" s="123">
        <f t="shared" si="118"/>
        <v>73.535098364327396</v>
      </c>
      <c r="N251" s="123">
        <f t="shared" si="118"/>
        <v>86.25814114359045</v>
      </c>
      <c r="O251" s="123">
        <f t="shared" si="118"/>
        <v>94.37800349789083</v>
      </c>
      <c r="P251" s="123">
        <f t="shared" si="118"/>
        <v>65.921396732557582</v>
      </c>
      <c r="Q251" s="123">
        <f t="shared" si="118"/>
        <v>72.255690115694321</v>
      </c>
      <c r="R251" s="123">
        <f t="shared" ref="R251:V251" si="119">SUM(R252:R253)</f>
        <v>85.515590241074534</v>
      </c>
      <c r="S251" s="123">
        <f t="shared" si="119"/>
        <v>82.096312997567836</v>
      </c>
      <c r="T251" s="123">
        <f t="shared" si="119"/>
        <v>80.654170609088155</v>
      </c>
      <c r="U251" s="123">
        <f t="shared" si="119"/>
        <v>74.312256104663405</v>
      </c>
      <c r="V251" s="123">
        <f t="shared" si="119"/>
        <v>66.006165276556871</v>
      </c>
      <c r="W251" s="123">
        <f t="shared" ref="W251:Y251" si="120">SUM(W252:W253)</f>
        <v>105.56022992956527</v>
      </c>
      <c r="X251" s="123">
        <f t="shared" si="120"/>
        <v>81.906626569705423</v>
      </c>
      <c r="Y251" s="123">
        <f t="shared" si="120"/>
        <v>70.390715661077309</v>
      </c>
      <c r="DA251" s="130" t="s">
        <v>2937</v>
      </c>
    </row>
    <row r="252" spans="1:105" ht="12" customHeight="1" x14ac:dyDescent="0.25">
      <c r="A252" s="97" t="s">
        <v>74</v>
      </c>
      <c r="B252" s="99">
        <v>87.448232828188637</v>
      </c>
      <c r="C252" s="99">
        <v>90.858771306976323</v>
      </c>
      <c r="D252" s="99">
        <v>88.789551014762367</v>
      </c>
      <c r="E252" s="99">
        <v>88.889587518825124</v>
      </c>
      <c r="F252" s="99">
        <v>94.559480122272632</v>
      </c>
      <c r="G252" s="99">
        <v>92.84104843788684</v>
      </c>
      <c r="H252" s="99">
        <v>86.382373568621148</v>
      </c>
      <c r="I252" s="99">
        <v>80.940444146473922</v>
      </c>
      <c r="J252" s="99">
        <v>84.22483315204758</v>
      </c>
      <c r="K252" s="99">
        <v>85.965516126968851</v>
      </c>
      <c r="L252" s="99">
        <v>92.814613917344786</v>
      </c>
      <c r="M252" s="99">
        <v>72.048978883433989</v>
      </c>
      <c r="N252" s="99">
        <v>84.51430187202979</v>
      </c>
      <c r="O252" s="99">
        <v>92.487852675988535</v>
      </c>
      <c r="P252" s="99">
        <v>64.614532563111638</v>
      </c>
      <c r="Q252" s="99">
        <v>70.832485859398076</v>
      </c>
      <c r="R252" s="99">
        <v>83.838387625926842</v>
      </c>
      <c r="S252" s="99">
        <v>80.495931771086561</v>
      </c>
      <c r="T252" s="99">
        <v>79.094771129009416</v>
      </c>
      <c r="U252" s="99">
        <v>72.877290930957344</v>
      </c>
      <c r="V252" s="99">
        <v>64.741681542796925</v>
      </c>
      <c r="W252" s="99">
        <v>103.52364809771458</v>
      </c>
      <c r="X252" s="99">
        <v>80.360127247922762</v>
      </c>
      <c r="Y252" s="99">
        <v>69.063602291691581</v>
      </c>
      <c r="DA252" s="63" t="s">
        <v>2938</v>
      </c>
    </row>
    <row r="253" spans="1:105" ht="12" customHeight="1" x14ac:dyDescent="0.25">
      <c r="A253" s="97" t="s">
        <v>53</v>
      </c>
      <c r="B253" s="99">
        <v>2.1944667822972614</v>
      </c>
      <c r="C253" s="99">
        <v>2.2220808979008746</v>
      </c>
      <c r="D253" s="99">
        <v>2.14284466131671</v>
      </c>
      <c r="E253" s="99">
        <v>2.0462023783478211</v>
      </c>
      <c r="F253" s="99">
        <v>2.1934778265446697</v>
      </c>
      <c r="G253" s="99">
        <v>2.1040477060975986</v>
      </c>
      <c r="H253" s="99">
        <v>1.9206624527601104</v>
      </c>
      <c r="I253" s="99">
        <v>1.7996399881844947</v>
      </c>
      <c r="J253" s="99">
        <v>1.843302930937091</v>
      </c>
      <c r="K253" s="99">
        <v>1.827116608727406</v>
      </c>
      <c r="L253" s="99">
        <v>1.9593059684046219</v>
      </c>
      <c r="M253" s="99">
        <v>1.4861194808934131</v>
      </c>
      <c r="N253" s="99">
        <v>1.7438392715606577</v>
      </c>
      <c r="O253" s="99">
        <v>1.8901508219022918</v>
      </c>
      <c r="P253" s="99">
        <v>1.3068641694459504</v>
      </c>
      <c r="Q253" s="99">
        <v>1.4232042562962466</v>
      </c>
      <c r="R253" s="99">
        <v>1.677202615147698</v>
      </c>
      <c r="S253" s="99">
        <v>1.6003812264812705</v>
      </c>
      <c r="T253" s="99">
        <v>1.5593994800787387</v>
      </c>
      <c r="U253" s="99">
        <v>1.4349651737060569</v>
      </c>
      <c r="V253" s="99">
        <v>1.2644837337599413</v>
      </c>
      <c r="W253" s="99">
        <v>2.0365818318506834</v>
      </c>
      <c r="X253" s="99">
        <v>1.5464993217826668</v>
      </c>
      <c r="Y253" s="99">
        <v>1.3271133693857213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0.4318559967886727</v>
      </c>
      <c r="C254" s="123">
        <f t="shared" si="121"/>
        <v>0.5684381265619618</v>
      </c>
      <c r="D254" s="123">
        <f t="shared" si="121"/>
        <v>0.47855766193498789</v>
      </c>
      <c r="E254" s="123">
        <f t="shared" si="121"/>
        <v>1.6812046897747981</v>
      </c>
      <c r="F254" s="123">
        <f t="shared" si="121"/>
        <v>0.52522760886643094</v>
      </c>
      <c r="G254" s="123">
        <f t="shared" si="121"/>
        <v>0.73542215650384701</v>
      </c>
      <c r="H254" s="123">
        <f t="shared" si="121"/>
        <v>1.04311181354746</v>
      </c>
      <c r="I254" s="123">
        <f t="shared" si="121"/>
        <v>0.4903324104969371</v>
      </c>
      <c r="J254" s="123">
        <f t="shared" si="121"/>
        <v>0.53388654050947892</v>
      </c>
      <c r="K254" s="123">
        <f t="shared" si="121"/>
        <v>0.64589100585088877</v>
      </c>
      <c r="L254" s="123">
        <f t="shared" si="121"/>
        <v>0.66075045060915816</v>
      </c>
      <c r="M254" s="123">
        <f t="shared" si="121"/>
        <v>0.71756821726411368</v>
      </c>
      <c r="N254" s="123">
        <f t="shared" si="121"/>
        <v>0.76725236790670637</v>
      </c>
      <c r="O254" s="123">
        <f t="shared" si="121"/>
        <v>0.8161679592268265</v>
      </c>
      <c r="P254" s="123">
        <f t="shared" si="121"/>
        <v>0.87674691984750941</v>
      </c>
      <c r="Q254" s="123">
        <f t="shared" si="121"/>
        <v>0.86719674747278952</v>
      </c>
      <c r="R254" s="123">
        <f t="shared" si="121"/>
        <v>0.94055794713058771</v>
      </c>
      <c r="S254" s="123">
        <f t="shared" si="121"/>
        <v>1.0120122261468423</v>
      </c>
      <c r="T254" s="123">
        <f t="shared" si="121"/>
        <v>1.3606569336312677</v>
      </c>
      <c r="U254" s="123">
        <f t="shared" si="121"/>
        <v>1.6740876989097264</v>
      </c>
      <c r="V254" s="123">
        <f t="shared" si="121"/>
        <v>2.2148770065426753</v>
      </c>
      <c r="W254" s="123">
        <f t="shared" si="121"/>
        <v>2.4529483188558823</v>
      </c>
      <c r="X254" s="123">
        <f t="shared" si="121"/>
        <v>1.8955078676677091</v>
      </c>
      <c r="Y254" s="123">
        <f t="shared" si="121"/>
        <v>1.970623316170403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0.4318559967886727</v>
      </c>
      <c r="C255" s="99">
        <f>RES_hhdet_tess!C29</f>
        <v>0.5684381265619618</v>
      </c>
      <c r="D255" s="99">
        <f>RES_hhdet_tess!D29</f>
        <v>0.47855766193498789</v>
      </c>
      <c r="E255" s="99">
        <f>RES_hhdet_tess!E29</f>
        <v>1.6812046897747981</v>
      </c>
      <c r="F255" s="99">
        <f>RES_hhdet_tess!F29</f>
        <v>0.52522760886643094</v>
      </c>
      <c r="G255" s="99">
        <f>RES_hhdet_tess!G29</f>
        <v>0.73542215650384701</v>
      </c>
      <c r="H255" s="99">
        <f>RES_hhdet_tess!H29</f>
        <v>1.04311181354746</v>
      </c>
      <c r="I255" s="99">
        <f>RES_hhdet_tess!I29</f>
        <v>0.4903324104969371</v>
      </c>
      <c r="J255" s="99">
        <f>RES_hhdet_tess!J29</f>
        <v>0.53388654050947892</v>
      </c>
      <c r="K255" s="99">
        <f>RES_hhdet_tess!K29</f>
        <v>0.64589100585088877</v>
      </c>
      <c r="L255" s="99">
        <f>RES_hhdet_tess!L29</f>
        <v>0.66075045060915816</v>
      </c>
      <c r="M255" s="99">
        <f>RES_hhdet_tess!M29</f>
        <v>0.71756821726411368</v>
      </c>
      <c r="N255" s="99">
        <f>RES_hhdet_tess!N29</f>
        <v>0.76725236790670637</v>
      </c>
      <c r="O255" s="99">
        <f>RES_hhdet_tess!O29</f>
        <v>0.8161679592268265</v>
      </c>
      <c r="P255" s="99">
        <f>RES_hhdet_tess!P29</f>
        <v>0.87674691984750941</v>
      </c>
      <c r="Q255" s="99">
        <f>RES_hhdet_tess!Q29</f>
        <v>0.86719674747278952</v>
      </c>
      <c r="R255" s="99">
        <f>RES_hhdet_tess!R29</f>
        <v>0.94055794713058771</v>
      </c>
      <c r="S255" s="99">
        <f>RES_hhdet_tess!S29</f>
        <v>1.0120122261468423</v>
      </c>
      <c r="T255" s="99">
        <f>RES_hhdet_tess!T29</f>
        <v>1.3606569336312677</v>
      </c>
      <c r="U255" s="99">
        <f>RES_hhdet_tess!U29</f>
        <v>1.6740876989097264</v>
      </c>
      <c r="V255" s="99">
        <f>RES_hhdet_tess!V29</f>
        <v>2.2148770065426753</v>
      </c>
      <c r="W255" s="99">
        <f>RES_hhdet_tess!W29</f>
        <v>2.4529483188558823</v>
      </c>
      <c r="X255" s="99">
        <f>RES_hhdet_tess!X29</f>
        <v>1.8955078676677091</v>
      </c>
      <c r="Y255" s="99">
        <f>RES_hhdet_tess!Y29</f>
        <v>1.970623316170403</v>
      </c>
      <c r="DA255" s="63" t="s">
        <v>2941</v>
      </c>
    </row>
    <row r="256" spans="1:105" ht="12" customHeight="1" x14ac:dyDescent="0.25">
      <c r="A256" s="121" t="s">
        <v>55</v>
      </c>
      <c r="B256" s="123">
        <v>10.428081136434271</v>
      </c>
      <c r="C256" s="123">
        <v>10.051182683022006</v>
      </c>
      <c r="D256" s="123">
        <v>10.04616190719381</v>
      </c>
      <c r="E256" s="123">
        <v>10.497056545331674</v>
      </c>
      <c r="F256" s="123">
        <v>10.538676265086647</v>
      </c>
      <c r="G256" s="123">
        <v>9.7951302804376628</v>
      </c>
      <c r="H256" s="123">
        <v>10.064841273379942</v>
      </c>
      <c r="I256" s="123">
        <v>10.14340058193679</v>
      </c>
      <c r="J256" s="123">
        <v>10.198206019653657</v>
      </c>
      <c r="K256" s="123">
        <v>9.456653719898247</v>
      </c>
      <c r="L256" s="123">
        <v>10.300103926213929</v>
      </c>
      <c r="M256" s="123">
        <v>11.067246889354042</v>
      </c>
      <c r="N256" s="123">
        <v>11.772193817898286</v>
      </c>
      <c r="O256" s="123">
        <v>12.398613158758057</v>
      </c>
      <c r="P256" s="123">
        <v>11.138215351415035</v>
      </c>
      <c r="Q256" s="123">
        <v>11.65415596672908</v>
      </c>
      <c r="R256" s="123">
        <v>11.745491621011459</v>
      </c>
      <c r="S256" s="123">
        <v>12.462717803132263</v>
      </c>
      <c r="T256" s="123">
        <v>12.572411494063036</v>
      </c>
      <c r="U256" s="123">
        <v>12.385064171164549</v>
      </c>
      <c r="V256" s="123">
        <v>12.863361311888793</v>
      </c>
      <c r="W256" s="123">
        <v>12.505312740012215</v>
      </c>
      <c r="X256" s="123">
        <v>9.3551014705150823</v>
      </c>
      <c r="Y256" s="123">
        <v>8.723865062757131</v>
      </c>
      <c r="DA256" s="130" t="s">
        <v>2942</v>
      </c>
    </row>
    <row r="257" spans="1:105" ht="12" customHeight="1" x14ac:dyDescent="0.25">
      <c r="A257" s="97" t="s">
        <v>141</v>
      </c>
      <c r="B257" s="99">
        <v>10.271107492597864</v>
      </c>
      <c r="C257" s="99">
        <v>9.9751093945180802</v>
      </c>
      <c r="D257" s="99">
        <v>10.346258479276894</v>
      </c>
      <c r="E257" s="99">
        <v>10.151522528472228</v>
      </c>
      <c r="F257" s="99">
        <v>10.395996249234079</v>
      </c>
      <c r="G257" s="99">
        <v>10.186264026650191</v>
      </c>
      <c r="H257" s="99">
        <v>9.9763797091142177</v>
      </c>
      <c r="I257" s="99">
        <v>10.387176597518915</v>
      </c>
      <c r="J257" s="99">
        <v>9.7986138791347805</v>
      </c>
      <c r="K257" s="99">
        <v>9.9285698172232291</v>
      </c>
      <c r="L257" s="99">
        <v>10.501280676771151</v>
      </c>
      <c r="M257" s="99">
        <v>11.359965908368537</v>
      </c>
      <c r="N257" s="99">
        <v>11.368367587219089</v>
      </c>
      <c r="O257" s="99">
        <v>11.431160732805388</v>
      </c>
      <c r="P257" s="99">
        <v>11.499267545240851</v>
      </c>
      <c r="Q257" s="99">
        <v>11.500870881173032</v>
      </c>
      <c r="R257" s="99">
        <v>11.704061881224883</v>
      </c>
      <c r="S257" s="99">
        <v>12.466395865701141</v>
      </c>
      <c r="T257" s="99">
        <v>12.609069170059065</v>
      </c>
      <c r="U257" s="99">
        <v>12.327083010272716</v>
      </c>
      <c r="V257" s="99">
        <v>12.729591624380841</v>
      </c>
      <c r="W257" s="99">
        <v>13.891462659268782</v>
      </c>
      <c r="X257" s="99">
        <v>9.4588259412010913</v>
      </c>
      <c r="Y257" s="99">
        <v>8.4338921054294929</v>
      </c>
      <c r="DA257" s="63" t="s">
        <v>2943</v>
      </c>
    </row>
    <row r="258" spans="1:105" ht="12" customHeight="1" x14ac:dyDescent="0.25">
      <c r="A258" s="97" t="s">
        <v>140</v>
      </c>
      <c r="B258" s="99">
        <v>10.271107492597865</v>
      </c>
      <c r="C258" s="99">
        <v>9.9754069034425825</v>
      </c>
      <c r="D258" s="99">
        <v>10.347085881499588</v>
      </c>
      <c r="E258" s="99">
        <v>10.152578131293758</v>
      </c>
      <c r="F258" s="99">
        <v>10.398948643302727</v>
      </c>
      <c r="G258" s="99">
        <v>10.187351725733718</v>
      </c>
      <c r="H258" s="99">
        <v>9.9761171464154614</v>
      </c>
      <c r="I258" s="99">
        <v>10.389039795841459</v>
      </c>
      <c r="J258" s="99">
        <v>9.8019126422246874</v>
      </c>
      <c r="K258" s="99">
        <v>9.9308714665431363</v>
      </c>
      <c r="L258" s="99">
        <v>10.497414655882608</v>
      </c>
      <c r="M258" s="99">
        <v>11.358598314563283</v>
      </c>
      <c r="N258" s="99">
        <v>11.367451462440314</v>
      </c>
      <c r="O258" s="99">
        <v>11.427233348339396</v>
      </c>
      <c r="P258" s="99">
        <v>11.527679487844541</v>
      </c>
      <c r="Q258" s="99">
        <v>11.527052288022553</v>
      </c>
      <c r="R258" s="99">
        <v>11.708315284346165</v>
      </c>
      <c r="S258" s="99">
        <v>12.430706286145448</v>
      </c>
      <c r="T258" s="99">
        <v>12.487665914926604</v>
      </c>
      <c r="U258" s="99">
        <v>12.226399725925654</v>
      </c>
      <c r="V258" s="99">
        <v>12.638248800965922</v>
      </c>
      <c r="W258" s="99">
        <v>13.680873312340283</v>
      </c>
      <c r="X258" s="99">
        <v>9.3245012703630046</v>
      </c>
      <c r="Y258" s="99">
        <v>8.3239499670938208</v>
      </c>
      <c r="DA258" s="63" t="s">
        <v>2944</v>
      </c>
    </row>
    <row r="259" spans="1:105" ht="12" customHeight="1" x14ac:dyDescent="0.25">
      <c r="A259" s="100" t="s">
        <v>50</v>
      </c>
      <c r="B259" s="102">
        <v>2.5955579475121384</v>
      </c>
      <c r="C259" s="102">
        <v>2.3889888829123191</v>
      </c>
      <c r="D259" s="102">
        <v>2.2637292355496537</v>
      </c>
      <c r="E259" s="102">
        <v>2.4607751171089007</v>
      </c>
      <c r="F259" s="102">
        <v>2.441667105580561</v>
      </c>
      <c r="G259" s="102">
        <v>2.1762966325851303</v>
      </c>
      <c r="H259" s="102">
        <v>2.0175477664993573</v>
      </c>
      <c r="I259" s="102">
        <v>2.5364518558511335</v>
      </c>
      <c r="J259" s="102">
        <v>2.1991855292182869</v>
      </c>
      <c r="K259" s="102">
        <v>2.0314220609866771</v>
      </c>
      <c r="L259" s="102">
        <v>4.6931552294456536</v>
      </c>
      <c r="M259" s="102">
        <v>2.2410839444832051</v>
      </c>
      <c r="N259" s="102">
        <v>2.9011897747018978</v>
      </c>
      <c r="O259" s="102">
        <v>3.0512264834509422</v>
      </c>
      <c r="P259" s="102">
        <v>2.2081387023327315</v>
      </c>
      <c r="Q259" s="102">
        <v>2.5433737491515243</v>
      </c>
      <c r="R259" s="102">
        <v>2.4348179305889741</v>
      </c>
      <c r="S259" s="102">
        <v>2.9053832881955617</v>
      </c>
      <c r="T259" s="102">
        <v>2.8947607086721909</v>
      </c>
      <c r="U259" s="102">
        <v>2.5862375006234886</v>
      </c>
      <c r="V259" s="102">
        <v>2.7254099511520273</v>
      </c>
      <c r="W259" s="102">
        <v>3.0153553059925882</v>
      </c>
      <c r="X259" s="102">
        <v>0.78233593677462654</v>
      </c>
      <c r="Y259" s="102">
        <v>0.55310247246228461</v>
      </c>
      <c r="DA259" s="131" t="s">
        <v>2945</v>
      </c>
    </row>
    <row r="260" spans="1:105" ht="12" customHeight="1" x14ac:dyDescent="0.25">
      <c r="A260" s="103" t="s">
        <v>52</v>
      </c>
      <c r="B260" s="105">
        <v>7.6755495450857234</v>
      </c>
      <c r="C260" s="105">
        <v>7.586418020530262</v>
      </c>
      <c r="D260" s="105">
        <v>8.083356645949932</v>
      </c>
      <c r="E260" s="105">
        <v>7.6918030141848579</v>
      </c>
      <c r="F260" s="105">
        <v>7.9572815377221691</v>
      </c>
      <c r="G260" s="105">
        <v>8.01105509314859</v>
      </c>
      <c r="H260" s="105">
        <v>7.9585693799161055</v>
      </c>
      <c r="I260" s="105">
        <v>7.8525879399903236</v>
      </c>
      <c r="J260" s="105">
        <v>7.6027271130064005</v>
      </c>
      <c r="K260" s="105">
        <v>7.8994494055564566</v>
      </c>
      <c r="L260" s="105">
        <v>5.8042594264369525</v>
      </c>
      <c r="M260" s="105">
        <v>9.1175143700800749</v>
      </c>
      <c r="N260" s="105">
        <v>8.4662616877384185</v>
      </c>
      <c r="O260" s="105">
        <v>8.3760068648884545</v>
      </c>
      <c r="P260" s="105">
        <v>9.3195407855118102</v>
      </c>
      <c r="Q260" s="105">
        <v>8.9836785388710272</v>
      </c>
      <c r="R260" s="105">
        <v>9.2734973537571932</v>
      </c>
      <c r="S260" s="105">
        <v>9.5253229979498855</v>
      </c>
      <c r="T260" s="105">
        <v>9.5929052062544127</v>
      </c>
      <c r="U260" s="105">
        <v>9.6401622253021646</v>
      </c>
      <c r="V260" s="105">
        <v>9.9128388498138964</v>
      </c>
      <c r="W260" s="105">
        <v>10.665518006347693</v>
      </c>
      <c r="X260" s="105">
        <v>8.5421653335883772</v>
      </c>
      <c r="Y260" s="105">
        <v>7.7708474946315356</v>
      </c>
      <c r="DA260" s="132" t="s">
        <v>2946</v>
      </c>
    </row>
    <row r="261" spans="1:105" ht="12" customHeight="1" x14ac:dyDescent="0.25">
      <c r="A261" s="106" t="s">
        <v>122</v>
      </c>
      <c r="B261" s="102">
        <v>10.448176556217046</v>
      </c>
      <c r="C261" s="102">
        <v>10.060837251446944</v>
      </c>
      <c r="D261" s="102">
        <v>10.009818056394327</v>
      </c>
      <c r="E261" s="102">
        <v>10.536778393770591</v>
      </c>
      <c r="F261" s="102">
        <v>10.554349622703091</v>
      </c>
      <c r="G261" s="102">
        <v>9.7539561077244379</v>
      </c>
      <c r="H261" s="102">
        <v>10.073319650778405</v>
      </c>
      <c r="I261" s="102">
        <v>10.121549335914224</v>
      </c>
      <c r="J261" s="102">
        <v>10.231648909955664</v>
      </c>
      <c r="K261" s="102">
        <v>9.4197577920077933</v>
      </c>
      <c r="L261" s="102">
        <v>10.285990156752277</v>
      </c>
      <c r="M261" s="102">
        <v>11.048383295847714</v>
      </c>
      <c r="N261" s="102">
        <v>11.794759358253829</v>
      </c>
      <c r="O261" s="102">
        <v>12.444210264932876</v>
      </c>
      <c r="P261" s="102">
        <v>11.12245630209927</v>
      </c>
      <c r="Q261" s="102">
        <v>11.660537281234726</v>
      </c>
      <c r="R261" s="102">
        <v>11.747296351711324</v>
      </c>
      <c r="S261" s="102">
        <v>12.462682764226763</v>
      </c>
      <c r="T261" s="102">
        <v>12.570970830312811</v>
      </c>
      <c r="U261" s="102">
        <v>12.387027470537083</v>
      </c>
      <c r="V261" s="102">
        <v>12.868088672198189</v>
      </c>
      <c r="W261" s="102">
        <v>12.461420544915244</v>
      </c>
      <c r="X261" s="102">
        <v>9.3518918731107288</v>
      </c>
      <c r="Y261" s="102">
        <v>8.7306627452365166</v>
      </c>
      <c r="DA261" s="131" t="s">
        <v>2947</v>
      </c>
    </row>
    <row r="262" spans="1:105" ht="12" customHeight="1" x14ac:dyDescent="0.25">
      <c r="A262" s="107" t="s">
        <v>121</v>
      </c>
      <c r="B262" s="105">
        <v>10.448176556217048</v>
      </c>
      <c r="C262" s="105">
        <v>10.06073618449544</v>
      </c>
      <c r="D262" s="105">
        <v>10.009474582955699</v>
      </c>
      <c r="E262" s="105">
        <v>10.536634669672704</v>
      </c>
      <c r="F262" s="105">
        <v>10.554394852527681</v>
      </c>
      <c r="G262" s="105">
        <v>9.7542291303979027</v>
      </c>
      <c r="H262" s="105">
        <v>10.074383308714486</v>
      </c>
      <c r="I262" s="105">
        <v>10.121705228243783</v>
      </c>
      <c r="J262" s="105">
        <v>10.2317057676534</v>
      </c>
      <c r="K262" s="105">
        <v>9.4191020094685527</v>
      </c>
      <c r="L262" s="105">
        <v>10.28199618293435</v>
      </c>
      <c r="M262" s="105">
        <v>11.047076791852419</v>
      </c>
      <c r="N262" s="105">
        <v>11.792869988949086</v>
      </c>
      <c r="O262" s="105">
        <v>12.442836733376064</v>
      </c>
      <c r="P262" s="105">
        <v>11.121582714672792</v>
      </c>
      <c r="Q262" s="105">
        <v>11.660063551135796</v>
      </c>
      <c r="R262" s="105">
        <v>11.745874644034068</v>
      </c>
      <c r="S262" s="105">
        <v>12.461864598222574</v>
      </c>
      <c r="T262" s="105">
        <v>12.571739688990819</v>
      </c>
      <c r="U262" s="105">
        <v>12.38782856863928</v>
      </c>
      <c r="V262" s="105">
        <v>12.867184752041439</v>
      </c>
      <c r="W262" s="105">
        <v>12.459837022247664</v>
      </c>
      <c r="X262" s="105">
        <v>9.3539935191558925</v>
      </c>
      <c r="Y262" s="105">
        <v>8.7341866312272014</v>
      </c>
      <c r="DA262" s="132" t="s">
        <v>2948</v>
      </c>
    </row>
    <row r="263" spans="1:105" ht="12" customHeight="1" x14ac:dyDescent="0.25">
      <c r="A263" s="108" t="s">
        <v>53</v>
      </c>
      <c r="B263" s="99">
        <v>2.6410673221659695</v>
      </c>
      <c r="C263" s="99">
        <v>2.4097931685092413</v>
      </c>
      <c r="D263" s="99">
        <v>2.1887959176355882</v>
      </c>
      <c r="E263" s="99">
        <v>2.554517148931041</v>
      </c>
      <c r="F263" s="99">
        <v>2.478478648093867</v>
      </c>
      <c r="G263" s="99">
        <v>2.0824234853424608</v>
      </c>
      <c r="H263" s="99">
        <v>2.0364946575837668</v>
      </c>
      <c r="I263" s="99">
        <v>2.4712116398729655</v>
      </c>
      <c r="J263" s="99">
        <v>2.2976828217421383</v>
      </c>
      <c r="K263" s="99">
        <v>1.9232665157176161</v>
      </c>
      <c r="L263" s="99">
        <v>4.5968562777289073</v>
      </c>
      <c r="M263" s="99">
        <v>2.175747843361334</v>
      </c>
      <c r="N263" s="99">
        <v>3.0106858311573319</v>
      </c>
      <c r="O263" s="99">
        <v>3.3221943084064982</v>
      </c>
      <c r="P263" s="99">
        <v>2.1279653387668871</v>
      </c>
      <c r="Q263" s="99">
        <v>2.5755269360147723</v>
      </c>
      <c r="R263" s="99">
        <v>2.443030623867978</v>
      </c>
      <c r="S263" s="99">
        <v>2.9141679514860344</v>
      </c>
      <c r="T263" s="99">
        <v>2.9173529587181797</v>
      </c>
      <c r="U263" s="99">
        <v>2.6232480916522545</v>
      </c>
      <c r="V263" s="99">
        <v>2.7761662894747006</v>
      </c>
      <c r="W263" s="99">
        <v>2.7379540605250723</v>
      </c>
      <c r="X263" s="99">
        <v>0.78704562413072932</v>
      </c>
      <c r="Y263" s="99">
        <v>0.60031583592448712</v>
      </c>
      <c r="DA263" s="63" t="s">
        <v>2949</v>
      </c>
    </row>
    <row r="264" spans="1:105" ht="12" customHeight="1" x14ac:dyDescent="0.25">
      <c r="A264" s="108" t="s">
        <v>52</v>
      </c>
      <c r="B264" s="99">
        <v>7.8071092340510795</v>
      </c>
      <c r="C264" s="99">
        <v>7.650943015986198</v>
      </c>
      <c r="D264" s="99">
        <v>7.8206786653201101</v>
      </c>
      <c r="E264" s="99">
        <v>7.9821175207416628</v>
      </c>
      <c r="F264" s="99">
        <v>8.0759162044338115</v>
      </c>
      <c r="G264" s="99">
        <v>7.6718056450554428</v>
      </c>
      <c r="H264" s="99">
        <v>8.0378886511307197</v>
      </c>
      <c r="I264" s="99">
        <v>7.6504935883708178</v>
      </c>
      <c r="J264" s="99">
        <v>7.9340229459112619</v>
      </c>
      <c r="K264" s="99">
        <v>7.4958354937509357</v>
      </c>
      <c r="L264" s="99">
        <v>5.6851399052054417</v>
      </c>
      <c r="M264" s="99">
        <v>8.8713289484910849</v>
      </c>
      <c r="N264" s="99">
        <v>8.7821841577917539</v>
      </c>
      <c r="O264" s="99">
        <v>9.1206424249695637</v>
      </c>
      <c r="P264" s="99">
        <v>8.9936173759059042</v>
      </c>
      <c r="Q264" s="99">
        <v>9.0845366151210243</v>
      </c>
      <c r="R264" s="99">
        <v>9.3028440201660914</v>
      </c>
      <c r="S264" s="99">
        <v>9.5476966467365383</v>
      </c>
      <c r="T264" s="99">
        <v>9.6543867302726376</v>
      </c>
      <c r="U264" s="99">
        <v>9.7645804769870264</v>
      </c>
      <c r="V264" s="99">
        <v>10.091018462566737</v>
      </c>
      <c r="W264" s="99">
        <v>9.7218829617225921</v>
      </c>
      <c r="X264" s="99">
        <v>8.5669478950251623</v>
      </c>
      <c r="Y264" s="99">
        <v>8.1338707953027143</v>
      </c>
      <c r="DA264" s="63" t="s">
        <v>2950</v>
      </c>
    </row>
    <row r="265" spans="1:105" ht="12" customHeight="1" x14ac:dyDescent="0.25">
      <c r="A265" s="121" t="s">
        <v>54</v>
      </c>
      <c r="B265" s="123">
        <v>6.4412494526258737</v>
      </c>
      <c r="C265" s="123">
        <v>6.4942560786393271</v>
      </c>
      <c r="D265" s="123">
        <v>6.5380971213233323</v>
      </c>
      <c r="E265" s="123">
        <v>6.2802826839847281</v>
      </c>
      <c r="F265" s="123">
        <v>5.6164179127143683</v>
      </c>
      <c r="G265" s="123">
        <v>5.7746823956950415</v>
      </c>
      <c r="H265" s="123">
        <v>5.8442524002190179</v>
      </c>
      <c r="I265" s="123">
        <v>6.1017417087178556</v>
      </c>
      <c r="J265" s="123">
        <v>6.1018864183908672</v>
      </c>
      <c r="K265" s="123">
        <v>5.0364750259413826</v>
      </c>
      <c r="L265" s="123">
        <v>6.19490925216805</v>
      </c>
      <c r="M265" s="123">
        <v>6.0850890740799386</v>
      </c>
      <c r="N265" s="123">
        <v>6.4321452605627663</v>
      </c>
      <c r="O265" s="123">
        <v>6.5655851403876984</v>
      </c>
      <c r="P265" s="123">
        <v>5.7603322693852865</v>
      </c>
      <c r="Q265" s="123">
        <v>5.9930600954967019</v>
      </c>
      <c r="R265" s="123">
        <v>5.7545743660817719</v>
      </c>
      <c r="S265" s="123">
        <v>6.0874615425635019</v>
      </c>
      <c r="T265" s="123">
        <v>6.0156079188629699</v>
      </c>
      <c r="U265" s="123">
        <v>5.9206676437100469</v>
      </c>
      <c r="V265" s="123">
        <v>6.1856660841012792</v>
      </c>
      <c r="W265" s="123">
        <v>5.7954500662208996</v>
      </c>
      <c r="X265" s="123">
        <v>6.3425306999645485</v>
      </c>
      <c r="Y265" s="123">
        <v>5.813908252911915</v>
      </c>
      <c r="DA265" s="130" t="s">
        <v>2951</v>
      </c>
    </row>
    <row r="266" spans="1:105" ht="12" customHeight="1" x14ac:dyDescent="0.25">
      <c r="A266" s="97" t="s">
        <v>50</v>
      </c>
      <c r="B266" s="99">
        <v>6.6361821513813428</v>
      </c>
      <c r="C266" s="99">
        <v>6.360937568405272</v>
      </c>
      <c r="D266" s="99">
        <v>6.4891541291696244</v>
      </c>
      <c r="E266" s="99">
        <v>6.0941774463656042</v>
      </c>
      <c r="F266" s="99">
        <v>5.9712093543457243</v>
      </c>
      <c r="G266" s="99">
        <v>5.8075474180034945</v>
      </c>
      <c r="H266" s="99">
        <v>5.777857116657259</v>
      </c>
      <c r="I266" s="99">
        <v>6.1129202946772647</v>
      </c>
      <c r="J266" s="99">
        <v>5.7355489941358879</v>
      </c>
      <c r="K266" s="99">
        <v>5.8014801413093489</v>
      </c>
      <c r="L266" s="99">
        <v>5.9511892199599856</v>
      </c>
      <c r="M266" s="99">
        <v>6.2212396202013833</v>
      </c>
      <c r="N266" s="99">
        <v>6.2315313267164241</v>
      </c>
      <c r="O266" s="99">
        <v>6.2036274668661271</v>
      </c>
      <c r="P266" s="99">
        <v>6.2006625136897116</v>
      </c>
      <c r="Q266" s="99">
        <v>6.1293611286354315</v>
      </c>
      <c r="R266" s="99">
        <v>5.6092259867381236</v>
      </c>
      <c r="S266" s="99">
        <v>6.0732738969965343</v>
      </c>
      <c r="T266" s="99">
        <v>5.9311566937721292</v>
      </c>
      <c r="U266" s="99">
        <v>5.9196925709606196</v>
      </c>
      <c r="V266" s="99">
        <v>6.409050699229291</v>
      </c>
      <c r="W266" s="99">
        <v>6.0999939121388911</v>
      </c>
      <c r="X266" s="99">
        <v>6.0518363645737789</v>
      </c>
      <c r="Y266" s="99">
        <v>5.6313006319829793</v>
      </c>
      <c r="DA266" s="63" t="s">
        <v>2952</v>
      </c>
    </row>
    <row r="267" spans="1:105" ht="12" customHeight="1" x14ac:dyDescent="0.25">
      <c r="A267" s="109" t="s">
        <v>120</v>
      </c>
      <c r="B267" s="110">
        <v>6.2774851315478992</v>
      </c>
      <c r="C267" s="110">
        <v>6.6038594786901141</v>
      </c>
      <c r="D267" s="110">
        <v>6.5782160445983022</v>
      </c>
      <c r="E267" s="110">
        <v>6.4320511462041479</v>
      </c>
      <c r="F267" s="110">
        <v>5.321047173998112</v>
      </c>
      <c r="G267" s="110">
        <v>5.7480099620434189</v>
      </c>
      <c r="H267" s="110">
        <v>5.894166743309075</v>
      </c>
      <c r="I267" s="110">
        <v>6.093742758710782</v>
      </c>
      <c r="J267" s="110">
        <v>6.3515206663510888</v>
      </c>
      <c r="K267" s="110">
        <v>4.5422830507701475</v>
      </c>
      <c r="L267" s="110">
        <v>6.3436764593755148</v>
      </c>
      <c r="M267" s="110">
        <v>6.0062636360657038</v>
      </c>
      <c r="N267" s="110">
        <v>6.5392912943685406</v>
      </c>
      <c r="O267" s="110">
        <v>6.7496096294809611</v>
      </c>
      <c r="P267" s="110">
        <v>5.5413293335122669</v>
      </c>
      <c r="Q267" s="110">
        <v>5.9285088441901008</v>
      </c>
      <c r="R267" s="110">
        <v>5.816259985386746</v>
      </c>
      <c r="S267" s="110">
        <v>6.0929797797137049</v>
      </c>
      <c r="T267" s="110">
        <v>6.0462999917665838</v>
      </c>
      <c r="U267" s="110">
        <v>5.9210038135202225</v>
      </c>
      <c r="V267" s="110">
        <v>6.1142190276015462</v>
      </c>
      <c r="W267" s="110">
        <v>5.7109411469721367</v>
      </c>
      <c r="X267" s="110">
        <v>6.4070940475910092</v>
      </c>
      <c r="Y267" s="110">
        <v>5.8483391464229992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41.51536166926487</v>
      </c>
      <c r="C269" s="118">
        <f t="shared" si="122"/>
        <v>42.754031127236765</v>
      </c>
      <c r="D269" s="118">
        <f t="shared" si="122"/>
        <v>41.606537381320621</v>
      </c>
      <c r="E269" s="118">
        <f t="shared" si="122"/>
        <v>41.33658437580857</v>
      </c>
      <c r="F269" s="118">
        <f t="shared" si="122"/>
        <v>43.561206373730279</v>
      </c>
      <c r="G269" s="118">
        <f t="shared" si="122"/>
        <v>42.350678025924168</v>
      </c>
      <c r="H269" s="118">
        <f t="shared" si="122"/>
        <v>39.016938161700459</v>
      </c>
      <c r="I269" s="118">
        <f t="shared" si="122"/>
        <v>36.173743709382393</v>
      </c>
      <c r="J269" s="118">
        <f t="shared" si="122"/>
        <v>37.05007267888508</v>
      </c>
      <c r="K269" s="118">
        <f t="shared" si="122"/>
        <v>37.256718458574213</v>
      </c>
      <c r="L269" s="118">
        <f t="shared" si="122"/>
        <v>39.529708241558936</v>
      </c>
      <c r="M269" s="118">
        <f t="shared" si="122"/>
        <v>30.41177687812851</v>
      </c>
      <c r="N269" s="118">
        <f t="shared" si="122"/>
        <v>34.569077404902096</v>
      </c>
      <c r="O269" s="118">
        <f t="shared" si="122"/>
        <v>36.668402005701196</v>
      </c>
      <c r="P269" s="118">
        <f t="shared" si="122"/>
        <v>25.827211298232847</v>
      </c>
      <c r="Q269" s="118">
        <f t="shared" si="122"/>
        <v>27.96095541231826</v>
      </c>
      <c r="R269" s="118">
        <f t="shared" ref="R269:V269" si="123">R270+R273+R275+R284</f>
        <v>32.104807391931921</v>
      </c>
      <c r="S269" s="118">
        <f t="shared" si="123"/>
        <v>30.162277095846516</v>
      </c>
      <c r="T269" s="118">
        <f t="shared" si="123"/>
        <v>29.051757631454169</v>
      </c>
      <c r="U269" s="118">
        <f t="shared" si="123"/>
        <v>26.297036096174246</v>
      </c>
      <c r="V269" s="118">
        <f t="shared" si="123"/>
        <v>22.970342202152693</v>
      </c>
      <c r="W269" s="118">
        <f t="shared" ref="W269:Y269" si="124">W270+W273+W275+W284</f>
        <v>35.338204401863138</v>
      </c>
      <c r="X269" s="118">
        <f t="shared" si="124"/>
        <v>26.790993479842889</v>
      </c>
      <c r="Y269" s="118">
        <f t="shared" si="124"/>
        <v>22.555359379446141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39.954380921198236</v>
      </c>
      <c r="C270" s="123">
        <f t="shared" si="125"/>
        <v>41.271665673917923</v>
      </c>
      <c r="D270" s="123">
        <f t="shared" si="125"/>
        <v>40.109598381209317</v>
      </c>
      <c r="E270" s="123">
        <f t="shared" si="125"/>
        <v>39.938264387659807</v>
      </c>
      <c r="F270" s="123">
        <f t="shared" si="125"/>
        <v>42.182865925510541</v>
      </c>
      <c r="G270" s="123">
        <f t="shared" si="125"/>
        <v>41.040013160606861</v>
      </c>
      <c r="H270" s="123">
        <f t="shared" si="125"/>
        <v>37.790505826022148</v>
      </c>
      <c r="I270" s="123">
        <f t="shared" si="125"/>
        <v>34.932511444163737</v>
      </c>
      <c r="J270" s="123">
        <f t="shared" si="125"/>
        <v>35.926825662296523</v>
      </c>
      <c r="K270" s="123">
        <f t="shared" si="125"/>
        <v>36.164794935622261</v>
      </c>
      <c r="L270" s="123">
        <f t="shared" si="125"/>
        <v>38.452311603873099</v>
      </c>
      <c r="M270" s="123">
        <f t="shared" si="125"/>
        <v>29.330486900272685</v>
      </c>
      <c r="N270" s="123">
        <f t="shared" si="125"/>
        <v>33.564474161894438</v>
      </c>
      <c r="O270" s="123">
        <f t="shared" si="125"/>
        <v>35.724744327523517</v>
      </c>
      <c r="P270" s="123">
        <f t="shared" si="125"/>
        <v>24.907102808304082</v>
      </c>
      <c r="Q270" s="123">
        <f t="shared" si="125"/>
        <v>27.086612836852133</v>
      </c>
      <c r="R270" s="123">
        <f t="shared" ref="R270:V270" si="126">SUM(R271:R272)</f>
        <v>31.348382319119722</v>
      </c>
      <c r="S270" s="123">
        <f t="shared" si="126"/>
        <v>29.396337927679696</v>
      </c>
      <c r="T270" s="123">
        <f t="shared" si="126"/>
        <v>28.335600553482404</v>
      </c>
      <c r="U270" s="123">
        <f t="shared" si="126"/>
        <v>25.614041635699586</v>
      </c>
      <c r="V270" s="123">
        <f t="shared" si="126"/>
        <v>22.278074401018689</v>
      </c>
      <c r="W270" s="123">
        <f t="shared" ref="W270:Y270" si="127">SUM(W271:W272)</f>
        <v>34.730523410853685</v>
      </c>
      <c r="X270" s="123">
        <f t="shared" si="127"/>
        <v>26.316819666226895</v>
      </c>
      <c r="Y270" s="123">
        <f t="shared" si="127"/>
        <v>22.170493955600751</v>
      </c>
      <c r="DA270" s="130" t="s">
        <v>3105</v>
      </c>
    </row>
    <row r="271" spans="1:105" ht="12" customHeight="1" x14ac:dyDescent="0.25">
      <c r="A271" s="97" t="s">
        <v>74</v>
      </c>
      <c r="B271" s="99">
        <v>39.954380921198236</v>
      </c>
      <c r="C271" s="99">
        <v>41.271665673917923</v>
      </c>
      <c r="D271" s="99">
        <v>40.109598381209317</v>
      </c>
      <c r="E271" s="99">
        <v>39.938264387659807</v>
      </c>
      <c r="F271" s="99">
        <v>42.182865925510541</v>
      </c>
      <c r="G271" s="99">
        <v>41.040013160606861</v>
      </c>
      <c r="H271" s="99">
        <v>37.790505826022148</v>
      </c>
      <c r="I271" s="99">
        <v>34.932511444163737</v>
      </c>
      <c r="J271" s="99">
        <v>35.926825662296523</v>
      </c>
      <c r="K271" s="99">
        <v>36.164794935622261</v>
      </c>
      <c r="L271" s="99">
        <v>38.452311603873099</v>
      </c>
      <c r="M271" s="99">
        <v>29.330486900272685</v>
      </c>
      <c r="N271" s="99">
        <v>33.564474161894438</v>
      </c>
      <c r="O271" s="99">
        <v>35.724744327523517</v>
      </c>
      <c r="P271" s="99">
        <v>24.907102808304082</v>
      </c>
      <c r="Q271" s="99">
        <v>27.086612836852133</v>
      </c>
      <c r="R271" s="99">
        <v>31.348382319119722</v>
      </c>
      <c r="S271" s="99">
        <v>29.396337927679696</v>
      </c>
      <c r="T271" s="99">
        <v>28.335600553482404</v>
      </c>
      <c r="U271" s="99">
        <v>25.614041635699586</v>
      </c>
      <c r="V271" s="99">
        <v>22.278074401018689</v>
      </c>
      <c r="W271" s="99">
        <v>34.730523410853685</v>
      </c>
      <c r="X271" s="99">
        <v>26.316819666226895</v>
      </c>
      <c r="Y271" s="99">
        <v>22.170493955600751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0.43613766154560651</v>
      </c>
      <c r="C275" s="123">
        <v>0.41820509506637726</v>
      </c>
      <c r="D275" s="123">
        <v>0.41459611955027786</v>
      </c>
      <c r="E275" s="123">
        <v>0.38622473651429173</v>
      </c>
      <c r="F275" s="123">
        <v>0.37714344844629877</v>
      </c>
      <c r="G275" s="123">
        <v>0.3522125144856223</v>
      </c>
      <c r="H275" s="123">
        <v>0.31485790402676028</v>
      </c>
      <c r="I275" s="123">
        <v>0.30478137931224797</v>
      </c>
      <c r="J275" s="123">
        <v>0.26960542773794571</v>
      </c>
      <c r="K275" s="123">
        <v>0.25587405183280382</v>
      </c>
      <c r="L275" s="123">
        <v>0.24925230032234547</v>
      </c>
      <c r="M275" s="123">
        <v>0.24395497019987952</v>
      </c>
      <c r="N275" s="123">
        <v>0.20841072442414763</v>
      </c>
      <c r="O275" s="123">
        <v>0.17644167042442252</v>
      </c>
      <c r="P275" s="123">
        <v>0.16446625889602629</v>
      </c>
      <c r="Q275" s="123">
        <v>0.15173077162383913</v>
      </c>
      <c r="R275" s="123">
        <v>0.14355231519034603</v>
      </c>
      <c r="S275" s="123">
        <v>0.14266602055055552</v>
      </c>
      <c r="T275" s="123">
        <v>0.13725907913122792</v>
      </c>
      <c r="U275" s="123">
        <v>0.12791072644955756</v>
      </c>
      <c r="V275" s="123">
        <v>0.12494001452917768</v>
      </c>
      <c r="W275" s="123">
        <v>0.12426656258111556</v>
      </c>
      <c r="X275" s="123">
        <v>7.3241715705269259E-2</v>
      </c>
      <c r="Y275" s="123">
        <v>5.9581056679629166E-2</v>
      </c>
      <c r="DA275" s="130" t="s">
        <v>3110</v>
      </c>
    </row>
    <row r="276" spans="1:105" ht="12" customHeight="1" x14ac:dyDescent="0.25">
      <c r="A276" s="97" t="s">
        <v>141</v>
      </c>
      <c r="B276" s="99">
        <v>3.8440293764198739</v>
      </c>
      <c r="C276" s="99">
        <v>3.7156385747173331</v>
      </c>
      <c r="D276" s="99">
        <v>3.8379764564495864</v>
      </c>
      <c r="E276" s="99">
        <v>3.747293110621515</v>
      </c>
      <c r="F276" s="99">
        <v>3.8110563231513703</v>
      </c>
      <c r="G276" s="99">
        <v>3.7000654352938507</v>
      </c>
      <c r="H276" s="99">
        <v>3.583461426631148</v>
      </c>
      <c r="I276" s="99">
        <v>3.7078357649616311</v>
      </c>
      <c r="J276" s="99">
        <v>3.4922201555282748</v>
      </c>
      <c r="K276" s="99">
        <v>3.5267318041540379</v>
      </c>
      <c r="L276" s="99">
        <v>3.7188717054059399</v>
      </c>
      <c r="M276" s="99">
        <v>4.0058209483651828</v>
      </c>
      <c r="N276" s="99">
        <v>3.9759049626903069</v>
      </c>
      <c r="O276" s="99">
        <v>3.9352202435206425</v>
      </c>
      <c r="P276" s="99">
        <v>3.9109084096325555</v>
      </c>
      <c r="Q276" s="99">
        <v>3.8312446626878143</v>
      </c>
      <c r="R276" s="99">
        <v>3.8018234286098531</v>
      </c>
      <c r="S276" s="99">
        <v>3.9314959810149079</v>
      </c>
      <c r="T276" s="99">
        <v>3.8853367872879812</v>
      </c>
      <c r="U276" s="99">
        <v>3.7155804265628558</v>
      </c>
      <c r="V276" s="99">
        <v>3.7577601965501537</v>
      </c>
      <c r="W276" s="99">
        <v>4.0309256341691553</v>
      </c>
      <c r="X276" s="99">
        <v>2.7191045680121859</v>
      </c>
      <c r="Y276" s="99">
        <v>2.3976706841002691</v>
      </c>
      <c r="DA276" s="63" t="s">
        <v>3111</v>
      </c>
    </row>
    <row r="277" spans="1:105" ht="12" customHeight="1" x14ac:dyDescent="0.25">
      <c r="A277" s="97" t="s">
        <v>140</v>
      </c>
      <c r="B277" s="99">
        <v>0.97140459348003139</v>
      </c>
      <c r="C277" s="99">
        <v>0.89044709501140251</v>
      </c>
      <c r="D277" s="99">
        <v>0.8397802490533488</v>
      </c>
      <c r="E277" s="99">
        <v>0.90963787207393987</v>
      </c>
      <c r="F277" s="99">
        <v>0.89612363330368161</v>
      </c>
      <c r="G277" s="99">
        <v>0.78805209736200532</v>
      </c>
      <c r="H277" s="99">
        <v>0.72337732172555569</v>
      </c>
      <c r="I277" s="99">
        <v>0.90358673168292691</v>
      </c>
      <c r="J277" s="99">
        <v>0.7827442046281059</v>
      </c>
      <c r="K277" s="99">
        <v>0.72041239774328447</v>
      </c>
      <c r="L277" s="99">
        <v>1.6567373861363608</v>
      </c>
      <c r="M277" s="99">
        <v>0.78893215259695415</v>
      </c>
      <c r="N277" s="99">
        <v>1.0185289828328932</v>
      </c>
      <c r="O277" s="99">
        <v>1.0653136054634476</v>
      </c>
      <c r="P277" s="99">
        <v>0.75630169372601785</v>
      </c>
      <c r="Q277" s="99">
        <v>0.8665674465213633</v>
      </c>
      <c r="R277" s="99">
        <v>0.80028245591498748</v>
      </c>
      <c r="S277" s="99">
        <v>0.90790420778300407</v>
      </c>
      <c r="T277" s="99">
        <v>0.86288307540961251</v>
      </c>
      <c r="U277" s="99">
        <v>0.77091711297314669</v>
      </c>
      <c r="V277" s="99">
        <v>0.81240225257884546</v>
      </c>
      <c r="W277" s="99">
        <v>0.87268741604340294</v>
      </c>
      <c r="X277" s="99">
        <v>0.22466277092737652</v>
      </c>
      <c r="Y277" s="99">
        <v>0.15733656201271423</v>
      </c>
      <c r="DA277" s="63" t="s">
        <v>3112</v>
      </c>
    </row>
    <row r="278" spans="1:105" ht="12" customHeight="1" x14ac:dyDescent="0.25">
      <c r="A278" s="100" t="s">
        <v>50</v>
      </c>
      <c r="B278" s="102">
        <v>0.97140459348003139</v>
      </c>
      <c r="C278" s="102">
        <v>0.89044709501140251</v>
      </c>
      <c r="D278" s="102">
        <v>0.8397802490533488</v>
      </c>
      <c r="E278" s="102">
        <v>0.90963787207393987</v>
      </c>
      <c r="F278" s="102">
        <v>0.89612363330368161</v>
      </c>
      <c r="G278" s="102">
        <v>0.78805209736200532</v>
      </c>
      <c r="H278" s="102">
        <v>0.72337732172555569</v>
      </c>
      <c r="I278" s="102">
        <v>0.90358673168292691</v>
      </c>
      <c r="J278" s="102">
        <v>0.7827442046281059</v>
      </c>
      <c r="K278" s="102">
        <v>0.72041239774328447</v>
      </c>
      <c r="L278" s="102">
        <v>1.6567373861363608</v>
      </c>
      <c r="M278" s="102">
        <v>0.78893215259695415</v>
      </c>
      <c r="N278" s="102">
        <v>1.0185289828328932</v>
      </c>
      <c r="O278" s="102">
        <v>1.0653136054634476</v>
      </c>
      <c r="P278" s="102">
        <v>0.75630169372601785</v>
      </c>
      <c r="Q278" s="102">
        <v>0.8665674465213633</v>
      </c>
      <c r="R278" s="102">
        <v>0.80028245591498748</v>
      </c>
      <c r="S278" s="102">
        <v>0.90790420778300407</v>
      </c>
      <c r="T278" s="102">
        <v>0.86288307540961251</v>
      </c>
      <c r="U278" s="102">
        <v>0.77091711297314669</v>
      </c>
      <c r="V278" s="102">
        <v>0.81240225257884546</v>
      </c>
      <c r="W278" s="102">
        <v>0.87268741604340294</v>
      </c>
      <c r="X278" s="102">
        <v>0.22466277092737652</v>
      </c>
      <c r="Y278" s="102">
        <v>0.15733656201271423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1.1248430865210257</v>
      </c>
      <c r="C284" s="123">
        <v>1.0641603582524624</v>
      </c>
      <c r="D284" s="123">
        <v>1.0823428805610278</v>
      </c>
      <c r="E284" s="123">
        <v>1.0120952516344703</v>
      </c>
      <c r="F284" s="123">
        <v>1.0011969997734382</v>
      </c>
      <c r="G284" s="123">
        <v>0.95845235083168667</v>
      </c>
      <c r="H284" s="123">
        <v>0.91157443165155294</v>
      </c>
      <c r="I284" s="123">
        <v>0.93645088590640801</v>
      </c>
      <c r="J284" s="123">
        <v>0.85364158885061492</v>
      </c>
      <c r="K284" s="123">
        <v>0.83604947111914329</v>
      </c>
      <c r="L284" s="123">
        <v>0.82814433736348747</v>
      </c>
      <c r="M284" s="123">
        <v>0.83733500765594426</v>
      </c>
      <c r="N284" s="123">
        <v>0.79619251858350959</v>
      </c>
      <c r="O284" s="123">
        <v>0.76721600775325849</v>
      </c>
      <c r="P284" s="123">
        <v>0.75564223103273642</v>
      </c>
      <c r="Q284" s="123">
        <v>0.72261180384228596</v>
      </c>
      <c r="R284" s="123">
        <v>0.61287275762185311</v>
      </c>
      <c r="S284" s="123">
        <v>0.62327314761626362</v>
      </c>
      <c r="T284" s="123">
        <v>0.57889799884053983</v>
      </c>
      <c r="U284" s="123">
        <v>0.55508373402510536</v>
      </c>
      <c r="V284" s="123">
        <v>0.56732778660482919</v>
      </c>
      <c r="W284" s="123">
        <v>0.48341442842833926</v>
      </c>
      <c r="X284" s="123">
        <v>0.40093209791072748</v>
      </c>
      <c r="Y284" s="123">
        <v>0.32528436716576131</v>
      </c>
      <c r="DA284" s="130" t="s">
        <v>3119</v>
      </c>
    </row>
    <row r="285" spans="1:105" ht="12" customHeight="1" x14ac:dyDescent="0.25">
      <c r="A285" s="97" t="s">
        <v>50</v>
      </c>
      <c r="B285" s="99">
        <v>2.46377147512634</v>
      </c>
      <c r="C285" s="99">
        <v>2.3585752536536617</v>
      </c>
      <c r="D285" s="99">
        <v>2.4027446956309908</v>
      </c>
      <c r="E285" s="99">
        <v>2.2531714577457551</v>
      </c>
      <c r="F285" s="99">
        <v>2.2038080927017694</v>
      </c>
      <c r="G285" s="99">
        <v>2.1394303711765468</v>
      </c>
      <c r="H285" s="99">
        <v>2.1241365757221375</v>
      </c>
      <c r="I285" s="99">
        <v>2.24514724175445</v>
      </c>
      <c r="J285" s="99">
        <v>2.1063577664253152</v>
      </c>
      <c r="K285" s="99">
        <v>2.1302471801880078</v>
      </c>
      <c r="L285" s="99">
        <v>2.1848637943180393</v>
      </c>
      <c r="M285" s="99">
        <v>2.2836145520636491</v>
      </c>
      <c r="N285" s="99">
        <v>2.2869365767500103</v>
      </c>
      <c r="O285" s="99">
        <v>2.2762527811912685</v>
      </c>
      <c r="P285" s="99">
        <v>2.2749466498114255</v>
      </c>
      <c r="Q285" s="99">
        <v>2.2484185609279095</v>
      </c>
      <c r="R285" s="99">
        <v>2.0569704754999587</v>
      </c>
      <c r="S285" s="99">
        <v>2.2257375341757162</v>
      </c>
      <c r="T285" s="99">
        <v>2.1717733109202912</v>
      </c>
      <c r="U285" s="99">
        <v>2.1651242739892451</v>
      </c>
      <c r="V285" s="99">
        <v>2.3411209345789863</v>
      </c>
      <c r="W285" s="99">
        <v>2.2254895906067902</v>
      </c>
      <c r="X285" s="99">
        <v>2.2061155963453554</v>
      </c>
      <c r="Y285" s="99">
        <v>2.0504619143122804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20.175268828792571</v>
      </c>
      <c r="D290" s="117">
        <f t="shared" si="129"/>
        <v>16.180999678012789</v>
      </c>
      <c r="E290" s="117">
        <f t="shared" si="129"/>
        <v>13.380011127430722</v>
      </c>
      <c r="F290" s="117">
        <f t="shared" si="129"/>
        <v>16.861987491307932</v>
      </c>
      <c r="G290" s="117">
        <f t="shared" si="129"/>
        <v>16.047731474956652</v>
      </c>
      <c r="H290" s="117">
        <f t="shared" si="129"/>
        <v>20.35557883208428</v>
      </c>
      <c r="I290" s="117">
        <f t="shared" si="129"/>
        <v>20.272034936993172</v>
      </c>
      <c r="J290" s="117">
        <f t="shared" si="129"/>
        <v>16.125062175173056</v>
      </c>
      <c r="K290" s="117">
        <f t="shared" si="129"/>
        <v>13.964243997471543</v>
      </c>
      <c r="L290" s="117">
        <f t="shared" si="129"/>
        <v>13.835448164864363</v>
      </c>
      <c r="M290" s="117">
        <f t="shared" si="129"/>
        <v>6.0230156750945145</v>
      </c>
      <c r="N290" s="117">
        <f t="shared" si="129"/>
        <v>9.147513968368548</v>
      </c>
      <c r="O290" s="117">
        <f t="shared" si="129"/>
        <v>9.040715290860069</v>
      </c>
      <c r="P290" s="117">
        <f t="shared" si="129"/>
        <v>8.9474596162688702E-4</v>
      </c>
      <c r="Q290" s="117">
        <f t="shared" si="129"/>
        <v>4.6565336635334846</v>
      </c>
      <c r="R290" s="117">
        <f t="shared" ref="R290:V290" si="130">R291+R294+R296+R305</f>
        <v>13.372463673974632</v>
      </c>
      <c r="S290" s="117">
        <f t="shared" si="130"/>
        <v>9.4018480739260202</v>
      </c>
      <c r="T290" s="117">
        <f t="shared" si="130"/>
        <v>6.6312637888958301</v>
      </c>
      <c r="U290" s="117">
        <f t="shared" si="130"/>
        <v>5.8912801307988856</v>
      </c>
      <c r="V290" s="117">
        <f t="shared" si="130"/>
        <v>5.7156099112572614</v>
      </c>
      <c r="W290" s="117">
        <f t="shared" ref="W290:Y290" si="131">W291+W294+W296+W305</f>
        <v>12.504338016305178</v>
      </c>
      <c r="X290" s="117">
        <f t="shared" si="131"/>
        <v>10.585003656639717</v>
      </c>
      <c r="Y290" s="117">
        <f t="shared" si="131"/>
        <v>7.2610647299414151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17.882380241943682</v>
      </c>
      <c r="D291" s="122">
        <f t="shared" si="132"/>
        <v>14.278934754917511</v>
      </c>
      <c r="E291" s="122">
        <f t="shared" si="132"/>
        <v>11.782298806510175</v>
      </c>
      <c r="F291" s="122">
        <f t="shared" si="132"/>
        <v>14.993779389665674</v>
      </c>
      <c r="G291" s="122">
        <f t="shared" si="132"/>
        <v>14.288405129124065</v>
      </c>
      <c r="H291" s="122">
        <f t="shared" si="132"/>
        <v>17.92394337349122</v>
      </c>
      <c r="I291" s="122">
        <f t="shared" si="132"/>
        <v>17.647346894281107</v>
      </c>
      <c r="J291" s="122">
        <f t="shared" si="132"/>
        <v>14.073525879068329</v>
      </c>
      <c r="K291" s="122">
        <f t="shared" si="132"/>
        <v>12.355095868635425</v>
      </c>
      <c r="L291" s="122">
        <f t="shared" si="132"/>
        <v>12.150667482495219</v>
      </c>
      <c r="M291" s="122">
        <f t="shared" si="132"/>
        <v>5.0538886767551157</v>
      </c>
      <c r="N291" s="122">
        <f t="shared" si="132"/>
        <v>7.7322218385909318</v>
      </c>
      <c r="O291" s="122">
        <f t="shared" si="132"/>
        <v>7.6265028112545039</v>
      </c>
      <c r="P291" s="122">
        <f t="shared" si="132"/>
        <v>7.2120494832531717E-4</v>
      </c>
      <c r="Q291" s="122">
        <f t="shared" si="132"/>
        <v>3.730637272544417</v>
      </c>
      <c r="R291" s="122">
        <f t="shared" ref="R291:V291" si="133">SUM(R292:R293)</f>
        <v>11.009509159152284</v>
      </c>
      <c r="S291" s="122">
        <f t="shared" si="133"/>
        <v>7.5504372056957214</v>
      </c>
      <c r="T291" s="122">
        <f t="shared" si="133"/>
        <v>5.2831427738659764</v>
      </c>
      <c r="U291" s="122">
        <f t="shared" si="133"/>
        <v>4.579736548655803</v>
      </c>
      <c r="V291" s="122">
        <f t="shared" si="133"/>
        <v>4.252050378385424</v>
      </c>
      <c r="W291" s="122">
        <f t="shared" ref="W291:Y291" si="134">SUM(W292:W293)</f>
        <v>10.274964903177386</v>
      </c>
      <c r="X291" s="122">
        <f t="shared" si="134"/>
        <v>8.534356823831649</v>
      </c>
      <c r="Y291" s="122">
        <f t="shared" si="134"/>
        <v>5.6818255433039839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17.643686048647609</v>
      </c>
      <c r="D292" s="98">
        <v>14.089308207450127</v>
      </c>
      <c r="E292" s="98">
        <v>11.631707550165014</v>
      </c>
      <c r="F292" s="98">
        <v>14.799087031834945</v>
      </c>
      <c r="G292" s="98">
        <v>14.105532710006127</v>
      </c>
      <c r="H292" s="98">
        <v>17.696839509656964</v>
      </c>
      <c r="I292" s="98">
        <v>17.421708042552549</v>
      </c>
      <c r="J292" s="98">
        <v>13.894623928729079</v>
      </c>
      <c r="K292" s="98">
        <v>12.200857232057603</v>
      </c>
      <c r="L292" s="98">
        <v>11.99820272506137</v>
      </c>
      <c r="M292" s="98">
        <v>4.9905877890142794</v>
      </c>
      <c r="N292" s="98">
        <v>7.6321825074173448</v>
      </c>
      <c r="O292" s="98">
        <v>7.5244462261765497</v>
      </c>
      <c r="P292" s="98">
        <v>7.1118740367145722E-4</v>
      </c>
      <c r="Q292" s="98">
        <v>3.6772489135120967</v>
      </c>
      <c r="R292" s="98">
        <v>10.85051215800967</v>
      </c>
      <c r="S292" s="98">
        <v>7.4413965599013308</v>
      </c>
      <c r="T292" s="98">
        <v>5.2073272803293502</v>
      </c>
      <c r="U292" s="98">
        <v>4.5140563521106367</v>
      </c>
      <c r="V292" s="98">
        <v>4.1914251750942251</v>
      </c>
      <c r="W292" s="98">
        <v>10.126934194459583</v>
      </c>
      <c r="X292" s="98">
        <v>8.413697747787138</v>
      </c>
      <c r="Y292" s="98">
        <v>5.6014175964890462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0.23869419329607225</v>
      </c>
      <c r="D293" s="98">
        <v>0.18962654746738467</v>
      </c>
      <c r="E293" s="98">
        <v>0.15059125634516138</v>
      </c>
      <c r="F293" s="98">
        <v>0.19469235783072766</v>
      </c>
      <c r="G293" s="98">
        <v>0.18287241911793892</v>
      </c>
      <c r="H293" s="98">
        <v>0.22710386383425663</v>
      </c>
      <c r="I293" s="98">
        <v>0.22563885172855838</v>
      </c>
      <c r="J293" s="98">
        <v>0.17890195033924991</v>
      </c>
      <c r="K293" s="98">
        <v>0.15423863657782208</v>
      </c>
      <c r="L293" s="98">
        <v>0.15246475743384952</v>
      </c>
      <c r="M293" s="98">
        <v>6.3300887740836531E-2</v>
      </c>
      <c r="N293" s="98">
        <v>0.10003933117358733</v>
      </c>
      <c r="O293" s="98">
        <v>0.10205658507795397</v>
      </c>
      <c r="P293" s="98">
        <v>1.0017544653859967E-5</v>
      </c>
      <c r="Q293" s="98">
        <v>5.338835903232024E-2</v>
      </c>
      <c r="R293" s="98">
        <v>0.1589970011426147</v>
      </c>
      <c r="S293" s="98">
        <v>0.1090406457943903</v>
      </c>
      <c r="T293" s="98">
        <v>7.5815493536626477E-2</v>
      </c>
      <c r="U293" s="98">
        <v>6.5680196545166186E-2</v>
      </c>
      <c r="V293" s="98">
        <v>6.0625203291198491E-2</v>
      </c>
      <c r="W293" s="98">
        <v>0.14803070871780233</v>
      </c>
      <c r="X293" s="98">
        <v>0.12065907604451136</v>
      </c>
      <c r="Y293" s="98">
        <v>8.0407946814937598E-2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4.2705527355450966E-3</v>
      </c>
      <c r="D294" s="122">
        <f t="shared" si="135"/>
        <v>8.6339920484616514E-3</v>
      </c>
      <c r="E294" s="122">
        <f t="shared" si="135"/>
        <v>4.6472065515528408E-3</v>
      </c>
      <c r="F294" s="122">
        <f t="shared" si="135"/>
        <v>2.2686854872138503E-3</v>
      </c>
      <c r="G294" s="122">
        <f t="shared" si="135"/>
        <v>2.5170351548612184E-3</v>
      </c>
      <c r="H294" s="122">
        <f t="shared" si="135"/>
        <v>5.7395951957525913E-3</v>
      </c>
      <c r="I294" s="122">
        <f t="shared" si="135"/>
        <v>1.3232262950425579E-3</v>
      </c>
      <c r="J294" s="122">
        <f t="shared" si="135"/>
        <v>5.2465322882617876E-3</v>
      </c>
      <c r="K294" s="122">
        <f t="shared" si="135"/>
        <v>1.6605821390518739E-2</v>
      </c>
      <c r="L294" s="122">
        <f t="shared" si="135"/>
        <v>8.8614794344490776E-3</v>
      </c>
      <c r="M294" s="122">
        <f t="shared" si="135"/>
        <v>3.4702977827270678E-3</v>
      </c>
      <c r="N294" s="122">
        <f t="shared" si="135"/>
        <v>4.1230059653241755E-3</v>
      </c>
      <c r="O294" s="122">
        <f t="shared" si="135"/>
        <v>7.5324451940188128E-3</v>
      </c>
      <c r="P294" s="122">
        <f t="shared" si="135"/>
        <v>0</v>
      </c>
      <c r="Q294" s="122">
        <f t="shared" si="135"/>
        <v>3.5264858649428632E-3</v>
      </c>
      <c r="R294" s="122">
        <f t="shared" si="135"/>
        <v>2.8349604828731615E-2</v>
      </c>
      <c r="S294" s="122">
        <f t="shared" si="135"/>
        <v>2.5161894254177392E-2</v>
      </c>
      <c r="T294" s="122">
        <f t="shared" si="135"/>
        <v>1.4267480238106416E-2</v>
      </c>
      <c r="U294" s="122">
        <f t="shared" si="135"/>
        <v>3.067557816475306E-2</v>
      </c>
      <c r="V294" s="122">
        <f t="shared" si="135"/>
        <v>1.583949031747179E-2</v>
      </c>
      <c r="W294" s="122">
        <f t="shared" si="135"/>
        <v>6.8330912821198839E-2</v>
      </c>
      <c r="X294" s="122">
        <f t="shared" si="135"/>
        <v>8.3230364929207136E-3</v>
      </c>
      <c r="Y294" s="122">
        <f t="shared" si="135"/>
        <v>4.8920877462167436E-3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4.2705527355450966E-3</v>
      </c>
      <c r="D295" s="98">
        <v>8.6339920484616514E-3</v>
      </c>
      <c r="E295" s="98">
        <v>4.6472065515528408E-3</v>
      </c>
      <c r="F295" s="98">
        <v>2.2686854872138503E-3</v>
      </c>
      <c r="G295" s="98">
        <v>2.5170351548612184E-3</v>
      </c>
      <c r="H295" s="98">
        <v>5.7395951957525913E-3</v>
      </c>
      <c r="I295" s="98">
        <v>1.3232262950425579E-3</v>
      </c>
      <c r="J295" s="98">
        <v>5.2465322882617876E-3</v>
      </c>
      <c r="K295" s="98">
        <v>1.6605821390518739E-2</v>
      </c>
      <c r="L295" s="98">
        <v>8.8614794344490776E-3</v>
      </c>
      <c r="M295" s="98">
        <v>3.4702977827270678E-3</v>
      </c>
      <c r="N295" s="98">
        <v>4.1230059653241755E-3</v>
      </c>
      <c r="O295" s="98">
        <v>7.5324451940188128E-3</v>
      </c>
      <c r="P295" s="98">
        <v>0</v>
      </c>
      <c r="Q295" s="98">
        <v>3.5264858649428632E-3</v>
      </c>
      <c r="R295" s="98">
        <v>2.8349604828731615E-2</v>
      </c>
      <c r="S295" s="98">
        <v>2.5161894254177392E-2</v>
      </c>
      <c r="T295" s="98">
        <v>1.4267480238106416E-2</v>
      </c>
      <c r="U295" s="98">
        <v>3.067557816475306E-2</v>
      </c>
      <c r="V295" s="98">
        <v>1.583949031747179E-2</v>
      </c>
      <c r="W295" s="98">
        <v>6.8330912821198839E-2</v>
      </c>
      <c r="X295" s="98">
        <v>8.3230364929207136E-3</v>
      </c>
      <c r="Y295" s="98">
        <v>4.8920877462167436E-3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1.3881203127775441</v>
      </c>
      <c r="D296" s="122">
        <v>1.1388734132089116</v>
      </c>
      <c r="E296" s="122">
        <v>0.98976383542749213</v>
      </c>
      <c r="F296" s="122">
        <v>1.1980592763312492</v>
      </c>
      <c r="G296" s="122">
        <v>1.0959986396270536</v>
      </c>
      <c r="H296" s="122">
        <v>1.5242432634602499</v>
      </c>
      <c r="I296" s="122">
        <v>1.6197779844067017</v>
      </c>
      <c r="J296" s="122">
        <v>1.2682778094731373</v>
      </c>
      <c r="K296" s="122">
        <v>1.0258453649956467</v>
      </c>
      <c r="L296" s="122">
        <v>1.0265556645621203</v>
      </c>
      <c r="M296" s="122">
        <v>0.6079264458903807</v>
      </c>
      <c r="N296" s="122">
        <v>0.89696988949759482</v>
      </c>
      <c r="O296" s="122">
        <v>0.90271026280792455</v>
      </c>
      <c r="P296" s="122">
        <v>1.1695822962640115E-4</v>
      </c>
      <c r="Q296" s="122">
        <v>0.59180072452924748</v>
      </c>
      <c r="R296" s="122">
        <v>1.5298140190575302</v>
      </c>
      <c r="S296" s="122">
        <v>1.1958077373616236</v>
      </c>
      <c r="T296" s="122">
        <v>0.87599814075886662</v>
      </c>
      <c r="U296" s="122">
        <v>0.84202226354064003</v>
      </c>
      <c r="V296" s="122">
        <v>0.95632926537742224</v>
      </c>
      <c r="W296" s="122">
        <v>1.4536636688065743</v>
      </c>
      <c r="X296" s="122">
        <v>1.1916068016728845</v>
      </c>
      <c r="Y296" s="122">
        <v>0.91840530798072528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0.16372590594661199</v>
      </c>
      <c r="D297" s="98">
        <v>0.10326180108260147</v>
      </c>
      <c r="E297" s="98">
        <v>8.2018838632952437E-2</v>
      </c>
      <c r="F297" s="98">
        <v>0.11543811694013635</v>
      </c>
      <c r="G297" s="98">
        <v>0.11704012895312434</v>
      </c>
      <c r="H297" s="98">
        <v>0.12738428244775338</v>
      </c>
      <c r="I297" s="98">
        <v>0.11512499484692768</v>
      </c>
      <c r="J297" s="98">
        <v>5.4062593637584047E-2</v>
      </c>
      <c r="K297" s="98">
        <v>6.8201697659201907E-2</v>
      </c>
      <c r="L297" s="98">
        <v>4.5077201447763511E-2</v>
      </c>
      <c r="M297" s="98">
        <v>2.6990440034755463E-2</v>
      </c>
      <c r="N297" s="98">
        <v>3.3863083145371002E-2</v>
      </c>
      <c r="O297" s="98">
        <v>3.4698688711732512E-2</v>
      </c>
      <c r="P297" s="98">
        <v>0</v>
      </c>
      <c r="Q297" s="98">
        <v>2.1598907299992139E-2</v>
      </c>
      <c r="R297" s="98">
        <v>5.2254599363288447E-2</v>
      </c>
      <c r="S297" s="98">
        <v>4.3593619225940648E-2</v>
      </c>
      <c r="T297" s="98">
        <v>2.7720774717150499E-2</v>
      </c>
      <c r="U297" s="98">
        <v>2.6430552310769181E-2</v>
      </c>
      <c r="V297" s="98">
        <v>2.7188161354546048E-2</v>
      </c>
      <c r="W297" s="98">
        <v>3.7065103799865724E-2</v>
      </c>
      <c r="X297" s="98">
        <v>1.4581889152732662E-2</v>
      </c>
      <c r="Y297" s="98">
        <v>1.9217138133480489E-2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8.63175737194768E-5</v>
      </c>
      <c r="H298" s="98">
        <v>8.4359696054450158E-5</v>
      </c>
      <c r="I298" s="98">
        <v>8.9956669148680033E-5</v>
      </c>
      <c r="J298" s="98">
        <v>0</v>
      </c>
      <c r="K298" s="98">
        <v>8.488911272004427E-5</v>
      </c>
      <c r="L298" s="98">
        <v>1.0049050458635394E-4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9.8734866379363291E-5</v>
      </c>
      <c r="S298" s="98">
        <v>1.057508127310305E-4</v>
      </c>
      <c r="T298" s="98">
        <v>1.0671629488466057E-4</v>
      </c>
      <c r="U298" s="98">
        <v>0</v>
      </c>
      <c r="V298" s="98">
        <v>0</v>
      </c>
      <c r="W298" s="98">
        <v>1.169306946054342E-4</v>
      </c>
      <c r="X298" s="98">
        <v>7.7455153355536504E-5</v>
      </c>
      <c r="Y298" s="98">
        <v>0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2.577824183392486E-5</v>
      </c>
      <c r="H299" s="101">
        <v>2.3923906834409913E-5</v>
      </c>
      <c r="I299" s="101">
        <v>3.0077513370051449E-5</v>
      </c>
      <c r="J299" s="101">
        <v>0</v>
      </c>
      <c r="K299" s="101">
        <v>2.4068863650647591E-5</v>
      </c>
      <c r="L299" s="101">
        <v>5.5549924377093221E-5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2.5286914853631671E-5</v>
      </c>
      <c r="S299" s="101">
        <v>2.982145495290722E-5</v>
      </c>
      <c r="T299" s="101">
        <v>2.9518897226608691E-5</v>
      </c>
      <c r="U299" s="101">
        <v>0</v>
      </c>
      <c r="V299" s="101">
        <v>0</v>
      </c>
      <c r="W299" s="101">
        <v>3.0158902346741576E-5</v>
      </c>
      <c r="X299" s="101">
        <v>7.8077433531634865E-6</v>
      </c>
      <c r="Y299" s="101">
        <v>0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6.0539331885551936E-5</v>
      </c>
      <c r="H300" s="104">
        <v>6.0435789220040245E-5</v>
      </c>
      <c r="I300" s="104">
        <v>5.9879155778628584E-5</v>
      </c>
      <c r="J300" s="104">
        <v>0</v>
      </c>
      <c r="K300" s="104">
        <v>6.0820249069396683E-5</v>
      </c>
      <c r="L300" s="104">
        <v>4.4940580209260709E-5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7.3447951525731624E-5</v>
      </c>
      <c r="S300" s="104">
        <v>7.5929357778123274E-5</v>
      </c>
      <c r="T300" s="104">
        <v>7.7197397658051873E-5</v>
      </c>
      <c r="U300" s="104">
        <v>0</v>
      </c>
      <c r="V300" s="104">
        <v>0</v>
      </c>
      <c r="W300" s="104">
        <v>8.6771792258692623E-5</v>
      </c>
      <c r="X300" s="104">
        <v>6.9647410002373014E-5</v>
      </c>
      <c r="Y300" s="104">
        <v>0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1.1941889091234574</v>
      </c>
      <c r="D301" s="101">
        <v>1.0140793171400537</v>
      </c>
      <c r="E301" s="101">
        <v>0.88115733478770564</v>
      </c>
      <c r="F301" s="101">
        <v>1.0489221861274465</v>
      </c>
      <c r="G301" s="101">
        <v>0.94119508757242187</v>
      </c>
      <c r="H301" s="101">
        <v>1.3225026752721523</v>
      </c>
      <c r="I301" s="101">
        <v>1.3826682992884585</v>
      </c>
      <c r="J301" s="101">
        <v>1.1344386383481708</v>
      </c>
      <c r="K301" s="101">
        <v>0.88097433601744801</v>
      </c>
      <c r="L301" s="101">
        <v>0.81691875711190232</v>
      </c>
      <c r="M301" s="101">
        <v>0.50729976472639882</v>
      </c>
      <c r="N301" s="101">
        <v>0.79092576574285001</v>
      </c>
      <c r="O301" s="101">
        <v>0.81592479357399128</v>
      </c>
      <c r="P301" s="101">
        <v>1.1695822962640115E-4</v>
      </c>
      <c r="Q301" s="101">
        <v>0.5102577298096701</v>
      </c>
      <c r="R301" s="101">
        <v>1.3018339965252499</v>
      </c>
      <c r="S301" s="101">
        <v>1.023506271098902</v>
      </c>
      <c r="T301" s="101">
        <v>0.71346299991915008</v>
      </c>
      <c r="U301" s="101">
        <v>0.71367795235226517</v>
      </c>
      <c r="V301" s="101">
        <v>0.84889557911086122</v>
      </c>
      <c r="W301" s="101">
        <v>1.2275018083867679</v>
      </c>
      <c r="X301" s="101">
        <v>0.9221902056771687</v>
      </c>
      <c r="Y301" s="101">
        <v>0.74886863802366499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3.0205497707474521E-2</v>
      </c>
      <c r="D302" s="104">
        <v>2.1532294986256514E-2</v>
      </c>
      <c r="E302" s="104">
        <v>2.6587662006834094E-2</v>
      </c>
      <c r="F302" s="104">
        <v>3.3698973263666429E-2</v>
      </c>
      <c r="G302" s="104">
        <v>3.7677105527787823E-2</v>
      </c>
      <c r="H302" s="104">
        <v>7.4271946044289758E-2</v>
      </c>
      <c r="I302" s="104">
        <v>0.1218947336021669</v>
      </c>
      <c r="J302" s="104">
        <v>7.9776577487382372E-2</v>
      </c>
      <c r="K302" s="104">
        <v>7.6584442206276776E-2</v>
      </c>
      <c r="L302" s="104">
        <v>0.16445921549786807</v>
      </c>
      <c r="M302" s="104">
        <v>7.3636241129226371E-2</v>
      </c>
      <c r="N302" s="104">
        <v>7.2181040609373776E-2</v>
      </c>
      <c r="O302" s="104">
        <v>5.2086780522200712E-2</v>
      </c>
      <c r="P302" s="104">
        <v>0</v>
      </c>
      <c r="Q302" s="104">
        <v>5.9944087419585249E-2</v>
      </c>
      <c r="R302" s="104">
        <v>0.17562668830261241</v>
      </c>
      <c r="S302" s="104">
        <v>0.12860209622404983</v>
      </c>
      <c r="T302" s="104">
        <v>0.13470764982768135</v>
      </c>
      <c r="U302" s="104">
        <v>0.10191375887760565</v>
      </c>
      <c r="V302" s="104">
        <v>8.0245524912014976E-2</v>
      </c>
      <c r="W302" s="104">
        <v>0.18897982592533533</v>
      </c>
      <c r="X302" s="104">
        <v>0.2547572516896276</v>
      </c>
      <c r="Y302" s="104">
        <v>0.15031953182357985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9.3224635922563807E-3</v>
      </c>
      <c r="D303" s="98">
        <v>6.1097492619422E-3</v>
      </c>
      <c r="E303" s="98">
        <v>8.2810657250308589E-3</v>
      </c>
      <c r="F303" s="98">
        <v>1.0185346081858778E-2</v>
      </c>
      <c r="G303" s="98">
        <v>1.0424730221543211E-2</v>
      </c>
      <c r="H303" s="98">
        <v>1.9517766381928103E-2</v>
      </c>
      <c r="I303" s="98">
        <v>3.8040441112737751E-2</v>
      </c>
      <c r="J303" s="98">
        <v>2.3032743777824174E-2</v>
      </c>
      <c r="K303" s="98">
        <v>2.0222367580935936E-2</v>
      </c>
      <c r="L303" s="98">
        <v>8.7164797631651886E-2</v>
      </c>
      <c r="M303" s="98">
        <v>1.8697687968403973E-2</v>
      </c>
      <c r="N303" s="98">
        <v>2.3139102482169941E-2</v>
      </c>
      <c r="O303" s="98">
        <v>1.7249186525251353E-2</v>
      </c>
      <c r="P303" s="98">
        <v>0</v>
      </c>
      <c r="Q303" s="98">
        <v>1.6304676222170487E-2</v>
      </c>
      <c r="R303" s="98">
        <v>4.4817087695526038E-2</v>
      </c>
      <c r="S303" s="98">
        <v>3.6372682056102244E-2</v>
      </c>
      <c r="T303" s="98">
        <v>3.756825612695245E-2</v>
      </c>
      <c r="U303" s="98">
        <v>2.5892920700747914E-2</v>
      </c>
      <c r="V303" s="98">
        <v>2.0610384815503258E-2</v>
      </c>
      <c r="W303" s="98">
        <v>4.9084184982235553E-2</v>
      </c>
      <c r="X303" s="98">
        <v>2.5810529887696596E-2</v>
      </c>
      <c r="Y303" s="98">
        <v>1.2325064288142069E-2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2.0883034115218142E-2</v>
      </c>
      <c r="D304" s="98">
        <v>1.5422545724314314E-2</v>
      </c>
      <c r="E304" s="98">
        <v>1.8306596281803235E-2</v>
      </c>
      <c r="F304" s="98">
        <v>2.3513627181807654E-2</v>
      </c>
      <c r="G304" s="98">
        <v>2.7252375306244612E-2</v>
      </c>
      <c r="H304" s="98">
        <v>5.4754179662361659E-2</v>
      </c>
      <c r="I304" s="98">
        <v>8.3854292489429147E-2</v>
      </c>
      <c r="J304" s="98">
        <v>5.6743833709558204E-2</v>
      </c>
      <c r="K304" s="98">
        <v>5.6362074625340847E-2</v>
      </c>
      <c r="L304" s="98">
        <v>7.7294417866216172E-2</v>
      </c>
      <c r="M304" s="98">
        <v>5.4938553160822391E-2</v>
      </c>
      <c r="N304" s="98">
        <v>4.9041938127203838E-2</v>
      </c>
      <c r="O304" s="98">
        <v>3.4837593996949363E-2</v>
      </c>
      <c r="P304" s="98">
        <v>0</v>
      </c>
      <c r="Q304" s="98">
        <v>4.3639411197414761E-2</v>
      </c>
      <c r="R304" s="98">
        <v>0.13080960060708638</v>
      </c>
      <c r="S304" s="98">
        <v>9.2229414167947596E-2</v>
      </c>
      <c r="T304" s="98">
        <v>9.7139393700728896E-2</v>
      </c>
      <c r="U304" s="98">
        <v>7.602083817685773E-2</v>
      </c>
      <c r="V304" s="98">
        <v>5.9635140096511718E-2</v>
      </c>
      <c r="W304" s="98">
        <v>0.13989564094309978</v>
      </c>
      <c r="X304" s="98">
        <v>0.22894672180193099</v>
      </c>
      <c r="Y304" s="98">
        <v>0.13799446753543779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0.90049772133579908</v>
      </c>
      <c r="D305" s="122">
        <v>0.75455751783790759</v>
      </c>
      <c r="E305" s="122">
        <v>0.60330127894150065</v>
      </c>
      <c r="F305" s="122">
        <v>0.66788013982379324</v>
      </c>
      <c r="G305" s="122">
        <v>0.66081067105067381</v>
      </c>
      <c r="H305" s="122">
        <v>0.90165259993706015</v>
      </c>
      <c r="I305" s="122">
        <v>1.0035868320103218</v>
      </c>
      <c r="J305" s="122">
        <v>0.77801195434332837</v>
      </c>
      <c r="K305" s="122">
        <v>0.56669694244995306</v>
      </c>
      <c r="L305" s="122">
        <v>0.64936353837257332</v>
      </c>
      <c r="M305" s="122">
        <v>0.35773025466629049</v>
      </c>
      <c r="N305" s="122">
        <v>0.51419923431469705</v>
      </c>
      <c r="O305" s="122">
        <v>0.50396977160362233</v>
      </c>
      <c r="P305" s="122">
        <v>5.6582783675168678E-5</v>
      </c>
      <c r="Q305" s="122">
        <v>0.330569180594877</v>
      </c>
      <c r="R305" s="122">
        <v>0.80479089093608702</v>
      </c>
      <c r="S305" s="122">
        <v>0.63044123661449858</v>
      </c>
      <c r="T305" s="122">
        <v>0.45785539403288011</v>
      </c>
      <c r="U305" s="122">
        <v>0.43884574043768915</v>
      </c>
      <c r="V305" s="122">
        <v>0.49139077717694357</v>
      </c>
      <c r="W305" s="122">
        <v>0.70737853150001684</v>
      </c>
      <c r="X305" s="122">
        <v>0.8507169946422618</v>
      </c>
      <c r="Y305" s="122">
        <v>0.65594179091048976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0.41620085677932878</v>
      </c>
      <c r="D306" s="98">
        <v>0.38065582591882607</v>
      </c>
      <c r="E306" s="98">
        <v>0.29601161682550725</v>
      </c>
      <c r="F306" s="98">
        <v>0.38474269666831273</v>
      </c>
      <c r="G306" s="98">
        <v>0.31482705298919605</v>
      </c>
      <c r="H306" s="98">
        <v>0.36772226705858946</v>
      </c>
      <c r="I306" s="98">
        <v>0.41406086474177245</v>
      </c>
      <c r="J306" s="98">
        <v>0.26918279533085648</v>
      </c>
      <c r="K306" s="98">
        <v>0.25842047458198486</v>
      </c>
      <c r="L306" s="98">
        <v>0.25569466255485462</v>
      </c>
      <c r="M306" s="98">
        <v>0.15231935968861046</v>
      </c>
      <c r="N306" s="98">
        <v>0.18387563420994435</v>
      </c>
      <c r="O306" s="98">
        <v>0.17834952109119642</v>
      </c>
      <c r="P306" s="98">
        <v>0</v>
      </c>
      <c r="Q306" s="98">
        <v>0.11055354356972621</v>
      </c>
      <c r="R306" s="98">
        <v>0.20070831750162227</v>
      </c>
      <c r="S306" s="98">
        <v>0.18445261465237783</v>
      </c>
      <c r="T306" s="98">
        <v>0.13966444946642687</v>
      </c>
      <c r="U306" s="98">
        <v>0.13977139157265223</v>
      </c>
      <c r="V306" s="98">
        <v>0.13553053919216621</v>
      </c>
      <c r="W306" s="98">
        <v>0.13521287436320187</v>
      </c>
      <c r="X306" s="98">
        <v>5.0270712407843234E-2</v>
      </c>
      <c r="Y306" s="98">
        <v>8.4755014072069187E-2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0.48429686455647031</v>
      </c>
      <c r="D307" s="33">
        <v>0.37390169191908157</v>
      </c>
      <c r="E307" s="33">
        <v>0.3072896621159934</v>
      </c>
      <c r="F307" s="33">
        <v>0.28313744315548045</v>
      </c>
      <c r="G307" s="33">
        <v>0.3459836180614777</v>
      </c>
      <c r="H307" s="33">
        <v>0.53393033287847069</v>
      </c>
      <c r="I307" s="33">
        <v>0.58952596726854944</v>
      </c>
      <c r="J307" s="33">
        <v>0.50882915901247194</v>
      </c>
      <c r="K307" s="33">
        <v>0.3082764678679682</v>
      </c>
      <c r="L307" s="33">
        <v>0.39366887581771864</v>
      </c>
      <c r="M307" s="33">
        <v>0.20541089497768003</v>
      </c>
      <c r="N307" s="33">
        <v>0.33032360010475276</v>
      </c>
      <c r="O307" s="33">
        <v>0.32562025051242588</v>
      </c>
      <c r="P307" s="33">
        <v>5.6582783675168678E-5</v>
      </c>
      <c r="Q307" s="33">
        <v>0.22001563702515078</v>
      </c>
      <c r="R307" s="33">
        <v>0.6040825734344647</v>
      </c>
      <c r="S307" s="33">
        <v>0.44598862196212075</v>
      </c>
      <c r="T307" s="33">
        <v>0.31819094456645325</v>
      </c>
      <c r="U307" s="33">
        <v>0.29907434886503692</v>
      </c>
      <c r="V307" s="33">
        <v>0.35586023798477734</v>
      </c>
      <c r="W307" s="33">
        <v>0.572165657136815</v>
      </c>
      <c r="X307" s="33">
        <v>0.8004462822344186</v>
      </c>
      <c r="Y307" s="33">
        <v>0.57118677683842056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11.612532078375279</v>
      </c>
      <c r="D309" s="117">
        <f t="shared" si="136"/>
        <v>9.393256551236929</v>
      </c>
      <c r="E309" s="117">
        <f t="shared" si="136"/>
        <v>7.8244878103726894</v>
      </c>
      <c r="F309" s="117">
        <f t="shared" si="136"/>
        <v>9.8983653073244415</v>
      </c>
      <c r="G309" s="117">
        <f t="shared" si="136"/>
        <v>9.4995754129580376</v>
      </c>
      <c r="H309" s="117">
        <f t="shared" si="136"/>
        <v>12.190390554224257</v>
      </c>
      <c r="I309" s="117">
        <f t="shared" si="136"/>
        <v>12.262983691143241</v>
      </c>
      <c r="J309" s="117">
        <f t="shared" si="136"/>
        <v>9.8505980553346237</v>
      </c>
      <c r="K309" s="117">
        <f t="shared" si="136"/>
        <v>8.6095526304913719</v>
      </c>
      <c r="L309" s="117">
        <f t="shared" si="136"/>
        <v>8.6258192371681979</v>
      </c>
      <c r="M309" s="117">
        <f t="shared" si="136"/>
        <v>3.8517583499637671</v>
      </c>
      <c r="N309" s="117">
        <f t="shared" si="136"/>
        <v>6.0013918899456673</v>
      </c>
      <c r="O309" s="117">
        <f t="shared" si="136"/>
        <v>6.1651354718286431</v>
      </c>
      <c r="P309" s="117">
        <f t="shared" si="136"/>
        <v>6.3812564071384322E-4</v>
      </c>
      <c r="Q309" s="117">
        <f t="shared" si="136"/>
        <v>3.4308397985100654</v>
      </c>
      <c r="R309" s="117">
        <f t="shared" ref="R309:V309" si="137">R310+R313+R315+R324</f>
        <v>10.04505442735852</v>
      </c>
      <c r="S309" s="117">
        <f t="shared" si="137"/>
        <v>7.1292450415869313</v>
      </c>
      <c r="T309" s="117">
        <f t="shared" si="137"/>
        <v>5.0430344474223014</v>
      </c>
      <c r="U309" s="117">
        <f t="shared" si="137"/>
        <v>4.5522415114380888</v>
      </c>
      <c r="V309" s="117">
        <f t="shared" si="137"/>
        <v>4.4004643513956072</v>
      </c>
      <c r="W309" s="117">
        <f t="shared" ref="W309:Y309" si="138">W310+W313+W315+W324</f>
        <v>9.7397933501472131</v>
      </c>
      <c r="X309" s="117">
        <f t="shared" si="138"/>
        <v>8.1879565094910376</v>
      </c>
      <c r="Y309" s="117">
        <f t="shared" si="138"/>
        <v>5.6373067468513804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9.9986723927749726</v>
      </c>
      <c r="D310" s="122">
        <f t="shared" si="139"/>
        <v>8.046871785095993</v>
      </c>
      <c r="E310" s="122">
        <f t="shared" si="139"/>
        <v>6.6924635570075193</v>
      </c>
      <c r="F310" s="122">
        <f t="shared" si="139"/>
        <v>8.5877601688939968</v>
      </c>
      <c r="G310" s="122">
        <f t="shared" si="139"/>
        <v>8.2521129938820561</v>
      </c>
      <c r="H310" s="122">
        <f t="shared" si="139"/>
        <v>10.441168691527475</v>
      </c>
      <c r="I310" s="122">
        <f t="shared" si="139"/>
        <v>10.373951289503525</v>
      </c>
      <c r="J310" s="122">
        <f t="shared" si="139"/>
        <v>8.3533515565355696</v>
      </c>
      <c r="K310" s="122">
        <f t="shared" si="139"/>
        <v>7.4111394478334081</v>
      </c>
      <c r="L310" s="122">
        <f t="shared" si="139"/>
        <v>7.374898530116571</v>
      </c>
      <c r="M310" s="122">
        <f t="shared" si="139"/>
        <v>3.1322091301658386</v>
      </c>
      <c r="N310" s="122">
        <f t="shared" si="139"/>
        <v>4.9483956973620211</v>
      </c>
      <c r="O310" s="122">
        <f t="shared" si="139"/>
        <v>5.0958350158407848</v>
      </c>
      <c r="P310" s="122">
        <f t="shared" si="139"/>
        <v>5.053092363020257E-4</v>
      </c>
      <c r="Q310" s="122">
        <f t="shared" si="139"/>
        <v>2.7105123589665414</v>
      </c>
      <c r="R310" s="122">
        <f t="shared" ref="R310:V310" si="140">SUM(R311:R312)</f>
        <v>8.1067858328340066</v>
      </c>
      <c r="S310" s="122">
        <f t="shared" si="140"/>
        <v>5.5935641073942328</v>
      </c>
      <c r="T310" s="122">
        <f t="shared" si="140"/>
        <v>3.9212759967103072</v>
      </c>
      <c r="U310" s="122">
        <f t="shared" si="140"/>
        <v>3.4013672778297166</v>
      </c>
      <c r="V310" s="122">
        <f t="shared" si="140"/>
        <v>3.1646410954333462</v>
      </c>
      <c r="W310" s="122">
        <f t="shared" ref="W310:Y310" si="141">SUM(W311:W312)</f>
        <v>7.6727364471713386</v>
      </c>
      <c r="X310" s="122">
        <f t="shared" si="141"/>
        <v>6.3904185049570534</v>
      </c>
      <c r="Y310" s="122">
        <f t="shared" si="141"/>
        <v>4.264875218430757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9.7599781994788994</v>
      </c>
      <c r="D311" s="98">
        <v>7.8572452376286082</v>
      </c>
      <c r="E311" s="98">
        <v>6.5418723006623578</v>
      </c>
      <c r="F311" s="98">
        <v>8.3930678110632684</v>
      </c>
      <c r="G311" s="98">
        <v>8.0692405747641178</v>
      </c>
      <c r="H311" s="98">
        <v>10.214064827693218</v>
      </c>
      <c r="I311" s="98">
        <v>10.148312437774967</v>
      </c>
      <c r="J311" s="98">
        <v>8.174449606196319</v>
      </c>
      <c r="K311" s="98">
        <v>7.2569008112555862</v>
      </c>
      <c r="L311" s="98">
        <v>7.2224337726827219</v>
      </c>
      <c r="M311" s="98">
        <v>3.0689082424250018</v>
      </c>
      <c r="N311" s="98">
        <v>4.8483563661884341</v>
      </c>
      <c r="O311" s="98">
        <v>4.9937784307628306</v>
      </c>
      <c r="P311" s="98">
        <v>4.9529169164816574E-4</v>
      </c>
      <c r="Q311" s="98">
        <v>2.6571239999342211</v>
      </c>
      <c r="R311" s="98">
        <v>7.9477888316913914</v>
      </c>
      <c r="S311" s="98">
        <v>5.4845234615998422</v>
      </c>
      <c r="T311" s="98">
        <v>3.8454605031736806</v>
      </c>
      <c r="U311" s="98">
        <v>3.3356870812845503</v>
      </c>
      <c r="V311" s="98">
        <v>3.1040158921421477</v>
      </c>
      <c r="W311" s="98">
        <v>7.5247057384535365</v>
      </c>
      <c r="X311" s="98">
        <v>6.2697594289125425</v>
      </c>
      <c r="Y311" s="98">
        <v>4.1844672716158193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0.23869419329607225</v>
      </c>
      <c r="D312" s="98">
        <v>0.18962654746738467</v>
      </c>
      <c r="E312" s="98">
        <v>0.15059125634516138</v>
      </c>
      <c r="F312" s="98">
        <v>0.19469235783072766</v>
      </c>
      <c r="G312" s="98">
        <v>0.18287241911793892</v>
      </c>
      <c r="H312" s="98">
        <v>0.22710386383425663</v>
      </c>
      <c r="I312" s="98">
        <v>0.22563885172855838</v>
      </c>
      <c r="J312" s="98">
        <v>0.17890195033924991</v>
      </c>
      <c r="K312" s="98">
        <v>0.15423863657782208</v>
      </c>
      <c r="L312" s="98">
        <v>0.15246475743384952</v>
      </c>
      <c r="M312" s="98">
        <v>6.3300887740836531E-2</v>
      </c>
      <c r="N312" s="98">
        <v>0.10003933117358733</v>
      </c>
      <c r="O312" s="98">
        <v>0.10205658507795397</v>
      </c>
      <c r="P312" s="98">
        <v>1.0017544653859967E-5</v>
      </c>
      <c r="Q312" s="98">
        <v>5.338835903232024E-2</v>
      </c>
      <c r="R312" s="98">
        <v>0.1589970011426147</v>
      </c>
      <c r="S312" s="98">
        <v>0.1090406457943903</v>
      </c>
      <c r="T312" s="98">
        <v>7.5815493536626477E-2</v>
      </c>
      <c r="U312" s="98">
        <v>6.5680196545166186E-2</v>
      </c>
      <c r="V312" s="98">
        <v>6.0625203291198491E-2</v>
      </c>
      <c r="W312" s="98">
        <v>0.14803070871780233</v>
      </c>
      <c r="X312" s="98">
        <v>0.12065907604451136</v>
      </c>
      <c r="Y312" s="98">
        <v>8.0407946814937598E-2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9.8709526341530292E-3</v>
      </c>
      <c r="D313" s="122">
        <f t="shared" si="142"/>
        <v>2.0801167918084822E-2</v>
      </c>
      <c r="E313" s="122">
        <f t="shared" si="142"/>
        <v>1.1657531194194467E-2</v>
      </c>
      <c r="F313" s="122">
        <f t="shared" si="142"/>
        <v>5.9180597960433951E-3</v>
      </c>
      <c r="G313" s="122">
        <f t="shared" si="142"/>
        <v>6.8212787077435973E-3</v>
      </c>
      <c r="H313" s="122">
        <f t="shared" si="142"/>
        <v>1.6144280879579313E-2</v>
      </c>
      <c r="I313" s="122">
        <f t="shared" si="142"/>
        <v>3.8597773746777619E-3</v>
      </c>
      <c r="J313" s="122">
        <f t="shared" si="142"/>
        <v>1.5860529838267457E-2</v>
      </c>
      <c r="K313" s="122">
        <f t="shared" si="142"/>
        <v>5.2001789147713889E-2</v>
      </c>
      <c r="L313" s="122">
        <f t="shared" si="142"/>
        <v>2.8733084824938155E-2</v>
      </c>
      <c r="M313" s="122">
        <f t="shared" si="142"/>
        <v>1.1693476558851583E-2</v>
      </c>
      <c r="N313" s="122">
        <f t="shared" si="142"/>
        <v>1.4500511610996643E-2</v>
      </c>
      <c r="O313" s="122">
        <f t="shared" si="142"/>
        <v>2.7752300312754292E-2</v>
      </c>
      <c r="P313" s="122">
        <f t="shared" si="142"/>
        <v>0</v>
      </c>
      <c r="Q313" s="122">
        <f t="shared" si="142"/>
        <v>1.4059385156897196E-2</v>
      </c>
      <c r="R313" s="122">
        <f t="shared" si="142"/>
        <v>0.1138308127810371</v>
      </c>
      <c r="S313" s="122">
        <f t="shared" si="142"/>
        <v>0.10111090347191393</v>
      </c>
      <c r="T313" s="122">
        <f t="shared" si="142"/>
        <v>5.738276020252258E-2</v>
      </c>
      <c r="U313" s="122">
        <f t="shared" si="142"/>
        <v>0.1234946621896417</v>
      </c>
      <c r="V313" s="122">
        <f t="shared" si="142"/>
        <v>6.3943763303249634E-2</v>
      </c>
      <c r="W313" s="122">
        <f t="shared" si="142"/>
        <v>0.27835226844239919</v>
      </c>
      <c r="X313" s="122">
        <f t="shared" si="142"/>
        <v>3.4273145325491694E-2</v>
      </c>
      <c r="Y313" s="122">
        <f t="shared" si="142"/>
        <v>2.038909453517658E-2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9.8709526341530292E-3</v>
      </c>
      <c r="D314" s="98">
        <v>2.0801167918084822E-2</v>
      </c>
      <c r="E314" s="98">
        <v>1.1657531194194467E-2</v>
      </c>
      <c r="F314" s="98">
        <v>5.9180597960433951E-3</v>
      </c>
      <c r="G314" s="98">
        <v>6.8212787077435973E-3</v>
      </c>
      <c r="H314" s="98">
        <v>1.6144280879579313E-2</v>
      </c>
      <c r="I314" s="98">
        <v>3.8597773746777619E-3</v>
      </c>
      <c r="J314" s="98">
        <v>1.5860529838267457E-2</v>
      </c>
      <c r="K314" s="98">
        <v>5.2001789147713889E-2</v>
      </c>
      <c r="L314" s="98">
        <v>2.8733084824938155E-2</v>
      </c>
      <c r="M314" s="98">
        <v>1.1693476558851583E-2</v>
      </c>
      <c r="N314" s="98">
        <v>1.4500511610996643E-2</v>
      </c>
      <c r="O314" s="98">
        <v>2.7752300312754292E-2</v>
      </c>
      <c r="P314" s="98">
        <v>0</v>
      </c>
      <c r="Q314" s="98">
        <v>1.4059385156897196E-2</v>
      </c>
      <c r="R314" s="98">
        <v>0.1138308127810371</v>
      </c>
      <c r="S314" s="98">
        <v>0.10111090347191393</v>
      </c>
      <c r="T314" s="98">
        <v>5.738276020252258E-2</v>
      </c>
      <c r="U314" s="98">
        <v>0.1234946621896417</v>
      </c>
      <c r="V314" s="98">
        <v>6.3943763303249634E-2</v>
      </c>
      <c r="W314" s="98">
        <v>0.27835226844239919</v>
      </c>
      <c r="X314" s="98">
        <v>3.4273145325491694E-2</v>
      </c>
      <c r="Y314" s="98">
        <v>2.038909453517658E-2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0.97318383897091376</v>
      </c>
      <c r="D315" s="122">
        <v>0.80139807538471453</v>
      </c>
      <c r="E315" s="122">
        <v>0.69954544643361616</v>
      </c>
      <c r="F315" s="122">
        <v>0.84727937187168934</v>
      </c>
      <c r="G315" s="122">
        <v>0.77726495702024834</v>
      </c>
      <c r="H315" s="122">
        <v>1.0902732216586299</v>
      </c>
      <c r="I315" s="122">
        <v>1.1695569020041314</v>
      </c>
      <c r="J315" s="122">
        <v>0.91748547062367336</v>
      </c>
      <c r="K315" s="122">
        <v>0.74521472037508629</v>
      </c>
      <c r="L315" s="122">
        <v>0.75510195227360066</v>
      </c>
      <c r="M315" s="122">
        <v>0.45187865334567479</v>
      </c>
      <c r="N315" s="122">
        <v>0.66346703045260114</v>
      </c>
      <c r="O315" s="122">
        <v>0.67201665478430206</v>
      </c>
      <c r="P315" s="122">
        <v>8.7419424398874074E-5</v>
      </c>
      <c r="Q315" s="122">
        <v>0.45934449599723987</v>
      </c>
      <c r="R315" s="122">
        <v>1.2029535327895735</v>
      </c>
      <c r="S315" s="122">
        <v>0.94647187061133153</v>
      </c>
      <c r="T315" s="122">
        <v>0.7059248527962203</v>
      </c>
      <c r="U315" s="122">
        <v>0.68049507066677795</v>
      </c>
      <c r="V315" s="122">
        <v>0.77375853911639614</v>
      </c>
      <c r="W315" s="122">
        <v>1.1948371997797516</v>
      </c>
      <c r="X315" s="122">
        <v>1.0134738816432165</v>
      </c>
      <c r="Y315" s="122">
        <v>0.78272803099549759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0.10316353705354286</v>
      </c>
      <c r="D316" s="98">
        <v>6.5242920894166459E-2</v>
      </c>
      <c r="E316" s="98">
        <v>5.1981998385912609E-2</v>
      </c>
      <c r="F316" s="98">
        <v>7.3392617838066165E-2</v>
      </c>
      <c r="G316" s="98">
        <v>7.4670230741663721E-2</v>
      </c>
      <c r="H316" s="98">
        <v>8.1576817677802754E-2</v>
      </c>
      <c r="I316" s="98">
        <v>7.403160733948444E-2</v>
      </c>
      <c r="J316" s="98">
        <v>3.4932117224324599E-2</v>
      </c>
      <c r="K316" s="98">
        <v>4.4319120714001285E-2</v>
      </c>
      <c r="L316" s="98">
        <v>2.9486977093754356E-2</v>
      </c>
      <c r="M316" s="98">
        <v>1.7893304664713568E-2</v>
      </c>
      <c r="N316" s="98">
        <v>2.2941056949869656E-2</v>
      </c>
      <c r="O316" s="98">
        <v>2.4243478449826269E-2</v>
      </c>
      <c r="P316" s="98">
        <v>0</v>
      </c>
      <c r="Q316" s="98">
        <v>1.6147049243344348E-2</v>
      </c>
      <c r="R316" s="98">
        <v>3.9850273177600301E-2</v>
      </c>
      <c r="S316" s="98">
        <v>3.385536868098997E-2</v>
      </c>
      <c r="T316" s="98">
        <v>2.1876125747248665E-2</v>
      </c>
      <c r="U316" s="98">
        <v>2.1140370389022511E-2</v>
      </c>
      <c r="V316" s="98">
        <v>2.1975055187369572E-2</v>
      </c>
      <c r="W316" s="98">
        <v>3.0149825132185986E-2</v>
      </c>
      <c r="X316" s="98">
        <v>1.1912928665949155E-2</v>
      </c>
      <c r="Y316" s="98">
        <v>1.5734210407919058E-2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7.6985548094220897E-5</v>
      </c>
      <c r="H317" s="98">
        <v>7.5756644732743387E-5</v>
      </c>
      <c r="I317" s="98">
        <v>7.9220625999933575E-5</v>
      </c>
      <c r="J317" s="98">
        <v>0</v>
      </c>
      <c r="K317" s="98">
        <v>7.6460781639599735E-5</v>
      </c>
      <c r="L317" s="98">
        <v>8.1278225294998467E-5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9.2732195917889299E-5</v>
      </c>
      <c r="S317" s="98">
        <v>9.908908550803449E-5</v>
      </c>
      <c r="T317" s="98">
        <v>1.0049252971112102E-4</v>
      </c>
      <c r="U317" s="98">
        <v>0</v>
      </c>
      <c r="V317" s="98">
        <v>0</v>
      </c>
      <c r="W317" s="98">
        <v>1.1130391381547148E-4</v>
      </c>
      <c r="X317" s="98">
        <v>7.6026082109535785E-5</v>
      </c>
      <c r="Y317" s="98">
        <v>0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1.6446216208668954E-5</v>
      </c>
      <c r="H318" s="101">
        <v>1.5320855512703142E-5</v>
      </c>
      <c r="I318" s="101">
        <v>1.9341470221304992E-5</v>
      </c>
      <c r="J318" s="101">
        <v>0</v>
      </c>
      <c r="K318" s="101">
        <v>1.5640532570203045E-5</v>
      </c>
      <c r="L318" s="101">
        <v>3.6337645085737758E-5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1.9284244392157668E-5</v>
      </c>
      <c r="S318" s="101">
        <v>2.3159727729911216E-5</v>
      </c>
      <c r="T318" s="101">
        <v>2.3295132053069153E-5</v>
      </c>
      <c r="U318" s="101">
        <v>0</v>
      </c>
      <c r="V318" s="101">
        <v>0</v>
      </c>
      <c r="W318" s="101">
        <v>2.4532121556778862E-5</v>
      </c>
      <c r="X318" s="101">
        <v>6.3786721071627762E-6</v>
      </c>
      <c r="Y318" s="101">
        <v>0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6.0539331885551936E-5</v>
      </c>
      <c r="H319" s="104">
        <v>6.0435789220040245E-5</v>
      </c>
      <c r="I319" s="104">
        <v>5.9879155778628584E-5</v>
      </c>
      <c r="J319" s="104">
        <v>0</v>
      </c>
      <c r="K319" s="104">
        <v>6.0820249069396683E-5</v>
      </c>
      <c r="L319" s="104">
        <v>4.4940580209260709E-5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7.3447951525731624E-5</v>
      </c>
      <c r="S319" s="104">
        <v>7.5929357778123274E-5</v>
      </c>
      <c r="T319" s="104">
        <v>7.7197397658051873E-5</v>
      </c>
      <c r="U319" s="104">
        <v>0</v>
      </c>
      <c r="V319" s="104">
        <v>0</v>
      </c>
      <c r="W319" s="104">
        <v>8.6771792258692623E-5</v>
      </c>
      <c r="X319" s="104">
        <v>6.9647410002373014E-5</v>
      </c>
      <c r="Y319" s="104">
        <v>0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0.84255980501835614</v>
      </c>
      <c r="D320" s="101">
        <v>0.71641625636696971</v>
      </c>
      <c r="E320" s="101">
        <v>0.62339819157718412</v>
      </c>
      <c r="F320" s="101">
        <v>0.74315685300323919</v>
      </c>
      <c r="G320" s="101">
        <v>0.66786802130543754</v>
      </c>
      <c r="H320" s="101">
        <v>0.93999384524730811</v>
      </c>
      <c r="I320" s="101">
        <v>0.9845057247792105</v>
      </c>
      <c r="J320" s="101">
        <v>0.80937657856483014</v>
      </c>
      <c r="K320" s="101">
        <v>0.62999579559717289</v>
      </c>
      <c r="L320" s="101">
        <v>0.585741022945793</v>
      </c>
      <c r="M320" s="101">
        <v>0.36557277835190127</v>
      </c>
      <c r="N320" s="101">
        <v>0.57467160402596762</v>
      </c>
      <c r="O320" s="101">
        <v>0.60024598755872149</v>
      </c>
      <c r="P320" s="101">
        <v>8.7419424398874074E-5</v>
      </c>
      <c r="Q320" s="101">
        <v>0.38718597038986691</v>
      </c>
      <c r="R320" s="101">
        <v>0.9978488663545203</v>
      </c>
      <c r="S320" s="101">
        <v>0.79213754387117818</v>
      </c>
      <c r="T320" s="101">
        <v>0.55745535565801874</v>
      </c>
      <c r="U320" s="101">
        <v>0.56291091416747241</v>
      </c>
      <c r="V320" s="101">
        <v>0.67574196560437261</v>
      </c>
      <c r="W320" s="101">
        <v>0.9852819058958463</v>
      </c>
      <c r="X320" s="101">
        <v>0.75150486652723392</v>
      </c>
      <c r="Y320" s="101">
        <v>0.61881474768819389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2.7460496899014791E-2</v>
      </c>
      <c r="D321" s="104">
        <v>1.9738898123578333E-2</v>
      </c>
      <c r="E321" s="104">
        <v>2.4165256470519477E-2</v>
      </c>
      <c r="F321" s="104">
        <v>3.0729901030384019E-2</v>
      </c>
      <c r="G321" s="104">
        <v>3.464971942505285E-2</v>
      </c>
      <c r="H321" s="104">
        <v>6.8626802088786451E-2</v>
      </c>
      <c r="I321" s="104">
        <v>0.11094034925943654</v>
      </c>
      <c r="J321" s="104">
        <v>7.3176774834518579E-2</v>
      </c>
      <c r="K321" s="104">
        <v>7.0823343282272411E-2</v>
      </c>
      <c r="L321" s="104">
        <v>0.13979267400875828</v>
      </c>
      <c r="M321" s="104">
        <v>6.8412570329059924E-2</v>
      </c>
      <c r="N321" s="104">
        <v>6.5854369476763847E-2</v>
      </c>
      <c r="O321" s="104">
        <v>4.7527188775754389E-2</v>
      </c>
      <c r="P321" s="104">
        <v>0</v>
      </c>
      <c r="Q321" s="104">
        <v>5.601147636402859E-2</v>
      </c>
      <c r="R321" s="104">
        <v>0.16516166106153496</v>
      </c>
      <c r="S321" s="104">
        <v>0.12037986897365535</v>
      </c>
      <c r="T321" s="104">
        <v>0.12649287886124183</v>
      </c>
      <c r="U321" s="104">
        <v>9.6443786110283009E-2</v>
      </c>
      <c r="V321" s="104">
        <v>7.6041518324654028E-2</v>
      </c>
      <c r="W321" s="104">
        <v>0.17929416483790389</v>
      </c>
      <c r="X321" s="104">
        <v>0.24998006036792397</v>
      </c>
      <c r="Y321" s="104">
        <v>0.14817907289938465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6.5774627837966492E-3</v>
      </c>
      <c r="D322" s="98">
        <v>4.3163523992640175E-3</v>
      </c>
      <c r="E322" s="98">
        <v>5.8586601887162422E-3</v>
      </c>
      <c r="F322" s="98">
        <v>7.216273848576365E-3</v>
      </c>
      <c r="G322" s="98">
        <v>7.3973441188082386E-3</v>
      </c>
      <c r="H322" s="98">
        <v>1.3872622426424787E-2</v>
      </c>
      <c r="I322" s="98">
        <v>2.7086056770007392E-2</v>
      </c>
      <c r="J322" s="98">
        <v>1.6432941124960378E-2</v>
      </c>
      <c r="K322" s="98">
        <v>1.4461268656931559E-2</v>
      </c>
      <c r="L322" s="98">
        <v>6.2498256142542105E-2</v>
      </c>
      <c r="M322" s="98">
        <v>1.3474017168237529E-2</v>
      </c>
      <c r="N322" s="98">
        <v>1.6812431349560012E-2</v>
      </c>
      <c r="O322" s="98">
        <v>1.2689594778805028E-2</v>
      </c>
      <c r="P322" s="98">
        <v>0</v>
      </c>
      <c r="Q322" s="98">
        <v>1.2372065166613827E-2</v>
      </c>
      <c r="R322" s="98">
        <v>3.4352060454448573E-2</v>
      </c>
      <c r="S322" s="98">
        <v>2.8150454805707752E-2</v>
      </c>
      <c r="T322" s="98">
        <v>2.9353485160512945E-2</v>
      </c>
      <c r="U322" s="98">
        <v>2.0422947933425278E-2</v>
      </c>
      <c r="V322" s="98">
        <v>1.6406378228142303E-2</v>
      </c>
      <c r="W322" s="98">
        <v>3.9398523894804104E-2</v>
      </c>
      <c r="X322" s="98">
        <v>2.1033338565993001E-2</v>
      </c>
      <c r="Y322" s="98">
        <v>1.0184605363946869E-2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2.0883034115218142E-2</v>
      </c>
      <c r="D323" s="98">
        <v>1.5422545724314314E-2</v>
      </c>
      <c r="E323" s="98">
        <v>1.8306596281803235E-2</v>
      </c>
      <c r="F323" s="98">
        <v>2.3513627181807654E-2</v>
      </c>
      <c r="G323" s="98">
        <v>2.7252375306244612E-2</v>
      </c>
      <c r="H323" s="98">
        <v>5.4754179662361659E-2</v>
      </c>
      <c r="I323" s="98">
        <v>8.3854292489429147E-2</v>
      </c>
      <c r="J323" s="98">
        <v>5.6743833709558204E-2</v>
      </c>
      <c r="K323" s="98">
        <v>5.6362074625340847E-2</v>
      </c>
      <c r="L323" s="98">
        <v>7.7294417866216172E-2</v>
      </c>
      <c r="M323" s="98">
        <v>5.4938553160822391E-2</v>
      </c>
      <c r="N323" s="98">
        <v>4.9041938127203838E-2</v>
      </c>
      <c r="O323" s="98">
        <v>3.4837593996949363E-2</v>
      </c>
      <c r="P323" s="98">
        <v>0</v>
      </c>
      <c r="Q323" s="98">
        <v>4.3639411197414761E-2</v>
      </c>
      <c r="R323" s="98">
        <v>0.13080960060708638</v>
      </c>
      <c r="S323" s="98">
        <v>9.2229414167947596E-2</v>
      </c>
      <c r="T323" s="98">
        <v>9.7139393700728896E-2</v>
      </c>
      <c r="U323" s="98">
        <v>7.602083817685773E-2</v>
      </c>
      <c r="V323" s="98">
        <v>5.9635140096511718E-2</v>
      </c>
      <c r="W323" s="98">
        <v>0.13989564094309978</v>
      </c>
      <c r="X323" s="98">
        <v>0.22894672180193099</v>
      </c>
      <c r="Y323" s="98">
        <v>0.13799446753543779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0.63080489399524242</v>
      </c>
      <c r="D324" s="122">
        <v>0.52418552283813646</v>
      </c>
      <c r="E324" s="122">
        <v>0.42082127573735906</v>
      </c>
      <c r="F324" s="122">
        <v>0.45740770676271258</v>
      </c>
      <c r="G324" s="122">
        <v>0.46337618334798947</v>
      </c>
      <c r="H324" s="122">
        <v>0.64280436015857312</v>
      </c>
      <c r="I324" s="122">
        <v>0.71561572226090697</v>
      </c>
      <c r="J324" s="122">
        <v>0.56390049833711475</v>
      </c>
      <c r="K324" s="122">
        <v>0.40119667313516433</v>
      </c>
      <c r="L324" s="122">
        <v>0.46708566995308853</v>
      </c>
      <c r="M324" s="122">
        <v>0.25597708989340229</v>
      </c>
      <c r="N324" s="122">
        <v>0.37502865052004819</v>
      </c>
      <c r="O324" s="122">
        <v>0.36953150089080089</v>
      </c>
      <c r="P324" s="122">
        <v>4.5396980012943454E-5</v>
      </c>
      <c r="Q324" s="122">
        <v>0.24692355838938679</v>
      </c>
      <c r="R324" s="122">
        <v>0.62148424895390364</v>
      </c>
      <c r="S324" s="122">
        <v>0.48809816010945362</v>
      </c>
      <c r="T324" s="122">
        <v>0.35845083771325142</v>
      </c>
      <c r="U324" s="122">
        <v>0.34688450075195248</v>
      </c>
      <c r="V324" s="122">
        <v>0.39812095354261501</v>
      </c>
      <c r="W324" s="122">
        <v>0.59386743475372461</v>
      </c>
      <c r="X324" s="122">
        <v>0.74979097756527513</v>
      </c>
      <c r="Y324" s="122">
        <v>0.56931440288994961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0.25727308545960498</v>
      </c>
      <c r="D325" s="98">
        <v>0.23534268116484819</v>
      </c>
      <c r="E325" s="98">
        <v>0.18304328234723183</v>
      </c>
      <c r="F325" s="98">
        <v>0.23795357609579815</v>
      </c>
      <c r="G325" s="98">
        <v>0.19474696564707616</v>
      </c>
      <c r="H325" s="98">
        <v>0.22750732330286202</v>
      </c>
      <c r="I325" s="98">
        <v>0.25622200569732101</v>
      </c>
      <c r="J325" s="98">
        <v>0.16660051102483078</v>
      </c>
      <c r="K325" s="98">
        <v>0.1599678627725209</v>
      </c>
      <c r="L325" s="98">
        <v>0.15830851771310742</v>
      </c>
      <c r="M325" s="98">
        <v>9.4318316274466629E-2</v>
      </c>
      <c r="N325" s="98">
        <v>0.11386695551940089</v>
      </c>
      <c r="O325" s="98">
        <v>0.11044980428789572</v>
      </c>
      <c r="P325" s="98">
        <v>0</v>
      </c>
      <c r="Q325" s="98">
        <v>6.8507976921781802E-2</v>
      </c>
      <c r="R325" s="98">
        <v>0.1245415181048897</v>
      </c>
      <c r="S325" s="98">
        <v>0.11467028127656638</v>
      </c>
      <c r="T325" s="98">
        <v>8.7005535228910844E-2</v>
      </c>
      <c r="U325" s="98">
        <v>8.7235603231167913E-2</v>
      </c>
      <c r="V325" s="98">
        <v>8.4701213467222494E-2</v>
      </c>
      <c r="W325" s="98">
        <v>8.4556606071893636E-2</v>
      </c>
      <c r="X325" s="98">
        <v>3.1456640549796015E-2</v>
      </c>
      <c r="Y325" s="98">
        <v>5.3038284841938038E-2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0.37353180853563739</v>
      </c>
      <c r="D326" s="33">
        <v>0.28884284167328822</v>
      </c>
      <c r="E326" s="33">
        <v>0.23777799339012723</v>
      </c>
      <c r="F326" s="33">
        <v>0.21945413066691444</v>
      </c>
      <c r="G326" s="33">
        <v>0.2686292177009133</v>
      </c>
      <c r="H326" s="33">
        <v>0.41529703685571112</v>
      </c>
      <c r="I326" s="33">
        <v>0.45939371656358591</v>
      </c>
      <c r="J326" s="33">
        <v>0.39729998731228394</v>
      </c>
      <c r="K326" s="33">
        <v>0.24122881036264343</v>
      </c>
      <c r="L326" s="33">
        <v>0.30877715223998115</v>
      </c>
      <c r="M326" s="33">
        <v>0.16165877361893563</v>
      </c>
      <c r="N326" s="33">
        <v>0.26116169500064729</v>
      </c>
      <c r="O326" s="33">
        <v>0.2590816966029052</v>
      </c>
      <c r="P326" s="33">
        <v>4.5396980012943454E-5</v>
      </c>
      <c r="Q326" s="33">
        <v>0.17841558146760497</v>
      </c>
      <c r="R326" s="33">
        <v>0.49694273084901391</v>
      </c>
      <c r="S326" s="33">
        <v>0.37342787883288725</v>
      </c>
      <c r="T326" s="33">
        <v>0.27144530248434057</v>
      </c>
      <c r="U326" s="33">
        <v>0.25964889752078457</v>
      </c>
      <c r="V326" s="33">
        <v>0.31341974007539253</v>
      </c>
      <c r="W326" s="33">
        <v>0.50931082868183097</v>
      </c>
      <c r="X326" s="33">
        <v>0.71833433701547911</v>
      </c>
      <c r="Y326" s="33">
        <v>0.51627611804801155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0.5755825202092365</v>
      </c>
      <c r="D328" s="119">
        <f t="shared" si="143"/>
        <v>0.58051150968136767</v>
      </c>
      <c r="E328" s="119">
        <f t="shared" si="143"/>
        <v>0.58478933506501318</v>
      </c>
      <c r="F328" s="119">
        <f t="shared" si="143"/>
        <v>0.58702245583012558</v>
      </c>
      <c r="G328" s="119">
        <f t="shared" si="143"/>
        <v>0.59195752544729674</v>
      </c>
      <c r="H328" s="119">
        <f t="shared" si="143"/>
        <v>0.59887221359728038</v>
      </c>
      <c r="I328" s="119">
        <f t="shared" si="143"/>
        <v>0.60492119953706702</v>
      </c>
      <c r="J328" s="119">
        <f t="shared" si="143"/>
        <v>0.61088744640632098</v>
      </c>
      <c r="K328" s="119">
        <f t="shared" si="143"/>
        <v>0.6165426951899633</v>
      </c>
      <c r="L328" s="119">
        <f t="shared" si="143"/>
        <v>0.62345788400796354</v>
      </c>
      <c r="M328" s="119">
        <f t="shared" si="143"/>
        <v>0.63950661225920258</v>
      </c>
      <c r="N328" s="119">
        <f t="shared" si="143"/>
        <v>0.65606807605848461</v>
      </c>
      <c r="O328" s="119">
        <f t="shared" si="143"/>
        <v>0.68193005458997658</v>
      </c>
      <c r="P328" s="119">
        <f t="shared" si="143"/>
        <v>0.71319197636115672</v>
      </c>
      <c r="Q328" s="119">
        <f t="shared" si="143"/>
        <v>0.73677976933311062</v>
      </c>
      <c r="R328" s="119">
        <f t="shared" ref="R328:V328" si="144">IF(R309=0,"",R309/R290)</f>
        <v>0.75117455334039263</v>
      </c>
      <c r="S328" s="119">
        <f t="shared" si="144"/>
        <v>0.75828124274400277</v>
      </c>
      <c r="T328" s="119">
        <f t="shared" si="144"/>
        <v>0.76049371702976931</v>
      </c>
      <c r="U328" s="119">
        <f t="shared" si="144"/>
        <v>0.77270837752894006</v>
      </c>
      <c r="V328" s="119">
        <f t="shared" si="144"/>
        <v>0.76990284846567458</v>
      </c>
      <c r="W328" s="119">
        <f t="shared" ref="W328:Y328" si="145">IF(W309=0,"",W309/W290)</f>
        <v>0.77891315297514319</v>
      </c>
      <c r="X328" s="119">
        <f t="shared" si="145"/>
        <v>0.7735430969223076</v>
      </c>
      <c r="Y328" s="119">
        <f t="shared" si="145"/>
        <v>0.77637467183092645</v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0.55913543149713218</v>
      </c>
      <c r="D329" s="124">
        <f t="shared" si="146"/>
        <v>0.56354846654963087</v>
      </c>
      <c r="E329" s="124">
        <f t="shared" si="146"/>
        <v>0.5680100010118293</v>
      </c>
      <c r="F329" s="124">
        <f t="shared" si="146"/>
        <v>0.57275487025059424</v>
      </c>
      <c r="G329" s="124">
        <f t="shared" si="146"/>
        <v>0.57753912485738301</v>
      </c>
      <c r="H329" s="124">
        <f t="shared" si="146"/>
        <v>0.58252631544069355</v>
      </c>
      <c r="I329" s="124">
        <f t="shared" si="146"/>
        <v>0.58784764370815212</v>
      </c>
      <c r="J329" s="124">
        <f t="shared" si="146"/>
        <v>0.59355072981104029</v>
      </c>
      <c r="K329" s="124">
        <f t="shared" si="146"/>
        <v>0.59984475447473329</v>
      </c>
      <c r="L329" s="124">
        <f t="shared" si="146"/>
        <v>0.60695418920328215</v>
      </c>
      <c r="M329" s="124">
        <f t="shared" si="146"/>
        <v>0.61976219313498915</v>
      </c>
      <c r="N329" s="124">
        <f t="shared" si="146"/>
        <v>0.63997073553489559</v>
      </c>
      <c r="O329" s="124">
        <f t="shared" si="146"/>
        <v>0.66817454106498353</v>
      </c>
      <c r="P329" s="124">
        <f t="shared" si="146"/>
        <v>0.70064582540009634</v>
      </c>
      <c r="Q329" s="124">
        <f t="shared" si="146"/>
        <v>0.72655478432988552</v>
      </c>
      <c r="R329" s="124">
        <f t="shared" ref="R329:V329" si="147">IF(R310=0,"",R310/R291)</f>
        <v>0.73634398370019771</v>
      </c>
      <c r="S329" s="124">
        <f t="shared" si="147"/>
        <v>0.74082651838686786</v>
      </c>
      <c r="T329" s="124">
        <f t="shared" si="147"/>
        <v>0.74222412010283156</v>
      </c>
      <c r="U329" s="124">
        <f t="shared" si="147"/>
        <v>0.74269933252559051</v>
      </c>
      <c r="V329" s="124">
        <f t="shared" si="147"/>
        <v>0.74426237081297575</v>
      </c>
      <c r="W329" s="124">
        <f t="shared" ref="W329:Y329" si="148">IF(W310=0,"",W310/W291)</f>
        <v>0.7467408910368788</v>
      </c>
      <c r="X329" s="124">
        <f t="shared" si="148"/>
        <v>0.74878735877461977</v>
      </c>
      <c r="Y329" s="124">
        <f t="shared" si="148"/>
        <v>0.75061706592820343</v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0.55317115553793272</v>
      </c>
      <c r="D330" s="111">
        <f t="shared" si="149"/>
        <v>0.55767431033085524</v>
      </c>
      <c r="E330" s="111">
        <f t="shared" si="149"/>
        <v>0.56241719218340824</v>
      </c>
      <c r="F330" s="111">
        <f t="shared" si="149"/>
        <v>0.56713416124985161</v>
      </c>
      <c r="G330" s="111">
        <f t="shared" si="149"/>
        <v>0.57206209369462468</v>
      </c>
      <c r="H330" s="111">
        <f t="shared" si="149"/>
        <v>0.57716886804107126</v>
      </c>
      <c r="I330" s="111">
        <f t="shared" si="149"/>
        <v>0.58250961461342932</v>
      </c>
      <c r="J330" s="111">
        <f t="shared" si="149"/>
        <v>0.58831744192043234</v>
      </c>
      <c r="K330" s="111">
        <f t="shared" si="149"/>
        <v>0.59478614274644315</v>
      </c>
      <c r="L330" s="111">
        <f t="shared" si="149"/>
        <v>0.60195963830455945</v>
      </c>
      <c r="M330" s="111">
        <f t="shared" si="149"/>
        <v>0.61493923605162348</v>
      </c>
      <c r="N330" s="111">
        <f t="shared" si="149"/>
        <v>0.63525162841383231</v>
      </c>
      <c r="O330" s="111">
        <f t="shared" si="149"/>
        <v>0.66367388119409221</v>
      </c>
      <c r="P330" s="111">
        <f t="shared" si="149"/>
        <v>0.69642922398689244</v>
      </c>
      <c r="Q330" s="111">
        <f t="shared" si="149"/>
        <v>0.72258475355600382</v>
      </c>
      <c r="R330" s="111">
        <f t="shared" ref="R330:V330" si="150">IF(R311=0,"",R311/R292)</f>
        <v>0.73248052404830166</v>
      </c>
      <c r="S330" s="111">
        <f t="shared" si="150"/>
        <v>0.73702878450984799</v>
      </c>
      <c r="T330" s="111">
        <f t="shared" si="150"/>
        <v>0.73847106128702267</v>
      </c>
      <c r="U330" s="111">
        <f t="shared" si="150"/>
        <v>0.73895556924646799</v>
      </c>
      <c r="V330" s="111">
        <f t="shared" si="150"/>
        <v>0.74056335553511776</v>
      </c>
      <c r="W330" s="111">
        <f t="shared" ref="W330:Y330" si="151">IF(W311=0,"",W311/W292)</f>
        <v>0.74303886980625211</v>
      </c>
      <c r="X330" s="111">
        <f t="shared" si="151"/>
        <v>0.74518477093636193</v>
      </c>
      <c r="Y330" s="111">
        <f t="shared" si="151"/>
        <v>0.74703719184204953</v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2.3113993071655847</v>
      </c>
      <c r="D332" s="124">
        <f t="shared" si="155"/>
        <v>2.4092178683197929</v>
      </c>
      <c r="E332" s="124">
        <f t="shared" si="155"/>
        <v>2.5085029178010521</v>
      </c>
      <c r="F332" s="124">
        <f t="shared" si="155"/>
        <v>2.6085853810046205</v>
      </c>
      <c r="G332" s="124">
        <f t="shared" si="155"/>
        <v>2.7100450681308428</v>
      </c>
      <c r="H332" s="124">
        <f t="shared" si="155"/>
        <v>2.8127908552725782</v>
      </c>
      <c r="I332" s="124">
        <f t="shared" si="155"/>
        <v>2.9169442816684827</v>
      </c>
      <c r="J332" s="124">
        <f t="shared" si="155"/>
        <v>3.0230500770485413</v>
      </c>
      <c r="K332" s="124">
        <f t="shared" si="155"/>
        <v>3.1315397127783657</v>
      </c>
      <c r="L332" s="124">
        <f t="shared" si="155"/>
        <v>3.2424704066047978</v>
      </c>
      <c r="M332" s="124">
        <f t="shared" si="155"/>
        <v>3.3695888050455673</v>
      </c>
      <c r="N332" s="124">
        <f t="shared" si="155"/>
        <v>3.5169756563416774</v>
      </c>
      <c r="O332" s="124">
        <f t="shared" si="155"/>
        <v>3.684368036927927</v>
      </c>
      <c r="P332" s="124" t="str">
        <f t="shared" si="155"/>
        <v/>
      </c>
      <c r="Q332" s="124">
        <f t="shared" si="155"/>
        <v>3.9867975359444658</v>
      </c>
      <c r="R332" s="124">
        <f t="shared" ref="R332:V332" si="156">IF(R313=0,"",R313/R294)</f>
        <v>4.0152521867138136</v>
      </c>
      <c r="S332" s="124">
        <f t="shared" si="156"/>
        <v>4.018413814577074</v>
      </c>
      <c r="T332" s="124">
        <f t="shared" si="156"/>
        <v>4.0219267344251417</v>
      </c>
      <c r="U332" s="124">
        <f t="shared" si="156"/>
        <v>4.0258299787007727</v>
      </c>
      <c r="V332" s="124">
        <f t="shared" si="156"/>
        <v>4.0369836416211138</v>
      </c>
      <c r="W332" s="124">
        <f t="shared" ref="W332:Y332" si="157">IF(W313=0,"",W313/W294)</f>
        <v>4.0735921261693395</v>
      </c>
      <c r="X332" s="124">
        <f t="shared" si="157"/>
        <v>4.1178655595999425</v>
      </c>
      <c r="Y332" s="124">
        <f t="shared" si="157"/>
        <v>4.1677695889539841</v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2.3113993071655847</v>
      </c>
      <c r="D333" s="111">
        <f t="shared" si="158"/>
        <v>2.4092178683197929</v>
      </c>
      <c r="E333" s="111">
        <f t="shared" si="158"/>
        <v>2.5085029178010521</v>
      </c>
      <c r="F333" s="111">
        <f t="shared" si="158"/>
        <v>2.6085853810046205</v>
      </c>
      <c r="G333" s="111">
        <f t="shared" si="158"/>
        <v>2.7100450681308428</v>
      </c>
      <c r="H333" s="111">
        <f t="shared" si="158"/>
        <v>2.8127908552725782</v>
      </c>
      <c r="I333" s="111">
        <f t="shared" si="158"/>
        <v>2.9169442816684827</v>
      </c>
      <c r="J333" s="111">
        <f t="shared" si="158"/>
        <v>3.0230500770485413</v>
      </c>
      <c r="K333" s="111">
        <f t="shared" si="158"/>
        <v>3.1315397127783657</v>
      </c>
      <c r="L333" s="111">
        <f t="shared" si="158"/>
        <v>3.2424704066047978</v>
      </c>
      <c r="M333" s="111">
        <f t="shared" si="158"/>
        <v>3.3695888050455673</v>
      </c>
      <c r="N333" s="111">
        <f t="shared" si="158"/>
        <v>3.5169756563416774</v>
      </c>
      <c r="O333" s="111">
        <f t="shared" si="158"/>
        <v>3.684368036927927</v>
      </c>
      <c r="P333" s="111" t="str">
        <f t="shared" si="158"/>
        <v/>
      </c>
      <c r="Q333" s="111">
        <f t="shared" si="158"/>
        <v>3.9867975359444658</v>
      </c>
      <c r="R333" s="111">
        <f t="shared" ref="R333:V333" si="159">IF(R314=0,"",R314/R295)</f>
        <v>4.0152521867138136</v>
      </c>
      <c r="S333" s="111">
        <f t="shared" si="159"/>
        <v>4.018413814577074</v>
      </c>
      <c r="T333" s="111">
        <f t="shared" si="159"/>
        <v>4.0219267344251417</v>
      </c>
      <c r="U333" s="111">
        <f t="shared" si="159"/>
        <v>4.0258299787007727</v>
      </c>
      <c r="V333" s="111">
        <f t="shared" si="159"/>
        <v>4.0369836416211138</v>
      </c>
      <c r="W333" s="111">
        <f t="shared" ref="W333:Y333" si="160">IF(W314=0,"",W314/W295)</f>
        <v>4.0735921261693395</v>
      </c>
      <c r="X333" s="111">
        <f t="shared" si="160"/>
        <v>4.1178655595999425</v>
      </c>
      <c r="Y333" s="111">
        <f t="shared" si="160"/>
        <v>4.1677695889539841</v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0.70108032424338795</v>
      </c>
      <c r="D334" s="124">
        <f t="shared" si="161"/>
        <v>0.70367616461137672</v>
      </c>
      <c r="E334" s="124">
        <f t="shared" si="161"/>
        <v>0.70678016451416736</v>
      </c>
      <c r="F334" s="124">
        <f t="shared" si="161"/>
        <v>0.70720989237382825</v>
      </c>
      <c r="G334" s="124">
        <f t="shared" si="161"/>
        <v>0.70918423519643792</v>
      </c>
      <c r="H334" s="124">
        <f t="shared" si="161"/>
        <v>0.71528820090275747</v>
      </c>
      <c r="I334" s="124">
        <f t="shared" si="161"/>
        <v>0.72204765916269753</v>
      </c>
      <c r="J334" s="124">
        <f t="shared" si="161"/>
        <v>0.7234104892246056</v>
      </c>
      <c r="K334" s="124">
        <f t="shared" si="161"/>
        <v>0.72643962316703425</v>
      </c>
      <c r="L334" s="124">
        <f t="shared" si="161"/>
        <v>0.73556844342746008</v>
      </c>
      <c r="M334" s="124">
        <f t="shared" si="161"/>
        <v>0.74331139301539129</v>
      </c>
      <c r="N334" s="124">
        <f t="shared" si="161"/>
        <v>0.73967592248187741</v>
      </c>
      <c r="O334" s="124">
        <f t="shared" si="161"/>
        <v>0.74444335294689268</v>
      </c>
      <c r="P334" s="124">
        <f t="shared" si="161"/>
        <v>0.7474414128712219</v>
      </c>
      <c r="Q334" s="124">
        <f t="shared" si="161"/>
        <v>0.77618103013075734</v>
      </c>
      <c r="R334" s="124">
        <f t="shared" ref="R334:V334" si="162">IF(R315=0,"",R315/R296)</f>
        <v>0.786339723524481</v>
      </c>
      <c r="S334" s="124">
        <f t="shared" si="162"/>
        <v>0.79149167632882567</v>
      </c>
      <c r="T334" s="124">
        <f t="shared" si="162"/>
        <v>0.80585199893767601</v>
      </c>
      <c r="U334" s="124">
        <f t="shared" si="162"/>
        <v>0.80816755106373028</v>
      </c>
      <c r="V334" s="124">
        <f t="shared" si="162"/>
        <v>0.80909218940510697</v>
      </c>
      <c r="W334" s="124">
        <f t="shared" ref="W334:Y334" si="163">IF(W315=0,"",W315/W296)</f>
        <v>0.82194886301360648</v>
      </c>
      <c r="X334" s="124">
        <f t="shared" si="163"/>
        <v>0.85051031952856515</v>
      </c>
      <c r="Y334" s="124">
        <f t="shared" si="163"/>
        <v>0.85226862714509144</v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0.63009904545700057</v>
      </c>
      <c r="D335" s="111">
        <f t="shared" si="164"/>
        <v>0.6318204816317039</v>
      </c>
      <c r="E335" s="111">
        <f t="shared" si="164"/>
        <v>0.63378120505388347</v>
      </c>
      <c r="F335" s="111">
        <f t="shared" si="164"/>
        <v>0.63577455855526432</v>
      </c>
      <c r="G335" s="111">
        <f t="shared" si="164"/>
        <v>0.63798828153692355</v>
      </c>
      <c r="H335" s="111">
        <f t="shared" si="164"/>
        <v>0.64039939708622573</v>
      </c>
      <c r="I335" s="111">
        <f t="shared" si="164"/>
        <v>0.64305416419708195</v>
      </c>
      <c r="J335" s="111">
        <f t="shared" si="164"/>
        <v>0.64614208963959074</v>
      </c>
      <c r="K335" s="111">
        <f t="shared" si="164"/>
        <v>0.64982430401454472</v>
      </c>
      <c r="L335" s="111">
        <f t="shared" si="164"/>
        <v>0.6541439163636753</v>
      </c>
      <c r="M335" s="111">
        <f t="shared" si="164"/>
        <v>0.66294972003688868</v>
      </c>
      <c r="N335" s="111">
        <f t="shared" si="164"/>
        <v>0.67746509824240975</v>
      </c>
      <c r="O335" s="111">
        <f t="shared" si="164"/>
        <v>0.69868572415616759</v>
      </c>
      <c r="P335" s="111" t="str">
        <f t="shared" si="164"/>
        <v/>
      </c>
      <c r="Q335" s="111">
        <f t="shared" si="164"/>
        <v>0.74758639495388846</v>
      </c>
      <c r="R335" s="111">
        <f t="shared" ref="R335:V335" si="165">IF(R316=0,"",R316/R297)</f>
        <v>0.76261752387670534</v>
      </c>
      <c r="S335" s="111">
        <f t="shared" si="165"/>
        <v>0.77661293744668314</v>
      </c>
      <c r="T335" s="111">
        <f t="shared" si="165"/>
        <v>0.78915997011130345</v>
      </c>
      <c r="U335" s="111">
        <f t="shared" si="165"/>
        <v>0.79984595631809119</v>
      </c>
      <c r="V335" s="111">
        <f t="shared" si="165"/>
        <v>0.80825823051455414</v>
      </c>
      <c r="W335" s="111">
        <f t="shared" ref="W335:Y335" si="166">IF(W316=0,"",W316/W297)</f>
        <v>0.81342886006689696</v>
      </c>
      <c r="X335" s="111">
        <f t="shared" si="166"/>
        <v>0.81696744099283314</v>
      </c>
      <c r="Y335" s="111">
        <f t="shared" si="166"/>
        <v>0.81875929176502071</v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>
        <f t="shared" si="167"/>
        <v>0.8918873037884032</v>
      </c>
      <c r="H336" s="111">
        <f t="shared" si="167"/>
        <v>0.89801941301265586</v>
      </c>
      <c r="I336" s="111">
        <f t="shared" si="167"/>
        <v>0.8806531716842253</v>
      </c>
      <c r="J336" s="111" t="str">
        <f t="shared" si="167"/>
        <v/>
      </c>
      <c r="K336" s="111">
        <f t="shared" si="167"/>
        <v>0.90071363911836</v>
      </c>
      <c r="L336" s="111">
        <f t="shared" si="167"/>
        <v>0.80881497838588434</v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>
        <f t="shared" ref="R336:V336" si="168">IF(R317=0,"",R317/R298)</f>
        <v>0.93920414660399421</v>
      </c>
      <c r="S336" s="111">
        <f t="shared" si="168"/>
        <v>0.93700542765624284</v>
      </c>
      <c r="T336" s="111">
        <f t="shared" si="168"/>
        <v>0.94167933603517417</v>
      </c>
      <c r="U336" s="111" t="str">
        <f t="shared" si="168"/>
        <v/>
      </c>
      <c r="V336" s="111" t="str">
        <f t="shared" si="168"/>
        <v/>
      </c>
      <c r="W336" s="111">
        <f t="shared" ref="W336:Y336" si="169">IF(W317=0,"",W317/W298)</f>
        <v>0.95187935204738605</v>
      </c>
      <c r="X336" s="111">
        <f t="shared" si="169"/>
        <v>0.98154969444781859</v>
      </c>
      <c r="Y336" s="111" t="str">
        <f t="shared" si="169"/>
        <v/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>
        <f t="shared" si="170"/>
        <v>0.63798828153692355</v>
      </c>
      <c r="H337" s="112">
        <f t="shared" si="170"/>
        <v>0.64039939708622562</v>
      </c>
      <c r="I337" s="112">
        <f t="shared" si="170"/>
        <v>0.64305416419708195</v>
      </c>
      <c r="J337" s="112" t="str">
        <f t="shared" si="170"/>
        <v/>
      </c>
      <c r="K337" s="112">
        <f t="shared" si="170"/>
        <v>0.64982430401454472</v>
      </c>
      <c r="L337" s="112">
        <f t="shared" si="170"/>
        <v>0.6541439163636753</v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>
        <f t="shared" ref="R337:V337" si="171">IF(R318=0,"",R318/R299)</f>
        <v>0.76261752387670545</v>
      </c>
      <c r="S337" s="112">
        <f t="shared" si="171"/>
        <v>0.77661293744668325</v>
      </c>
      <c r="T337" s="112">
        <f t="shared" si="171"/>
        <v>0.78915997011130345</v>
      </c>
      <c r="U337" s="112" t="str">
        <f t="shared" si="171"/>
        <v/>
      </c>
      <c r="V337" s="112" t="str">
        <f t="shared" si="171"/>
        <v/>
      </c>
      <c r="W337" s="112">
        <f t="shared" ref="W337:Y337" si="172">IF(W318=0,"",W318/W299)</f>
        <v>0.81342886006689696</v>
      </c>
      <c r="X337" s="112">
        <f t="shared" si="172"/>
        <v>0.81696744099283314</v>
      </c>
      <c r="Y337" s="112" t="str">
        <f t="shared" si="172"/>
        <v/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 t="str">
        <f t="shared" si="173"/>
        <v/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 t="str">
        <f t="shared" si="174"/>
        <v/>
      </c>
      <c r="V338" s="113" t="str">
        <f t="shared" si="174"/>
        <v/>
      </c>
      <c r="W338" s="113">
        <f t="shared" ref="W338:Y338" si="175">IF(W319=0,"",W319/W300)</f>
        <v>1</v>
      </c>
      <c r="X338" s="113">
        <f t="shared" si="175"/>
        <v>1</v>
      </c>
      <c r="Y338" s="113" t="str">
        <f t="shared" si="175"/>
        <v/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0.70554984942608501</v>
      </c>
      <c r="D339" s="112">
        <f t="shared" si="176"/>
        <v>0.70646964616873853</v>
      </c>
      <c r="E339" s="112">
        <f t="shared" si="176"/>
        <v>0.70747659579702349</v>
      </c>
      <c r="F339" s="112">
        <f t="shared" si="176"/>
        <v>0.70849569475398999</v>
      </c>
      <c r="G339" s="112">
        <f t="shared" si="176"/>
        <v>0.70959573644613538</v>
      </c>
      <c r="H339" s="112">
        <f t="shared" si="176"/>
        <v>0.71076895557422648</v>
      </c>
      <c r="I339" s="112">
        <f t="shared" si="176"/>
        <v>0.71203319356193506</v>
      </c>
      <c r="J339" s="112">
        <f t="shared" si="176"/>
        <v>0.71345998911262765</v>
      </c>
      <c r="K339" s="112">
        <f t="shared" si="176"/>
        <v>0.71511254055951934</v>
      </c>
      <c r="L339" s="112">
        <f t="shared" si="176"/>
        <v>0.71701257664421292</v>
      </c>
      <c r="M339" s="112">
        <f t="shared" si="176"/>
        <v>0.72062477409005909</v>
      </c>
      <c r="N339" s="112">
        <f t="shared" si="176"/>
        <v>0.72658096235646963</v>
      </c>
      <c r="O339" s="112">
        <f t="shared" si="176"/>
        <v>0.73566337521068215</v>
      </c>
      <c r="P339" s="112">
        <f t="shared" si="176"/>
        <v>0.7474414128712219</v>
      </c>
      <c r="Q339" s="112">
        <f t="shared" si="176"/>
        <v>0.75880471332455879</v>
      </c>
      <c r="R339" s="112">
        <f t="shared" ref="R339:V339" si="177">IF(R320=0,"",R320/R301)</f>
        <v>0.76649470594399738</v>
      </c>
      <c r="S339" s="112">
        <f t="shared" si="177"/>
        <v>0.77394498327859629</v>
      </c>
      <c r="T339" s="112">
        <f t="shared" si="177"/>
        <v>0.78133744247590953</v>
      </c>
      <c r="U339" s="112">
        <f t="shared" si="177"/>
        <v>0.78874639788455247</v>
      </c>
      <c r="V339" s="112">
        <f t="shared" si="177"/>
        <v>0.79602483772167731</v>
      </c>
      <c r="W339" s="112">
        <f t="shared" ref="W339:Y339" si="178">IF(W320=0,"",W320/W301)</f>
        <v>0.8026724679051539</v>
      </c>
      <c r="X339" s="112">
        <f t="shared" si="178"/>
        <v>0.81491308615167979</v>
      </c>
      <c r="Y339" s="112">
        <f t="shared" si="178"/>
        <v>0.8263328389893646</v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0.90912247713831029</v>
      </c>
      <c r="D340" s="113">
        <f t="shared" si="179"/>
        <v>0.91671129975588483</v>
      </c>
      <c r="E340" s="113">
        <f t="shared" si="179"/>
        <v>0.90888986268548311</v>
      </c>
      <c r="F340" s="113">
        <f t="shared" si="179"/>
        <v>0.91189428205862855</v>
      </c>
      <c r="G340" s="113">
        <f t="shared" si="179"/>
        <v>0.91964918588286459</v>
      </c>
      <c r="H340" s="113">
        <f t="shared" si="179"/>
        <v>0.92399359036402517</v>
      </c>
      <c r="I340" s="113">
        <f t="shared" si="179"/>
        <v>0.91013242312434384</v>
      </c>
      <c r="J340" s="113">
        <f t="shared" si="179"/>
        <v>0.91727142401029138</v>
      </c>
      <c r="K340" s="113">
        <f t="shared" si="179"/>
        <v>0.92477455266322761</v>
      </c>
      <c r="L340" s="113">
        <f t="shared" si="179"/>
        <v>0.8500142335323887</v>
      </c>
      <c r="M340" s="113">
        <f t="shared" si="179"/>
        <v>0.92906114271912288</v>
      </c>
      <c r="N340" s="113">
        <f t="shared" si="179"/>
        <v>0.91234995950185405</v>
      </c>
      <c r="O340" s="113">
        <f t="shared" si="179"/>
        <v>0.91246163228493438</v>
      </c>
      <c r="P340" s="113" t="str">
        <f t="shared" si="179"/>
        <v/>
      </c>
      <c r="Q340" s="113">
        <f t="shared" si="179"/>
        <v>0.93439534698343285</v>
      </c>
      <c r="R340" s="113">
        <f t="shared" ref="R340:V340" si="180">IF(R321=0,"",R321/R302)</f>
        <v>0.940413229092803</v>
      </c>
      <c r="S340" s="113">
        <f t="shared" si="180"/>
        <v>0.93606459387668328</v>
      </c>
      <c r="T340" s="113">
        <f t="shared" si="180"/>
        <v>0.93901778423906956</v>
      </c>
      <c r="U340" s="113">
        <f t="shared" si="180"/>
        <v>0.94632743578919643</v>
      </c>
      <c r="V340" s="113">
        <f t="shared" si="180"/>
        <v>0.94761070362527478</v>
      </c>
      <c r="W340" s="113">
        <f t="shared" ref="W340:Y340" si="181">IF(W321=0,"",W321/W302)</f>
        <v>0.94874764520495336</v>
      </c>
      <c r="X340" s="113">
        <f t="shared" si="181"/>
        <v>0.98124806540336007</v>
      </c>
      <c r="Y340" s="113">
        <f t="shared" si="181"/>
        <v>0.98576060676727417</v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0.70554984942608501</v>
      </c>
      <c r="D341" s="111">
        <f t="shared" si="182"/>
        <v>0.70646964616873853</v>
      </c>
      <c r="E341" s="111">
        <f t="shared" si="182"/>
        <v>0.70747659579702349</v>
      </c>
      <c r="F341" s="111">
        <f t="shared" si="182"/>
        <v>0.70849569475398999</v>
      </c>
      <c r="G341" s="111">
        <f t="shared" si="182"/>
        <v>0.70959573644613538</v>
      </c>
      <c r="H341" s="111">
        <f t="shared" si="182"/>
        <v>0.71076895557422648</v>
      </c>
      <c r="I341" s="111">
        <f t="shared" si="182"/>
        <v>0.71203319356193506</v>
      </c>
      <c r="J341" s="111">
        <f t="shared" si="182"/>
        <v>0.71345998911262765</v>
      </c>
      <c r="K341" s="111">
        <f t="shared" si="182"/>
        <v>0.71511254055951934</v>
      </c>
      <c r="L341" s="111">
        <f t="shared" si="182"/>
        <v>0.71701257664421292</v>
      </c>
      <c r="M341" s="111">
        <f t="shared" si="182"/>
        <v>0.72062477409005909</v>
      </c>
      <c r="N341" s="111">
        <f t="shared" si="182"/>
        <v>0.72658096235646963</v>
      </c>
      <c r="O341" s="111">
        <f t="shared" si="182"/>
        <v>0.73566337521068215</v>
      </c>
      <c r="P341" s="111" t="str">
        <f t="shared" si="182"/>
        <v/>
      </c>
      <c r="Q341" s="111">
        <f t="shared" si="182"/>
        <v>0.75880471332455879</v>
      </c>
      <c r="R341" s="111">
        <f t="shared" ref="R341:V341" si="183">IF(R322=0,"",R322/R303)</f>
        <v>0.76649470594399738</v>
      </c>
      <c r="S341" s="111">
        <f t="shared" si="183"/>
        <v>0.77394498327859629</v>
      </c>
      <c r="T341" s="111">
        <f t="shared" si="183"/>
        <v>0.78133744247590953</v>
      </c>
      <c r="U341" s="111">
        <f t="shared" si="183"/>
        <v>0.78874639788455247</v>
      </c>
      <c r="V341" s="111">
        <f t="shared" si="183"/>
        <v>0.79602483772167731</v>
      </c>
      <c r="W341" s="111">
        <f t="shared" ref="W341:Y341" si="184">IF(W322=0,"",W322/W303)</f>
        <v>0.8026724679051539</v>
      </c>
      <c r="X341" s="111">
        <f t="shared" si="184"/>
        <v>0.81491308615167979</v>
      </c>
      <c r="Y341" s="111">
        <f t="shared" si="184"/>
        <v>0.8263328389893646</v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0.70050692972271589</v>
      </c>
      <c r="D343" s="124">
        <f t="shared" si="188"/>
        <v>0.6946925985710487</v>
      </c>
      <c r="E343" s="124">
        <f t="shared" si="188"/>
        <v>0.69753088618624359</v>
      </c>
      <c r="F343" s="124">
        <f t="shared" si="188"/>
        <v>0.68486496227210836</v>
      </c>
      <c r="G343" s="124">
        <f t="shared" si="188"/>
        <v>0.70122382044955778</v>
      </c>
      <c r="H343" s="124">
        <f t="shared" si="188"/>
        <v>0.71291799103495523</v>
      </c>
      <c r="I343" s="124">
        <f t="shared" si="188"/>
        <v>0.71305810263316294</v>
      </c>
      <c r="J343" s="124">
        <f t="shared" si="188"/>
        <v>0.72479670163046295</v>
      </c>
      <c r="K343" s="124">
        <f t="shared" si="188"/>
        <v>0.70795630447678903</v>
      </c>
      <c r="L343" s="124">
        <f t="shared" si="188"/>
        <v>0.71929765432117232</v>
      </c>
      <c r="M343" s="124">
        <f t="shared" si="188"/>
        <v>0.71555896252664208</v>
      </c>
      <c r="N343" s="124">
        <f t="shared" si="188"/>
        <v>0.729345019387029</v>
      </c>
      <c r="O343" s="124">
        <f t="shared" si="188"/>
        <v>0.73324140000492211</v>
      </c>
      <c r="P343" s="124">
        <f t="shared" si="188"/>
        <v>0.80231082785815455</v>
      </c>
      <c r="Q343" s="124">
        <f t="shared" si="188"/>
        <v>0.74696484997492685</v>
      </c>
      <c r="R343" s="124">
        <f t="shared" ref="R343:V343" si="189">IF(R324=0,"",R324/R305)</f>
        <v>0.77223071974762103</v>
      </c>
      <c r="S343" s="124">
        <f t="shared" si="189"/>
        <v>0.77421674180224231</v>
      </c>
      <c r="T343" s="124">
        <f t="shared" si="189"/>
        <v>0.78289093540199695</v>
      </c>
      <c r="U343" s="124">
        <f t="shared" si="189"/>
        <v>0.79044745975198982</v>
      </c>
      <c r="V343" s="124">
        <f t="shared" si="189"/>
        <v>0.81019215669824574</v>
      </c>
      <c r="W343" s="124">
        <f t="shared" ref="W343:Y343" si="190">IF(W324=0,"",W324/W305)</f>
        <v>0.83953273715334753</v>
      </c>
      <c r="X343" s="124">
        <f t="shared" si="190"/>
        <v>0.88136358188138997</v>
      </c>
      <c r="Y343" s="124">
        <f t="shared" si="190"/>
        <v>0.86793433621557226</v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0.61814645805982116</v>
      </c>
      <c r="D344" s="111">
        <f t="shared" si="191"/>
        <v>0.61825582360858033</v>
      </c>
      <c r="E344" s="111">
        <f t="shared" si="191"/>
        <v>0.61836519900883513</v>
      </c>
      <c r="F344" s="111">
        <f t="shared" si="191"/>
        <v>0.61847457575247566</v>
      </c>
      <c r="G344" s="111">
        <f t="shared" si="191"/>
        <v>0.61858396156876427</v>
      </c>
      <c r="H344" s="111">
        <f t="shared" si="191"/>
        <v>0.61869335551173765</v>
      </c>
      <c r="I344" s="111">
        <f t="shared" si="191"/>
        <v>0.61880275948588603</v>
      </c>
      <c r="J344" s="111">
        <f t="shared" si="191"/>
        <v>0.61891218129323489</v>
      </c>
      <c r="K344" s="111">
        <f t="shared" si="191"/>
        <v>0.61902162756755752</v>
      </c>
      <c r="L344" s="111">
        <f t="shared" si="191"/>
        <v>0.61913110008366024</v>
      </c>
      <c r="M344" s="111">
        <f t="shared" si="191"/>
        <v>0.61921423821163291</v>
      </c>
      <c r="N344" s="111">
        <f t="shared" si="191"/>
        <v>0.61926070851448756</v>
      </c>
      <c r="O344" s="111">
        <f t="shared" si="191"/>
        <v>0.61928848259378744</v>
      </c>
      <c r="P344" s="111" t="str">
        <f t="shared" si="191"/>
        <v/>
      </c>
      <c r="Q344" s="111">
        <f t="shared" si="191"/>
        <v>0.61968142051072073</v>
      </c>
      <c r="R344" s="111">
        <f t="shared" ref="R344:V344" si="192">IF(R325=0,"",R325/R306)</f>
        <v>0.62051000005957935</v>
      </c>
      <c r="S344" s="111">
        <f t="shared" si="192"/>
        <v>0.62167880619461924</v>
      </c>
      <c r="T344" s="111">
        <f t="shared" si="192"/>
        <v>0.6229612156945179</v>
      </c>
      <c r="U344" s="111">
        <f t="shared" si="192"/>
        <v>0.62413060533795595</v>
      </c>
      <c r="V344" s="111">
        <f t="shared" si="192"/>
        <v>0.62496035190361221</v>
      </c>
      <c r="W344" s="111">
        <f t="shared" ref="W344:Y344" si="193">IF(W325=0,"",W325/W306)</f>
        <v>0.62535913440285307</v>
      </c>
      <c r="X344" s="111">
        <f t="shared" si="193"/>
        <v>0.62574487297077075</v>
      </c>
      <c r="Y344" s="111">
        <f t="shared" si="193"/>
        <v>0.62578344682756271</v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0.77128686116464129</v>
      </c>
      <c r="D345" s="45">
        <f t="shared" si="194"/>
        <v>0.77251012208791647</v>
      </c>
      <c r="E345" s="45">
        <f t="shared" si="194"/>
        <v>0.7737910600467014</v>
      </c>
      <c r="F345" s="45">
        <f t="shared" si="194"/>
        <v>0.77507986305578336</v>
      </c>
      <c r="G345" s="45">
        <f t="shared" si="194"/>
        <v>0.7764217832220619</v>
      </c>
      <c r="H345" s="45">
        <f t="shared" si="194"/>
        <v>0.7778112822637443</v>
      </c>
      <c r="I345" s="45">
        <f t="shared" si="194"/>
        <v>0.77925951030129292</v>
      </c>
      <c r="J345" s="45">
        <f t="shared" si="194"/>
        <v>0.78081214544260369</v>
      </c>
      <c r="K345" s="45">
        <f t="shared" si="194"/>
        <v>0.7825080260941597</v>
      </c>
      <c r="L345" s="45">
        <f t="shared" si="194"/>
        <v>0.78435754312198891</v>
      </c>
      <c r="M345" s="45">
        <f t="shared" si="194"/>
        <v>0.78700194376983501</v>
      </c>
      <c r="N345" s="45">
        <f t="shared" si="194"/>
        <v>0.79062378503330455</v>
      </c>
      <c r="O345" s="45">
        <f t="shared" si="194"/>
        <v>0.79565597101283014</v>
      </c>
      <c r="P345" s="45">
        <f t="shared" si="194"/>
        <v>0.80231082785815455</v>
      </c>
      <c r="Q345" s="45">
        <f t="shared" si="194"/>
        <v>0.81092227752525448</v>
      </c>
      <c r="R345" s="45">
        <f t="shared" ref="R345:V345" si="195">IF(R326=0,"",R326/R307)</f>
        <v>0.82264040166509766</v>
      </c>
      <c r="S345" s="45">
        <f t="shared" si="195"/>
        <v>0.83730360023535233</v>
      </c>
      <c r="T345" s="45">
        <f t="shared" si="195"/>
        <v>0.85308933871199466</v>
      </c>
      <c r="U345" s="45">
        <f t="shared" si="195"/>
        <v>0.8681750825710437</v>
      </c>
      <c r="V345" s="45">
        <f t="shared" si="195"/>
        <v>0.88073829728849817</v>
      </c>
      <c r="W345" s="45">
        <f t="shared" ref="W345:Y345" si="196">IF(W326=0,"",W326/W307)</f>
        <v>0.89014575119814587</v>
      </c>
      <c r="X345" s="45">
        <f t="shared" si="196"/>
        <v>0.89741729452509067</v>
      </c>
      <c r="Y345" s="45">
        <f t="shared" si="196"/>
        <v>0.90386566878465679</v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48.144430556873701</v>
      </c>
      <c r="D347" s="117">
        <f t="shared" si="197"/>
        <v>38.500579793843194</v>
      </c>
      <c r="E347" s="117">
        <f t="shared" si="197"/>
        <v>31.728176152706901</v>
      </c>
      <c r="F347" s="117">
        <f t="shared" si="197"/>
        <v>40.41868898225583</v>
      </c>
      <c r="G347" s="117">
        <f t="shared" si="197"/>
        <v>38.406000385246145</v>
      </c>
      <c r="H347" s="117">
        <f t="shared" si="197"/>
        <v>48.060834292749512</v>
      </c>
      <c r="I347" s="117">
        <f t="shared" si="197"/>
        <v>47.424021894869341</v>
      </c>
      <c r="J347" s="117">
        <f t="shared" si="197"/>
        <v>37.561773788641005</v>
      </c>
      <c r="K347" s="117">
        <f t="shared" si="197"/>
        <v>33.096045622646443</v>
      </c>
      <c r="L347" s="117">
        <f t="shared" si="197"/>
        <v>32.492448592513313</v>
      </c>
      <c r="M347" s="117">
        <f t="shared" si="197"/>
        <v>13.658201478676395</v>
      </c>
      <c r="N347" s="117">
        <f t="shared" si="197"/>
        <v>20.73847766602713</v>
      </c>
      <c r="O347" s="117">
        <f t="shared" si="197"/>
        <v>20.441460615576659</v>
      </c>
      <c r="P347" s="117">
        <f t="shared" si="197"/>
        <v>1.8788652350874358E-3</v>
      </c>
      <c r="Q347" s="117">
        <f t="shared" si="197"/>
        <v>10.063946230040479</v>
      </c>
      <c r="R347" s="117">
        <f t="shared" ref="R347:V347" si="198">R348+R351+R353+R362</f>
        <v>29.334013383600947</v>
      </c>
      <c r="S347" s="117">
        <f t="shared" si="198"/>
        <v>20.261755753587931</v>
      </c>
      <c r="T347" s="117">
        <f t="shared" si="198"/>
        <v>14.199374009180206</v>
      </c>
      <c r="U347" s="117">
        <f t="shared" si="198"/>
        <v>12.36463772864446</v>
      </c>
      <c r="V347" s="117">
        <f t="shared" si="198"/>
        <v>11.503085564054626</v>
      </c>
      <c r="W347" s="117">
        <f t="shared" ref="W347:Y347" si="199">W348+W351+W353+W362</f>
        <v>27.209267577779816</v>
      </c>
      <c r="X347" s="117">
        <f t="shared" si="199"/>
        <v>22.399255221320708</v>
      </c>
      <c r="Y347" s="117">
        <f t="shared" si="199"/>
        <v>15.072902579695594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46.612338976289507</v>
      </c>
      <c r="D348" s="122">
        <f t="shared" si="200"/>
        <v>37.222131945462834</v>
      </c>
      <c r="E348" s="122">
        <f t="shared" si="200"/>
        <v>30.729468530920496</v>
      </c>
      <c r="F348" s="122">
        <f t="shared" si="200"/>
        <v>39.097275896063422</v>
      </c>
      <c r="G348" s="122">
        <f t="shared" si="200"/>
        <v>37.264994985010063</v>
      </c>
      <c r="H348" s="122">
        <f t="shared" si="200"/>
        <v>46.752763552849061</v>
      </c>
      <c r="I348" s="122">
        <f t="shared" si="200"/>
        <v>46.025901763744741</v>
      </c>
      <c r="J348" s="122">
        <f t="shared" si="200"/>
        <v>36.707801234290642</v>
      </c>
      <c r="K348" s="122">
        <f t="shared" si="200"/>
        <v>32.233088456341811</v>
      </c>
      <c r="L348" s="122">
        <f t="shared" si="200"/>
        <v>31.697701431820068</v>
      </c>
      <c r="M348" s="122">
        <f t="shared" si="200"/>
        <v>13.184488154633387</v>
      </c>
      <c r="N348" s="122">
        <f t="shared" si="200"/>
        <v>20.163240106616669</v>
      </c>
      <c r="O348" s="122">
        <f t="shared" si="200"/>
        <v>19.878614771106026</v>
      </c>
      <c r="P348" s="122">
        <f t="shared" si="200"/>
        <v>1.8788652350874358E-3</v>
      </c>
      <c r="Q348" s="122">
        <f t="shared" si="200"/>
        <v>9.7148165289393358</v>
      </c>
      <c r="R348" s="122">
        <f t="shared" ref="R348:V348" si="201">SUM(R349:R350)</f>
        <v>28.665651235290735</v>
      </c>
      <c r="S348" s="122">
        <f t="shared" si="201"/>
        <v>19.659208282823776</v>
      </c>
      <c r="T348" s="122">
        <f t="shared" si="201"/>
        <v>13.757085887945527</v>
      </c>
      <c r="U348" s="122">
        <f t="shared" si="201"/>
        <v>11.925553666195611</v>
      </c>
      <c r="V348" s="122">
        <f t="shared" si="201"/>
        <v>11.073203780466322</v>
      </c>
      <c r="W348" s="122">
        <f t="shared" ref="W348:Y348" si="202">SUM(W349:W350)</f>
        <v>26.754051741864298</v>
      </c>
      <c r="X348" s="122">
        <f t="shared" si="202"/>
        <v>22.227902399904607</v>
      </c>
      <c r="Y348" s="122">
        <f t="shared" si="202"/>
        <v>14.798221586770596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46.612338976289507</v>
      </c>
      <c r="D349" s="98">
        <v>37.222131945462834</v>
      </c>
      <c r="E349" s="98">
        <v>30.729468530920496</v>
      </c>
      <c r="F349" s="98">
        <v>39.097275896063422</v>
      </c>
      <c r="G349" s="98">
        <v>37.264994985010063</v>
      </c>
      <c r="H349" s="98">
        <v>46.752763552849061</v>
      </c>
      <c r="I349" s="98">
        <v>46.025901763744741</v>
      </c>
      <c r="J349" s="98">
        <v>36.707801234290642</v>
      </c>
      <c r="K349" s="98">
        <v>32.233088456341811</v>
      </c>
      <c r="L349" s="98">
        <v>31.697701431820068</v>
      </c>
      <c r="M349" s="98">
        <v>13.184488154633387</v>
      </c>
      <c r="N349" s="98">
        <v>20.163240106616669</v>
      </c>
      <c r="O349" s="98">
        <v>19.878614771106026</v>
      </c>
      <c r="P349" s="98">
        <v>1.8788652350874358E-3</v>
      </c>
      <c r="Q349" s="98">
        <v>9.7148165289393358</v>
      </c>
      <c r="R349" s="98">
        <v>28.665651235290735</v>
      </c>
      <c r="S349" s="98">
        <v>19.659208282823776</v>
      </c>
      <c r="T349" s="98">
        <v>13.757085887945527</v>
      </c>
      <c r="U349" s="98">
        <v>11.925553666195611</v>
      </c>
      <c r="V349" s="98">
        <v>11.073203780466322</v>
      </c>
      <c r="W349" s="98">
        <v>26.754051741864298</v>
      </c>
      <c r="X349" s="98">
        <v>22.227902399904607</v>
      </c>
      <c r="Y349" s="98">
        <v>14.798221586770596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0.43254269012390062</v>
      </c>
      <c r="D353" s="122">
        <v>0.2728043370355332</v>
      </c>
      <c r="E353" s="122">
        <v>0.21668317483430904</v>
      </c>
      <c r="F353" s="122">
        <v>0.30497259035113161</v>
      </c>
      <c r="G353" s="122">
        <v>0.30927300189387019</v>
      </c>
      <c r="H353" s="122">
        <v>0.33659602004855999</v>
      </c>
      <c r="I353" s="122">
        <v>0.30422482314055765</v>
      </c>
      <c r="J353" s="122">
        <v>0.1428263875033991</v>
      </c>
      <c r="K353" s="122">
        <v>0.18024366038434173</v>
      </c>
      <c r="L353" s="122">
        <v>0.11923489797371821</v>
      </c>
      <c r="M353" s="122">
        <v>7.1305255406971454E-2</v>
      </c>
      <c r="N353" s="122">
        <v>8.9461890559727822E-2</v>
      </c>
      <c r="O353" s="122">
        <v>9.1669452505815749E-2</v>
      </c>
      <c r="P353" s="122">
        <v>0</v>
      </c>
      <c r="Q353" s="122">
        <v>5.7061522507756084E-2</v>
      </c>
      <c r="R353" s="122">
        <v>0.13811670498554426</v>
      </c>
      <c r="S353" s="122">
        <v>0.11524749413038481</v>
      </c>
      <c r="T353" s="122">
        <v>7.3312690391249352E-2</v>
      </c>
      <c r="U353" s="122">
        <v>6.982610437769364E-2</v>
      </c>
      <c r="V353" s="122">
        <v>7.1827609588263661E-2</v>
      </c>
      <c r="W353" s="122">
        <v>9.8000891351304228E-2</v>
      </c>
      <c r="X353" s="122">
        <v>3.854409421061978E-2</v>
      </c>
      <c r="Y353" s="122">
        <v>5.0769196094408615E-2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0.43254269012390062</v>
      </c>
      <c r="D354" s="98">
        <v>0.2728043370355332</v>
      </c>
      <c r="E354" s="98">
        <v>0.21668317483430904</v>
      </c>
      <c r="F354" s="98">
        <v>0.30497259035113161</v>
      </c>
      <c r="G354" s="98">
        <v>0.30920489910949378</v>
      </c>
      <c r="H354" s="98">
        <v>0.33653281617767222</v>
      </c>
      <c r="I354" s="98">
        <v>0.30414536223624872</v>
      </c>
      <c r="J354" s="98">
        <v>0.1428263875033991</v>
      </c>
      <c r="K354" s="98">
        <v>0.18018007355627388</v>
      </c>
      <c r="L354" s="98">
        <v>0.11908814225056416</v>
      </c>
      <c r="M354" s="98">
        <v>7.1305255406971454E-2</v>
      </c>
      <c r="N354" s="98">
        <v>8.9461890559727822E-2</v>
      </c>
      <c r="O354" s="98">
        <v>9.1669452505815749E-2</v>
      </c>
      <c r="P354" s="98">
        <v>0</v>
      </c>
      <c r="Q354" s="98">
        <v>5.7061522507756084E-2</v>
      </c>
      <c r="R354" s="98">
        <v>0.13804990022357036</v>
      </c>
      <c r="S354" s="98">
        <v>0.1151687096993312</v>
      </c>
      <c r="T354" s="98">
        <v>7.3234705278618167E-2</v>
      </c>
      <c r="U354" s="98">
        <v>6.982610437769364E-2</v>
      </c>
      <c r="V354" s="98">
        <v>7.1827609588263661E-2</v>
      </c>
      <c r="W354" s="98">
        <v>9.7921215427834316E-2</v>
      </c>
      <c r="X354" s="98">
        <v>3.8523467161441165E-2</v>
      </c>
      <c r="Y354" s="98">
        <v>5.0769196094408615E-2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6.8102784376384542E-5</v>
      </c>
      <c r="H355" s="98">
        <v>6.3203870887747996E-5</v>
      </c>
      <c r="I355" s="98">
        <v>7.9460904308948526E-5</v>
      </c>
      <c r="J355" s="98">
        <v>0</v>
      </c>
      <c r="K355" s="98">
        <v>6.3586828067827277E-5</v>
      </c>
      <c r="L355" s="98">
        <v>1.4675572315405079E-4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6.6804761973895797E-5</v>
      </c>
      <c r="S355" s="98">
        <v>7.8784431053600959E-5</v>
      </c>
      <c r="T355" s="98">
        <v>7.7985112631178492E-5</v>
      </c>
      <c r="U355" s="98">
        <v>0</v>
      </c>
      <c r="V355" s="98">
        <v>0</v>
      </c>
      <c r="W355" s="98">
        <v>7.9675923469908058E-5</v>
      </c>
      <c r="X355" s="98">
        <v>2.0627049178616706E-5</v>
      </c>
      <c r="Y355" s="98">
        <v>0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6.8102784376384542E-5</v>
      </c>
      <c r="H356" s="101">
        <v>6.3203870887747996E-5</v>
      </c>
      <c r="I356" s="101">
        <v>7.9460904308948526E-5</v>
      </c>
      <c r="J356" s="101">
        <v>0</v>
      </c>
      <c r="K356" s="101">
        <v>6.3586828067827277E-5</v>
      </c>
      <c r="L356" s="101">
        <v>1.4675572315405079E-4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6.6804761973895797E-5</v>
      </c>
      <c r="S356" s="101">
        <v>7.8784431053600959E-5</v>
      </c>
      <c r="T356" s="101">
        <v>7.7985112631178492E-5</v>
      </c>
      <c r="U356" s="101">
        <v>0</v>
      </c>
      <c r="V356" s="101">
        <v>0</v>
      </c>
      <c r="W356" s="101">
        <v>7.9675923469908058E-5</v>
      </c>
      <c r="X356" s="101">
        <v>2.0627049178616706E-5</v>
      </c>
      <c r="Y356" s="101">
        <v>0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1.0995488904602908</v>
      </c>
      <c r="D362" s="122">
        <v>1.0056435113448297</v>
      </c>
      <c r="E362" s="122">
        <v>0.78202444695209661</v>
      </c>
      <c r="F362" s="122">
        <v>1.0164404958412729</v>
      </c>
      <c r="G362" s="122">
        <v>0.83173239834220991</v>
      </c>
      <c r="H362" s="122">
        <v>0.97147471985188949</v>
      </c>
      <c r="I362" s="122">
        <v>1.0938953079840383</v>
      </c>
      <c r="J362" s="122">
        <v>0.71114616684696619</v>
      </c>
      <c r="K362" s="122">
        <v>0.68271350592028812</v>
      </c>
      <c r="L362" s="122">
        <v>0.67551226271952391</v>
      </c>
      <c r="M362" s="122">
        <v>0.40240806863603712</v>
      </c>
      <c r="N362" s="122">
        <v>0.48577566885073314</v>
      </c>
      <c r="O362" s="122">
        <v>0.47117639196481603</v>
      </c>
      <c r="P362" s="122">
        <v>0</v>
      </c>
      <c r="Q362" s="122">
        <v>0.29206817859338752</v>
      </c>
      <c r="R362" s="122">
        <v>0.53024544332466494</v>
      </c>
      <c r="S362" s="122">
        <v>0.48729997663376912</v>
      </c>
      <c r="T362" s="122">
        <v>0.36897543084342876</v>
      </c>
      <c r="U362" s="122">
        <v>0.36925795807115608</v>
      </c>
      <c r="V362" s="122">
        <v>0.35805417400003953</v>
      </c>
      <c r="W362" s="122">
        <v>0.35721494456421166</v>
      </c>
      <c r="X362" s="122">
        <v>0.13280872720547876</v>
      </c>
      <c r="Y362" s="122">
        <v>0.22391179683058871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1.0995488904602908</v>
      </c>
      <c r="D363" s="98">
        <v>1.0056435113448297</v>
      </c>
      <c r="E363" s="98">
        <v>0.78202444695209661</v>
      </c>
      <c r="F363" s="98">
        <v>1.0164404958412729</v>
      </c>
      <c r="G363" s="98">
        <v>0.83173239834220991</v>
      </c>
      <c r="H363" s="98">
        <v>0.97147471985188949</v>
      </c>
      <c r="I363" s="98">
        <v>1.0938953079840383</v>
      </c>
      <c r="J363" s="98">
        <v>0.71114616684696619</v>
      </c>
      <c r="K363" s="98">
        <v>0.68271350592028812</v>
      </c>
      <c r="L363" s="98">
        <v>0.67551226271952391</v>
      </c>
      <c r="M363" s="98">
        <v>0.40240806863603712</v>
      </c>
      <c r="N363" s="98">
        <v>0.48577566885073314</v>
      </c>
      <c r="O363" s="98">
        <v>0.47117639196481603</v>
      </c>
      <c r="P363" s="98">
        <v>0</v>
      </c>
      <c r="Q363" s="98">
        <v>0.29206817859338752</v>
      </c>
      <c r="R363" s="98">
        <v>0.53024544332466494</v>
      </c>
      <c r="S363" s="98">
        <v>0.48729997663376912</v>
      </c>
      <c r="T363" s="98">
        <v>0.36897543084342876</v>
      </c>
      <c r="U363" s="98">
        <v>0.36925795807115608</v>
      </c>
      <c r="V363" s="98">
        <v>0.35805417400003953</v>
      </c>
      <c r="W363" s="98">
        <v>0.35721494456421166</v>
      </c>
      <c r="X363" s="98">
        <v>0.13280872720547876</v>
      </c>
      <c r="Y363" s="98">
        <v>0.22391179683058871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18122.991926999119</v>
      </c>
      <c r="D366" s="117">
        <f t="shared" si="204"/>
        <v>17671.614823484721</v>
      </c>
      <c r="E366" s="117">
        <f t="shared" si="204"/>
        <v>17575.054146376697</v>
      </c>
      <c r="F366" s="117">
        <f t="shared" si="204"/>
        <v>18401.512106963615</v>
      </c>
      <c r="G366" s="117">
        <f t="shared" si="204"/>
        <v>17773.080378415951</v>
      </c>
      <c r="H366" s="117">
        <f t="shared" si="204"/>
        <v>16595.540260577651</v>
      </c>
      <c r="I366" s="117">
        <f t="shared" si="204"/>
        <v>15580.476230321874</v>
      </c>
      <c r="J366" s="117">
        <f t="shared" si="204"/>
        <v>16012.164711173382</v>
      </c>
      <c r="K366" s="117">
        <f t="shared" si="204"/>
        <v>15853.588216574974</v>
      </c>
      <c r="L366" s="117">
        <f t="shared" si="204"/>
        <v>16978.60738180569</v>
      </c>
      <c r="M366" s="117">
        <f t="shared" si="204"/>
        <v>13311.986374258684</v>
      </c>
      <c r="N366" s="117">
        <f t="shared" si="204"/>
        <v>14724.648782301208</v>
      </c>
      <c r="O366" s="117">
        <f t="shared" si="204"/>
        <v>15191.954751149055</v>
      </c>
      <c r="P366" s="117">
        <f t="shared" si="204"/>
        <v>10405.895533720693</v>
      </c>
      <c r="Q366" s="117">
        <f t="shared" si="204"/>
        <v>10839.76911667222</v>
      </c>
      <c r="R366" s="117">
        <f t="shared" ref="R366:V366" si="205">R367+R370+R372+R381</f>
        <v>12027.977767078499</v>
      </c>
      <c r="S366" s="117">
        <f t="shared" si="205"/>
        <v>11435.211577050786</v>
      </c>
      <c r="T366" s="117">
        <f t="shared" si="205"/>
        <v>10934.580726621083</v>
      </c>
      <c r="U366" s="117">
        <f t="shared" si="205"/>
        <v>9949.983723669915</v>
      </c>
      <c r="V366" s="117">
        <f t="shared" si="205"/>
        <v>8835.9089815129537</v>
      </c>
      <c r="W366" s="117">
        <f t="shared" ref="W366:Y366" si="206">W367+W370+W372+W381</f>
        <v>12188.873617436024</v>
      </c>
      <c r="X366" s="117">
        <f t="shared" si="206"/>
        <v>9136.3806239216192</v>
      </c>
      <c r="Y366" s="117">
        <f t="shared" si="206"/>
        <v>7587.2581140358188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16063.341485580058</v>
      </c>
      <c r="D367" s="122">
        <f t="shared" si="207"/>
        <v>15594.329157638336</v>
      </c>
      <c r="E367" s="122">
        <f t="shared" si="207"/>
        <v>15476.410110652059</v>
      </c>
      <c r="F367" s="122">
        <f t="shared" si="207"/>
        <v>16362.733818317705</v>
      </c>
      <c r="G367" s="122">
        <f t="shared" si="207"/>
        <v>15824.602576108264</v>
      </c>
      <c r="H367" s="122">
        <f t="shared" si="207"/>
        <v>14613.071253677033</v>
      </c>
      <c r="I367" s="122">
        <f t="shared" si="207"/>
        <v>13563.219956416156</v>
      </c>
      <c r="J367" s="122">
        <f t="shared" si="207"/>
        <v>13974.991971786601</v>
      </c>
      <c r="K367" s="122">
        <f t="shared" si="207"/>
        <v>14026.724419389884</v>
      </c>
      <c r="L367" s="122">
        <f t="shared" si="207"/>
        <v>14911.075532491232</v>
      </c>
      <c r="M367" s="122">
        <f t="shared" si="207"/>
        <v>11170.035216773469</v>
      </c>
      <c r="N367" s="122">
        <f t="shared" si="207"/>
        <v>12446.469201773363</v>
      </c>
      <c r="O367" s="122">
        <f t="shared" si="207"/>
        <v>12815.521990303407</v>
      </c>
      <c r="P367" s="122">
        <f t="shared" si="207"/>
        <v>8387.6135490234374</v>
      </c>
      <c r="Q367" s="122">
        <f t="shared" si="207"/>
        <v>8684.4098237973503</v>
      </c>
      <c r="R367" s="122">
        <f t="shared" ref="R367:V367" si="208">SUM(R368:R369)</f>
        <v>9902.5979521222798</v>
      </c>
      <c r="S367" s="122">
        <f t="shared" si="208"/>
        <v>9183.3909958420027</v>
      </c>
      <c r="T367" s="122">
        <f t="shared" si="208"/>
        <v>8711.6050560132298</v>
      </c>
      <c r="U367" s="122">
        <f t="shared" si="208"/>
        <v>7734.8730846452208</v>
      </c>
      <c r="V367" s="122">
        <f t="shared" si="208"/>
        <v>6573.3544996175033</v>
      </c>
      <c r="W367" s="122">
        <f t="shared" ref="W367:Y367" si="209">SUM(W368:W369)</f>
        <v>10015.744013406504</v>
      </c>
      <c r="X367" s="122">
        <f t="shared" si="209"/>
        <v>7366.377457411465</v>
      </c>
      <c r="Y367" s="122">
        <f t="shared" si="209"/>
        <v>5937.0737707659782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15848.927840099768</v>
      </c>
      <c r="D368" s="98">
        <v>15387.233961183676</v>
      </c>
      <c r="E368" s="98">
        <v>15278.603886200486</v>
      </c>
      <c r="F368" s="98">
        <v>16150.265757740492</v>
      </c>
      <c r="G368" s="98">
        <v>15622.068890331515</v>
      </c>
      <c r="H368" s="98">
        <v>14427.917525223307</v>
      </c>
      <c r="I368" s="98">
        <v>13389.800722633237</v>
      </c>
      <c r="J368" s="98">
        <v>13797.342579501297</v>
      </c>
      <c r="K368" s="98">
        <v>13851.617494028691</v>
      </c>
      <c r="L368" s="98">
        <v>14723.973587893186</v>
      </c>
      <c r="M368" s="98">
        <v>11030.128465647294</v>
      </c>
      <c r="N368" s="98">
        <v>12285.437032700862</v>
      </c>
      <c r="O368" s="98">
        <v>12644.026818441449</v>
      </c>
      <c r="P368" s="98">
        <v>8271.1095046990467</v>
      </c>
      <c r="Q368" s="98">
        <v>8560.1290760900083</v>
      </c>
      <c r="R368" s="98">
        <v>9759.5867283567259</v>
      </c>
      <c r="S368" s="98">
        <v>9050.7678301247088</v>
      </c>
      <c r="T368" s="98">
        <v>8586.5895746817441</v>
      </c>
      <c r="U368" s="98">
        <v>7623.9435630332136</v>
      </c>
      <c r="V368" s="98">
        <v>6479.6324320544782</v>
      </c>
      <c r="W368" s="98">
        <v>9871.4478821192661</v>
      </c>
      <c r="X368" s="98">
        <v>7262.231320080482</v>
      </c>
      <c r="Y368" s="98">
        <v>5853.0536071129927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214.41364548029043</v>
      </c>
      <c r="D369" s="98">
        <v>207.09519645466088</v>
      </c>
      <c r="E369" s="98">
        <v>197.80622445157294</v>
      </c>
      <c r="F369" s="98">
        <v>212.46806057721338</v>
      </c>
      <c r="G369" s="98">
        <v>202.53368577674792</v>
      </c>
      <c r="H369" s="98">
        <v>185.15372845372622</v>
      </c>
      <c r="I369" s="98">
        <v>173.41923378291924</v>
      </c>
      <c r="J369" s="98">
        <v>177.64939228530366</v>
      </c>
      <c r="K369" s="98">
        <v>175.10692536119396</v>
      </c>
      <c r="L369" s="98">
        <v>187.10194459804472</v>
      </c>
      <c r="M369" s="98">
        <v>139.90675112617424</v>
      </c>
      <c r="N369" s="98">
        <v>161.03216907250115</v>
      </c>
      <c r="O369" s="98">
        <v>171.49517186195703</v>
      </c>
      <c r="P369" s="98">
        <v>116.50404432439142</v>
      </c>
      <c r="Q369" s="98">
        <v>124.28074770734274</v>
      </c>
      <c r="R369" s="98">
        <v>143.01122376555367</v>
      </c>
      <c r="S369" s="98">
        <v>132.62316571729335</v>
      </c>
      <c r="T369" s="98">
        <v>125.01548133148532</v>
      </c>
      <c r="U369" s="98">
        <v>110.92952161200738</v>
      </c>
      <c r="V369" s="98">
        <v>93.722067563025192</v>
      </c>
      <c r="W369" s="98">
        <v>144.29613128723838</v>
      </c>
      <c r="X369" s="98">
        <v>104.14613733098315</v>
      </c>
      <c r="Y369" s="98">
        <v>84.020163652985119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3.8361418331960664</v>
      </c>
      <c r="D370" s="122">
        <f t="shared" si="210"/>
        <v>9.4293668441740088</v>
      </c>
      <c r="E370" s="122">
        <f t="shared" si="210"/>
        <v>6.1042480454664032</v>
      </c>
      <c r="F370" s="122">
        <f t="shared" si="210"/>
        <v>2.4758198570232786</v>
      </c>
      <c r="G370" s="122">
        <f t="shared" si="210"/>
        <v>2.7876505905186146</v>
      </c>
      <c r="H370" s="122">
        <f t="shared" si="210"/>
        <v>4.6793895637295924</v>
      </c>
      <c r="I370" s="122">
        <f t="shared" si="210"/>
        <v>1.0169919251483577</v>
      </c>
      <c r="J370" s="122">
        <f t="shared" si="210"/>
        <v>5.2097993948501191</v>
      </c>
      <c r="K370" s="122">
        <f t="shared" si="210"/>
        <v>18.85256762707272</v>
      </c>
      <c r="L370" s="122">
        <f t="shared" si="210"/>
        <v>10.874644489041128</v>
      </c>
      <c r="M370" s="122">
        <f t="shared" si="210"/>
        <v>7.6700044114625232</v>
      </c>
      <c r="N370" s="122">
        <f t="shared" si="210"/>
        <v>6.6367556230754543</v>
      </c>
      <c r="O370" s="122">
        <f t="shared" si="210"/>
        <v>12.657468228065133</v>
      </c>
      <c r="P370" s="122">
        <f t="shared" si="210"/>
        <v>0</v>
      </c>
      <c r="Q370" s="122">
        <f t="shared" si="210"/>
        <v>8.2091734606256015</v>
      </c>
      <c r="R370" s="122">
        <f t="shared" si="210"/>
        <v>25.499296531952719</v>
      </c>
      <c r="S370" s="122">
        <f t="shared" si="210"/>
        <v>30.603726226321175</v>
      </c>
      <c r="T370" s="122">
        <f t="shared" si="210"/>
        <v>23.526271823220984</v>
      </c>
      <c r="U370" s="122">
        <f t="shared" si="210"/>
        <v>51.809029052581771</v>
      </c>
      <c r="V370" s="122">
        <f t="shared" si="210"/>
        <v>24.486677175621015</v>
      </c>
      <c r="W370" s="122">
        <f t="shared" si="210"/>
        <v>66.607033451558337</v>
      </c>
      <c r="X370" s="122">
        <f t="shared" si="210"/>
        <v>7.1839776170897949</v>
      </c>
      <c r="Y370" s="122">
        <f t="shared" si="210"/>
        <v>5.1118580852201907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3.8361418331960664</v>
      </c>
      <c r="D371" s="98">
        <f>RES_hhdet_in_fech!D29</f>
        <v>9.4293668441740088</v>
      </c>
      <c r="E371" s="98">
        <f>RES_hhdet_in_fech!E29</f>
        <v>6.1042480454664032</v>
      </c>
      <c r="F371" s="98">
        <f>RES_hhdet_in_fech!F29</f>
        <v>2.4758198570232786</v>
      </c>
      <c r="G371" s="98">
        <f>RES_hhdet_in_fech!G29</f>
        <v>2.7876505905186146</v>
      </c>
      <c r="H371" s="98">
        <f>RES_hhdet_in_fech!H29</f>
        <v>4.6793895637295924</v>
      </c>
      <c r="I371" s="98">
        <f>RES_hhdet_in_fech!I29</f>
        <v>1.0169919251483577</v>
      </c>
      <c r="J371" s="98">
        <f>RES_hhdet_in_fech!J29</f>
        <v>5.2097993948501191</v>
      </c>
      <c r="K371" s="98">
        <f>RES_hhdet_in_fech!K29</f>
        <v>18.85256762707272</v>
      </c>
      <c r="L371" s="98">
        <f>RES_hhdet_in_fech!L29</f>
        <v>10.874644489041128</v>
      </c>
      <c r="M371" s="98">
        <f>RES_hhdet_in_fech!M29</f>
        <v>7.6700044114625232</v>
      </c>
      <c r="N371" s="98">
        <f>RES_hhdet_in_fech!N29</f>
        <v>6.6367556230754543</v>
      </c>
      <c r="O371" s="98">
        <f>RES_hhdet_in_fech!O29</f>
        <v>12.657468228065133</v>
      </c>
      <c r="P371" s="98">
        <f>RES_hhdet_in_fech!P29</f>
        <v>0</v>
      </c>
      <c r="Q371" s="98">
        <f>RES_hhdet_in_fech!Q29</f>
        <v>8.2091734606256015</v>
      </c>
      <c r="R371" s="98">
        <f>RES_hhdet_in_fech!R29</f>
        <v>25.499296531952719</v>
      </c>
      <c r="S371" s="98">
        <f>RES_hhdet_in_fech!S29</f>
        <v>30.603726226321175</v>
      </c>
      <c r="T371" s="98">
        <f>RES_hhdet_in_fech!T29</f>
        <v>23.526271823220984</v>
      </c>
      <c r="U371" s="98">
        <f>RES_hhdet_in_fech!U29</f>
        <v>51.809029052581771</v>
      </c>
      <c r="V371" s="98">
        <f>RES_hhdet_in_fech!V29</f>
        <v>24.486677175621015</v>
      </c>
      <c r="W371" s="98">
        <f>RES_hhdet_in_fech!W29</f>
        <v>66.607033451558337</v>
      </c>
      <c r="X371" s="98">
        <f>RES_hhdet_in_fech!X29</f>
        <v>7.1839776170897949</v>
      </c>
      <c r="Y371" s="98">
        <f>RES_hhdet_in_fech!Y29</f>
        <v>5.1118580852201907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1246.9173737238618</v>
      </c>
      <c r="D372" s="122">
        <v>1243.7879421184753</v>
      </c>
      <c r="E372" s="122">
        <v>1300.0850921641895</v>
      </c>
      <c r="F372" s="122">
        <v>1307.4438757373021</v>
      </c>
      <c r="G372" s="122">
        <v>1213.8333662377518</v>
      </c>
      <c r="H372" s="122">
        <v>1242.6883388743572</v>
      </c>
      <c r="I372" s="122">
        <v>1244.9126327418676</v>
      </c>
      <c r="J372" s="122">
        <v>1259.3981321868671</v>
      </c>
      <c r="K372" s="122">
        <v>1164.6409210171194</v>
      </c>
      <c r="L372" s="122">
        <v>1259.770220413365</v>
      </c>
      <c r="M372" s="122">
        <v>1343.6306662305449</v>
      </c>
      <c r="N372" s="122">
        <v>1443.8421889075469</v>
      </c>
      <c r="O372" s="122">
        <v>1516.9080127808354</v>
      </c>
      <c r="P372" s="122">
        <v>1360.2242105550454</v>
      </c>
      <c r="Q372" s="122">
        <v>1377.630589726811</v>
      </c>
      <c r="R372" s="122">
        <v>1376.0044115730145</v>
      </c>
      <c r="S372" s="122">
        <v>1454.428360752529</v>
      </c>
      <c r="T372" s="122">
        <v>1444.4716258366113</v>
      </c>
      <c r="U372" s="122">
        <v>1422.1200878561783</v>
      </c>
      <c r="V372" s="122">
        <v>1478.414110905147</v>
      </c>
      <c r="W372" s="122">
        <v>1416.990065226759</v>
      </c>
      <c r="X372" s="122">
        <v>1028.5280617081523</v>
      </c>
      <c r="Y372" s="122">
        <v>959.66340806970663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1376.8129328699185</v>
      </c>
      <c r="D373" s="98">
        <v>1427.9842408925745</v>
      </c>
      <c r="E373" s="98">
        <v>1400.7035143924184</v>
      </c>
      <c r="F373" s="98">
        <v>1434.3432692454976</v>
      </c>
      <c r="G373" s="98">
        <v>1403.2749481699341</v>
      </c>
      <c r="H373" s="98">
        <v>1375.5610073048949</v>
      </c>
      <c r="I373" s="98">
        <v>1431.9825562243516</v>
      </c>
      <c r="J373" s="98">
        <v>1352.1461591507582</v>
      </c>
      <c r="K373" s="98">
        <v>1367.5616272008933</v>
      </c>
      <c r="L373" s="98">
        <v>1444.2089609848199</v>
      </c>
      <c r="M373" s="98">
        <v>1546.2995941093893</v>
      </c>
      <c r="N373" s="98">
        <v>1520.5701041724508</v>
      </c>
      <c r="O373" s="98">
        <v>1489.0987074444615</v>
      </c>
      <c r="P373" s="98">
        <v>0</v>
      </c>
      <c r="Q373" s="98">
        <v>1411.2095050500482</v>
      </c>
      <c r="R373" s="98">
        <v>1413.3046292908016</v>
      </c>
      <c r="S373" s="98">
        <v>1482.4379871277479</v>
      </c>
      <c r="T373" s="98">
        <v>1478.8651833048636</v>
      </c>
      <c r="U373" s="98">
        <v>1429.7084808104444</v>
      </c>
      <c r="V373" s="98">
        <v>1463.8810951544933</v>
      </c>
      <c r="W373" s="98">
        <v>1590.6537165772634</v>
      </c>
      <c r="X373" s="98">
        <v>1080.1743366005151</v>
      </c>
      <c r="Y373" s="98">
        <v>963.3418814326642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1003.8733823575152</v>
      </c>
      <c r="H374" s="98">
        <v>981.10326511325525</v>
      </c>
      <c r="I374" s="98">
        <v>1046.1960621991489</v>
      </c>
      <c r="J374" s="98">
        <v>0</v>
      </c>
      <c r="K374" s="98">
        <v>987.26038093411478</v>
      </c>
      <c r="L374" s="98">
        <v>1168.7045683392962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1148.2864959919953</v>
      </c>
      <c r="S374" s="98">
        <v>1229.8819520618847</v>
      </c>
      <c r="T374" s="98">
        <v>1241.1105095086023</v>
      </c>
      <c r="U374" s="98">
        <v>0</v>
      </c>
      <c r="V374" s="98">
        <v>0</v>
      </c>
      <c r="W374" s="98">
        <v>1359.9039782611997</v>
      </c>
      <c r="X374" s="98">
        <v>900.80343352488956</v>
      </c>
      <c r="Y374" s="98">
        <v>0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299.80095252854608</v>
      </c>
      <c r="H375" s="101">
        <v>278.23503648418728</v>
      </c>
      <c r="I375" s="101">
        <v>349.80148049369836</v>
      </c>
      <c r="J375" s="101">
        <v>0</v>
      </c>
      <c r="K375" s="101">
        <v>279.9208842570315</v>
      </c>
      <c r="L375" s="101">
        <v>646.04562050559412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294.08681974773634</v>
      </c>
      <c r="S375" s="101">
        <v>346.82352110231096</v>
      </c>
      <c r="T375" s="101">
        <v>343.30477474545904</v>
      </c>
      <c r="U375" s="101">
        <v>0</v>
      </c>
      <c r="V375" s="101">
        <v>0</v>
      </c>
      <c r="W375" s="101">
        <v>350.74803429260453</v>
      </c>
      <c r="X375" s="101">
        <v>90.804055197291348</v>
      </c>
      <c r="Y375" s="101">
        <v>0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704.07242982896901</v>
      </c>
      <c r="H376" s="104">
        <v>702.86822862906808</v>
      </c>
      <c r="I376" s="104">
        <v>696.39458170545038</v>
      </c>
      <c r="J376" s="104">
        <v>0</v>
      </c>
      <c r="K376" s="104">
        <v>707.33949667708339</v>
      </c>
      <c r="L376" s="104">
        <v>522.65894783370209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854.19967624425874</v>
      </c>
      <c r="S376" s="104">
        <v>883.05843095957368</v>
      </c>
      <c r="T376" s="104">
        <v>897.80573476314328</v>
      </c>
      <c r="U376" s="104">
        <v>0</v>
      </c>
      <c r="V376" s="104">
        <v>0</v>
      </c>
      <c r="W376" s="104">
        <v>1009.1559439685954</v>
      </c>
      <c r="X376" s="104">
        <v>809.99937832759815</v>
      </c>
      <c r="Y376" s="104">
        <v>0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1240.1479608095196</v>
      </c>
      <c r="D377" s="101">
        <v>1235.5937620051152</v>
      </c>
      <c r="E377" s="101">
        <v>1302.4732846442575</v>
      </c>
      <c r="F377" s="101">
        <v>1306.7986100334442</v>
      </c>
      <c r="G377" s="101">
        <v>1208.1786830537822</v>
      </c>
      <c r="H377" s="101">
        <v>1251.4813761932571</v>
      </c>
      <c r="I377" s="101">
        <v>1260.3207399267005</v>
      </c>
      <c r="J377" s="101">
        <v>1279.0616930673027</v>
      </c>
      <c r="K377" s="101">
        <v>1179.4326612044342</v>
      </c>
      <c r="L377" s="101">
        <v>1291.2157033448525</v>
      </c>
      <c r="M377" s="101">
        <v>1384.302267425626</v>
      </c>
      <c r="N377" s="101">
        <v>1471.7546648942953</v>
      </c>
      <c r="O377" s="101">
        <v>1539.9554283131317</v>
      </c>
      <c r="P377" s="101">
        <v>1360.2242105550454</v>
      </c>
      <c r="Q377" s="101">
        <v>1409.9067231376723</v>
      </c>
      <c r="R377" s="101">
        <v>1411.817361020949</v>
      </c>
      <c r="S377" s="101">
        <v>1487.364479930055</v>
      </c>
      <c r="T377" s="101">
        <v>1489.4228485118856</v>
      </c>
      <c r="U377" s="101">
        <v>1457.1760157754293</v>
      </c>
      <c r="V377" s="101">
        <v>1503.144882012685</v>
      </c>
      <c r="W377" s="101">
        <v>1447.2674403424685</v>
      </c>
      <c r="X377" s="101">
        <v>1072.8290579199231</v>
      </c>
      <c r="Y377" s="101">
        <v>990.14805141146257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962.43818722720187</v>
      </c>
      <c r="D378" s="104">
        <v>952.16954635043066</v>
      </c>
      <c r="E378" s="104">
        <v>1013.8180627523952</v>
      </c>
      <c r="F378" s="104">
        <v>1015.3343498871518</v>
      </c>
      <c r="G378" s="104">
        <v>932.30795167696249</v>
      </c>
      <c r="H378" s="104">
        <v>962.96848661659965</v>
      </c>
      <c r="I378" s="104">
        <v>986.52453151927705</v>
      </c>
      <c r="J378" s="104">
        <v>995.4952748693745</v>
      </c>
      <c r="K378" s="104">
        <v>912.57895784733489</v>
      </c>
      <c r="L378" s="104">
        <v>1089.8351431568124</v>
      </c>
      <c r="M378" s="104">
        <v>1074.5162915092883</v>
      </c>
      <c r="N378" s="104">
        <v>1172.4378523561688</v>
      </c>
      <c r="O378" s="104">
        <v>1241.3304456417916</v>
      </c>
      <c r="P378" s="104">
        <v>0</v>
      </c>
      <c r="Q378" s="104">
        <v>1144.7450520357577</v>
      </c>
      <c r="R378" s="104">
        <v>1150.7258506813421</v>
      </c>
      <c r="S378" s="104">
        <v>1229.9690617481083</v>
      </c>
      <c r="T378" s="104">
        <v>1240.4196100522045</v>
      </c>
      <c r="U378" s="104">
        <v>1215.6482212785165</v>
      </c>
      <c r="V378" s="104">
        <v>1262.8625909698701</v>
      </c>
      <c r="W378" s="104">
        <v>1224.4208220120613</v>
      </c>
      <c r="X378" s="104">
        <v>892.6866035403342</v>
      </c>
      <c r="Y378" s="104">
        <v>831.69179596014919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297.04178514504582</v>
      </c>
      <c r="D379" s="98">
        <v>270.17636470109426</v>
      </c>
      <c r="E379" s="98">
        <v>315.76653895773404</v>
      </c>
      <c r="F379" s="98">
        <v>306.87972780315437</v>
      </c>
      <c r="G379" s="98">
        <v>257.9566222905267</v>
      </c>
      <c r="H379" s="98">
        <v>253.05643592176571</v>
      </c>
      <c r="I379" s="98">
        <v>307.87079341763399</v>
      </c>
      <c r="J379" s="98">
        <v>287.41503233486605</v>
      </c>
      <c r="K379" s="98">
        <v>240.96940058020999</v>
      </c>
      <c r="L379" s="98">
        <v>577.62199228268457</v>
      </c>
      <c r="M379" s="98">
        <v>272.84079180996014</v>
      </c>
      <c r="N379" s="98">
        <v>375.8488294240733</v>
      </c>
      <c r="O379" s="98">
        <v>411.08204772269107</v>
      </c>
      <c r="P379" s="98">
        <v>0</v>
      </c>
      <c r="Q379" s="98">
        <v>311.36844739547251</v>
      </c>
      <c r="R379" s="98">
        <v>293.64660839378467</v>
      </c>
      <c r="S379" s="98">
        <v>347.87359565170158</v>
      </c>
      <c r="T379" s="98">
        <v>345.93730701223831</v>
      </c>
      <c r="U379" s="98">
        <v>308.85606948686996</v>
      </c>
      <c r="V379" s="98">
        <v>324.35558241448297</v>
      </c>
      <c r="W379" s="98">
        <v>318.02176676512505</v>
      </c>
      <c r="X379" s="98">
        <v>90.441838684516853</v>
      </c>
      <c r="Y379" s="98">
        <v>68.192434667503463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665.39640208215621</v>
      </c>
      <c r="D380" s="98">
        <v>681.99318164933629</v>
      </c>
      <c r="E380" s="98">
        <v>698.05152379466097</v>
      </c>
      <c r="F380" s="98">
        <v>708.45462208399738</v>
      </c>
      <c r="G380" s="98">
        <v>674.35132938643585</v>
      </c>
      <c r="H380" s="98">
        <v>709.91205069483397</v>
      </c>
      <c r="I380" s="98">
        <v>678.65373810164294</v>
      </c>
      <c r="J380" s="98">
        <v>708.08024253450844</v>
      </c>
      <c r="K380" s="98">
        <v>671.60955726712507</v>
      </c>
      <c r="L380" s="98">
        <v>512.21315087412768</v>
      </c>
      <c r="M380" s="98">
        <v>801.67549969932793</v>
      </c>
      <c r="N380" s="98">
        <v>796.58902293209599</v>
      </c>
      <c r="O380" s="98">
        <v>830.24839791910051</v>
      </c>
      <c r="P380" s="98">
        <v>0</v>
      </c>
      <c r="Q380" s="98">
        <v>833.37660464028522</v>
      </c>
      <c r="R380" s="98">
        <v>857.07924228755758</v>
      </c>
      <c r="S380" s="98">
        <v>882.09546609640665</v>
      </c>
      <c r="T380" s="98">
        <v>894.48230303996593</v>
      </c>
      <c r="U380" s="98">
        <v>906.79215179164657</v>
      </c>
      <c r="V380" s="98">
        <v>938.5070085553873</v>
      </c>
      <c r="W380" s="98">
        <v>906.3990552469362</v>
      </c>
      <c r="X380" s="98">
        <v>802.24476485581715</v>
      </c>
      <c r="Y380" s="98">
        <v>763.49936129264574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808.89692586200226</v>
      </c>
      <c r="D381" s="122">
        <v>824.06835688373235</v>
      </c>
      <c r="E381" s="122">
        <v>792.45469551498218</v>
      </c>
      <c r="F381" s="122">
        <v>728.8585930515826</v>
      </c>
      <c r="G381" s="122">
        <v>731.85678547941495</v>
      </c>
      <c r="H381" s="122">
        <v>735.10127846253135</v>
      </c>
      <c r="I381" s="122">
        <v>771.32664923870232</v>
      </c>
      <c r="J381" s="122">
        <v>772.56480780506399</v>
      </c>
      <c r="K381" s="122">
        <v>643.37030854089744</v>
      </c>
      <c r="L381" s="122">
        <v>796.88698441205304</v>
      </c>
      <c r="M381" s="122">
        <v>790.65048684320755</v>
      </c>
      <c r="N381" s="122">
        <v>827.70063599722175</v>
      </c>
      <c r="O381" s="122">
        <v>846.86727983674734</v>
      </c>
      <c r="P381" s="122">
        <v>658.05777414221166</v>
      </c>
      <c r="Q381" s="122">
        <v>769.51952968743387</v>
      </c>
      <c r="R381" s="122">
        <v>723.8761068512523</v>
      </c>
      <c r="S381" s="122">
        <v>766.78849422993289</v>
      </c>
      <c r="T381" s="122">
        <v>754.97777294802154</v>
      </c>
      <c r="U381" s="122">
        <v>741.18152211593451</v>
      </c>
      <c r="V381" s="122">
        <v>759.65369381468213</v>
      </c>
      <c r="W381" s="122">
        <v>689.53250535120242</v>
      </c>
      <c r="X381" s="122">
        <v>734.29112718491206</v>
      </c>
      <c r="Y381" s="122">
        <v>685.40907711491423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896.70543985616769</v>
      </c>
      <c r="D382" s="98">
        <v>919.0424030383947</v>
      </c>
      <c r="E382" s="98">
        <v>867.37593945090703</v>
      </c>
      <c r="F382" s="98">
        <v>854.41236628842421</v>
      </c>
      <c r="G382" s="98">
        <v>834.61103858316619</v>
      </c>
      <c r="H382" s="98">
        <v>836.2553707257324</v>
      </c>
      <c r="I382" s="98">
        <v>890.60992360769626</v>
      </c>
      <c r="J382" s="98">
        <v>842.91758473286507</v>
      </c>
      <c r="K382" s="98">
        <v>858.44904866851869</v>
      </c>
      <c r="L382" s="98">
        <v>887.94533458135538</v>
      </c>
      <c r="M382" s="98">
        <v>934.32181074817493</v>
      </c>
      <c r="N382" s="98">
        <v>942.88960575910608</v>
      </c>
      <c r="O382" s="98">
        <v>945.82988157346756</v>
      </c>
      <c r="P382" s="98">
        <v>0</v>
      </c>
      <c r="Q382" s="98">
        <v>950.28655707015207</v>
      </c>
      <c r="R382" s="98">
        <v>875.22974598570192</v>
      </c>
      <c r="S382" s="98">
        <v>952.56834298719116</v>
      </c>
      <c r="T382" s="98">
        <v>935.11660753859792</v>
      </c>
      <c r="U382" s="98">
        <v>938.53422863160824</v>
      </c>
      <c r="V382" s="98">
        <v>1022.1920692638735</v>
      </c>
      <c r="W382" s="98">
        <v>979.7668092486216</v>
      </c>
      <c r="X382" s="98">
        <v>979.31052814609188</v>
      </c>
      <c r="Y382" s="98">
        <v>918.64008728626709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746.1084295657372</v>
      </c>
      <c r="D383" s="33">
        <v>745.62357287704378</v>
      </c>
      <c r="E383" s="33">
        <v>731.58214337952984</v>
      </c>
      <c r="F383" s="33">
        <v>607.54399702919511</v>
      </c>
      <c r="G383" s="33">
        <v>658.12716356803821</v>
      </c>
      <c r="H383" s="33">
        <v>678.57171580992394</v>
      </c>
      <c r="I383" s="33">
        <v>705.00637525277432</v>
      </c>
      <c r="J383" s="33">
        <v>739.89536375531986</v>
      </c>
      <c r="K383" s="33">
        <v>531.70032942376838</v>
      </c>
      <c r="L383" s="33">
        <v>747.12288279374468</v>
      </c>
      <c r="M383" s="33">
        <v>709.72332400190703</v>
      </c>
      <c r="N383" s="33">
        <v>774.99767383866742</v>
      </c>
      <c r="O383" s="33">
        <v>800.9652101225704</v>
      </c>
      <c r="P383" s="33">
        <v>658.05777414221166</v>
      </c>
      <c r="Q383" s="33">
        <v>702.38316184532084</v>
      </c>
      <c r="R383" s="33">
        <v>684.54451223256592</v>
      </c>
      <c r="S383" s="33">
        <v>709.55508528310042</v>
      </c>
      <c r="T383" s="33">
        <v>696.11751040403522</v>
      </c>
      <c r="U383" s="33">
        <v>674.86121018633662</v>
      </c>
      <c r="V383" s="33">
        <v>691.96699009579675</v>
      </c>
      <c r="W383" s="33">
        <v>644.42054934158023</v>
      </c>
      <c r="X383" s="33">
        <v>722.93160381970085</v>
      </c>
      <c r="Y383" s="33">
        <v>660.52522766539039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10431.277367073799</v>
      </c>
      <c r="D385" s="117">
        <f t="shared" si="211"/>
        <v>10258.575799688748</v>
      </c>
      <c r="E385" s="117">
        <f t="shared" si="211"/>
        <v>10277.704227991235</v>
      </c>
      <c r="F385" s="117">
        <f t="shared" si="211"/>
        <v>10802.100828017572</v>
      </c>
      <c r="G385" s="117">
        <f t="shared" si="211"/>
        <v>10520.908680383009</v>
      </c>
      <c r="H385" s="117">
        <f t="shared" si="211"/>
        <v>9938.6079316949254</v>
      </c>
      <c r="I385" s="117">
        <f t="shared" si="211"/>
        <v>9424.9603706050693</v>
      </c>
      <c r="J385" s="117">
        <f t="shared" si="211"/>
        <v>9781.6304118461139</v>
      </c>
      <c r="K385" s="117">
        <f t="shared" si="211"/>
        <v>9774.4140074789793</v>
      </c>
      <c r="L385" s="117">
        <f t="shared" si="211"/>
        <v>10585.446631662569</v>
      </c>
      <c r="M385" s="117">
        <f t="shared" si="211"/>
        <v>8513.1033086428379</v>
      </c>
      <c r="N385" s="117">
        <f t="shared" si="211"/>
        <v>9660.37199724126</v>
      </c>
      <c r="O385" s="117">
        <f t="shared" si="211"/>
        <v>10359.850532779526</v>
      </c>
      <c r="P385" s="117">
        <f t="shared" si="211"/>
        <v>7421.4012015019971</v>
      </c>
      <c r="Q385" s="117">
        <f t="shared" si="211"/>
        <v>7986.5225894059367</v>
      </c>
      <c r="R385" s="117">
        <f t="shared" ref="R385:V385" si="212">R386+R389+R391+R400</f>
        <v>9035.1108267733634</v>
      </c>
      <c r="S385" s="117">
        <f t="shared" si="212"/>
        <v>8671.106445686677</v>
      </c>
      <c r="T385" s="117">
        <f t="shared" si="212"/>
        <v>8315.6799409501436</v>
      </c>
      <c r="U385" s="117">
        <f t="shared" si="212"/>
        <v>7688.4357795563419</v>
      </c>
      <c r="V385" s="117">
        <f t="shared" si="212"/>
        <v>6802.7914936502593</v>
      </c>
      <c r="W385" s="117">
        <f t="shared" ref="W385:Y385" si="213">W386+W389+W391+W400</f>
        <v>9494.0739805726334</v>
      </c>
      <c r="X385" s="117">
        <f t="shared" si="213"/>
        <v>7067.3841624892939</v>
      </c>
      <c r="Y385" s="117">
        <f t="shared" si="213"/>
        <v>5890.5550283810917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8981.5833728255893</v>
      </c>
      <c r="D386" s="122">
        <f t="shared" si="214"/>
        <v>8788.160283657282</v>
      </c>
      <c r="E386" s="122">
        <f t="shared" si="214"/>
        <v>8790.755722610962</v>
      </c>
      <c r="F386" s="122">
        <f t="shared" si="214"/>
        <v>9371.8354850555679</v>
      </c>
      <c r="G386" s="122">
        <f t="shared" si="214"/>
        <v>9139.3271230214559</v>
      </c>
      <c r="H386" s="122">
        <f t="shared" si="214"/>
        <v>8512.4985546767984</v>
      </c>
      <c r="I386" s="122">
        <f t="shared" si="214"/>
        <v>7973.1068924746232</v>
      </c>
      <c r="J386" s="122">
        <f t="shared" si="214"/>
        <v>8294.8666839573652</v>
      </c>
      <c r="K386" s="122">
        <f t="shared" si="214"/>
        <v>8413.8570654336727</v>
      </c>
      <c r="L386" s="122">
        <f t="shared" si="214"/>
        <v>9050.3397599721156</v>
      </c>
      <c r="M386" s="122">
        <f t="shared" si="214"/>
        <v>6922.7655233425885</v>
      </c>
      <c r="N386" s="122">
        <f t="shared" si="214"/>
        <v>7965.3760498713236</v>
      </c>
      <c r="O386" s="122">
        <f t="shared" si="214"/>
        <v>8563.005524379183</v>
      </c>
      <c r="P386" s="122">
        <f t="shared" si="214"/>
        <v>5876.7464181925588</v>
      </c>
      <c r="Q386" s="122">
        <f t="shared" si="214"/>
        <v>6309.6995065614246</v>
      </c>
      <c r="R386" s="122">
        <f t="shared" ref="R386:V386" si="215">SUM(R387:R388)</f>
        <v>7291.7184250471382</v>
      </c>
      <c r="S386" s="122">
        <f t="shared" si="215"/>
        <v>6803.2995784349423</v>
      </c>
      <c r="T386" s="122">
        <f t="shared" si="215"/>
        <v>6465.9633973827977</v>
      </c>
      <c r="U386" s="122">
        <f t="shared" si="215"/>
        <v>5744.6850771361605</v>
      </c>
      <c r="V386" s="122">
        <f t="shared" si="215"/>
        <v>4892.3004040794649</v>
      </c>
      <c r="W386" s="122">
        <f t="shared" ref="W386:Y386" si="216">SUM(W387:W388)</f>
        <v>7479.1656089684575</v>
      </c>
      <c r="X386" s="122">
        <f t="shared" si="216"/>
        <v>5515.8503200720297</v>
      </c>
      <c r="Y386" s="122">
        <f t="shared" si="216"/>
        <v>4456.4688940116539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8767.1697273452992</v>
      </c>
      <c r="D387" s="98">
        <v>8581.0650872026217</v>
      </c>
      <c r="E387" s="98">
        <v>8592.9494981593889</v>
      </c>
      <c r="F387" s="98">
        <v>9159.3674244783542</v>
      </c>
      <c r="G387" s="98">
        <v>8936.7934372447089</v>
      </c>
      <c r="H387" s="98">
        <v>8327.3448262230722</v>
      </c>
      <c r="I387" s="98">
        <v>7799.6876586917042</v>
      </c>
      <c r="J387" s="98">
        <v>8117.217291672061</v>
      </c>
      <c r="K387" s="98">
        <v>8238.7501400724796</v>
      </c>
      <c r="L387" s="98">
        <v>8863.2378153740701</v>
      </c>
      <c r="M387" s="98">
        <v>6782.8587722164139</v>
      </c>
      <c r="N387" s="98">
        <v>7804.3438807988223</v>
      </c>
      <c r="O387" s="98">
        <v>8391.5103525172253</v>
      </c>
      <c r="P387" s="98">
        <v>5760.2423738681673</v>
      </c>
      <c r="Q387" s="98">
        <v>6185.4187588540817</v>
      </c>
      <c r="R387" s="98">
        <v>7148.7072012815843</v>
      </c>
      <c r="S387" s="98">
        <v>6670.6764127176493</v>
      </c>
      <c r="T387" s="98">
        <v>6340.9479160513119</v>
      </c>
      <c r="U387" s="98">
        <v>5633.7555555241534</v>
      </c>
      <c r="V387" s="98">
        <v>4798.5783365164398</v>
      </c>
      <c r="W387" s="98">
        <v>7334.869477681219</v>
      </c>
      <c r="X387" s="98">
        <v>5411.7041827410467</v>
      </c>
      <c r="Y387" s="98">
        <v>4372.4487303586684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214.41364548029043</v>
      </c>
      <c r="D388" s="98">
        <v>207.09519645466088</v>
      </c>
      <c r="E388" s="98">
        <v>197.80622445157294</v>
      </c>
      <c r="F388" s="98">
        <v>212.46806057721338</v>
      </c>
      <c r="G388" s="98">
        <v>202.53368577674792</v>
      </c>
      <c r="H388" s="98">
        <v>185.15372845372622</v>
      </c>
      <c r="I388" s="98">
        <v>173.41923378291924</v>
      </c>
      <c r="J388" s="98">
        <v>177.64939228530366</v>
      </c>
      <c r="K388" s="98">
        <v>175.10692536119396</v>
      </c>
      <c r="L388" s="98">
        <v>187.10194459804472</v>
      </c>
      <c r="M388" s="98">
        <v>139.90675112617424</v>
      </c>
      <c r="N388" s="98">
        <v>161.03216907250115</v>
      </c>
      <c r="O388" s="98">
        <v>171.49517186195703</v>
      </c>
      <c r="P388" s="98">
        <v>116.50404432439142</v>
      </c>
      <c r="Q388" s="98">
        <v>124.28074770734274</v>
      </c>
      <c r="R388" s="98">
        <v>143.01122376555367</v>
      </c>
      <c r="S388" s="98">
        <v>132.62316571729335</v>
      </c>
      <c r="T388" s="98">
        <v>125.01548133148532</v>
      </c>
      <c r="U388" s="98">
        <v>110.92952161200738</v>
      </c>
      <c r="V388" s="98">
        <v>93.722067563025192</v>
      </c>
      <c r="W388" s="98">
        <v>144.29613128723838</v>
      </c>
      <c r="X388" s="98">
        <v>104.14613733098315</v>
      </c>
      <c r="Y388" s="98">
        <v>84.020163652985119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8.866855575438306</v>
      </c>
      <c r="D389" s="122">
        <f t="shared" si="217"/>
        <v>22.717399087926236</v>
      </c>
      <c r="E389" s="122">
        <f t="shared" si="217"/>
        <v>15.312524033033842</v>
      </c>
      <c r="F389" s="122">
        <f t="shared" si="217"/>
        <v>6.4583874850318734</v>
      </c>
      <c r="G389" s="122">
        <f t="shared" si="217"/>
        <v>7.5546587345070035</v>
      </c>
      <c r="H389" s="122">
        <f t="shared" si="217"/>
        <v>13.162144173116538</v>
      </c>
      <c r="I389" s="122">
        <f t="shared" si="217"/>
        <v>2.9665087805645234</v>
      </c>
      <c r="J389" s="122">
        <f t="shared" si="217"/>
        <v>15.749484462009095</v>
      </c>
      <c r="K389" s="122">
        <f t="shared" si="217"/>
        <v>59.037564212018012</v>
      </c>
      <c r="L389" s="122">
        <f t="shared" si="217"/>
        <v>35.260712938063811</v>
      </c>
      <c r="M389" s="122">
        <f t="shared" si="217"/>
        <v>25.844760999514236</v>
      </c>
      <c r="N389" s="122">
        <f t="shared" si="217"/>
        <v>23.341307963445118</v>
      </c>
      <c r="O389" s="122">
        <f t="shared" si="217"/>
        <v>46.634771367913949</v>
      </c>
      <c r="P389" s="122">
        <f t="shared" si="217"/>
        <v>0</v>
      </c>
      <c r="Q389" s="122">
        <f t="shared" si="217"/>
        <v>32.728312524962845</v>
      </c>
      <c r="R389" s="122">
        <f t="shared" si="217"/>
        <v>102.38610615958711</v>
      </c>
      <c r="S389" s="122">
        <f t="shared" si="217"/>
        <v>122.97843624538369</v>
      </c>
      <c r="T389" s="122">
        <f t="shared" si="217"/>
        <v>94.62094160716542</v>
      </c>
      <c r="U389" s="122">
        <f t="shared" si="217"/>
        <v>208.574342327263</v>
      </c>
      <c r="V389" s="122">
        <f t="shared" si="217"/>
        <v>98.852315195639136</v>
      </c>
      <c r="W389" s="122">
        <f t="shared" si="217"/>
        <v>271.32988701576585</v>
      </c>
      <c r="X389" s="122">
        <f t="shared" si="217"/>
        <v>29.582654010350929</v>
      </c>
      <c r="Y389" s="122">
        <f t="shared" si="217"/>
        <v>21.305046670629256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8.866855575438306</v>
      </c>
      <c r="D390" s="98">
        <f>RES_hhdet_in_tesh!D29</f>
        <v>22.717399087926236</v>
      </c>
      <c r="E390" s="98">
        <f>RES_hhdet_in_tesh!E29</f>
        <v>15.312524033033842</v>
      </c>
      <c r="F390" s="98">
        <f>RES_hhdet_in_tesh!F29</f>
        <v>6.4583874850318734</v>
      </c>
      <c r="G390" s="98">
        <f>RES_hhdet_in_tesh!G29</f>
        <v>7.5546587345070035</v>
      </c>
      <c r="H390" s="98">
        <f>RES_hhdet_in_tesh!H29</f>
        <v>13.162144173116538</v>
      </c>
      <c r="I390" s="98">
        <f>RES_hhdet_in_tesh!I29</f>
        <v>2.9665087805645234</v>
      </c>
      <c r="J390" s="98">
        <f>RES_hhdet_in_tesh!J29</f>
        <v>15.749484462009095</v>
      </c>
      <c r="K390" s="98">
        <f>RES_hhdet_in_tesh!K29</f>
        <v>59.037564212018012</v>
      </c>
      <c r="L390" s="98">
        <f>RES_hhdet_in_tesh!L29</f>
        <v>35.260712938063811</v>
      </c>
      <c r="M390" s="98">
        <f>RES_hhdet_in_tesh!M29</f>
        <v>25.844760999514236</v>
      </c>
      <c r="N390" s="98">
        <f>RES_hhdet_in_tesh!N29</f>
        <v>23.341307963445118</v>
      </c>
      <c r="O390" s="98">
        <f>RES_hhdet_in_tesh!O29</f>
        <v>46.634771367913949</v>
      </c>
      <c r="P390" s="98">
        <f>RES_hhdet_in_tesh!P29</f>
        <v>0</v>
      </c>
      <c r="Q390" s="98">
        <f>RES_hhdet_in_tesh!Q29</f>
        <v>32.728312524962845</v>
      </c>
      <c r="R390" s="98">
        <f>RES_hhdet_in_tesh!R29</f>
        <v>102.38610615958711</v>
      </c>
      <c r="S390" s="98">
        <f>RES_hhdet_in_tesh!S29</f>
        <v>122.97843624538369</v>
      </c>
      <c r="T390" s="98">
        <f>RES_hhdet_in_tesh!T29</f>
        <v>94.62094160716542</v>
      </c>
      <c r="U390" s="98">
        <f>RES_hhdet_in_tesh!U29</f>
        <v>208.574342327263</v>
      </c>
      <c r="V390" s="98">
        <f>RES_hhdet_in_tesh!V29</f>
        <v>98.852315195639136</v>
      </c>
      <c r="W390" s="98">
        <f>RES_hhdet_in_tesh!W29</f>
        <v>271.32988701576585</v>
      </c>
      <c r="X390" s="98">
        <f>RES_hhdet_in_tesh!X29</f>
        <v>29.582654010350929</v>
      </c>
      <c r="Y390" s="98">
        <f>RES_hhdet_in_tesh!Y29</f>
        <v>21.305046670629256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874.18923667503873</v>
      </c>
      <c r="D391" s="122">
        <v>875.2239286998057</v>
      </c>
      <c r="E391" s="122">
        <v>918.87435532222219</v>
      </c>
      <c r="F391" s="122">
        <v>924.63724264499831</v>
      </c>
      <c r="G391" s="122">
        <v>860.83148749123779</v>
      </c>
      <c r="H391" s="122">
        <v>888.88030619627523</v>
      </c>
      <c r="I391" s="122">
        <v>898.88625233333653</v>
      </c>
      <c r="J391" s="122">
        <v>911.06181893385599</v>
      </c>
      <c r="K391" s="122">
        <v>846.04131178858393</v>
      </c>
      <c r="L391" s="122">
        <v>926.647220105727</v>
      </c>
      <c r="M391" s="122">
        <v>998.73598221402472</v>
      </c>
      <c r="N391" s="122">
        <v>1067.9753029984431</v>
      </c>
      <c r="O391" s="122">
        <v>1129.2520871465733</v>
      </c>
      <c r="P391" s="122">
        <v>1016.6879057589056</v>
      </c>
      <c r="Q391" s="122">
        <v>1069.290730273799</v>
      </c>
      <c r="R391" s="122">
        <v>1082.0069285647903</v>
      </c>
      <c r="S391" s="122">
        <v>1151.1679413522052</v>
      </c>
      <c r="T391" s="122">
        <v>1164.0303470891879</v>
      </c>
      <c r="U391" s="122">
        <v>1149.3113087212646</v>
      </c>
      <c r="V391" s="122">
        <v>1196.1733098396501</v>
      </c>
      <c r="W391" s="122">
        <v>1164.6933730147105</v>
      </c>
      <c r="X391" s="122">
        <v>874.77373040749649</v>
      </c>
      <c r="Y391" s="122">
        <v>817.89101531694848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867.52851477418915</v>
      </c>
      <c r="D392" s="98">
        <v>902.22969084322938</v>
      </c>
      <c r="E392" s="98">
        <v>887.73956127483643</v>
      </c>
      <c r="F392" s="98">
        <v>911.91895882127073</v>
      </c>
      <c r="G392" s="98">
        <v>895.2729727067516</v>
      </c>
      <c r="H392" s="98">
        <v>880.9084397333761</v>
      </c>
      <c r="I392" s="98">
        <v>920.84234583765135</v>
      </c>
      <c r="J392" s="98">
        <v>873.67854477181743</v>
      </c>
      <c r="K392" s="98">
        <v>888.67478259281881</v>
      </c>
      <c r="L392" s="98">
        <v>944.72050578612448</v>
      </c>
      <c r="M392" s="98">
        <v>1025.1188830079743</v>
      </c>
      <c r="N392" s="98">
        <v>1030.1331750076606</v>
      </c>
      <c r="O392" s="98">
        <v>1040.4120087508468</v>
      </c>
      <c r="P392" s="98">
        <v>0</v>
      </c>
      <c r="Q392" s="98">
        <v>1055.0010264050268</v>
      </c>
      <c r="R392" s="98">
        <v>1077.8108768732361</v>
      </c>
      <c r="S392" s="98">
        <v>1151.2805197658286</v>
      </c>
      <c r="T392" s="98">
        <v>1167.0612038555137</v>
      </c>
      <c r="U392" s="98">
        <v>1143.5465470899153</v>
      </c>
      <c r="V392" s="98">
        <v>1183.1939436532784</v>
      </c>
      <c r="W392" s="98">
        <v>1293.8836394366165</v>
      </c>
      <c r="X392" s="98">
        <v>882.46726359865409</v>
      </c>
      <c r="Y392" s="98">
        <v>788.74511656939069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895.34192433578903</v>
      </c>
      <c r="H393" s="98">
        <v>881.0497782418056</v>
      </c>
      <c r="I393" s="98">
        <v>921.33588037922755</v>
      </c>
      <c r="J393" s="98">
        <v>0</v>
      </c>
      <c r="K393" s="98">
        <v>889.23889046854492</v>
      </c>
      <c r="L393" s="98">
        <v>945.26576018083222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1078.4754385250526</v>
      </c>
      <c r="S393" s="98">
        <v>1152.4060644584411</v>
      </c>
      <c r="T393" s="98">
        <v>1168.7281205403374</v>
      </c>
      <c r="U393" s="98">
        <v>0</v>
      </c>
      <c r="V393" s="98">
        <v>0</v>
      </c>
      <c r="W393" s="98">
        <v>1294.4645176739334</v>
      </c>
      <c r="X393" s="98">
        <v>884.18333493390128</v>
      </c>
      <c r="Y393" s="98">
        <v>0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191.26949450681994</v>
      </c>
      <c r="H394" s="101">
        <v>178.18154961273754</v>
      </c>
      <c r="I394" s="101">
        <v>224.94129867377706</v>
      </c>
      <c r="J394" s="101">
        <v>0</v>
      </c>
      <c r="K394" s="101">
        <v>181.89939379146142</v>
      </c>
      <c r="L394" s="101">
        <v>422.60681234713007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224.27576228079369</v>
      </c>
      <c r="S394" s="101">
        <v>269.34763349886742</v>
      </c>
      <c r="T394" s="101">
        <v>270.92238577719422</v>
      </c>
      <c r="U394" s="101">
        <v>0</v>
      </c>
      <c r="V394" s="101">
        <v>0</v>
      </c>
      <c r="W394" s="101">
        <v>285.30857370533818</v>
      </c>
      <c r="X394" s="101">
        <v>74.183956606303084</v>
      </c>
      <c r="Y394" s="101">
        <v>0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704.07242982896901</v>
      </c>
      <c r="H395" s="104">
        <v>702.86822862906808</v>
      </c>
      <c r="I395" s="104">
        <v>696.39458170545038</v>
      </c>
      <c r="J395" s="104">
        <v>0</v>
      </c>
      <c r="K395" s="104">
        <v>707.33949667708339</v>
      </c>
      <c r="L395" s="104">
        <v>522.65894783370209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854.19967624425874</v>
      </c>
      <c r="S395" s="104">
        <v>883.05843095957368</v>
      </c>
      <c r="T395" s="104">
        <v>897.80573476314328</v>
      </c>
      <c r="U395" s="104">
        <v>0</v>
      </c>
      <c r="V395" s="104">
        <v>0</v>
      </c>
      <c r="W395" s="104">
        <v>1009.1559439685954</v>
      </c>
      <c r="X395" s="104">
        <v>809.99937832759815</v>
      </c>
      <c r="Y395" s="104">
        <v>0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874.98620701522293</v>
      </c>
      <c r="D396" s="101">
        <v>872.9094878520541</v>
      </c>
      <c r="E396" s="101">
        <v>921.46936553668672</v>
      </c>
      <c r="F396" s="101">
        <v>925.86118911919334</v>
      </c>
      <c r="G396" s="101">
        <v>857.31844236007043</v>
      </c>
      <c r="H396" s="101">
        <v>889.51411067747711</v>
      </c>
      <c r="I396" s="101">
        <v>897.39020136234967</v>
      </c>
      <c r="J396" s="101">
        <v>912.55934161017683</v>
      </c>
      <c r="K396" s="101">
        <v>843.4270867727779</v>
      </c>
      <c r="L396" s="101">
        <v>925.81789845876222</v>
      </c>
      <c r="M396" s="101">
        <v>997.5625087359482</v>
      </c>
      <c r="N396" s="101">
        <v>1069.3489207715204</v>
      </c>
      <c r="O396" s="101">
        <v>1132.8888080668501</v>
      </c>
      <c r="P396" s="101">
        <v>1016.6879057589056</v>
      </c>
      <c r="Q396" s="101">
        <v>1069.8438668648498</v>
      </c>
      <c r="R396" s="101">
        <v>1082.1505329823826</v>
      </c>
      <c r="S396" s="101">
        <v>1151.1382775486445</v>
      </c>
      <c r="T396" s="101">
        <v>1163.7418392214606</v>
      </c>
      <c r="U396" s="101">
        <v>1149.3423335266334</v>
      </c>
      <c r="V396" s="101">
        <v>1196.5406607763175</v>
      </c>
      <c r="W396" s="101">
        <v>1161.6817280584644</v>
      </c>
      <c r="X396" s="101">
        <v>874.26243850272385</v>
      </c>
      <c r="Y396" s="101">
        <v>818.19185034262102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874.97418886449873</v>
      </c>
      <c r="D397" s="104">
        <v>872.86458242287461</v>
      </c>
      <c r="E397" s="104">
        <v>921.44895984308687</v>
      </c>
      <c r="F397" s="104">
        <v>925.87758803980876</v>
      </c>
      <c r="G397" s="104">
        <v>857.39624875183961</v>
      </c>
      <c r="H397" s="104">
        <v>889.77670935628362</v>
      </c>
      <c r="I397" s="104">
        <v>897.86796234324777</v>
      </c>
      <c r="J397" s="104">
        <v>913.13936837494748</v>
      </c>
      <c r="K397" s="104">
        <v>843.92979751314363</v>
      </c>
      <c r="L397" s="104">
        <v>926.37538388709902</v>
      </c>
      <c r="M397" s="104">
        <v>998.29133365993346</v>
      </c>
      <c r="N397" s="104">
        <v>1069.6736271155917</v>
      </c>
      <c r="O397" s="104">
        <v>1132.6664046352944</v>
      </c>
      <c r="P397" s="104">
        <v>0</v>
      </c>
      <c r="Q397" s="104">
        <v>1069.6444501045196</v>
      </c>
      <c r="R397" s="104">
        <v>1082.1578130398038</v>
      </c>
      <c r="S397" s="104">
        <v>1151.3304902661282</v>
      </c>
      <c r="T397" s="104">
        <v>1164.7760737579117</v>
      </c>
      <c r="U397" s="104">
        <v>1150.4012640641963</v>
      </c>
      <c r="V397" s="104">
        <v>1196.7021084109965</v>
      </c>
      <c r="W397" s="104">
        <v>1161.6663716238563</v>
      </c>
      <c r="X397" s="104">
        <v>875.94700273544925</v>
      </c>
      <c r="Y397" s="104">
        <v>819.84900942904062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209.57778678234254</v>
      </c>
      <c r="D398" s="98">
        <v>190.87140077353814</v>
      </c>
      <c r="E398" s="98">
        <v>223.39743604842587</v>
      </c>
      <c r="F398" s="98">
        <v>217.42296595581118</v>
      </c>
      <c r="G398" s="98">
        <v>183.04491936540384</v>
      </c>
      <c r="H398" s="98">
        <v>179.8646586614496</v>
      </c>
      <c r="I398" s="98">
        <v>219.21422424160471</v>
      </c>
      <c r="J398" s="98">
        <v>205.05912584043907</v>
      </c>
      <c r="K398" s="98">
        <v>172.32024024601847</v>
      </c>
      <c r="L398" s="98">
        <v>414.16223301297129</v>
      </c>
      <c r="M398" s="98">
        <v>196.61583396060536</v>
      </c>
      <c r="N398" s="98">
        <v>273.08460418349574</v>
      </c>
      <c r="O398" s="98">
        <v>302.41800671619364</v>
      </c>
      <c r="P398" s="98">
        <v>0</v>
      </c>
      <c r="Q398" s="98">
        <v>236.26784546423448</v>
      </c>
      <c r="R398" s="98">
        <v>225.07857075224615</v>
      </c>
      <c r="S398" s="98">
        <v>269.23502416972138</v>
      </c>
      <c r="T398" s="98">
        <v>270.29377071794585</v>
      </c>
      <c r="U398" s="98">
        <v>243.60911227254974</v>
      </c>
      <c r="V398" s="98">
        <v>258.19509985560887</v>
      </c>
      <c r="W398" s="98">
        <v>255.26731637692018</v>
      </c>
      <c r="X398" s="98">
        <v>73.702237879631994</v>
      </c>
      <c r="Y398" s="98">
        <v>56.349648136394904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665.39640208215621</v>
      </c>
      <c r="D399" s="98">
        <v>681.99318164933629</v>
      </c>
      <c r="E399" s="98">
        <v>698.05152379466097</v>
      </c>
      <c r="F399" s="98">
        <v>708.45462208399738</v>
      </c>
      <c r="G399" s="98">
        <v>674.35132938643585</v>
      </c>
      <c r="H399" s="98">
        <v>709.91205069483397</v>
      </c>
      <c r="I399" s="98">
        <v>678.65373810164294</v>
      </c>
      <c r="J399" s="98">
        <v>708.08024253450844</v>
      </c>
      <c r="K399" s="98">
        <v>671.60955726712507</v>
      </c>
      <c r="L399" s="98">
        <v>512.21315087412768</v>
      </c>
      <c r="M399" s="98">
        <v>801.67549969932793</v>
      </c>
      <c r="N399" s="98">
        <v>796.58902293209599</v>
      </c>
      <c r="O399" s="98">
        <v>830.24839791910051</v>
      </c>
      <c r="P399" s="98">
        <v>0</v>
      </c>
      <c r="Q399" s="98">
        <v>833.37660464028522</v>
      </c>
      <c r="R399" s="98">
        <v>857.07924228755758</v>
      </c>
      <c r="S399" s="98">
        <v>882.09546609640665</v>
      </c>
      <c r="T399" s="98">
        <v>894.48230303996593</v>
      </c>
      <c r="U399" s="98">
        <v>906.79215179164657</v>
      </c>
      <c r="V399" s="98">
        <v>938.5070085553873</v>
      </c>
      <c r="W399" s="98">
        <v>906.3990552469362</v>
      </c>
      <c r="X399" s="98">
        <v>802.24476485581715</v>
      </c>
      <c r="Y399" s="98">
        <v>763.49936129264574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566.63790199773462</v>
      </c>
      <c r="D400" s="122">
        <v>572.47418824373437</v>
      </c>
      <c r="E400" s="122">
        <v>552.7616260250154</v>
      </c>
      <c r="F400" s="122">
        <v>499.1697128319741</v>
      </c>
      <c r="G400" s="122">
        <v>513.19541113580783</v>
      </c>
      <c r="H400" s="122">
        <v>524.06692664873503</v>
      </c>
      <c r="I400" s="122">
        <v>550.00071701654429</v>
      </c>
      <c r="J400" s="122">
        <v>559.95242449288287</v>
      </c>
      <c r="K400" s="122">
        <v>455.47806604470532</v>
      </c>
      <c r="L400" s="122">
        <v>573.19893864666244</v>
      </c>
      <c r="M400" s="122">
        <v>565.75704208671016</v>
      </c>
      <c r="N400" s="122">
        <v>603.67933640804995</v>
      </c>
      <c r="O400" s="122">
        <v>620.95814988585676</v>
      </c>
      <c r="P400" s="122">
        <v>527.96687755053244</v>
      </c>
      <c r="Q400" s="122">
        <v>574.8040400457503</v>
      </c>
      <c r="R400" s="122">
        <v>558.99936700184833</v>
      </c>
      <c r="S400" s="122">
        <v>593.66048965414609</v>
      </c>
      <c r="T400" s="122">
        <v>591.06525487099293</v>
      </c>
      <c r="U400" s="122">
        <v>585.86505137165364</v>
      </c>
      <c r="V400" s="122">
        <v>615.46546453550604</v>
      </c>
      <c r="W400" s="122">
        <v>578.88511157370021</v>
      </c>
      <c r="X400" s="122">
        <v>647.17745799941736</v>
      </c>
      <c r="Y400" s="122">
        <v>594.89007238186105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554.29529157006402</v>
      </c>
      <c r="D401" s="98">
        <v>568.20331782171149</v>
      </c>
      <c r="E401" s="98">
        <v>536.3550954140353</v>
      </c>
      <c r="F401" s="98">
        <v>528.43232575790194</v>
      </c>
      <c r="G401" s="98">
        <v>516.27700261579571</v>
      </c>
      <c r="H401" s="98">
        <v>517.38564137901551</v>
      </c>
      <c r="I401" s="98">
        <v>551.11187835395651</v>
      </c>
      <c r="J401" s="98">
        <v>521.69196101744262</v>
      </c>
      <c r="K401" s="98">
        <v>531.39852729060783</v>
      </c>
      <c r="L401" s="98">
        <v>549.75457181350828</v>
      </c>
      <c r="M401" s="98">
        <v>578.54536828694461</v>
      </c>
      <c r="N401" s="98">
        <v>583.89448531332994</v>
      </c>
      <c r="O401" s="98">
        <v>585.74155215149449</v>
      </c>
      <c r="P401" s="98">
        <v>0</v>
      </c>
      <c r="Q401" s="98">
        <v>588.87492357747396</v>
      </c>
      <c r="R401" s="98">
        <v>543.08880973373346</v>
      </c>
      <c r="S401" s="98">
        <v>592.19155028706359</v>
      </c>
      <c r="T401" s="98">
        <v>582.54137864837833</v>
      </c>
      <c r="U401" s="98">
        <v>585.76793624623724</v>
      </c>
      <c r="V401" s="98">
        <v>638.82951532023196</v>
      </c>
      <c r="W401" s="98">
        <v>612.70612374836321</v>
      </c>
      <c r="X401" s="98">
        <v>612.79854203371463</v>
      </c>
      <c r="Y401" s="98">
        <v>574.86976021597332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575.46362872823715</v>
      </c>
      <c r="D402" s="33">
        <v>576.00175731487343</v>
      </c>
      <c r="E402" s="33">
        <v>566.09172223688427</v>
      </c>
      <c r="F402" s="33">
        <v>470.89511801775183</v>
      </c>
      <c r="G402" s="33">
        <v>510.98426592437386</v>
      </c>
      <c r="H402" s="33">
        <v>527.80073638202612</v>
      </c>
      <c r="I402" s="33">
        <v>549.38292273876652</v>
      </c>
      <c r="J402" s="33">
        <v>577.71928637682697</v>
      </c>
      <c r="K402" s="33">
        <v>416.05977525100747</v>
      </c>
      <c r="L402" s="33">
        <v>586.01146875831932</v>
      </c>
      <c r="M402" s="33">
        <v>558.55363552828919</v>
      </c>
      <c r="N402" s="33">
        <v>612.73159428233362</v>
      </c>
      <c r="O402" s="33">
        <v>637.29275200756933</v>
      </c>
      <c r="P402" s="33">
        <v>527.96687755053244</v>
      </c>
      <c r="Q402" s="33">
        <v>569.57815329899699</v>
      </c>
      <c r="R402" s="33">
        <v>563.13397250063645</v>
      </c>
      <c r="S402" s="33">
        <v>594.11302747284242</v>
      </c>
      <c r="T402" s="33">
        <v>593.85042661641842</v>
      </c>
      <c r="U402" s="33">
        <v>585.89768687751746</v>
      </c>
      <c r="V402" s="33">
        <v>609.44182863681908</v>
      </c>
      <c r="W402" s="33">
        <v>573.62821398118285</v>
      </c>
      <c r="X402" s="33">
        <v>648.77132402656071</v>
      </c>
      <c r="Y402" s="33">
        <v>597.02607665291589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3718.5780919806675</v>
      </c>
      <c r="D404" s="117">
        <f t="shared" si="218"/>
        <v>3615.4173907261902</v>
      </c>
      <c r="E404" s="117">
        <f t="shared" si="218"/>
        <v>3583.4849957879942</v>
      </c>
      <c r="F404" s="117">
        <f t="shared" si="218"/>
        <v>3792.6892166891084</v>
      </c>
      <c r="G404" s="117">
        <f t="shared" si="218"/>
        <v>3657.3660018327914</v>
      </c>
      <c r="H404" s="117">
        <f t="shared" si="218"/>
        <v>3369.1436587977223</v>
      </c>
      <c r="I404" s="117">
        <f t="shared" si="218"/>
        <v>3134.0220654817167</v>
      </c>
      <c r="J404" s="117">
        <f t="shared" si="218"/>
        <v>3207.1186636476268</v>
      </c>
      <c r="K404" s="117">
        <f t="shared" si="218"/>
        <v>3230.7736843661105</v>
      </c>
      <c r="L404" s="117">
        <f t="shared" si="218"/>
        <v>3428.5584670795938</v>
      </c>
      <c r="M404" s="117">
        <f t="shared" si="218"/>
        <v>2595.6293193987831</v>
      </c>
      <c r="N404" s="117">
        <f t="shared" si="218"/>
        <v>2870.3775316300525</v>
      </c>
      <c r="O404" s="117">
        <f t="shared" si="218"/>
        <v>2953.5414846953704</v>
      </c>
      <c r="P404" s="117">
        <f t="shared" si="218"/>
        <v>1878.8652350874358</v>
      </c>
      <c r="Q404" s="117">
        <f t="shared" si="218"/>
        <v>2014.4007666213931</v>
      </c>
      <c r="R404" s="117">
        <f t="shared" ref="R404:V404" si="219">R405+R408+R410+R419</f>
        <v>2268.6785292808158</v>
      </c>
      <c r="S404" s="117">
        <f t="shared" si="219"/>
        <v>2118.9872153930064</v>
      </c>
      <c r="T404" s="117">
        <f t="shared" si="219"/>
        <v>2013.2389067319164</v>
      </c>
      <c r="U404" s="117">
        <f t="shared" si="219"/>
        <v>1795.6197688998634</v>
      </c>
      <c r="V404" s="117">
        <f t="shared" si="219"/>
        <v>1529.0556379176692</v>
      </c>
      <c r="W404" s="117">
        <f t="shared" ref="W404:Y404" si="220">W405+W408+W410+W419</f>
        <v>2280.5521396177869</v>
      </c>
      <c r="X404" s="117">
        <f t="shared" si="220"/>
        <v>1662.4057608223768</v>
      </c>
      <c r="Y404" s="117">
        <f t="shared" si="220"/>
        <v>1354.2589918863964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3600.2424481570642</v>
      </c>
      <c r="D405" s="122">
        <f t="shared" si="221"/>
        <v>3495.3640666224846</v>
      </c>
      <c r="E405" s="122">
        <f t="shared" si="221"/>
        <v>3470.6876587893034</v>
      </c>
      <c r="F405" s="122">
        <f t="shared" si="221"/>
        <v>3668.6943695283312</v>
      </c>
      <c r="G405" s="122">
        <f t="shared" si="221"/>
        <v>3548.7091691277083</v>
      </c>
      <c r="H405" s="122">
        <f t="shared" si="221"/>
        <v>3277.4457450297273</v>
      </c>
      <c r="I405" s="122">
        <f t="shared" si="221"/>
        <v>3041.6271321533663</v>
      </c>
      <c r="J405" s="122">
        <f t="shared" si="221"/>
        <v>3134.2043403595153</v>
      </c>
      <c r="K405" s="122">
        <f t="shared" si="221"/>
        <v>3146.5334299435581</v>
      </c>
      <c r="L405" s="122">
        <f t="shared" si="221"/>
        <v>3344.6978402258169</v>
      </c>
      <c r="M405" s="122">
        <f t="shared" si="221"/>
        <v>2505.6039822564398</v>
      </c>
      <c r="N405" s="122">
        <f t="shared" si="221"/>
        <v>2790.7598763483279</v>
      </c>
      <c r="O405" s="122">
        <f t="shared" si="221"/>
        <v>2872.2171320771604</v>
      </c>
      <c r="P405" s="122">
        <f t="shared" si="221"/>
        <v>1878.8652350874358</v>
      </c>
      <c r="Q405" s="122">
        <f t="shared" si="221"/>
        <v>1944.5189209246071</v>
      </c>
      <c r="R405" s="122">
        <f t="shared" ref="R405:V405" si="222">SUM(R406:R407)</f>
        <v>2216.9877212135139</v>
      </c>
      <c r="S405" s="122">
        <f t="shared" si="222"/>
        <v>2055.9724202911289</v>
      </c>
      <c r="T405" s="122">
        <f t="shared" si="222"/>
        <v>1950.5296877847054</v>
      </c>
      <c r="U405" s="122">
        <f t="shared" si="222"/>
        <v>1731.8550197786249</v>
      </c>
      <c r="V405" s="122">
        <f t="shared" si="222"/>
        <v>1471.9133032654954</v>
      </c>
      <c r="W405" s="122">
        <f t="shared" ref="W405:Y405" si="223">SUM(W406:W407)</f>
        <v>2242.3981009022127</v>
      </c>
      <c r="X405" s="122">
        <f t="shared" si="223"/>
        <v>1649.6884666694825</v>
      </c>
      <c r="Y405" s="122">
        <f t="shared" si="223"/>
        <v>1329.5796573917876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3600.2424481570642</v>
      </c>
      <c r="D406" s="98">
        <v>3495.3640666224846</v>
      </c>
      <c r="E406" s="98">
        <v>3470.6876587893034</v>
      </c>
      <c r="F406" s="98">
        <v>3668.6943695283312</v>
      </c>
      <c r="G406" s="98">
        <v>3548.7091691277083</v>
      </c>
      <c r="H406" s="98">
        <v>3277.4457450297273</v>
      </c>
      <c r="I406" s="98">
        <v>3041.6271321533663</v>
      </c>
      <c r="J406" s="98">
        <v>3134.2043403595153</v>
      </c>
      <c r="K406" s="98">
        <v>3146.5334299435581</v>
      </c>
      <c r="L406" s="98">
        <v>3344.6978402258169</v>
      </c>
      <c r="M406" s="98">
        <v>2505.6039822564398</v>
      </c>
      <c r="N406" s="98">
        <v>2790.7598763483279</v>
      </c>
      <c r="O406" s="98">
        <v>2872.2171320771604</v>
      </c>
      <c r="P406" s="98">
        <v>1878.8652350874358</v>
      </c>
      <c r="Q406" s="98">
        <v>1944.5189209246071</v>
      </c>
      <c r="R406" s="98">
        <v>2216.9877212135139</v>
      </c>
      <c r="S406" s="98">
        <v>2055.9724202911289</v>
      </c>
      <c r="T406" s="98">
        <v>1950.5296877847054</v>
      </c>
      <c r="U406" s="98">
        <v>1731.8550197786249</v>
      </c>
      <c r="V406" s="98">
        <v>1471.9133032654954</v>
      </c>
      <c r="W406" s="98">
        <v>2242.3981009022127</v>
      </c>
      <c r="X406" s="98">
        <v>1649.6884666694825</v>
      </c>
      <c r="Y406" s="98">
        <v>1329.5796573917876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33.408719404024147</v>
      </c>
      <c r="D410" s="122">
        <v>25.617836138185108</v>
      </c>
      <c r="E410" s="122">
        <v>24.472913353773329</v>
      </c>
      <c r="F410" s="122">
        <v>28.617114605529853</v>
      </c>
      <c r="G410" s="122">
        <v>29.451766678780135</v>
      </c>
      <c r="H410" s="122">
        <v>23.595935509888537</v>
      </c>
      <c r="I410" s="122">
        <v>20.104733223668891</v>
      </c>
      <c r="J410" s="122">
        <v>12.194875982189131</v>
      </c>
      <c r="K410" s="122">
        <v>17.595046894215319</v>
      </c>
      <c r="L410" s="122">
        <v>12.581502371395823</v>
      </c>
      <c r="M410" s="122">
        <v>13.550979742868007</v>
      </c>
      <c r="N410" s="122">
        <v>12.382268589581706</v>
      </c>
      <c r="O410" s="122">
        <v>13.24511667473136</v>
      </c>
      <c r="P410" s="122">
        <v>0</v>
      </c>
      <c r="Q410" s="122">
        <v>11.421441654875117</v>
      </c>
      <c r="R410" s="122">
        <v>10.68187973592763</v>
      </c>
      <c r="S410" s="122">
        <v>12.052655734196277</v>
      </c>
      <c r="T410" s="122">
        <v>10.394539967566901</v>
      </c>
      <c r="U410" s="122">
        <v>10.140299793449556</v>
      </c>
      <c r="V410" s="122">
        <v>9.5477348914347537</v>
      </c>
      <c r="W410" s="122">
        <v>8.2139712808066587</v>
      </c>
      <c r="X410" s="122">
        <v>2.8606274462386652</v>
      </c>
      <c r="Y410" s="122">
        <v>4.5614731441517176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312.75682583073075</v>
      </c>
      <c r="D411" s="98">
        <v>324.38090016115723</v>
      </c>
      <c r="E411" s="98">
        <v>318.18381032938186</v>
      </c>
      <c r="F411" s="98">
        <v>325.82541704180727</v>
      </c>
      <c r="G411" s="98">
        <v>318.76793722628224</v>
      </c>
      <c r="H411" s="98">
        <v>312.47243841937996</v>
      </c>
      <c r="I411" s="98">
        <v>325.28915747192377</v>
      </c>
      <c r="J411" s="98">
        <v>307.15352151268627</v>
      </c>
      <c r="K411" s="98">
        <v>310.65529923495495</v>
      </c>
      <c r="L411" s="98">
        <v>328.06650757731177</v>
      </c>
      <c r="M411" s="98">
        <v>351.25741579788894</v>
      </c>
      <c r="N411" s="98">
        <v>345.41270486381399</v>
      </c>
      <c r="O411" s="98">
        <v>338.26366238308395</v>
      </c>
      <c r="P411" s="98">
        <v>0</v>
      </c>
      <c r="Q411" s="98">
        <v>320.57035116716901</v>
      </c>
      <c r="R411" s="98">
        <v>321.04627958969849</v>
      </c>
      <c r="S411" s="98">
        <v>336.75061315593916</v>
      </c>
      <c r="T411" s="98">
        <v>335.93901503953293</v>
      </c>
      <c r="U411" s="98">
        <v>324.77257850090064</v>
      </c>
      <c r="V411" s="98">
        <v>332.53522957529469</v>
      </c>
      <c r="W411" s="98">
        <v>361.33289825769123</v>
      </c>
      <c r="X411" s="98">
        <v>245.37240230217301</v>
      </c>
      <c r="Y411" s="98">
        <v>218.83274178624404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68.102784376384548</v>
      </c>
      <c r="H412" s="98">
        <v>63.203870887747996</v>
      </c>
      <c r="I412" s="98">
        <v>79.460904308948528</v>
      </c>
      <c r="J412" s="98">
        <v>0</v>
      </c>
      <c r="K412" s="98">
        <v>63.586828067827277</v>
      </c>
      <c r="L412" s="98">
        <v>146.7557231540508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66.804761973895793</v>
      </c>
      <c r="S412" s="98">
        <v>78.784431053600954</v>
      </c>
      <c r="T412" s="98">
        <v>77.985112631178495</v>
      </c>
      <c r="U412" s="98">
        <v>0</v>
      </c>
      <c r="V412" s="98">
        <v>0</v>
      </c>
      <c r="W412" s="98">
        <v>79.675923469908057</v>
      </c>
      <c r="X412" s="98">
        <v>20.627049178616705</v>
      </c>
      <c r="Y412" s="98">
        <v>0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68.102784376384548</v>
      </c>
      <c r="H413" s="101">
        <v>63.203870887747996</v>
      </c>
      <c r="I413" s="101">
        <v>79.460904308948528</v>
      </c>
      <c r="J413" s="101">
        <v>0</v>
      </c>
      <c r="K413" s="101">
        <v>63.586828067827277</v>
      </c>
      <c r="L413" s="101">
        <v>146.7557231540508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66.804761973895793</v>
      </c>
      <c r="S413" s="101">
        <v>78.784431053600954</v>
      </c>
      <c r="T413" s="101">
        <v>77.985112631178495</v>
      </c>
      <c r="U413" s="101">
        <v>0</v>
      </c>
      <c r="V413" s="101">
        <v>0</v>
      </c>
      <c r="W413" s="101">
        <v>79.675923469908057</v>
      </c>
      <c r="X413" s="101">
        <v>20.627049178616705</v>
      </c>
      <c r="Y413" s="101">
        <v>0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84.926924419579109</v>
      </c>
      <c r="D419" s="122">
        <v>94.435487965520679</v>
      </c>
      <c r="E419" s="122">
        <v>88.324423644917175</v>
      </c>
      <c r="F419" s="122">
        <v>95.377732555247533</v>
      </c>
      <c r="G419" s="122">
        <v>79.2050660263032</v>
      </c>
      <c r="H419" s="122">
        <v>68.101978258106527</v>
      </c>
      <c r="I419" s="122">
        <v>72.290200104681361</v>
      </c>
      <c r="J419" s="122">
        <v>60.719447305922657</v>
      </c>
      <c r="K419" s="122">
        <v>66.64520752833738</v>
      </c>
      <c r="L419" s="122">
        <v>71.279124482380908</v>
      </c>
      <c r="M419" s="122">
        <v>76.47435739947494</v>
      </c>
      <c r="N419" s="122">
        <v>67.235386692142995</v>
      </c>
      <c r="O419" s="122">
        <v>68.079235943478693</v>
      </c>
      <c r="P419" s="122">
        <v>0</v>
      </c>
      <c r="Q419" s="122">
        <v>58.460404041911033</v>
      </c>
      <c r="R419" s="122">
        <v>41.00892833137393</v>
      </c>
      <c r="S419" s="122">
        <v>50.962139367681353</v>
      </c>
      <c r="T419" s="122">
        <v>52.314678979643951</v>
      </c>
      <c r="U419" s="122">
        <v>53.624449327789144</v>
      </c>
      <c r="V419" s="122">
        <v>47.594599760739001</v>
      </c>
      <c r="W419" s="122">
        <v>29.940067434767549</v>
      </c>
      <c r="X419" s="122">
        <v>9.8566667066556892</v>
      </c>
      <c r="Y419" s="122">
        <v>20.117861350457208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203.69560771772706</v>
      </c>
      <c r="D420" s="98">
        <v>208.76967227420172</v>
      </c>
      <c r="E420" s="98">
        <v>197.03311840566809</v>
      </c>
      <c r="F420" s="98">
        <v>194.08831312607848</v>
      </c>
      <c r="G420" s="98">
        <v>189.59024352455205</v>
      </c>
      <c r="H420" s="98">
        <v>189.96377001405739</v>
      </c>
      <c r="I420" s="98">
        <v>202.3109502467243</v>
      </c>
      <c r="J420" s="98">
        <v>191.47715854791764</v>
      </c>
      <c r="K420" s="98">
        <v>195.00528589554074</v>
      </c>
      <c r="L420" s="98">
        <v>201.70566220350071</v>
      </c>
      <c r="M420" s="98">
        <v>212.24054252955546</v>
      </c>
      <c r="N420" s="98">
        <v>214.1868028442386</v>
      </c>
      <c r="O420" s="98">
        <v>214.85471589822893</v>
      </c>
      <c r="P420" s="98">
        <v>0</v>
      </c>
      <c r="Q420" s="98">
        <v>215.86709430405583</v>
      </c>
      <c r="R420" s="98">
        <v>198.8171890981121</v>
      </c>
      <c r="S420" s="98">
        <v>216.3854247929703</v>
      </c>
      <c r="T420" s="98">
        <v>212.42108856846792</v>
      </c>
      <c r="U420" s="98">
        <v>213.19743537595616</v>
      </c>
      <c r="V420" s="98">
        <v>232.20115045398154</v>
      </c>
      <c r="W420" s="98">
        <v>222.5638283889169</v>
      </c>
      <c r="X420" s="98">
        <v>222.46017957366627</v>
      </c>
      <c r="Y420" s="98">
        <v>208.67828222794847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181.32740174543201</v>
      </c>
      <c r="D423" s="118">
        <f t="shared" si="225"/>
        <v>174.72130453747033</v>
      </c>
      <c r="E423" s="118">
        <f t="shared" si="225"/>
        <v>171.86197566494283</v>
      </c>
      <c r="F423" s="118">
        <f t="shared" si="225"/>
        <v>177.34130089651993</v>
      </c>
      <c r="G423" s="118">
        <f t="shared" si="225"/>
        <v>170.09485906345427</v>
      </c>
      <c r="H423" s="118">
        <f t="shared" si="225"/>
        <v>156.37946871656803</v>
      </c>
      <c r="I423" s="118">
        <f t="shared" si="225"/>
        <v>144.53785530831757</v>
      </c>
      <c r="J423" s="118">
        <f t="shared" si="225"/>
        <v>146.27144168835437</v>
      </c>
      <c r="K423" s="118">
        <f t="shared" si="225"/>
        <v>143.03322516574383</v>
      </c>
      <c r="L423" s="118">
        <f t="shared" si="225"/>
        <v>150.84126580996926</v>
      </c>
      <c r="M423" s="118">
        <f t="shared" si="225"/>
        <v>117.44969253721318</v>
      </c>
      <c r="N423" s="118">
        <f t="shared" si="225"/>
        <v>129.60999535448531</v>
      </c>
      <c r="O423" s="118">
        <f t="shared" si="225"/>
        <v>132.83885756895506</v>
      </c>
      <c r="P423" s="118">
        <f t="shared" si="225"/>
        <v>90.459212927805822</v>
      </c>
      <c r="Q423" s="118">
        <f t="shared" si="225"/>
        <v>93.715858902423136</v>
      </c>
      <c r="R423" s="118">
        <f t="shared" ref="R423:V423" si="226">R424+R427+R429+R438</f>
        <v>103.64867045015939</v>
      </c>
      <c r="S423" s="118">
        <f t="shared" si="226"/>
        <v>98.230180696454852</v>
      </c>
      <c r="T423" s="118">
        <f t="shared" si="226"/>
        <v>93.68735419967183</v>
      </c>
      <c r="U423" s="118">
        <f t="shared" si="226"/>
        <v>84.958550246042421</v>
      </c>
      <c r="V423" s="118">
        <f t="shared" si="226"/>
        <v>75.287332912287837</v>
      </c>
      <c r="W423" s="118">
        <f t="shared" ref="W423:Y423" si="227">W424+W427+W429+W438</f>
        <v>103.19661700948186</v>
      </c>
      <c r="X423" s="118">
        <f t="shared" si="227"/>
        <v>77.000405130857359</v>
      </c>
      <c r="Y423" s="118">
        <f t="shared" si="227"/>
        <v>63.796192857254624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160.71981859631833</v>
      </c>
      <c r="D424" s="123">
        <f t="shared" si="228"/>
        <v>154.1829403268986</v>
      </c>
      <c r="E424" s="123">
        <f t="shared" si="228"/>
        <v>151.33987045871544</v>
      </c>
      <c r="F424" s="123">
        <f t="shared" si="228"/>
        <v>157.69293766167345</v>
      </c>
      <c r="G424" s="123">
        <f t="shared" si="228"/>
        <v>151.4472161048208</v>
      </c>
      <c r="H424" s="123">
        <f t="shared" si="228"/>
        <v>137.69869995710675</v>
      </c>
      <c r="I424" s="123">
        <f t="shared" si="228"/>
        <v>125.82405663314337</v>
      </c>
      <c r="J424" s="123">
        <f t="shared" si="228"/>
        <v>127.66182837664603</v>
      </c>
      <c r="K424" s="123">
        <f t="shared" si="228"/>
        <v>126.55101197335573</v>
      </c>
      <c r="L424" s="123">
        <f t="shared" si="228"/>
        <v>132.47290883934872</v>
      </c>
      <c r="M424" s="123">
        <f t="shared" si="228"/>
        <v>98.551573368249123</v>
      </c>
      <c r="N424" s="123">
        <f t="shared" si="228"/>
        <v>109.55689600967696</v>
      </c>
      <c r="O424" s="123">
        <f t="shared" si="228"/>
        <v>112.05926611998127</v>
      </c>
      <c r="P424" s="123">
        <f t="shared" si="228"/>
        <v>72.914139636376774</v>
      </c>
      <c r="Q424" s="123">
        <f t="shared" si="228"/>
        <v>75.081573872826624</v>
      </c>
      <c r="R424" s="123">
        <f t="shared" ref="R424:V424" si="229">SUM(R425:R426)</f>
        <v>85.333638922184974</v>
      </c>
      <c r="S424" s="123">
        <f t="shared" si="229"/>
        <v>78.886704530954574</v>
      </c>
      <c r="T424" s="123">
        <f t="shared" si="229"/>
        <v>74.640925787244967</v>
      </c>
      <c r="U424" s="123">
        <f t="shared" si="229"/>
        <v>66.044691313948576</v>
      </c>
      <c r="V424" s="123">
        <f t="shared" si="229"/>
        <v>56.008988956159349</v>
      </c>
      <c r="W424" s="123">
        <f t="shared" ref="W424:Y424" si="230">SUM(W425:W426)</f>
        <v>84.797901057730499</v>
      </c>
      <c r="X424" s="123">
        <f t="shared" si="230"/>
        <v>62.083014260851996</v>
      </c>
      <c r="Y424" s="123">
        <f t="shared" si="230"/>
        <v>49.920893370801984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158.57452882350844</v>
      </c>
      <c r="D425" s="99">
        <v>152.13536610974697</v>
      </c>
      <c r="E425" s="99">
        <v>149.40557379880562</v>
      </c>
      <c r="F425" s="99">
        <v>155.64531450751622</v>
      </c>
      <c r="G425" s="99">
        <v>149.50889489069775</v>
      </c>
      <c r="H425" s="99">
        <v>135.95399980080839</v>
      </c>
      <c r="I425" s="99">
        <v>124.21527114098919</v>
      </c>
      <c r="J425" s="99">
        <v>126.03899766054062</v>
      </c>
      <c r="K425" s="99">
        <v>124.97117352031184</v>
      </c>
      <c r="L425" s="99">
        <v>130.81065860150417</v>
      </c>
      <c r="M425" s="99">
        <v>97.31719673641723</v>
      </c>
      <c r="N425" s="99">
        <v>108.13945108491266</v>
      </c>
      <c r="O425" s="99">
        <v>110.55970776281787</v>
      </c>
      <c r="P425" s="99">
        <v>71.901361435948075</v>
      </c>
      <c r="Q425" s="99">
        <v>74.007097388035533</v>
      </c>
      <c r="R425" s="99">
        <v>84.101268569512612</v>
      </c>
      <c r="S425" s="99">
        <v>77.747451667536595</v>
      </c>
      <c r="T425" s="99">
        <v>73.569794669118906</v>
      </c>
      <c r="U425" s="99">
        <v>65.097512745884842</v>
      </c>
      <c r="V425" s="99">
        <v>55.210419786127311</v>
      </c>
      <c r="W425" s="99">
        <v>83.576223562026726</v>
      </c>
      <c r="X425" s="99">
        <v>61.205282137224962</v>
      </c>
      <c r="Y425" s="99">
        <v>49.214423855235083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2.1452897728098814</v>
      </c>
      <c r="D426" s="99">
        <v>2.0475742171516407</v>
      </c>
      <c r="E426" s="99">
        <v>1.9342966599098066</v>
      </c>
      <c r="F426" s="99">
        <v>2.047623154157248</v>
      </c>
      <c r="G426" s="99">
        <v>1.9383212141230564</v>
      </c>
      <c r="H426" s="99">
        <v>1.7447001562983513</v>
      </c>
      <c r="I426" s="99">
        <v>1.6087854921541798</v>
      </c>
      <c r="J426" s="99">
        <v>1.622830716105417</v>
      </c>
      <c r="K426" s="99">
        <v>1.5798384530438967</v>
      </c>
      <c r="L426" s="99">
        <v>1.6622502378445538</v>
      </c>
      <c r="M426" s="99">
        <v>1.2343766318318992</v>
      </c>
      <c r="N426" s="99">
        <v>1.4174449247642924</v>
      </c>
      <c r="O426" s="99">
        <v>1.499558357163413</v>
      </c>
      <c r="P426" s="99">
        <v>1.0127782004286958</v>
      </c>
      <c r="Q426" s="99">
        <v>1.0744764847910895</v>
      </c>
      <c r="R426" s="99">
        <v>1.2323703526723633</v>
      </c>
      <c r="S426" s="99">
        <v>1.1392528634179853</v>
      </c>
      <c r="T426" s="99">
        <v>1.0711311181260619</v>
      </c>
      <c r="U426" s="99">
        <v>0.94717856806373879</v>
      </c>
      <c r="V426" s="99">
        <v>0.79856917003203587</v>
      </c>
      <c r="W426" s="99">
        <v>1.2216774957037746</v>
      </c>
      <c r="X426" s="99">
        <v>0.87773212362703412</v>
      </c>
      <c r="Y426" s="99">
        <v>0.7064695155669023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3.8382052706436375E-2</v>
      </c>
      <c r="D427" s="123">
        <f t="shared" si="231"/>
        <v>9.3229243192138281E-2</v>
      </c>
      <c r="E427" s="123">
        <f t="shared" si="231"/>
        <v>5.9691886028072544E-2</v>
      </c>
      <c r="F427" s="123">
        <f t="shared" si="231"/>
        <v>2.3860273638262069E-2</v>
      </c>
      <c r="G427" s="123">
        <f t="shared" si="231"/>
        <v>2.6678832493677133E-2</v>
      </c>
      <c r="H427" s="123">
        <f t="shared" si="231"/>
        <v>4.4093801250458108E-2</v>
      </c>
      <c r="I427" s="123">
        <f t="shared" si="231"/>
        <v>9.4344890075150102E-3</v>
      </c>
      <c r="J427" s="123">
        <f t="shared" si="231"/>
        <v>4.7591620629538228E-2</v>
      </c>
      <c r="K427" s="123">
        <f t="shared" si="231"/>
        <v>0.17009042454731232</v>
      </c>
      <c r="L427" s="123">
        <f t="shared" si="231"/>
        <v>9.6612466680757764E-2</v>
      </c>
      <c r="M427" s="123">
        <f t="shared" si="231"/>
        <v>6.7671317755199245E-2</v>
      </c>
      <c r="N427" s="123">
        <f t="shared" si="231"/>
        <v>5.84183621757823E-2</v>
      </c>
      <c r="O427" s="123">
        <f t="shared" si="231"/>
        <v>0.11067723980709883</v>
      </c>
      <c r="P427" s="123">
        <f t="shared" si="231"/>
        <v>0</v>
      </c>
      <c r="Q427" s="123">
        <f t="shared" si="231"/>
        <v>7.0972890055216203E-2</v>
      </c>
      <c r="R427" s="123">
        <f t="shared" si="231"/>
        <v>0.21973504059720389</v>
      </c>
      <c r="S427" s="123">
        <f t="shared" si="231"/>
        <v>0.26289059340445403</v>
      </c>
      <c r="T427" s="123">
        <f t="shared" si="231"/>
        <v>0.2015728098228565</v>
      </c>
      <c r="U427" s="123">
        <f t="shared" si="231"/>
        <v>0.4423745927836516</v>
      </c>
      <c r="V427" s="123">
        <f t="shared" si="231"/>
        <v>0.20864142221177956</v>
      </c>
      <c r="W427" s="123">
        <f t="shared" si="231"/>
        <v>0.56392581767404559</v>
      </c>
      <c r="X427" s="123">
        <f t="shared" si="231"/>
        <v>6.0545768585710258E-2</v>
      </c>
      <c r="Y427" s="123">
        <f t="shared" si="231"/>
        <v>4.2982205081481699E-2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3.8382052706436375E-2</v>
      </c>
      <c r="D428" s="99">
        <f>RES_hhdet_in_fecs!D29</f>
        <v>9.3229243192138281E-2</v>
      </c>
      <c r="E428" s="99">
        <f>RES_hhdet_in_fecs!E29</f>
        <v>5.9691886028072544E-2</v>
      </c>
      <c r="F428" s="99">
        <f>RES_hhdet_in_fecs!F29</f>
        <v>2.3860273638262069E-2</v>
      </c>
      <c r="G428" s="99">
        <f>RES_hhdet_in_fecs!G29</f>
        <v>2.6678832493677133E-2</v>
      </c>
      <c r="H428" s="99">
        <f>RES_hhdet_in_fecs!H29</f>
        <v>4.4093801250458108E-2</v>
      </c>
      <c r="I428" s="99">
        <f>RES_hhdet_in_fecs!I29</f>
        <v>9.4344890075150102E-3</v>
      </c>
      <c r="J428" s="99">
        <f>RES_hhdet_in_fecs!J29</f>
        <v>4.7591620629538228E-2</v>
      </c>
      <c r="K428" s="99">
        <f>RES_hhdet_in_fecs!K29</f>
        <v>0.17009042454731232</v>
      </c>
      <c r="L428" s="99">
        <f>RES_hhdet_in_fecs!L29</f>
        <v>9.6612466680757764E-2</v>
      </c>
      <c r="M428" s="99">
        <f>RES_hhdet_in_fecs!M29</f>
        <v>6.7671317755199245E-2</v>
      </c>
      <c r="N428" s="99">
        <f>RES_hhdet_in_fecs!N29</f>
        <v>5.84183621757823E-2</v>
      </c>
      <c r="O428" s="99">
        <f>RES_hhdet_in_fecs!O29</f>
        <v>0.11067723980709883</v>
      </c>
      <c r="P428" s="99">
        <f>RES_hhdet_in_fecs!P29</f>
        <v>0</v>
      </c>
      <c r="Q428" s="99">
        <f>RES_hhdet_in_fecs!Q29</f>
        <v>7.0972890055216203E-2</v>
      </c>
      <c r="R428" s="99">
        <f>RES_hhdet_in_fecs!R29</f>
        <v>0.21973504059720389</v>
      </c>
      <c r="S428" s="99">
        <f>RES_hhdet_in_fecs!S29</f>
        <v>0.26289059340445403</v>
      </c>
      <c r="T428" s="99">
        <f>RES_hhdet_in_fecs!T29</f>
        <v>0.2015728098228565</v>
      </c>
      <c r="U428" s="99">
        <f>RES_hhdet_in_fecs!U29</f>
        <v>0.4423745927836516</v>
      </c>
      <c r="V428" s="99">
        <f>RES_hhdet_in_fecs!V29</f>
        <v>0.20864142221177956</v>
      </c>
      <c r="W428" s="99">
        <f>RES_hhdet_in_fecs!W29</f>
        <v>0.56392581767404559</v>
      </c>
      <c r="X428" s="99">
        <f>RES_hhdet_in_fecs!X29</f>
        <v>6.0545768585710258E-2</v>
      </c>
      <c r="Y428" s="99">
        <f>RES_hhdet_in_fecs!Y29</f>
        <v>4.2982205081481699E-2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12.475880830236861</v>
      </c>
      <c r="D429" s="123">
        <v>12.297475583618589</v>
      </c>
      <c r="E429" s="123">
        <v>12.71320080216883</v>
      </c>
      <c r="F429" s="123">
        <v>12.600257871454911</v>
      </c>
      <c r="G429" s="123">
        <v>11.616827863304263</v>
      </c>
      <c r="H429" s="123">
        <v>11.709829216893613</v>
      </c>
      <c r="I429" s="123">
        <v>11.54887689713599</v>
      </c>
      <c r="J429" s="123">
        <v>11.504626874469269</v>
      </c>
      <c r="K429" s="123">
        <v>10.507548500529273</v>
      </c>
      <c r="L429" s="123">
        <v>11.192044812844161</v>
      </c>
      <c r="M429" s="123">
        <v>11.854655210397665</v>
      </c>
      <c r="N429" s="123">
        <v>12.709055554646028</v>
      </c>
      <c r="O429" s="123">
        <v>13.263884125231426</v>
      </c>
      <c r="P429" s="123">
        <v>11.824528806139183</v>
      </c>
      <c r="Q429" s="123">
        <v>11.910385966424988</v>
      </c>
      <c r="R429" s="123">
        <v>11.857440257618499</v>
      </c>
      <c r="S429" s="123">
        <v>12.493757524652318</v>
      </c>
      <c r="T429" s="123">
        <v>12.376215259142235</v>
      </c>
      <c r="U429" s="123">
        <v>12.142860158918143</v>
      </c>
      <c r="V429" s="123">
        <v>12.596989804084783</v>
      </c>
      <c r="W429" s="123">
        <v>11.996890414735983</v>
      </c>
      <c r="X429" s="123">
        <v>8.6683207169174761</v>
      </c>
      <c r="Y429" s="123">
        <v>8.0691695127661269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13.775535122039255</v>
      </c>
      <c r="D430" s="99">
        <v>14.118645744594177</v>
      </c>
      <c r="E430" s="99">
        <v>13.697122711507461</v>
      </c>
      <c r="F430" s="99">
        <v>13.823228211985052</v>
      </c>
      <c r="G430" s="99">
        <v>13.429852870418101</v>
      </c>
      <c r="H430" s="99">
        <v>12.961885912238397</v>
      </c>
      <c r="I430" s="99">
        <v>13.284297890252239</v>
      </c>
      <c r="J430" s="99">
        <v>12.351881937258625</v>
      </c>
      <c r="K430" s="99">
        <v>12.338326660140508</v>
      </c>
      <c r="L430" s="99">
        <v>12.830634625693463</v>
      </c>
      <c r="M430" s="99">
        <v>13.642773271594407</v>
      </c>
      <c r="N430" s="99">
        <v>13.384433615479432</v>
      </c>
      <c r="O430" s="99">
        <v>13.020718817594451</v>
      </c>
      <c r="P430" s="99">
        <v>0</v>
      </c>
      <c r="Q430" s="99">
        <v>12.200694445937602</v>
      </c>
      <c r="R430" s="99">
        <v>12.178867354410446</v>
      </c>
      <c r="S430" s="99">
        <v>12.734364411681822</v>
      </c>
      <c r="T430" s="99">
        <v>12.670898839727098</v>
      </c>
      <c r="U430" s="99">
        <v>12.207654120596498</v>
      </c>
      <c r="V430" s="99">
        <v>12.473159647240903</v>
      </c>
      <c r="W430" s="99">
        <v>13.467206859009366</v>
      </c>
      <c r="X430" s="99">
        <v>9.1035898080277136</v>
      </c>
      <c r="Y430" s="99">
        <v>8.100099341771072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9.6074342687957497</v>
      </c>
      <c r="H431" s="99">
        <v>9.2449179083947879</v>
      </c>
      <c r="I431" s="99">
        <v>9.705411620729917</v>
      </c>
      <c r="J431" s="99">
        <v>0</v>
      </c>
      <c r="K431" s="99">
        <v>8.9071971868003175</v>
      </c>
      <c r="L431" s="99">
        <v>10.382999764462701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9.8951270870490813</v>
      </c>
      <c r="S431" s="99">
        <v>10.564870231942454</v>
      </c>
      <c r="T431" s="99">
        <v>10.633819696642213</v>
      </c>
      <c r="U431" s="99">
        <v>0</v>
      </c>
      <c r="V431" s="99">
        <v>0</v>
      </c>
      <c r="W431" s="99">
        <v>11.513573314398863</v>
      </c>
      <c r="X431" s="99">
        <v>7.5918716809010744</v>
      </c>
      <c r="Y431" s="99">
        <v>0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2.8692044193622985</v>
      </c>
      <c r="H432" s="102">
        <v>2.6218035990723232</v>
      </c>
      <c r="I432" s="102">
        <v>3.2450584325424652</v>
      </c>
      <c r="J432" s="102">
        <v>0</v>
      </c>
      <c r="K432" s="102">
        <v>2.5254842196967289</v>
      </c>
      <c r="L432" s="102">
        <v>5.7395955378813239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2.5342338050540243</v>
      </c>
      <c r="S432" s="102">
        <v>2.979266008163115</v>
      </c>
      <c r="T432" s="102">
        <v>2.941431119687314</v>
      </c>
      <c r="U432" s="102">
        <v>0</v>
      </c>
      <c r="V432" s="102">
        <v>0</v>
      </c>
      <c r="W432" s="102">
        <v>2.9695943774447375</v>
      </c>
      <c r="X432" s="102">
        <v>0.765286531453087</v>
      </c>
      <c r="Y432" s="102">
        <v>0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6.7382298494334494</v>
      </c>
      <c r="H433" s="105">
        <v>6.6231143093224665</v>
      </c>
      <c r="I433" s="105">
        <v>6.460353188187451</v>
      </c>
      <c r="J433" s="105">
        <v>0</v>
      </c>
      <c r="K433" s="105">
        <v>6.3817129671035895</v>
      </c>
      <c r="L433" s="105">
        <v>4.6434042265813771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7.3608932819950557</v>
      </c>
      <c r="S433" s="105">
        <v>7.5856042237793391</v>
      </c>
      <c r="T433" s="105">
        <v>7.6923885769548992</v>
      </c>
      <c r="U433" s="105">
        <v>0</v>
      </c>
      <c r="V433" s="105">
        <v>0</v>
      </c>
      <c r="W433" s="105">
        <v>8.5439789369541277</v>
      </c>
      <c r="X433" s="105">
        <v>6.826585149447987</v>
      </c>
      <c r="Y433" s="105">
        <v>0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12.408150288831553</v>
      </c>
      <c r="D434" s="102">
        <v>12.216458774836711</v>
      </c>
      <c r="E434" s="102">
        <v>12.736554327823672</v>
      </c>
      <c r="F434" s="102">
        <v>12.594039237970831</v>
      </c>
      <c r="G434" s="102">
        <v>11.562710483607164</v>
      </c>
      <c r="H434" s="102">
        <v>11.792685844803517</v>
      </c>
      <c r="I434" s="102">
        <v>11.691815709399139</v>
      </c>
      <c r="J434" s="102">
        <v>11.684253892463969</v>
      </c>
      <c r="K434" s="102">
        <v>10.641001588619035</v>
      </c>
      <c r="L434" s="102">
        <v>11.471412628044025</v>
      </c>
      <c r="M434" s="102">
        <v>12.213494749521249</v>
      </c>
      <c r="N434" s="102">
        <v>12.954748062254298</v>
      </c>
      <c r="O434" s="102">
        <v>13.465411341404558</v>
      </c>
      <c r="P434" s="102">
        <v>11.824528806139183</v>
      </c>
      <c r="Q434" s="102">
        <v>12.189431168595924</v>
      </c>
      <c r="R434" s="102">
        <v>12.166051120313734</v>
      </c>
      <c r="S434" s="102">
        <v>12.776683722952077</v>
      </c>
      <c r="T434" s="102">
        <v>12.761356786355424</v>
      </c>
      <c r="U434" s="102">
        <v>12.442187363490776</v>
      </c>
      <c r="V434" s="102">
        <v>12.80771105545195</v>
      </c>
      <c r="W434" s="102">
        <v>12.253232615166931</v>
      </c>
      <c r="X434" s="102">
        <v>9.0416846119237171</v>
      </c>
      <c r="Y434" s="102">
        <v>8.3254945456811864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9.629558768963669</v>
      </c>
      <c r="D435" s="105">
        <v>9.4142106955674745</v>
      </c>
      <c r="E435" s="105">
        <v>9.9138684739331246</v>
      </c>
      <c r="F435" s="105">
        <v>9.7851042570447326</v>
      </c>
      <c r="G435" s="105">
        <v>8.9225270053251418</v>
      </c>
      <c r="H435" s="105">
        <v>9.074034226268676</v>
      </c>
      <c r="I435" s="105">
        <v>9.1518473432370353</v>
      </c>
      <c r="J435" s="105">
        <v>9.0938690474173516</v>
      </c>
      <c r="K435" s="105">
        <v>8.2334112489959299</v>
      </c>
      <c r="L435" s="105">
        <v>9.6823083790797551</v>
      </c>
      <c r="M435" s="105">
        <v>9.4802987710404985</v>
      </c>
      <c r="N435" s="105">
        <v>10.320087551423219</v>
      </c>
      <c r="O435" s="105">
        <v>10.85422652750762</v>
      </c>
      <c r="P435" s="105">
        <v>0</v>
      </c>
      <c r="Q435" s="105">
        <v>9.8969604076553424</v>
      </c>
      <c r="R435" s="105">
        <v>9.9161477336784092</v>
      </c>
      <c r="S435" s="105">
        <v>10.565618517198088</v>
      </c>
      <c r="T435" s="105">
        <v>10.627900078532821</v>
      </c>
      <c r="U435" s="105">
        <v>10.379887380449869</v>
      </c>
      <c r="V435" s="105">
        <v>10.76035940475963</v>
      </c>
      <c r="W435" s="105">
        <v>10.366510523733949</v>
      </c>
      <c r="X435" s="105">
        <v>7.523463935764819</v>
      </c>
      <c r="Y435" s="105">
        <v>6.9931415822951477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2.9720156212139686</v>
      </c>
      <c r="D436" s="99">
        <v>2.6712650409872354</v>
      </c>
      <c r="E436" s="99">
        <v>3.0878005144209091</v>
      </c>
      <c r="F436" s="99">
        <v>2.9574988093933028</v>
      </c>
      <c r="G436" s="99">
        <v>2.4687389230668892</v>
      </c>
      <c r="H436" s="99">
        <v>2.3845461119912059</v>
      </c>
      <c r="I436" s="99">
        <v>2.8560734302879269</v>
      </c>
      <c r="J436" s="99">
        <v>2.6255420113927297</v>
      </c>
      <c r="K436" s="99">
        <v>2.1740586459290356</v>
      </c>
      <c r="L436" s="99">
        <v>5.1317066539252387</v>
      </c>
      <c r="M436" s="99">
        <v>2.4072340677612911</v>
      </c>
      <c r="N436" s="99">
        <v>3.3083142257488709</v>
      </c>
      <c r="O436" s="99">
        <v>3.5945123903465195</v>
      </c>
      <c r="P436" s="99">
        <v>0</v>
      </c>
      <c r="Q436" s="99">
        <v>2.6919541522244979</v>
      </c>
      <c r="R436" s="99">
        <v>2.5304403725720452</v>
      </c>
      <c r="S436" s="99">
        <v>2.9882863058669544</v>
      </c>
      <c r="T436" s="99">
        <v>2.9639866240167447</v>
      </c>
      <c r="U436" s="99">
        <v>2.6371866152779155</v>
      </c>
      <c r="V436" s="99">
        <v>2.7637073634745422</v>
      </c>
      <c r="W436" s="99">
        <v>2.6925187261432058</v>
      </c>
      <c r="X436" s="99">
        <v>0.76223381075582353</v>
      </c>
      <c r="Y436" s="99">
        <v>0.57338469946157011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6.6575431477497018</v>
      </c>
      <c r="D437" s="99">
        <v>6.7429456545802386</v>
      </c>
      <c r="E437" s="99">
        <v>6.8260679595122138</v>
      </c>
      <c r="F437" s="99">
        <v>6.8276054476514298</v>
      </c>
      <c r="G437" s="99">
        <v>6.453788082258253</v>
      </c>
      <c r="H437" s="99">
        <v>6.6894881142774709</v>
      </c>
      <c r="I437" s="99">
        <v>6.295773912949107</v>
      </c>
      <c r="J437" s="99">
        <v>6.4683270360246228</v>
      </c>
      <c r="K437" s="99">
        <v>6.0593526030668956</v>
      </c>
      <c r="L437" s="99">
        <v>4.5506017251545163</v>
      </c>
      <c r="M437" s="99">
        <v>7.0730647032792042</v>
      </c>
      <c r="N437" s="99">
        <v>7.0117733256743522</v>
      </c>
      <c r="O437" s="99">
        <v>7.2597141371611</v>
      </c>
      <c r="P437" s="99">
        <v>0</v>
      </c>
      <c r="Q437" s="99">
        <v>7.2050062554308454</v>
      </c>
      <c r="R437" s="99">
        <v>7.3857073611063653</v>
      </c>
      <c r="S437" s="99">
        <v>7.5773322113311323</v>
      </c>
      <c r="T437" s="99">
        <v>7.6639134545160754</v>
      </c>
      <c r="U437" s="99">
        <v>7.7427007651719535</v>
      </c>
      <c r="V437" s="99">
        <v>7.9966520412850892</v>
      </c>
      <c r="W437" s="99">
        <v>7.6739917975907428</v>
      </c>
      <c r="X437" s="99">
        <v>6.7612301250089937</v>
      </c>
      <c r="Y437" s="99">
        <v>6.4197568828335774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8.0933202661703838</v>
      </c>
      <c r="D438" s="123">
        <v>8.1476593837610078</v>
      </c>
      <c r="E438" s="123">
        <v>7.7492125180304638</v>
      </c>
      <c r="F438" s="123">
        <v>7.0242450897532906</v>
      </c>
      <c r="G438" s="123">
        <v>7.004136262835531</v>
      </c>
      <c r="H438" s="123">
        <v>6.9268457413172086</v>
      </c>
      <c r="I438" s="123">
        <v>7.1554872890306891</v>
      </c>
      <c r="J438" s="123">
        <v>7.0573948166095342</v>
      </c>
      <c r="K438" s="123">
        <v>5.8045742673115228</v>
      </c>
      <c r="L438" s="123">
        <v>7.0796996910956063</v>
      </c>
      <c r="M438" s="123">
        <v>6.9757926408111963</v>
      </c>
      <c r="N438" s="123">
        <v>7.2856254279865205</v>
      </c>
      <c r="O438" s="123">
        <v>7.4050300839352694</v>
      </c>
      <c r="P438" s="123">
        <v>5.7205444852898566</v>
      </c>
      <c r="Q438" s="123">
        <v>6.6529261731163176</v>
      </c>
      <c r="R438" s="123">
        <v>6.2378562297587052</v>
      </c>
      <c r="S438" s="123">
        <v>6.5868280474435101</v>
      </c>
      <c r="T438" s="123">
        <v>6.4686403434617752</v>
      </c>
      <c r="U438" s="123">
        <v>6.3286241803920573</v>
      </c>
      <c r="V438" s="123">
        <v>6.472712729831926</v>
      </c>
      <c r="W438" s="123">
        <v>5.8378997193413156</v>
      </c>
      <c r="X438" s="123">
        <v>6.1885243845021751</v>
      </c>
      <c r="Y438" s="123">
        <v>5.7631477686050347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8.9718777227881912</v>
      </c>
      <c r="D439" s="99">
        <v>9.0866787890103744</v>
      </c>
      <c r="E439" s="99">
        <v>8.4818482695258712</v>
      </c>
      <c r="F439" s="99">
        <v>8.234247254187494</v>
      </c>
      <c r="G439" s="99">
        <v>7.9875319279493135</v>
      </c>
      <c r="H439" s="99">
        <v>7.8800188805010167</v>
      </c>
      <c r="I439" s="99">
        <v>8.2620612086323639</v>
      </c>
      <c r="J439" s="99">
        <v>7.7000688268779784</v>
      </c>
      <c r="K439" s="99">
        <v>7.7450438597332134</v>
      </c>
      <c r="L439" s="99">
        <v>7.8886798679282375</v>
      </c>
      <c r="M439" s="99">
        <v>8.2433835430737048</v>
      </c>
      <c r="N439" s="99">
        <v>8.2995471898197106</v>
      </c>
      <c r="O439" s="99">
        <v>8.2703617132151095</v>
      </c>
      <c r="P439" s="99">
        <v>0</v>
      </c>
      <c r="Q439" s="99">
        <v>8.2157580978621496</v>
      </c>
      <c r="R439" s="99">
        <v>7.5421156628794659</v>
      </c>
      <c r="S439" s="99">
        <v>8.1827047822307915</v>
      </c>
      <c r="T439" s="99">
        <v>8.0120676794835131</v>
      </c>
      <c r="U439" s="99">
        <v>8.0137324477370537</v>
      </c>
      <c r="V439" s="99">
        <v>8.7096997920628478</v>
      </c>
      <c r="W439" s="99">
        <v>8.2951569887473031</v>
      </c>
      <c r="X439" s="99">
        <v>8.2535207890447762</v>
      </c>
      <c r="Y439" s="99">
        <v>7.7242317704341703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7.4650975676907265</v>
      </c>
      <c r="D440" s="110">
        <v>7.3720667097064476</v>
      </c>
      <c r="E440" s="110">
        <v>7.1539553434787218</v>
      </c>
      <c r="F440" s="110">
        <v>5.8550972419411265</v>
      </c>
      <c r="G440" s="110">
        <v>6.2985169002489796</v>
      </c>
      <c r="H440" s="110">
        <v>6.3941687187201151</v>
      </c>
      <c r="I440" s="110">
        <v>6.5402435683842883</v>
      </c>
      <c r="J440" s="110">
        <v>6.758958798337841</v>
      </c>
      <c r="K440" s="110">
        <v>4.7970725554520639</v>
      </c>
      <c r="L440" s="110">
        <v>6.6375856877972241</v>
      </c>
      <c r="M440" s="110">
        <v>6.2617842181463983</v>
      </c>
      <c r="N440" s="110">
        <v>6.8217209382068802</v>
      </c>
      <c r="O440" s="110">
        <v>7.0036611619786928</v>
      </c>
      <c r="P440" s="110">
        <v>5.7205444852898566</v>
      </c>
      <c r="Q440" s="110">
        <v>6.0724947720235063</v>
      </c>
      <c r="R440" s="110">
        <v>5.8989241525753204</v>
      </c>
      <c r="S440" s="110">
        <v>6.0951844897498084</v>
      </c>
      <c r="T440" s="110">
        <v>5.9643263324253262</v>
      </c>
      <c r="U440" s="110">
        <v>5.7623441029683979</v>
      </c>
      <c r="V440" s="110">
        <v>5.895980736860837</v>
      </c>
      <c r="W440" s="110">
        <v>5.4559611257526441</v>
      </c>
      <c r="X440" s="110">
        <v>6.0927875782963863</v>
      </c>
      <c r="Y440" s="110">
        <v>5.5539160758574306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104.36888287962846</v>
      </c>
      <c r="D442" s="118">
        <f t="shared" si="232"/>
        <v>101.42772827054489</v>
      </c>
      <c r="E442" s="118">
        <f t="shared" si="232"/>
        <v>100.50305047206139</v>
      </c>
      <c r="F442" s="118">
        <f t="shared" si="232"/>
        <v>104.10332597238443</v>
      </c>
      <c r="G442" s="118">
        <f t="shared" si="232"/>
        <v>100.68893186250908</v>
      </c>
      <c r="H442" s="118">
        <f t="shared" si="232"/>
        <v>93.651318591457738</v>
      </c>
      <c r="I442" s="118">
        <f t="shared" si="232"/>
        <v>87.43401281162248</v>
      </c>
      <c r="J442" s="118">
        <f t="shared" si="232"/>
        <v>89.355387495169879</v>
      </c>
      <c r="K442" s="118">
        <f t="shared" si="232"/>
        <v>88.186090145400598</v>
      </c>
      <c r="L442" s="118">
        <f t="shared" si="232"/>
        <v>94.043176402966225</v>
      </c>
      <c r="M442" s="118">
        <f t="shared" si="232"/>
        <v>75.109854985358169</v>
      </c>
      <c r="N442" s="118">
        <f t="shared" si="232"/>
        <v>85.032980290166307</v>
      </c>
      <c r="O442" s="118">
        <f t="shared" si="232"/>
        <v>90.586809393667636</v>
      </c>
      <c r="P442" s="118">
        <f t="shared" si="232"/>
        <v>64.514784848056536</v>
      </c>
      <c r="Q442" s="118">
        <f t="shared" si="232"/>
        <v>69.047948904981681</v>
      </c>
      <c r="R442" s="118">
        <f t="shared" ref="R442:V442" si="233">R443+R446+R448+R457</f>
        <v>77.858243729724023</v>
      </c>
      <c r="S442" s="118">
        <f t="shared" si="233"/>
        <v>74.486103493475738</v>
      </c>
      <c r="T442" s="118">
        <f t="shared" si="233"/>
        <v>71.248644233993005</v>
      </c>
      <c r="U442" s="118">
        <f t="shared" si="233"/>
        <v>65.64818351783039</v>
      </c>
      <c r="V442" s="118">
        <f t="shared" si="233"/>
        <v>57.963932062553937</v>
      </c>
      <c r="W442" s="118">
        <f t="shared" ref="W442:Y442" si="234">W443+W446+W448+W457</f>
        <v>80.381202331223818</v>
      </c>
      <c r="X442" s="118">
        <f t="shared" si="234"/>
        <v>59.563131849195749</v>
      </c>
      <c r="Y442" s="118">
        <f t="shared" si="234"/>
        <v>49.529748293613544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89.864145120993243</v>
      </c>
      <c r="D443" s="123">
        <f t="shared" si="235"/>
        <v>86.889559589336955</v>
      </c>
      <c r="E443" s="123">
        <f t="shared" si="235"/>
        <v>85.962559972385066</v>
      </c>
      <c r="F443" s="123">
        <f t="shared" si="235"/>
        <v>90.319398049846839</v>
      </c>
      <c r="G443" s="123">
        <f t="shared" si="235"/>
        <v>87.466692651265191</v>
      </c>
      <c r="H443" s="123">
        <f t="shared" si="235"/>
        <v>80.213116326986977</v>
      </c>
      <c r="I443" s="123">
        <f t="shared" si="235"/>
        <v>73.965375213594413</v>
      </c>
      <c r="J443" s="123">
        <f t="shared" si="235"/>
        <v>75.773771401970009</v>
      </c>
      <c r="K443" s="123">
        <f t="shared" si="235"/>
        <v>75.91096070568662</v>
      </c>
      <c r="L443" s="123">
        <f t="shared" si="235"/>
        <v>80.404986975987228</v>
      </c>
      <c r="M443" s="123">
        <f t="shared" si="235"/>
        <v>61.078539247609861</v>
      </c>
      <c r="N443" s="123">
        <f t="shared" si="235"/>
        <v>70.113207322233038</v>
      </c>
      <c r="O443" s="123">
        <f t="shared" si="235"/>
        <v>74.875148711797337</v>
      </c>
      <c r="P443" s="123">
        <f t="shared" si="235"/>
        <v>51.086987548867093</v>
      </c>
      <c r="Q443" s="123">
        <f t="shared" si="235"/>
        <v>54.550876712319926</v>
      </c>
      <c r="R443" s="123">
        <f t="shared" ref="R443:V443" si="236">SUM(R444:R445)</f>
        <v>62.834911627595922</v>
      </c>
      <c r="S443" s="123">
        <f t="shared" si="236"/>
        <v>58.441362664680639</v>
      </c>
      <c r="T443" s="123">
        <f t="shared" si="236"/>
        <v>55.40029546609864</v>
      </c>
      <c r="U443" s="123">
        <f t="shared" si="236"/>
        <v>49.051348155728277</v>
      </c>
      <c r="V443" s="123">
        <f t="shared" si="236"/>
        <v>41.685382907348931</v>
      </c>
      <c r="W443" s="123">
        <f t="shared" ref="W443:Y443" si="237">SUM(W444:W445)</f>
        <v>63.322060193906758</v>
      </c>
      <c r="X443" s="123">
        <f t="shared" si="237"/>
        <v>46.486976273150418</v>
      </c>
      <c r="Y443" s="123">
        <f t="shared" si="237"/>
        <v>37.471474510506084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87.718855348183368</v>
      </c>
      <c r="D444" s="99">
        <v>84.84198537218532</v>
      </c>
      <c r="E444" s="99">
        <v>84.028263312475261</v>
      </c>
      <c r="F444" s="99">
        <v>88.271774895689589</v>
      </c>
      <c r="G444" s="99">
        <v>85.528371437142141</v>
      </c>
      <c r="H444" s="99">
        <v>78.468416170688627</v>
      </c>
      <c r="I444" s="99">
        <v>72.35658972144023</v>
      </c>
      <c r="J444" s="99">
        <v>74.150940685864597</v>
      </c>
      <c r="K444" s="99">
        <v>74.331122252642729</v>
      </c>
      <c r="L444" s="99">
        <v>78.742736738142668</v>
      </c>
      <c r="M444" s="99">
        <v>59.844162615777961</v>
      </c>
      <c r="N444" s="99">
        <v>68.695762397468741</v>
      </c>
      <c r="O444" s="99">
        <v>73.375590354633928</v>
      </c>
      <c r="P444" s="99">
        <v>50.074209348438394</v>
      </c>
      <c r="Q444" s="99">
        <v>53.476400227528835</v>
      </c>
      <c r="R444" s="99">
        <v>61.60254127492356</v>
      </c>
      <c r="S444" s="99">
        <v>57.302109801262652</v>
      </c>
      <c r="T444" s="99">
        <v>54.329164347972579</v>
      </c>
      <c r="U444" s="99">
        <v>48.104169587664536</v>
      </c>
      <c r="V444" s="99">
        <v>40.886813737316892</v>
      </c>
      <c r="W444" s="99">
        <v>62.100382698202985</v>
      </c>
      <c r="X444" s="99">
        <v>45.609244149523384</v>
      </c>
      <c r="Y444" s="99">
        <v>36.765004994939183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2.1452897728098814</v>
      </c>
      <c r="D445" s="99">
        <v>2.0475742171516407</v>
      </c>
      <c r="E445" s="99">
        <v>1.9342966599098066</v>
      </c>
      <c r="F445" s="99">
        <v>2.047623154157248</v>
      </c>
      <c r="G445" s="99">
        <v>1.9383212141230564</v>
      </c>
      <c r="H445" s="99">
        <v>1.7447001562983513</v>
      </c>
      <c r="I445" s="99">
        <v>1.6087854921541798</v>
      </c>
      <c r="J445" s="99">
        <v>1.622830716105417</v>
      </c>
      <c r="K445" s="99">
        <v>1.5798384530438967</v>
      </c>
      <c r="L445" s="99">
        <v>1.6622502378445538</v>
      </c>
      <c r="M445" s="99">
        <v>1.2343766318318992</v>
      </c>
      <c r="N445" s="99">
        <v>1.4174449247642924</v>
      </c>
      <c r="O445" s="99">
        <v>1.499558357163413</v>
      </c>
      <c r="P445" s="99">
        <v>1.0127782004286958</v>
      </c>
      <c r="Q445" s="99">
        <v>1.0744764847910895</v>
      </c>
      <c r="R445" s="99">
        <v>1.2323703526723633</v>
      </c>
      <c r="S445" s="99">
        <v>1.1392528634179853</v>
      </c>
      <c r="T445" s="99">
        <v>1.0711311181260619</v>
      </c>
      <c r="U445" s="99">
        <v>0.94717856806373879</v>
      </c>
      <c r="V445" s="99">
        <v>0.79856917003203587</v>
      </c>
      <c r="W445" s="99">
        <v>1.2216774957037746</v>
      </c>
      <c r="X445" s="99">
        <v>0.87773212362703412</v>
      </c>
      <c r="Y445" s="99">
        <v>0.7064695155669023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8.8716250033250024E-2</v>
      </c>
      <c r="D446" s="123">
        <f t="shared" si="238"/>
        <v>0.22460955854843093</v>
      </c>
      <c r="E446" s="123">
        <f t="shared" si="238"/>
        <v>0.14973727027046782</v>
      </c>
      <c r="F446" s="123">
        <f t="shared" si="238"/>
        <v>6.2241560999540355E-2</v>
      </c>
      <c r="G446" s="123">
        <f t="shared" si="238"/>
        <v>7.2300838422978589E-2</v>
      </c>
      <c r="H446" s="123">
        <f t="shared" si="238"/>
        <v>0.12402664093149514</v>
      </c>
      <c r="I446" s="123">
        <f t="shared" si="238"/>
        <v>2.751987876093507E-2</v>
      </c>
      <c r="J446" s="123">
        <f t="shared" si="238"/>
        <v>0.14387185241099046</v>
      </c>
      <c r="K446" s="123">
        <f t="shared" si="238"/>
        <v>0.53264491923324064</v>
      </c>
      <c r="L446" s="123">
        <f t="shared" si="238"/>
        <v>0.31326306412144911</v>
      </c>
      <c r="M446" s="123">
        <f t="shared" si="238"/>
        <v>0.22802451473060076</v>
      </c>
      <c r="N446" s="123">
        <f t="shared" si="238"/>
        <v>0.20545595765557781</v>
      </c>
      <c r="O446" s="123">
        <f t="shared" si="238"/>
        <v>0.40777568476068221</v>
      </c>
      <c r="P446" s="123">
        <f t="shared" si="238"/>
        <v>0</v>
      </c>
      <c r="Q446" s="123">
        <f t="shared" si="238"/>
        <v>0.28295454319099339</v>
      </c>
      <c r="R446" s="123">
        <f t="shared" si="238"/>
        <v>0.88229160225557146</v>
      </c>
      <c r="S446" s="123">
        <f t="shared" si="238"/>
        <v>1.0564031922588224</v>
      </c>
      <c r="T446" s="123">
        <f t="shared" si="238"/>
        <v>0.81071107275974152</v>
      </c>
      <c r="U446" s="123">
        <f t="shared" si="238"/>
        <v>1.7809248974439713</v>
      </c>
      <c r="V446" s="123">
        <f t="shared" si="238"/>
        <v>0.84228200843351819</v>
      </c>
      <c r="W446" s="123">
        <f t="shared" si="238"/>
        <v>2.2972037706205986</v>
      </c>
      <c r="X446" s="123">
        <f t="shared" si="238"/>
        <v>0.24931933523860439</v>
      </c>
      <c r="Y446" s="123">
        <f t="shared" si="238"/>
        <v>0.17913992720478286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8.8716250033250024E-2</v>
      </c>
      <c r="D447" s="99">
        <f>RES_hhdet_in_tess!D29</f>
        <v>0.22460955854843093</v>
      </c>
      <c r="E447" s="99">
        <f>RES_hhdet_in_tess!E29</f>
        <v>0.14973727027046782</v>
      </c>
      <c r="F447" s="99">
        <f>RES_hhdet_in_tess!F29</f>
        <v>6.2241560999540355E-2</v>
      </c>
      <c r="G447" s="99">
        <f>RES_hhdet_in_tess!G29</f>
        <v>7.2300838422978589E-2</v>
      </c>
      <c r="H447" s="99">
        <f>RES_hhdet_in_tess!H29</f>
        <v>0.12402664093149514</v>
      </c>
      <c r="I447" s="99">
        <f>RES_hhdet_in_tess!I29</f>
        <v>2.751987876093507E-2</v>
      </c>
      <c r="J447" s="99">
        <f>RES_hhdet_in_tess!J29</f>
        <v>0.14387185241099046</v>
      </c>
      <c r="K447" s="99">
        <f>RES_hhdet_in_tess!K29</f>
        <v>0.53264491923324064</v>
      </c>
      <c r="L447" s="99">
        <f>RES_hhdet_in_tess!L29</f>
        <v>0.31326306412144911</v>
      </c>
      <c r="M447" s="99">
        <f>RES_hhdet_in_tess!M29</f>
        <v>0.22802451473060076</v>
      </c>
      <c r="N447" s="99">
        <f>RES_hhdet_in_tess!N29</f>
        <v>0.20545595765557781</v>
      </c>
      <c r="O447" s="99">
        <f>RES_hhdet_in_tess!O29</f>
        <v>0.40777568476068221</v>
      </c>
      <c r="P447" s="99">
        <f>RES_hhdet_in_tess!P29</f>
        <v>0</v>
      </c>
      <c r="Q447" s="99">
        <f>RES_hhdet_in_tess!Q29</f>
        <v>0.28295454319099339</v>
      </c>
      <c r="R447" s="99">
        <f>RES_hhdet_in_tess!R29</f>
        <v>0.88229160225557146</v>
      </c>
      <c r="S447" s="99">
        <f>RES_hhdet_in_tess!S29</f>
        <v>1.0564031922588224</v>
      </c>
      <c r="T447" s="99">
        <f>RES_hhdet_in_tess!T29</f>
        <v>0.81071107275974152</v>
      </c>
      <c r="U447" s="99">
        <f>RES_hhdet_in_tess!U29</f>
        <v>1.7809248974439713</v>
      </c>
      <c r="V447" s="99">
        <f>RES_hhdet_in_tess!V29</f>
        <v>0.84228200843351819</v>
      </c>
      <c r="W447" s="99">
        <f>RES_hhdet_in_tess!W29</f>
        <v>2.2972037706205986</v>
      </c>
      <c r="X447" s="99">
        <f>RES_hhdet_in_tess!X29</f>
        <v>0.24931933523860439</v>
      </c>
      <c r="Y447" s="99">
        <f>RES_hhdet_in_tess!Y29</f>
        <v>0.17913992720478286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8.7465945776843252</v>
      </c>
      <c r="D448" s="123">
        <v>8.65344045308278</v>
      </c>
      <c r="E448" s="123">
        <v>8.985438154458528</v>
      </c>
      <c r="F448" s="123">
        <v>8.9110270131541096</v>
      </c>
      <c r="G448" s="123">
        <v>8.2384711836461051</v>
      </c>
      <c r="H448" s="123">
        <v>8.3759026734303781</v>
      </c>
      <c r="I448" s="123">
        <v>8.3388395295351998</v>
      </c>
      <c r="J448" s="123">
        <v>8.3225677556063591</v>
      </c>
      <c r="K448" s="123">
        <v>7.6330995731338209</v>
      </c>
      <c r="L448" s="123">
        <v>8.2325149817541554</v>
      </c>
      <c r="M448" s="123">
        <v>8.8117002781578559</v>
      </c>
      <c r="N448" s="123">
        <v>9.400582391256231</v>
      </c>
      <c r="O448" s="123">
        <v>9.8742103712863472</v>
      </c>
      <c r="P448" s="123">
        <v>8.8381425173971326</v>
      </c>
      <c r="Q448" s="123">
        <v>9.2446156486746638</v>
      </c>
      <c r="R448" s="123">
        <v>9.3239762938837814</v>
      </c>
      <c r="S448" s="123">
        <v>9.8887050868329425</v>
      </c>
      <c r="T448" s="123">
        <v>9.9733978058627368</v>
      </c>
      <c r="U448" s="123">
        <v>9.8134655575422141</v>
      </c>
      <c r="V448" s="123">
        <v>10.192126060500767</v>
      </c>
      <c r="W448" s="123">
        <v>9.8608304360910743</v>
      </c>
      <c r="X448" s="123">
        <v>7.3724962227215638</v>
      </c>
      <c r="Y448" s="123">
        <v>6.8771000228462125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8.6799515310563216</v>
      </c>
      <c r="D449" s="99">
        <v>8.9204495543368996</v>
      </c>
      <c r="E449" s="99">
        <v>8.6809789378701137</v>
      </c>
      <c r="F449" s="99">
        <v>8.7884568142834709</v>
      </c>
      <c r="G449" s="99">
        <v>8.5680887540917627</v>
      </c>
      <c r="H449" s="99">
        <v>8.3007839232979137</v>
      </c>
      <c r="I449" s="99">
        <v>8.5425230767612135</v>
      </c>
      <c r="J449" s="99">
        <v>7.981070805921803</v>
      </c>
      <c r="K449" s="99">
        <v>8.017744534629907</v>
      </c>
      <c r="L449" s="99">
        <v>8.3930815834825019</v>
      </c>
      <c r="M449" s="99">
        <v>9.044472720930262</v>
      </c>
      <c r="N449" s="99">
        <v>9.0674866342297857</v>
      </c>
      <c r="O449" s="99">
        <v>9.0973903561048175</v>
      </c>
      <c r="P449" s="99">
        <v>0</v>
      </c>
      <c r="Q449" s="99">
        <v>9.1210731767724216</v>
      </c>
      <c r="R449" s="99">
        <v>9.2878176654433346</v>
      </c>
      <c r="S449" s="99">
        <v>9.8896721522727233</v>
      </c>
      <c r="T449" s="99">
        <v>9.9993661496423876</v>
      </c>
      <c r="U449" s="99">
        <v>9.7642427844889923</v>
      </c>
      <c r="V449" s="99">
        <v>10.081533945404473</v>
      </c>
      <c r="W449" s="99">
        <v>10.954614723609085</v>
      </c>
      <c r="X449" s="99">
        <v>7.4373364693128394</v>
      </c>
      <c r="Y449" s="99">
        <v>6.6320316002947939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8.5687486463205502</v>
      </c>
      <c r="H450" s="99">
        <v>8.3021157534468788</v>
      </c>
      <c r="I450" s="99">
        <v>8.5471015262967391</v>
      </c>
      <c r="J450" s="99">
        <v>0</v>
      </c>
      <c r="K450" s="99">
        <v>8.0228339924677332</v>
      </c>
      <c r="L450" s="99">
        <v>8.397925730074542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9.2935443913299984</v>
      </c>
      <c r="S450" s="99">
        <v>9.8993407498139483</v>
      </c>
      <c r="T450" s="99">
        <v>10.013648271451796</v>
      </c>
      <c r="U450" s="99">
        <v>0</v>
      </c>
      <c r="V450" s="99">
        <v>0</v>
      </c>
      <c r="W450" s="99">
        <v>10.959532706260067</v>
      </c>
      <c r="X450" s="99">
        <v>7.4517993286754969</v>
      </c>
      <c r="Y450" s="99">
        <v>0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1.8305187968870997</v>
      </c>
      <c r="H451" s="102">
        <v>1.6790014441244123</v>
      </c>
      <c r="I451" s="102">
        <v>2.0867483381092877</v>
      </c>
      <c r="J451" s="102">
        <v>0</v>
      </c>
      <c r="K451" s="102">
        <v>1.6411210253641424</v>
      </c>
      <c r="L451" s="102">
        <v>3.7545215034931645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1.9326511093349414</v>
      </c>
      <c r="S451" s="102">
        <v>2.3137365260346106</v>
      </c>
      <c r="T451" s="102">
        <v>2.3212596944968982</v>
      </c>
      <c r="U451" s="102">
        <v>0</v>
      </c>
      <c r="V451" s="102">
        <v>0</v>
      </c>
      <c r="W451" s="102">
        <v>2.415553769305939</v>
      </c>
      <c r="X451" s="102">
        <v>0.62521417922750988</v>
      </c>
      <c r="Y451" s="102">
        <v>0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6.7382298494334494</v>
      </c>
      <c r="H452" s="105">
        <v>6.6231143093224665</v>
      </c>
      <c r="I452" s="105">
        <v>6.460353188187451</v>
      </c>
      <c r="J452" s="105">
        <v>0</v>
      </c>
      <c r="K452" s="105">
        <v>6.3817129671035895</v>
      </c>
      <c r="L452" s="105">
        <v>4.6434042265813771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7.3608932819950557</v>
      </c>
      <c r="S452" s="105">
        <v>7.5856042237793391</v>
      </c>
      <c r="T452" s="105">
        <v>7.6923885769548992</v>
      </c>
      <c r="U452" s="105">
        <v>0</v>
      </c>
      <c r="V452" s="105">
        <v>0</v>
      </c>
      <c r="W452" s="105">
        <v>8.5439789369541277</v>
      </c>
      <c r="X452" s="105">
        <v>6.826585149447987</v>
      </c>
      <c r="Y452" s="105">
        <v>0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8.7545685679413356</v>
      </c>
      <c r="D453" s="102">
        <v>8.63055730809387</v>
      </c>
      <c r="E453" s="102">
        <v>9.0108140980325366</v>
      </c>
      <c r="F453" s="102">
        <v>8.9228225796651532</v>
      </c>
      <c r="G453" s="102">
        <v>8.2048500609286759</v>
      </c>
      <c r="H453" s="102">
        <v>8.3818750013259624</v>
      </c>
      <c r="I453" s="102">
        <v>8.32496087810107</v>
      </c>
      <c r="J453" s="102">
        <v>8.3362476549065203</v>
      </c>
      <c r="K453" s="102">
        <v>7.6095136801352403</v>
      </c>
      <c r="L453" s="102">
        <v>8.225147126182808</v>
      </c>
      <c r="M453" s="102">
        <v>8.8013468947238724</v>
      </c>
      <c r="N453" s="102">
        <v>9.4126733141583365</v>
      </c>
      <c r="O453" s="102">
        <v>9.9060099560178738</v>
      </c>
      <c r="P453" s="102">
        <v>8.8381425173971326</v>
      </c>
      <c r="Q453" s="102">
        <v>9.2493978234758742</v>
      </c>
      <c r="R453" s="102">
        <v>9.3252137759645137</v>
      </c>
      <c r="S453" s="102">
        <v>9.8884502703160582</v>
      </c>
      <c r="T453" s="102">
        <v>9.9709258739735382</v>
      </c>
      <c r="U453" s="102">
        <v>9.813730464758045</v>
      </c>
      <c r="V453" s="102">
        <v>10.195256114502271</v>
      </c>
      <c r="W453" s="102">
        <v>9.8353324630319658</v>
      </c>
      <c r="X453" s="102">
        <v>7.3681871111129098</v>
      </c>
      <c r="Y453" s="102">
        <v>6.8796295439232038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8.7544483217891891</v>
      </c>
      <c r="D454" s="105">
        <v>8.6301133229094145</v>
      </c>
      <c r="E454" s="105">
        <v>9.0106145559550175</v>
      </c>
      <c r="F454" s="105">
        <v>8.9229806213466372</v>
      </c>
      <c r="G454" s="105">
        <v>8.2055946964651394</v>
      </c>
      <c r="H454" s="105">
        <v>8.3843494638160436</v>
      </c>
      <c r="I454" s="105">
        <v>8.329392998564412</v>
      </c>
      <c r="J454" s="105">
        <v>8.3415462108876248</v>
      </c>
      <c r="K454" s="105">
        <v>7.6140492046825976</v>
      </c>
      <c r="L454" s="105">
        <v>8.2300999356677043</v>
      </c>
      <c r="M454" s="105">
        <v>8.8077772095415803</v>
      </c>
      <c r="N454" s="105">
        <v>9.4155314595965649</v>
      </c>
      <c r="O454" s="105">
        <v>9.9040652544800398</v>
      </c>
      <c r="P454" s="105">
        <v>0</v>
      </c>
      <c r="Q454" s="105">
        <v>9.2476737541924106</v>
      </c>
      <c r="R454" s="105">
        <v>9.325276510389795</v>
      </c>
      <c r="S454" s="105">
        <v>9.8901014063569921</v>
      </c>
      <c r="T454" s="105">
        <v>9.9797871828581233</v>
      </c>
      <c r="U454" s="105">
        <v>9.8227722085217639</v>
      </c>
      <c r="V454" s="105">
        <v>10.196631746805119</v>
      </c>
      <c r="W454" s="105">
        <v>9.8352024483849494</v>
      </c>
      <c r="X454" s="105">
        <v>7.382384432101178</v>
      </c>
      <c r="Y454" s="105">
        <v>6.8935634893727196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2.0969051740394877</v>
      </c>
      <c r="D455" s="99">
        <v>1.8871676683291732</v>
      </c>
      <c r="E455" s="99">
        <v>2.1845465964428028</v>
      </c>
      <c r="F455" s="99">
        <v>2.0953751736952064</v>
      </c>
      <c r="G455" s="99">
        <v>1.751806614206888</v>
      </c>
      <c r="H455" s="99">
        <v>1.694861349538572</v>
      </c>
      <c r="I455" s="99">
        <v>2.0336190856153036</v>
      </c>
      <c r="J455" s="99">
        <v>1.8732191748630034</v>
      </c>
      <c r="K455" s="99">
        <v>1.5546966016157009</v>
      </c>
      <c r="L455" s="99">
        <v>3.679498210513187</v>
      </c>
      <c r="M455" s="99">
        <v>1.7347125062623743</v>
      </c>
      <c r="N455" s="99">
        <v>2.4037581339222132</v>
      </c>
      <c r="O455" s="99">
        <v>2.6443511173189376</v>
      </c>
      <c r="P455" s="99">
        <v>0</v>
      </c>
      <c r="Q455" s="99">
        <v>2.0426674987615661</v>
      </c>
      <c r="R455" s="99">
        <v>1.9395691492834293</v>
      </c>
      <c r="S455" s="99">
        <v>2.3127691950258584</v>
      </c>
      <c r="T455" s="99">
        <v>2.3158737283420487</v>
      </c>
      <c r="U455" s="99">
        <v>2.0800714433498109</v>
      </c>
      <c r="V455" s="99">
        <v>2.1999797055200268</v>
      </c>
      <c r="W455" s="99">
        <v>2.1612106507942084</v>
      </c>
      <c r="X455" s="99">
        <v>0.62115430709218356</v>
      </c>
      <c r="Y455" s="99">
        <v>0.47380660653914281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6.6575431477497018</v>
      </c>
      <c r="D456" s="99">
        <v>6.7429456545802386</v>
      </c>
      <c r="E456" s="99">
        <v>6.8260679595122138</v>
      </c>
      <c r="F456" s="99">
        <v>6.8276054476514298</v>
      </c>
      <c r="G456" s="99">
        <v>6.453788082258253</v>
      </c>
      <c r="H456" s="99">
        <v>6.6894881142774709</v>
      </c>
      <c r="I456" s="99">
        <v>6.295773912949107</v>
      </c>
      <c r="J456" s="99">
        <v>6.4683270360246228</v>
      </c>
      <c r="K456" s="99">
        <v>6.0593526030668956</v>
      </c>
      <c r="L456" s="99">
        <v>4.5506017251545163</v>
      </c>
      <c r="M456" s="99">
        <v>7.0730647032792042</v>
      </c>
      <c r="N456" s="99">
        <v>7.0117733256743522</v>
      </c>
      <c r="O456" s="99">
        <v>7.2597141371611</v>
      </c>
      <c r="P456" s="99">
        <v>0</v>
      </c>
      <c r="Q456" s="99">
        <v>7.2050062554308454</v>
      </c>
      <c r="R456" s="99">
        <v>7.3857073611063653</v>
      </c>
      <c r="S456" s="99">
        <v>7.5773322113311323</v>
      </c>
      <c r="T456" s="99">
        <v>7.6639134545160754</v>
      </c>
      <c r="U456" s="99">
        <v>7.7427007651719535</v>
      </c>
      <c r="V456" s="99">
        <v>7.9966520412850892</v>
      </c>
      <c r="W456" s="99">
        <v>7.6739917975907428</v>
      </c>
      <c r="X456" s="99">
        <v>6.7612301250089937</v>
      </c>
      <c r="Y456" s="99">
        <v>6.4197568828335774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5.6694269309176493</v>
      </c>
      <c r="D457" s="123">
        <v>5.6601186695767236</v>
      </c>
      <c r="E457" s="123">
        <v>5.405315074947322</v>
      </c>
      <c r="F457" s="123">
        <v>4.8106593483839299</v>
      </c>
      <c r="G457" s="123">
        <v>4.9114671891748189</v>
      </c>
      <c r="H457" s="123">
        <v>4.9382729501088996</v>
      </c>
      <c r="I457" s="123">
        <v>5.1022781897319387</v>
      </c>
      <c r="J457" s="123">
        <v>5.1151764851825154</v>
      </c>
      <c r="K457" s="123">
        <v>4.109384947346931</v>
      </c>
      <c r="L457" s="123">
        <v>5.092411381103398</v>
      </c>
      <c r="M457" s="123">
        <v>4.991590944859845</v>
      </c>
      <c r="N457" s="123">
        <v>5.31373461902146</v>
      </c>
      <c r="O457" s="123">
        <v>5.4296746258232629</v>
      </c>
      <c r="P457" s="123">
        <v>4.5896547817923068</v>
      </c>
      <c r="Q457" s="123">
        <v>4.9695020007960942</v>
      </c>
      <c r="R457" s="123">
        <v>4.8170642059887463</v>
      </c>
      <c r="S457" s="123">
        <v>5.0996325497033395</v>
      </c>
      <c r="T457" s="123">
        <v>5.0642398892718834</v>
      </c>
      <c r="U457" s="123">
        <v>5.0024449071159198</v>
      </c>
      <c r="V457" s="123">
        <v>5.2441410862707167</v>
      </c>
      <c r="W457" s="123">
        <v>4.9011079306053738</v>
      </c>
      <c r="X457" s="123">
        <v>5.4543400180851611</v>
      </c>
      <c r="Y457" s="123">
        <v>5.0020338330564673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5.5459344364873342</v>
      </c>
      <c r="D458" s="99">
        <v>5.6178920785662267</v>
      </c>
      <c r="E458" s="99">
        <v>5.2448797931481073</v>
      </c>
      <c r="F458" s="99">
        <v>5.0926725771745973</v>
      </c>
      <c r="G458" s="99">
        <v>4.9409591431478761</v>
      </c>
      <c r="H458" s="99">
        <v>4.8753153226730204</v>
      </c>
      <c r="I458" s="99">
        <v>5.1125862749430002</v>
      </c>
      <c r="J458" s="99">
        <v>4.765666393751089</v>
      </c>
      <c r="K458" s="99">
        <v>4.7943496556341714</v>
      </c>
      <c r="L458" s="99">
        <v>4.884127044838233</v>
      </c>
      <c r="M458" s="99">
        <v>5.1044204609106956</v>
      </c>
      <c r="N458" s="99">
        <v>5.1395834731171783</v>
      </c>
      <c r="O458" s="99">
        <v>5.1217397558787416</v>
      </c>
      <c r="P458" s="99">
        <v>0</v>
      </c>
      <c r="Q458" s="99">
        <v>5.0911526486556751</v>
      </c>
      <c r="R458" s="99">
        <v>4.679958190422691</v>
      </c>
      <c r="S458" s="99">
        <v>5.0870141404602407</v>
      </c>
      <c r="T458" s="99">
        <v>4.9912074218378049</v>
      </c>
      <c r="U458" s="99">
        <v>5.0016156836225472</v>
      </c>
      <c r="V458" s="99">
        <v>5.4432170470224159</v>
      </c>
      <c r="W458" s="99">
        <v>5.1874521942187899</v>
      </c>
      <c r="X458" s="99">
        <v>5.1645983177024384</v>
      </c>
      <c r="Y458" s="99">
        <v>4.8336963813972629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5.7577316712719773</v>
      </c>
      <c r="D459" s="110">
        <v>5.6949961539555911</v>
      </c>
      <c r="E459" s="110">
        <v>5.5356666887571642</v>
      </c>
      <c r="F459" s="110">
        <v>4.538167968462024</v>
      </c>
      <c r="G459" s="110">
        <v>4.8903057233456071</v>
      </c>
      <c r="H459" s="110">
        <v>4.9734565701184161</v>
      </c>
      <c r="I459" s="110">
        <v>5.0965470003503217</v>
      </c>
      <c r="J459" s="110">
        <v>5.2774771202883315</v>
      </c>
      <c r="K459" s="110">
        <v>3.7537477763972609</v>
      </c>
      <c r="L459" s="110">
        <v>5.2062404023423081</v>
      </c>
      <c r="M459" s="110">
        <v>4.9280363511484913</v>
      </c>
      <c r="N459" s="110">
        <v>5.393414828606069</v>
      </c>
      <c r="O459" s="110">
        <v>5.5725048224790035</v>
      </c>
      <c r="P459" s="110">
        <v>4.5896547817923068</v>
      </c>
      <c r="Q459" s="110">
        <v>4.9243212907895026</v>
      </c>
      <c r="R459" s="110">
        <v>4.8526933342665082</v>
      </c>
      <c r="S459" s="110">
        <v>5.1035199173661931</v>
      </c>
      <c r="T459" s="110">
        <v>5.0881032067912582</v>
      </c>
      <c r="U459" s="110">
        <v>5.0027235673973571</v>
      </c>
      <c r="V459" s="110">
        <v>5.1928160350285975</v>
      </c>
      <c r="W459" s="110">
        <v>4.8566006147909695</v>
      </c>
      <c r="X459" s="110">
        <v>5.4677729446308225</v>
      </c>
      <c r="Y459" s="110">
        <v>5.0199940682787343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37.205782926041984</v>
      </c>
      <c r="D461" s="118">
        <f t="shared" si="239"/>
        <v>35.746050899414762</v>
      </c>
      <c r="E461" s="118">
        <f t="shared" si="239"/>
        <v>35.041986557337097</v>
      </c>
      <c r="F461" s="118">
        <f t="shared" si="239"/>
        <v>36.551367935101375</v>
      </c>
      <c r="G461" s="118">
        <f t="shared" si="239"/>
        <v>35.002326067275874</v>
      </c>
      <c r="H461" s="118">
        <f t="shared" si="239"/>
        <v>31.747378338994974</v>
      </c>
      <c r="I461" s="118">
        <f t="shared" si="239"/>
        <v>29.073875607993063</v>
      </c>
      <c r="J461" s="118">
        <f t="shared" si="239"/>
        <v>29.297092495558662</v>
      </c>
      <c r="K461" s="118">
        <f t="shared" si="239"/>
        <v>29.148478788692294</v>
      </c>
      <c r="L461" s="118">
        <f t="shared" si="239"/>
        <v>30.459983404290981</v>
      </c>
      <c r="M461" s="118">
        <f t="shared" si="239"/>
        <v>22.90085468337476</v>
      </c>
      <c r="N461" s="118">
        <f t="shared" si="239"/>
        <v>25.265771974633701</v>
      </c>
      <c r="O461" s="118">
        <f t="shared" si="239"/>
        <v>25.825845523912786</v>
      </c>
      <c r="P461" s="118">
        <f t="shared" si="239"/>
        <v>16.333113263789969</v>
      </c>
      <c r="Q461" s="118">
        <f t="shared" si="239"/>
        <v>17.415619833384316</v>
      </c>
      <c r="R461" s="118">
        <f t="shared" ref="R461:V461" si="240">R462+R465+R467+R476</f>
        <v>19.549879272506711</v>
      </c>
      <c r="S461" s="118">
        <f t="shared" si="240"/>
        <v>18.202417651743662</v>
      </c>
      <c r="T461" s="118">
        <f t="shared" si="240"/>
        <v>17.24940637955649</v>
      </c>
      <c r="U461" s="118">
        <f t="shared" si="240"/>
        <v>15.332010241982482</v>
      </c>
      <c r="V461" s="118">
        <f t="shared" si="240"/>
        <v>13.028486496881809</v>
      </c>
      <c r="W461" s="118">
        <f t="shared" ref="W461:Y461" si="241">W462+W465+W467+W476</f>
        <v>19.308204606013209</v>
      </c>
      <c r="X461" s="118">
        <f t="shared" si="241"/>
        <v>14.010571838484772</v>
      </c>
      <c r="Y461" s="118">
        <f t="shared" si="241"/>
        <v>11.387060585856313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36.021789967548187</v>
      </c>
      <c r="D462" s="123">
        <f t="shared" si="242"/>
        <v>34.559069765490129</v>
      </c>
      <c r="E462" s="123">
        <f t="shared" si="242"/>
        <v>33.938970144136697</v>
      </c>
      <c r="F462" s="123">
        <f t="shared" si="242"/>
        <v>35.356389643527393</v>
      </c>
      <c r="G462" s="123">
        <f t="shared" si="242"/>
        <v>33.962440563370912</v>
      </c>
      <c r="H462" s="123">
        <f t="shared" si="242"/>
        <v>30.883310594751642</v>
      </c>
      <c r="I462" s="123">
        <f t="shared" si="242"/>
        <v>28.216740992387106</v>
      </c>
      <c r="J462" s="123">
        <f t="shared" si="242"/>
        <v>28.631018708568412</v>
      </c>
      <c r="K462" s="123">
        <f t="shared" si="242"/>
        <v>28.388451776874042</v>
      </c>
      <c r="L462" s="123">
        <f t="shared" si="242"/>
        <v>29.714949207917694</v>
      </c>
      <c r="M462" s="123">
        <f t="shared" si="242"/>
        <v>22.106574410644541</v>
      </c>
      <c r="N462" s="123">
        <f t="shared" si="242"/>
        <v>24.564957708448762</v>
      </c>
      <c r="O462" s="123">
        <f t="shared" si="242"/>
        <v>25.114743215401713</v>
      </c>
      <c r="P462" s="123">
        <f t="shared" si="242"/>
        <v>16.333113263789969</v>
      </c>
      <c r="Q462" s="123">
        <f t="shared" si="242"/>
        <v>16.81145224266616</v>
      </c>
      <c r="R462" s="123">
        <f t="shared" ref="R462:V462" si="243">SUM(R463:R464)</f>
        <v>19.104444168250485</v>
      </c>
      <c r="S462" s="123">
        <f t="shared" si="243"/>
        <v>17.66111112079761</v>
      </c>
      <c r="T462" s="123">
        <f t="shared" si="243"/>
        <v>16.712114557037054</v>
      </c>
      <c r="U462" s="123">
        <f t="shared" si="243"/>
        <v>14.7875509953552</v>
      </c>
      <c r="V462" s="123">
        <f t="shared" si="243"/>
        <v>12.541598958616682</v>
      </c>
      <c r="W462" s="123">
        <f t="shared" ref="W462:Y462" si="244">SUM(W463:W464)</f>
        <v>18.985174944349993</v>
      </c>
      <c r="X462" s="123">
        <f t="shared" si="244"/>
        <v>13.903391890292024</v>
      </c>
      <c r="Y462" s="123">
        <f t="shared" si="244"/>
        <v>11.179548522955201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36.021789967548187</v>
      </c>
      <c r="D463" s="99">
        <v>34.559069765490129</v>
      </c>
      <c r="E463" s="99">
        <v>33.938970144136697</v>
      </c>
      <c r="F463" s="99">
        <v>35.356389643527393</v>
      </c>
      <c r="G463" s="99">
        <v>33.962440563370912</v>
      </c>
      <c r="H463" s="99">
        <v>30.883310594751642</v>
      </c>
      <c r="I463" s="99">
        <v>28.216740992387106</v>
      </c>
      <c r="J463" s="99">
        <v>28.631018708568412</v>
      </c>
      <c r="K463" s="99">
        <v>28.388451776874042</v>
      </c>
      <c r="L463" s="99">
        <v>29.714949207917694</v>
      </c>
      <c r="M463" s="99">
        <v>22.106574410644541</v>
      </c>
      <c r="N463" s="99">
        <v>24.564957708448762</v>
      </c>
      <c r="O463" s="99">
        <v>25.114743215401713</v>
      </c>
      <c r="P463" s="99">
        <v>16.333113263789969</v>
      </c>
      <c r="Q463" s="99">
        <v>16.81145224266616</v>
      </c>
      <c r="R463" s="99">
        <v>19.104444168250485</v>
      </c>
      <c r="S463" s="99">
        <v>17.66111112079761</v>
      </c>
      <c r="T463" s="99">
        <v>16.712114557037054</v>
      </c>
      <c r="U463" s="99">
        <v>14.7875509953552</v>
      </c>
      <c r="V463" s="99">
        <v>12.541598958616682</v>
      </c>
      <c r="W463" s="99">
        <v>18.985174944349993</v>
      </c>
      <c r="X463" s="99">
        <v>13.903391890292024</v>
      </c>
      <c r="Y463" s="99">
        <v>11.179548522955201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0.33426689751756633</v>
      </c>
      <c r="D467" s="123">
        <v>0.25328651592963031</v>
      </c>
      <c r="E467" s="123">
        <v>0.23931438300140623</v>
      </c>
      <c r="F467" s="123">
        <v>0.27579235350604442</v>
      </c>
      <c r="G467" s="123">
        <v>0.28186414486037076</v>
      </c>
      <c r="H467" s="123">
        <v>0.2223440635838832</v>
      </c>
      <c r="I467" s="123">
        <v>0.18650874201391124</v>
      </c>
      <c r="J467" s="123">
        <v>0.11140043356416209</v>
      </c>
      <c r="K467" s="123">
        <v>0.15874490177503972</v>
      </c>
      <c r="L467" s="123">
        <v>0.11177652564875094</v>
      </c>
      <c r="M467" s="123">
        <v>0.11955829578187066</v>
      </c>
      <c r="N467" s="123">
        <v>0.10899178636455473</v>
      </c>
      <c r="O467" s="123">
        <v>0.11581565349947824</v>
      </c>
      <c r="P467" s="123">
        <v>0</v>
      </c>
      <c r="Q467" s="123">
        <v>9.874474290640016E-2</v>
      </c>
      <c r="R467" s="123">
        <v>9.2048942388951518E-2</v>
      </c>
      <c r="S467" s="123">
        <v>0.1035341185132324</v>
      </c>
      <c r="T467" s="123">
        <v>8.9060291567760269E-2</v>
      </c>
      <c r="U467" s="123">
        <v>8.6583575756238859E-2</v>
      </c>
      <c r="V467" s="123">
        <v>8.1352523756603026E-2</v>
      </c>
      <c r="W467" s="123">
        <v>6.9543263388975485E-2</v>
      </c>
      <c r="X467" s="123">
        <v>2.4109051642627447E-2</v>
      </c>
      <c r="Y467" s="123">
        <v>3.8354385213171464E-2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3.1292505583224375</v>
      </c>
      <c r="D468" s="99">
        <v>3.2071915673420137</v>
      </c>
      <c r="E468" s="99">
        <v>3.111438395146036</v>
      </c>
      <c r="F468" s="99">
        <v>3.1400845206345247</v>
      </c>
      <c r="G468" s="99">
        <v>3.0507253780441759</v>
      </c>
      <c r="H468" s="99">
        <v>2.9444220038240747</v>
      </c>
      <c r="I468" s="99">
        <v>3.0176611087496994</v>
      </c>
      <c r="J468" s="99">
        <v>2.8058535008676695</v>
      </c>
      <c r="K468" s="99">
        <v>2.8027742841175178</v>
      </c>
      <c r="L468" s="99">
        <v>2.9146069615725279</v>
      </c>
      <c r="M468" s="99">
        <v>3.0990923763753861</v>
      </c>
      <c r="N468" s="99">
        <v>3.0404079400923085</v>
      </c>
      <c r="O468" s="99">
        <v>2.9577864866047565</v>
      </c>
      <c r="P468" s="99">
        <v>0</v>
      </c>
      <c r="Q468" s="99">
        <v>2.7715097503391863</v>
      </c>
      <c r="R468" s="99">
        <v>2.7665515082278769</v>
      </c>
      <c r="S468" s="99">
        <v>2.8927382197576423</v>
      </c>
      <c r="T468" s="99">
        <v>2.8783213804324084</v>
      </c>
      <c r="U468" s="99">
        <v>2.7730907100347011</v>
      </c>
      <c r="V468" s="99">
        <v>2.8334029454672436</v>
      </c>
      <c r="W468" s="99">
        <v>3.0592107100925685</v>
      </c>
      <c r="X468" s="99">
        <v>2.0679714607915756</v>
      </c>
      <c r="Y468" s="99">
        <v>1.8400185664767172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0.65176847590233999</v>
      </c>
      <c r="H469" s="99">
        <v>0.59556890556526909</v>
      </c>
      <c r="I469" s="99">
        <v>0.73714747353634646</v>
      </c>
      <c r="J469" s="99">
        <v>0</v>
      </c>
      <c r="K469" s="99">
        <v>0.57368899534630902</v>
      </c>
      <c r="L469" s="99">
        <v>1.3038065223851218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0.57567655115607219</v>
      </c>
      <c r="S469" s="99">
        <v>0.67677006641433313</v>
      </c>
      <c r="T469" s="99">
        <v>0.66817549314817037</v>
      </c>
      <c r="U469" s="99">
        <v>0</v>
      </c>
      <c r="V469" s="99">
        <v>0</v>
      </c>
      <c r="W469" s="99">
        <v>0.67457305878034668</v>
      </c>
      <c r="X469" s="99">
        <v>0.17384248848488326</v>
      </c>
      <c r="Y469" s="99">
        <v>0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0.65176847590233999</v>
      </c>
      <c r="H470" s="102">
        <v>0.59556890556526909</v>
      </c>
      <c r="I470" s="102">
        <v>0.73714747353634646</v>
      </c>
      <c r="J470" s="102">
        <v>0</v>
      </c>
      <c r="K470" s="102">
        <v>0.57368899534630902</v>
      </c>
      <c r="L470" s="102">
        <v>1.3038065223851218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0.57567655115607219</v>
      </c>
      <c r="S470" s="102">
        <v>0.67677006641433313</v>
      </c>
      <c r="T470" s="102">
        <v>0.66817549314817037</v>
      </c>
      <c r="U470" s="102">
        <v>0</v>
      </c>
      <c r="V470" s="102">
        <v>0</v>
      </c>
      <c r="W470" s="102">
        <v>0.67457305878034668</v>
      </c>
      <c r="X470" s="102">
        <v>0.17384248848488326</v>
      </c>
      <c r="Y470" s="102">
        <v>0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0.84972606097622916</v>
      </c>
      <c r="D476" s="123">
        <v>0.93369461799500064</v>
      </c>
      <c r="E476" s="123">
        <v>0.86370203019899694</v>
      </c>
      <c r="F476" s="123">
        <v>0.91918593806794291</v>
      </c>
      <c r="G476" s="123">
        <v>0.75802135904459234</v>
      </c>
      <c r="H476" s="123">
        <v>0.64172368065944918</v>
      </c>
      <c r="I476" s="123">
        <v>0.67062587359204873</v>
      </c>
      <c r="J476" s="123">
        <v>0.55467335342608581</v>
      </c>
      <c r="K476" s="123">
        <v>0.6012821100432123</v>
      </c>
      <c r="L476" s="123">
        <v>0.63325767072453731</v>
      </c>
      <c r="M476" s="123">
        <v>0.67472197694834768</v>
      </c>
      <c r="N476" s="123">
        <v>0.5918224798203825</v>
      </c>
      <c r="O476" s="123">
        <v>0.59528665501159661</v>
      </c>
      <c r="P476" s="123">
        <v>0</v>
      </c>
      <c r="Q476" s="123">
        <v>0.50542284781175462</v>
      </c>
      <c r="R476" s="123">
        <v>0.35338616186727451</v>
      </c>
      <c r="S476" s="123">
        <v>0.43777241243282178</v>
      </c>
      <c r="T476" s="123">
        <v>0.4482315309516734</v>
      </c>
      <c r="U476" s="123">
        <v>0.45787567087104392</v>
      </c>
      <c r="V476" s="123">
        <v>0.40553501450852386</v>
      </c>
      <c r="W476" s="123">
        <v>0.25348639827424013</v>
      </c>
      <c r="X476" s="123">
        <v>8.3070896550120871E-2</v>
      </c>
      <c r="Y476" s="123">
        <v>0.16915767768793979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2.0380517435085657</v>
      </c>
      <c r="D477" s="99">
        <v>2.0641299537115967</v>
      </c>
      <c r="E477" s="99">
        <v>1.9267366529054974</v>
      </c>
      <c r="F477" s="99">
        <v>1.8704916062612313</v>
      </c>
      <c r="G477" s="99">
        <v>1.8144477527529663</v>
      </c>
      <c r="H477" s="99">
        <v>1.7900250888946112</v>
      </c>
      <c r="I477" s="99">
        <v>1.8768098241529279</v>
      </c>
      <c r="J477" s="99">
        <v>1.7491476347136017</v>
      </c>
      <c r="K477" s="99">
        <v>1.759364163176997</v>
      </c>
      <c r="L477" s="99">
        <v>1.7919925187985786</v>
      </c>
      <c r="M477" s="99">
        <v>1.8725670056446233</v>
      </c>
      <c r="N477" s="99">
        <v>1.8853251396394459</v>
      </c>
      <c r="O477" s="99">
        <v>1.8786953667739446</v>
      </c>
      <c r="P477" s="99">
        <v>0</v>
      </c>
      <c r="Q477" s="99">
        <v>1.8662916095103668</v>
      </c>
      <c r="R477" s="99">
        <v>1.7132669939796998</v>
      </c>
      <c r="S477" s="99">
        <v>1.8587832183315462</v>
      </c>
      <c r="T477" s="99">
        <v>1.8200212940714751</v>
      </c>
      <c r="U477" s="99">
        <v>1.8203994628279496</v>
      </c>
      <c r="V477" s="99">
        <v>1.978495404764997</v>
      </c>
      <c r="W477" s="99">
        <v>1.8843278615638375</v>
      </c>
      <c r="X477" s="99">
        <v>1.8748697824394114</v>
      </c>
      <c r="Y477" s="99">
        <v>1.7546364889718264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5590781</v>
      </c>
      <c r="C5" s="120">
        <v>5541135</v>
      </c>
      <c r="D5" s="120">
        <v>5432816</v>
      </c>
      <c r="E5" s="120">
        <v>5376815</v>
      </c>
      <c r="F5" s="120">
        <v>5221117</v>
      </c>
      <c r="G5" s="120">
        <v>5153359</v>
      </c>
      <c r="H5" s="120">
        <v>5029794</v>
      </c>
      <c r="I5" s="120">
        <v>4960641</v>
      </c>
      <c r="J5" s="120">
        <v>4919691</v>
      </c>
      <c r="K5" s="120">
        <v>4770152</v>
      </c>
      <c r="L5" s="120">
        <v>4518990</v>
      </c>
      <c r="M5" s="120">
        <v>4325904</v>
      </c>
      <c r="N5" s="120">
        <v>4189926</v>
      </c>
      <c r="O5" s="120">
        <v>4061110</v>
      </c>
      <c r="P5" s="120">
        <v>3887320</v>
      </c>
      <c r="Q5" s="120">
        <v>3736144</v>
      </c>
      <c r="R5" s="120">
        <v>3581329</v>
      </c>
      <c r="S5" s="120">
        <v>3464684</v>
      </c>
      <c r="T5" s="120">
        <v>3320406</v>
      </c>
      <c r="U5" s="120">
        <v>3190143</v>
      </c>
      <c r="V5" s="120">
        <v>3011061</v>
      </c>
      <c r="W5" s="120">
        <v>2852842</v>
      </c>
      <c r="X5" s="120">
        <v>2620885</v>
      </c>
      <c r="Y5" s="120">
        <v>2424345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5590781</v>
      </c>
      <c r="C7" s="52">
        <v>5541135</v>
      </c>
      <c r="D7" s="52">
        <v>5432816</v>
      </c>
      <c r="E7" s="52">
        <v>5376815</v>
      </c>
      <c r="F7" s="52">
        <v>5221117</v>
      </c>
      <c r="G7" s="52">
        <v>5153359</v>
      </c>
      <c r="H7" s="52">
        <v>5029794</v>
      </c>
      <c r="I7" s="52">
        <v>4960641</v>
      </c>
      <c r="J7" s="52">
        <v>4919691</v>
      </c>
      <c r="K7" s="52">
        <v>4770152</v>
      </c>
      <c r="L7" s="52">
        <v>4518990</v>
      </c>
      <c r="M7" s="52">
        <v>4325904</v>
      </c>
      <c r="N7" s="52">
        <v>4189926</v>
      </c>
      <c r="O7" s="52">
        <v>4061110</v>
      </c>
      <c r="P7" s="52">
        <v>3887320</v>
      </c>
      <c r="Q7" s="52">
        <v>3736144</v>
      </c>
      <c r="R7" s="52">
        <v>3581329</v>
      </c>
      <c r="S7" s="52">
        <v>3464684</v>
      </c>
      <c r="T7" s="52">
        <v>3320406</v>
      </c>
      <c r="U7" s="52">
        <v>3190143</v>
      </c>
      <c r="V7" s="52">
        <v>3011061</v>
      </c>
      <c r="W7" s="52">
        <v>2852842</v>
      </c>
      <c r="X7" s="52">
        <v>2620885</v>
      </c>
      <c r="Y7" s="52">
        <v>2424345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363881</v>
      </c>
      <c r="C9" s="52">
        <v>372601</v>
      </c>
      <c r="D9" s="52">
        <v>382825</v>
      </c>
      <c r="E9" s="52">
        <v>376547</v>
      </c>
      <c r="F9" s="52">
        <v>374276</v>
      </c>
      <c r="G9" s="52">
        <v>364806</v>
      </c>
      <c r="H9" s="52">
        <v>355479</v>
      </c>
      <c r="I9" s="52">
        <v>337701</v>
      </c>
      <c r="J9" s="52">
        <v>322398</v>
      </c>
      <c r="K9" s="52">
        <v>304977</v>
      </c>
      <c r="L9" s="52">
        <v>297356</v>
      </c>
      <c r="M9" s="52">
        <v>292075</v>
      </c>
      <c r="N9" s="52">
        <v>284939</v>
      </c>
      <c r="O9" s="52">
        <v>285931</v>
      </c>
      <c r="P9" s="52">
        <v>291136</v>
      </c>
      <c r="Q9" s="52">
        <v>276107</v>
      </c>
      <c r="R9" s="52">
        <v>254185</v>
      </c>
      <c r="S9" s="52">
        <v>247605</v>
      </c>
      <c r="T9" s="52">
        <v>259706</v>
      </c>
      <c r="U9" s="52">
        <v>291640</v>
      </c>
      <c r="V9" s="52">
        <v>303478</v>
      </c>
      <c r="W9" s="52">
        <v>336151</v>
      </c>
      <c r="X9" s="52">
        <v>345053</v>
      </c>
      <c r="Y9" s="52">
        <v>332129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4490896</v>
      </c>
      <c r="C11" s="52">
        <v>4415113</v>
      </c>
      <c r="D11" s="52">
        <v>4293913</v>
      </c>
      <c r="E11" s="52">
        <v>4257900</v>
      </c>
      <c r="F11" s="52">
        <v>4132447</v>
      </c>
      <c r="G11" s="52">
        <v>4084104</v>
      </c>
      <c r="H11" s="52">
        <v>3990960</v>
      </c>
      <c r="I11" s="52">
        <v>3939931</v>
      </c>
      <c r="J11" s="52">
        <v>3915427</v>
      </c>
      <c r="K11" s="52">
        <v>3781289</v>
      </c>
      <c r="L11" s="52">
        <v>3530163</v>
      </c>
      <c r="M11" s="52">
        <v>3233705</v>
      </c>
      <c r="N11" s="52">
        <v>2999921</v>
      </c>
      <c r="O11" s="52">
        <v>2772598</v>
      </c>
      <c r="P11" s="52">
        <v>2725507</v>
      </c>
      <c r="Q11" s="52">
        <v>2747925</v>
      </c>
      <c r="R11" s="52">
        <v>2999791</v>
      </c>
      <c r="S11" s="52">
        <v>3088650</v>
      </c>
      <c r="T11" s="52">
        <v>3098373</v>
      </c>
      <c r="U11" s="52">
        <v>3026958</v>
      </c>
      <c r="V11" s="52">
        <v>2845624</v>
      </c>
      <c r="W11" s="52">
        <v>2646179</v>
      </c>
      <c r="X11" s="52">
        <v>2261069</v>
      </c>
      <c r="Y11" s="52">
        <v>2009721</v>
      </c>
      <c r="DA11" s="63" t="s">
        <v>1079</v>
      </c>
    </row>
    <row r="12" spans="1:105" ht="12" customHeight="1" x14ac:dyDescent="0.25">
      <c r="A12" s="97" t="s">
        <v>137</v>
      </c>
      <c r="B12" s="52">
        <v>1517</v>
      </c>
      <c r="C12" s="52">
        <v>1625</v>
      </c>
      <c r="D12" s="52">
        <v>1507</v>
      </c>
      <c r="E12" s="52">
        <v>1480</v>
      </c>
      <c r="F12" s="52">
        <v>1424</v>
      </c>
      <c r="G12" s="52">
        <v>1625</v>
      </c>
      <c r="H12" s="52">
        <v>1883</v>
      </c>
      <c r="I12" s="52">
        <v>2156</v>
      </c>
      <c r="J12" s="52">
        <v>2635</v>
      </c>
      <c r="K12" s="52">
        <v>3087</v>
      </c>
      <c r="L12" s="52">
        <v>3631</v>
      </c>
      <c r="M12" s="52">
        <v>4116</v>
      </c>
      <c r="N12" s="52">
        <v>3986</v>
      </c>
      <c r="O12" s="52">
        <v>3695</v>
      </c>
      <c r="P12" s="52">
        <v>3575</v>
      </c>
      <c r="Q12" s="52">
        <v>3355</v>
      </c>
      <c r="R12" s="52">
        <v>4538</v>
      </c>
      <c r="S12" s="52">
        <v>4341</v>
      </c>
      <c r="T12" s="52">
        <v>4509</v>
      </c>
      <c r="U12" s="52">
        <v>4720</v>
      </c>
      <c r="V12" s="52">
        <v>4298</v>
      </c>
      <c r="W12" s="52">
        <v>4634</v>
      </c>
      <c r="X12" s="52">
        <v>3958</v>
      </c>
      <c r="Y12" s="52">
        <v>3947</v>
      </c>
      <c r="DA12" s="63" t="s">
        <v>1080</v>
      </c>
    </row>
    <row r="13" spans="1:105" ht="12" customHeight="1" x14ac:dyDescent="0.25">
      <c r="A13" s="97" t="s">
        <v>122</v>
      </c>
      <c r="B13" s="52">
        <v>1059534</v>
      </c>
      <c r="C13" s="52">
        <v>1085388</v>
      </c>
      <c r="D13" s="52">
        <v>1099500</v>
      </c>
      <c r="E13" s="52">
        <v>1079936</v>
      </c>
      <c r="F13" s="52">
        <v>1050108</v>
      </c>
      <c r="G13" s="52">
        <v>1028623</v>
      </c>
      <c r="H13" s="52">
        <v>992779</v>
      </c>
      <c r="I13" s="52">
        <v>966439</v>
      </c>
      <c r="J13" s="52">
        <v>944990</v>
      </c>
      <c r="K13" s="52">
        <v>919054</v>
      </c>
      <c r="L13" s="52">
        <v>893045</v>
      </c>
      <c r="M13" s="52">
        <v>962880</v>
      </c>
      <c r="N13" s="52">
        <v>1044336</v>
      </c>
      <c r="O13" s="52">
        <v>1136585</v>
      </c>
      <c r="P13" s="52">
        <v>1021443</v>
      </c>
      <c r="Q13" s="52">
        <v>867616</v>
      </c>
      <c r="R13" s="52">
        <v>520142</v>
      </c>
      <c r="S13" s="52">
        <v>339462</v>
      </c>
      <c r="T13" s="52">
        <v>200178</v>
      </c>
      <c r="U13" s="52">
        <v>145668</v>
      </c>
      <c r="V13" s="52">
        <v>146744</v>
      </c>
      <c r="W13" s="52">
        <v>174382</v>
      </c>
      <c r="X13" s="52">
        <v>288594</v>
      </c>
      <c r="Y13" s="52">
        <v>332574</v>
      </c>
      <c r="DA13" s="63" t="s">
        <v>1081</v>
      </c>
    </row>
    <row r="14" spans="1:105" ht="12" customHeight="1" x14ac:dyDescent="0.25">
      <c r="A14" s="97" t="s">
        <v>121</v>
      </c>
      <c r="B14" s="52">
        <v>38834</v>
      </c>
      <c r="C14" s="52">
        <v>39009</v>
      </c>
      <c r="D14" s="52">
        <v>37896</v>
      </c>
      <c r="E14" s="52">
        <v>37499</v>
      </c>
      <c r="F14" s="52">
        <v>37138</v>
      </c>
      <c r="G14" s="52">
        <v>39007</v>
      </c>
      <c r="H14" s="52">
        <v>44172</v>
      </c>
      <c r="I14" s="52">
        <v>52115</v>
      </c>
      <c r="J14" s="52">
        <v>56639</v>
      </c>
      <c r="K14" s="52">
        <v>66722</v>
      </c>
      <c r="L14" s="52">
        <v>92151</v>
      </c>
      <c r="M14" s="52">
        <v>125203</v>
      </c>
      <c r="N14" s="52">
        <v>141683</v>
      </c>
      <c r="O14" s="52">
        <v>148232</v>
      </c>
      <c r="P14" s="52">
        <v>136795</v>
      </c>
      <c r="Q14" s="52">
        <v>117248</v>
      </c>
      <c r="R14" s="52">
        <v>56858</v>
      </c>
      <c r="S14" s="52">
        <v>32231</v>
      </c>
      <c r="T14" s="52">
        <v>17346</v>
      </c>
      <c r="U14" s="52">
        <v>12797</v>
      </c>
      <c r="V14" s="52">
        <v>14395</v>
      </c>
      <c r="W14" s="52">
        <v>27647</v>
      </c>
      <c r="X14" s="52">
        <v>67264</v>
      </c>
      <c r="Y14" s="52">
        <v>78103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2552494</v>
      </c>
      <c r="C16" s="52">
        <v>2497198</v>
      </c>
      <c r="D16" s="52">
        <v>2444613</v>
      </c>
      <c r="E16" s="52">
        <v>2412601</v>
      </c>
      <c r="F16" s="52">
        <v>2369317</v>
      </c>
      <c r="G16" s="52">
        <v>2305744</v>
      </c>
      <c r="H16" s="52">
        <v>2160628</v>
      </c>
      <c r="I16" s="52">
        <v>2073814</v>
      </c>
      <c r="J16" s="52">
        <v>1980808</v>
      </c>
      <c r="K16" s="52">
        <v>1855312</v>
      </c>
      <c r="L16" s="52">
        <v>1697065</v>
      </c>
      <c r="M16" s="52">
        <v>1571741</v>
      </c>
      <c r="N16" s="52">
        <v>1448787</v>
      </c>
      <c r="O16" s="52">
        <v>1363244</v>
      </c>
      <c r="P16" s="52">
        <v>1287530</v>
      </c>
      <c r="Q16" s="52">
        <v>1204997</v>
      </c>
      <c r="R16" s="52">
        <v>1092169</v>
      </c>
      <c r="S16" s="52">
        <v>997936</v>
      </c>
      <c r="T16" s="52">
        <v>908779</v>
      </c>
      <c r="U16" s="52">
        <v>832858</v>
      </c>
      <c r="V16" s="52">
        <v>740314</v>
      </c>
      <c r="W16" s="52">
        <v>639170</v>
      </c>
      <c r="X16" s="52">
        <v>535803</v>
      </c>
      <c r="Y16" s="52">
        <v>450839</v>
      </c>
      <c r="DA16" s="63" t="s">
        <v>1083</v>
      </c>
    </row>
    <row r="17" spans="1:105" ht="12" customHeight="1" x14ac:dyDescent="0.25">
      <c r="A17" s="109" t="s">
        <v>120</v>
      </c>
      <c r="B17" s="36">
        <v>3038287</v>
      </c>
      <c r="C17" s="36">
        <v>3043937</v>
      </c>
      <c r="D17" s="36">
        <v>2988203</v>
      </c>
      <c r="E17" s="36">
        <v>2964214</v>
      </c>
      <c r="F17" s="36">
        <v>2851800</v>
      </c>
      <c r="G17" s="36">
        <v>2847615</v>
      </c>
      <c r="H17" s="36">
        <v>2869166</v>
      </c>
      <c r="I17" s="36">
        <v>2886827</v>
      </c>
      <c r="J17" s="36">
        <v>2938883</v>
      </c>
      <c r="K17" s="36">
        <v>2914840</v>
      </c>
      <c r="L17" s="36">
        <v>2821925</v>
      </c>
      <c r="M17" s="36">
        <v>2754163</v>
      </c>
      <c r="N17" s="36">
        <v>2741139</v>
      </c>
      <c r="O17" s="36">
        <v>2697866</v>
      </c>
      <c r="P17" s="36">
        <v>2599790</v>
      </c>
      <c r="Q17" s="36">
        <v>2531147</v>
      </c>
      <c r="R17" s="36">
        <v>2489160</v>
      </c>
      <c r="S17" s="36">
        <v>2466748</v>
      </c>
      <c r="T17" s="36">
        <v>2411627</v>
      </c>
      <c r="U17" s="36">
        <v>2357285</v>
      </c>
      <c r="V17" s="36">
        <v>2270747</v>
      </c>
      <c r="W17" s="36">
        <v>2213672</v>
      </c>
      <c r="X17" s="36">
        <v>2085082</v>
      </c>
      <c r="Y17" s="36">
        <v>1973506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436780</v>
      </c>
      <c r="D21" s="52">
        <v>436874</v>
      </c>
      <c r="E21" s="52">
        <v>437521</v>
      </c>
      <c r="F21" s="52">
        <v>439231</v>
      </c>
      <c r="G21" s="52">
        <v>442521</v>
      </c>
      <c r="H21" s="52">
        <v>447859</v>
      </c>
      <c r="I21" s="52">
        <v>455751</v>
      </c>
      <c r="J21" s="52">
        <v>466720</v>
      </c>
      <c r="K21" s="52">
        <v>481292</v>
      </c>
      <c r="L21" s="52">
        <v>500083</v>
      </c>
      <c r="M21" s="52">
        <v>523583</v>
      </c>
      <c r="N21" s="52">
        <v>552189</v>
      </c>
      <c r="O21" s="52">
        <v>499020</v>
      </c>
      <c r="P21" s="52">
        <v>189964</v>
      </c>
      <c r="Q21" s="52">
        <v>236975</v>
      </c>
      <c r="R21" s="52">
        <v>290738</v>
      </c>
      <c r="S21" s="52">
        <v>351383</v>
      </c>
      <c r="T21" s="52">
        <v>341911</v>
      </c>
      <c r="U21" s="52">
        <v>341891</v>
      </c>
      <c r="V21" s="52">
        <v>330274</v>
      </c>
      <c r="W21" s="52">
        <v>335634</v>
      </c>
      <c r="X21" s="52">
        <v>322378</v>
      </c>
      <c r="Y21" s="52">
        <v>316314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56856</v>
      </c>
      <c r="D23" s="52">
        <v>56985</v>
      </c>
      <c r="E23" s="52">
        <v>57883</v>
      </c>
      <c r="F23" s="52">
        <v>60312</v>
      </c>
      <c r="G23" s="52">
        <v>64909</v>
      </c>
      <c r="H23" s="52">
        <v>72340</v>
      </c>
      <c r="I23" s="52">
        <v>49170</v>
      </c>
      <c r="J23" s="52">
        <v>41533</v>
      </c>
      <c r="K23" s="52">
        <v>61222</v>
      </c>
      <c r="L23" s="52">
        <v>58068</v>
      </c>
      <c r="M23" s="52">
        <v>52725</v>
      </c>
      <c r="N23" s="52">
        <v>52156</v>
      </c>
      <c r="O23" s="52">
        <v>60311</v>
      </c>
      <c r="P23" s="52">
        <v>39546</v>
      </c>
      <c r="Q23" s="52">
        <v>34402</v>
      </c>
      <c r="R23" s="52">
        <v>38871</v>
      </c>
      <c r="S23" s="52">
        <v>47763</v>
      </c>
      <c r="T23" s="52">
        <v>48372</v>
      </c>
      <c r="U23" s="52">
        <v>45747</v>
      </c>
      <c r="V23" s="52">
        <v>43977</v>
      </c>
      <c r="W23" s="52">
        <v>43686</v>
      </c>
      <c r="X23" s="52">
        <v>36637</v>
      </c>
      <c r="Y23" s="52">
        <v>35555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350851</v>
      </c>
      <c r="D25" s="52">
        <v>350919</v>
      </c>
      <c r="E25" s="52">
        <v>351376</v>
      </c>
      <c r="F25" s="52">
        <v>352596</v>
      </c>
      <c r="G25" s="52">
        <v>354996</v>
      </c>
      <c r="H25" s="52">
        <v>358947</v>
      </c>
      <c r="I25" s="52">
        <v>377501</v>
      </c>
      <c r="J25" s="52">
        <v>451777</v>
      </c>
      <c r="K25" s="52">
        <v>459560</v>
      </c>
      <c r="L25" s="52">
        <v>478874</v>
      </c>
      <c r="M25" s="52">
        <v>546983</v>
      </c>
      <c r="N25" s="52">
        <v>507970</v>
      </c>
      <c r="O25" s="52">
        <v>478332</v>
      </c>
      <c r="P25" s="52">
        <v>145997</v>
      </c>
      <c r="Q25" s="52">
        <v>196573</v>
      </c>
      <c r="R25" s="52">
        <v>247358</v>
      </c>
      <c r="S25" s="52">
        <v>333768</v>
      </c>
      <c r="T25" s="52">
        <v>327501</v>
      </c>
      <c r="U25" s="52">
        <v>326672</v>
      </c>
      <c r="V25" s="52">
        <v>380305</v>
      </c>
      <c r="W25" s="52">
        <v>400959</v>
      </c>
      <c r="X25" s="52">
        <v>693157</v>
      </c>
      <c r="Y25" s="52">
        <v>493842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119</v>
      </c>
      <c r="D26" s="52">
        <v>118</v>
      </c>
      <c r="E26" s="52">
        <v>119</v>
      </c>
      <c r="F26" s="52">
        <v>119</v>
      </c>
      <c r="G26" s="52">
        <v>122</v>
      </c>
      <c r="H26" s="52">
        <v>121</v>
      </c>
      <c r="I26" s="52">
        <v>129</v>
      </c>
      <c r="J26" s="52">
        <v>164</v>
      </c>
      <c r="K26" s="52">
        <v>173</v>
      </c>
      <c r="L26" s="52">
        <v>195</v>
      </c>
      <c r="M26" s="52">
        <v>238</v>
      </c>
      <c r="N26" s="52">
        <v>256</v>
      </c>
      <c r="O26" s="52">
        <v>291</v>
      </c>
      <c r="P26" s="52">
        <v>165</v>
      </c>
      <c r="Q26" s="52">
        <v>220</v>
      </c>
      <c r="R26" s="52">
        <v>286</v>
      </c>
      <c r="S26" s="52">
        <v>443</v>
      </c>
      <c r="T26" s="52">
        <v>453</v>
      </c>
      <c r="U26" s="52">
        <v>470</v>
      </c>
      <c r="V26" s="52">
        <v>422</v>
      </c>
      <c r="W26" s="52">
        <v>461</v>
      </c>
      <c r="X26" s="52">
        <v>726</v>
      </c>
      <c r="Y26" s="52">
        <v>548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165552</v>
      </c>
      <c r="D27" s="52">
        <v>165926</v>
      </c>
      <c r="E27" s="52">
        <v>168520</v>
      </c>
      <c r="F27" s="52">
        <v>175407</v>
      </c>
      <c r="G27" s="52">
        <v>188388</v>
      </c>
      <c r="H27" s="52">
        <v>209212</v>
      </c>
      <c r="I27" s="52">
        <v>140477</v>
      </c>
      <c r="J27" s="52">
        <v>116530</v>
      </c>
      <c r="K27" s="52">
        <v>171898</v>
      </c>
      <c r="L27" s="52">
        <v>161028</v>
      </c>
      <c r="M27" s="52">
        <v>150140</v>
      </c>
      <c r="N27" s="52">
        <v>151500</v>
      </c>
      <c r="O27" s="52">
        <v>151152</v>
      </c>
      <c r="P27" s="52">
        <v>145280</v>
      </c>
      <c r="Q27" s="52">
        <v>153827</v>
      </c>
      <c r="R27" s="52">
        <v>347474</v>
      </c>
      <c r="S27" s="52">
        <v>180680</v>
      </c>
      <c r="T27" s="52">
        <v>139284</v>
      </c>
      <c r="U27" s="52">
        <v>54510</v>
      </c>
      <c r="V27" s="52">
        <v>53292</v>
      </c>
      <c r="W27" s="52">
        <v>84527</v>
      </c>
      <c r="X27" s="52">
        <v>8914</v>
      </c>
      <c r="Y27" s="52">
        <v>3776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6068</v>
      </c>
      <c r="D28" s="52">
        <v>6080</v>
      </c>
      <c r="E28" s="52">
        <v>6161</v>
      </c>
      <c r="F28" s="52">
        <v>6380</v>
      </c>
      <c r="G28" s="52">
        <v>6795</v>
      </c>
      <c r="H28" s="52">
        <v>7482</v>
      </c>
      <c r="I28" s="52">
        <v>4911</v>
      </c>
      <c r="J28" s="52">
        <v>4072</v>
      </c>
      <c r="K28" s="52">
        <v>6322</v>
      </c>
      <c r="L28" s="52">
        <v>6769</v>
      </c>
      <c r="M28" s="52">
        <v>8056</v>
      </c>
      <c r="N28" s="52">
        <v>10214</v>
      </c>
      <c r="O28" s="52">
        <v>12736</v>
      </c>
      <c r="P28" s="52">
        <v>15715</v>
      </c>
      <c r="Q28" s="52">
        <v>19547</v>
      </c>
      <c r="R28" s="52">
        <v>60390</v>
      </c>
      <c r="S28" s="52">
        <v>24627</v>
      </c>
      <c r="T28" s="52">
        <v>14885</v>
      </c>
      <c r="U28" s="52">
        <v>4549</v>
      </c>
      <c r="V28" s="52">
        <v>4517</v>
      </c>
      <c r="W28" s="52">
        <v>7162</v>
      </c>
      <c r="X28" s="52">
        <v>1247</v>
      </c>
      <c r="Y28" s="52">
        <v>576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398827</v>
      </c>
      <c r="D30" s="52">
        <v>399498</v>
      </c>
      <c r="E30" s="52">
        <v>404203</v>
      </c>
      <c r="F30" s="52">
        <v>417043</v>
      </c>
      <c r="G30" s="52">
        <v>442342</v>
      </c>
      <c r="H30" s="52">
        <v>484488</v>
      </c>
      <c r="I30" s="52">
        <v>308532</v>
      </c>
      <c r="J30" s="52">
        <v>295967</v>
      </c>
      <c r="K30" s="52">
        <v>349196</v>
      </c>
      <c r="L30" s="52">
        <v>355757</v>
      </c>
      <c r="M30" s="52">
        <v>358744</v>
      </c>
      <c r="N30" s="52">
        <v>349297</v>
      </c>
      <c r="O30" s="52">
        <v>308349</v>
      </c>
      <c r="P30" s="52">
        <v>182850</v>
      </c>
      <c r="Q30" s="52">
        <v>203384</v>
      </c>
      <c r="R30" s="52">
        <v>212160</v>
      </c>
      <c r="S30" s="52">
        <v>221529</v>
      </c>
      <c r="T30" s="52">
        <v>208749</v>
      </c>
      <c r="U30" s="52">
        <v>203719</v>
      </c>
      <c r="V30" s="52">
        <v>178979</v>
      </c>
      <c r="W30" s="52">
        <v>151964</v>
      </c>
      <c r="X30" s="52">
        <v>112694</v>
      </c>
      <c r="Y30" s="52">
        <v>111807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474732</v>
      </c>
      <c r="D31" s="36">
        <v>475671</v>
      </c>
      <c r="E31" s="36">
        <v>482119</v>
      </c>
      <c r="F31" s="36">
        <v>499195</v>
      </c>
      <c r="G31" s="36">
        <v>532050</v>
      </c>
      <c r="H31" s="36">
        <v>585633</v>
      </c>
      <c r="I31" s="36">
        <v>381166</v>
      </c>
      <c r="J31" s="36">
        <v>385082</v>
      </c>
      <c r="K31" s="36">
        <v>454884</v>
      </c>
      <c r="L31" s="36">
        <v>454283</v>
      </c>
      <c r="M31" s="36">
        <v>482079</v>
      </c>
      <c r="N31" s="36">
        <v>507800</v>
      </c>
      <c r="O31" s="36">
        <v>523728</v>
      </c>
      <c r="P31" s="36">
        <v>346691</v>
      </c>
      <c r="Q31" s="36">
        <v>394177</v>
      </c>
      <c r="R31" s="36">
        <v>424167</v>
      </c>
      <c r="S31" s="36">
        <v>435701</v>
      </c>
      <c r="T31" s="36">
        <v>421034</v>
      </c>
      <c r="U31" s="36">
        <v>434596</v>
      </c>
      <c r="V31" s="36">
        <v>421941</v>
      </c>
      <c r="W31" s="36">
        <v>383996</v>
      </c>
      <c r="X31" s="36">
        <v>329689</v>
      </c>
      <c r="Y31" s="36">
        <v>363323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387134</v>
      </c>
      <c r="D35" s="52">
        <v>328555</v>
      </c>
      <c r="E35" s="52">
        <v>381520</v>
      </c>
      <c r="F35" s="52">
        <v>283533</v>
      </c>
      <c r="G35" s="52">
        <v>374763</v>
      </c>
      <c r="H35" s="52">
        <v>324294</v>
      </c>
      <c r="I35" s="52">
        <v>386598</v>
      </c>
      <c r="J35" s="52">
        <v>425770</v>
      </c>
      <c r="K35" s="52">
        <v>331753</v>
      </c>
      <c r="L35" s="52">
        <v>248921</v>
      </c>
      <c r="M35" s="52">
        <v>330497</v>
      </c>
      <c r="N35" s="52">
        <v>416211</v>
      </c>
      <c r="O35" s="52">
        <v>370204</v>
      </c>
      <c r="P35" s="52">
        <v>16174</v>
      </c>
      <c r="Q35" s="52">
        <v>85799</v>
      </c>
      <c r="R35" s="52">
        <v>135923</v>
      </c>
      <c r="S35" s="52">
        <v>234738</v>
      </c>
      <c r="T35" s="52">
        <v>197633</v>
      </c>
      <c r="U35" s="52">
        <v>211628</v>
      </c>
      <c r="V35" s="52">
        <v>151192</v>
      </c>
      <c r="W35" s="52">
        <v>177415</v>
      </c>
      <c r="X35" s="52">
        <v>90421</v>
      </c>
      <c r="Y35" s="52">
        <v>119774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65576</v>
      </c>
      <c r="D37" s="52">
        <v>67209</v>
      </c>
      <c r="E37" s="52">
        <v>51605</v>
      </c>
      <c r="F37" s="52">
        <v>58041</v>
      </c>
      <c r="G37" s="52">
        <v>55439</v>
      </c>
      <c r="H37" s="52">
        <v>63013</v>
      </c>
      <c r="I37" s="52">
        <v>31392</v>
      </c>
      <c r="J37" s="52">
        <v>26230</v>
      </c>
      <c r="K37" s="52">
        <v>43801</v>
      </c>
      <c r="L37" s="52">
        <v>50447</v>
      </c>
      <c r="M37" s="52">
        <v>47444</v>
      </c>
      <c r="N37" s="52">
        <v>45020</v>
      </c>
      <c r="O37" s="52">
        <v>61303</v>
      </c>
      <c r="P37" s="52">
        <v>44751</v>
      </c>
      <c r="Q37" s="52">
        <v>19373</v>
      </c>
      <c r="R37" s="52">
        <v>16949</v>
      </c>
      <c r="S37" s="52">
        <v>41183</v>
      </c>
      <c r="T37" s="52">
        <v>60473</v>
      </c>
      <c r="U37" s="52">
        <v>77681</v>
      </c>
      <c r="V37" s="52">
        <v>55815</v>
      </c>
      <c r="W37" s="52">
        <v>76359</v>
      </c>
      <c r="X37" s="52">
        <v>45539</v>
      </c>
      <c r="Y37" s="52">
        <v>22631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275068</v>
      </c>
      <c r="D39" s="52">
        <v>229719</v>
      </c>
      <c r="E39" s="52">
        <v>315363</v>
      </c>
      <c r="F39" s="52">
        <v>227143</v>
      </c>
      <c r="G39" s="52">
        <v>306653</v>
      </c>
      <c r="H39" s="52">
        <v>265803</v>
      </c>
      <c r="I39" s="52">
        <v>326472</v>
      </c>
      <c r="J39" s="52">
        <v>427273</v>
      </c>
      <c r="K39" s="52">
        <v>325422</v>
      </c>
      <c r="L39" s="52">
        <v>227748</v>
      </c>
      <c r="M39" s="52">
        <v>250525</v>
      </c>
      <c r="N39" s="52">
        <v>274186</v>
      </c>
      <c r="O39" s="52">
        <v>251009</v>
      </c>
      <c r="P39" s="52">
        <v>98906</v>
      </c>
      <c r="Q39" s="52">
        <v>218991</v>
      </c>
      <c r="R39" s="52">
        <v>499224</v>
      </c>
      <c r="S39" s="52">
        <v>422627</v>
      </c>
      <c r="T39" s="52">
        <v>337224</v>
      </c>
      <c r="U39" s="52">
        <v>255257</v>
      </c>
      <c r="V39" s="52">
        <v>198971</v>
      </c>
      <c r="W39" s="52">
        <v>201514</v>
      </c>
      <c r="X39" s="52">
        <v>308047</v>
      </c>
      <c r="Y39" s="52">
        <v>242494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227</v>
      </c>
      <c r="D40" s="52">
        <v>0</v>
      </c>
      <c r="E40" s="52">
        <v>92</v>
      </c>
      <c r="F40" s="52">
        <v>63</v>
      </c>
      <c r="G40" s="52">
        <v>323</v>
      </c>
      <c r="H40" s="52">
        <v>379</v>
      </c>
      <c r="I40" s="52">
        <v>402</v>
      </c>
      <c r="J40" s="52">
        <v>643</v>
      </c>
      <c r="K40" s="52">
        <v>625</v>
      </c>
      <c r="L40" s="52">
        <v>739</v>
      </c>
      <c r="M40" s="52">
        <v>723</v>
      </c>
      <c r="N40" s="52">
        <v>126</v>
      </c>
      <c r="O40" s="52">
        <v>0</v>
      </c>
      <c r="P40" s="52">
        <v>45</v>
      </c>
      <c r="Q40" s="52">
        <v>0</v>
      </c>
      <c r="R40" s="52">
        <v>1469</v>
      </c>
      <c r="S40" s="52">
        <v>246</v>
      </c>
      <c r="T40" s="52">
        <v>621</v>
      </c>
      <c r="U40" s="52">
        <v>681</v>
      </c>
      <c r="V40" s="52">
        <v>0</v>
      </c>
      <c r="W40" s="52">
        <v>797</v>
      </c>
      <c r="X40" s="52">
        <v>50</v>
      </c>
      <c r="Y40" s="52">
        <v>537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191406</v>
      </c>
      <c r="D41" s="52">
        <v>180038</v>
      </c>
      <c r="E41" s="52">
        <v>148956</v>
      </c>
      <c r="F41" s="52">
        <v>145579</v>
      </c>
      <c r="G41" s="52">
        <v>166903</v>
      </c>
      <c r="H41" s="52">
        <v>173368</v>
      </c>
      <c r="I41" s="52">
        <v>114137</v>
      </c>
      <c r="J41" s="52">
        <v>95081</v>
      </c>
      <c r="K41" s="52">
        <v>145962</v>
      </c>
      <c r="L41" s="52">
        <v>135019</v>
      </c>
      <c r="M41" s="52">
        <v>219975</v>
      </c>
      <c r="N41" s="52">
        <v>232956</v>
      </c>
      <c r="O41" s="52">
        <v>243401</v>
      </c>
      <c r="P41" s="52">
        <v>30138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54368</v>
      </c>
      <c r="W41" s="52">
        <v>112165</v>
      </c>
      <c r="X41" s="52">
        <v>123126</v>
      </c>
      <c r="Y41" s="52">
        <v>47756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6243</v>
      </c>
      <c r="D42" s="52">
        <v>4967</v>
      </c>
      <c r="E42" s="52">
        <v>5764</v>
      </c>
      <c r="F42" s="52">
        <v>6019</v>
      </c>
      <c r="G42" s="52">
        <v>8664</v>
      </c>
      <c r="H42" s="52">
        <v>12647</v>
      </c>
      <c r="I42" s="52">
        <v>12854</v>
      </c>
      <c r="J42" s="52">
        <v>8596</v>
      </c>
      <c r="K42" s="52">
        <v>16405</v>
      </c>
      <c r="L42" s="52">
        <v>32198</v>
      </c>
      <c r="M42" s="52">
        <v>41108</v>
      </c>
      <c r="N42" s="52">
        <v>26694</v>
      </c>
      <c r="O42" s="52">
        <v>19285</v>
      </c>
      <c r="P42" s="52">
        <v>4278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6115</v>
      </c>
      <c r="W42" s="52">
        <v>20414</v>
      </c>
      <c r="X42" s="52">
        <v>40864</v>
      </c>
      <c r="Y42" s="52">
        <v>11415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343531</v>
      </c>
      <c r="D44" s="52">
        <v>346913</v>
      </c>
      <c r="E44" s="52">
        <v>372191</v>
      </c>
      <c r="F44" s="52">
        <v>373759</v>
      </c>
      <c r="G44" s="52">
        <v>378769</v>
      </c>
      <c r="H44" s="52">
        <v>339372</v>
      </c>
      <c r="I44" s="52">
        <v>221718</v>
      </c>
      <c r="J44" s="52">
        <v>202961</v>
      </c>
      <c r="K44" s="52">
        <v>223700</v>
      </c>
      <c r="L44" s="52">
        <v>197510</v>
      </c>
      <c r="M44" s="52">
        <v>233420</v>
      </c>
      <c r="N44" s="52">
        <v>226343</v>
      </c>
      <c r="O44" s="52">
        <v>222806</v>
      </c>
      <c r="P44" s="52">
        <v>107136</v>
      </c>
      <c r="Q44" s="52">
        <v>120851</v>
      </c>
      <c r="R44" s="52">
        <v>99332</v>
      </c>
      <c r="S44" s="52">
        <v>127296</v>
      </c>
      <c r="T44" s="52">
        <v>119592</v>
      </c>
      <c r="U44" s="52">
        <v>127798</v>
      </c>
      <c r="V44" s="52">
        <v>86435</v>
      </c>
      <c r="W44" s="52">
        <v>50820</v>
      </c>
      <c r="X44" s="52">
        <v>9327</v>
      </c>
      <c r="Y44" s="52">
        <v>26843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480382</v>
      </c>
      <c r="D45" s="36">
        <v>419937</v>
      </c>
      <c r="E45" s="36">
        <v>458130</v>
      </c>
      <c r="F45" s="36">
        <v>386781</v>
      </c>
      <c r="G45" s="36">
        <v>527865</v>
      </c>
      <c r="H45" s="36">
        <v>607184</v>
      </c>
      <c r="I45" s="36">
        <v>398827</v>
      </c>
      <c r="J45" s="36">
        <v>437138</v>
      </c>
      <c r="K45" s="36">
        <v>430841</v>
      </c>
      <c r="L45" s="36">
        <v>361368</v>
      </c>
      <c r="M45" s="36">
        <v>414317</v>
      </c>
      <c r="N45" s="36">
        <v>494776</v>
      </c>
      <c r="O45" s="36">
        <v>480455</v>
      </c>
      <c r="P45" s="36">
        <v>248615</v>
      </c>
      <c r="Q45" s="36">
        <v>325534</v>
      </c>
      <c r="R45" s="36">
        <v>382180</v>
      </c>
      <c r="S45" s="36">
        <v>413289</v>
      </c>
      <c r="T45" s="36">
        <v>365913</v>
      </c>
      <c r="U45" s="36">
        <v>380254</v>
      </c>
      <c r="V45" s="36">
        <v>335403</v>
      </c>
      <c r="W45" s="36">
        <v>326921</v>
      </c>
      <c r="X45" s="36">
        <v>201099</v>
      </c>
      <c r="Y45" s="36">
        <v>251747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131300</v>
      </c>
      <c r="D49" s="52">
        <v>111594</v>
      </c>
      <c r="E49" s="52">
        <v>131230</v>
      </c>
      <c r="F49" s="52">
        <v>97587</v>
      </c>
      <c r="G49" s="52">
        <v>107181</v>
      </c>
      <c r="H49" s="52">
        <v>124399</v>
      </c>
      <c r="I49" s="52">
        <v>121162</v>
      </c>
      <c r="J49" s="52">
        <v>165034</v>
      </c>
      <c r="K49" s="52">
        <v>106147</v>
      </c>
      <c r="L49" s="52">
        <v>86353</v>
      </c>
      <c r="M49" s="52">
        <v>85178</v>
      </c>
      <c r="N49" s="52">
        <v>114772</v>
      </c>
      <c r="O49" s="52">
        <v>109194</v>
      </c>
      <c r="P49" s="52">
        <v>9994</v>
      </c>
      <c r="Q49" s="52">
        <v>42236</v>
      </c>
      <c r="R49" s="52">
        <v>52584</v>
      </c>
      <c r="S49" s="52">
        <v>69585</v>
      </c>
      <c r="T49" s="52">
        <v>59696</v>
      </c>
      <c r="U49" s="52">
        <v>65437</v>
      </c>
      <c r="V49" s="52">
        <v>45502</v>
      </c>
      <c r="W49" s="52">
        <v>55203</v>
      </c>
      <c r="X49" s="52">
        <v>29071</v>
      </c>
      <c r="Y49" s="52">
        <v>39282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1439</v>
      </c>
      <c r="D51" s="52">
        <v>3921</v>
      </c>
      <c r="E51" s="52">
        <v>893</v>
      </c>
      <c r="F51" s="52">
        <v>872</v>
      </c>
      <c r="G51" s="52">
        <v>795</v>
      </c>
      <c r="H51" s="52">
        <v>1102</v>
      </c>
      <c r="I51" s="52">
        <v>488</v>
      </c>
      <c r="J51" s="52">
        <v>3244</v>
      </c>
      <c r="K51" s="52">
        <v>6302</v>
      </c>
      <c r="L51" s="52">
        <v>3025</v>
      </c>
      <c r="M51" s="52">
        <v>2197</v>
      </c>
      <c r="N51" s="52">
        <v>2675</v>
      </c>
      <c r="O51" s="52">
        <v>4852</v>
      </c>
      <c r="P51" s="52">
        <v>186</v>
      </c>
      <c r="Q51" s="52">
        <v>1200</v>
      </c>
      <c r="R51" s="52">
        <v>3986</v>
      </c>
      <c r="S51" s="52">
        <v>6688</v>
      </c>
      <c r="T51" s="52">
        <v>4164</v>
      </c>
      <c r="U51" s="52">
        <v>9986</v>
      </c>
      <c r="V51" s="52">
        <v>2771</v>
      </c>
      <c r="W51" s="52">
        <v>9916</v>
      </c>
      <c r="X51" s="52">
        <v>808</v>
      </c>
      <c r="Y51" s="52">
        <v>788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64213</v>
      </c>
      <c r="D53" s="52">
        <v>48757</v>
      </c>
      <c r="E53" s="52">
        <v>77988</v>
      </c>
      <c r="F53" s="52">
        <v>45397</v>
      </c>
      <c r="G53" s="52">
        <v>56909</v>
      </c>
      <c r="H53" s="52">
        <v>53145</v>
      </c>
      <c r="I53" s="52">
        <v>81982</v>
      </c>
      <c r="J53" s="52">
        <v>126056</v>
      </c>
      <c r="K53" s="52">
        <v>61826</v>
      </c>
      <c r="L53" s="52">
        <v>40791</v>
      </c>
      <c r="M53" s="52">
        <v>30527</v>
      </c>
      <c r="N53" s="52">
        <v>49994</v>
      </c>
      <c r="O53" s="52">
        <v>42595</v>
      </c>
      <c r="P53" s="52">
        <v>5943</v>
      </c>
      <c r="Q53" s="52">
        <v>42236</v>
      </c>
      <c r="R53" s="52">
        <v>52429</v>
      </c>
      <c r="S53" s="52">
        <v>69544</v>
      </c>
      <c r="T53" s="52">
        <v>59586</v>
      </c>
      <c r="U53" s="52">
        <v>65262</v>
      </c>
      <c r="V53" s="52">
        <v>30443</v>
      </c>
      <c r="W53" s="52">
        <v>24699</v>
      </c>
      <c r="X53" s="52">
        <v>6861</v>
      </c>
      <c r="Y53" s="52">
        <v>23837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53</v>
      </c>
      <c r="D54" s="52">
        <v>0</v>
      </c>
      <c r="E54" s="52">
        <v>23</v>
      </c>
      <c r="F54" s="52">
        <v>13</v>
      </c>
      <c r="G54" s="52">
        <v>60</v>
      </c>
      <c r="H54" s="52">
        <v>76</v>
      </c>
      <c r="I54" s="52">
        <v>101</v>
      </c>
      <c r="J54" s="52">
        <v>191</v>
      </c>
      <c r="K54" s="52">
        <v>119</v>
      </c>
      <c r="L54" s="52">
        <v>133</v>
      </c>
      <c r="M54" s="52">
        <v>89</v>
      </c>
      <c r="N54" s="52">
        <v>23</v>
      </c>
      <c r="O54" s="52">
        <v>0</v>
      </c>
      <c r="P54" s="52">
        <v>3</v>
      </c>
      <c r="Q54" s="52">
        <v>0</v>
      </c>
      <c r="R54" s="52">
        <v>155</v>
      </c>
      <c r="S54" s="52">
        <v>41</v>
      </c>
      <c r="T54" s="52">
        <v>110</v>
      </c>
      <c r="U54" s="52">
        <v>175</v>
      </c>
      <c r="V54" s="52">
        <v>0</v>
      </c>
      <c r="W54" s="52">
        <v>99</v>
      </c>
      <c r="X54" s="52">
        <v>2</v>
      </c>
      <c r="Y54" s="52">
        <v>54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64917</v>
      </c>
      <c r="D55" s="52">
        <v>61150</v>
      </c>
      <c r="E55" s="52">
        <v>51236</v>
      </c>
      <c r="F55" s="52">
        <v>50105</v>
      </c>
      <c r="G55" s="52">
        <v>47734</v>
      </c>
      <c r="H55" s="52">
        <v>66339</v>
      </c>
      <c r="I55" s="52">
        <v>35124</v>
      </c>
      <c r="J55" s="52">
        <v>35572</v>
      </c>
      <c r="K55" s="52">
        <v>39736</v>
      </c>
      <c r="L55" s="52">
        <v>36681</v>
      </c>
      <c r="M55" s="52">
        <v>45971</v>
      </c>
      <c r="N55" s="52">
        <v>58098</v>
      </c>
      <c r="O55" s="52">
        <v>61710</v>
      </c>
      <c r="P55" s="52">
        <v>3544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13537</v>
      </c>
      <c r="W55" s="52">
        <v>25723</v>
      </c>
      <c r="X55" s="52">
        <v>16672</v>
      </c>
      <c r="Y55" s="52">
        <v>12423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2117</v>
      </c>
      <c r="D56" s="52">
        <v>1687</v>
      </c>
      <c r="E56" s="52">
        <v>1983</v>
      </c>
      <c r="F56" s="52">
        <v>2072</v>
      </c>
      <c r="G56" s="52">
        <v>2478</v>
      </c>
      <c r="H56" s="52">
        <v>4839</v>
      </c>
      <c r="I56" s="52">
        <v>3955</v>
      </c>
      <c r="J56" s="52">
        <v>3215</v>
      </c>
      <c r="K56" s="52">
        <v>4466</v>
      </c>
      <c r="L56" s="52">
        <v>8748</v>
      </c>
      <c r="M56" s="52">
        <v>8591</v>
      </c>
      <c r="N56" s="52">
        <v>6657</v>
      </c>
      <c r="O56" s="52">
        <v>4889</v>
      </c>
      <c r="P56" s="52">
        <v>504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1522</v>
      </c>
      <c r="W56" s="52">
        <v>4682</v>
      </c>
      <c r="X56" s="52">
        <v>5536</v>
      </c>
      <c r="Y56" s="52">
        <v>2968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54746</v>
      </c>
      <c r="D58" s="52">
        <v>50484</v>
      </c>
      <c r="E58" s="52">
        <v>58824</v>
      </c>
      <c r="F58" s="52">
        <v>47958</v>
      </c>
      <c r="G58" s="52">
        <v>44777</v>
      </c>
      <c r="H58" s="52">
        <v>44601</v>
      </c>
      <c r="I58" s="52">
        <v>43291</v>
      </c>
      <c r="J58" s="52">
        <v>52328</v>
      </c>
      <c r="K58" s="52">
        <v>36277</v>
      </c>
      <c r="L58" s="52">
        <v>30518</v>
      </c>
      <c r="M58" s="52">
        <v>30694</v>
      </c>
      <c r="N58" s="52">
        <v>36024</v>
      </c>
      <c r="O58" s="52">
        <v>34595</v>
      </c>
      <c r="P58" s="52">
        <v>3010</v>
      </c>
      <c r="Q58" s="52">
        <v>11434</v>
      </c>
      <c r="R58" s="52">
        <v>10848</v>
      </c>
      <c r="S58" s="52">
        <v>16386</v>
      </c>
      <c r="T58" s="52">
        <v>14705</v>
      </c>
      <c r="U58" s="52">
        <v>16460</v>
      </c>
      <c r="V58" s="52">
        <v>9324</v>
      </c>
      <c r="W58" s="52">
        <v>7428</v>
      </c>
      <c r="X58" s="52">
        <v>1289</v>
      </c>
      <c r="Y58" s="52">
        <v>3786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76554</v>
      </c>
      <c r="D59" s="36">
        <v>61110</v>
      </c>
      <c r="E59" s="36">
        <v>72406</v>
      </c>
      <c r="F59" s="36">
        <v>49629</v>
      </c>
      <c r="G59" s="36">
        <v>62404</v>
      </c>
      <c r="H59" s="36">
        <v>79798</v>
      </c>
      <c r="I59" s="36">
        <v>77871</v>
      </c>
      <c r="J59" s="36">
        <v>112706</v>
      </c>
      <c r="K59" s="36">
        <v>69870</v>
      </c>
      <c r="L59" s="36">
        <v>55835</v>
      </c>
      <c r="M59" s="36">
        <v>54484</v>
      </c>
      <c r="N59" s="36">
        <v>78748</v>
      </c>
      <c r="O59" s="36">
        <v>74599</v>
      </c>
      <c r="P59" s="36">
        <v>6984</v>
      </c>
      <c r="Q59" s="36">
        <v>30802</v>
      </c>
      <c r="R59" s="36">
        <v>41736</v>
      </c>
      <c r="S59" s="36">
        <v>53199</v>
      </c>
      <c r="T59" s="36">
        <v>44991</v>
      </c>
      <c r="U59" s="36">
        <v>48977</v>
      </c>
      <c r="V59" s="36">
        <v>36178</v>
      </c>
      <c r="W59" s="36">
        <v>47775</v>
      </c>
      <c r="X59" s="36">
        <v>27782</v>
      </c>
      <c r="Y59" s="36">
        <v>35496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255834</v>
      </c>
      <c r="D63" s="52">
        <v>216961</v>
      </c>
      <c r="E63" s="52">
        <v>250290</v>
      </c>
      <c r="F63" s="52">
        <v>185946</v>
      </c>
      <c r="G63" s="52">
        <v>267582</v>
      </c>
      <c r="H63" s="52">
        <v>199895</v>
      </c>
      <c r="I63" s="52">
        <v>265436</v>
      </c>
      <c r="J63" s="52">
        <v>260736</v>
      </c>
      <c r="K63" s="52">
        <v>225606</v>
      </c>
      <c r="L63" s="52">
        <v>162568</v>
      </c>
      <c r="M63" s="52">
        <v>245319</v>
      </c>
      <c r="N63" s="52">
        <v>301439</v>
      </c>
      <c r="O63" s="52">
        <v>261010</v>
      </c>
      <c r="P63" s="52">
        <v>6180</v>
      </c>
      <c r="Q63" s="52">
        <v>43563</v>
      </c>
      <c r="R63" s="52">
        <v>83339</v>
      </c>
      <c r="S63" s="52">
        <v>165153</v>
      </c>
      <c r="T63" s="52">
        <v>137937</v>
      </c>
      <c r="U63" s="52">
        <v>146191</v>
      </c>
      <c r="V63" s="52">
        <v>105690</v>
      </c>
      <c r="W63" s="52">
        <v>122212</v>
      </c>
      <c r="X63" s="52">
        <v>61350</v>
      </c>
      <c r="Y63" s="52">
        <v>80492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64137</v>
      </c>
      <c r="D65" s="52">
        <v>63288</v>
      </c>
      <c r="E65" s="52">
        <v>50712</v>
      </c>
      <c r="F65" s="52">
        <v>57169</v>
      </c>
      <c r="G65" s="52">
        <v>54644</v>
      </c>
      <c r="H65" s="52">
        <v>61911</v>
      </c>
      <c r="I65" s="52">
        <v>30904</v>
      </c>
      <c r="J65" s="52">
        <v>22986</v>
      </c>
      <c r="K65" s="52">
        <v>37499</v>
      </c>
      <c r="L65" s="52">
        <v>47422</v>
      </c>
      <c r="M65" s="52">
        <v>45247</v>
      </c>
      <c r="N65" s="52">
        <v>42345</v>
      </c>
      <c r="O65" s="52">
        <v>56451</v>
      </c>
      <c r="P65" s="52">
        <v>44565</v>
      </c>
      <c r="Q65" s="52">
        <v>18173</v>
      </c>
      <c r="R65" s="52">
        <v>12963</v>
      </c>
      <c r="S65" s="52">
        <v>34495</v>
      </c>
      <c r="T65" s="52">
        <v>56309</v>
      </c>
      <c r="U65" s="52">
        <v>67695</v>
      </c>
      <c r="V65" s="52">
        <v>53044</v>
      </c>
      <c r="W65" s="52">
        <v>66443</v>
      </c>
      <c r="X65" s="52">
        <v>44731</v>
      </c>
      <c r="Y65" s="52">
        <v>21843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210855</v>
      </c>
      <c r="D67" s="52">
        <f t="shared" si="0"/>
        <v>180962</v>
      </c>
      <c r="E67" s="52">
        <f t="shared" si="0"/>
        <v>237375</v>
      </c>
      <c r="F67" s="52">
        <f t="shared" si="0"/>
        <v>181746</v>
      </c>
      <c r="G67" s="52">
        <f t="shared" si="0"/>
        <v>249744</v>
      </c>
      <c r="H67" s="52">
        <f t="shared" si="0"/>
        <v>212658</v>
      </c>
      <c r="I67" s="52">
        <f t="shared" si="0"/>
        <v>244490</v>
      </c>
      <c r="J67" s="52">
        <f t="shared" si="0"/>
        <v>301217</v>
      </c>
      <c r="K67" s="52">
        <f t="shared" si="0"/>
        <v>263596</v>
      </c>
      <c r="L67" s="52">
        <f t="shared" si="0"/>
        <v>186957</v>
      </c>
      <c r="M67" s="52">
        <f t="shared" si="0"/>
        <v>219998</v>
      </c>
      <c r="N67" s="52">
        <f t="shared" si="0"/>
        <v>224192</v>
      </c>
      <c r="O67" s="52">
        <f t="shared" si="0"/>
        <v>208414</v>
      </c>
      <c r="P67" s="52">
        <f t="shared" si="0"/>
        <v>92963</v>
      </c>
      <c r="Q67" s="52">
        <f t="shared" si="0"/>
        <v>176755</v>
      </c>
      <c r="R67" s="52">
        <f t="shared" ref="R67:V67" si="1">R39-R53</f>
        <v>446795</v>
      </c>
      <c r="S67" s="52">
        <f t="shared" si="1"/>
        <v>353083</v>
      </c>
      <c r="T67" s="52">
        <f t="shared" si="1"/>
        <v>277638</v>
      </c>
      <c r="U67" s="52">
        <f t="shared" si="1"/>
        <v>189995</v>
      </c>
      <c r="V67" s="52">
        <f t="shared" si="1"/>
        <v>168528</v>
      </c>
      <c r="W67" s="52">
        <f t="shared" ref="W67:Y67" si="2">W39-W53</f>
        <v>176815</v>
      </c>
      <c r="X67" s="52">
        <f t="shared" si="2"/>
        <v>301186</v>
      </c>
      <c r="Y67" s="52">
        <f t="shared" si="2"/>
        <v>218657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174</v>
      </c>
      <c r="D68" s="52">
        <f t="shared" si="3"/>
        <v>0</v>
      </c>
      <c r="E68" s="52">
        <f t="shared" si="3"/>
        <v>69</v>
      </c>
      <c r="F68" s="52">
        <f t="shared" si="3"/>
        <v>50</v>
      </c>
      <c r="G68" s="52">
        <f t="shared" si="3"/>
        <v>263</v>
      </c>
      <c r="H68" s="52">
        <f t="shared" si="3"/>
        <v>303</v>
      </c>
      <c r="I68" s="52">
        <f t="shared" si="3"/>
        <v>301</v>
      </c>
      <c r="J68" s="52">
        <f t="shared" si="3"/>
        <v>452</v>
      </c>
      <c r="K68" s="52">
        <f t="shared" si="3"/>
        <v>506</v>
      </c>
      <c r="L68" s="52">
        <f t="shared" si="3"/>
        <v>606</v>
      </c>
      <c r="M68" s="52">
        <f t="shared" si="3"/>
        <v>634</v>
      </c>
      <c r="N68" s="52">
        <f t="shared" si="3"/>
        <v>103</v>
      </c>
      <c r="O68" s="52">
        <f t="shared" si="3"/>
        <v>0</v>
      </c>
      <c r="P68" s="52">
        <f t="shared" si="3"/>
        <v>42</v>
      </c>
      <c r="Q68" s="52">
        <f t="shared" si="3"/>
        <v>0</v>
      </c>
      <c r="R68" s="52">
        <f t="shared" ref="R68:V68" si="4">R40-R54</f>
        <v>1314</v>
      </c>
      <c r="S68" s="52">
        <f t="shared" si="4"/>
        <v>205</v>
      </c>
      <c r="T68" s="52">
        <f t="shared" si="4"/>
        <v>511</v>
      </c>
      <c r="U68" s="52">
        <f t="shared" si="4"/>
        <v>506</v>
      </c>
      <c r="V68" s="52">
        <f t="shared" si="4"/>
        <v>0</v>
      </c>
      <c r="W68" s="52">
        <f t="shared" ref="W68:Y68" si="5">W40-W54</f>
        <v>698</v>
      </c>
      <c r="X68" s="52">
        <f t="shared" si="5"/>
        <v>48</v>
      </c>
      <c r="Y68" s="52">
        <f t="shared" si="5"/>
        <v>483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126489</v>
      </c>
      <c r="D69" s="52">
        <f t="shared" si="6"/>
        <v>118888</v>
      </c>
      <c r="E69" s="52">
        <f t="shared" si="6"/>
        <v>97720</v>
      </c>
      <c r="F69" s="52">
        <f t="shared" si="6"/>
        <v>95474</v>
      </c>
      <c r="G69" s="52">
        <f t="shared" si="6"/>
        <v>119169</v>
      </c>
      <c r="H69" s="52">
        <f t="shared" si="6"/>
        <v>107029</v>
      </c>
      <c r="I69" s="52">
        <f t="shared" si="6"/>
        <v>79013</v>
      </c>
      <c r="J69" s="52">
        <f t="shared" si="6"/>
        <v>59509</v>
      </c>
      <c r="K69" s="52">
        <f t="shared" si="6"/>
        <v>106226</v>
      </c>
      <c r="L69" s="52">
        <f t="shared" si="6"/>
        <v>98338</v>
      </c>
      <c r="M69" s="52">
        <f t="shared" si="6"/>
        <v>174004</v>
      </c>
      <c r="N69" s="52">
        <f t="shared" si="6"/>
        <v>174858</v>
      </c>
      <c r="O69" s="52">
        <f t="shared" si="6"/>
        <v>181691</v>
      </c>
      <c r="P69" s="52">
        <f t="shared" si="6"/>
        <v>26594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40831</v>
      </c>
      <c r="W69" s="52">
        <f t="shared" ref="W69:Y69" si="8">W41-W55</f>
        <v>86442</v>
      </c>
      <c r="X69" s="52">
        <f t="shared" si="8"/>
        <v>106454</v>
      </c>
      <c r="Y69" s="52">
        <f t="shared" si="8"/>
        <v>35333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4126</v>
      </c>
      <c r="D70" s="52">
        <f t="shared" si="9"/>
        <v>3280</v>
      </c>
      <c r="E70" s="52">
        <f t="shared" si="9"/>
        <v>3781</v>
      </c>
      <c r="F70" s="52">
        <f t="shared" si="9"/>
        <v>3947</v>
      </c>
      <c r="G70" s="52">
        <f t="shared" si="9"/>
        <v>6186</v>
      </c>
      <c r="H70" s="52">
        <f t="shared" si="9"/>
        <v>7808</v>
      </c>
      <c r="I70" s="52">
        <f t="shared" si="9"/>
        <v>8899</v>
      </c>
      <c r="J70" s="52">
        <f t="shared" si="9"/>
        <v>5381</v>
      </c>
      <c r="K70" s="52">
        <f t="shared" si="9"/>
        <v>11939</v>
      </c>
      <c r="L70" s="52">
        <f t="shared" si="9"/>
        <v>23450</v>
      </c>
      <c r="M70" s="52">
        <f t="shared" si="9"/>
        <v>32517</v>
      </c>
      <c r="N70" s="52">
        <f t="shared" si="9"/>
        <v>20037</v>
      </c>
      <c r="O70" s="52">
        <f t="shared" si="9"/>
        <v>14396</v>
      </c>
      <c r="P70" s="52">
        <f t="shared" si="9"/>
        <v>3774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4593</v>
      </c>
      <c r="W70" s="52">
        <f t="shared" ref="W70:Y70" si="11">W42-W56</f>
        <v>15732</v>
      </c>
      <c r="X70" s="52">
        <f t="shared" si="11"/>
        <v>35328</v>
      </c>
      <c r="Y70" s="52">
        <f t="shared" si="11"/>
        <v>8447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288785</v>
      </c>
      <c r="D72" s="52">
        <v>296429</v>
      </c>
      <c r="E72" s="52">
        <v>313367</v>
      </c>
      <c r="F72" s="52">
        <v>325801</v>
      </c>
      <c r="G72" s="52">
        <v>333992</v>
      </c>
      <c r="H72" s="52">
        <v>294771</v>
      </c>
      <c r="I72" s="52">
        <v>178427</v>
      </c>
      <c r="J72" s="52">
        <v>150633</v>
      </c>
      <c r="K72" s="52">
        <v>187423</v>
      </c>
      <c r="L72" s="52">
        <v>166992</v>
      </c>
      <c r="M72" s="52">
        <v>202726</v>
      </c>
      <c r="N72" s="52">
        <v>190319</v>
      </c>
      <c r="O72" s="52">
        <v>188211</v>
      </c>
      <c r="P72" s="52">
        <v>104126</v>
      </c>
      <c r="Q72" s="52">
        <v>109417</v>
      </c>
      <c r="R72" s="52">
        <v>88484</v>
      </c>
      <c r="S72" s="52">
        <v>110910</v>
      </c>
      <c r="T72" s="52">
        <v>104887</v>
      </c>
      <c r="U72" s="52">
        <v>111338</v>
      </c>
      <c r="V72" s="52">
        <v>77111</v>
      </c>
      <c r="W72" s="52">
        <v>43392</v>
      </c>
      <c r="X72" s="52">
        <v>8038</v>
      </c>
      <c r="Y72" s="52">
        <v>23057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403828</v>
      </c>
      <c r="D73" s="36">
        <v>358827</v>
      </c>
      <c r="E73" s="36">
        <v>385724</v>
      </c>
      <c r="F73" s="36">
        <v>337152</v>
      </c>
      <c r="G73" s="36">
        <v>465461</v>
      </c>
      <c r="H73" s="36">
        <v>527386</v>
      </c>
      <c r="I73" s="36">
        <v>320956</v>
      </c>
      <c r="J73" s="36">
        <v>324432</v>
      </c>
      <c r="K73" s="36">
        <v>360971</v>
      </c>
      <c r="L73" s="36">
        <v>305533</v>
      </c>
      <c r="M73" s="36">
        <v>359833</v>
      </c>
      <c r="N73" s="36">
        <v>416028</v>
      </c>
      <c r="O73" s="36">
        <v>405856</v>
      </c>
      <c r="P73" s="36">
        <v>241631</v>
      </c>
      <c r="Q73" s="36">
        <v>294732</v>
      </c>
      <c r="R73" s="36">
        <v>340444</v>
      </c>
      <c r="S73" s="36">
        <v>360090</v>
      </c>
      <c r="T73" s="36">
        <v>320922</v>
      </c>
      <c r="U73" s="36">
        <v>331277</v>
      </c>
      <c r="V73" s="36">
        <v>299225</v>
      </c>
      <c r="W73" s="36">
        <v>279146</v>
      </c>
      <c r="X73" s="36">
        <v>173317</v>
      </c>
      <c r="Y73" s="36">
        <v>216251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74947</v>
      </c>
      <c r="K79" s="52">
        <f>RES_hhdet_numvin!K45</f>
        <v>109504</v>
      </c>
      <c r="L79" s="52">
        <f>RES_hhdet_numvin!L45</f>
        <v>115406</v>
      </c>
      <c r="M79" s="52">
        <f>RES_hhdet_numvin!M45</f>
        <v>191069</v>
      </c>
      <c r="N79" s="52">
        <f>RES_hhdet_numvin!N45</f>
        <v>280964</v>
      </c>
      <c r="O79" s="52">
        <f>RES_hhdet_numvin!O45</f>
        <v>279821</v>
      </c>
      <c r="P79" s="52">
        <f>RES_hhdet_numvin!P45</f>
        <v>13295</v>
      </c>
      <c r="Q79" s="52">
        <f>RES_hhdet_numvin!Q45</f>
        <v>75076</v>
      </c>
      <c r="R79" s="52">
        <f>RES_hhdet_numvin!R45</f>
        <v>124541</v>
      </c>
      <c r="S79" s="52">
        <f>RES_hhdet_numvin!S45</f>
        <v>222358</v>
      </c>
      <c r="T79" s="52">
        <f>RES_hhdet_numvin!T45</f>
        <v>191601</v>
      </c>
      <c r="U79" s="52">
        <f>RES_hhdet_numvin!U45</f>
        <v>208324</v>
      </c>
      <c r="V79" s="52">
        <f>RES_hhdet_numvin!V45</f>
        <v>150194</v>
      </c>
      <c r="W79" s="52">
        <f>RES_hhdet_numvin!W45</f>
        <v>177069</v>
      </c>
      <c r="X79" s="52">
        <f>RES_hhdet_numvin!X45</f>
        <v>90402</v>
      </c>
      <c r="Y79" s="52">
        <f>RES_hhdet_numvin!Y45</f>
        <v>119774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4946</v>
      </c>
      <c r="S82" s="138">
        <f>RES_hhdet_numvin!S48</f>
        <v>22878</v>
      </c>
      <c r="T82" s="138">
        <f>RES_hhdet_numvin!T48</f>
        <v>44480</v>
      </c>
      <c r="U82" s="138">
        <f>RES_hhdet_numvin!U48</f>
        <v>65857</v>
      </c>
      <c r="V82" s="138">
        <f>RES_hhdet_numvin!V48</f>
        <v>52350</v>
      </c>
      <c r="W82" s="138">
        <f>RES_hhdet_numvin!W48</f>
        <v>73664</v>
      </c>
      <c r="X82" s="138">
        <f>RES_hhdet_numvin!X48</f>
        <v>45323</v>
      </c>
      <c r="Y82" s="138">
        <f>RES_hhdet_numvin!Y48</f>
        <v>22631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37539</v>
      </c>
      <c r="K84" s="138">
        <f>RES_hhdet_numvin!K50</f>
        <v>47245</v>
      </c>
      <c r="L84" s="138">
        <f>RES_hhdet_numvin!L50</f>
        <v>42812</v>
      </c>
      <c r="M84" s="138">
        <f>RES_hhdet_numvin!M50</f>
        <v>59786</v>
      </c>
      <c r="N84" s="138">
        <f>RES_hhdet_numvin!N50</f>
        <v>92603</v>
      </c>
      <c r="O84" s="138">
        <f>RES_hhdet_numvin!O50</f>
        <v>87314</v>
      </c>
      <c r="P84" s="138">
        <f>RES_hhdet_numvin!P50</f>
        <v>21762</v>
      </c>
      <c r="Q84" s="138">
        <f>RES_hhdet_numvin!Q50</f>
        <v>89112</v>
      </c>
      <c r="R84" s="138">
        <f>RES_hhdet_numvin!R50</f>
        <v>231372</v>
      </c>
      <c r="S84" s="138">
        <f>RES_hhdet_numvin!S50</f>
        <v>224646</v>
      </c>
      <c r="T84" s="138">
        <f>RES_hhdet_numvin!T50</f>
        <v>184672</v>
      </c>
      <c r="U84" s="138">
        <f>RES_hhdet_numvin!U50</f>
        <v>143733</v>
      </c>
      <c r="V84" s="138">
        <f>RES_hhdet_numvin!V50</f>
        <v>119260</v>
      </c>
      <c r="W84" s="138">
        <f>RES_hhdet_numvin!W50</f>
        <v>131003</v>
      </c>
      <c r="X84" s="138">
        <f>RES_hhdet_numvin!X50</f>
        <v>254368</v>
      </c>
      <c r="Y84" s="138">
        <f>RES_hhdet_numvin!Y50</f>
        <v>242494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63</v>
      </c>
      <c r="K85" s="138">
        <f>RES_hhdet_numvin!K51</f>
        <v>100</v>
      </c>
      <c r="L85" s="138">
        <f>RES_hhdet_numvin!L51</f>
        <v>158</v>
      </c>
      <c r="M85" s="138">
        <f>RES_hhdet_numvin!M51</f>
        <v>210</v>
      </c>
      <c r="N85" s="138">
        <f>RES_hhdet_numvin!N51</f>
        <v>56</v>
      </c>
      <c r="O85" s="138">
        <f>RES_hhdet_numvin!O51</f>
        <v>0</v>
      </c>
      <c r="P85" s="138">
        <f>RES_hhdet_numvin!P51</f>
        <v>18</v>
      </c>
      <c r="Q85" s="138">
        <f>RES_hhdet_numvin!Q51</f>
        <v>0</v>
      </c>
      <c r="R85" s="138">
        <f>RES_hhdet_numvin!R51</f>
        <v>924</v>
      </c>
      <c r="S85" s="138">
        <f>RES_hhdet_numvin!S51</f>
        <v>182</v>
      </c>
      <c r="T85" s="138">
        <f>RES_hhdet_numvin!T51</f>
        <v>464</v>
      </c>
      <c r="U85" s="138">
        <f>RES_hhdet_numvin!U51</f>
        <v>515</v>
      </c>
      <c r="V85" s="138">
        <f>RES_hhdet_numvin!V51</f>
        <v>0</v>
      </c>
      <c r="W85" s="138">
        <f>RES_hhdet_numvin!W51</f>
        <v>670</v>
      </c>
      <c r="X85" s="138">
        <f>RES_hhdet_numvin!X51</f>
        <v>50</v>
      </c>
      <c r="Y85" s="138">
        <f>RES_hhdet_numvin!Y51</f>
        <v>537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0</v>
      </c>
      <c r="U88" s="138">
        <f>RES_hhdet_numvin!U54</f>
        <v>0</v>
      </c>
      <c r="V88" s="138">
        <f>RES_hhdet_numvin!V54</f>
        <v>51505</v>
      </c>
      <c r="W88" s="138">
        <f>RES_hhdet_numvin!W54</f>
        <v>110416</v>
      </c>
      <c r="X88" s="138">
        <f>RES_hhdet_numvin!X54</f>
        <v>122897</v>
      </c>
      <c r="Y88" s="138">
        <f>RES_hhdet_numvin!Y54</f>
        <v>47756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5795</v>
      </c>
      <c r="W89" s="138">
        <f>RES_hhdet_numvin!W55</f>
        <v>20096</v>
      </c>
      <c r="X89" s="138">
        <f>RES_hhdet_numvin!X55</f>
        <v>40797</v>
      </c>
      <c r="Y89" s="138">
        <f>RES_hhdet_numvin!Y55</f>
        <v>11415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30744</v>
      </c>
      <c r="S93" s="138">
        <f>RES_hhdet_numvin!S59</f>
        <v>69783</v>
      </c>
      <c r="T93" s="138">
        <f>RES_hhdet_numvin!T59</f>
        <v>85052</v>
      </c>
      <c r="U93" s="138">
        <f>RES_hhdet_numvin!U59</f>
        <v>104892</v>
      </c>
      <c r="V93" s="138">
        <f>RES_hhdet_numvin!V59</f>
        <v>76305</v>
      </c>
      <c r="W93" s="138">
        <f>RES_hhdet_numvin!W59</f>
        <v>47918</v>
      </c>
      <c r="X93" s="138">
        <f>RES_hhdet_numvin!X59</f>
        <v>9302</v>
      </c>
      <c r="Y93" s="138">
        <f>RES_hhdet_numvin!Y59</f>
        <v>26843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118260</v>
      </c>
      <c r="S94" s="39">
        <f>RES_hhdet_numvin!S60</f>
        <v>226530</v>
      </c>
      <c r="T94" s="39">
        <f>RES_hhdet_numvin!T60</f>
        <v>260217</v>
      </c>
      <c r="U94" s="39">
        <f>RES_hhdet_numvin!U60</f>
        <v>312071</v>
      </c>
      <c r="V94" s="39">
        <f>RES_hhdet_numvin!V60</f>
        <v>296052</v>
      </c>
      <c r="W94" s="39">
        <f>RES_hhdet_numvin!W60</f>
        <v>308213</v>
      </c>
      <c r="X94" s="39">
        <f>RES_hhdet_numvin!X60</f>
        <v>200416</v>
      </c>
      <c r="Y94" s="39">
        <f>RES_hhdet_numvin!Y60</f>
        <v>251747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8579.1520924454271</v>
      </c>
      <c r="C98" s="117">
        <f t="shared" si="12"/>
        <v>9668.1624703333837</v>
      </c>
      <c r="D98" s="117">
        <f t="shared" si="12"/>
        <v>8463.5704711759427</v>
      </c>
      <c r="E98" s="117">
        <f t="shared" si="12"/>
        <v>8926.0439313887509</v>
      </c>
      <c r="F98" s="117">
        <f t="shared" si="12"/>
        <v>8697.510734347683</v>
      </c>
      <c r="G98" s="117">
        <f t="shared" si="12"/>
        <v>8685.8410447428232</v>
      </c>
      <c r="H98" s="117">
        <f t="shared" si="12"/>
        <v>7975.6974407493553</v>
      </c>
      <c r="I98" s="117">
        <f t="shared" si="12"/>
        <v>6735.1609182887241</v>
      </c>
      <c r="J98" s="117">
        <f t="shared" si="12"/>
        <v>7744.8071141694691</v>
      </c>
      <c r="K98" s="117">
        <f t="shared" si="12"/>
        <v>7425.6114229019804</v>
      </c>
      <c r="L98" s="117">
        <f t="shared" si="12"/>
        <v>6893.0872425658818</v>
      </c>
      <c r="M98" s="117">
        <f t="shared" si="12"/>
        <v>5630.5116077235843</v>
      </c>
      <c r="N98" s="117">
        <f t="shared" si="12"/>
        <v>6314.6683610510609</v>
      </c>
      <c r="O98" s="117">
        <f t="shared" si="12"/>
        <v>6413.059377379248</v>
      </c>
      <c r="P98" s="117">
        <f t="shared" si="12"/>
        <v>4652.2665634335153</v>
      </c>
      <c r="Q98" s="117">
        <f t="shared" si="12"/>
        <v>4819.4885963216157</v>
      </c>
      <c r="R98" s="117">
        <f t="shared" ref="R98:V98" si="13">R99+R102+R104+R113</f>
        <v>5005.6395787423262</v>
      </c>
      <c r="S98" s="117">
        <f t="shared" si="13"/>
        <v>4776.0253223127647</v>
      </c>
      <c r="T98" s="117">
        <f t="shared" si="13"/>
        <v>4351.1095920657208</v>
      </c>
      <c r="U98" s="117">
        <f t="shared" si="13"/>
        <v>4200.5061982134794</v>
      </c>
      <c r="V98" s="117">
        <f t="shared" si="13"/>
        <v>3651.8254211290105</v>
      </c>
      <c r="W98" s="117">
        <f t="shared" ref="W98:Y98" si="14">W99+W102+W104+W113</f>
        <v>4081.9437630036068</v>
      </c>
      <c r="X98" s="117">
        <f t="shared" si="14"/>
        <v>3028.6197968981655</v>
      </c>
      <c r="Y98" s="117">
        <f t="shared" si="14"/>
        <v>2677.9223105780247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7455.7902014716674</v>
      </c>
      <c r="C99" s="122">
        <f t="shared" si="15"/>
        <v>8515.1427890195991</v>
      </c>
      <c r="D99" s="122">
        <f t="shared" si="15"/>
        <v>7357.1260968458982</v>
      </c>
      <c r="E99" s="122">
        <f t="shared" si="15"/>
        <v>7777.7084385437129</v>
      </c>
      <c r="F99" s="122">
        <f t="shared" si="15"/>
        <v>7654.3325958081759</v>
      </c>
      <c r="G99" s="122">
        <f t="shared" si="15"/>
        <v>7660.3683472734401</v>
      </c>
      <c r="H99" s="122">
        <f t="shared" si="15"/>
        <v>6953.0737504509952</v>
      </c>
      <c r="I99" s="122">
        <f t="shared" si="15"/>
        <v>5758.8278424188147</v>
      </c>
      <c r="J99" s="122">
        <f t="shared" si="15"/>
        <v>6720.7083053687202</v>
      </c>
      <c r="K99" s="122">
        <f t="shared" si="15"/>
        <v>6519.0473188869382</v>
      </c>
      <c r="L99" s="122">
        <f t="shared" si="15"/>
        <v>5967.7707045647321</v>
      </c>
      <c r="M99" s="122">
        <f t="shared" si="15"/>
        <v>4701.2630625612119</v>
      </c>
      <c r="N99" s="122">
        <f t="shared" si="15"/>
        <v>5360.473849768101</v>
      </c>
      <c r="O99" s="122">
        <f t="shared" si="15"/>
        <v>5492.0483121688185</v>
      </c>
      <c r="P99" s="122">
        <f t="shared" si="15"/>
        <v>3836.4187012576758</v>
      </c>
      <c r="Q99" s="122">
        <f t="shared" si="15"/>
        <v>4048.8806265002122</v>
      </c>
      <c r="R99" s="122">
        <f t="shared" ref="R99:V99" si="16">SUM(R100:R101)</f>
        <v>4174.2004596500883</v>
      </c>
      <c r="S99" s="122">
        <f t="shared" si="16"/>
        <v>3965.023739410216</v>
      </c>
      <c r="T99" s="122">
        <f t="shared" si="16"/>
        <v>3591.7309525216801</v>
      </c>
      <c r="U99" s="122">
        <f t="shared" si="16"/>
        <v>3471.5598552072365</v>
      </c>
      <c r="V99" s="122">
        <f t="shared" si="16"/>
        <v>2956.3054279769012</v>
      </c>
      <c r="W99" s="122">
        <f t="shared" ref="W99:Y99" si="17">SUM(W100:W101)</f>
        <v>3409.2496723745935</v>
      </c>
      <c r="X99" s="122">
        <f t="shared" si="17"/>
        <v>2566.5183683348514</v>
      </c>
      <c r="Y99" s="122">
        <f t="shared" si="17"/>
        <v>2273.6952772221584</v>
      </c>
      <c r="DA99" s="130" t="s">
        <v>1611</v>
      </c>
    </row>
    <row r="100" spans="1:105" ht="12" customHeight="1" x14ac:dyDescent="0.25">
      <c r="A100" s="97" t="s">
        <v>211</v>
      </c>
      <c r="B100" s="98">
        <v>7368.4071905116098</v>
      </c>
      <c r="C100" s="98">
        <v>8417.139034780932</v>
      </c>
      <c r="D100" s="98">
        <v>7272.9692709624896</v>
      </c>
      <c r="E100" s="98">
        <v>7692.0557466070995</v>
      </c>
      <c r="F100" s="98">
        <v>7568.7382621637298</v>
      </c>
      <c r="G100" s="98">
        <v>7575.7830253416196</v>
      </c>
      <c r="H100" s="98">
        <v>6876.9465667643099</v>
      </c>
      <c r="I100" s="98">
        <v>5694.9733806604727</v>
      </c>
      <c r="J100" s="98">
        <v>6646.2674803649888</v>
      </c>
      <c r="K100" s="98">
        <v>6447.9076170549397</v>
      </c>
      <c r="L100" s="98">
        <v>5902.1489634088075</v>
      </c>
      <c r="M100" s="98">
        <v>4649.7662536819716</v>
      </c>
      <c r="N100" s="98">
        <v>5300.2013905734366</v>
      </c>
      <c r="O100" s="98">
        <v>5429.1793161180303</v>
      </c>
      <c r="P100" s="98">
        <v>3792.8168903114229</v>
      </c>
      <c r="Q100" s="98">
        <v>4002.8237047509601</v>
      </c>
      <c r="R100" s="98">
        <v>4126.366701913651</v>
      </c>
      <c r="S100" s="98">
        <v>3918.9851953494845</v>
      </c>
      <c r="T100" s="98">
        <v>3549.6237920996446</v>
      </c>
      <c r="U100" s="98">
        <v>3430.1206870330866</v>
      </c>
      <c r="V100" s="98">
        <v>2920.6922150312294</v>
      </c>
      <c r="W100" s="98">
        <v>3367.062700078644</v>
      </c>
      <c r="X100" s="98">
        <v>2534.9052747082233</v>
      </c>
      <c r="Y100" s="98">
        <v>2245.1794392240313</v>
      </c>
      <c r="DA100" s="63" t="s">
        <v>1612</v>
      </c>
    </row>
    <row r="101" spans="1:105" ht="12" customHeight="1" x14ac:dyDescent="0.25">
      <c r="A101" s="97" t="s">
        <v>53</v>
      </c>
      <c r="B101" s="98">
        <v>87.383010960057604</v>
      </c>
      <c r="C101" s="98">
        <v>98.003754238666488</v>
      </c>
      <c r="D101" s="98">
        <v>84.15682588340897</v>
      </c>
      <c r="E101" s="98">
        <v>85.652691936612968</v>
      </c>
      <c r="F101" s="98">
        <v>85.594333644446522</v>
      </c>
      <c r="G101" s="98">
        <v>84.585321931820417</v>
      </c>
      <c r="H101" s="98">
        <v>76.127183686685342</v>
      </c>
      <c r="I101" s="98">
        <v>63.854461758341685</v>
      </c>
      <c r="J101" s="98">
        <v>74.440825003731788</v>
      </c>
      <c r="K101" s="98">
        <v>71.139701831998892</v>
      </c>
      <c r="L101" s="98">
        <v>65.621741155924866</v>
      </c>
      <c r="M101" s="98">
        <v>51.496808879239929</v>
      </c>
      <c r="N101" s="98">
        <v>60.272459194664641</v>
      </c>
      <c r="O101" s="98">
        <v>62.86899605078785</v>
      </c>
      <c r="P101" s="98">
        <v>43.60181094625306</v>
      </c>
      <c r="Q101" s="98">
        <v>46.056921749252297</v>
      </c>
      <c r="R101" s="98">
        <v>47.833757736437278</v>
      </c>
      <c r="S101" s="98">
        <v>46.03854406073161</v>
      </c>
      <c r="T101" s="98">
        <v>42.107160422035449</v>
      </c>
      <c r="U101" s="98">
        <v>41.439168174150055</v>
      </c>
      <c r="V101" s="98">
        <v>35.613212945671783</v>
      </c>
      <c r="W101" s="98">
        <v>42.186972295949424</v>
      </c>
      <c r="X101" s="98">
        <v>31.613093626627954</v>
      </c>
      <c r="Y101" s="98">
        <v>28.515837998127356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9.9338019206112129</v>
      </c>
      <c r="C102" s="122">
        <f t="shared" si="18"/>
        <v>12.3658548082138</v>
      </c>
      <c r="D102" s="122">
        <f t="shared" si="18"/>
        <v>9.7231244599002302</v>
      </c>
      <c r="E102" s="122">
        <f t="shared" si="18"/>
        <v>32.369495515966484</v>
      </c>
      <c r="F102" s="122">
        <f t="shared" si="18"/>
        <v>9.7852508061661982</v>
      </c>
      <c r="G102" s="122">
        <f t="shared" si="18"/>
        <v>13.142521712762802</v>
      </c>
      <c r="H102" s="122">
        <f t="shared" si="18"/>
        <v>17.417048996870211</v>
      </c>
      <c r="I102" s="122">
        <f t="shared" si="18"/>
        <v>7.91340372175077</v>
      </c>
      <c r="J102" s="122">
        <f t="shared" si="18"/>
        <v>8.1315751614598284</v>
      </c>
      <c r="K102" s="122">
        <f t="shared" si="18"/>
        <v>9.2967577603993821</v>
      </c>
      <c r="L102" s="122">
        <f t="shared" si="18"/>
        <v>8.9012216657578804</v>
      </c>
      <c r="M102" s="122">
        <f t="shared" si="18"/>
        <v>8.4364322669334157</v>
      </c>
      <c r="N102" s="122">
        <f t="shared" si="18"/>
        <v>8.052771427229926</v>
      </c>
      <c r="O102" s="122">
        <f t="shared" si="18"/>
        <v>8.1517441780725157</v>
      </c>
      <c r="P102" s="122">
        <f t="shared" si="18"/>
        <v>8.4408819663803936</v>
      </c>
      <c r="Q102" s="122">
        <f t="shared" si="18"/>
        <v>8.3521176398686006</v>
      </c>
      <c r="R102" s="122">
        <f t="shared" si="18"/>
        <v>8.993498744081645</v>
      </c>
      <c r="S102" s="122">
        <f t="shared" si="18"/>
        <v>8.1280854472243984</v>
      </c>
      <c r="T102" s="122">
        <f t="shared" si="18"/>
        <v>8.8039321601216542</v>
      </c>
      <c r="U102" s="122">
        <f t="shared" si="18"/>
        <v>9.7760632706080663</v>
      </c>
      <c r="V102" s="122">
        <f t="shared" si="18"/>
        <v>12.047576319521861</v>
      </c>
      <c r="W102" s="122">
        <f t="shared" si="18"/>
        <v>12.536921143804117</v>
      </c>
      <c r="X102" s="122">
        <f t="shared" si="18"/>
        <v>9.2517348738508893</v>
      </c>
      <c r="Y102" s="122">
        <f t="shared" si="18"/>
        <v>9.3090527950953224</v>
      </c>
      <c r="DA102" s="130" t="s">
        <v>1614</v>
      </c>
    </row>
    <row r="103" spans="1:105" ht="12" customHeight="1" x14ac:dyDescent="0.25">
      <c r="A103" s="97" t="s">
        <v>53</v>
      </c>
      <c r="B103" s="98">
        <v>9.9338019206112129</v>
      </c>
      <c r="C103" s="98">
        <v>12.3658548082138</v>
      </c>
      <c r="D103" s="98">
        <v>9.7231244599002302</v>
      </c>
      <c r="E103" s="98">
        <v>32.369495515966484</v>
      </c>
      <c r="F103" s="98">
        <v>9.7852508061661982</v>
      </c>
      <c r="G103" s="98">
        <v>13.142521712762802</v>
      </c>
      <c r="H103" s="98">
        <v>17.417048996870211</v>
      </c>
      <c r="I103" s="98">
        <v>7.91340372175077</v>
      </c>
      <c r="J103" s="98">
        <v>8.1315751614598284</v>
      </c>
      <c r="K103" s="98">
        <v>9.2967577603993821</v>
      </c>
      <c r="L103" s="98">
        <v>8.9012216657578804</v>
      </c>
      <c r="M103" s="98">
        <v>8.4364322669334157</v>
      </c>
      <c r="N103" s="98">
        <v>8.052771427229926</v>
      </c>
      <c r="O103" s="98">
        <v>8.1517441780725157</v>
      </c>
      <c r="P103" s="98">
        <v>8.4408819663803936</v>
      </c>
      <c r="Q103" s="98">
        <v>8.3521176398686006</v>
      </c>
      <c r="R103" s="98">
        <v>8.993498744081645</v>
      </c>
      <c r="S103" s="98">
        <v>8.1280854472243984</v>
      </c>
      <c r="T103" s="98">
        <v>8.8039321601216542</v>
      </c>
      <c r="U103" s="98">
        <v>9.7760632706080663</v>
      </c>
      <c r="V103" s="98">
        <v>12.047576319521861</v>
      </c>
      <c r="W103" s="98">
        <v>12.536921143804117</v>
      </c>
      <c r="X103" s="98">
        <v>9.2517348738508893</v>
      </c>
      <c r="Y103" s="98">
        <v>9.3090527950953224</v>
      </c>
      <c r="DA103" s="63" t="s">
        <v>1615</v>
      </c>
    </row>
    <row r="104" spans="1:105" ht="12" customHeight="1" x14ac:dyDescent="0.25">
      <c r="A104" s="121" t="s">
        <v>55</v>
      </c>
      <c r="B104" s="122">
        <v>719.31217658354774</v>
      </c>
      <c r="C104" s="122">
        <v>748.31781581580265</v>
      </c>
      <c r="D104" s="122">
        <v>707.95321290090681</v>
      </c>
      <c r="E104" s="122">
        <v>746.27046674527571</v>
      </c>
      <c r="F104" s="122">
        <v>708.02237023700411</v>
      </c>
      <c r="G104" s="122">
        <v>683.94250250447465</v>
      </c>
      <c r="H104" s="122">
        <v>681.37693555485419</v>
      </c>
      <c r="I104" s="122">
        <v>633.71355943158198</v>
      </c>
      <c r="J104" s="122">
        <v>684.35698855711939</v>
      </c>
      <c r="K104" s="122">
        <v>626.21779826534987</v>
      </c>
      <c r="L104" s="122">
        <v>604.33042728098042</v>
      </c>
      <c r="M104" s="122">
        <v>625.1350053807829</v>
      </c>
      <c r="N104" s="122">
        <v>644.31082851921212</v>
      </c>
      <c r="O104" s="122">
        <v>614.01892136201479</v>
      </c>
      <c r="P104" s="122">
        <v>552.1625449189612</v>
      </c>
      <c r="Q104" s="122">
        <v>507.33762422223577</v>
      </c>
      <c r="R104" s="122">
        <v>589.17560769271574</v>
      </c>
      <c r="S104" s="122">
        <v>564.68208468139653</v>
      </c>
      <c r="T104" s="122">
        <v>526.31861862874541</v>
      </c>
      <c r="U104" s="122">
        <v>508.22633595387884</v>
      </c>
      <c r="V104" s="122">
        <v>476.55069658796975</v>
      </c>
      <c r="W104" s="122">
        <v>478.07676157263552</v>
      </c>
      <c r="X104" s="122">
        <v>272.55654116426774</v>
      </c>
      <c r="Y104" s="122">
        <v>243.01424823422064</v>
      </c>
      <c r="DA104" s="130" t="s">
        <v>1616</v>
      </c>
    </row>
    <row r="105" spans="1:105" ht="12" customHeight="1" x14ac:dyDescent="0.25">
      <c r="A105" s="97" t="s">
        <v>138</v>
      </c>
      <c r="B105" s="98">
        <v>595.20400782937929</v>
      </c>
      <c r="C105" s="98">
        <v>626.04660308985649</v>
      </c>
      <c r="D105" s="98">
        <v>584.92989065608458</v>
      </c>
      <c r="E105" s="98">
        <v>618.96547462533306</v>
      </c>
      <c r="F105" s="98">
        <v>583.92860181654169</v>
      </c>
      <c r="G105" s="98">
        <v>571.53107789108219</v>
      </c>
      <c r="H105" s="98">
        <v>568.7002071473662</v>
      </c>
      <c r="I105" s="98">
        <v>522.24141397894061</v>
      </c>
      <c r="J105" s="98">
        <v>572.79265118329226</v>
      </c>
      <c r="K105" s="98">
        <v>524.89142449238659</v>
      </c>
      <c r="L105" s="98">
        <v>492.91830241228706</v>
      </c>
      <c r="M105" s="98">
        <v>494.1147628573014</v>
      </c>
      <c r="N105" s="98">
        <v>491.22703538675546</v>
      </c>
      <c r="O105" s="98">
        <v>438.61517363441823</v>
      </c>
      <c r="P105" s="98">
        <v>410.35951092123548</v>
      </c>
      <c r="Q105" s="98">
        <v>379.94828265798816</v>
      </c>
      <c r="R105" s="98">
        <v>513.13798838440528</v>
      </c>
      <c r="S105" s="98">
        <v>512.16648359047394</v>
      </c>
      <c r="T105" s="98">
        <v>494.92703147972009</v>
      </c>
      <c r="U105" s="98">
        <v>485.32631985360314</v>
      </c>
      <c r="V105" s="98">
        <v>453.01374339795967</v>
      </c>
      <c r="W105" s="98">
        <v>451.04116690084044</v>
      </c>
      <c r="X105" s="98">
        <v>237.73614261493873</v>
      </c>
      <c r="Y105" s="98">
        <v>205.29550295920296</v>
      </c>
      <c r="DA105" s="63" t="s">
        <v>1617</v>
      </c>
    </row>
    <row r="106" spans="1:105" ht="12" customHeight="1" x14ac:dyDescent="0.25">
      <c r="A106" s="97" t="s">
        <v>137</v>
      </c>
      <c r="B106" s="98">
        <v>0.13298748131830998</v>
      </c>
      <c r="C106" s="98">
        <v>0.15110329634318631</v>
      </c>
      <c r="D106" s="98">
        <v>0.13299327184399251</v>
      </c>
      <c r="E106" s="98">
        <v>0.14199415378058794</v>
      </c>
      <c r="F106" s="98">
        <v>0.13238484977390705</v>
      </c>
      <c r="G106" s="98">
        <v>0.14761622285638892</v>
      </c>
      <c r="H106" s="98">
        <v>0.1730755921475865</v>
      </c>
      <c r="I106" s="98">
        <v>0.18990357806499231</v>
      </c>
      <c r="J106" s="98">
        <v>0.25399911339795062</v>
      </c>
      <c r="K106" s="98">
        <v>0.28003201192880534</v>
      </c>
      <c r="L106" s="98">
        <v>0.38283300134450848</v>
      </c>
      <c r="M106" s="98">
        <v>0.41356679695098553</v>
      </c>
      <c r="N106" s="98">
        <v>0.44979619103184998</v>
      </c>
      <c r="O106" s="98">
        <v>0.4115374432024807</v>
      </c>
      <c r="P106" s="98">
        <v>0.36421907655293995</v>
      </c>
      <c r="Q106" s="98">
        <v>0.32405314102308996</v>
      </c>
      <c r="R106" s="98">
        <v>0.54505361512063177</v>
      </c>
      <c r="S106" s="98">
        <v>0.5242487529034896</v>
      </c>
      <c r="T106" s="98">
        <v>0.5321098660595005</v>
      </c>
      <c r="U106" s="98">
        <v>0.56088171762707284</v>
      </c>
      <c r="V106" s="98">
        <v>0.51585700647147248</v>
      </c>
      <c r="W106" s="98">
        <v>0.60230327080345347</v>
      </c>
      <c r="X106" s="98">
        <v>0.30673937028091391</v>
      </c>
      <c r="Y106" s="98">
        <v>0.30165811547064891</v>
      </c>
      <c r="DA106" s="63" t="s">
        <v>1618</v>
      </c>
    </row>
    <row r="107" spans="1:105" ht="12" customHeight="1" x14ac:dyDescent="0.25">
      <c r="A107" s="100" t="s">
        <v>211</v>
      </c>
      <c r="B107" s="101">
        <v>5.0796499937946701E-2</v>
      </c>
      <c r="C107" s="101">
        <v>5.5032808488151917E-2</v>
      </c>
      <c r="D107" s="101">
        <v>4.486245709071647E-2</v>
      </c>
      <c r="E107" s="101">
        <v>5.212356550507468E-2</v>
      </c>
      <c r="F107" s="101">
        <v>4.7237481463772393E-2</v>
      </c>
      <c r="G107" s="101">
        <v>4.8321530838799566E-2</v>
      </c>
      <c r="H107" s="101">
        <v>5.3741995460964594E-2</v>
      </c>
      <c r="I107" s="101">
        <v>6.8782316737316135E-2</v>
      </c>
      <c r="J107" s="101">
        <v>8.5268279749242573E-2</v>
      </c>
      <c r="K107" s="101">
        <v>8.6255099277951899E-2</v>
      </c>
      <c r="L107" s="101">
        <v>0.22233005164848288</v>
      </c>
      <c r="M107" s="101">
        <v>0.12173496545424334</v>
      </c>
      <c r="N107" s="101">
        <v>0.16512520059577321</v>
      </c>
      <c r="O107" s="101">
        <v>0.15675702312667295</v>
      </c>
      <c r="P107" s="101">
        <v>0.10373634257156022</v>
      </c>
      <c r="Q107" s="101">
        <v>0.1045388163302889</v>
      </c>
      <c r="R107" s="101">
        <v>0.16039998569371208</v>
      </c>
      <c r="S107" s="101">
        <v>0.16921529908425514</v>
      </c>
      <c r="T107" s="101">
        <v>0.1674051394662471</v>
      </c>
      <c r="U107" s="101">
        <v>0.15944195251778995</v>
      </c>
      <c r="V107" s="101">
        <v>0.14812583564273055</v>
      </c>
      <c r="W107" s="101">
        <v>0.1724872767531038</v>
      </c>
      <c r="X107" s="101">
        <v>3.2443381911289954E-2</v>
      </c>
      <c r="Y107" s="101">
        <v>2.7465383405077228E-2</v>
      </c>
      <c r="DA107" s="131" t="s">
        <v>1619</v>
      </c>
    </row>
    <row r="108" spans="1:105" ht="12" customHeight="1" x14ac:dyDescent="0.25">
      <c r="A108" s="103" t="s">
        <v>52</v>
      </c>
      <c r="B108" s="104">
        <v>8.2190981380363279E-2</v>
      </c>
      <c r="C108" s="104">
        <v>9.6070487855034387E-2</v>
      </c>
      <c r="D108" s="104">
        <v>8.8130814753276027E-2</v>
      </c>
      <c r="E108" s="104">
        <v>8.9870588275513252E-2</v>
      </c>
      <c r="F108" s="104">
        <v>8.5147368310134655E-2</v>
      </c>
      <c r="G108" s="104">
        <v>9.9294692017589364E-2</v>
      </c>
      <c r="H108" s="104">
        <v>0.11933359668662191</v>
      </c>
      <c r="I108" s="104">
        <v>0.12112126132767619</v>
      </c>
      <c r="J108" s="104">
        <v>0.16873083364870803</v>
      </c>
      <c r="K108" s="104">
        <v>0.19377691265085342</v>
      </c>
      <c r="L108" s="104">
        <v>0.1605029496960256</v>
      </c>
      <c r="M108" s="104">
        <v>0.29183183149674219</v>
      </c>
      <c r="N108" s="104">
        <v>0.2846709904360768</v>
      </c>
      <c r="O108" s="104">
        <v>0.25478042007580776</v>
      </c>
      <c r="P108" s="104">
        <v>0.26048273398137972</v>
      </c>
      <c r="Q108" s="104">
        <v>0.21951432469280105</v>
      </c>
      <c r="R108" s="104">
        <v>0.38465362942691972</v>
      </c>
      <c r="S108" s="104">
        <v>0.35503345381923446</v>
      </c>
      <c r="T108" s="104">
        <v>0.36470472659325343</v>
      </c>
      <c r="U108" s="104">
        <v>0.40143976510928292</v>
      </c>
      <c r="V108" s="104">
        <v>0.36773117082874196</v>
      </c>
      <c r="W108" s="104">
        <v>0.4298159940503497</v>
      </c>
      <c r="X108" s="104">
        <v>0.27429598836962393</v>
      </c>
      <c r="Y108" s="104">
        <v>0.27419273206557171</v>
      </c>
      <c r="DA108" s="132" t="s">
        <v>1620</v>
      </c>
    </row>
    <row r="109" spans="1:105" ht="12" customHeight="1" x14ac:dyDescent="0.25">
      <c r="A109" s="106" t="s">
        <v>122</v>
      </c>
      <c r="B109" s="101">
        <v>120.59633994647247</v>
      </c>
      <c r="C109" s="101">
        <v>118.86032025429658</v>
      </c>
      <c r="D109" s="101">
        <v>119.75565465359506</v>
      </c>
      <c r="E109" s="101">
        <v>123.85530445364792</v>
      </c>
      <c r="F109" s="101">
        <v>120.67837764448009</v>
      </c>
      <c r="G109" s="101">
        <v>109.09641068645502</v>
      </c>
      <c r="H109" s="101">
        <v>108.79837619217733</v>
      </c>
      <c r="I109" s="101">
        <v>106.79401275552448</v>
      </c>
      <c r="J109" s="101">
        <v>106.37402787824276</v>
      </c>
      <c r="K109" s="101">
        <v>95.700347839865429</v>
      </c>
      <c r="L109" s="101">
        <v>102.17714391351559</v>
      </c>
      <c r="M109" s="101">
        <v>118.71392848133972</v>
      </c>
      <c r="N109" s="101">
        <v>137.8634163729788</v>
      </c>
      <c r="O109" s="101">
        <v>158.51362565064161</v>
      </c>
      <c r="P109" s="101">
        <v>128.09581466628734</v>
      </c>
      <c r="Q109" s="101">
        <v>114.8447192440527</v>
      </c>
      <c r="R109" s="101">
        <v>69.508462331505754</v>
      </c>
      <c r="S109" s="101">
        <v>48.336688513819773</v>
      </c>
      <c r="T109" s="101">
        <v>28.862318074377008</v>
      </c>
      <c r="U109" s="101">
        <v>20.883554959907059</v>
      </c>
      <c r="V109" s="101">
        <v>21.329387509056961</v>
      </c>
      <c r="W109" s="101">
        <v>23.320783990091059</v>
      </c>
      <c r="X109" s="101">
        <v>28.953255654264552</v>
      </c>
      <c r="Y109" s="101">
        <v>31.351654092055547</v>
      </c>
      <c r="DA109" s="131" t="s">
        <v>1621</v>
      </c>
    </row>
    <row r="110" spans="1:105" ht="12" customHeight="1" x14ac:dyDescent="0.25">
      <c r="A110" s="107" t="s">
        <v>121</v>
      </c>
      <c r="B110" s="104">
        <v>3.378841326377656</v>
      </c>
      <c r="C110" s="104">
        <v>3.2597891753063708</v>
      </c>
      <c r="D110" s="104">
        <v>3.1346743193831981</v>
      </c>
      <c r="E110" s="104">
        <v>3.3076935125141036</v>
      </c>
      <c r="F110" s="104">
        <v>3.2830059262085065</v>
      </c>
      <c r="G110" s="104">
        <v>3.1673977040810257</v>
      </c>
      <c r="H110" s="104">
        <v>3.7052766231630208</v>
      </c>
      <c r="I110" s="104">
        <v>4.4882291190518968</v>
      </c>
      <c r="J110" s="104">
        <v>4.9363103821864076</v>
      </c>
      <c r="K110" s="104">
        <v>5.3459939211689962</v>
      </c>
      <c r="L110" s="104">
        <v>8.8521479538332191</v>
      </c>
      <c r="M110" s="104">
        <v>11.89274724519073</v>
      </c>
      <c r="N110" s="104">
        <v>14.770580568446011</v>
      </c>
      <c r="O110" s="104">
        <v>16.478584633752426</v>
      </c>
      <c r="P110" s="104">
        <v>13.343000254885343</v>
      </c>
      <c r="Q110" s="104">
        <v>12.220569179171832</v>
      </c>
      <c r="R110" s="104">
        <v>5.9841033616841193</v>
      </c>
      <c r="S110" s="104">
        <v>3.6546638241992095</v>
      </c>
      <c r="T110" s="104">
        <v>1.997159208588863</v>
      </c>
      <c r="U110" s="104">
        <v>1.4555794227415508</v>
      </c>
      <c r="V110" s="104">
        <v>1.6917086744816272</v>
      </c>
      <c r="W110" s="104">
        <v>3.1125074109005477</v>
      </c>
      <c r="X110" s="104">
        <v>5.5604035247835322</v>
      </c>
      <c r="Y110" s="104">
        <v>6.0654330674914743</v>
      </c>
      <c r="DA110" s="132" t="s">
        <v>1622</v>
      </c>
    </row>
    <row r="111" spans="1:105" ht="12" customHeight="1" x14ac:dyDescent="0.25">
      <c r="A111" s="108" t="s">
        <v>53</v>
      </c>
      <c r="B111" s="98">
        <v>1.1173013536392953</v>
      </c>
      <c r="C111" s="98">
        <v>1.0237064371338591</v>
      </c>
      <c r="D111" s="98">
        <v>0.90375302393954404</v>
      </c>
      <c r="E111" s="98">
        <v>1.0435650371281979</v>
      </c>
      <c r="F111" s="98">
        <v>1.0025337159079</v>
      </c>
      <c r="G111" s="98">
        <v>0.88265428130758639</v>
      </c>
      <c r="H111" s="98">
        <v>0.97715560407471969</v>
      </c>
      <c r="I111" s="98">
        <v>1.4039142698412375</v>
      </c>
      <c r="J111" s="98">
        <v>1.4295366042362119</v>
      </c>
      <c r="K111" s="98">
        <v>1.4163802979445845</v>
      </c>
      <c r="L111" s="98">
        <v>4.7013686357286906</v>
      </c>
      <c r="M111" s="98">
        <v>3.0332413932365165</v>
      </c>
      <c r="N111" s="98">
        <v>4.7705631303488047</v>
      </c>
      <c r="O111" s="98">
        <v>5.5293213348409225</v>
      </c>
      <c r="P111" s="98">
        <v>3.2903852479842057</v>
      </c>
      <c r="Q111" s="98">
        <v>3.4389652734143192</v>
      </c>
      <c r="R111" s="98">
        <v>1.5837822260994414</v>
      </c>
      <c r="S111" s="98">
        <v>1.0737772592861601</v>
      </c>
      <c r="T111" s="98">
        <v>0.58023541940591095</v>
      </c>
      <c r="U111" s="98">
        <v>0.38836546587275733</v>
      </c>
      <c r="V111" s="98">
        <v>0.44885000870283681</v>
      </c>
      <c r="W111" s="98">
        <v>0.81135597478496957</v>
      </c>
      <c r="X111" s="98">
        <v>0.56676194546032843</v>
      </c>
      <c r="Y111" s="98">
        <v>0.50541709263461754</v>
      </c>
      <c r="DA111" s="63" t="s">
        <v>1623</v>
      </c>
    </row>
    <row r="112" spans="1:105" ht="12" customHeight="1" x14ac:dyDescent="0.25">
      <c r="A112" s="108" t="s">
        <v>52</v>
      </c>
      <c r="B112" s="98">
        <v>2.2615399727383609</v>
      </c>
      <c r="C112" s="98">
        <v>2.2360827381725117</v>
      </c>
      <c r="D112" s="98">
        <v>2.2309212954436539</v>
      </c>
      <c r="E112" s="98">
        <v>2.2641284753859057</v>
      </c>
      <c r="F112" s="98">
        <v>2.2804722103006068</v>
      </c>
      <c r="G112" s="98">
        <v>2.2847434227734391</v>
      </c>
      <c r="H112" s="98">
        <v>2.728121019088301</v>
      </c>
      <c r="I112" s="98">
        <v>3.0843148492106591</v>
      </c>
      <c r="J112" s="98">
        <v>3.5067737779501957</v>
      </c>
      <c r="K112" s="98">
        <v>3.9296136232244119</v>
      </c>
      <c r="L112" s="98">
        <v>4.1507793181045285</v>
      </c>
      <c r="M112" s="98">
        <v>8.8595058519542125</v>
      </c>
      <c r="N112" s="98">
        <v>10.000017438097206</v>
      </c>
      <c r="O112" s="98">
        <v>10.949263298911506</v>
      </c>
      <c r="P112" s="98">
        <v>10.052615006901137</v>
      </c>
      <c r="Q112" s="98">
        <v>8.7816039057575139</v>
      </c>
      <c r="R112" s="98">
        <v>4.4003211355846776</v>
      </c>
      <c r="S112" s="98">
        <v>2.5808865649130497</v>
      </c>
      <c r="T112" s="98">
        <v>1.416923789182952</v>
      </c>
      <c r="U112" s="98">
        <v>1.0672139568687935</v>
      </c>
      <c r="V112" s="98">
        <v>1.2428586657787903</v>
      </c>
      <c r="W112" s="98">
        <v>2.3011514361155783</v>
      </c>
      <c r="X112" s="98">
        <v>4.9936415793232038</v>
      </c>
      <c r="Y112" s="98">
        <v>5.5600159748568565</v>
      </c>
      <c r="DA112" s="63" t="s">
        <v>1624</v>
      </c>
    </row>
    <row r="113" spans="1:105" ht="12" customHeight="1" x14ac:dyDescent="0.25">
      <c r="A113" s="121" t="s">
        <v>54</v>
      </c>
      <c r="B113" s="122">
        <v>394.11591246960131</v>
      </c>
      <c r="C113" s="122">
        <v>392.33601068976884</v>
      </c>
      <c r="D113" s="122">
        <v>388.76803696923673</v>
      </c>
      <c r="E113" s="122">
        <v>369.69553058379552</v>
      </c>
      <c r="F113" s="122">
        <v>325.37051749633679</v>
      </c>
      <c r="G113" s="122">
        <v>328.38767325214553</v>
      </c>
      <c r="H113" s="122">
        <v>323.82970574663602</v>
      </c>
      <c r="I113" s="122">
        <v>334.70611271657617</v>
      </c>
      <c r="J113" s="122">
        <v>331.61024508216872</v>
      </c>
      <c r="K113" s="122">
        <v>271.04954798929248</v>
      </c>
      <c r="L113" s="122">
        <v>312.08488905441209</v>
      </c>
      <c r="M113" s="122">
        <v>295.67710751465654</v>
      </c>
      <c r="N113" s="122">
        <v>301.83091133651806</v>
      </c>
      <c r="O113" s="122">
        <v>298.84039967034198</v>
      </c>
      <c r="P113" s="122">
        <v>255.24443529049768</v>
      </c>
      <c r="Q113" s="122">
        <v>254.91822795929914</v>
      </c>
      <c r="R113" s="122">
        <v>233.27001265543993</v>
      </c>
      <c r="S113" s="122">
        <v>238.19141277392805</v>
      </c>
      <c r="T113" s="122">
        <v>224.2560887551731</v>
      </c>
      <c r="U113" s="122">
        <v>210.9439437817561</v>
      </c>
      <c r="V113" s="122">
        <v>206.9217202446174</v>
      </c>
      <c r="W113" s="122">
        <v>182.08040791257372</v>
      </c>
      <c r="X113" s="122">
        <v>180.29315252519521</v>
      </c>
      <c r="Y113" s="122">
        <v>151.90373232655031</v>
      </c>
      <c r="DA113" s="130" t="s">
        <v>1625</v>
      </c>
    </row>
    <row r="114" spans="1:105" ht="12" customHeight="1" x14ac:dyDescent="0.25">
      <c r="A114" s="97" t="s">
        <v>50</v>
      </c>
      <c r="B114" s="98">
        <v>206.50719077241439</v>
      </c>
      <c r="C114" s="98">
        <v>194.24792279487386</v>
      </c>
      <c r="D114" s="98">
        <v>194.63679548342373</v>
      </c>
      <c r="E114" s="98">
        <v>181.02323541413335</v>
      </c>
      <c r="F114" s="98">
        <v>174.85179520151095</v>
      </c>
      <c r="G114" s="98">
        <v>165.95094329641097</v>
      </c>
      <c r="H114" s="98">
        <v>155.54775466976957</v>
      </c>
      <c r="I114" s="98">
        <v>158.89054771904964</v>
      </c>
      <c r="J114" s="98">
        <v>143.64744839146422</v>
      </c>
      <c r="K114" s="98">
        <v>137.02775145181838</v>
      </c>
      <c r="L114" s="98">
        <v>129.64797086051624</v>
      </c>
      <c r="M114" s="98">
        <v>126.33731019072037</v>
      </c>
      <c r="N114" s="98">
        <v>117.50795154947251</v>
      </c>
      <c r="O114" s="98">
        <v>110.89999482808847</v>
      </c>
      <c r="P114" s="98">
        <v>105.63372232762127</v>
      </c>
      <c r="Q114" s="98">
        <v>98.529081727009412</v>
      </c>
      <c r="R114" s="98">
        <v>82.339995446977724</v>
      </c>
      <c r="S114" s="98">
        <v>81.992757026165322</v>
      </c>
      <c r="T114" s="98">
        <v>73.387683409653462</v>
      </c>
      <c r="U114" s="98">
        <v>67.541315284408299</v>
      </c>
      <c r="V114" s="98">
        <v>65.388545182339428</v>
      </c>
      <c r="W114" s="98">
        <v>54.082524913839563</v>
      </c>
      <c r="X114" s="98">
        <v>45.309661341337922</v>
      </c>
      <c r="Y114" s="98">
        <v>35.731205161414785</v>
      </c>
      <c r="DA114" s="63" t="s">
        <v>1626</v>
      </c>
    </row>
    <row r="115" spans="1:105" ht="12" customHeight="1" x14ac:dyDescent="0.25">
      <c r="A115" s="109" t="s">
        <v>120</v>
      </c>
      <c r="B115" s="33">
        <v>187.60872169718692</v>
      </c>
      <c r="C115" s="33">
        <v>198.08808789489498</v>
      </c>
      <c r="D115" s="33">
        <v>194.13124148581298</v>
      </c>
      <c r="E115" s="33">
        <v>188.67229516966216</v>
      </c>
      <c r="F115" s="33">
        <v>150.51872229482581</v>
      </c>
      <c r="G115" s="33">
        <v>162.43672995573459</v>
      </c>
      <c r="H115" s="33">
        <v>168.28195107686642</v>
      </c>
      <c r="I115" s="33">
        <v>175.81556499752654</v>
      </c>
      <c r="J115" s="33">
        <v>187.96279669070449</v>
      </c>
      <c r="K115" s="33">
        <v>134.0217965374741</v>
      </c>
      <c r="L115" s="33">
        <v>182.43691819389585</v>
      </c>
      <c r="M115" s="33">
        <v>169.33979732393615</v>
      </c>
      <c r="N115" s="33">
        <v>184.32295978704556</v>
      </c>
      <c r="O115" s="33">
        <v>187.94040484225351</v>
      </c>
      <c r="P115" s="33">
        <v>149.61071296287639</v>
      </c>
      <c r="Q115" s="33">
        <v>156.38914623228973</v>
      </c>
      <c r="R115" s="33">
        <v>150.9300172084622</v>
      </c>
      <c r="S115" s="33">
        <v>156.19865574776273</v>
      </c>
      <c r="T115" s="33">
        <v>150.86840534551962</v>
      </c>
      <c r="U115" s="33">
        <v>143.40262849734779</v>
      </c>
      <c r="V115" s="33">
        <v>141.53317506227799</v>
      </c>
      <c r="W115" s="33">
        <v>127.99788299873417</v>
      </c>
      <c r="X115" s="33">
        <v>134.9834911838573</v>
      </c>
      <c r="Y115" s="33">
        <v>116.17252716513552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4267.4639354888695</v>
      </c>
      <c r="C117" s="117">
        <f t="shared" si="19"/>
        <v>4826.3500154348885</v>
      </c>
      <c r="D117" s="117">
        <f t="shared" si="19"/>
        <v>4265.0731974672744</v>
      </c>
      <c r="E117" s="117">
        <f t="shared" si="19"/>
        <v>4559.3145105730027</v>
      </c>
      <c r="F117" s="117">
        <f t="shared" si="19"/>
        <v>4430.2513584028329</v>
      </c>
      <c r="G117" s="117">
        <f t="shared" si="19"/>
        <v>4471.8626182899607</v>
      </c>
      <c r="H117" s="117">
        <f t="shared" si="19"/>
        <v>4167.4193438704469</v>
      </c>
      <c r="I117" s="117">
        <f t="shared" si="19"/>
        <v>3563.7532603402424</v>
      </c>
      <c r="J117" s="117">
        <f t="shared" si="19"/>
        <v>4136.0203881591533</v>
      </c>
      <c r="K117" s="117">
        <f t="shared" si="19"/>
        <v>4004.811203973813</v>
      </c>
      <c r="L117" s="117">
        <f t="shared" si="19"/>
        <v>3785.2620388723217</v>
      </c>
      <c r="M117" s="117">
        <f t="shared" si="19"/>
        <v>3165.8651205771107</v>
      </c>
      <c r="N117" s="117">
        <f t="shared" si="19"/>
        <v>3624.3529641625064</v>
      </c>
      <c r="O117" s="117">
        <f t="shared" si="19"/>
        <v>3773.2873275969087</v>
      </c>
      <c r="P117" s="117">
        <f t="shared" si="19"/>
        <v>2762.9037245607578</v>
      </c>
      <c r="Q117" s="117">
        <f t="shared" si="19"/>
        <v>2878.1796276410719</v>
      </c>
      <c r="R117" s="117">
        <f t="shared" ref="R117:V117" si="20">R118+R121+R123+R132</f>
        <v>3020.8194746592553</v>
      </c>
      <c r="S117" s="117">
        <f t="shared" si="20"/>
        <v>2937.6239440869304</v>
      </c>
      <c r="T117" s="117">
        <f t="shared" si="20"/>
        <v>2730.0951605711757</v>
      </c>
      <c r="U117" s="117">
        <f t="shared" si="20"/>
        <v>2689.0697403088602</v>
      </c>
      <c r="V117" s="117">
        <f t="shared" si="20"/>
        <v>2395.3133635137829</v>
      </c>
      <c r="W117" s="117">
        <f t="shared" ref="W117:Y117" si="21">W118+W121+W123+W132</f>
        <v>2717.0530415962239</v>
      </c>
      <c r="X117" s="117">
        <f t="shared" si="21"/>
        <v>2055.3225459501887</v>
      </c>
      <c r="Y117" s="117">
        <f t="shared" si="21"/>
        <v>1855.3491238853994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3569.5454885637691</v>
      </c>
      <c r="C118" s="122">
        <f t="shared" si="22"/>
        <v>4105.2839131239243</v>
      </c>
      <c r="D118" s="122">
        <f t="shared" si="22"/>
        <v>3571.2256367527689</v>
      </c>
      <c r="E118" s="122">
        <f t="shared" si="22"/>
        <v>3806.5126306637153</v>
      </c>
      <c r="F118" s="122">
        <f t="shared" si="22"/>
        <v>3775.5134168845552</v>
      </c>
      <c r="G118" s="122">
        <f t="shared" si="22"/>
        <v>3816.9103770378306</v>
      </c>
      <c r="H118" s="122">
        <f t="shared" si="22"/>
        <v>3499.9702491353355</v>
      </c>
      <c r="I118" s="122">
        <f t="shared" si="22"/>
        <v>2935.766916131055</v>
      </c>
      <c r="J118" s="122">
        <f t="shared" si="22"/>
        <v>3475.8166707268674</v>
      </c>
      <c r="K118" s="122">
        <f t="shared" si="22"/>
        <v>3418.2502014546703</v>
      </c>
      <c r="L118" s="122">
        <f t="shared" si="22"/>
        <v>3174.2003236682108</v>
      </c>
      <c r="M118" s="122">
        <f t="shared" si="22"/>
        <v>2548.1281653796441</v>
      </c>
      <c r="N118" s="122">
        <f t="shared" si="22"/>
        <v>2981.3471786489904</v>
      </c>
      <c r="O118" s="122">
        <f t="shared" si="22"/>
        <v>3139.14120526032</v>
      </c>
      <c r="P118" s="122">
        <f t="shared" si="22"/>
        <v>2199.3810411563168</v>
      </c>
      <c r="Q118" s="122">
        <f t="shared" si="22"/>
        <v>2338.2972970142964</v>
      </c>
      <c r="R118" s="122">
        <f t="shared" ref="R118:V118" si="23">SUM(R119:R120)</f>
        <v>2438.9015312379415</v>
      </c>
      <c r="S118" s="122">
        <f t="shared" si="23"/>
        <v>2361.6839916775752</v>
      </c>
      <c r="T118" s="122">
        <f t="shared" si="23"/>
        <v>2177.8371379036334</v>
      </c>
      <c r="U118" s="122">
        <f t="shared" si="23"/>
        <v>2146.0019619629156</v>
      </c>
      <c r="V118" s="122">
        <f t="shared" si="23"/>
        <v>1859.012937028021</v>
      </c>
      <c r="W118" s="122">
        <f t="shared" ref="W118:Y118" si="24">SUM(W119:W120)</f>
        <v>2186.6376425178305</v>
      </c>
      <c r="X118" s="122">
        <f t="shared" si="24"/>
        <v>1674.3116650090808</v>
      </c>
      <c r="Y118" s="122">
        <f t="shared" si="24"/>
        <v>1512.4934241997889</v>
      </c>
      <c r="DA118" s="130" t="s">
        <v>1779</v>
      </c>
    </row>
    <row r="119" spans="1:105" ht="12" customHeight="1" x14ac:dyDescent="0.25">
      <c r="A119" s="97" t="s">
        <v>211</v>
      </c>
      <c r="B119" s="98">
        <v>3482.1624776037115</v>
      </c>
      <c r="C119" s="98">
        <v>4007.2801588852581</v>
      </c>
      <c r="D119" s="98">
        <v>3487.0688108693598</v>
      </c>
      <c r="E119" s="98">
        <v>3720.8599387271024</v>
      </c>
      <c r="F119" s="98">
        <v>3689.9190832401086</v>
      </c>
      <c r="G119" s="98">
        <v>3732.32505510601</v>
      </c>
      <c r="H119" s="98">
        <v>3423.8430654486501</v>
      </c>
      <c r="I119" s="98">
        <v>2871.9124543727135</v>
      </c>
      <c r="J119" s="98">
        <v>3401.3758457231356</v>
      </c>
      <c r="K119" s="98">
        <v>3347.1104996226713</v>
      </c>
      <c r="L119" s="98">
        <v>3108.5785825122857</v>
      </c>
      <c r="M119" s="98">
        <v>2496.6313565004043</v>
      </c>
      <c r="N119" s="98">
        <v>2921.0747194543255</v>
      </c>
      <c r="O119" s="98">
        <v>3076.2722092095323</v>
      </c>
      <c r="P119" s="98">
        <v>2155.7792302100638</v>
      </c>
      <c r="Q119" s="98">
        <v>2292.2403752650443</v>
      </c>
      <c r="R119" s="98">
        <v>2391.0677735015042</v>
      </c>
      <c r="S119" s="98">
        <v>2315.6454476168437</v>
      </c>
      <c r="T119" s="98">
        <v>2135.7299774815979</v>
      </c>
      <c r="U119" s="98">
        <v>2104.5627937887657</v>
      </c>
      <c r="V119" s="98">
        <v>1823.3997240823492</v>
      </c>
      <c r="W119" s="98">
        <v>2144.450670221881</v>
      </c>
      <c r="X119" s="98">
        <v>1642.6985713824529</v>
      </c>
      <c r="Y119" s="98">
        <v>1483.9775862016616</v>
      </c>
      <c r="DA119" s="63" t="s">
        <v>1780</v>
      </c>
    </row>
    <row r="120" spans="1:105" ht="12" customHeight="1" x14ac:dyDescent="0.25">
      <c r="A120" s="97" t="s">
        <v>53</v>
      </c>
      <c r="B120" s="98">
        <v>87.383010960057604</v>
      </c>
      <c r="C120" s="98">
        <v>98.003754238666488</v>
      </c>
      <c r="D120" s="98">
        <v>84.15682588340897</v>
      </c>
      <c r="E120" s="98">
        <v>85.652691936612968</v>
      </c>
      <c r="F120" s="98">
        <v>85.594333644446522</v>
      </c>
      <c r="G120" s="98">
        <v>84.585321931820417</v>
      </c>
      <c r="H120" s="98">
        <v>76.127183686685342</v>
      </c>
      <c r="I120" s="98">
        <v>63.854461758341685</v>
      </c>
      <c r="J120" s="98">
        <v>74.440825003731788</v>
      </c>
      <c r="K120" s="98">
        <v>71.139701831998892</v>
      </c>
      <c r="L120" s="98">
        <v>65.621741155924866</v>
      </c>
      <c r="M120" s="98">
        <v>51.496808879239929</v>
      </c>
      <c r="N120" s="98">
        <v>60.272459194664641</v>
      </c>
      <c r="O120" s="98">
        <v>62.86899605078785</v>
      </c>
      <c r="P120" s="98">
        <v>43.60181094625306</v>
      </c>
      <c r="Q120" s="98">
        <v>46.056921749252297</v>
      </c>
      <c r="R120" s="98">
        <v>47.833757736437278</v>
      </c>
      <c r="S120" s="98">
        <v>46.03854406073161</v>
      </c>
      <c r="T120" s="98">
        <v>42.107160422035449</v>
      </c>
      <c r="U120" s="98">
        <v>41.439168174150055</v>
      </c>
      <c r="V120" s="98">
        <v>35.613212945671783</v>
      </c>
      <c r="W120" s="98">
        <v>42.186972295949424</v>
      </c>
      <c r="X120" s="98">
        <v>31.613093626627954</v>
      </c>
      <c r="Y120" s="98">
        <v>28.515837998127356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18.010036746997262</v>
      </c>
      <c r="C121" s="122">
        <f t="shared" si="25"/>
        <v>23.305569183600099</v>
      </c>
      <c r="D121" s="122">
        <f t="shared" si="25"/>
        <v>19.174266826880466</v>
      </c>
      <c r="E121" s="122">
        <f t="shared" si="25"/>
        <v>66.78896848788672</v>
      </c>
      <c r="F121" s="122">
        <f t="shared" si="25"/>
        <v>21.336071191855002</v>
      </c>
      <c r="G121" s="122">
        <f t="shared" si="25"/>
        <v>30.473516204918813</v>
      </c>
      <c r="H121" s="122">
        <f t="shared" si="25"/>
        <v>43.558093263776577</v>
      </c>
      <c r="I121" s="122">
        <f t="shared" si="25"/>
        <v>20.623986282641447</v>
      </c>
      <c r="J121" s="122">
        <f t="shared" si="25"/>
        <v>21.637433061541625</v>
      </c>
      <c r="K121" s="122">
        <f t="shared" si="25"/>
        <v>25.72860531964962</v>
      </c>
      <c r="L121" s="122">
        <f t="shared" si="25"/>
        <v>25.706444599692748</v>
      </c>
      <c r="M121" s="122">
        <f t="shared" si="25"/>
        <v>25.370444499679945</v>
      </c>
      <c r="N121" s="122">
        <f t="shared" si="25"/>
        <v>25.250202330348539</v>
      </c>
      <c r="O121" s="122">
        <f t="shared" si="25"/>
        <v>26.913814899165118</v>
      </c>
      <c r="P121" s="122">
        <f t="shared" si="25"/>
        <v>28.955444299435676</v>
      </c>
      <c r="Q121" s="122">
        <f t="shared" si="25"/>
        <v>29.301552835823358</v>
      </c>
      <c r="R121" s="122">
        <f t="shared" si="25"/>
        <v>32.244258859737961</v>
      </c>
      <c r="S121" s="122">
        <f t="shared" si="25"/>
        <v>30.113538958515647</v>
      </c>
      <c r="T121" s="122">
        <f t="shared" si="25"/>
        <v>33.714137653599089</v>
      </c>
      <c r="U121" s="122">
        <f t="shared" si="25"/>
        <v>38.369584530213906</v>
      </c>
      <c r="V121" s="122">
        <f t="shared" si="25"/>
        <v>47.972602822604642</v>
      </c>
      <c r="W121" s="122">
        <f t="shared" si="25"/>
        <v>50.477090775169714</v>
      </c>
      <c r="X121" s="122">
        <f t="shared" si="25"/>
        <v>37.435649174382284</v>
      </c>
      <c r="Y121" s="122">
        <f t="shared" si="25"/>
        <v>37.770532441396007</v>
      </c>
      <c r="DA121" s="130" t="s">
        <v>1782</v>
      </c>
    </row>
    <row r="122" spans="1:105" ht="12" customHeight="1" x14ac:dyDescent="0.25">
      <c r="A122" s="97" t="s">
        <v>53</v>
      </c>
      <c r="B122" s="98">
        <v>18.010036746997262</v>
      </c>
      <c r="C122" s="98">
        <v>23.305569183600099</v>
      </c>
      <c r="D122" s="98">
        <v>19.174266826880466</v>
      </c>
      <c r="E122" s="98">
        <v>66.78896848788672</v>
      </c>
      <c r="F122" s="98">
        <v>21.336071191855002</v>
      </c>
      <c r="G122" s="98">
        <v>30.473516204918813</v>
      </c>
      <c r="H122" s="98">
        <v>43.558093263776577</v>
      </c>
      <c r="I122" s="98">
        <v>20.623986282641447</v>
      </c>
      <c r="J122" s="98">
        <v>21.637433061541625</v>
      </c>
      <c r="K122" s="98">
        <v>25.72860531964962</v>
      </c>
      <c r="L122" s="98">
        <v>25.706444599692748</v>
      </c>
      <c r="M122" s="98">
        <v>25.370444499679945</v>
      </c>
      <c r="N122" s="98">
        <v>25.250202330348539</v>
      </c>
      <c r="O122" s="98">
        <v>26.913814899165118</v>
      </c>
      <c r="P122" s="98">
        <v>28.955444299435676</v>
      </c>
      <c r="Q122" s="98">
        <v>29.301552835823358</v>
      </c>
      <c r="R122" s="98">
        <v>32.244258859737961</v>
      </c>
      <c r="S122" s="98">
        <v>30.113538958515647</v>
      </c>
      <c r="T122" s="98">
        <v>33.714137653599089</v>
      </c>
      <c r="U122" s="98">
        <v>38.369584530213906</v>
      </c>
      <c r="V122" s="98">
        <v>47.972602822604642</v>
      </c>
      <c r="W122" s="98">
        <v>50.477090775169714</v>
      </c>
      <c r="X122" s="98">
        <v>37.435649174382284</v>
      </c>
      <c r="Y122" s="98">
        <v>37.770532441396007</v>
      </c>
      <c r="DA122" s="63" t="s">
        <v>1783</v>
      </c>
    </row>
    <row r="123" spans="1:105" ht="12" customHeight="1" x14ac:dyDescent="0.25">
      <c r="A123" s="121" t="s">
        <v>55</v>
      </c>
      <c r="B123" s="122">
        <v>411.28460066236994</v>
      </c>
      <c r="C123" s="122">
        <v>428.12509674229733</v>
      </c>
      <c r="D123" s="122">
        <v>407.2401557445757</v>
      </c>
      <c r="E123" s="122">
        <v>430.46451521420562</v>
      </c>
      <c r="F123" s="122">
        <v>410.27870692738929</v>
      </c>
      <c r="G123" s="122">
        <v>397.00761055627464</v>
      </c>
      <c r="H123" s="122">
        <v>397.56031951400649</v>
      </c>
      <c r="I123" s="122">
        <v>372.72117275045662</v>
      </c>
      <c r="J123" s="122">
        <v>403.72355011244377</v>
      </c>
      <c r="K123" s="122">
        <v>371.78186067694492</v>
      </c>
      <c r="L123" s="122">
        <v>362.94343428537189</v>
      </c>
      <c r="M123" s="122">
        <v>381.90466786165626</v>
      </c>
      <c r="N123" s="122">
        <v>400.59984721471329</v>
      </c>
      <c r="O123" s="122">
        <v>390.73711361035032</v>
      </c>
      <c r="P123" s="122">
        <v>351.1400005849913</v>
      </c>
      <c r="Q123" s="122">
        <v>325.60411826606952</v>
      </c>
      <c r="R123" s="122">
        <v>378.14528204843998</v>
      </c>
      <c r="S123" s="122">
        <v>368.99955281284736</v>
      </c>
      <c r="T123" s="122">
        <v>349.88119418536405</v>
      </c>
      <c r="U123" s="122">
        <v>343.99403726738632</v>
      </c>
      <c r="V123" s="122">
        <v>328.66981524902542</v>
      </c>
      <c r="W123" s="122">
        <v>337.07948725280301</v>
      </c>
      <c r="X123" s="122">
        <v>199.02830940548381</v>
      </c>
      <c r="Y123" s="122">
        <v>181.49030462538369</v>
      </c>
      <c r="DA123" s="130" t="s">
        <v>1784</v>
      </c>
    </row>
    <row r="124" spans="1:105" ht="12" customHeight="1" x14ac:dyDescent="0.25">
      <c r="A124" s="97" t="s">
        <v>138</v>
      </c>
      <c r="B124" s="98">
        <v>325.57137301442589</v>
      </c>
      <c r="C124" s="98">
        <v>343.24507108016604</v>
      </c>
      <c r="D124" s="98">
        <v>321.4297092316001</v>
      </c>
      <c r="E124" s="98">
        <v>341.28474304170669</v>
      </c>
      <c r="F124" s="98">
        <v>322.91335684255699</v>
      </c>
      <c r="G124" s="98">
        <v>317.36711433781028</v>
      </c>
      <c r="H124" s="98">
        <v>317.12145362014758</v>
      </c>
      <c r="I124" s="98">
        <v>292.79143473714424</v>
      </c>
      <c r="J124" s="98">
        <v>323.51520850931746</v>
      </c>
      <c r="K124" s="98">
        <v>298.57353254256026</v>
      </c>
      <c r="L124" s="98">
        <v>282.36801894086733</v>
      </c>
      <c r="M124" s="98">
        <v>285.6685795754417</v>
      </c>
      <c r="N124" s="98">
        <v>287.81474472020312</v>
      </c>
      <c r="O124" s="98">
        <v>260.92636398899975</v>
      </c>
      <c r="P124" s="98">
        <v>245.58076987501343</v>
      </c>
      <c r="Q124" s="98">
        <v>230.67159198779686</v>
      </c>
      <c r="R124" s="98">
        <v>321.29922116927673</v>
      </c>
      <c r="S124" s="98">
        <v>329.70021234845211</v>
      </c>
      <c r="T124" s="98">
        <v>326.28868968970903</v>
      </c>
      <c r="U124" s="98">
        <v>326.73425478007658</v>
      </c>
      <c r="V124" s="98">
        <v>310.44884774157322</v>
      </c>
      <c r="W124" s="98">
        <v>314.9720115073635</v>
      </c>
      <c r="X124" s="98">
        <v>169.9251109444256</v>
      </c>
      <c r="Y124" s="98">
        <v>149.84914474959146</v>
      </c>
      <c r="DA124" s="63" t="s">
        <v>1785</v>
      </c>
    </row>
    <row r="125" spans="1:105" ht="12" customHeight="1" x14ac:dyDescent="0.25">
      <c r="A125" s="97" t="s">
        <v>137</v>
      </c>
      <c r="B125" s="98">
        <v>0.10997622141837264</v>
      </c>
      <c r="C125" s="98">
        <v>0.12633170557355317</v>
      </c>
      <c r="D125" s="98">
        <v>0.11280979262073865</v>
      </c>
      <c r="E125" s="98">
        <v>0.11862762421919891</v>
      </c>
      <c r="F125" s="98">
        <v>0.11127381574707076</v>
      </c>
      <c r="G125" s="98">
        <v>0.12626999886048801</v>
      </c>
      <c r="H125" s="98">
        <v>0.14960758747075636</v>
      </c>
      <c r="I125" s="98">
        <v>0.16018706942964642</v>
      </c>
      <c r="J125" s="98">
        <v>0.21764990162617068</v>
      </c>
      <c r="K125" s="98">
        <v>0.24367647802515893</v>
      </c>
      <c r="L125" s="98">
        <v>0.29020946667660952</v>
      </c>
      <c r="M125" s="98">
        <v>0.36350088026346278</v>
      </c>
      <c r="N125" s="98">
        <v>0.38232711102001704</v>
      </c>
      <c r="O125" s="98">
        <v>0.34771835433279136</v>
      </c>
      <c r="P125" s="98">
        <v>0.32212134369925449</v>
      </c>
      <c r="Q125" s="98">
        <v>0.28167887877638731</v>
      </c>
      <c r="R125" s="98">
        <v>0.48603332942640731</v>
      </c>
      <c r="S125" s="98">
        <v>0.46343699759931178</v>
      </c>
      <c r="T125" s="98">
        <v>0.47486688245068004</v>
      </c>
      <c r="U125" s="98">
        <v>0.50942026116912986</v>
      </c>
      <c r="V125" s="98">
        <v>0.4689180857073198</v>
      </c>
      <c r="W125" s="98">
        <v>0.55147641109128442</v>
      </c>
      <c r="X125" s="98">
        <v>0.29744328632095285</v>
      </c>
      <c r="Y125" s="98">
        <v>0.29428678287756721</v>
      </c>
      <c r="DA125" s="63" t="s">
        <v>1786</v>
      </c>
    </row>
    <row r="126" spans="1:105" ht="12" customHeight="1" x14ac:dyDescent="0.25">
      <c r="A126" s="100" t="s">
        <v>211</v>
      </c>
      <c r="B126" s="101">
        <v>2.7785240038009362E-2</v>
      </c>
      <c r="C126" s="101">
        <v>3.0261217718518786E-2</v>
      </c>
      <c r="D126" s="101">
        <v>2.467897786746262E-2</v>
      </c>
      <c r="E126" s="101">
        <v>2.8757035943685658E-2</v>
      </c>
      <c r="F126" s="101">
        <v>2.6126447436936109E-2</v>
      </c>
      <c r="G126" s="101">
        <v>2.6975306842898634E-2</v>
      </c>
      <c r="H126" s="101">
        <v>3.0273990784134459E-2</v>
      </c>
      <c r="I126" s="101">
        <v>3.9065808101970231E-2</v>
      </c>
      <c r="J126" s="101">
        <v>4.8919067977462656E-2</v>
      </c>
      <c r="K126" s="101">
        <v>4.9899565374305503E-2</v>
      </c>
      <c r="L126" s="101">
        <v>0.12970651698058391</v>
      </c>
      <c r="M126" s="101">
        <v>7.1669048766720575E-2</v>
      </c>
      <c r="N126" s="101">
        <v>9.7656120583940215E-2</v>
      </c>
      <c r="O126" s="101">
        <v>9.2937934256983615E-2</v>
      </c>
      <c r="P126" s="101">
        <v>6.163860971787477E-2</v>
      </c>
      <c r="Q126" s="101">
        <v>6.2164554083586232E-2</v>
      </c>
      <c r="R126" s="101">
        <v>0.10137969999948759</v>
      </c>
      <c r="S126" s="101">
        <v>0.10840354378007735</v>
      </c>
      <c r="T126" s="101">
        <v>0.11016215585742661</v>
      </c>
      <c r="U126" s="101">
        <v>0.10798049605984694</v>
      </c>
      <c r="V126" s="101">
        <v>0.10118691487857784</v>
      </c>
      <c r="W126" s="101">
        <v>0.12166041704093469</v>
      </c>
      <c r="X126" s="101">
        <v>2.314729795132894E-2</v>
      </c>
      <c r="Y126" s="101">
        <v>2.0094050811995483E-2</v>
      </c>
      <c r="DA126" s="131" t="s">
        <v>1787</v>
      </c>
    </row>
    <row r="127" spans="1:105" ht="12" customHeight="1" x14ac:dyDescent="0.25">
      <c r="A127" s="103" t="s">
        <v>52</v>
      </c>
      <c r="B127" s="104">
        <v>8.2190981380363279E-2</v>
      </c>
      <c r="C127" s="104">
        <v>9.6070487855034387E-2</v>
      </c>
      <c r="D127" s="104">
        <v>8.8130814753276027E-2</v>
      </c>
      <c r="E127" s="104">
        <v>8.9870588275513252E-2</v>
      </c>
      <c r="F127" s="104">
        <v>8.5147368310134655E-2</v>
      </c>
      <c r="G127" s="104">
        <v>9.9294692017589364E-2</v>
      </c>
      <c r="H127" s="104">
        <v>0.11933359668662191</v>
      </c>
      <c r="I127" s="104">
        <v>0.12112126132767619</v>
      </c>
      <c r="J127" s="104">
        <v>0.16873083364870803</v>
      </c>
      <c r="K127" s="104">
        <v>0.19377691265085342</v>
      </c>
      <c r="L127" s="104">
        <v>0.1605029496960256</v>
      </c>
      <c r="M127" s="104">
        <v>0.29183183149674219</v>
      </c>
      <c r="N127" s="104">
        <v>0.2846709904360768</v>
      </c>
      <c r="O127" s="104">
        <v>0.25478042007580776</v>
      </c>
      <c r="P127" s="104">
        <v>0.26048273398137972</v>
      </c>
      <c r="Q127" s="104">
        <v>0.21951432469280105</v>
      </c>
      <c r="R127" s="104">
        <v>0.38465362942691972</v>
      </c>
      <c r="S127" s="104">
        <v>0.35503345381923446</v>
      </c>
      <c r="T127" s="104">
        <v>0.36470472659325343</v>
      </c>
      <c r="U127" s="104">
        <v>0.40143976510928292</v>
      </c>
      <c r="V127" s="104">
        <v>0.36773117082874196</v>
      </c>
      <c r="W127" s="104">
        <v>0.4298159940503497</v>
      </c>
      <c r="X127" s="104">
        <v>0.27429598836962393</v>
      </c>
      <c r="Y127" s="104">
        <v>0.27419273206557171</v>
      </c>
      <c r="DA127" s="132" t="s">
        <v>1788</v>
      </c>
    </row>
    <row r="128" spans="1:105" ht="12" customHeight="1" x14ac:dyDescent="0.25">
      <c r="A128" s="106" t="s">
        <v>122</v>
      </c>
      <c r="B128" s="101">
        <v>82.576654998099372</v>
      </c>
      <c r="C128" s="101">
        <v>81.813319355877454</v>
      </c>
      <c r="D128" s="101">
        <v>82.842341040922463</v>
      </c>
      <c r="E128" s="101">
        <v>86.07242701457352</v>
      </c>
      <c r="F128" s="101">
        <v>84.273732794927454</v>
      </c>
      <c r="G128" s="101">
        <v>76.609315448791392</v>
      </c>
      <c r="H128" s="101">
        <v>76.869935390663258</v>
      </c>
      <c r="I128" s="101">
        <v>75.688961191835944</v>
      </c>
      <c r="J128" s="101">
        <v>75.468360756112688</v>
      </c>
      <c r="K128" s="101">
        <v>68.026785609832046</v>
      </c>
      <c r="L128" s="101">
        <v>72.778214349637651</v>
      </c>
      <c r="M128" s="101">
        <v>84.840233397586772</v>
      </c>
      <c r="N128" s="101">
        <v>98.974577634975049</v>
      </c>
      <c r="O128" s="101">
        <v>114.52549844519388</v>
      </c>
      <c r="P128" s="101">
        <v>92.8059612948108</v>
      </c>
      <c r="Q128" s="101">
        <v>83.379600008451376</v>
      </c>
      <c r="R128" s="101">
        <v>50.804132993187153</v>
      </c>
      <c r="S128" s="101">
        <v>35.467273303382456</v>
      </c>
      <c r="T128" s="101">
        <v>21.27254920578736</v>
      </c>
      <c r="U128" s="101">
        <v>15.396441945089338</v>
      </c>
      <c r="V128" s="101">
        <v>16.16726468147554</v>
      </c>
      <c r="W128" s="101">
        <v>18.606779314893181</v>
      </c>
      <c r="X128" s="101">
        <v>23.353347672982615</v>
      </c>
      <c r="Y128" s="101">
        <v>25.376503213785373</v>
      </c>
      <c r="DA128" s="131" t="s">
        <v>1789</v>
      </c>
    </row>
    <row r="129" spans="1:105" ht="12" customHeight="1" x14ac:dyDescent="0.25">
      <c r="A129" s="107" t="s">
        <v>121</v>
      </c>
      <c r="B129" s="104">
        <v>3.0265964284262621</v>
      </c>
      <c r="C129" s="104">
        <v>2.9403746006802587</v>
      </c>
      <c r="D129" s="104">
        <v>2.8552956794324249</v>
      </c>
      <c r="E129" s="104">
        <v>2.9887175337062328</v>
      </c>
      <c r="F129" s="104">
        <v>2.9803434741577499</v>
      </c>
      <c r="G129" s="104">
        <v>2.9049107708125002</v>
      </c>
      <c r="H129" s="104">
        <v>3.4193229157248952</v>
      </c>
      <c r="I129" s="104">
        <v>4.0805897520467687</v>
      </c>
      <c r="J129" s="104">
        <v>4.5223309453874663</v>
      </c>
      <c r="K129" s="104">
        <v>4.9378660465274482</v>
      </c>
      <c r="L129" s="104">
        <v>7.5069915281902553</v>
      </c>
      <c r="M129" s="104">
        <v>11.032354008364326</v>
      </c>
      <c r="N129" s="104">
        <v>13.428197748515091</v>
      </c>
      <c r="O129" s="104">
        <v>14.937532821823901</v>
      </c>
      <c r="P129" s="104">
        <v>12.431148071467796</v>
      </c>
      <c r="Q129" s="104">
        <v>11.271247391044932</v>
      </c>
      <c r="R129" s="104">
        <v>5.5558945565496503</v>
      </c>
      <c r="S129" s="104">
        <v>3.368630163413453</v>
      </c>
      <c r="T129" s="104">
        <v>1.8450884074170011</v>
      </c>
      <c r="U129" s="104">
        <v>1.3539202810512492</v>
      </c>
      <c r="V129" s="104">
        <v>1.5847847402692883</v>
      </c>
      <c r="W129" s="104">
        <v>2.9492200194550522</v>
      </c>
      <c r="X129" s="104">
        <v>5.4524075017546778</v>
      </c>
      <c r="Y129" s="104">
        <v>5.9703698791292537</v>
      </c>
      <c r="DA129" s="132" t="s">
        <v>1790</v>
      </c>
    </row>
    <row r="130" spans="1:105" ht="12" customHeight="1" x14ac:dyDescent="0.25">
      <c r="A130" s="108" t="s">
        <v>53</v>
      </c>
      <c r="B130" s="98">
        <v>0.76505645568790137</v>
      </c>
      <c r="C130" s="98">
        <v>0.70429186250774689</v>
      </c>
      <c r="D130" s="98">
        <v>0.62437438398877088</v>
      </c>
      <c r="E130" s="98">
        <v>0.72458905832032716</v>
      </c>
      <c r="F130" s="98">
        <v>0.69987126385714338</v>
      </c>
      <c r="G130" s="98">
        <v>0.62016734803906082</v>
      </c>
      <c r="H130" s="98">
        <v>0.69120189663659404</v>
      </c>
      <c r="I130" s="98">
        <v>0.9962749028361092</v>
      </c>
      <c r="J130" s="98">
        <v>1.0155571674372705</v>
      </c>
      <c r="K130" s="98">
        <v>1.0082524233030363</v>
      </c>
      <c r="L130" s="98">
        <v>3.3562122100857268</v>
      </c>
      <c r="M130" s="98">
        <v>2.1728481564101134</v>
      </c>
      <c r="N130" s="98">
        <v>3.4281803104178841</v>
      </c>
      <c r="O130" s="98">
        <v>3.9882695229123946</v>
      </c>
      <c r="P130" s="98">
        <v>2.3785330645666578</v>
      </c>
      <c r="Q130" s="98">
        <v>2.4896434852874183</v>
      </c>
      <c r="R130" s="98">
        <v>1.1555734209649726</v>
      </c>
      <c r="S130" s="98">
        <v>0.78774359850040343</v>
      </c>
      <c r="T130" s="98">
        <v>0.42816461823404911</v>
      </c>
      <c r="U130" s="98">
        <v>0.28670632418245567</v>
      </c>
      <c r="V130" s="98">
        <v>0.34192607449049794</v>
      </c>
      <c r="W130" s="98">
        <v>0.64806858333947404</v>
      </c>
      <c r="X130" s="98">
        <v>0.45876592243147396</v>
      </c>
      <c r="Y130" s="98">
        <v>0.41035390427239721</v>
      </c>
      <c r="DA130" s="63" t="s">
        <v>1791</v>
      </c>
    </row>
    <row r="131" spans="1:105" ht="12" customHeight="1" x14ac:dyDescent="0.25">
      <c r="A131" s="108" t="s">
        <v>52</v>
      </c>
      <c r="B131" s="98">
        <v>2.2615399727383609</v>
      </c>
      <c r="C131" s="98">
        <v>2.2360827381725117</v>
      </c>
      <c r="D131" s="98">
        <v>2.2309212954436539</v>
      </c>
      <c r="E131" s="98">
        <v>2.2641284753859057</v>
      </c>
      <c r="F131" s="98">
        <v>2.2804722103006068</v>
      </c>
      <c r="G131" s="98">
        <v>2.2847434227734391</v>
      </c>
      <c r="H131" s="98">
        <v>2.728121019088301</v>
      </c>
      <c r="I131" s="98">
        <v>3.0843148492106591</v>
      </c>
      <c r="J131" s="98">
        <v>3.5067737779501957</v>
      </c>
      <c r="K131" s="98">
        <v>3.9296136232244119</v>
      </c>
      <c r="L131" s="98">
        <v>4.1507793181045285</v>
      </c>
      <c r="M131" s="98">
        <v>8.8595058519542125</v>
      </c>
      <c r="N131" s="98">
        <v>10.000017438097206</v>
      </c>
      <c r="O131" s="98">
        <v>10.949263298911506</v>
      </c>
      <c r="P131" s="98">
        <v>10.052615006901137</v>
      </c>
      <c r="Q131" s="98">
        <v>8.7816039057575139</v>
      </c>
      <c r="R131" s="98">
        <v>4.4003211355846776</v>
      </c>
      <c r="S131" s="98">
        <v>2.5808865649130497</v>
      </c>
      <c r="T131" s="98">
        <v>1.416923789182952</v>
      </c>
      <c r="U131" s="98">
        <v>1.0672139568687935</v>
      </c>
      <c r="V131" s="98">
        <v>1.2428586657787903</v>
      </c>
      <c r="W131" s="98">
        <v>2.3011514361155783</v>
      </c>
      <c r="X131" s="98">
        <v>4.9936415793232038</v>
      </c>
      <c r="Y131" s="98">
        <v>5.5600159748568565</v>
      </c>
      <c r="DA131" s="63" t="s">
        <v>1792</v>
      </c>
    </row>
    <row r="132" spans="1:105" ht="12" customHeight="1" x14ac:dyDescent="0.25">
      <c r="A132" s="121" t="s">
        <v>54</v>
      </c>
      <c r="B132" s="122">
        <v>268.62380951573277</v>
      </c>
      <c r="C132" s="122">
        <v>269.63543638506667</v>
      </c>
      <c r="D132" s="122">
        <v>267.43313814304935</v>
      </c>
      <c r="E132" s="122">
        <v>255.54839620719525</v>
      </c>
      <c r="F132" s="122">
        <v>223.12316339903361</v>
      </c>
      <c r="G132" s="122">
        <v>227.47111449093654</v>
      </c>
      <c r="H132" s="122">
        <v>226.33068195732847</v>
      </c>
      <c r="I132" s="122">
        <v>234.64118517608927</v>
      </c>
      <c r="J132" s="122">
        <v>234.84273425829997</v>
      </c>
      <c r="K132" s="122">
        <v>189.05053652254855</v>
      </c>
      <c r="L132" s="122">
        <v>222.41183631904653</v>
      </c>
      <c r="M132" s="122">
        <v>210.46184283613016</v>
      </c>
      <c r="N132" s="122">
        <v>217.15573596845411</v>
      </c>
      <c r="O132" s="122">
        <v>216.49519382707336</v>
      </c>
      <c r="P132" s="122">
        <v>183.42723852001382</v>
      </c>
      <c r="Q132" s="122">
        <v>184.97665952488256</v>
      </c>
      <c r="R132" s="122">
        <v>171.52840251313586</v>
      </c>
      <c r="S132" s="122">
        <v>176.82686063799207</v>
      </c>
      <c r="T132" s="122">
        <v>168.66269082857892</v>
      </c>
      <c r="U132" s="122">
        <v>160.70415654834409</v>
      </c>
      <c r="V132" s="122">
        <v>159.65800841413181</v>
      </c>
      <c r="W132" s="122">
        <v>142.85882105042026</v>
      </c>
      <c r="X132" s="122">
        <v>144.54692236124185</v>
      </c>
      <c r="Y132" s="122">
        <v>123.59486261883079</v>
      </c>
      <c r="DA132" s="130" t="s">
        <v>1793</v>
      </c>
    </row>
    <row r="133" spans="1:105" ht="12" customHeight="1" x14ac:dyDescent="0.25">
      <c r="A133" s="97" t="s">
        <v>50</v>
      </c>
      <c r="B133" s="98">
        <v>126.3528127299341</v>
      </c>
      <c r="C133" s="98">
        <v>119.01849471351515</v>
      </c>
      <c r="D133" s="98">
        <v>119.4357022691391</v>
      </c>
      <c r="E133" s="98">
        <v>111.26490451857241</v>
      </c>
      <c r="F133" s="98">
        <v>107.65465973927218</v>
      </c>
      <c r="G133" s="98">
        <v>102.35619958034015</v>
      </c>
      <c r="H133" s="98">
        <v>96.120198070632725</v>
      </c>
      <c r="I133" s="98">
        <v>98.272014522505017</v>
      </c>
      <c r="J133" s="98">
        <v>88.85396473938421</v>
      </c>
      <c r="K133" s="98">
        <v>84.773006402802295</v>
      </c>
      <c r="L133" s="98">
        <v>80.220915082948594</v>
      </c>
      <c r="M133" s="98">
        <v>78.18774511579457</v>
      </c>
      <c r="N133" s="98">
        <v>72.737638838662349</v>
      </c>
      <c r="O133" s="98">
        <v>68.659385771385416</v>
      </c>
      <c r="P133" s="98">
        <v>65.404623852163368</v>
      </c>
      <c r="Q133" s="98">
        <v>61.013973885304239</v>
      </c>
      <c r="R133" s="98">
        <v>51.00126932399678</v>
      </c>
      <c r="S133" s="98">
        <v>50.814210397873161</v>
      </c>
      <c r="T133" s="98">
        <v>45.520324294642649</v>
      </c>
      <c r="U133" s="98">
        <v>41.948539281699539</v>
      </c>
      <c r="V133" s="98">
        <v>40.665041599723473</v>
      </c>
      <c r="W133" s="98">
        <v>33.673548849203918</v>
      </c>
      <c r="X133" s="98">
        <v>28.232097783086175</v>
      </c>
      <c r="Y133" s="98">
        <v>22.284927586071277</v>
      </c>
      <c r="DA133" s="63" t="s">
        <v>1794</v>
      </c>
    </row>
    <row r="134" spans="1:105" ht="12" customHeight="1" x14ac:dyDescent="0.25">
      <c r="A134" s="109" t="s">
        <v>120</v>
      </c>
      <c r="B134" s="33">
        <v>142.27099678579864</v>
      </c>
      <c r="C134" s="33">
        <v>150.61694167155153</v>
      </c>
      <c r="D134" s="33">
        <v>147.99743587391023</v>
      </c>
      <c r="E134" s="33">
        <v>144.28349168862286</v>
      </c>
      <c r="F134" s="33">
        <v>115.46850365976142</v>
      </c>
      <c r="G134" s="33">
        <v>125.1149149105964</v>
      </c>
      <c r="H134" s="33">
        <v>130.21048388669576</v>
      </c>
      <c r="I134" s="33">
        <v>136.36917065358426</v>
      </c>
      <c r="J134" s="33">
        <v>145.98876951891577</v>
      </c>
      <c r="K134" s="33">
        <v>104.27753011974625</v>
      </c>
      <c r="L134" s="33">
        <v>142.19092123609795</v>
      </c>
      <c r="M134" s="33">
        <v>132.27409772033559</v>
      </c>
      <c r="N134" s="33">
        <v>144.41809712979176</v>
      </c>
      <c r="O134" s="33">
        <v>147.83580805568795</v>
      </c>
      <c r="P134" s="33">
        <v>118.02261466785045</v>
      </c>
      <c r="Q134" s="33">
        <v>123.96268563957832</v>
      </c>
      <c r="R134" s="33">
        <v>120.52713318913909</v>
      </c>
      <c r="S134" s="33">
        <v>126.01265024011892</v>
      </c>
      <c r="T134" s="33">
        <v>123.14236653393627</v>
      </c>
      <c r="U134" s="33">
        <v>118.75561726664456</v>
      </c>
      <c r="V134" s="33">
        <v>118.99296681440833</v>
      </c>
      <c r="W134" s="33">
        <v>109.18527220121635</v>
      </c>
      <c r="X134" s="33">
        <v>116.31482457815568</v>
      </c>
      <c r="Y134" s="33">
        <v>101.30993503275951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0.49742257620618296</v>
      </c>
      <c r="C136" s="119">
        <f t="shared" si="26"/>
        <v>0.49920034238610217</v>
      </c>
      <c r="D136" s="119">
        <f t="shared" si="26"/>
        <v>0.50393308734093611</v>
      </c>
      <c r="E136" s="119">
        <f t="shared" si="26"/>
        <v>0.51078781883875912</v>
      </c>
      <c r="F136" s="119">
        <f t="shared" si="26"/>
        <v>0.5093700362917809</v>
      </c>
      <c r="G136" s="119">
        <f t="shared" si="26"/>
        <v>0.51484509044712401</v>
      </c>
      <c r="H136" s="119">
        <f t="shared" si="26"/>
        <v>0.52251472361254692</v>
      </c>
      <c r="I136" s="119">
        <f t="shared" si="26"/>
        <v>0.52912666877241055</v>
      </c>
      <c r="J136" s="119">
        <f t="shared" si="26"/>
        <v>0.53403788205288161</v>
      </c>
      <c r="K136" s="119">
        <f t="shared" si="26"/>
        <v>0.53932410085750282</v>
      </c>
      <c r="L136" s="119">
        <f t="shared" si="26"/>
        <v>0.54913885544603902</v>
      </c>
      <c r="M136" s="119">
        <f t="shared" si="26"/>
        <v>0.56226953093114573</v>
      </c>
      <c r="N136" s="119">
        <f t="shared" si="26"/>
        <v>0.57395776894912687</v>
      </c>
      <c r="O136" s="119">
        <f t="shared" si="26"/>
        <v>0.58837554832353589</v>
      </c>
      <c r="P136" s="119">
        <f t="shared" si="26"/>
        <v>0.59388336564310074</v>
      </c>
      <c r="Q136" s="119">
        <f t="shared" si="26"/>
        <v>0.59719606554060289</v>
      </c>
      <c r="R136" s="119">
        <f t="shared" ref="R136:V136" si="27">IF(R117=0,"",R117/R98)</f>
        <v>0.60348321670779193</v>
      </c>
      <c r="S136" s="119">
        <f t="shared" si="27"/>
        <v>0.61507712916907264</v>
      </c>
      <c r="T136" s="119">
        <f t="shared" si="27"/>
        <v>0.6274480343013018</v>
      </c>
      <c r="U136" s="119">
        <f t="shared" si="27"/>
        <v>0.64017754370950597</v>
      </c>
      <c r="V136" s="119">
        <f t="shared" si="27"/>
        <v>0.65592219980035071</v>
      </c>
      <c r="W136" s="119">
        <f t="shared" ref="W136:Y136" si="28">IF(W117=0,"",W117/W98)</f>
        <v>0.6656272597927565</v>
      </c>
      <c r="X136" s="119">
        <f t="shared" si="28"/>
        <v>0.67863339863762273</v>
      </c>
      <c r="Y136" s="119">
        <f t="shared" si="28"/>
        <v>0.69283157190804601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0.47876152521823795</v>
      </c>
      <c r="C137" s="124">
        <f t="shared" si="29"/>
        <v>0.48211568670554156</v>
      </c>
      <c r="D137" s="124">
        <f t="shared" si="29"/>
        <v>0.48541041566268694</v>
      </c>
      <c r="E137" s="124">
        <f t="shared" si="29"/>
        <v>0.48941312993939401</v>
      </c>
      <c r="F137" s="124">
        <f t="shared" si="29"/>
        <v>0.49325181126205309</v>
      </c>
      <c r="G137" s="124">
        <f t="shared" si="29"/>
        <v>0.49826721170612975</v>
      </c>
      <c r="H137" s="124">
        <f t="shared" si="29"/>
        <v>0.50337021794257797</v>
      </c>
      <c r="I137" s="124">
        <f t="shared" si="29"/>
        <v>0.5097854974073992</v>
      </c>
      <c r="J137" s="124">
        <f t="shared" si="29"/>
        <v>0.51718011149959775</v>
      </c>
      <c r="K137" s="124">
        <f t="shared" si="29"/>
        <v>0.52434811932586223</v>
      </c>
      <c r="L137" s="124">
        <f t="shared" si="29"/>
        <v>0.53189046309039212</v>
      </c>
      <c r="M137" s="124">
        <f t="shared" si="29"/>
        <v>0.54200927101310592</v>
      </c>
      <c r="N137" s="124">
        <f t="shared" si="29"/>
        <v>0.55617232024701813</v>
      </c>
      <c r="O137" s="124">
        <f t="shared" si="29"/>
        <v>0.5715793137334344</v>
      </c>
      <c r="P137" s="124">
        <f t="shared" si="29"/>
        <v>0.57329014698924896</v>
      </c>
      <c r="Q137" s="124">
        <f t="shared" si="29"/>
        <v>0.57751697634896271</v>
      </c>
      <c r="R137" s="124">
        <f t="shared" ref="R137:V137" si="30">IF(R118=0,"",R118/R99)</f>
        <v>0.58427992493738257</v>
      </c>
      <c r="S137" s="124">
        <f t="shared" si="30"/>
        <v>0.59562921861064766</v>
      </c>
      <c r="T137" s="124">
        <f t="shared" si="30"/>
        <v>0.6063475150817238</v>
      </c>
      <c r="U137" s="124">
        <f t="shared" si="30"/>
        <v>0.61816648753556025</v>
      </c>
      <c r="V137" s="124">
        <f t="shared" si="30"/>
        <v>0.62882979526922755</v>
      </c>
      <c r="W137" s="124">
        <f t="shared" ref="W137:Y137" si="31">IF(W118=0,"",W118/W99)</f>
        <v>0.64138383886528461</v>
      </c>
      <c r="X137" s="124">
        <f t="shared" si="31"/>
        <v>0.65236691296130045</v>
      </c>
      <c r="Y137" s="124">
        <f t="shared" si="31"/>
        <v>0.6652137774801764</v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0.47258008244817629</v>
      </c>
      <c r="C138" s="111">
        <f t="shared" si="32"/>
        <v>0.47608577478957531</v>
      </c>
      <c r="D138" s="111">
        <f t="shared" si="32"/>
        <v>0.47945600771222402</v>
      </c>
      <c r="E138" s="111">
        <f t="shared" si="32"/>
        <v>0.48372763553726739</v>
      </c>
      <c r="F138" s="111">
        <f t="shared" si="32"/>
        <v>0.48752103130400032</v>
      </c>
      <c r="G138" s="111">
        <f t="shared" si="32"/>
        <v>0.49266525224139535</v>
      </c>
      <c r="H138" s="111">
        <f t="shared" si="32"/>
        <v>0.49787257065450946</v>
      </c>
      <c r="I138" s="111">
        <f t="shared" si="32"/>
        <v>0.50428900407601984</v>
      </c>
      <c r="J138" s="111">
        <f t="shared" si="32"/>
        <v>0.51177233774773456</v>
      </c>
      <c r="K138" s="111">
        <f t="shared" si="32"/>
        <v>0.51910025676693128</v>
      </c>
      <c r="L138" s="111">
        <f t="shared" si="32"/>
        <v>0.52668589047554548</v>
      </c>
      <c r="M138" s="111">
        <f t="shared" si="32"/>
        <v>0.53693695990060097</v>
      </c>
      <c r="N138" s="111">
        <f t="shared" si="32"/>
        <v>0.55112523170337313</v>
      </c>
      <c r="O138" s="111">
        <f t="shared" si="32"/>
        <v>0.56661827324007552</v>
      </c>
      <c r="P138" s="111">
        <f t="shared" si="32"/>
        <v>0.568384736873774</v>
      </c>
      <c r="Q138" s="111">
        <f t="shared" si="32"/>
        <v>0.57265584106149348</v>
      </c>
      <c r="R138" s="111">
        <f t="shared" ref="R138:V138" si="33">IF(R119=0,"",R119/R100)</f>
        <v>0.5794608056507965</v>
      </c>
      <c r="S138" s="111">
        <f t="shared" si="33"/>
        <v>0.59087884546354885</v>
      </c>
      <c r="T138" s="111">
        <f t="shared" si="33"/>
        <v>0.60167784040524708</v>
      </c>
      <c r="U138" s="111">
        <f t="shared" si="33"/>
        <v>0.61355357021245982</v>
      </c>
      <c r="V138" s="111">
        <f t="shared" si="33"/>
        <v>0.6243039628408269</v>
      </c>
      <c r="W138" s="111">
        <f t="shared" ref="W138:Y138" si="34">IF(W119=0,"",W119/W100)</f>
        <v>0.63689062581810352</v>
      </c>
      <c r="X138" s="111">
        <f t="shared" si="34"/>
        <v>0.64803154097011906</v>
      </c>
      <c r="Y138" s="111">
        <f t="shared" si="34"/>
        <v>0.66096168541190059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1.8130054223880809</v>
      </c>
      <c r="C140" s="124">
        <f t="shared" si="38"/>
        <v>1.8846710999808753</v>
      </c>
      <c r="D140" s="124">
        <f t="shared" si="38"/>
        <v>1.9720272949254436</v>
      </c>
      <c r="E140" s="124">
        <f t="shared" si="38"/>
        <v>2.0633305346060333</v>
      </c>
      <c r="F140" s="124">
        <f t="shared" si="38"/>
        <v>2.1804317144748122</v>
      </c>
      <c r="G140" s="124">
        <f t="shared" si="38"/>
        <v>2.3186962799784268</v>
      </c>
      <c r="H140" s="124">
        <f t="shared" si="38"/>
        <v>2.500888254468586</v>
      </c>
      <c r="I140" s="124">
        <f t="shared" si="38"/>
        <v>2.6062092884196453</v>
      </c>
      <c r="J140" s="124">
        <f t="shared" si="38"/>
        <v>2.6609153370547145</v>
      </c>
      <c r="K140" s="124">
        <f t="shared" si="38"/>
        <v>2.7674815223478877</v>
      </c>
      <c r="L140" s="124">
        <f t="shared" si="38"/>
        <v>2.8879681424610397</v>
      </c>
      <c r="M140" s="124">
        <f t="shared" si="38"/>
        <v>3.0072480518950369</v>
      </c>
      <c r="N140" s="124">
        <f t="shared" si="38"/>
        <v>3.1355915858938466</v>
      </c>
      <c r="O140" s="124">
        <f t="shared" si="38"/>
        <v>3.3016020021286909</v>
      </c>
      <c r="P140" s="124">
        <f t="shared" si="38"/>
        <v>3.4303813765864453</v>
      </c>
      <c r="Q140" s="124">
        <f t="shared" si="38"/>
        <v>3.5082782713635656</v>
      </c>
      <c r="R140" s="124">
        <f t="shared" ref="R140:V140" si="39">IF(R121=0,"",R121/R102)</f>
        <v>3.5852853018917639</v>
      </c>
      <c r="S140" s="124">
        <f t="shared" si="39"/>
        <v>3.704874801580599</v>
      </c>
      <c r="T140" s="124">
        <f t="shared" si="39"/>
        <v>3.8294408726035916</v>
      </c>
      <c r="U140" s="124">
        <f t="shared" si="39"/>
        <v>3.9248502662183915</v>
      </c>
      <c r="V140" s="124">
        <f t="shared" si="39"/>
        <v>3.9819297716230246</v>
      </c>
      <c r="W140" s="124">
        <f t="shared" ref="W140:Y140" si="40">IF(W121=0,"",W121/W102)</f>
        <v>4.0262748880825532</v>
      </c>
      <c r="X140" s="124">
        <f t="shared" si="40"/>
        <v>4.0463383013914971</v>
      </c>
      <c r="Y140" s="124">
        <f t="shared" si="40"/>
        <v>4.0573980267139786</v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1.8130054223880809</v>
      </c>
      <c r="C141" s="111">
        <f t="shared" si="41"/>
        <v>1.8846710999808753</v>
      </c>
      <c r="D141" s="111">
        <f t="shared" si="41"/>
        <v>1.9720272949254436</v>
      </c>
      <c r="E141" s="111">
        <f t="shared" si="41"/>
        <v>2.0633305346060333</v>
      </c>
      <c r="F141" s="111">
        <f t="shared" si="41"/>
        <v>2.1804317144748122</v>
      </c>
      <c r="G141" s="111">
        <f t="shared" si="41"/>
        <v>2.3186962799784268</v>
      </c>
      <c r="H141" s="111">
        <f t="shared" si="41"/>
        <v>2.500888254468586</v>
      </c>
      <c r="I141" s="111">
        <f t="shared" si="41"/>
        <v>2.6062092884196453</v>
      </c>
      <c r="J141" s="111">
        <f t="shared" si="41"/>
        <v>2.6609153370547145</v>
      </c>
      <c r="K141" s="111">
        <f t="shared" si="41"/>
        <v>2.7674815223478877</v>
      </c>
      <c r="L141" s="111">
        <f t="shared" si="41"/>
        <v>2.8879681424610397</v>
      </c>
      <c r="M141" s="111">
        <f t="shared" si="41"/>
        <v>3.0072480518950369</v>
      </c>
      <c r="N141" s="111">
        <f t="shared" si="41"/>
        <v>3.1355915858938466</v>
      </c>
      <c r="O141" s="111">
        <f t="shared" si="41"/>
        <v>3.3016020021286909</v>
      </c>
      <c r="P141" s="111">
        <f t="shared" si="41"/>
        <v>3.4303813765864453</v>
      </c>
      <c r="Q141" s="111">
        <f t="shared" si="41"/>
        <v>3.5082782713635656</v>
      </c>
      <c r="R141" s="111">
        <f t="shared" ref="R141:V141" si="42">IF(R122=0,"",R122/R103)</f>
        <v>3.5852853018917639</v>
      </c>
      <c r="S141" s="111">
        <f t="shared" si="42"/>
        <v>3.704874801580599</v>
      </c>
      <c r="T141" s="111">
        <f t="shared" si="42"/>
        <v>3.8294408726035916</v>
      </c>
      <c r="U141" s="111">
        <f t="shared" si="42"/>
        <v>3.9248502662183915</v>
      </c>
      <c r="V141" s="111">
        <f t="shared" si="42"/>
        <v>3.9819297716230246</v>
      </c>
      <c r="W141" s="111">
        <f t="shared" ref="W141:Y141" si="43">IF(W122=0,"",W122/W103)</f>
        <v>4.0262748880825532</v>
      </c>
      <c r="X141" s="111">
        <f t="shared" si="43"/>
        <v>4.0463383013914971</v>
      </c>
      <c r="Y141" s="111">
        <f t="shared" si="43"/>
        <v>4.0573980267139786</v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0.57177483442003074</v>
      </c>
      <c r="C142" s="124">
        <f t="shared" si="44"/>
        <v>0.57211666980768461</v>
      </c>
      <c r="D142" s="124">
        <f t="shared" si="44"/>
        <v>0.57523597368231405</v>
      </c>
      <c r="E142" s="124">
        <f t="shared" si="44"/>
        <v>0.57682105134295225</v>
      </c>
      <c r="F142" s="124">
        <f t="shared" si="44"/>
        <v>0.57947138985178137</v>
      </c>
      <c r="G142" s="124">
        <f t="shared" si="44"/>
        <v>0.58046927790348468</v>
      </c>
      <c r="H142" s="124">
        <f t="shared" si="44"/>
        <v>0.58346606521142064</v>
      </c>
      <c r="I142" s="124">
        <f t="shared" si="44"/>
        <v>0.5881540124922906</v>
      </c>
      <c r="J142" s="124">
        <f t="shared" si="44"/>
        <v>0.58993121552487404</v>
      </c>
      <c r="K142" s="124">
        <f t="shared" si="44"/>
        <v>0.5936941774998995</v>
      </c>
      <c r="L142" s="124">
        <f t="shared" si="44"/>
        <v>0.60057117414778649</v>
      </c>
      <c r="M142" s="124">
        <f t="shared" si="44"/>
        <v>0.61091550556992102</v>
      </c>
      <c r="N142" s="124">
        <f t="shared" si="44"/>
        <v>0.62174936301379913</v>
      </c>
      <c r="O142" s="124">
        <f t="shared" si="44"/>
        <v>0.63636005343877433</v>
      </c>
      <c r="P142" s="124">
        <f t="shared" si="44"/>
        <v>0.63593592831713497</v>
      </c>
      <c r="Q142" s="124">
        <f t="shared" si="44"/>
        <v>0.64178981159781057</v>
      </c>
      <c r="R142" s="124">
        <f t="shared" ref="R142:V142" si="45">IF(R123=0,"",R123/R104)</f>
        <v>0.64182100737215431</v>
      </c>
      <c r="S142" s="124">
        <f t="shared" si="45"/>
        <v>0.6534642462068605</v>
      </c>
      <c r="T142" s="124">
        <f t="shared" si="45"/>
        <v>0.66477069554737378</v>
      </c>
      <c r="U142" s="124">
        <f t="shared" si="45"/>
        <v>0.67685204982884539</v>
      </c>
      <c r="V142" s="124">
        <f t="shared" si="45"/>
        <v>0.68968489103520592</v>
      </c>
      <c r="W142" s="124">
        <f t="shared" ref="W142:Y142" si="46">IF(W123=0,"",W123/W104)</f>
        <v>0.70507398465463711</v>
      </c>
      <c r="X142" s="124">
        <f t="shared" si="46"/>
        <v>0.73022760178604917</v>
      </c>
      <c r="Y142" s="124">
        <f t="shared" si="46"/>
        <v>0.74682989143278833</v>
      </c>
      <c r="DA142" s="130" t="s">
        <v>1952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0.5469912311271834</v>
      </c>
      <c r="C143" s="111">
        <f t="shared" si="47"/>
        <v>0.54827399331947191</v>
      </c>
      <c r="D143" s="111">
        <f t="shared" si="47"/>
        <v>0.5495183514575902</v>
      </c>
      <c r="E143" s="111">
        <f t="shared" si="47"/>
        <v>0.55137928855933405</v>
      </c>
      <c r="F143" s="111">
        <f t="shared" si="47"/>
        <v>0.5530014385971278</v>
      </c>
      <c r="G143" s="111">
        <f t="shared" si="47"/>
        <v>0.555292838158298</v>
      </c>
      <c r="H143" s="111">
        <f t="shared" si="47"/>
        <v>0.5576250010719136</v>
      </c>
      <c r="I143" s="111">
        <f t="shared" si="47"/>
        <v>0.56064384573865111</v>
      </c>
      <c r="J143" s="111">
        <f t="shared" si="47"/>
        <v>0.56480335046371499</v>
      </c>
      <c r="K143" s="111">
        <f t="shared" si="47"/>
        <v>0.56882913038883343</v>
      </c>
      <c r="L143" s="111">
        <f t="shared" si="47"/>
        <v>0.57284953218208745</v>
      </c>
      <c r="M143" s="111">
        <f t="shared" si="47"/>
        <v>0.57814216665682128</v>
      </c>
      <c r="N143" s="111">
        <f t="shared" si="47"/>
        <v>0.5859098217051496</v>
      </c>
      <c r="O143" s="111">
        <f t="shared" si="47"/>
        <v>0.59488677016559288</v>
      </c>
      <c r="P143" s="111">
        <f t="shared" si="47"/>
        <v>0.59845273068899396</v>
      </c>
      <c r="Q143" s="111">
        <f t="shared" si="47"/>
        <v>0.60711313227710184</v>
      </c>
      <c r="R143" s="111">
        <f t="shared" ref="R143:V143" si="48">IF(R124=0,"",R124/R105)</f>
        <v>0.62614584856770139</v>
      </c>
      <c r="S143" s="111">
        <f t="shared" si="48"/>
        <v>0.64373640781242325</v>
      </c>
      <c r="T143" s="111">
        <f t="shared" si="48"/>
        <v>0.65926625327814392</v>
      </c>
      <c r="U143" s="111">
        <f t="shared" si="48"/>
        <v>0.6732259129870285</v>
      </c>
      <c r="V143" s="111">
        <f t="shared" si="48"/>
        <v>0.68529675372089704</v>
      </c>
      <c r="W143" s="111">
        <f t="shared" ref="W143:Y143" si="49">IF(W124=0,"",W124/W105)</f>
        <v>0.6983220925743322</v>
      </c>
      <c r="X143" s="111">
        <f t="shared" si="49"/>
        <v>0.71476347296360965</v>
      </c>
      <c r="Y143" s="111">
        <f t="shared" si="49"/>
        <v>0.72991927533536871</v>
      </c>
      <c r="DA143" s="63" t="s">
        <v>1953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0.82696672144004957</v>
      </c>
      <c r="C144" s="111">
        <f t="shared" si="50"/>
        <v>0.83606187707929402</v>
      </c>
      <c r="D144" s="111">
        <f t="shared" si="50"/>
        <v>0.8482368397784058</v>
      </c>
      <c r="E144" s="111">
        <f t="shared" si="50"/>
        <v>0.8354401999007971</v>
      </c>
      <c r="F144" s="111">
        <f t="shared" si="50"/>
        <v>0.84053285505939179</v>
      </c>
      <c r="G144" s="111">
        <f t="shared" si="50"/>
        <v>0.8553937800138135</v>
      </c>
      <c r="H144" s="111">
        <f t="shared" si="50"/>
        <v>0.86440604139711219</v>
      </c>
      <c r="I144" s="111">
        <f t="shared" si="50"/>
        <v>0.84351791083590977</v>
      </c>
      <c r="J144" s="111">
        <f t="shared" si="50"/>
        <v>0.85689236751456621</v>
      </c>
      <c r="K144" s="111">
        <f t="shared" si="50"/>
        <v>0.87017365031505989</v>
      </c>
      <c r="L144" s="111">
        <f t="shared" si="50"/>
        <v>0.75805760124491528</v>
      </c>
      <c r="M144" s="111">
        <f t="shared" si="50"/>
        <v>0.87894116003355949</v>
      </c>
      <c r="N144" s="111">
        <f t="shared" si="50"/>
        <v>0.85000077511315464</v>
      </c>
      <c r="O144" s="111">
        <f t="shared" si="50"/>
        <v>0.84492519472088545</v>
      </c>
      <c r="P144" s="111">
        <f t="shared" si="50"/>
        <v>0.88441645272370439</v>
      </c>
      <c r="Q144" s="111">
        <f t="shared" si="50"/>
        <v>0.86923668718988489</v>
      </c>
      <c r="R144" s="111">
        <f t="shared" ref="R144:V144" si="51">IF(R125=0,"",R125/R106)</f>
        <v>0.89171655034126862</v>
      </c>
      <c r="S144" s="111">
        <f t="shared" si="51"/>
        <v>0.88400209830280163</v>
      </c>
      <c r="T144" s="111">
        <f t="shared" si="51"/>
        <v>0.89242262310840226</v>
      </c>
      <c r="U144" s="111">
        <f t="shared" si="51"/>
        <v>0.90824900359444516</v>
      </c>
      <c r="V144" s="111">
        <f t="shared" si="51"/>
        <v>0.90900788362802154</v>
      </c>
      <c r="W144" s="111">
        <f t="shared" ref="W144:Y144" si="52">IF(W125=0,"",W125/W106)</f>
        <v>0.91561251253979137</v>
      </c>
      <c r="X144" s="111">
        <f t="shared" si="52"/>
        <v>0.9696938676262925</v>
      </c>
      <c r="Y144" s="111">
        <f t="shared" si="52"/>
        <v>0.97556395066122814</v>
      </c>
      <c r="DA144" s="63" t="s">
        <v>1954</v>
      </c>
    </row>
    <row r="145" spans="1:105" ht="12" customHeight="1" x14ac:dyDescent="0.25">
      <c r="A145" s="100" t="s">
        <v>211</v>
      </c>
      <c r="B145" s="112">
        <f t="shared" ref="B145:Q145" si="53">IF(B126=0,"",B126/B107)</f>
        <v>0.5469912311271834</v>
      </c>
      <c r="C145" s="112">
        <f t="shared" si="53"/>
        <v>0.54987594763646785</v>
      </c>
      <c r="D145" s="112">
        <f t="shared" si="53"/>
        <v>0.55010312559473074</v>
      </c>
      <c r="E145" s="112">
        <f t="shared" si="53"/>
        <v>0.5517089183180669</v>
      </c>
      <c r="F145" s="112">
        <f t="shared" si="53"/>
        <v>0.55308722284385836</v>
      </c>
      <c r="G145" s="112">
        <f t="shared" si="53"/>
        <v>0.558246114612721</v>
      </c>
      <c r="H145" s="112">
        <f t="shared" si="53"/>
        <v>0.56332092853016447</v>
      </c>
      <c r="I145" s="112">
        <f t="shared" si="53"/>
        <v>0.56796295843254219</v>
      </c>
      <c r="J145" s="112">
        <f t="shared" si="53"/>
        <v>0.57370769202010552</v>
      </c>
      <c r="K145" s="112">
        <f t="shared" si="53"/>
        <v>0.57851148270674568</v>
      </c>
      <c r="L145" s="112">
        <f t="shared" si="53"/>
        <v>0.58339624364257192</v>
      </c>
      <c r="M145" s="112">
        <f t="shared" si="53"/>
        <v>0.58873018527827081</v>
      </c>
      <c r="N145" s="112">
        <f t="shared" si="53"/>
        <v>0.59140652203053234</v>
      </c>
      <c r="O145" s="112">
        <f t="shared" si="53"/>
        <v>0.59287891797920844</v>
      </c>
      <c r="P145" s="112">
        <f t="shared" si="53"/>
        <v>0.59418529890192284</v>
      </c>
      <c r="Q145" s="112">
        <f t="shared" si="53"/>
        <v>0.59465523205445725</v>
      </c>
      <c r="R145" s="112">
        <f t="shared" ref="R145:V145" si="54">IF(R126=0,"",R126/R107)</f>
        <v>0.6320430738259214</v>
      </c>
      <c r="S145" s="112">
        <f t="shared" si="54"/>
        <v>0.64062495747563231</v>
      </c>
      <c r="T145" s="112">
        <f t="shared" si="54"/>
        <v>0.65805719112726491</v>
      </c>
      <c r="U145" s="112">
        <f t="shared" si="54"/>
        <v>0.67724017646985901</v>
      </c>
      <c r="V145" s="112">
        <f t="shared" si="54"/>
        <v>0.68311455891215223</v>
      </c>
      <c r="W145" s="112">
        <f t="shared" ref="W145:Y145" si="55">IF(W126=0,"",W126/W107)</f>
        <v>0.70532980362996833</v>
      </c>
      <c r="X145" s="112">
        <f t="shared" si="55"/>
        <v>0.71346748050559816</v>
      </c>
      <c r="Y145" s="112">
        <f t="shared" si="55"/>
        <v>0.73161370135036652</v>
      </c>
      <c r="DA145" s="131" t="s">
        <v>1955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0.68473599642204397</v>
      </c>
      <c r="C147" s="112">
        <f t="shared" si="59"/>
        <v>0.68831481507740644</v>
      </c>
      <c r="D147" s="112">
        <f t="shared" si="59"/>
        <v>0.69176141436120098</v>
      </c>
      <c r="E147" s="112">
        <f t="shared" si="59"/>
        <v>0.69494340508270758</v>
      </c>
      <c r="F147" s="112">
        <f t="shared" si="59"/>
        <v>0.69833332565340622</v>
      </c>
      <c r="G147" s="112">
        <f t="shared" si="59"/>
        <v>0.70221664458758315</v>
      </c>
      <c r="H147" s="112">
        <f t="shared" si="59"/>
        <v>0.70653568629446373</v>
      </c>
      <c r="I147" s="112">
        <f t="shared" si="59"/>
        <v>0.70873787058741766</v>
      </c>
      <c r="J147" s="112">
        <f t="shared" si="59"/>
        <v>0.70946228380573184</v>
      </c>
      <c r="K147" s="112">
        <f t="shared" si="59"/>
        <v>0.71083112178088093</v>
      </c>
      <c r="L147" s="112">
        <f t="shared" si="59"/>
        <v>0.71227489399428034</v>
      </c>
      <c r="M147" s="112">
        <f t="shared" si="59"/>
        <v>0.71466115630165961</v>
      </c>
      <c r="N147" s="112">
        <f t="shared" si="59"/>
        <v>0.71791763354541416</v>
      </c>
      <c r="O147" s="112">
        <f t="shared" si="59"/>
        <v>0.72249623951952247</v>
      </c>
      <c r="P147" s="112">
        <f t="shared" si="59"/>
        <v>0.72450424345703279</v>
      </c>
      <c r="Q147" s="112">
        <f t="shared" si="59"/>
        <v>0.7260203216768214</v>
      </c>
      <c r="R147" s="112">
        <f t="shared" ref="R147:V147" si="60">IF(R128=0,"",R128/R109)</f>
        <v>0.73090572412446275</v>
      </c>
      <c r="S147" s="112">
        <f t="shared" si="60"/>
        <v>0.73375471911449064</v>
      </c>
      <c r="T147" s="112">
        <f t="shared" si="60"/>
        <v>0.73703536739387576</v>
      </c>
      <c r="U147" s="112">
        <f t="shared" si="60"/>
        <v>0.73725196570449514</v>
      </c>
      <c r="V147" s="112">
        <f t="shared" si="60"/>
        <v>0.75798072844850972</v>
      </c>
      <c r="W147" s="112">
        <f t="shared" ref="W147:Y147" si="61">IF(W128=0,"",W128/W109)</f>
        <v>0.79786251280399301</v>
      </c>
      <c r="X147" s="112">
        <f t="shared" si="61"/>
        <v>0.80658796896102691</v>
      </c>
      <c r="Y147" s="112">
        <f t="shared" si="61"/>
        <v>0.80941513131250498</v>
      </c>
      <c r="DA147" s="131" t="s">
        <v>1957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0.89574979588371972</v>
      </c>
      <c r="C148" s="113">
        <f t="shared" si="62"/>
        <v>0.9020137323463282</v>
      </c>
      <c r="D148" s="113">
        <f t="shared" si="62"/>
        <v>0.91087474758598019</v>
      </c>
      <c r="E148" s="113">
        <f t="shared" si="62"/>
        <v>0.90356543688190016</v>
      </c>
      <c r="F148" s="113">
        <f t="shared" si="62"/>
        <v>0.90780934946398439</v>
      </c>
      <c r="G148" s="113">
        <f t="shared" si="62"/>
        <v>0.91712852070002926</v>
      </c>
      <c r="H148" s="113">
        <f t="shared" si="62"/>
        <v>0.92282527419126392</v>
      </c>
      <c r="I148" s="113">
        <f t="shared" si="62"/>
        <v>0.90917590074117283</v>
      </c>
      <c r="J148" s="113">
        <f t="shared" si="62"/>
        <v>0.91613585760472782</v>
      </c>
      <c r="K148" s="113">
        <f t="shared" si="62"/>
        <v>0.92365725052072201</v>
      </c>
      <c r="L148" s="113">
        <f t="shared" si="62"/>
        <v>0.84804180492029901</v>
      </c>
      <c r="M148" s="113">
        <f t="shared" si="62"/>
        <v>0.92765395420521224</v>
      </c>
      <c r="N148" s="113">
        <f t="shared" si="62"/>
        <v>0.90911780253251406</v>
      </c>
      <c r="O148" s="113">
        <f t="shared" si="62"/>
        <v>0.90648154279148152</v>
      </c>
      <c r="P148" s="113">
        <f t="shared" si="62"/>
        <v>0.93166063359073337</v>
      </c>
      <c r="Q148" s="113">
        <f t="shared" si="62"/>
        <v>0.92231771088494963</v>
      </c>
      <c r="R148" s="113">
        <f t="shared" ref="R148:V148" si="63">IF(R129=0,"",R129/R110)</f>
        <v>0.92844227793987211</v>
      </c>
      <c r="S148" s="113">
        <f t="shared" si="63"/>
        <v>0.92173461786230615</v>
      </c>
      <c r="T148" s="113">
        <f t="shared" si="63"/>
        <v>0.92385644543615986</v>
      </c>
      <c r="U148" s="113">
        <f t="shared" si="63"/>
        <v>0.93015898679109588</v>
      </c>
      <c r="V148" s="113">
        <f t="shared" si="63"/>
        <v>0.93679530298258795</v>
      </c>
      <c r="W148" s="113">
        <f t="shared" ref="W148:Y148" si="64">IF(W129=0,"",W129/W110)</f>
        <v>0.94753831239931052</v>
      </c>
      <c r="X148" s="113">
        <f t="shared" si="64"/>
        <v>0.98057766445411731</v>
      </c>
      <c r="Y148" s="113">
        <f t="shared" si="64"/>
        <v>0.98432705673206999</v>
      </c>
      <c r="DA148" s="132" t="s">
        <v>1958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0.68473599642204397</v>
      </c>
      <c r="C149" s="111">
        <f t="shared" si="65"/>
        <v>0.68798225444356975</v>
      </c>
      <c r="D149" s="111">
        <f t="shared" si="65"/>
        <v>0.69086837603825046</v>
      </c>
      <c r="E149" s="111">
        <f t="shared" si="65"/>
        <v>0.69434010583023609</v>
      </c>
      <c r="F149" s="111">
        <f t="shared" si="65"/>
        <v>0.69810247052223695</v>
      </c>
      <c r="G149" s="111">
        <f t="shared" si="65"/>
        <v>0.70261637106696995</v>
      </c>
      <c r="H149" s="111">
        <f t="shared" si="65"/>
        <v>0.70736113445422177</v>
      </c>
      <c r="I149" s="111">
        <f t="shared" si="65"/>
        <v>0.70964084078208967</v>
      </c>
      <c r="J149" s="111">
        <f t="shared" si="65"/>
        <v>0.71041004786293893</v>
      </c>
      <c r="K149" s="111">
        <f t="shared" si="65"/>
        <v>0.71185148844995016</v>
      </c>
      <c r="L149" s="111">
        <f t="shared" si="65"/>
        <v>0.71387982311783327</v>
      </c>
      <c r="M149" s="111">
        <f t="shared" si="65"/>
        <v>0.71634528041688439</v>
      </c>
      <c r="N149" s="111">
        <f t="shared" si="65"/>
        <v>0.7186112449930474</v>
      </c>
      <c r="O149" s="111">
        <f t="shared" si="65"/>
        <v>0.72129458235350263</v>
      </c>
      <c r="P149" s="111">
        <f t="shared" si="65"/>
        <v>0.72287373219407136</v>
      </c>
      <c r="Q149" s="111">
        <f t="shared" si="65"/>
        <v>0.72395133051623328</v>
      </c>
      <c r="R149" s="111">
        <f t="shared" ref="R149:V149" si="66">IF(R130=0,"",R130/R111)</f>
        <v>0.72962898681527277</v>
      </c>
      <c r="S149" s="111">
        <f t="shared" si="66"/>
        <v>0.73361918562522932</v>
      </c>
      <c r="T149" s="111">
        <f t="shared" si="66"/>
        <v>0.73791534248708313</v>
      </c>
      <c r="U149" s="111">
        <f t="shared" si="66"/>
        <v>0.73823846190379627</v>
      </c>
      <c r="V149" s="111">
        <f t="shared" si="66"/>
        <v>0.76178248381603941</v>
      </c>
      <c r="W149" s="111">
        <f t="shared" ref="W149:Y149" si="67">IF(W130=0,"",W130/W111)</f>
        <v>0.79874753311729674</v>
      </c>
      <c r="X149" s="111">
        <f t="shared" si="67"/>
        <v>0.80945082164763327</v>
      </c>
      <c r="Y149" s="111">
        <f t="shared" si="67"/>
        <v>0.8119114099076491</v>
      </c>
      <c r="DA149" s="63" t="s">
        <v>1959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0.68158580005686042</v>
      </c>
      <c r="C151" s="124">
        <f t="shared" si="71"/>
        <v>0.68725640532210797</v>
      </c>
      <c r="D151" s="124">
        <f t="shared" si="71"/>
        <v>0.68789898528672344</v>
      </c>
      <c r="E151" s="124">
        <f t="shared" si="71"/>
        <v>0.69124015592953569</v>
      </c>
      <c r="F151" s="124">
        <f t="shared" si="71"/>
        <v>0.68575101738142474</v>
      </c>
      <c r="G151" s="124">
        <f t="shared" si="71"/>
        <v>0.69269078293410136</v>
      </c>
      <c r="H151" s="124">
        <f t="shared" si="71"/>
        <v>0.69891883894805296</v>
      </c>
      <c r="I151" s="124">
        <f t="shared" si="71"/>
        <v>0.70103645037035733</v>
      </c>
      <c r="J151" s="124">
        <f t="shared" si="71"/>
        <v>0.7081890193112369</v>
      </c>
      <c r="K151" s="124">
        <f t="shared" si="71"/>
        <v>0.69747593355151727</v>
      </c>
      <c r="L151" s="124">
        <f t="shared" si="71"/>
        <v>0.71266454775472632</v>
      </c>
      <c r="M151" s="124">
        <f t="shared" si="71"/>
        <v>0.711796204329744</v>
      </c>
      <c r="N151" s="124">
        <f t="shared" si="71"/>
        <v>0.71946155218788144</v>
      </c>
      <c r="O151" s="124">
        <f t="shared" si="71"/>
        <v>0.72445089106390703</v>
      </c>
      <c r="P151" s="124">
        <f t="shared" si="71"/>
        <v>0.71863364351607673</v>
      </c>
      <c r="Q151" s="124">
        <f t="shared" si="71"/>
        <v>0.7256313563987915</v>
      </c>
      <c r="R151" s="124">
        <f t="shared" ref="R151:V151" si="72">IF(R132=0,"",R132/R113)</f>
        <v>0.73532127237673794</v>
      </c>
      <c r="S151" s="124">
        <f t="shared" si="72"/>
        <v>0.7423729452657547</v>
      </c>
      <c r="T151" s="124">
        <f t="shared" si="72"/>
        <v>0.75209860193679245</v>
      </c>
      <c r="U151" s="124">
        <f t="shared" si="72"/>
        <v>0.76183346943873198</v>
      </c>
      <c r="V151" s="124">
        <f t="shared" si="72"/>
        <v>0.77158651216212737</v>
      </c>
      <c r="W151" s="124">
        <f t="shared" ref="W151:Y151" si="73">IF(W132=0,"",W132/W113)</f>
        <v>0.78459194313214753</v>
      </c>
      <c r="X151" s="124">
        <f t="shared" si="73"/>
        <v>0.80173273547392232</v>
      </c>
      <c r="Y151" s="124">
        <f t="shared" si="73"/>
        <v>0.81363940652318267</v>
      </c>
      <c r="DA151" s="130" t="s">
        <v>1961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0.61185672158595139</v>
      </c>
      <c r="C152" s="111">
        <f t="shared" si="74"/>
        <v>0.61271437553130947</v>
      </c>
      <c r="D152" s="111">
        <f t="shared" si="74"/>
        <v>0.61363372723278764</v>
      </c>
      <c r="E152" s="111">
        <f t="shared" si="74"/>
        <v>0.61464432598405228</v>
      </c>
      <c r="F152" s="111">
        <f t="shared" si="74"/>
        <v>0.61569090334590915</v>
      </c>
      <c r="G152" s="111">
        <f t="shared" si="74"/>
        <v>0.61678588592002181</v>
      </c>
      <c r="H152" s="111">
        <f t="shared" si="74"/>
        <v>0.61794654814977867</v>
      </c>
      <c r="I152" s="111">
        <f t="shared" si="74"/>
        <v>0.61848873915564606</v>
      </c>
      <c r="J152" s="111">
        <f t="shared" si="74"/>
        <v>0.61855581657978176</v>
      </c>
      <c r="K152" s="111">
        <f t="shared" si="74"/>
        <v>0.61865575042009013</v>
      </c>
      <c r="L152" s="111">
        <f t="shared" si="74"/>
        <v>0.6187595112402916</v>
      </c>
      <c r="M152" s="111">
        <f t="shared" si="74"/>
        <v>0.61888087531514946</v>
      </c>
      <c r="N152" s="111">
        <f t="shared" si="74"/>
        <v>0.61900184523290558</v>
      </c>
      <c r="O152" s="111">
        <f t="shared" si="74"/>
        <v>0.61911081130181933</v>
      </c>
      <c r="P152" s="111">
        <f t="shared" si="74"/>
        <v>0.61916424424874461</v>
      </c>
      <c r="Q152" s="111">
        <f t="shared" si="74"/>
        <v>0.61924837637635977</v>
      </c>
      <c r="R152" s="111">
        <f t="shared" ref="R152:V152" si="75">IF(R133=0,"",R133/R114)</f>
        <v>0.61939849579951334</v>
      </c>
      <c r="S152" s="111">
        <f t="shared" si="75"/>
        <v>0.61974023366060804</v>
      </c>
      <c r="T152" s="111">
        <f t="shared" si="75"/>
        <v>0.62027198815564299</v>
      </c>
      <c r="U152" s="111">
        <f t="shared" si="75"/>
        <v>0.62107969181617684</v>
      </c>
      <c r="V152" s="111">
        <f t="shared" si="75"/>
        <v>0.62189855251140469</v>
      </c>
      <c r="W152" s="111">
        <f t="shared" ref="W152:Y152" si="76">IF(W133=0,"",W133/W114)</f>
        <v>0.62263270627342615</v>
      </c>
      <c r="X152" s="111">
        <f t="shared" si="76"/>
        <v>0.62309222685204313</v>
      </c>
      <c r="Y152" s="111">
        <f t="shared" si="76"/>
        <v>0.62368250624068511</v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0.75833892741635744</v>
      </c>
      <c r="C153" s="45">
        <f t="shared" si="77"/>
        <v>0.76035335224937139</v>
      </c>
      <c r="D153" s="45">
        <f t="shared" si="77"/>
        <v>0.76235764393813876</v>
      </c>
      <c r="E153" s="45">
        <f t="shared" si="77"/>
        <v>0.76473067526356742</v>
      </c>
      <c r="F153" s="45">
        <f t="shared" si="77"/>
        <v>0.76713715011206107</v>
      </c>
      <c r="G153" s="45">
        <f t="shared" si="77"/>
        <v>0.77023783318398054</v>
      </c>
      <c r="H153" s="45">
        <f t="shared" si="77"/>
        <v>0.77376381158796581</v>
      </c>
      <c r="I153" s="45">
        <f t="shared" si="77"/>
        <v>0.77563764422963788</v>
      </c>
      <c r="J153" s="45">
        <f t="shared" si="77"/>
        <v>0.77668970716126562</v>
      </c>
      <c r="K153" s="45">
        <f t="shared" si="77"/>
        <v>0.77806396283151602</v>
      </c>
      <c r="L153" s="45">
        <f t="shared" si="77"/>
        <v>0.7793977372769253</v>
      </c>
      <c r="M153" s="45">
        <f t="shared" si="77"/>
        <v>0.78111642868748532</v>
      </c>
      <c r="N153" s="45">
        <f t="shared" si="77"/>
        <v>0.78350574066650613</v>
      </c>
      <c r="O153" s="45">
        <f t="shared" si="77"/>
        <v>0.78661003300366894</v>
      </c>
      <c r="P153" s="45">
        <f t="shared" si="77"/>
        <v>0.78886472987489842</v>
      </c>
      <c r="Q153" s="45">
        <f t="shared" si="77"/>
        <v>0.79265530010281304</v>
      </c>
      <c r="R153" s="45">
        <f t="shared" ref="R153:V153" si="78">IF(R134=0,"",R134/R115)</f>
        <v>0.7985630388067132</v>
      </c>
      <c r="S153" s="45">
        <f t="shared" si="78"/>
        <v>0.80674606088550682</v>
      </c>
      <c r="T153" s="45">
        <f t="shared" si="78"/>
        <v>0.81622369012196405</v>
      </c>
      <c r="U153" s="45">
        <f t="shared" si="78"/>
        <v>0.82812720039396581</v>
      </c>
      <c r="V153" s="45">
        <f t="shared" si="78"/>
        <v>0.84074258040242911</v>
      </c>
      <c r="W153" s="45">
        <f t="shared" ref="W153:Y153" si="79">IF(W134=0,"",W134/W115)</f>
        <v>0.85302404729847081</v>
      </c>
      <c r="X153" s="45">
        <f t="shared" si="79"/>
        <v>0.86169666792605371</v>
      </c>
      <c r="Y153" s="45">
        <f t="shared" si="79"/>
        <v>0.87206448465006436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25318.713285611673</v>
      </c>
      <c r="C155" s="117">
        <f t="shared" si="80"/>
        <v>28631.647307472427</v>
      </c>
      <c r="D155" s="117">
        <f t="shared" si="80"/>
        <v>24926.486652273226</v>
      </c>
      <c r="E155" s="117">
        <f t="shared" si="80"/>
        <v>26305.19369848213</v>
      </c>
      <c r="F155" s="117">
        <f t="shared" si="80"/>
        <v>25778.978239550455</v>
      </c>
      <c r="G155" s="117">
        <f t="shared" si="80"/>
        <v>25731.518744487243</v>
      </c>
      <c r="H155" s="117">
        <f t="shared" si="80"/>
        <v>23538.980480427628</v>
      </c>
      <c r="I155" s="117">
        <f t="shared" si="80"/>
        <v>19717.066088334977</v>
      </c>
      <c r="J155" s="117">
        <f t="shared" si="80"/>
        <v>22806.465562239915</v>
      </c>
      <c r="K155" s="117">
        <f t="shared" si="80"/>
        <v>21995.050422910219</v>
      </c>
      <c r="L155" s="117">
        <f t="shared" si="80"/>
        <v>20167.580654135651</v>
      </c>
      <c r="M155" s="117">
        <f t="shared" si="80"/>
        <v>16273.156828663401</v>
      </c>
      <c r="N155" s="117">
        <f t="shared" si="80"/>
        <v>18259.443934806357</v>
      </c>
      <c r="O155" s="117">
        <f t="shared" si="80"/>
        <v>18480.566285296467</v>
      </c>
      <c r="P155" s="117">
        <f t="shared" si="80"/>
        <v>13306.354044592634</v>
      </c>
      <c r="Q155" s="117">
        <f t="shared" si="80"/>
        <v>13842.979196445396</v>
      </c>
      <c r="R155" s="117">
        <f t="shared" ref="R155:V155" si="81">R156+R159+R161+R170</f>
        <v>14595.492400483507</v>
      </c>
      <c r="S155" s="117">
        <f t="shared" si="81"/>
        <v>13947.366162678942</v>
      </c>
      <c r="T155" s="117">
        <f t="shared" si="81"/>
        <v>12726.697985039607</v>
      </c>
      <c r="U155" s="117">
        <f t="shared" si="81"/>
        <v>12309.95465692347</v>
      </c>
      <c r="V155" s="117">
        <f t="shared" si="81"/>
        <v>10625.036230611704</v>
      </c>
      <c r="W155" s="117">
        <f t="shared" ref="W155:Y155" si="82">W156+W159+W161+W170</f>
        <v>11972.495083520158</v>
      </c>
      <c r="X155" s="117">
        <f t="shared" si="82"/>
        <v>8705.39839129557</v>
      </c>
      <c r="Y155" s="117">
        <f t="shared" si="82"/>
        <v>7685.6279313647547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22921.445151694104</v>
      </c>
      <c r="C156" s="122">
        <f t="shared" si="83"/>
        <v>26171.70933948781</v>
      </c>
      <c r="D156" s="122">
        <f t="shared" si="83"/>
        <v>22594.93982244618</v>
      </c>
      <c r="E156" s="122">
        <f t="shared" si="83"/>
        <v>23903.334668552929</v>
      </c>
      <c r="F156" s="122">
        <f t="shared" si="83"/>
        <v>23503.59218025134</v>
      </c>
      <c r="G156" s="122">
        <f t="shared" si="83"/>
        <v>23518.65682780011</v>
      </c>
      <c r="H156" s="122">
        <f t="shared" si="83"/>
        <v>21361.363968397069</v>
      </c>
      <c r="I156" s="122">
        <f t="shared" si="83"/>
        <v>17676.143587787927</v>
      </c>
      <c r="J156" s="122">
        <f t="shared" si="83"/>
        <v>20647.267362097271</v>
      </c>
      <c r="K156" s="122">
        <f t="shared" si="83"/>
        <v>20004.322840389887</v>
      </c>
      <c r="L156" s="122">
        <f t="shared" si="83"/>
        <v>18296.356973005659</v>
      </c>
      <c r="M156" s="122">
        <f t="shared" si="83"/>
        <v>14407.931178094532</v>
      </c>
      <c r="N156" s="122">
        <f t="shared" si="83"/>
        <v>16426.10628603477</v>
      </c>
      <c r="O156" s="122">
        <f t="shared" si="83"/>
        <v>16827.619103020705</v>
      </c>
      <c r="P156" s="122">
        <f t="shared" si="83"/>
        <v>11755.12906346871</v>
      </c>
      <c r="Q156" s="122">
        <f t="shared" si="83"/>
        <v>12404.881934788489</v>
      </c>
      <c r="R156" s="122">
        <f t="shared" ref="R156:V156" si="84">SUM(R157:R158)</f>
        <v>12787.289041715407</v>
      </c>
      <c r="S156" s="122">
        <f t="shared" si="84"/>
        <v>12143.244569815568</v>
      </c>
      <c r="T156" s="122">
        <f t="shared" si="84"/>
        <v>10998.735542243741</v>
      </c>
      <c r="U156" s="122">
        <f t="shared" si="84"/>
        <v>10627.364014685147</v>
      </c>
      <c r="V156" s="122">
        <f t="shared" si="84"/>
        <v>9048.3808263272367</v>
      </c>
      <c r="W156" s="122">
        <f t="shared" ref="W156:Y156" si="85">SUM(W157:W158)</f>
        <v>10431.685721405438</v>
      </c>
      <c r="X156" s="122">
        <f t="shared" si="85"/>
        <v>7849.4361310121403</v>
      </c>
      <c r="Y156" s="122">
        <f t="shared" si="85"/>
        <v>6955.1758210686239</v>
      </c>
      <c r="DA156" s="130" t="s">
        <v>2115</v>
      </c>
    </row>
    <row r="157" spans="1:105" ht="12" customHeight="1" x14ac:dyDescent="0.25">
      <c r="A157" s="97" t="s">
        <v>211</v>
      </c>
      <c r="B157" s="98">
        <v>22921.445151694104</v>
      </c>
      <c r="C157" s="98">
        <v>26171.70933948781</v>
      </c>
      <c r="D157" s="98">
        <v>22594.93982244618</v>
      </c>
      <c r="E157" s="98">
        <v>23903.334668552929</v>
      </c>
      <c r="F157" s="98">
        <v>23503.59218025134</v>
      </c>
      <c r="G157" s="98">
        <v>23518.65682780011</v>
      </c>
      <c r="H157" s="98">
        <v>21361.363968397069</v>
      </c>
      <c r="I157" s="98">
        <v>17676.143587787927</v>
      </c>
      <c r="J157" s="98">
        <v>20647.267362097271</v>
      </c>
      <c r="K157" s="98">
        <v>20004.322840389887</v>
      </c>
      <c r="L157" s="98">
        <v>18296.356973005659</v>
      </c>
      <c r="M157" s="98">
        <v>14407.931178094532</v>
      </c>
      <c r="N157" s="98">
        <v>16426.10628603477</v>
      </c>
      <c r="O157" s="98">
        <v>16827.619103020705</v>
      </c>
      <c r="P157" s="98">
        <v>11755.12906346871</v>
      </c>
      <c r="Q157" s="98">
        <v>12404.881934788489</v>
      </c>
      <c r="R157" s="98">
        <v>12787.289041715407</v>
      </c>
      <c r="S157" s="98">
        <v>12143.244569815568</v>
      </c>
      <c r="T157" s="98">
        <v>10998.735542243741</v>
      </c>
      <c r="U157" s="98">
        <v>10627.364014685147</v>
      </c>
      <c r="V157" s="98">
        <v>9048.3808263272367</v>
      </c>
      <c r="W157" s="98">
        <v>10431.685721405438</v>
      </c>
      <c r="X157" s="98">
        <v>7849.4361310121403</v>
      </c>
      <c r="Y157" s="98">
        <v>6955.1758210686239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1851.702816625896</v>
      </c>
      <c r="C161" s="122">
        <v>1946.7600527921868</v>
      </c>
      <c r="D161" s="122">
        <v>1817.3415632338201</v>
      </c>
      <c r="E161" s="122">
        <v>1923.6190301670754</v>
      </c>
      <c r="F161" s="122">
        <v>1813.4502072286614</v>
      </c>
      <c r="G161" s="122">
        <v>1774.4409653598898</v>
      </c>
      <c r="H161" s="122">
        <v>1766.6794409629322</v>
      </c>
      <c r="I161" s="122">
        <v>1621.1542021320865</v>
      </c>
      <c r="J161" s="122">
        <v>1779.7002007427295</v>
      </c>
      <c r="K161" s="122">
        <v>1628.7179671701144</v>
      </c>
      <c r="L161" s="122">
        <v>1528.7104926343416</v>
      </c>
      <c r="M161" s="122">
        <v>1531.4587998254628</v>
      </c>
      <c r="N161" s="122">
        <v>1522.8968228052206</v>
      </c>
      <c r="O161" s="122">
        <v>1359.9637242192834</v>
      </c>
      <c r="P161" s="122">
        <v>1272.1543346112719</v>
      </c>
      <c r="Q161" s="122">
        <v>1177.7961576915081</v>
      </c>
      <c r="R161" s="122">
        <v>1590.6717291245966</v>
      </c>
      <c r="S161" s="122">
        <v>1587.5073222644523</v>
      </c>
      <c r="T161" s="122">
        <v>1534.0816649162587</v>
      </c>
      <c r="U161" s="122">
        <v>1504.1552135948523</v>
      </c>
      <c r="V161" s="122">
        <v>1403.9073161127644</v>
      </c>
      <c r="W161" s="122">
        <v>1397.9303187545736</v>
      </c>
      <c r="X161" s="122">
        <v>736.25998902786034</v>
      </c>
      <c r="Y161" s="122">
        <v>636.05488273137962</v>
      </c>
      <c r="DA161" s="130" t="s">
        <v>2120</v>
      </c>
    </row>
    <row r="162" spans="1:105" ht="12" customHeight="1" x14ac:dyDescent="0.25">
      <c r="A162" s="97" t="s">
        <v>138</v>
      </c>
      <c r="B162" s="98">
        <v>1851.544800224641</v>
      </c>
      <c r="C162" s="98">
        <v>1946.5889373262385</v>
      </c>
      <c r="D162" s="98">
        <v>1817.2021890002043</v>
      </c>
      <c r="E162" s="98">
        <v>1923.4570543479408</v>
      </c>
      <c r="F162" s="98">
        <v>1813.3035182480824</v>
      </c>
      <c r="G162" s="98">
        <v>1774.2909534736741</v>
      </c>
      <c r="H162" s="98">
        <v>1766.5125060719477</v>
      </c>
      <c r="I162" s="98">
        <v>1620.9407145482678</v>
      </c>
      <c r="J162" s="98">
        <v>1779.4353066537255</v>
      </c>
      <c r="K162" s="98">
        <v>1628.4503648787879</v>
      </c>
      <c r="L162" s="98">
        <v>1528.0212809563568</v>
      </c>
      <c r="M162" s="98">
        <v>1531.081587529502</v>
      </c>
      <c r="N162" s="98">
        <v>1522.3850754402406</v>
      </c>
      <c r="O162" s="98">
        <v>1359.4778593540232</v>
      </c>
      <c r="P162" s="98">
        <v>1271.8328231513815</v>
      </c>
      <c r="Q162" s="98">
        <v>1177.4721884713197</v>
      </c>
      <c r="R162" s="98">
        <v>1590.1746620611189</v>
      </c>
      <c r="S162" s="98">
        <v>1586.9829970477679</v>
      </c>
      <c r="T162" s="98">
        <v>1533.5629494226619</v>
      </c>
      <c r="U162" s="98">
        <v>1503.6612229096195</v>
      </c>
      <c r="V162" s="98">
        <v>1403.4484184020725</v>
      </c>
      <c r="W162" s="98">
        <v>1397.3959262521746</v>
      </c>
      <c r="X162" s="98">
        <v>736.1595267909762</v>
      </c>
      <c r="Y162" s="98">
        <v>635.96979974547742</v>
      </c>
      <c r="DA162" s="63" t="s">
        <v>2121</v>
      </c>
    </row>
    <row r="163" spans="1:105" ht="12" customHeight="1" x14ac:dyDescent="0.25">
      <c r="A163" s="97" t="s">
        <v>137</v>
      </c>
      <c r="B163" s="98">
        <v>0.15801640125494146</v>
      </c>
      <c r="C163" s="98">
        <v>0.17111546594823421</v>
      </c>
      <c r="D163" s="98">
        <v>0.13937423361582091</v>
      </c>
      <c r="E163" s="98">
        <v>0.16197581913464537</v>
      </c>
      <c r="F163" s="98">
        <v>0.14668898057908178</v>
      </c>
      <c r="G163" s="98">
        <v>0.15001188621560874</v>
      </c>
      <c r="H163" s="98">
        <v>0.16693489098458381</v>
      </c>
      <c r="I163" s="98">
        <v>0.21348758381878619</v>
      </c>
      <c r="J163" s="98">
        <v>0.26489408900407851</v>
      </c>
      <c r="K163" s="98">
        <v>0.26760229132658314</v>
      </c>
      <c r="L163" s="98">
        <v>0.68921167798483307</v>
      </c>
      <c r="M163" s="98">
        <v>0.3772122959608063</v>
      </c>
      <c r="N163" s="98">
        <v>0.51174736497994244</v>
      </c>
      <c r="O163" s="98">
        <v>0.48586486526018313</v>
      </c>
      <c r="P163" s="98">
        <v>0.321511459890374</v>
      </c>
      <c r="Q163" s="98">
        <v>0.32396922018839047</v>
      </c>
      <c r="R163" s="98">
        <v>0.49706706347773205</v>
      </c>
      <c r="S163" s="98">
        <v>0.52432521668440624</v>
      </c>
      <c r="T163" s="98">
        <v>0.5187154935967353</v>
      </c>
      <c r="U163" s="98">
        <v>0.49399068523280626</v>
      </c>
      <c r="V163" s="98">
        <v>0.45889771069186469</v>
      </c>
      <c r="W163" s="98">
        <v>0.53439250239902991</v>
      </c>
      <c r="X163" s="98">
        <v>0.10046223688418401</v>
      </c>
      <c r="Y163" s="98">
        <v>8.508298590218441E-2</v>
      </c>
      <c r="DA163" s="63" t="s">
        <v>2122</v>
      </c>
    </row>
    <row r="164" spans="1:105" ht="12" customHeight="1" x14ac:dyDescent="0.25">
      <c r="A164" s="100" t="s">
        <v>211</v>
      </c>
      <c r="B164" s="101">
        <v>0.15801640125494146</v>
      </c>
      <c r="C164" s="101">
        <v>0.17111546594823421</v>
      </c>
      <c r="D164" s="101">
        <v>0.13937423361582091</v>
      </c>
      <c r="E164" s="101">
        <v>0.16197581913464537</v>
      </c>
      <c r="F164" s="101">
        <v>0.14668898057908178</v>
      </c>
      <c r="G164" s="101">
        <v>0.15001188621560874</v>
      </c>
      <c r="H164" s="101">
        <v>0.16693489098458381</v>
      </c>
      <c r="I164" s="101">
        <v>0.21348758381878619</v>
      </c>
      <c r="J164" s="101">
        <v>0.26489408900407851</v>
      </c>
      <c r="K164" s="101">
        <v>0.26760229132658314</v>
      </c>
      <c r="L164" s="101">
        <v>0.68921167798483307</v>
      </c>
      <c r="M164" s="101">
        <v>0.3772122959608063</v>
      </c>
      <c r="N164" s="101">
        <v>0.51174736497994244</v>
      </c>
      <c r="O164" s="101">
        <v>0.48586486526018313</v>
      </c>
      <c r="P164" s="101">
        <v>0.321511459890374</v>
      </c>
      <c r="Q164" s="101">
        <v>0.32396922018839047</v>
      </c>
      <c r="R164" s="101">
        <v>0.49706706347773205</v>
      </c>
      <c r="S164" s="101">
        <v>0.52432521668440624</v>
      </c>
      <c r="T164" s="101">
        <v>0.5187154935967353</v>
      </c>
      <c r="U164" s="101">
        <v>0.49399068523280626</v>
      </c>
      <c r="V164" s="101">
        <v>0.45889771069186469</v>
      </c>
      <c r="W164" s="101">
        <v>0.53439250239902991</v>
      </c>
      <c r="X164" s="101">
        <v>0.10046223688418401</v>
      </c>
      <c r="Y164" s="101">
        <v>8.508298590218441E-2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545.56531729167102</v>
      </c>
      <c r="C170" s="122">
        <v>513.17791519243167</v>
      </c>
      <c r="D170" s="122">
        <v>514.205266593229</v>
      </c>
      <c r="E170" s="122">
        <v>478.23999976212497</v>
      </c>
      <c r="F170" s="122">
        <v>461.93585207045197</v>
      </c>
      <c r="G170" s="122">
        <v>438.42095132724393</v>
      </c>
      <c r="H170" s="122">
        <v>410.93707106762793</v>
      </c>
      <c r="I170" s="122">
        <v>419.76829841496391</v>
      </c>
      <c r="J170" s="122">
        <v>379.49799939991635</v>
      </c>
      <c r="K170" s="122">
        <v>362.00961535021662</v>
      </c>
      <c r="L170" s="122">
        <v>342.51318849564876</v>
      </c>
      <c r="M170" s="122">
        <v>333.76685074340662</v>
      </c>
      <c r="N170" s="122">
        <v>310.44082596636622</v>
      </c>
      <c r="O170" s="122">
        <v>292.98345805647796</v>
      </c>
      <c r="P170" s="122">
        <v>279.07064651265074</v>
      </c>
      <c r="Q170" s="122">
        <v>260.30110396539976</v>
      </c>
      <c r="R170" s="122">
        <v>217.53162964350344</v>
      </c>
      <c r="S170" s="122">
        <v>216.614270598921</v>
      </c>
      <c r="T170" s="122">
        <v>193.88077787960796</v>
      </c>
      <c r="U170" s="122">
        <v>178.43542864347199</v>
      </c>
      <c r="V170" s="122">
        <v>172.74808817170324</v>
      </c>
      <c r="W170" s="122">
        <v>142.87904336014529</v>
      </c>
      <c r="X170" s="122">
        <v>119.70227125556951</v>
      </c>
      <c r="Y170" s="122">
        <v>94.39722756475102</v>
      </c>
      <c r="DA170" s="130" t="s">
        <v>2129</v>
      </c>
    </row>
    <row r="171" spans="1:105" ht="12" customHeight="1" x14ac:dyDescent="0.25">
      <c r="A171" s="97" t="s">
        <v>50</v>
      </c>
      <c r="B171" s="98">
        <v>545.56531729167102</v>
      </c>
      <c r="C171" s="98">
        <v>513.17791519243167</v>
      </c>
      <c r="D171" s="98">
        <v>514.205266593229</v>
      </c>
      <c r="E171" s="98">
        <v>478.23999976212497</v>
      </c>
      <c r="F171" s="98">
        <v>461.93585207045197</v>
      </c>
      <c r="G171" s="98">
        <v>438.42095132724393</v>
      </c>
      <c r="H171" s="98">
        <v>410.93707106762793</v>
      </c>
      <c r="I171" s="98">
        <v>419.76829841496391</v>
      </c>
      <c r="J171" s="98">
        <v>379.49799939991635</v>
      </c>
      <c r="K171" s="98">
        <v>362.00961535021662</v>
      </c>
      <c r="L171" s="98">
        <v>342.51318849564876</v>
      </c>
      <c r="M171" s="98">
        <v>333.76685074340662</v>
      </c>
      <c r="N171" s="98">
        <v>310.44082596636622</v>
      </c>
      <c r="O171" s="98">
        <v>292.98345805647796</v>
      </c>
      <c r="P171" s="98">
        <v>279.07064651265074</v>
      </c>
      <c r="Q171" s="98">
        <v>260.30110396539976</v>
      </c>
      <c r="R171" s="98">
        <v>217.53162964350344</v>
      </c>
      <c r="S171" s="98">
        <v>216.614270598921</v>
      </c>
      <c r="T171" s="98">
        <v>193.88077787960796</v>
      </c>
      <c r="U171" s="98">
        <v>178.43542864347199</v>
      </c>
      <c r="V171" s="98">
        <v>172.74808817170324</v>
      </c>
      <c r="W171" s="98">
        <v>142.87904336014529</v>
      </c>
      <c r="X171" s="98">
        <v>119.70227125556951</v>
      </c>
      <c r="Y171" s="98">
        <v>94.39722756475102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17846.440208468248</v>
      </c>
      <c r="C174" s="117">
        <f t="shared" si="87"/>
        <v>20292.003268279379</v>
      </c>
      <c r="D174" s="117">
        <f t="shared" si="87"/>
        <v>18117.919800666212</v>
      </c>
      <c r="E174" s="117">
        <f t="shared" si="87"/>
        <v>19306.948615872247</v>
      </c>
      <c r="F174" s="117">
        <f t="shared" si="87"/>
        <v>19373.641663357397</v>
      </c>
      <c r="G174" s="117">
        <f t="shared" si="87"/>
        <v>19602.036526149066</v>
      </c>
      <c r="H174" s="117">
        <f t="shared" si="87"/>
        <v>18441.582545113179</v>
      </c>
      <c r="I174" s="117">
        <f t="shared" si="87"/>
        <v>15790.282239673836</v>
      </c>
      <c r="J174" s="117">
        <f t="shared" si="87"/>
        <v>18308.488630239361</v>
      </c>
      <c r="K174" s="117">
        <f t="shared" si="87"/>
        <v>18104.215724855316</v>
      </c>
      <c r="L174" s="117">
        <f t="shared" si="87"/>
        <v>17739.938488697968</v>
      </c>
      <c r="M174" s="117">
        <f t="shared" si="87"/>
        <v>15137.379377310564</v>
      </c>
      <c r="N174" s="117">
        <f t="shared" si="87"/>
        <v>17527.658731687352</v>
      </c>
      <c r="O174" s="117">
        <f t="shared" si="87"/>
        <v>18365.392850457301</v>
      </c>
      <c r="P174" s="117">
        <f t="shared" si="87"/>
        <v>13918.550603688862</v>
      </c>
      <c r="Q174" s="117">
        <f t="shared" si="87"/>
        <v>15002.273032094157</v>
      </c>
      <c r="R174" s="117">
        <f t="shared" ref="R174:V174" si="88">R175+R178+R180+R189</f>
        <v>16255.303073460507</v>
      </c>
      <c r="S174" s="117">
        <f t="shared" si="88"/>
        <v>16031.815455174976</v>
      </c>
      <c r="T174" s="117">
        <f t="shared" si="88"/>
        <v>15240.125621904168</v>
      </c>
      <c r="U174" s="117">
        <f t="shared" si="88"/>
        <v>15313.384724516354</v>
      </c>
      <c r="V174" s="117">
        <f t="shared" si="88"/>
        <v>14104.905097482379</v>
      </c>
      <c r="W174" s="117">
        <f t="shared" ref="W174:Y174" si="89">W175+W178+W180+W189</f>
        <v>16640.60118426886</v>
      </c>
      <c r="X174" s="117">
        <f t="shared" si="89"/>
        <v>13439.29559592491</v>
      </c>
      <c r="Y174" s="117">
        <f t="shared" si="89"/>
        <v>12846.453979125259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15509.61127669202</v>
      </c>
      <c r="C175" s="122">
        <f t="shared" si="90"/>
        <v>17871.990239598555</v>
      </c>
      <c r="D175" s="122">
        <f t="shared" si="90"/>
        <v>15749.360277675112</v>
      </c>
      <c r="E175" s="122">
        <f t="shared" si="90"/>
        <v>16823.109803901261</v>
      </c>
      <c r="F175" s="122">
        <f t="shared" si="90"/>
        <v>17049.969975629567</v>
      </c>
      <c r="G175" s="122">
        <f t="shared" si="90"/>
        <v>17287.769759256069</v>
      </c>
      <c r="H175" s="122">
        <f t="shared" si="90"/>
        <v>16077.049620271739</v>
      </c>
      <c r="I175" s="122">
        <f t="shared" si="90"/>
        <v>13501.31319870372</v>
      </c>
      <c r="J175" s="122">
        <f t="shared" si="90"/>
        <v>15887.550171634402</v>
      </c>
      <c r="K175" s="122">
        <f t="shared" si="90"/>
        <v>15893.942230489742</v>
      </c>
      <c r="L175" s="122">
        <f t="shared" si="90"/>
        <v>15358.558725309826</v>
      </c>
      <c r="M175" s="122">
        <f t="shared" si="90"/>
        <v>12639.136101399126</v>
      </c>
      <c r="N175" s="122">
        <f t="shared" si="90"/>
        <v>14879.095925036152</v>
      </c>
      <c r="O175" s="122">
        <f t="shared" si="90"/>
        <v>15727.84826575083</v>
      </c>
      <c r="P175" s="122">
        <f t="shared" si="90"/>
        <v>11477.714594020244</v>
      </c>
      <c r="Q175" s="122">
        <f t="shared" si="90"/>
        <v>12603.497532803198</v>
      </c>
      <c r="R175" s="122">
        <f t="shared" ref="R175:V175" si="91">SUM(R176:R177)</f>
        <v>13555.289487709879</v>
      </c>
      <c r="S175" s="122">
        <f t="shared" si="91"/>
        <v>13309.504153723921</v>
      </c>
      <c r="T175" s="122">
        <f t="shared" si="91"/>
        <v>12580.338361582029</v>
      </c>
      <c r="U175" s="122">
        <f t="shared" si="91"/>
        <v>12655.934582261725</v>
      </c>
      <c r="V175" s="122">
        <f t="shared" si="91"/>
        <v>11418.510660319189</v>
      </c>
      <c r="W175" s="122">
        <f t="shared" ref="W175:Y175" si="92">SUM(W176:W177)</f>
        <v>13898.271860031686</v>
      </c>
      <c r="X175" s="122">
        <f t="shared" si="92"/>
        <v>11388.751747495338</v>
      </c>
      <c r="Y175" s="122">
        <f t="shared" si="92"/>
        <v>10907.307365120765</v>
      </c>
      <c r="DA175" s="130" t="s">
        <v>2283</v>
      </c>
    </row>
    <row r="176" spans="1:105" ht="12" customHeight="1" x14ac:dyDescent="0.25">
      <c r="A176" s="97" t="s">
        <v>211</v>
      </c>
      <c r="B176" s="98">
        <v>15327.836240705908</v>
      </c>
      <c r="C176" s="98">
        <v>17666.295258011625</v>
      </c>
      <c r="D176" s="98">
        <v>15569.206213001462</v>
      </c>
      <c r="E176" s="98">
        <v>16637.843841203492</v>
      </c>
      <c r="F176" s="98">
        <v>16859.309222330048</v>
      </c>
      <c r="G176" s="98">
        <v>17096.87925578696</v>
      </c>
      <c r="H176" s="98">
        <v>15901.026676533655</v>
      </c>
      <c r="I176" s="98">
        <v>13351.609281357249</v>
      </c>
      <c r="J176" s="98">
        <v>15711.574323803025</v>
      </c>
      <c r="K176" s="98">
        <v>15720.498128015408</v>
      </c>
      <c r="L176" s="98">
        <v>15189.675667448797</v>
      </c>
      <c r="M176" s="98">
        <v>12500.689227112143</v>
      </c>
      <c r="N176" s="98">
        <v>14711.79733779763</v>
      </c>
      <c r="O176" s="98">
        <v>15547.807236556679</v>
      </c>
      <c r="P176" s="98">
        <v>11347.26763794127</v>
      </c>
      <c r="Q176" s="98">
        <v>12460.129932425963</v>
      </c>
      <c r="R176" s="98">
        <v>13399.954246944575</v>
      </c>
      <c r="S176" s="98">
        <v>13154.965307633973</v>
      </c>
      <c r="T176" s="98">
        <v>12432.854506984648</v>
      </c>
      <c r="U176" s="98">
        <v>12504.863760086868</v>
      </c>
      <c r="V176" s="98">
        <v>11280.957264171398</v>
      </c>
      <c r="W176" s="98">
        <v>13726.29090637148</v>
      </c>
      <c r="X176" s="98">
        <v>11248.470781761365</v>
      </c>
      <c r="Y176" s="98">
        <v>10770.511984959023</v>
      </c>
      <c r="DA176" s="63" t="s">
        <v>2284</v>
      </c>
    </row>
    <row r="177" spans="1:105" ht="12" customHeight="1" x14ac:dyDescent="0.25">
      <c r="A177" s="97" t="s">
        <v>53</v>
      </c>
      <c r="B177" s="98">
        <v>181.77503598611176</v>
      </c>
      <c r="C177" s="98">
        <v>205.69498158692963</v>
      </c>
      <c r="D177" s="98">
        <v>180.15406467365108</v>
      </c>
      <c r="E177" s="98">
        <v>185.26596269776974</v>
      </c>
      <c r="F177" s="98">
        <v>190.66075329951676</v>
      </c>
      <c r="G177" s="98">
        <v>190.89050346911043</v>
      </c>
      <c r="H177" s="98">
        <v>176.0229437380836</v>
      </c>
      <c r="I177" s="98">
        <v>149.70391734647069</v>
      </c>
      <c r="J177" s="98">
        <v>175.97584783137816</v>
      </c>
      <c r="K177" s="98">
        <v>173.44410247433353</v>
      </c>
      <c r="L177" s="98">
        <v>168.88305786102785</v>
      </c>
      <c r="M177" s="98">
        <v>138.44687428698381</v>
      </c>
      <c r="N177" s="98">
        <v>167.29858723852161</v>
      </c>
      <c r="O177" s="98">
        <v>180.04102919415203</v>
      </c>
      <c r="P177" s="98">
        <v>130.44695607897552</v>
      </c>
      <c r="Q177" s="98">
        <v>143.36760037723499</v>
      </c>
      <c r="R177" s="98">
        <v>155.33524076530404</v>
      </c>
      <c r="S177" s="98">
        <v>154.53884608994892</v>
      </c>
      <c r="T177" s="98">
        <v>147.48385459738125</v>
      </c>
      <c r="U177" s="98">
        <v>151.07082217485708</v>
      </c>
      <c r="V177" s="98">
        <v>137.55339614779069</v>
      </c>
      <c r="W177" s="98">
        <v>171.98095366020684</v>
      </c>
      <c r="X177" s="98">
        <v>140.28096573397272</v>
      </c>
      <c r="Y177" s="98">
        <v>136.79538016174311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20.664396680304311</v>
      </c>
      <c r="C178" s="122">
        <f t="shared" si="93"/>
        <v>25.954049381494311</v>
      </c>
      <c r="D178" s="122">
        <f t="shared" si="93"/>
        <v>20.814240251950309</v>
      </c>
      <c r="E178" s="122">
        <f t="shared" si="93"/>
        <v>70.014912704024638</v>
      </c>
      <c r="F178" s="122">
        <f t="shared" si="93"/>
        <v>21.796574732133539</v>
      </c>
      <c r="G178" s="122">
        <f t="shared" si="93"/>
        <v>29.659786465377511</v>
      </c>
      <c r="H178" s="122">
        <f t="shared" si="93"/>
        <v>40.27208268044388</v>
      </c>
      <c r="I178" s="122">
        <f t="shared" si="93"/>
        <v>18.552619567503768</v>
      </c>
      <c r="J178" s="122">
        <f t="shared" si="93"/>
        <v>19.222796539005763</v>
      </c>
      <c r="K178" s="122">
        <f t="shared" si="93"/>
        <v>22.666215406436692</v>
      </c>
      <c r="L178" s="122">
        <f t="shared" si="93"/>
        <v>22.908040950027363</v>
      </c>
      <c r="M178" s="122">
        <f t="shared" si="93"/>
        <v>22.680971945848921</v>
      </c>
      <c r="N178" s="122">
        <f t="shared" si="93"/>
        <v>22.35212070539767</v>
      </c>
      <c r="O178" s="122">
        <f t="shared" si="93"/>
        <v>23.344549837601878</v>
      </c>
      <c r="P178" s="122">
        <f t="shared" si="93"/>
        <v>25.253248322495697</v>
      </c>
      <c r="Q178" s="122">
        <f t="shared" si="93"/>
        <v>25.998764542178201</v>
      </c>
      <c r="R178" s="122">
        <f t="shared" si="93"/>
        <v>29.205468247588968</v>
      </c>
      <c r="S178" s="122">
        <f t="shared" si="93"/>
        <v>27.283767798511999</v>
      </c>
      <c r="T178" s="122">
        <f t="shared" si="93"/>
        <v>30.836509457643086</v>
      </c>
      <c r="U178" s="122">
        <f t="shared" si="93"/>
        <v>35.639661243139201</v>
      </c>
      <c r="V178" s="122">
        <f t="shared" si="93"/>
        <v>46.532870837236189</v>
      </c>
      <c r="W178" s="122">
        <f t="shared" si="93"/>
        <v>51.108471097397576</v>
      </c>
      <c r="X178" s="122">
        <f t="shared" si="93"/>
        <v>41.053948030106568</v>
      </c>
      <c r="Y178" s="122">
        <f t="shared" si="93"/>
        <v>44.657127598158922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20.664396680304311</v>
      </c>
      <c r="C179" s="98">
        <f>RES_hhdet_fech!C48</f>
        <v>25.954049381494311</v>
      </c>
      <c r="D179" s="98">
        <f>RES_hhdet_fech!D48</f>
        <v>20.814240251950309</v>
      </c>
      <c r="E179" s="98">
        <f>RES_hhdet_fech!E48</f>
        <v>70.014912704024638</v>
      </c>
      <c r="F179" s="98">
        <f>RES_hhdet_fech!F48</f>
        <v>21.796574732133539</v>
      </c>
      <c r="G179" s="98">
        <f>RES_hhdet_fech!G48</f>
        <v>29.659786465377511</v>
      </c>
      <c r="H179" s="98">
        <f>RES_hhdet_fech!H48</f>
        <v>40.27208268044388</v>
      </c>
      <c r="I179" s="98">
        <f>RES_hhdet_fech!I48</f>
        <v>18.552619567503768</v>
      </c>
      <c r="J179" s="98">
        <f>RES_hhdet_fech!J48</f>
        <v>19.222796539005763</v>
      </c>
      <c r="K179" s="98">
        <f>RES_hhdet_fech!K48</f>
        <v>22.666215406436692</v>
      </c>
      <c r="L179" s="98">
        <f>RES_hhdet_fech!L48</f>
        <v>22.908040950027363</v>
      </c>
      <c r="M179" s="98">
        <f>RES_hhdet_fech!M48</f>
        <v>22.680971945848921</v>
      </c>
      <c r="N179" s="98">
        <f>RES_hhdet_fech!N48</f>
        <v>22.35212070539767</v>
      </c>
      <c r="O179" s="98">
        <f>RES_hhdet_fech!O48</f>
        <v>23.344549837601878</v>
      </c>
      <c r="P179" s="98">
        <f>RES_hhdet_fech!P48</f>
        <v>25.253248322495697</v>
      </c>
      <c r="Q179" s="98">
        <f>RES_hhdet_fech!Q48</f>
        <v>25.998764542178201</v>
      </c>
      <c r="R179" s="98">
        <f>RES_hhdet_fech!R48</f>
        <v>29.205468247588968</v>
      </c>
      <c r="S179" s="98">
        <f>RES_hhdet_fech!S48</f>
        <v>27.283767798511999</v>
      </c>
      <c r="T179" s="98">
        <f>RES_hhdet_fech!T48</f>
        <v>30.836509457643086</v>
      </c>
      <c r="U179" s="98">
        <f>RES_hhdet_fech!U48</f>
        <v>35.639661243139201</v>
      </c>
      <c r="V179" s="98">
        <f>RES_hhdet_fech!V48</f>
        <v>46.532870837236189</v>
      </c>
      <c r="W179" s="98">
        <f>RES_hhdet_fech!W48</f>
        <v>51.108471097397576</v>
      </c>
      <c r="X179" s="98">
        <f>RES_hhdet_fech!X48</f>
        <v>41.053948030106568</v>
      </c>
      <c r="Y179" s="98">
        <f>RES_hhdet_fech!Y48</f>
        <v>44.657127598158922</v>
      </c>
      <c r="DA179" s="63" t="s">
        <v>2287</v>
      </c>
    </row>
    <row r="180" spans="1:105" ht="12" customHeight="1" x14ac:dyDescent="0.25">
      <c r="A180" s="121" t="s">
        <v>55</v>
      </c>
      <c r="B180" s="122">
        <v>1496.3205701791323</v>
      </c>
      <c r="C180" s="122">
        <v>1570.6053358991946</v>
      </c>
      <c r="D180" s="122">
        <v>1515.5116363295842</v>
      </c>
      <c r="E180" s="122">
        <v>1614.1759625814827</v>
      </c>
      <c r="F180" s="122">
        <v>1577.1146606858949</v>
      </c>
      <c r="G180" s="122">
        <v>1543.5080894086827</v>
      </c>
      <c r="H180" s="122">
        <v>1575.4946943161001</v>
      </c>
      <c r="I180" s="122">
        <v>1485.7129746315645</v>
      </c>
      <c r="J180" s="122">
        <v>1617.7991213105252</v>
      </c>
      <c r="K180" s="122">
        <v>1526.7674895529574</v>
      </c>
      <c r="L180" s="122">
        <v>1555.2950701988282</v>
      </c>
      <c r="M180" s="122">
        <v>1680.6475854708067</v>
      </c>
      <c r="N180" s="122">
        <v>1788.4170115840798</v>
      </c>
      <c r="O180" s="122">
        <v>1758.396117179843</v>
      </c>
      <c r="P180" s="122">
        <v>1651.9479737730669</v>
      </c>
      <c r="Q180" s="122">
        <v>1579.258339535254</v>
      </c>
      <c r="R180" s="122">
        <v>1913.2875861073596</v>
      </c>
      <c r="S180" s="122">
        <v>1895.4838723660343</v>
      </c>
      <c r="T180" s="122">
        <v>1843.4750252385732</v>
      </c>
      <c r="U180" s="122">
        <v>1852.7922689182305</v>
      </c>
      <c r="V180" s="122">
        <v>1840.6417542912909</v>
      </c>
      <c r="W180" s="122">
        <v>1948.9452051987987</v>
      </c>
      <c r="X180" s="122">
        <v>1209.4512249642521</v>
      </c>
      <c r="Y180" s="122">
        <v>1165.78115200765</v>
      </c>
      <c r="DA180" s="130" t="s">
        <v>2288</v>
      </c>
    </row>
    <row r="181" spans="1:105" ht="12" customHeight="1" x14ac:dyDescent="0.25">
      <c r="A181" s="97" t="s">
        <v>138</v>
      </c>
      <c r="B181" s="98">
        <v>1541.3900947729987</v>
      </c>
      <c r="C181" s="98">
        <v>1649.0907467000347</v>
      </c>
      <c r="D181" s="98">
        <v>1584.2739776819565</v>
      </c>
      <c r="E181" s="98">
        <v>1690.6382183453402</v>
      </c>
      <c r="F181" s="98">
        <v>1643.3579521107906</v>
      </c>
      <c r="G181" s="98">
        <v>1627.5066540600549</v>
      </c>
      <c r="H181" s="98">
        <v>1657.2412174323645</v>
      </c>
      <c r="I181" s="98">
        <v>1541.5670082991501</v>
      </c>
      <c r="J181" s="98">
        <v>1701.3670624587533</v>
      </c>
      <c r="K181" s="98">
        <v>1614.3932047633639</v>
      </c>
      <c r="L181" s="98">
        <v>1623.9023118918017</v>
      </c>
      <c r="M181" s="98">
        <v>1777.080683621547</v>
      </c>
      <c r="N181" s="98">
        <v>1904.3736223547107</v>
      </c>
      <c r="O181" s="98">
        <v>1839.8247670121248</v>
      </c>
      <c r="P181" s="98">
        <v>1751.0434249532173</v>
      </c>
      <c r="Q181" s="98">
        <v>1608.0491743087612</v>
      </c>
      <c r="R181" s="98">
        <v>1989.403530082807</v>
      </c>
      <c r="S181" s="98">
        <v>1928.511227933632</v>
      </c>
      <c r="T181" s="98">
        <v>1857.7496563871246</v>
      </c>
      <c r="U181" s="98">
        <v>1864.6922421445572</v>
      </c>
      <c r="V181" s="98">
        <v>1851.4567756380573</v>
      </c>
      <c r="W181" s="98">
        <v>1982.3333081612295</v>
      </c>
      <c r="X181" s="98">
        <v>1222.8159948288785</v>
      </c>
      <c r="Y181" s="98">
        <v>1188.0189834387613</v>
      </c>
      <c r="DA181" s="63" t="s">
        <v>2289</v>
      </c>
    </row>
    <row r="182" spans="1:105" ht="12" customHeight="1" x14ac:dyDescent="0.25">
      <c r="A182" s="97" t="s">
        <v>137</v>
      </c>
      <c r="B182" s="98">
        <v>1019.5414685114996</v>
      </c>
      <c r="C182" s="98">
        <v>1081.4346685976966</v>
      </c>
      <c r="D182" s="98">
        <v>1026.351527236651</v>
      </c>
      <c r="E182" s="98">
        <v>1115.8054111271877</v>
      </c>
      <c r="F182" s="98">
        <v>1081.2049177461649</v>
      </c>
      <c r="G182" s="98">
        <v>1056.4779518891096</v>
      </c>
      <c r="H182" s="98">
        <v>1068.9692706725602</v>
      </c>
      <c r="I182" s="98">
        <v>1024.387111732774</v>
      </c>
      <c r="J182" s="98">
        <v>1121.0662955666662</v>
      </c>
      <c r="K182" s="98">
        <v>1054.9958855626842</v>
      </c>
      <c r="L182" s="98">
        <v>1226.2042978894613</v>
      </c>
      <c r="M182" s="98">
        <v>1168.5573004227315</v>
      </c>
      <c r="N182" s="98">
        <v>1312.3757405169131</v>
      </c>
      <c r="O182" s="98">
        <v>1295.3127102692424</v>
      </c>
      <c r="P182" s="98">
        <v>1184.8581427442493</v>
      </c>
      <c r="Q182" s="98">
        <v>1123.319830133692</v>
      </c>
      <c r="R182" s="98">
        <v>1396.8650383104778</v>
      </c>
      <c r="S182" s="98">
        <v>1404.5180825311181</v>
      </c>
      <c r="T182" s="98">
        <v>1372.4634602510514</v>
      </c>
      <c r="U182" s="98">
        <v>1382.003045763317</v>
      </c>
      <c r="V182" s="98">
        <v>1395.8624907545893</v>
      </c>
      <c r="W182" s="98">
        <v>1511.6070434709029</v>
      </c>
      <c r="X182" s="98">
        <v>901.30845789970408</v>
      </c>
      <c r="Y182" s="98">
        <v>888.84820950687799</v>
      </c>
      <c r="DA182" s="63" t="s">
        <v>2290</v>
      </c>
    </row>
    <row r="183" spans="1:105" ht="12" customHeight="1" x14ac:dyDescent="0.25">
      <c r="A183" s="100" t="s">
        <v>211</v>
      </c>
      <c r="B183" s="101">
        <v>389.42867124477266</v>
      </c>
      <c r="C183" s="101">
        <v>393.86557705674272</v>
      </c>
      <c r="D183" s="101">
        <v>346.21790044129563</v>
      </c>
      <c r="E183" s="101">
        <v>409.59261271893143</v>
      </c>
      <c r="F183" s="101">
        <v>385.79488021325346</v>
      </c>
      <c r="G183" s="101">
        <v>345.8334791724547</v>
      </c>
      <c r="H183" s="101">
        <v>331.92746001647276</v>
      </c>
      <c r="I183" s="101">
        <v>371.02891635203457</v>
      </c>
      <c r="J183" s="101">
        <v>376.34538652132494</v>
      </c>
      <c r="K183" s="101">
        <v>324.95847249840642</v>
      </c>
      <c r="L183" s="101">
        <v>712.11746093964643</v>
      </c>
      <c r="M183" s="101">
        <v>343.96930229175172</v>
      </c>
      <c r="N183" s="101">
        <v>481.78777795505329</v>
      </c>
      <c r="O183" s="101">
        <v>493.39219999004229</v>
      </c>
      <c r="P183" s="101">
        <v>337.46955639363506</v>
      </c>
      <c r="Q183" s="101">
        <v>362.38045720454841</v>
      </c>
      <c r="R183" s="101">
        <v>411.0735640409589</v>
      </c>
      <c r="S183" s="101">
        <v>453.34575635795608</v>
      </c>
      <c r="T183" s="101">
        <v>431.78571124250476</v>
      </c>
      <c r="U183" s="101">
        <v>392.8622685978595</v>
      </c>
      <c r="V183" s="101">
        <v>400.8151392566208</v>
      </c>
      <c r="W183" s="101">
        <v>432.89318701739256</v>
      </c>
      <c r="X183" s="101">
        <v>95.330098946008633</v>
      </c>
      <c r="Y183" s="101">
        <v>80.927896883974697</v>
      </c>
      <c r="DA183" s="131" t="s">
        <v>2291</v>
      </c>
    </row>
    <row r="184" spans="1:105" ht="12" customHeight="1" x14ac:dyDescent="0.25">
      <c r="A184" s="103" t="s">
        <v>52</v>
      </c>
      <c r="B184" s="104">
        <v>630.11279726672706</v>
      </c>
      <c r="C184" s="104">
        <v>687.56909154095388</v>
      </c>
      <c r="D184" s="104">
        <v>680.1336267953551</v>
      </c>
      <c r="E184" s="104">
        <v>706.21279840825628</v>
      </c>
      <c r="F184" s="104">
        <v>695.41003753291159</v>
      </c>
      <c r="G184" s="104">
        <v>710.64447271665483</v>
      </c>
      <c r="H184" s="104">
        <v>737.04181065608759</v>
      </c>
      <c r="I184" s="104">
        <v>653.35819538073929</v>
      </c>
      <c r="J184" s="104">
        <v>744.72090904534127</v>
      </c>
      <c r="K184" s="104">
        <v>730.03741306427764</v>
      </c>
      <c r="L184" s="104">
        <v>514.08683694981482</v>
      </c>
      <c r="M184" s="104">
        <v>824.58799813097949</v>
      </c>
      <c r="N184" s="104">
        <v>830.58796256185974</v>
      </c>
      <c r="O184" s="104">
        <v>801.92051027920013</v>
      </c>
      <c r="P184" s="104">
        <v>847.38858635061422</v>
      </c>
      <c r="Q184" s="104">
        <v>760.93937292914347</v>
      </c>
      <c r="R184" s="104">
        <v>985.79147426951874</v>
      </c>
      <c r="S184" s="104">
        <v>951.17232617316222</v>
      </c>
      <c r="T184" s="104">
        <v>940.6777490085467</v>
      </c>
      <c r="U184" s="104">
        <v>989.14077716545773</v>
      </c>
      <c r="V184" s="104">
        <v>995.04735149796875</v>
      </c>
      <c r="W184" s="104">
        <v>1078.7138564535103</v>
      </c>
      <c r="X184" s="104">
        <v>805.97835895369542</v>
      </c>
      <c r="Y184" s="104">
        <v>807.92031262290323</v>
      </c>
      <c r="DA184" s="132" t="s">
        <v>2292</v>
      </c>
    </row>
    <row r="185" spans="1:105" ht="12" customHeight="1" x14ac:dyDescent="0.25">
      <c r="A185" s="106" t="s">
        <v>122</v>
      </c>
      <c r="B185" s="101">
        <v>1323.7285765038921</v>
      </c>
      <c r="C185" s="101">
        <v>1273.5957321782341</v>
      </c>
      <c r="D185" s="101">
        <v>1266.7196576819558</v>
      </c>
      <c r="E185" s="101">
        <v>1333.8171806439689</v>
      </c>
      <c r="F185" s="101">
        <v>1336.5192265988867</v>
      </c>
      <c r="G185" s="101">
        <v>1233.4852091421949</v>
      </c>
      <c r="H185" s="101">
        <v>1274.5284853074272</v>
      </c>
      <c r="I185" s="101">
        <v>1285.1451238482196</v>
      </c>
      <c r="J185" s="101">
        <v>1309.146069507575</v>
      </c>
      <c r="K185" s="101">
        <v>1211.0224702548871</v>
      </c>
      <c r="L185" s="101">
        <v>1330.6386393901607</v>
      </c>
      <c r="M185" s="101">
        <v>1433.8681748898939</v>
      </c>
      <c r="N185" s="101">
        <v>1535.2832157636465</v>
      </c>
      <c r="O185" s="101">
        <v>1621.9758894556605</v>
      </c>
      <c r="P185" s="101">
        <v>1458.4801350334005</v>
      </c>
      <c r="Q185" s="101">
        <v>1539.4415096175414</v>
      </c>
      <c r="R185" s="101">
        <v>1554.1590890860803</v>
      </c>
      <c r="S185" s="101">
        <v>1656.0194879418725</v>
      </c>
      <c r="T185" s="101">
        <v>1676.8513982805534</v>
      </c>
      <c r="U185" s="101">
        <v>1667.3239433761644</v>
      </c>
      <c r="V185" s="101">
        <v>1690.4321589321025</v>
      </c>
      <c r="W185" s="101">
        <v>1555.3251929944545</v>
      </c>
      <c r="X185" s="101">
        <v>1166.7822728784963</v>
      </c>
      <c r="Y185" s="101">
        <v>1096.3567118614385</v>
      </c>
      <c r="DA185" s="131" t="s">
        <v>2293</v>
      </c>
    </row>
    <row r="186" spans="1:105" ht="12" customHeight="1" x14ac:dyDescent="0.25">
      <c r="A186" s="107" t="s">
        <v>121</v>
      </c>
      <c r="B186" s="104">
        <v>1011.8948505374708</v>
      </c>
      <c r="C186" s="104">
        <v>971.86157319626477</v>
      </c>
      <c r="D186" s="104">
        <v>962.0081891077316</v>
      </c>
      <c r="E186" s="104">
        <v>1025.8533707709278</v>
      </c>
      <c r="F186" s="104">
        <v>1028.09410635481</v>
      </c>
      <c r="G186" s="104">
        <v>944.36473705904893</v>
      </c>
      <c r="H186" s="104">
        <v>975.55843356393029</v>
      </c>
      <c r="I186" s="104">
        <v>1001.5946398267977</v>
      </c>
      <c r="J186" s="104">
        <v>1013.5999884324921</v>
      </c>
      <c r="K186" s="104">
        <v>931.8352163183871</v>
      </c>
      <c r="L186" s="104">
        <v>1117.1933099269713</v>
      </c>
      <c r="M186" s="104">
        <v>1104.7071592658976</v>
      </c>
      <c r="N186" s="104">
        <v>1212.437991932886</v>
      </c>
      <c r="O186" s="104">
        <v>1292.8783210814179</v>
      </c>
      <c r="P186" s="104">
        <v>1134.3915564480906</v>
      </c>
      <c r="Q186" s="104">
        <v>1212.1760674277464</v>
      </c>
      <c r="R186" s="104">
        <v>1224.0163582325495</v>
      </c>
      <c r="S186" s="104">
        <v>1318.7223565957249</v>
      </c>
      <c r="T186" s="104">
        <v>1339.0384870222804</v>
      </c>
      <c r="U186" s="104">
        <v>1322.8404068519369</v>
      </c>
      <c r="V186" s="104">
        <v>1366.7642851143678</v>
      </c>
      <c r="W186" s="104">
        <v>1309.3088287616513</v>
      </c>
      <c r="X186" s="104">
        <v>961.3982664312631</v>
      </c>
      <c r="Y186" s="104">
        <v>903.1789633551316</v>
      </c>
      <c r="DA186" s="132" t="s">
        <v>2294</v>
      </c>
    </row>
    <row r="187" spans="1:105" ht="12" customHeight="1" x14ac:dyDescent="0.25">
      <c r="A187" s="108" t="s">
        <v>53</v>
      </c>
      <c r="B187" s="98">
        <v>334.60922755381893</v>
      </c>
      <c r="C187" s="98">
        <v>305.20407761969756</v>
      </c>
      <c r="D187" s="98">
        <v>277.35506830316911</v>
      </c>
      <c r="E187" s="98">
        <v>323.65293425960539</v>
      </c>
      <c r="F187" s="98">
        <v>313.94978501827984</v>
      </c>
      <c r="G187" s="98">
        <v>263.16479841072709</v>
      </c>
      <c r="H187" s="98">
        <v>257.27428405752488</v>
      </c>
      <c r="I187" s="98">
        <v>313.29795564143899</v>
      </c>
      <c r="J187" s="98">
        <v>293.53467941289824</v>
      </c>
      <c r="K187" s="98">
        <v>246.8826303932064</v>
      </c>
      <c r="L187" s="98">
        <v>593.34046546998593</v>
      </c>
      <c r="M187" s="98">
        <v>281.75520876768678</v>
      </c>
      <c r="N187" s="98">
        <v>391.59002283941334</v>
      </c>
      <c r="O187" s="98">
        <v>433.82000596497335</v>
      </c>
      <c r="P187" s="98">
        <v>279.74107558065947</v>
      </c>
      <c r="Q187" s="98">
        <v>341.11597749904928</v>
      </c>
      <c r="R187" s="98">
        <v>323.95418920005102</v>
      </c>
      <c r="S187" s="98">
        <v>387.45398918736748</v>
      </c>
      <c r="T187" s="98">
        <v>389.03135752857975</v>
      </c>
      <c r="U187" s="98">
        <v>352.94915746660678</v>
      </c>
      <c r="V187" s="98">
        <v>362.63463711107966</v>
      </c>
      <c r="W187" s="98">
        <v>341.30538527685451</v>
      </c>
      <c r="X187" s="98">
        <v>97.993598740836404</v>
      </c>
      <c r="Y187" s="98">
        <v>75.259603182215812</v>
      </c>
      <c r="DA187" s="63" t="s">
        <v>2295</v>
      </c>
    </row>
    <row r="188" spans="1:105" ht="12" customHeight="1" x14ac:dyDescent="0.25">
      <c r="A188" s="108" t="s">
        <v>52</v>
      </c>
      <c r="B188" s="98">
        <v>677.28562298365182</v>
      </c>
      <c r="C188" s="98">
        <v>666.65749557656716</v>
      </c>
      <c r="D188" s="98">
        <v>684.65312080456249</v>
      </c>
      <c r="E188" s="98">
        <v>702.20043651132244</v>
      </c>
      <c r="F188" s="98">
        <v>714.1443213365302</v>
      </c>
      <c r="G188" s="98">
        <v>681.19993864832202</v>
      </c>
      <c r="H188" s="98">
        <v>718.28414950640547</v>
      </c>
      <c r="I188" s="98">
        <v>688.29668418535869</v>
      </c>
      <c r="J188" s="98">
        <v>720.06530901959388</v>
      </c>
      <c r="K188" s="98">
        <v>684.95258592518076</v>
      </c>
      <c r="L188" s="98">
        <v>523.85284445698551</v>
      </c>
      <c r="M188" s="98">
        <v>822.95195049821086</v>
      </c>
      <c r="N188" s="98">
        <v>820.8479690934729</v>
      </c>
      <c r="O188" s="98">
        <v>859.05831511644453</v>
      </c>
      <c r="P188" s="98">
        <v>854.65048086743093</v>
      </c>
      <c r="Q188" s="98">
        <v>871.06008992869727</v>
      </c>
      <c r="R188" s="98">
        <v>900.06216903249856</v>
      </c>
      <c r="S188" s="98">
        <v>931.26836740835745</v>
      </c>
      <c r="T188" s="98">
        <v>950.00712949370075</v>
      </c>
      <c r="U188" s="98">
        <v>969.89124938532996</v>
      </c>
      <c r="V188" s="98">
        <v>1004.129648003288</v>
      </c>
      <c r="W188" s="98">
        <v>968.00344348479678</v>
      </c>
      <c r="X188" s="98">
        <v>863.40466769042666</v>
      </c>
      <c r="Y188" s="98">
        <v>827.91936017291573</v>
      </c>
      <c r="DA188" s="63" t="s">
        <v>2296</v>
      </c>
    </row>
    <row r="189" spans="1:105" ht="12" customHeight="1" x14ac:dyDescent="0.25">
      <c r="A189" s="121" t="s">
        <v>54</v>
      </c>
      <c r="B189" s="122">
        <v>819.84396491679126</v>
      </c>
      <c r="C189" s="122">
        <v>823.45364340013589</v>
      </c>
      <c r="D189" s="122">
        <v>832.23364640956436</v>
      </c>
      <c r="E189" s="122">
        <v>799.64793668548054</v>
      </c>
      <c r="F189" s="122">
        <v>724.76045230980208</v>
      </c>
      <c r="G189" s="122">
        <v>741.09889101893589</v>
      </c>
      <c r="H189" s="122">
        <v>748.7661478448972</v>
      </c>
      <c r="I189" s="122">
        <v>784.70344677104845</v>
      </c>
      <c r="J189" s="122">
        <v>783.91654075542999</v>
      </c>
      <c r="K189" s="122">
        <v>660.83978940618078</v>
      </c>
      <c r="L189" s="122">
        <v>803.17665223928623</v>
      </c>
      <c r="M189" s="122">
        <v>794.91471849478307</v>
      </c>
      <c r="N189" s="122">
        <v>837.79367436172015</v>
      </c>
      <c r="O189" s="122">
        <v>855.8039176890253</v>
      </c>
      <c r="P189" s="122">
        <v>763.63478757305506</v>
      </c>
      <c r="Q189" s="122">
        <v>793.51839521352736</v>
      </c>
      <c r="R189" s="122">
        <v>757.52053139568204</v>
      </c>
      <c r="S189" s="122">
        <v>799.54366128650793</v>
      </c>
      <c r="T189" s="122">
        <v>785.47572562592143</v>
      </c>
      <c r="U189" s="122">
        <v>769.0182120932584</v>
      </c>
      <c r="V189" s="122">
        <v>799.21981203466169</v>
      </c>
      <c r="W189" s="122">
        <v>742.2756479409768</v>
      </c>
      <c r="X189" s="122">
        <v>800.0386754352138</v>
      </c>
      <c r="Y189" s="122">
        <v>728.70833439868511</v>
      </c>
      <c r="DA189" s="130" t="s">
        <v>2297</v>
      </c>
    </row>
    <row r="190" spans="1:105" ht="12" customHeight="1" x14ac:dyDescent="0.25">
      <c r="A190" s="97" t="s">
        <v>50</v>
      </c>
      <c r="B190" s="98">
        <v>940.91450506178637</v>
      </c>
      <c r="C190" s="98">
        <v>904.65527447338297</v>
      </c>
      <c r="D190" s="98">
        <v>925.96494065613581</v>
      </c>
      <c r="E190" s="98">
        <v>872.62677411904031</v>
      </c>
      <c r="F190" s="98">
        <v>858.27535031976402</v>
      </c>
      <c r="G190" s="98">
        <v>837.04412568665884</v>
      </c>
      <c r="H190" s="98">
        <v>837.26601099746006</v>
      </c>
      <c r="I190" s="98">
        <v>891.06210584582186</v>
      </c>
      <c r="J190" s="98">
        <v>843.40320959564428</v>
      </c>
      <c r="K190" s="98">
        <v>858.95674117595729</v>
      </c>
      <c r="L190" s="98">
        <v>888.4785798468555</v>
      </c>
      <c r="M190" s="98">
        <v>934.8250872873316</v>
      </c>
      <c r="N190" s="98">
        <v>943.28391718062437</v>
      </c>
      <c r="O190" s="98">
        <v>946.10131410860333</v>
      </c>
      <c r="P190" s="98">
        <v>954.16820630993868</v>
      </c>
      <c r="Q190" s="98">
        <v>950.95109820615266</v>
      </c>
      <c r="R190" s="98">
        <v>876.80033680533961</v>
      </c>
      <c r="S190" s="98">
        <v>955.54801531791884</v>
      </c>
      <c r="T190" s="98">
        <v>939.17086338292336</v>
      </c>
      <c r="U190" s="98">
        <v>943.14456576951727</v>
      </c>
      <c r="V190" s="98">
        <v>1027.2246377491274</v>
      </c>
      <c r="W190" s="98">
        <v>984.05708144617881</v>
      </c>
      <c r="X190" s="98">
        <v>983.47967704503333</v>
      </c>
      <c r="Y190" s="98">
        <v>921.73462372876793</v>
      </c>
      <c r="DA190" s="63" t="s">
        <v>2298</v>
      </c>
    </row>
    <row r="191" spans="1:105" ht="12" customHeight="1" x14ac:dyDescent="0.25">
      <c r="A191" s="109" t="s">
        <v>120</v>
      </c>
      <c r="B191" s="33">
        <v>718.13144490243485</v>
      </c>
      <c r="C191" s="33">
        <v>756.83710346752525</v>
      </c>
      <c r="D191" s="33">
        <v>755.55319985958295</v>
      </c>
      <c r="E191" s="33">
        <v>740.24979060997975</v>
      </c>
      <c r="F191" s="33">
        <v>613.83432929687353</v>
      </c>
      <c r="G191" s="33">
        <v>663.41101918103163</v>
      </c>
      <c r="H191" s="33">
        <v>682.12124743704499</v>
      </c>
      <c r="I191" s="33">
        <v>708.29842623795389</v>
      </c>
      <c r="J191" s="33">
        <v>743.82250859013209</v>
      </c>
      <c r="K191" s="33">
        <v>534.73723900139419</v>
      </c>
      <c r="L191" s="33">
        <v>751.877303115784</v>
      </c>
      <c r="M191" s="33">
        <v>715.0709100650098</v>
      </c>
      <c r="N191" s="33">
        <v>782.03842356164341</v>
      </c>
      <c r="O191" s="33">
        <v>810.17623125663351</v>
      </c>
      <c r="P191" s="33">
        <v>669.27428436844991</v>
      </c>
      <c r="Q191" s="33">
        <v>718.56979096098701</v>
      </c>
      <c r="R191" s="33">
        <v>705.18411839111002</v>
      </c>
      <c r="S191" s="33">
        <v>736.43127159583412</v>
      </c>
      <c r="T191" s="33">
        <v>727.55843012555135</v>
      </c>
      <c r="U191" s="33">
        <v>707.4972137116024</v>
      </c>
      <c r="V191" s="33">
        <v>724.88517037534041</v>
      </c>
      <c r="W191" s="33">
        <v>672.46429429259547</v>
      </c>
      <c r="X191" s="33">
        <v>752.89988713549906</v>
      </c>
      <c r="Y191" s="33">
        <v>684.61230466516247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8877.2222646058835</v>
      </c>
      <c r="C193" s="117">
        <f t="shared" si="94"/>
        <v>10129.774979224971</v>
      </c>
      <c r="D193" s="117">
        <f t="shared" si="94"/>
        <v>9130.2192613452044</v>
      </c>
      <c r="E193" s="117">
        <f t="shared" si="94"/>
        <v>9861.7541719333894</v>
      </c>
      <c r="F193" s="117">
        <f t="shared" si="94"/>
        <v>9868.3525571683131</v>
      </c>
      <c r="G193" s="117">
        <f t="shared" si="94"/>
        <v>10092.012268253045</v>
      </c>
      <c r="H193" s="117">
        <f t="shared" si="94"/>
        <v>9635.9984065377812</v>
      </c>
      <c r="I193" s="117">
        <f t="shared" si="94"/>
        <v>8355.0594404547774</v>
      </c>
      <c r="J193" s="117">
        <f t="shared" si="94"/>
        <v>9777.4264916822904</v>
      </c>
      <c r="K193" s="117">
        <f t="shared" si="94"/>
        <v>9764.0398675378601</v>
      </c>
      <c r="L193" s="117">
        <f t="shared" si="94"/>
        <v>9741.6895173667326</v>
      </c>
      <c r="M193" s="117">
        <f t="shared" si="94"/>
        <v>8511.28720200721</v>
      </c>
      <c r="N193" s="117">
        <f t="shared" si="94"/>
        <v>10060.13590054095</v>
      </c>
      <c r="O193" s="117">
        <f t="shared" si="94"/>
        <v>10805.748088564962</v>
      </c>
      <c r="P193" s="117">
        <f t="shared" si="94"/>
        <v>8265.9956773925514</v>
      </c>
      <c r="Q193" s="117">
        <f t="shared" si="94"/>
        <v>8959.2984289325213</v>
      </c>
      <c r="R193" s="117">
        <f t="shared" ref="R193:V193" si="95">R194+R197+R199+R208</f>
        <v>9809.8025873320039</v>
      </c>
      <c r="S193" s="117">
        <f t="shared" si="95"/>
        <v>9860.8030255373942</v>
      </c>
      <c r="T193" s="117">
        <f t="shared" si="95"/>
        <v>9562.3868639686752</v>
      </c>
      <c r="U193" s="117">
        <f t="shared" si="95"/>
        <v>9803.285018819548</v>
      </c>
      <c r="V193" s="117">
        <f t="shared" si="95"/>
        <v>9251.7203795158221</v>
      </c>
      <c r="W193" s="117">
        <f t="shared" ref="W193:Y193" si="96">W194+W197+W199+W208</f>
        <v>11076.437767588979</v>
      </c>
      <c r="X193" s="117">
        <f t="shared" si="96"/>
        <v>9120.3548455581586</v>
      </c>
      <c r="Y193" s="117">
        <f t="shared" si="96"/>
        <v>8900.4289038017268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7425.4051503710552</v>
      </c>
      <c r="C194" s="122">
        <f t="shared" si="97"/>
        <v>8616.3668471587953</v>
      </c>
      <c r="D194" s="122">
        <f t="shared" si="97"/>
        <v>7644.9035188076878</v>
      </c>
      <c r="E194" s="122">
        <f t="shared" si="97"/>
        <v>8233.4508244414228</v>
      </c>
      <c r="F194" s="122">
        <f t="shared" si="97"/>
        <v>8409.9285724429046</v>
      </c>
      <c r="G194" s="122">
        <f t="shared" si="97"/>
        <v>8613.9288345620735</v>
      </c>
      <c r="H194" s="122">
        <f t="shared" si="97"/>
        <v>8092.7079712298264</v>
      </c>
      <c r="I194" s="122">
        <f t="shared" si="97"/>
        <v>6882.7736646542608</v>
      </c>
      <c r="J194" s="122">
        <f t="shared" si="97"/>
        <v>8216.7249692213318</v>
      </c>
      <c r="K194" s="122">
        <f t="shared" si="97"/>
        <v>8333.9587172311949</v>
      </c>
      <c r="L194" s="122">
        <f t="shared" si="97"/>
        <v>8169.0709128060225</v>
      </c>
      <c r="M194" s="122">
        <f t="shared" si="97"/>
        <v>6850.5289445547714</v>
      </c>
      <c r="N194" s="122">
        <f t="shared" si="97"/>
        <v>8275.3413038053077</v>
      </c>
      <c r="O194" s="122">
        <f t="shared" si="97"/>
        <v>8989.7127182414479</v>
      </c>
      <c r="P194" s="122">
        <f t="shared" si="97"/>
        <v>6580.0606867065144</v>
      </c>
      <c r="Q194" s="122">
        <f t="shared" si="97"/>
        <v>7278.7337865661148</v>
      </c>
      <c r="R194" s="122">
        <f t="shared" ref="R194:V194" si="98">SUM(R195:R196)</f>
        <v>7920.0835243836182</v>
      </c>
      <c r="S194" s="122">
        <f t="shared" si="98"/>
        <v>7927.5295591777494</v>
      </c>
      <c r="T194" s="122">
        <f t="shared" si="98"/>
        <v>7628.0569044325475</v>
      </c>
      <c r="U194" s="122">
        <f t="shared" si="98"/>
        <v>7823.4746271965596</v>
      </c>
      <c r="V194" s="122">
        <f t="shared" si="98"/>
        <v>7180.2997208080087</v>
      </c>
      <c r="W194" s="122">
        <f t="shared" ref="W194:Y194" si="99">SUM(W195:W196)</f>
        <v>8914.126959180483</v>
      </c>
      <c r="X194" s="122">
        <f t="shared" si="99"/>
        <v>7429.6448199961496</v>
      </c>
      <c r="Y194" s="122">
        <f t="shared" si="99"/>
        <v>7255.6911344893351</v>
      </c>
      <c r="DA194" s="130" t="s">
        <v>2451</v>
      </c>
    </row>
    <row r="195" spans="1:105" ht="12" customHeight="1" x14ac:dyDescent="0.25">
      <c r="A195" s="97" t="s">
        <v>211</v>
      </c>
      <c r="B195" s="98">
        <v>7243.6301143849432</v>
      </c>
      <c r="C195" s="98">
        <v>8410.6718655718651</v>
      </c>
      <c r="D195" s="98">
        <v>7464.7494541340366</v>
      </c>
      <c r="E195" s="98">
        <v>8048.1848617436535</v>
      </c>
      <c r="F195" s="98">
        <v>8219.2678191433879</v>
      </c>
      <c r="G195" s="98">
        <v>8423.0383310929628</v>
      </c>
      <c r="H195" s="98">
        <v>7916.6850274917424</v>
      </c>
      <c r="I195" s="98">
        <v>6733.0697473077898</v>
      </c>
      <c r="J195" s="98">
        <v>8040.7491213899539</v>
      </c>
      <c r="K195" s="98">
        <v>8160.5146147568612</v>
      </c>
      <c r="L195" s="98">
        <v>8000.1878549449948</v>
      </c>
      <c r="M195" s="98">
        <v>6712.0820702677875</v>
      </c>
      <c r="N195" s="98">
        <v>8108.0427165667861</v>
      </c>
      <c r="O195" s="98">
        <v>8809.6716890472962</v>
      </c>
      <c r="P195" s="98">
        <v>6449.6137306275386</v>
      </c>
      <c r="Q195" s="98">
        <v>7135.3661861888795</v>
      </c>
      <c r="R195" s="98">
        <v>7764.7482836183144</v>
      </c>
      <c r="S195" s="98">
        <v>7772.9907130878009</v>
      </c>
      <c r="T195" s="98">
        <v>7480.5730498351659</v>
      </c>
      <c r="U195" s="98">
        <v>7672.4038050217023</v>
      </c>
      <c r="V195" s="98">
        <v>7042.7463246602183</v>
      </c>
      <c r="W195" s="98">
        <v>8742.146005520277</v>
      </c>
      <c r="X195" s="98">
        <v>7289.3638542621766</v>
      </c>
      <c r="Y195" s="98">
        <v>7118.8957543275919</v>
      </c>
      <c r="DA195" s="63" t="s">
        <v>2452</v>
      </c>
    </row>
    <row r="196" spans="1:105" ht="12" customHeight="1" x14ac:dyDescent="0.25">
      <c r="A196" s="97" t="s">
        <v>53</v>
      </c>
      <c r="B196" s="98">
        <v>181.77503598611176</v>
      </c>
      <c r="C196" s="98">
        <v>205.69498158692963</v>
      </c>
      <c r="D196" s="98">
        <v>180.15406467365108</v>
      </c>
      <c r="E196" s="98">
        <v>185.26596269776974</v>
      </c>
      <c r="F196" s="98">
        <v>190.66075329951676</v>
      </c>
      <c r="G196" s="98">
        <v>190.89050346911043</v>
      </c>
      <c r="H196" s="98">
        <v>176.0229437380836</v>
      </c>
      <c r="I196" s="98">
        <v>149.70391734647069</v>
      </c>
      <c r="J196" s="98">
        <v>175.97584783137816</v>
      </c>
      <c r="K196" s="98">
        <v>173.44410247433353</v>
      </c>
      <c r="L196" s="98">
        <v>168.88305786102785</v>
      </c>
      <c r="M196" s="98">
        <v>138.44687428698381</v>
      </c>
      <c r="N196" s="98">
        <v>167.29858723852161</v>
      </c>
      <c r="O196" s="98">
        <v>180.04102919415203</v>
      </c>
      <c r="P196" s="98">
        <v>130.44695607897552</v>
      </c>
      <c r="Q196" s="98">
        <v>143.36760037723499</v>
      </c>
      <c r="R196" s="98">
        <v>155.33524076530404</v>
      </c>
      <c r="S196" s="98">
        <v>154.53884608994892</v>
      </c>
      <c r="T196" s="98">
        <v>147.48385459738125</v>
      </c>
      <c r="U196" s="98">
        <v>151.07082217485708</v>
      </c>
      <c r="V196" s="98">
        <v>137.55339614779069</v>
      </c>
      <c r="W196" s="98">
        <v>171.98095366020684</v>
      </c>
      <c r="X196" s="98">
        <v>140.28096573397272</v>
      </c>
      <c r="Y196" s="98">
        <v>136.79538016174311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37.464663231769968</v>
      </c>
      <c r="C197" s="122">
        <f t="shared" si="100"/>
        <v>48.914846796778846</v>
      </c>
      <c r="D197" s="122">
        <f t="shared" si="100"/>
        <v>41.046249899981859</v>
      </c>
      <c r="E197" s="122">
        <f t="shared" si="100"/>
        <v>144.4639072599899</v>
      </c>
      <c r="F197" s="122">
        <f t="shared" si="100"/>
        <v>47.525942812864308</v>
      </c>
      <c r="G197" s="122">
        <f t="shared" si="100"/>
        <v>68.772036542225322</v>
      </c>
      <c r="H197" s="122">
        <f t="shared" si="100"/>
        <v>100.71597855850987</v>
      </c>
      <c r="I197" s="122">
        <f t="shared" si="100"/>
        <v>48.352009441344379</v>
      </c>
      <c r="J197" s="122">
        <f t="shared" si="100"/>
        <v>51.150234131722726</v>
      </c>
      <c r="K197" s="122">
        <f t="shared" si="100"/>
        <v>62.728332318870571</v>
      </c>
      <c r="L197" s="122">
        <f t="shared" si="100"/>
        <v>66.157692469871947</v>
      </c>
      <c r="M197" s="122">
        <f t="shared" si="100"/>
        <v>68.207308699240144</v>
      </c>
      <c r="N197" s="122">
        <f t="shared" si="100"/>
        <v>70.087121610728573</v>
      </c>
      <c r="O197" s="122">
        <f t="shared" si="100"/>
        <v>77.074412482619366</v>
      </c>
      <c r="P197" s="122">
        <f t="shared" si="100"/>
        <v>86.628272743802142</v>
      </c>
      <c r="Q197" s="122">
        <f t="shared" si="100"/>
        <v>91.210900725621286</v>
      </c>
      <c r="R197" s="122">
        <f t="shared" si="100"/>
        <v>104.70993604294732</v>
      </c>
      <c r="S197" s="122">
        <f t="shared" si="100"/>
        <v>101.08294380888329</v>
      </c>
      <c r="T197" s="122">
        <f t="shared" si="100"/>
        <v>118.08658968552561</v>
      </c>
      <c r="U197" s="122">
        <f t="shared" si="100"/>
        <v>139.88033391806817</v>
      </c>
      <c r="V197" s="122">
        <f t="shared" si="100"/>
        <v>185.29062374587963</v>
      </c>
      <c r="W197" s="122">
        <f t="shared" si="100"/>
        <v>205.77675374774481</v>
      </c>
      <c r="X197" s="122">
        <f t="shared" si="100"/>
        <v>166.11816233755621</v>
      </c>
      <c r="Y197" s="122">
        <f t="shared" si="100"/>
        <v>181.19174139548434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37.464663231769968</v>
      </c>
      <c r="C198" s="98">
        <f>RES_hhdet_tesh!C48</f>
        <v>48.914846796778846</v>
      </c>
      <c r="D198" s="98">
        <f>RES_hhdet_tesh!D48</f>
        <v>41.046249899981859</v>
      </c>
      <c r="E198" s="98">
        <f>RES_hhdet_tesh!E48</f>
        <v>144.4639072599899</v>
      </c>
      <c r="F198" s="98">
        <f>RES_hhdet_tesh!F48</f>
        <v>47.525942812864308</v>
      </c>
      <c r="G198" s="98">
        <f>RES_hhdet_tesh!G48</f>
        <v>68.772036542225322</v>
      </c>
      <c r="H198" s="98">
        <f>RES_hhdet_tesh!H48</f>
        <v>100.71597855850987</v>
      </c>
      <c r="I198" s="98">
        <f>RES_hhdet_tesh!I48</f>
        <v>48.352009441344379</v>
      </c>
      <c r="J198" s="98">
        <f>RES_hhdet_tesh!J48</f>
        <v>51.150234131722726</v>
      </c>
      <c r="K198" s="98">
        <f>RES_hhdet_tesh!K48</f>
        <v>62.728332318870571</v>
      </c>
      <c r="L198" s="98">
        <f>RES_hhdet_tesh!L48</f>
        <v>66.157692469871947</v>
      </c>
      <c r="M198" s="98">
        <f>RES_hhdet_tesh!M48</f>
        <v>68.207308699240144</v>
      </c>
      <c r="N198" s="98">
        <f>RES_hhdet_tesh!N48</f>
        <v>70.087121610728573</v>
      </c>
      <c r="O198" s="98">
        <f>RES_hhdet_tesh!O48</f>
        <v>77.074412482619366</v>
      </c>
      <c r="P198" s="98">
        <f>RES_hhdet_tesh!P48</f>
        <v>86.628272743802142</v>
      </c>
      <c r="Q198" s="98">
        <f>RES_hhdet_tesh!Q48</f>
        <v>91.210900725621286</v>
      </c>
      <c r="R198" s="98">
        <f>RES_hhdet_tesh!R48</f>
        <v>104.70993604294732</v>
      </c>
      <c r="S198" s="98">
        <f>RES_hhdet_tesh!S48</f>
        <v>101.08294380888329</v>
      </c>
      <c r="T198" s="98">
        <f>RES_hhdet_tesh!T48</f>
        <v>118.08658968552561</v>
      </c>
      <c r="U198" s="98">
        <f>RES_hhdet_tesh!U48</f>
        <v>139.88033391806817</v>
      </c>
      <c r="V198" s="98">
        <f>RES_hhdet_tesh!V48</f>
        <v>185.29062374587963</v>
      </c>
      <c r="W198" s="98">
        <f>RES_hhdet_tesh!W48</f>
        <v>205.77675374774481</v>
      </c>
      <c r="X198" s="98">
        <f>RES_hhdet_tesh!X48</f>
        <v>166.11816233755621</v>
      </c>
      <c r="Y198" s="98">
        <f>RES_hhdet_tesh!Y48</f>
        <v>181.19174139548434</v>
      </c>
      <c r="DA198" s="63" t="s">
        <v>2455</v>
      </c>
    </row>
    <row r="199" spans="1:105" ht="12" customHeight="1" x14ac:dyDescent="0.25">
      <c r="A199" s="121" t="s">
        <v>55</v>
      </c>
      <c r="B199" s="122">
        <v>855.55844625345946</v>
      </c>
      <c r="C199" s="122">
        <v>898.56949435682725</v>
      </c>
      <c r="D199" s="122">
        <v>871.77681175092528</v>
      </c>
      <c r="E199" s="122">
        <v>931.09067578877284</v>
      </c>
      <c r="F199" s="122">
        <v>913.89282438327609</v>
      </c>
      <c r="G199" s="122">
        <v>895.95902609724533</v>
      </c>
      <c r="H199" s="122">
        <v>919.24769005408473</v>
      </c>
      <c r="I199" s="122">
        <v>873.8280474414114</v>
      </c>
      <c r="J199" s="122">
        <v>954.39020210979129</v>
      </c>
      <c r="K199" s="122">
        <v>906.43296894372963</v>
      </c>
      <c r="L199" s="122">
        <v>934.06538645557407</v>
      </c>
      <c r="M199" s="122">
        <v>1026.7336693627651</v>
      </c>
      <c r="N199" s="122">
        <v>1111.9471377554439</v>
      </c>
      <c r="O199" s="122">
        <v>1118.9730470950981</v>
      </c>
      <c r="P199" s="122">
        <v>1050.5330682329854</v>
      </c>
      <c r="Q199" s="122">
        <v>1013.5519121946019</v>
      </c>
      <c r="R199" s="122">
        <v>1227.9881659080629</v>
      </c>
      <c r="S199" s="122">
        <v>1238.6309398529318</v>
      </c>
      <c r="T199" s="122">
        <v>1225.4881747520585</v>
      </c>
      <c r="U199" s="122">
        <v>1254.0662451243418</v>
      </c>
      <c r="V199" s="122">
        <v>1269.4628077432392</v>
      </c>
      <c r="W199" s="122">
        <v>1374.1505617030664</v>
      </c>
      <c r="X199" s="122">
        <v>883.17466748284517</v>
      </c>
      <c r="Y199" s="122">
        <v>870.64021118826417</v>
      </c>
      <c r="DA199" s="130" t="s">
        <v>2456</v>
      </c>
    </row>
    <row r="200" spans="1:105" ht="12" customHeight="1" x14ac:dyDescent="0.25">
      <c r="A200" s="97" t="s">
        <v>138</v>
      </c>
      <c r="B200" s="98">
        <v>843.12686558712846</v>
      </c>
      <c r="C200" s="98">
        <v>904.15356903941779</v>
      </c>
      <c r="D200" s="98">
        <v>870.58762447294794</v>
      </c>
      <c r="E200" s="98">
        <v>932.18289804247365</v>
      </c>
      <c r="F200" s="98">
        <v>908.77931164729716</v>
      </c>
      <c r="G200" s="98">
        <v>903.74278905452297</v>
      </c>
      <c r="H200" s="98">
        <v>924.11913564714166</v>
      </c>
      <c r="I200" s="98">
        <v>864.27005599666279</v>
      </c>
      <c r="J200" s="98">
        <v>960.93781724531254</v>
      </c>
      <c r="K200" s="98">
        <v>918.31388277118617</v>
      </c>
      <c r="L200" s="98">
        <v>930.2516796766289</v>
      </c>
      <c r="M200" s="98">
        <v>1027.4052767529465</v>
      </c>
      <c r="N200" s="98">
        <v>1115.7912095338384</v>
      </c>
      <c r="O200" s="98">
        <v>1094.4874133185074</v>
      </c>
      <c r="P200" s="98">
        <v>1047.9167192182615</v>
      </c>
      <c r="Q200" s="98">
        <v>976.26777107019939</v>
      </c>
      <c r="R200" s="98">
        <v>1245.6567614872797</v>
      </c>
      <c r="S200" s="98">
        <v>1241.4528902959214</v>
      </c>
      <c r="T200" s="98">
        <v>1224.7516554950987</v>
      </c>
      <c r="U200" s="98">
        <v>1255.3591371575988</v>
      </c>
      <c r="V200" s="98">
        <v>1268.7973179993198</v>
      </c>
      <c r="W200" s="98">
        <v>1384.3071439349483</v>
      </c>
      <c r="X200" s="98">
        <v>874.02420725934053</v>
      </c>
      <c r="Y200" s="98">
        <v>867.15795547628181</v>
      </c>
      <c r="DA200" s="63" t="s">
        <v>2457</v>
      </c>
    </row>
    <row r="201" spans="1:105" ht="12" customHeight="1" x14ac:dyDescent="0.25">
      <c r="A201" s="97" t="s">
        <v>137</v>
      </c>
      <c r="B201" s="98">
        <v>843.12686558712846</v>
      </c>
      <c r="C201" s="98">
        <v>904.14629896641441</v>
      </c>
      <c r="D201" s="98">
        <v>870.58917596495712</v>
      </c>
      <c r="E201" s="98">
        <v>932.18869572248866</v>
      </c>
      <c r="F201" s="98">
        <v>908.78825641743879</v>
      </c>
      <c r="G201" s="98">
        <v>903.70466876767716</v>
      </c>
      <c r="H201" s="98">
        <v>924.02349563722601</v>
      </c>
      <c r="I201" s="98">
        <v>864.08887637606108</v>
      </c>
      <c r="J201" s="98">
        <v>960.63315214890497</v>
      </c>
      <c r="K201" s="98">
        <v>918.02962080744999</v>
      </c>
      <c r="L201" s="98">
        <v>929.53348869429033</v>
      </c>
      <c r="M201" s="98">
        <v>1027.0931091992402</v>
      </c>
      <c r="N201" s="98">
        <v>1115.5203966790764</v>
      </c>
      <c r="O201" s="98">
        <v>1094.4423439486775</v>
      </c>
      <c r="P201" s="98">
        <v>1047.9080355866656</v>
      </c>
      <c r="Q201" s="98">
        <v>976.43080780011462</v>
      </c>
      <c r="R201" s="98">
        <v>1245.6076732545434</v>
      </c>
      <c r="S201" s="98">
        <v>1241.5969320617362</v>
      </c>
      <c r="T201" s="98">
        <v>1224.8174413176778</v>
      </c>
      <c r="U201" s="98">
        <v>1255.2028892790213</v>
      </c>
      <c r="V201" s="98">
        <v>1268.8500085565679</v>
      </c>
      <c r="W201" s="98">
        <v>1384.0463230452392</v>
      </c>
      <c r="X201" s="98">
        <v>873.99328446505342</v>
      </c>
      <c r="Y201" s="98">
        <v>867.12827080468878</v>
      </c>
      <c r="DA201" s="63" t="s">
        <v>2458</v>
      </c>
    </row>
    <row r="202" spans="1:105" ht="12" customHeight="1" x14ac:dyDescent="0.25">
      <c r="A202" s="100" t="s">
        <v>211</v>
      </c>
      <c r="B202" s="101">
        <v>213.01406832040138</v>
      </c>
      <c r="C202" s="101">
        <v>216.57720742546061</v>
      </c>
      <c r="D202" s="101">
        <v>190.45554916960205</v>
      </c>
      <c r="E202" s="101">
        <v>225.97589731423255</v>
      </c>
      <c r="F202" s="101">
        <v>213.37821888452734</v>
      </c>
      <c r="G202" s="101">
        <v>193.06019605102222</v>
      </c>
      <c r="H202" s="101">
        <v>186.98168498113847</v>
      </c>
      <c r="I202" s="101">
        <v>210.73068099532179</v>
      </c>
      <c r="J202" s="101">
        <v>215.91224310356381</v>
      </c>
      <c r="K202" s="101">
        <v>187.99220774317234</v>
      </c>
      <c r="L202" s="101">
        <v>415.44665174447562</v>
      </c>
      <c r="M202" s="101">
        <v>202.5051110682605</v>
      </c>
      <c r="N202" s="101">
        <v>284.93243411721642</v>
      </c>
      <c r="O202" s="101">
        <v>292.52183366947753</v>
      </c>
      <c r="P202" s="101">
        <v>200.51944923605134</v>
      </c>
      <c r="Q202" s="101">
        <v>215.49143487097106</v>
      </c>
      <c r="R202" s="101">
        <v>259.81619898502441</v>
      </c>
      <c r="S202" s="101">
        <v>290.42460588857398</v>
      </c>
      <c r="T202" s="101">
        <v>284.13969230913096</v>
      </c>
      <c r="U202" s="101">
        <v>266.06211211356356</v>
      </c>
      <c r="V202" s="101">
        <v>273.80265705859938</v>
      </c>
      <c r="W202" s="101">
        <v>305.33246659172863</v>
      </c>
      <c r="X202" s="101">
        <v>68.014925511358157</v>
      </c>
      <c r="Y202" s="101">
        <v>59.207958181785528</v>
      </c>
      <c r="DA202" s="131" t="s">
        <v>2459</v>
      </c>
    </row>
    <row r="203" spans="1:105" ht="12" customHeight="1" x14ac:dyDescent="0.25">
      <c r="A203" s="103" t="s">
        <v>52</v>
      </c>
      <c r="B203" s="104">
        <v>630.11279726672706</v>
      </c>
      <c r="C203" s="104">
        <v>687.56909154095388</v>
      </c>
      <c r="D203" s="104">
        <v>680.1336267953551</v>
      </c>
      <c r="E203" s="104">
        <v>706.21279840825628</v>
      </c>
      <c r="F203" s="104">
        <v>695.41003753291159</v>
      </c>
      <c r="G203" s="104">
        <v>710.64447271665483</v>
      </c>
      <c r="H203" s="104">
        <v>737.04181065608759</v>
      </c>
      <c r="I203" s="104">
        <v>653.35819538073929</v>
      </c>
      <c r="J203" s="104">
        <v>744.72090904534127</v>
      </c>
      <c r="K203" s="104">
        <v>730.03741306427764</v>
      </c>
      <c r="L203" s="104">
        <v>514.08683694981482</v>
      </c>
      <c r="M203" s="104">
        <v>824.58799813097949</v>
      </c>
      <c r="N203" s="104">
        <v>830.58796256185974</v>
      </c>
      <c r="O203" s="104">
        <v>801.92051027920013</v>
      </c>
      <c r="P203" s="104">
        <v>847.38858635061422</v>
      </c>
      <c r="Q203" s="104">
        <v>760.93937292914347</v>
      </c>
      <c r="R203" s="104">
        <v>985.79147426951874</v>
      </c>
      <c r="S203" s="104">
        <v>951.17232617316222</v>
      </c>
      <c r="T203" s="104">
        <v>940.6777490085467</v>
      </c>
      <c r="U203" s="104">
        <v>989.14077716545773</v>
      </c>
      <c r="V203" s="104">
        <v>995.04735149796875</v>
      </c>
      <c r="W203" s="104">
        <v>1078.7138564535103</v>
      </c>
      <c r="X203" s="104">
        <v>805.97835895369542</v>
      </c>
      <c r="Y203" s="104">
        <v>807.92031262290323</v>
      </c>
      <c r="DA203" s="132" t="s">
        <v>2460</v>
      </c>
    </row>
    <row r="204" spans="1:105" ht="12" customHeight="1" x14ac:dyDescent="0.25">
      <c r="A204" s="106" t="s">
        <v>122</v>
      </c>
      <c r="B204" s="101">
        <v>906.40460582472645</v>
      </c>
      <c r="C204" s="101">
        <v>876.63481087763523</v>
      </c>
      <c r="D204" s="101">
        <v>876.26778199720616</v>
      </c>
      <c r="E204" s="101">
        <v>926.92745327453667</v>
      </c>
      <c r="F204" s="101">
        <v>933.33591631051877</v>
      </c>
      <c r="G204" s="101">
        <v>866.17384471224523</v>
      </c>
      <c r="H204" s="101">
        <v>900.49985806852658</v>
      </c>
      <c r="I204" s="101">
        <v>910.83101847199043</v>
      </c>
      <c r="J204" s="101">
        <v>928.78976030814147</v>
      </c>
      <c r="K204" s="101">
        <v>860.8324610331349</v>
      </c>
      <c r="L204" s="101">
        <v>947.78049581632047</v>
      </c>
      <c r="M204" s="101">
        <v>1024.7298878509619</v>
      </c>
      <c r="N204" s="101">
        <v>1102.2068930830305</v>
      </c>
      <c r="O204" s="101">
        <v>1171.8714807230472</v>
      </c>
      <c r="P204" s="101">
        <v>1056.6750468294849</v>
      </c>
      <c r="Q204" s="101">
        <v>1117.665820015179</v>
      </c>
      <c r="R204" s="101">
        <v>1135.9437744130769</v>
      </c>
      <c r="S204" s="101">
        <v>1215.1121142229115</v>
      </c>
      <c r="T204" s="101">
        <v>1235.8987863966418</v>
      </c>
      <c r="U204" s="101">
        <v>1229.2378547202472</v>
      </c>
      <c r="V204" s="101">
        <v>1281.3149992201422</v>
      </c>
      <c r="W204" s="101">
        <v>1240.9356667099109</v>
      </c>
      <c r="X204" s="101">
        <v>941.11254370079689</v>
      </c>
      <c r="Y204" s="101">
        <v>887.40771189667225</v>
      </c>
      <c r="DA204" s="131" t="s">
        <v>2461</v>
      </c>
    </row>
    <row r="205" spans="1:105" ht="12" customHeight="1" x14ac:dyDescent="0.25">
      <c r="A205" s="107" t="s">
        <v>121</v>
      </c>
      <c r="B205" s="104">
        <v>906.40460582472656</v>
      </c>
      <c r="C205" s="104">
        <v>876.63248496273695</v>
      </c>
      <c r="D205" s="104">
        <v>876.26896642915085</v>
      </c>
      <c r="E205" s="104">
        <v>926.92564913740341</v>
      </c>
      <c r="F205" s="104">
        <v>933.31344187771629</v>
      </c>
      <c r="G205" s="104">
        <v>866.10383430023774</v>
      </c>
      <c r="H205" s="104">
        <v>900.26997894323404</v>
      </c>
      <c r="I205" s="104">
        <v>910.62570884205923</v>
      </c>
      <c r="J205" s="104">
        <v>928.59529467074333</v>
      </c>
      <c r="K205" s="104">
        <v>860.69635384302353</v>
      </c>
      <c r="L205" s="104">
        <v>947.42663099535196</v>
      </c>
      <c r="M205" s="104">
        <v>1024.7859645318172</v>
      </c>
      <c r="N205" s="104">
        <v>1102.2489629329593</v>
      </c>
      <c r="O205" s="104">
        <v>1171.9703351355438</v>
      </c>
      <c r="P205" s="104">
        <v>1056.8679562204061</v>
      </c>
      <c r="Q205" s="104">
        <v>1118.0114556994795</v>
      </c>
      <c r="R205" s="104">
        <v>1136.4285358730949</v>
      </c>
      <c r="S205" s="104">
        <v>1215.5120474232403</v>
      </c>
      <c r="T205" s="104">
        <v>1237.0793369226176</v>
      </c>
      <c r="U205" s="104">
        <v>1230.4518925237187</v>
      </c>
      <c r="V205" s="104">
        <v>1280.3783625794945</v>
      </c>
      <c r="W205" s="104">
        <v>1240.6202780143328</v>
      </c>
      <c r="X205" s="104">
        <v>942.72566670740525</v>
      </c>
      <c r="Y205" s="104">
        <v>889.02349070167895</v>
      </c>
      <c r="DA205" s="132" t="s">
        <v>2462</v>
      </c>
    </row>
    <row r="206" spans="1:105" ht="12" customHeight="1" x14ac:dyDescent="0.25">
      <c r="A206" s="108" t="s">
        <v>53</v>
      </c>
      <c r="B206" s="98">
        <v>229.11898284107468</v>
      </c>
      <c r="C206" s="98">
        <v>209.97498938616977</v>
      </c>
      <c r="D206" s="98">
        <v>191.61584562458847</v>
      </c>
      <c r="E206" s="98">
        <v>224.7252126260808</v>
      </c>
      <c r="F206" s="98">
        <v>219.16912054118632</v>
      </c>
      <c r="G206" s="98">
        <v>184.90389565191575</v>
      </c>
      <c r="H206" s="98">
        <v>181.98582943682851</v>
      </c>
      <c r="I206" s="98">
        <v>222.32902465670054</v>
      </c>
      <c r="J206" s="98">
        <v>208.52998565114947</v>
      </c>
      <c r="K206" s="98">
        <v>175.74376791784289</v>
      </c>
      <c r="L206" s="98">
        <v>423.57378653836645</v>
      </c>
      <c r="M206" s="98">
        <v>201.83401403360637</v>
      </c>
      <c r="N206" s="98">
        <v>281.40099383948666</v>
      </c>
      <c r="O206" s="98">
        <v>312.91202001909943</v>
      </c>
      <c r="P206" s="98">
        <v>202.2174753529751</v>
      </c>
      <c r="Q206" s="98">
        <v>246.95136577078219</v>
      </c>
      <c r="R206" s="98">
        <v>236.36636684059641</v>
      </c>
      <c r="S206" s="98">
        <v>284.24368001488295</v>
      </c>
      <c r="T206" s="98">
        <v>287.07220742891684</v>
      </c>
      <c r="U206" s="98">
        <v>260.56064313838868</v>
      </c>
      <c r="V206" s="98">
        <v>276.2487145762064</v>
      </c>
      <c r="W206" s="98">
        <v>272.61683452953605</v>
      </c>
      <c r="X206" s="98">
        <v>79.320999016978504</v>
      </c>
      <c r="Y206" s="98">
        <v>61.104130528763037</v>
      </c>
      <c r="DA206" s="63" t="s">
        <v>2463</v>
      </c>
    </row>
    <row r="207" spans="1:105" ht="12" customHeight="1" x14ac:dyDescent="0.25">
      <c r="A207" s="108" t="s">
        <v>52</v>
      </c>
      <c r="B207" s="98">
        <v>677.28562298365182</v>
      </c>
      <c r="C207" s="98">
        <v>666.65749557656716</v>
      </c>
      <c r="D207" s="98">
        <v>684.65312080456249</v>
      </c>
      <c r="E207" s="98">
        <v>702.20043651132244</v>
      </c>
      <c r="F207" s="98">
        <v>714.1443213365302</v>
      </c>
      <c r="G207" s="98">
        <v>681.19993864832202</v>
      </c>
      <c r="H207" s="98">
        <v>718.28414950640547</v>
      </c>
      <c r="I207" s="98">
        <v>688.29668418535869</v>
      </c>
      <c r="J207" s="98">
        <v>720.06530901959388</v>
      </c>
      <c r="K207" s="98">
        <v>684.95258592518076</v>
      </c>
      <c r="L207" s="98">
        <v>523.85284445698551</v>
      </c>
      <c r="M207" s="98">
        <v>822.95195049821086</v>
      </c>
      <c r="N207" s="98">
        <v>820.8479690934729</v>
      </c>
      <c r="O207" s="98">
        <v>859.05831511644453</v>
      </c>
      <c r="P207" s="98">
        <v>854.65048086743093</v>
      </c>
      <c r="Q207" s="98">
        <v>871.06008992869727</v>
      </c>
      <c r="R207" s="98">
        <v>900.06216903249856</v>
      </c>
      <c r="S207" s="98">
        <v>931.26836740835745</v>
      </c>
      <c r="T207" s="98">
        <v>950.00712949370075</v>
      </c>
      <c r="U207" s="98">
        <v>969.89124938532996</v>
      </c>
      <c r="V207" s="98">
        <v>1004.129648003288</v>
      </c>
      <c r="W207" s="98">
        <v>968.00344348479678</v>
      </c>
      <c r="X207" s="98">
        <v>863.40466769042666</v>
      </c>
      <c r="Y207" s="98">
        <v>827.91936017291573</v>
      </c>
      <c r="DA207" s="63" t="s">
        <v>2464</v>
      </c>
    </row>
    <row r="208" spans="1:105" ht="12" customHeight="1" x14ac:dyDescent="0.25">
      <c r="A208" s="121" t="s">
        <v>54</v>
      </c>
      <c r="B208" s="122">
        <v>558.79400474959971</v>
      </c>
      <c r="C208" s="122">
        <v>565.92379091257033</v>
      </c>
      <c r="D208" s="122">
        <v>572.49268088660904</v>
      </c>
      <c r="E208" s="122">
        <v>552.74876444320307</v>
      </c>
      <c r="F208" s="122">
        <v>497.00521752926835</v>
      </c>
      <c r="G208" s="122">
        <v>513.352371051501</v>
      </c>
      <c r="H208" s="122">
        <v>523.3267666953617</v>
      </c>
      <c r="I208" s="122">
        <v>550.10571891776044</v>
      </c>
      <c r="J208" s="122">
        <v>555.16108621944522</v>
      </c>
      <c r="K208" s="122">
        <v>460.91984904406399</v>
      </c>
      <c r="L208" s="122">
        <v>572.39552563526604</v>
      </c>
      <c r="M208" s="122">
        <v>565.81727939043344</v>
      </c>
      <c r="N208" s="122">
        <v>602.76033736947181</v>
      </c>
      <c r="O208" s="122">
        <v>619.98791074579685</v>
      </c>
      <c r="P208" s="122">
        <v>548.77364970924975</v>
      </c>
      <c r="Q208" s="122">
        <v>575.80182944618412</v>
      </c>
      <c r="R208" s="122">
        <v>557.0209609973756</v>
      </c>
      <c r="S208" s="122">
        <v>593.5595826978298</v>
      </c>
      <c r="T208" s="122">
        <v>590.75519509854303</v>
      </c>
      <c r="U208" s="122">
        <v>585.86381258057759</v>
      </c>
      <c r="V208" s="122">
        <v>616.66722721869564</v>
      </c>
      <c r="W208" s="122">
        <v>582.38349295768489</v>
      </c>
      <c r="X208" s="122">
        <v>641.41719574160743</v>
      </c>
      <c r="Y208" s="122">
        <v>592.905816728643</v>
      </c>
      <c r="DA208" s="130" t="s">
        <v>2465</v>
      </c>
    </row>
    <row r="209" spans="1:105" ht="12" customHeight="1" x14ac:dyDescent="0.25">
      <c r="A209" s="97" t="s">
        <v>50</v>
      </c>
      <c r="B209" s="98">
        <v>575.70486435977261</v>
      </c>
      <c r="C209" s="98">
        <v>554.29529157006425</v>
      </c>
      <c r="D209" s="98">
        <v>568.20331782171149</v>
      </c>
      <c r="E209" s="98">
        <v>536.3550954140353</v>
      </c>
      <c r="F209" s="98">
        <v>528.43232575790205</v>
      </c>
      <c r="G209" s="98">
        <v>516.27700261579605</v>
      </c>
      <c r="H209" s="98">
        <v>517.38564137901506</v>
      </c>
      <c r="I209" s="98">
        <v>551.11187835395731</v>
      </c>
      <c r="J209" s="98">
        <v>521.69196101744262</v>
      </c>
      <c r="K209" s="98">
        <v>531.39852729060703</v>
      </c>
      <c r="L209" s="98">
        <v>549.75457181350873</v>
      </c>
      <c r="M209" s="98">
        <v>578.54536828694472</v>
      </c>
      <c r="N209" s="98">
        <v>583.89448531332982</v>
      </c>
      <c r="O209" s="98">
        <v>585.74155215149483</v>
      </c>
      <c r="P209" s="98">
        <v>590.78683634607353</v>
      </c>
      <c r="Q209" s="98">
        <v>588.87492357747635</v>
      </c>
      <c r="R209" s="98">
        <v>543.08880973373414</v>
      </c>
      <c r="S209" s="98">
        <v>592.19155028705734</v>
      </c>
      <c r="T209" s="98">
        <v>582.54137864837764</v>
      </c>
      <c r="U209" s="98">
        <v>585.7679362462336</v>
      </c>
      <c r="V209" s="98">
        <v>638.82951532023435</v>
      </c>
      <c r="W209" s="98">
        <v>612.70612374836367</v>
      </c>
      <c r="X209" s="98">
        <v>612.79854203371792</v>
      </c>
      <c r="Y209" s="98">
        <v>574.86976021597275</v>
      </c>
      <c r="DA209" s="63" t="s">
        <v>2466</v>
      </c>
    </row>
    <row r="210" spans="1:105" ht="12" customHeight="1" x14ac:dyDescent="0.25">
      <c r="A210" s="109" t="s">
        <v>120</v>
      </c>
      <c r="B210" s="33">
        <v>544.58702967127147</v>
      </c>
      <c r="C210" s="33">
        <v>575.46362872823727</v>
      </c>
      <c r="D210" s="33">
        <v>576.0017573148732</v>
      </c>
      <c r="E210" s="33">
        <v>566.09172223688438</v>
      </c>
      <c r="F210" s="33">
        <v>470.89511801775211</v>
      </c>
      <c r="G210" s="33">
        <v>510.98426592437397</v>
      </c>
      <c r="H210" s="33">
        <v>527.80073638202589</v>
      </c>
      <c r="I210" s="33">
        <v>549.38292273876652</v>
      </c>
      <c r="J210" s="33">
        <v>577.71928637682777</v>
      </c>
      <c r="K210" s="33">
        <v>416.0597752510082</v>
      </c>
      <c r="L210" s="33">
        <v>586.01146875831898</v>
      </c>
      <c r="M210" s="33">
        <v>558.55363552829044</v>
      </c>
      <c r="N210" s="33">
        <v>612.73159428233225</v>
      </c>
      <c r="O210" s="33">
        <v>637.29275200756842</v>
      </c>
      <c r="P210" s="33">
        <v>527.96687755053324</v>
      </c>
      <c r="Q210" s="33">
        <v>569.57815329899677</v>
      </c>
      <c r="R210" s="33">
        <v>563.13397250063781</v>
      </c>
      <c r="S210" s="33">
        <v>594.11302747284401</v>
      </c>
      <c r="T210" s="33">
        <v>593.85042661642069</v>
      </c>
      <c r="U210" s="33">
        <v>585.89768687752064</v>
      </c>
      <c r="V210" s="33">
        <v>609.44182863681817</v>
      </c>
      <c r="W210" s="33">
        <v>573.62821398117967</v>
      </c>
      <c r="X210" s="33">
        <v>648.77132402656127</v>
      </c>
      <c r="Y210" s="33">
        <v>597.02607665291771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4528.654097810605</v>
      </c>
      <c r="C212" s="117">
        <f t="shared" si="101"/>
        <v>5167.1087796042566</v>
      </c>
      <c r="D212" s="117">
        <f t="shared" si="101"/>
        <v>4588.1337877581773</v>
      </c>
      <c r="E212" s="117">
        <f t="shared" si="101"/>
        <v>4892.3375080753431</v>
      </c>
      <c r="F212" s="117">
        <f t="shared" si="101"/>
        <v>4937.445040888847</v>
      </c>
      <c r="G212" s="117">
        <f t="shared" si="101"/>
        <v>4993.154706374472</v>
      </c>
      <c r="H212" s="117">
        <f t="shared" si="101"/>
        <v>4679.9094516450632</v>
      </c>
      <c r="I212" s="117">
        <f t="shared" si="101"/>
        <v>3974.7012711331013</v>
      </c>
      <c r="J212" s="117">
        <f t="shared" si="101"/>
        <v>4635.7516279457213</v>
      </c>
      <c r="K212" s="117">
        <f t="shared" si="101"/>
        <v>4610.9747494231242</v>
      </c>
      <c r="L212" s="117">
        <f t="shared" si="101"/>
        <v>4462.8513570810401</v>
      </c>
      <c r="M212" s="117">
        <f t="shared" si="101"/>
        <v>3761.7933335236758</v>
      </c>
      <c r="N212" s="117">
        <f t="shared" si="101"/>
        <v>4357.9394802691877</v>
      </c>
      <c r="O212" s="117">
        <f t="shared" si="101"/>
        <v>4550.619482185034</v>
      </c>
      <c r="P212" s="117">
        <f t="shared" si="101"/>
        <v>3423.0148391675066</v>
      </c>
      <c r="Q212" s="117">
        <f t="shared" si="101"/>
        <v>3705.1514064889889</v>
      </c>
      <c r="R212" s="117">
        <f t="shared" ref="R212:V212" si="102">R213+R216+R218+R227</f>
        <v>4075.4402626744168</v>
      </c>
      <c r="S212" s="117">
        <f t="shared" si="102"/>
        <v>4025.5810234581104</v>
      </c>
      <c r="T212" s="117">
        <f t="shared" si="102"/>
        <v>3832.8740476434537</v>
      </c>
      <c r="U212" s="117">
        <f t="shared" si="102"/>
        <v>3858.7469768356682</v>
      </c>
      <c r="V212" s="117">
        <f t="shared" si="102"/>
        <v>3528.6685426205927</v>
      </c>
      <c r="W212" s="117">
        <f t="shared" ref="W212:Y212" si="103">W213+W216+W218+W227</f>
        <v>4196.6905575283026</v>
      </c>
      <c r="X212" s="117">
        <f t="shared" si="103"/>
        <v>3321.549168046507</v>
      </c>
      <c r="Y212" s="117">
        <f t="shared" si="103"/>
        <v>3170.1873831343123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4099.8646077702033</v>
      </c>
      <c r="C213" s="122">
        <f t="shared" si="104"/>
        <v>4723.1676072659866</v>
      </c>
      <c r="D213" s="122">
        <f t="shared" si="104"/>
        <v>4158.9738769813257</v>
      </c>
      <c r="E213" s="122">
        <f t="shared" si="104"/>
        <v>4445.6308555442074</v>
      </c>
      <c r="F213" s="122">
        <f t="shared" si="104"/>
        <v>4501.6405838542478</v>
      </c>
      <c r="G213" s="122">
        <f t="shared" si="104"/>
        <v>4563.7528508687456</v>
      </c>
      <c r="H213" s="122">
        <f t="shared" si="104"/>
        <v>4246.9659728404522</v>
      </c>
      <c r="I213" s="122">
        <f t="shared" si="104"/>
        <v>3563.2781303440274</v>
      </c>
      <c r="J213" s="122">
        <f t="shared" si="104"/>
        <v>4196.8626407831853</v>
      </c>
      <c r="K213" s="122">
        <f t="shared" si="104"/>
        <v>4193.6447392850132</v>
      </c>
      <c r="L213" s="122">
        <f t="shared" si="104"/>
        <v>4048.7712902674398</v>
      </c>
      <c r="M213" s="122">
        <f t="shared" si="104"/>
        <v>3330.6174103943436</v>
      </c>
      <c r="N213" s="122">
        <f t="shared" si="104"/>
        <v>3920.3810010092711</v>
      </c>
      <c r="O213" s="122">
        <f t="shared" si="104"/>
        <v>4143.6009128097257</v>
      </c>
      <c r="P213" s="122">
        <f t="shared" si="104"/>
        <v>3023.9674283230374</v>
      </c>
      <c r="Q213" s="122">
        <f t="shared" si="104"/>
        <v>3320.2365687158976</v>
      </c>
      <c r="R213" s="122">
        <f t="shared" ref="R213:V213" si="105">SUM(R214:R215)</f>
        <v>3570.5429581352082</v>
      </c>
      <c r="S213" s="122">
        <f t="shared" si="105"/>
        <v>3504.8635228539074</v>
      </c>
      <c r="T213" s="122">
        <f t="shared" si="105"/>
        <v>3312.4670724735897</v>
      </c>
      <c r="U213" s="122">
        <f t="shared" si="105"/>
        <v>3331.3127388600278</v>
      </c>
      <c r="V213" s="122">
        <f t="shared" si="105"/>
        <v>3005.0473325938055</v>
      </c>
      <c r="W213" s="122">
        <f t="shared" ref="W213:Y213" si="106">SUM(W214:W215)</f>
        <v>3656.5942738523331</v>
      </c>
      <c r="X213" s="122">
        <f t="shared" si="106"/>
        <v>2994.9563338384323</v>
      </c>
      <c r="Y213" s="122">
        <f t="shared" si="106"/>
        <v>2868.8886363403822</v>
      </c>
      <c r="DA213" s="130" t="s">
        <v>2619</v>
      </c>
    </row>
    <row r="214" spans="1:105" ht="12" customHeight="1" x14ac:dyDescent="0.25">
      <c r="A214" s="97" t="s">
        <v>211</v>
      </c>
      <c r="B214" s="98">
        <v>4099.8646077702033</v>
      </c>
      <c r="C214" s="98">
        <v>4723.1676072659866</v>
      </c>
      <c r="D214" s="98">
        <v>4158.9738769813257</v>
      </c>
      <c r="E214" s="98">
        <v>4445.6308555442074</v>
      </c>
      <c r="F214" s="98">
        <v>4501.6405838542478</v>
      </c>
      <c r="G214" s="98">
        <v>4563.7528508687456</v>
      </c>
      <c r="H214" s="98">
        <v>4246.9659728404522</v>
      </c>
      <c r="I214" s="98">
        <v>3563.2781303440274</v>
      </c>
      <c r="J214" s="98">
        <v>4196.8626407831853</v>
      </c>
      <c r="K214" s="98">
        <v>4193.6447392850132</v>
      </c>
      <c r="L214" s="98">
        <v>4048.7712902674398</v>
      </c>
      <c r="M214" s="98">
        <v>3330.6174103943436</v>
      </c>
      <c r="N214" s="98">
        <v>3920.3810010092711</v>
      </c>
      <c r="O214" s="98">
        <v>4143.6009128097257</v>
      </c>
      <c r="P214" s="98">
        <v>3023.9674283230374</v>
      </c>
      <c r="Q214" s="98">
        <v>3320.2365687158976</v>
      </c>
      <c r="R214" s="98">
        <v>3570.5429581352082</v>
      </c>
      <c r="S214" s="98">
        <v>3504.8635228539074</v>
      </c>
      <c r="T214" s="98">
        <v>3312.4670724735897</v>
      </c>
      <c r="U214" s="98">
        <v>3331.3127388600278</v>
      </c>
      <c r="V214" s="98">
        <v>3005.0473325938055</v>
      </c>
      <c r="W214" s="98">
        <v>3656.5942738523331</v>
      </c>
      <c r="X214" s="98">
        <v>2994.9563338384323</v>
      </c>
      <c r="Y214" s="98">
        <v>2868.8886363403822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331.2064658991107</v>
      </c>
      <c r="C218" s="122">
        <v>351.32875354817861</v>
      </c>
      <c r="D218" s="122">
        <v>334.51189277049326</v>
      </c>
      <c r="E218" s="122">
        <v>357.76180325472893</v>
      </c>
      <c r="F218" s="122">
        <v>347.32993097619942</v>
      </c>
      <c r="G218" s="122">
        <v>344.32706228304488</v>
      </c>
      <c r="H218" s="122">
        <v>351.24290198821905</v>
      </c>
      <c r="I218" s="122">
        <v>326.80337120385985</v>
      </c>
      <c r="J218" s="122">
        <v>361.75040276772046</v>
      </c>
      <c r="K218" s="122">
        <v>341.43942733273792</v>
      </c>
      <c r="L218" s="122">
        <v>338.28587640918465</v>
      </c>
      <c r="M218" s="122">
        <v>354.0205237623079</v>
      </c>
      <c r="N218" s="122">
        <v>363.46628145824548</v>
      </c>
      <c r="O218" s="122">
        <v>334.87488007448292</v>
      </c>
      <c r="P218" s="122">
        <v>327.25742532420071</v>
      </c>
      <c r="Q218" s="122">
        <v>315.24378013575176</v>
      </c>
      <c r="R218" s="122">
        <v>444.15682812849548</v>
      </c>
      <c r="S218" s="122">
        <v>458.19685785614286</v>
      </c>
      <c r="T218" s="122">
        <v>462.01629105484648</v>
      </c>
      <c r="U218" s="122">
        <v>471.500874285213</v>
      </c>
      <c r="V218" s="122">
        <v>466.25004146802883</v>
      </c>
      <c r="W218" s="122">
        <v>490.01322847692705</v>
      </c>
      <c r="X218" s="122">
        <v>280.92037194606411</v>
      </c>
      <c r="Y218" s="122">
        <v>262.3615379541194</v>
      </c>
      <c r="DA218" s="130" t="s">
        <v>2624</v>
      </c>
    </row>
    <row r="219" spans="1:105" ht="12" customHeight="1" x14ac:dyDescent="0.25">
      <c r="A219" s="97" t="s">
        <v>138</v>
      </c>
      <c r="B219" s="98">
        <v>412.28850550639362</v>
      </c>
      <c r="C219" s="98">
        <v>440.89221211920022</v>
      </c>
      <c r="D219" s="98">
        <v>423.20424028158101</v>
      </c>
      <c r="E219" s="98">
        <v>451.73842841493246</v>
      </c>
      <c r="F219" s="98">
        <v>438.79655764443743</v>
      </c>
      <c r="G219" s="98">
        <v>434.438239935534</v>
      </c>
      <c r="H219" s="98">
        <v>442.62846685307483</v>
      </c>
      <c r="I219" s="98">
        <v>411.41347768482945</v>
      </c>
      <c r="J219" s="98">
        <v>454.46775196006098</v>
      </c>
      <c r="K219" s="98">
        <v>430.6601174569804</v>
      </c>
      <c r="L219" s="98">
        <v>432.84723140442998</v>
      </c>
      <c r="M219" s="98">
        <v>473.47596256600463</v>
      </c>
      <c r="N219" s="98">
        <v>507.47505532320372</v>
      </c>
      <c r="O219" s="98">
        <v>490.32635072016325</v>
      </c>
      <c r="P219" s="98">
        <v>466.64082064415226</v>
      </c>
      <c r="Q219" s="98">
        <v>428.49502387121908</v>
      </c>
      <c r="R219" s="98">
        <v>530.09515064920151</v>
      </c>
      <c r="S219" s="98">
        <v>513.8112110623631</v>
      </c>
      <c r="T219" s="98">
        <v>494.95749847505829</v>
      </c>
      <c r="U219" s="98">
        <v>496.75655324904398</v>
      </c>
      <c r="V219" s="98">
        <v>493.19531266325856</v>
      </c>
      <c r="W219" s="98">
        <v>528.08064996818985</v>
      </c>
      <c r="X219" s="98">
        <v>325.5803015259491</v>
      </c>
      <c r="Y219" s="98">
        <v>316.44681015199495</v>
      </c>
      <c r="DA219" s="63" t="s">
        <v>2625</v>
      </c>
    </row>
    <row r="220" spans="1:105" ht="12" customHeight="1" x14ac:dyDescent="0.25">
      <c r="A220" s="97" t="s">
        <v>137</v>
      </c>
      <c r="B220" s="98">
        <v>104.16374505928903</v>
      </c>
      <c r="C220" s="98">
        <v>105.30182519891335</v>
      </c>
      <c r="D220" s="98">
        <v>92.484561125295897</v>
      </c>
      <c r="E220" s="98">
        <v>109.44312103692255</v>
      </c>
      <c r="F220" s="98">
        <v>103.01192456396193</v>
      </c>
      <c r="G220" s="98">
        <v>92.315006901913065</v>
      </c>
      <c r="H220" s="98">
        <v>88.653686130952622</v>
      </c>
      <c r="I220" s="98">
        <v>99.020215129307147</v>
      </c>
      <c r="J220" s="98">
        <v>100.52906603570342</v>
      </c>
      <c r="K220" s="98">
        <v>86.686845262903503</v>
      </c>
      <c r="L220" s="98">
        <v>189.81318589502425</v>
      </c>
      <c r="M220" s="98">
        <v>91.645358591060813</v>
      </c>
      <c r="N220" s="98">
        <v>128.38619292020633</v>
      </c>
      <c r="O220" s="98">
        <v>131.49252104470449</v>
      </c>
      <c r="P220" s="98">
        <v>89.93327549381091</v>
      </c>
      <c r="Q220" s="98">
        <v>96.563105868372716</v>
      </c>
      <c r="R220" s="98">
        <v>109.53439036530014</v>
      </c>
      <c r="S220" s="98">
        <v>120.78443139470313</v>
      </c>
      <c r="T220" s="98">
        <v>115.04002962890559</v>
      </c>
      <c r="U220" s="98">
        <v>104.65904348152675</v>
      </c>
      <c r="V220" s="98">
        <v>106.77005832756275</v>
      </c>
      <c r="W220" s="98">
        <v>115.31991851511219</v>
      </c>
      <c r="X220" s="98">
        <v>25.382070966191009</v>
      </c>
      <c r="Y220" s="98">
        <v>21.556368356266638</v>
      </c>
      <c r="DA220" s="63" t="s">
        <v>2626</v>
      </c>
    </row>
    <row r="221" spans="1:105" ht="12" customHeight="1" x14ac:dyDescent="0.25">
      <c r="A221" s="100" t="s">
        <v>211</v>
      </c>
      <c r="B221" s="101">
        <v>104.16374505928903</v>
      </c>
      <c r="C221" s="101">
        <v>105.30182519891335</v>
      </c>
      <c r="D221" s="101">
        <v>92.484561125295897</v>
      </c>
      <c r="E221" s="101">
        <v>109.44312103692255</v>
      </c>
      <c r="F221" s="101">
        <v>103.01192456396193</v>
      </c>
      <c r="G221" s="101">
        <v>92.315006901913065</v>
      </c>
      <c r="H221" s="101">
        <v>88.653686130952622</v>
      </c>
      <c r="I221" s="101">
        <v>99.020215129307147</v>
      </c>
      <c r="J221" s="101">
        <v>100.52906603570342</v>
      </c>
      <c r="K221" s="101">
        <v>86.686845262903503</v>
      </c>
      <c r="L221" s="101">
        <v>189.81318589502425</v>
      </c>
      <c r="M221" s="101">
        <v>91.645358591060813</v>
      </c>
      <c r="N221" s="101">
        <v>128.38619292020633</v>
      </c>
      <c r="O221" s="101">
        <v>131.49252104470449</v>
      </c>
      <c r="P221" s="101">
        <v>89.93327549381091</v>
      </c>
      <c r="Q221" s="101">
        <v>96.563105868372716</v>
      </c>
      <c r="R221" s="101">
        <v>109.53439036530014</v>
      </c>
      <c r="S221" s="101">
        <v>120.78443139470313</v>
      </c>
      <c r="T221" s="101">
        <v>115.04002962890559</v>
      </c>
      <c r="U221" s="101">
        <v>104.65904348152675</v>
      </c>
      <c r="V221" s="101">
        <v>106.77005832756275</v>
      </c>
      <c r="W221" s="101">
        <v>115.31991851511219</v>
      </c>
      <c r="X221" s="101">
        <v>25.382070966191009</v>
      </c>
      <c r="Y221" s="101">
        <v>21.556368356266638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97.583024141291006</v>
      </c>
      <c r="C227" s="122">
        <v>92.612418790091141</v>
      </c>
      <c r="D227" s="122">
        <v>94.648018006357844</v>
      </c>
      <c r="E227" s="122">
        <v>88.944849276407126</v>
      </c>
      <c r="F227" s="122">
        <v>88.474526058399377</v>
      </c>
      <c r="G227" s="122">
        <v>85.07479322268135</v>
      </c>
      <c r="H227" s="122">
        <v>81.700576816392058</v>
      </c>
      <c r="I227" s="122">
        <v>84.61976958521366</v>
      </c>
      <c r="J227" s="122">
        <v>77.138584394815922</v>
      </c>
      <c r="K227" s="122">
        <v>75.890582805373214</v>
      </c>
      <c r="L227" s="122">
        <v>75.794190404415303</v>
      </c>
      <c r="M227" s="122">
        <v>77.155399367024003</v>
      </c>
      <c r="N227" s="122">
        <v>74.092197801671489</v>
      </c>
      <c r="O227" s="122">
        <v>72.143689300826125</v>
      </c>
      <c r="P227" s="122">
        <v>71.789985520268644</v>
      </c>
      <c r="Q227" s="122">
        <v>69.671057637339402</v>
      </c>
      <c r="R227" s="122">
        <v>60.740476410713292</v>
      </c>
      <c r="S227" s="122">
        <v>62.520642748060432</v>
      </c>
      <c r="T227" s="122">
        <v>58.390684115017251</v>
      </c>
      <c r="U227" s="122">
        <v>55.933363690427669</v>
      </c>
      <c r="V227" s="122">
        <v>57.371168558758278</v>
      </c>
      <c r="W227" s="122">
        <v>50.083055199041972</v>
      </c>
      <c r="X227" s="122">
        <v>45.672462262010548</v>
      </c>
      <c r="Y227" s="122">
        <v>38.937208839810758</v>
      </c>
      <c r="DA227" s="130" t="s">
        <v>2633</v>
      </c>
    </row>
    <row r="228" spans="1:105" ht="12" customHeight="1" x14ac:dyDescent="0.25">
      <c r="A228" s="97" t="s">
        <v>50</v>
      </c>
      <c r="B228" s="98">
        <v>213.7381389698354</v>
      </c>
      <c r="C228" s="98">
        <v>205.50149214937369</v>
      </c>
      <c r="D228" s="98">
        <v>210.34219591944779</v>
      </c>
      <c r="E228" s="98">
        <v>198.22589800888127</v>
      </c>
      <c r="F228" s="98">
        <v>194.96582857863763</v>
      </c>
      <c r="G228" s="98">
        <v>190.14294359098145</v>
      </c>
      <c r="H228" s="98">
        <v>190.19334705818304</v>
      </c>
      <c r="I228" s="98">
        <v>202.41366796393692</v>
      </c>
      <c r="J228" s="98">
        <v>191.58747309174657</v>
      </c>
      <c r="K228" s="98">
        <v>195.12061332553048</v>
      </c>
      <c r="L228" s="98">
        <v>201.8267941980117</v>
      </c>
      <c r="M228" s="98">
        <v>212.35486682819027</v>
      </c>
      <c r="N228" s="98">
        <v>214.27637462675068</v>
      </c>
      <c r="O228" s="98">
        <v>214.91637451291035</v>
      </c>
      <c r="P228" s="98">
        <v>216.74884974536573</v>
      </c>
      <c r="Q228" s="98">
        <v>216.0180514685097</v>
      </c>
      <c r="R228" s="98">
        <v>199.17396450870098</v>
      </c>
      <c r="S228" s="98">
        <v>217.06228715961845</v>
      </c>
      <c r="T228" s="98">
        <v>213.34205332606496</v>
      </c>
      <c r="U228" s="98">
        <v>214.24471956020352</v>
      </c>
      <c r="V228" s="98">
        <v>233.34434871109184</v>
      </c>
      <c r="W228" s="98">
        <v>223.53840662131404</v>
      </c>
      <c r="X228" s="98">
        <v>223.40724343754985</v>
      </c>
      <c r="Y228" s="98">
        <v>209.38123712622692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205.71691383715671</v>
      </c>
      <c r="C231" s="118">
        <f t="shared" si="108"/>
        <v>232.86534792995874</v>
      </c>
      <c r="D231" s="118">
        <f t="shared" si="108"/>
        <v>206.91532484741293</v>
      </c>
      <c r="E231" s="118">
        <f t="shared" si="108"/>
        <v>219.36954047609359</v>
      </c>
      <c r="F231" s="118">
        <f t="shared" si="108"/>
        <v>218.91936713383745</v>
      </c>
      <c r="G231" s="118">
        <f t="shared" si="108"/>
        <v>220.50131235414486</v>
      </c>
      <c r="H231" s="118">
        <f t="shared" si="108"/>
        <v>205.94469662262651</v>
      </c>
      <c r="I231" s="118">
        <f t="shared" si="108"/>
        <v>175.14544787145806</v>
      </c>
      <c r="J231" s="118">
        <f t="shared" si="108"/>
        <v>201.28589549764365</v>
      </c>
      <c r="K231" s="118">
        <f t="shared" si="108"/>
        <v>197.65061927672548</v>
      </c>
      <c r="L231" s="118">
        <f t="shared" si="108"/>
        <v>192.03793130529132</v>
      </c>
      <c r="M231" s="118">
        <f t="shared" si="108"/>
        <v>162.77593684137165</v>
      </c>
      <c r="N231" s="118">
        <f t="shared" si="108"/>
        <v>187.06145924959816</v>
      </c>
      <c r="O231" s="118">
        <f t="shared" si="108"/>
        <v>194.5090887071234</v>
      </c>
      <c r="P231" s="118">
        <f t="shared" si="108"/>
        <v>146.08354428979055</v>
      </c>
      <c r="Q231" s="118">
        <f t="shared" si="108"/>
        <v>156.15259791580499</v>
      </c>
      <c r="R231" s="118">
        <f t="shared" ref="R231:V231" si="109">R232+R235+R237+R246</f>
        <v>167.8908988507097</v>
      </c>
      <c r="S231" s="118">
        <f t="shared" si="109"/>
        <v>164.4157304814324</v>
      </c>
      <c r="T231" s="118">
        <f t="shared" si="109"/>
        <v>155.16764372345952</v>
      </c>
      <c r="U231" s="118">
        <f t="shared" si="109"/>
        <v>154.75502187930431</v>
      </c>
      <c r="V231" s="118">
        <f t="shared" si="109"/>
        <v>141.50731879109838</v>
      </c>
      <c r="W231" s="118">
        <f t="shared" ref="W231:Y231" si="110">W232+W235+W237+W246</f>
        <v>165.67088524817783</v>
      </c>
      <c r="X231" s="118">
        <f t="shared" si="110"/>
        <v>132.7229296789026</v>
      </c>
      <c r="Y231" s="118">
        <f t="shared" si="110"/>
        <v>125.84110248590967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178.78015611993541</v>
      </c>
      <c r="C232" s="123">
        <f t="shared" si="111"/>
        <v>205.09395599451</v>
      </c>
      <c r="D232" s="123">
        <f t="shared" si="111"/>
        <v>179.86524026197858</v>
      </c>
      <c r="E232" s="123">
        <f t="shared" si="111"/>
        <v>191.14765054208212</v>
      </c>
      <c r="F232" s="123">
        <f t="shared" si="111"/>
        <v>192.66221093452964</v>
      </c>
      <c r="G232" s="123">
        <f t="shared" si="111"/>
        <v>194.46836120864768</v>
      </c>
      <c r="H232" s="123">
        <f t="shared" si="111"/>
        <v>179.53899013461569</v>
      </c>
      <c r="I232" s="123">
        <f t="shared" si="111"/>
        <v>149.75625585072734</v>
      </c>
      <c r="J232" s="123">
        <f t="shared" si="111"/>
        <v>174.66978449981229</v>
      </c>
      <c r="K232" s="123">
        <f t="shared" si="111"/>
        <v>173.52022160738488</v>
      </c>
      <c r="L232" s="123">
        <f t="shared" si="111"/>
        <v>166.25907960833104</v>
      </c>
      <c r="M232" s="123">
        <f t="shared" si="111"/>
        <v>135.91171684939101</v>
      </c>
      <c r="N232" s="123">
        <f t="shared" si="111"/>
        <v>158.79504722557257</v>
      </c>
      <c r="O232" s="123">
        <f t="shared" si="111"/>
        <v>166.57467980157747</v>
      </c>
      <c r="P232" s="123">
        <f t="shared" si="111"/>
        <v>120.46550506464023</v>
      </c>
      <c r="Q232" s="123">
        <f t="shared" si="111"/>
        <v>131.18471303397791</v>
      </c>
      <c r="R232" s="123">
        <f t="shared" ref="R232:V232" si="112">SUM(R233:R234)</f>
        <v>140.00414055575661</v>
      </c>
      <c r="S232" s="123">
        <f t="shared" si="112"/>
        <v>136.49682120522473</v>
      </c>
      <c r="T232" s="123">
        <f t="shared" si="112"/>
        <v>128.08696655393001</v>
      </c>
      <c r="U232" s="123">
        <f t="shared" si="112"/>
        <v>127.89918547826565</v>
      </c>
      <c r="V232" s="123">
        <f t="shared" si="112"/>
        <v>114.55609356902031</v>
      </c>
      <c r="W232" s="123">
        <f t="shared" ref="W232:Y232" si="113">SUM(W233:W234)</f>
        <v>138.36873902416377</v>
      </c>
      <c r="X232" s="123">
        <f t="shared" si="113"/>
        <v>112.4723008378235</v>
      </c>
      <c r="Y232" s="123">
        <f t="shared" si="113"/>
        <v>106.84563897631631</v>
      </c>
      <c r="DA232" s="130" t="s">
        <v>2787</v>
      </c>
    </row>
    <row r="233" spans="1:105" ht="12" customHeight="1" x14ac:dyDescent="0.25">
      <c r="A233" s="97" t="s">
        <v>211</v>
      </c>
      <c r="B233" s="99">
        <v>176.68482511952911</v>
      </c>
      <c r="C233" s="99">
        <v>202.73345797854705</v>
      </c>
      <c r="D233" s="99">
        <v>177.80779452733307</v>
      </c>
      <c r="E233" s="99">
        <v>189.04262038369347</v>
      </c>
      <c r="F233" s="99">
        <v>190.50777181694571</v>
      </c>
      <c r="G233" s="99">
        <v>192.32105337791631</v>
      </c>
      <c r="H233" s="99">
        <v>177.57326991195686</v>
      </c>
      <c r="I233" s="99">
        <v>148.09574343848683</v>
      </c>
      <c r="J233" s="99">
        <v>172.73508323461928</v>
      </c>
      <c r="K233" s="99">
        <v>171.62666627281808</v>
      </c>
      <c r="L233" s="99">
        <v>164.43089102217525</v>
      </c>
      <c r="M233" s="99">
        <v>134.42296380283645</v>
      </c>
      <c r="N233" s="99">
        <v>157.00957671075378</v>
      </c>
      <c r="O233" s="99">
        <v>164.66785336973368</v>
      </c>
      <c r="P233" s="99">
        <v>119.09638594955213</v>
      </c>
      <c r="Q233" s="99">
        <v>129.69245761321818</v>
      </c>
      <c r="R233" s="99">
        <v>138.39977962336297</v>
      </c>
      <c r="S233" s="99">
        <v>134.91193411999853</v>
      </c>
      <c r="T233" s="99">
        <v>126.58535673962261</v>
      </c>
      <c r="U233" s="99">
        <v>126.3724839154449</v>
      </c>
      <c r="V233" s="99">
        <v>113.17609050306859</v>
      </c>
      <c r="W233" s="99">
        <v>136.65652703595464</v>
      </c>
      <c r="X233" s="99">
        <v>111.08692311341031</v>
      </c>
      <c r="Y233" s="99">
        <v>105.50562082947941</v>
      </c>
      <c r="DA233" s="63" t="s">
        <v>2788</v>
      </c>
    </row>
    <row r="234" spans="1:105" ht="12" customHeight="1" x14ac:dyDescent="0.25">
      <c r="A234" s="97" t="s">
        <v>53</v>
      </c>
      <c r="B234" s="99">
        <v>2.095331000406301</v>
      </c>
      <c r="C234" s="99">
        <v>2.3604980159629325</v>
      </c>
      <c r="D234" s="99">
        <v>2.0574457346455226</v>
      </c>
      <c r="E234" s="99">
        <v>2.1050301583886371</v>
      </c>
      <c r="F234" s="99">
        <v>2.1544391175839275</v>
      </c>
      <c r="G234" s="99">
        <v>2.1473078307313727</v>
      </c>
      <c r="H234" s="99">
        <v>1.9657202226588417</v>
      </c>
      <c r="I234" s="99">
        <v>1.6605124122405139</v>
      </c>
      <c r="J234" s="99">
        <v>1.9347012651930151</v>
      </c>
      <c r="K234" s="99">
        <v>1.8935553345667957</v>
      </c>
      <c r="L234" s="99">
        <v>1.8281885861558009</v>
      </c>
      <c r="M234" s="99">
        <v>1.4887530465545684</v>
      </c>
      <c r="N234" s="99">
        <v>1.7854705148188004</v>
      </c>
      <c r="O234" s="99">
        <v>1.9068264318437991</v>
      </c>
      <c r="P234" s="99">
        <v>1.3691191150880964</v>
      </c>
      <c r="Q234" s="99">
        <v>1.4922554207597414</v>
      </c>
      <c r="R234" s="99">
        <v>1.6043609323936394</v>
      </c>
      <c r="S234" s="99">
        <v>1.5848870852261994</v>
      </c>
      <c r="T234" s="99">
        <v>1.5016098143073999</v>
      </c>
      <c r="U234" s="99">
        <v>1.5267015628207485</v>
      </c>
      <c r="V234" s="99">
        <v>1.3800030659517155</v>
      </c>
      <c r="W234" s="99">
        <v>1.7122119882091376</v>
      </c>
      <c r="X234" s="99">
        <v>1.3853777244131862</v>
      </c>
      <c r="Y234" s="99">
        <v>1.340018146836895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0.23819965560200934</v>
      </c>
      <c r="C235" s="123">
        <f t="shared" si="114"/>
        <v>0.29784140380367063</v>
      </c>
      <c r="D235" s="123">
        <f t="shared" si="114"/>
        <v>0.2377085962719645</v>
      </c>
      <c r="E235" s="123">
        <f t="shared" si="114"/>
        <v>0.79552390861645206</v>
      </c>
      <c r="F235" s="123">
        <f t="shared" si="114"/>
        <v>0.24629816267682256</v>
      </c>
      <c r="G235" s="123">
        <f t="shared" si="114"/>
        <v>0.33363991700735135</v>
      </c>
      <c r="H235" s="123">
        <f t="shared" si="114"/>
        <v>0.44973482236117102</v>
      </c>
      <c r="I235" s="123">
        <f t="shared" si="114"/>
        <v>0.20578523005592228</v>
      </c>
      <c r="J235" s="123">
        <f t="shared" si="114"/>
        <v>0.211337915076838</v>
      </c>
      <c r="K235" s="123">
        <f t="shared" si="114"/>
        <v>0.24745570754502652</v>
      </c>
      <c r="L235" s="123">
        <f t="shared" si="114"/>
        <v>0.24798354273341333</v>
      </c>
      <c r="M235" s="123">
        <f t="shared" si="114"/>
        <v>0.24389402980097361</v>
      </c>
      <c r="N235" s="123">
        <f t="shared" si="114"/>
        <v>0.23854984744287802</v>
      </c>
      <c r="O235" s="123">
        <f t="shared" si="114"/>
        <v>0.24724366922959137</v>
      </c>
      <c r="P235" s="123">
        <f t="shared" si="114"/>
        <v>0.26504800139194479</v>
      </c>
      <c r="Q235" s="123">
        <f t="shared" si="114"/>
        <v>0.27061063461366286</v>
      </c>
      <c r="R235" s="123">
        <f t="shared" si="114"/>
        <v>0.30164508734685358</v>
      </c>
      <c r="S235" s="123">
        <f t="shared" si="114"/>
        <v>0.27981114337429058</v>
      </c>
      <c r="T235" s="123">
        <f t="shared" si="114"/>
        <v>0.31396253757393999</v>
      </c>
      <c r="U235" s="123">
        <f t="shared" si="114"/>
        <v>0.36016965907105786</v>
      </c>
      <c r="V235" s="123">
        <f t="shared" si="114"/>
        <v>0.46684055953025266</v>
      </c>
      <c r="W235" s="123">
        <f t="shared" si="114"/>
        <v>0.50882690815228448</v>
      </c>
      <c r="X235" s="123">
        <f t="shared" si="114"/>
        <v>0.40543793523623012</v>
      </c>
      <c r="Y235" s="123">
        <f t="shared" si="114"/>
        <v>0.43745162516737696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0.23819965560200934</v>
      </c>
      <c r="C236" s="99">
        <f>RES_hhdet_fecs!C48</f>
        <v>0.29784140380367063</v>
      </c>
      <c r="D236" s="99">
        <f>RES_hhdet_fecs!D48</f>
        <v>0.2377085962719645</v>
      </c>
      <c r="E236" s="99">
        <f>RES_hhdet_fecs!E48</f>
        <v>0.79552390861645206</v>
      </c>
      <c r="F236" s="99">
        <f>RES_hhdet_fecs!F48</f>
        <v>0.24629816267682256</v>
      </c>
      <c r="G236" s="99">
        <f>RES_hhdet_fecs!G48</f>
        <v>0.33363991700735135</v>
      </c>
      <c r="H236" s="99">
        <f>RES_hhdet_fecs!H48</f>
        <v>0.44973482236117102</v>
      </c>
      <c r="I236" s="99">
        <f>RES_hhdet_fecs!I48</f>
        <v>0.20578523005592228</v>
      </c>
      <c r="J236" s="99">
        <f>RES_hhdet_fecs!J48</f>
        <v>0.211337915076838</v>
      </c>
      <c r="K236" s="99">
        <f>RES_hhdet_fecs!K48</f>
        <v>0.24745570754502652</v>
      </c>
      <c r="L236" s="99">
        <f>RES_hhdet_fecs!L48</f>
        <v>0.24798354273341333</v>
      </c>
      <c r="M236" s="99">
        <f>RES_hhdet_fecs!M48</f>
        <v>0.24389402980097361</v>
      </c>
      <c r="N236" s="99">
        <f>RES_hhdet_fecs!N48</f>
        <v>0.23854984744287802</v>
      </c>
      <c r="O236" s="99">
        <f>RES_hhdet_fecs!O48</f>
        <v>0.24724366922959137</v>
      </c>
      <c r="P236" s="99">
        <f>RES_hhdet_fecs!P48</f>
        <v>0.26504800139194479</v>
      </c>
      <c r="Q236" s="99">
        <f>RES_hhdet_fecs!Q48</f>
        <v>0.27061063461366286</v>
      </c>
      <c r="R236" s="99">
        <f>RES_hhdet_fecs!R48</f>
        <v>0.30164508734685358</v>
      </c>
      <c r="S236" s="99">
        <f>RES_hhdet_fecs!S48</f>
        <v>0.27981114337429058</v>
      </c>
      <c r="T236" s="99">
        <f>RES_hhdet_fecs!T48</f>
        <v>0.31396253757393999</v>
      </c>
      <c r="U236" s="99">
        <f>RES_hhdet_fecs!U48</f>
        <v>0.36016965907105786</v>
      </c>
      <c r="V236" s="99">
        <f>RES_hhdet_fecs!V48</f>
        <v>0.46684055953025266</v>
      </c>
      <c r="W236" s="99">
        <f>RES_hhdet_fecs!W48</f>
        <v>0.50882690815228448</v>
      </c>
      <c r="X236" s="99">
        <f>RES_hhdet_fecs!X48</f>
        <v>0.40543793523623012</v>
      </c>
      <c r="Y236" s="99">
        <f>RES_hhdet_fecs!Y48</f>
        <v>0.43745162516737696</v>
      </c>
      <c r="DA236" s="63" t="s">
        <v>2791</v>
      </c>
    </row>
    <row r="237" spans="1:105" ht="12" customHeight="1" x14ac:dyDescent="0.25">
      <c r="A237" s="121" t="s">
        <v>55</v>
      </c>
      <c r="B237" s="123">
        <v>17.248170851587755</v>
      </c>
      <c r="C237" s="123">
        <v>18.02382707953446</v>
      </c>
      <c r="D237" s="123">
        <v>17.307869004345605</v>
      </c>
      <c r="E237" s="123">
        <v>18.340600899924151</v>
      </c>
      <c r="F237" s="123">
        <v>17.821169061254341</v>
      </c>
      <c r="G237" s="123">
        <v>17.362765286649331</v>
      </c>
      <c r="H237" s="123">
        <v>17.594193776903744</v>
      </c>
      <c r="I237" s="123">
        <v>16.479494185130953</v>
      </c>
      <c r="J237" s="123">
        <v>17.786293093054329</v>
      </c>
      <c r="K237" s="123">
        <v>16.668302255557947</v>
      </c>
      <c r="L237" s="123">
        <v>16.836340669421471</v>
      </c>
      <c r="M237" s="123">
        <v>18.072413883954884</v>
      </c>
      <c r="N237" s="123">
        <v>19.086627658314619</v>
      </c>
      <c r="O237" s="123">
        <v>18.62328941851516</v>
      </c>
      <c r="P237" s="123">
        <v>17.338185696371966</v>
      </c>
      <c r="Q237" s="123">
        <v>16.43786191406269</v>
      </c>
      <c r="R237" s="123">
        <v>19.761155552732831</v>
      </c>
      <c r="S237" s="123">
        <v>19.439305945243884</v>
      </c>
      <c r="T237" s="123">
        <v>18.769377827055894</v>
      </c>
      <c r="U237" s="123">
        <v>18.724071344932689</v>
      </c>
      <c r="V237" s="123">
        <v>18.466219921692012</v>
      </c>
      <c r="W237" s="123">
        <v>19.403354113835348</v>
      </c>
      <c r="X237" s="123">
        <v>11.944220493942169</v>
      </c>
      <c r="Y237" s="123">
        <v>11.419741639546652</v>
      </c>
      <c r="DA237" s="130" t="s">
        <v>2792</v>
      </c>
    </row>
    <row r="238" spans="1:105" ht="12" customHeight="1" x14ac:dyDescent="0.25">
      <c r="A238" s="97" t="s">
        <v>138</v>
      </c>
      <c r="B238" s="99">
        <v>17.767689780811445</v>
      </c>
      <c r="C238" s="99">
        <v>18.924503678681937</v>
      </c>
      <c r="D238" s="99">
        <v>18.09316788825344</v>
      </c>
      <c r="E238" s="99">
        <v>19.209380852904054</v>
      </c>
      <c r="F238" s="99">
        <v>18.56970873632374</v>
      </c>
      <c r="G238" s="99">
        <v>18.307656584897043</v>
      </c>
      <c r="H238" s="99">
        <v>18.507090642557756</v>
      </c>
      <c r="I238" s="99">
        <v>17.099025843504837</v>
      </c>
      <c r="J238" s="99">
        <v>18.705049862585422</v>
      </c>
      <c r="K238" s="99">
        <v>17.624945566658418</v>
      </c>
      <c r="L238" s="99">
        <v>17.579026038690063</v>
      </c>
      <c r="M238" s="99">
        <v>19.109382536371097</v>
      </c>
      <c r="N238" s="99">
        <v>20.324158189484638</v>
      </c>
      <c r="O238" s="99">
        <v>19.485705627223389</v>
      </c>
      <c r="P238" s="99">
        <v>18.37825194634167</v>
      </c>
      <c r="Q238" s="99">
        <v>16.737534079502563</v>
      </c>
      <c r="R238" s="99">
        <v>20.547309719970247</v>
      </c>
      <c r="S238" s="99">
        <v>19.778020971417899</v>
      </c>
      <c r="T238" s="99">
        <v>18.914715269495261</v>
      </c>
      <c r="U238" s="99">
        <v>18.844330885859325</v>
      </c>
      <c r="V238" s="99">
        <v>18.574721514781253</v>
      </c>
      <c r="W238" s="99">
        <v>19.735760167756787</v>
      </c>
      <c r="X238" s="99">
        <v>12.076207427204904</v>
      </c>
      <c r="Y238" s="99">
        <v>11.637578657352044</v>
      </c>
      <c r="DA238" s="63" t="s">
        <v>2793</v>
      </c>
    </row>
    <row r="239" spans="1:105" ht="12" customHeight="1" x14ac:dyDescent="0.25">
      <c r="A239" s="97" t="s">
        <v>137</v>
      </c>
      <c r="B239" s="99">
        <v>11.752311496365918</v>
      </c>
      <c r="C239" s="99">
        <v>12.4102414649313</v>
      </c>
      <c r="D239" s="99">
        <v>11.721426190329039</v>
      </c>
      <c r="E239" s="99">
        <v>12.678011692561364</v>
      </c>
      <c r="F239" s="99">
        <v>12.217460219813127</v>
      </c>
      <c r="G239" s="99">
        <v>11.884212875228892</v>
      </c>
      <c r="H239" s="99">
        <v>11.937617154548798</v>
      </c>
      <c r="I239" s="99">
        <v>11.362478311337142</v>
      </c>
      <c r="J239" s="99">
        <v>12.325148065070639</v>
      </c>
      <c r="K239" s="99">
        <v>11.51779194884336</v>
      </c>
      <c r="L239" s="99">
        <v>13.273875604155627</v>
      </c>
      <c r="M239" s="99">
        <v>12.565782001489954</v>
      </c>
      <c r="N239" s="99">
        <v>14.006144509252007</v>
      </c>
      <c r="O239" s="99">
        <v>13.718742469424003</v>
      </c>
      <c r="P239" s="99">
        <v>12.435797512337571</v>
      </c>
      <c r="Q239" s="99">
        <v>11.692182204021087</v>
      </c>
      <c r="R239" s="99">
        <v>14.42734877321184</v>
      </c>
      <c r="S239" s="99">
        <v>14.404161971512298</v>
      </c>
      <c r="T239" s="99">
        <v>13.973764160947463</v>
      </c>
      <c r="U239" s="99">
        <v>13.966338300242899</v>
      </c>
      <c r="V239" s="99">
        <v>14.003976425407004</v>
      </c>
      <c r="W239" s="99">
        <v>15.049292646707249</v>
      </c>
      <c r="X239" s="99">
        <v>8.9010840057045311</v>
      </c>
      <c r="Y239" s="99">
        <v>8.7069660474966852</v>
      </c>
      <c r="DA239" s="63" t="s">
        <v>2794</v>
      </c>
    </row>
    <row r="240" spans="1:105" ht="12" customHeight="1" x14ac:dyDescent="0.25">
      <c r="A240" s="100" t="s">
        <v>211</v>
      </c>
      <c r="B240" s="102">
        <v>4.4889660611512676</v>
      </c>
      <c r="C240" s="102">
        <v>4.5198910835149579</v>
      </c>
      <c r="D240" s="102">
        <v>3.9539743042225943</v>
      </c>
      <c r="E240" s="102">
        <v>4.6538759190920036</v>
      </c>
      <c r="F240" s="102">
        <v>4.3594267142609961</v>
      </c>
      <c r="G240" s="102">
        <v>3.8902455829933684</v>
      </c>
      <c r="H240" s="102">
        <v>3.7067697355466818</v>
      </c>
      <c r="I240" s="102">
        <v>4.1154442169794399</v>
      </c>
      <c r="J240" s="102">
        <v>4.1375899273975918</v>
      </c>
      <c r="K240" s="102">
        <v>3.5476954265602179</v>
      </c>
      <c r="L240" s="102">
        <v>7.7087958412229778</v>
      </c>
      <c r="M240" s="102">
        <v>3.6987859014180628</v>
      </c>
      <c r="N240" s="102">
        <v>5.1418119312172177</v>
      </c>
      <c r="O240" s="102">
        <v>5.2255493784809648</v>
      </c>
      <c r="P240" s="102">
        <v>3.5419455869794239</v>
      </c>
      <c r="Q240" s="102">
        <v>3.7718717493910674</v>
      </c>
      <c r="R240" s="102">
        <v>4.2457227557498252</v>
      </c>
      <c r="S240" s="102">
        <v>4.6493283247088932</v>
      </c>
      <c r="T240" s="102">
        <v>4.3962348519399139</v>
      </c>
      <c r="U240" s="102">
        <v>3.9702136442167291</v>
      </c>
      <c r="V240" s="102">
        <v>4.0211738608017242</v>
      </c>
      <c r="W240" s="102">
        <v>4.3098080842700934</v>
      </c>
      <c r="X240" s="102">
        <v>0.94145484994990691</v>
      </c>
      <c r="Y240" s="102">
        <v>0.79275228652933227</v>
      </c>
      <c r="DA240" s="131" t="s">
        <v>2795</v>
      </c>
    </row>
    <row r="241" spans="1:105" ht="12" customHeight="1" x14ac:dyDescent="0.25">
      <c r="A241" s="103" t="s">
        <v>52</v>
      </c>
      <c r="B241" s="105">
        <v>7.263345435214652</v>
      </c>
      <c r="C241" s="105">
        <v>7.8903503814163418</v>
      </c>
      <c r="D241" s="105">
        <v>7.7674518861064419</v>
      </c>
      <c r="E241" s="105">
        <v>8.0241357734693608</v>
      </c>
      <c r="F241" s="105">
        <v>7.8580335055521315</v>
      </c>
      <c r="G241" s="105">
        <v>7.9939672922355225</v>
      </c>
      <c r="H241" s="105">
        <v>8.2308474190021172</v>
      </c>
      <c r="I241" s="105">
        <v>7.2470340943577014</v>
      </c>
      <c r="J241" s="105">
        <v>8.1875581376730473</v>
      </c>
      <c r="K241" s="105">
        <v>7.9700965222831401</v>
      </c>
      <c r="L241" s="105">
        <v>5.5650797629326494</v>
      </c>
      <c r="M241" s="105">
        <v>8.8669961000718871</v>
      </c>
      <c r="N241" s="105">
        <v>8.864332578034789</v>
      </c>
      <c r="O241" s="105">
        <v>8.4931930909430378</v>
      </c>
      <c r="P241" s="105">
        <v>8.8938519253581454</v>
      </c>
      <c r="Q241" s="105">
        <v>7.9203104546300178</v>
      </c>
      <c r="R241" s="105">
        <v>10.181626017462014</v>
      </c>
      <c r="S241" s="105">
        <v>9.7548336468034069</v>
      </c>
      <c r="T241" s="105">
        <v>9.5775293090075486</v>
      </c>
      <c r="U241" s="105">
        <v>9.9961246560261721</v>
      </c>
      <c r="V241" s="105">
        <v>9.9828025646052811</v>
      </c>
      <c r="W241" s="105">
        <v>10.739484562437156</v>
      </c>
      <c r="X241" s="105">
        <v>7.9596291557546248</v>
      </c>
      <c r="Y241" s="105">
        <v>7.9142137609673524</v>
      </c>
      <c r="DA241" s="132" t="s">
        <v>2796</v>
      </c>
    </row>
    <row r="242" spans="1:105" ht="12" customHeight="1" x14ac:dyDescent="0.25">
      <c r="A242" s="106" t="s">
        <v>122</v>
      </c>
      <c r="B242" s="102">
        <v>15.258693293199102</v>
      </c>
      <c r="C242" s="102">
        <v>14.615428027227132</v>
      </c>
      <c r="D242" s="102">
        <v>14.466545406069621</v>
      </c>
      <c r="E242" s="102">
        <v>15.155106475833293</v>
      </c>
      <c r="F242" s="102">
        <v>15.102475225534297</v>
      </c>
      <c r="G242" s="102">
        <v>13.875349483328089</v>
      </c>
      <c r="H242" s="102">
        <v>14.233180997424151</v>
      </c>
      <c r="I242" s="102">
        <v>14.254800191644089</v>
      </c>
      <c r="J242" s="102">
        <v>14.392921461732232</v>
      </c>
      <c r="K242" s="102">
        <v>13.221193607149264</v>
      </c>
      <c r="L242" s="102">
        <v>14.404395583793766</v>
      </c>
      <c r="M242" s="102">
        <v>15.418734620906218</v>
      </c>
      <c r="N242" s="102">
        <v>16.385093017755032</v>
      </c>
      <c r="O242" s="102">
        <v>17.178453776178859</v>
      </c>
      <c r="P242" s="102">
        <v>15.307624584521305</v>
      </c>
      <c r="Q242" s="102">
        <v>16.023424620519137</v>
      </c>
      <c r="R242" s="102">
        <v>16.051941033918496</v>
      </c>
      <c r="S242" s="102">
        <v>16.983457335991329</v>
      </c>
      <c r="T242" s="102">
        <v>17.072896037786872</v>
      </c>
      <c r="U242" s="102">
        <v>16.849753204722383</v>
      </c>
      <c r="V242" s="102">
        <v>16.959243664207758</v>
      </c>
      <c r="W242" s="102">
        <v>15.484542819028306</v>
      </c>
      <c r="X242" s="102">
        <v>11.52283320569267</v>
      </c>
      <c r="Y242" s="102">
        <v>10.739674743135975</v>
      </c>
      <c r="DA242" s="131" t="s">
        <v>2797</v>
      </c>
    </row>
    <row r="243" spans="1:105" ht="12" customHeight="1" x14ac:dyDescent="0.25">
      <c r="A243" s="107" t="s">
        <v>121</v>
      </c>
      <c r="B243" s="105">
        <v>11.66416850355985</v>
      </c>
      <c r="C243" s="105">
        <v>11.152811301577076</v>
      </c>
      <c r="D243" s="105">
        <v>10.986594440481976</v>
      </c>
      <c r="E243" s="105">
        <v>11.65595801901414</v>
      </c>
      <c r="F243" s="105">
        <v>11.617315682209188</v>
      </c>
      <c r="G243" s="105">
        <v>10.623062740685848</v>
      </c>
      <c r="H243" s="105">
        <v>10.894460122740805</v>
      </c>
      <c r="I243" s="105">
        <v>11.10966473653987</v>
      </c>
      <c r="J243" s="105">
        <v>11.143649564336981</v>
      </c>
      <c r="K243" s="105">
        <v>10.173200008677124</v>
      </c>
      <c r="L243" s="105">
        <v>12.093812627544986</v>
      </c>
      <c r="M243" s="105">
        <v>11.879185842062521</v>
      </c>
      <c r="N243" s="105">
        <v>12.939573019561216</v>
      </c>
      <c r="O243" s="105">
        <v>13.692959692745179</v>
      </c>
      <c r="P243" s="105">
        <v>11.906120392624002</v>
      </c>
      <c r="Q243" s="105">
        <v>12.61705087324254</v>
      </c>
      <c r="R243" s="105">
        <v>12.642102436536538</v>
      </c>
      <c r="S243" s="105">
        <v>13.524276159996234</v>
      </c>
      <c r="T243" s="105">
        <v>13.633447127735232</v>
      </c>
      <c r="U243" s="105">
        <v>13.368448568881945</v>
      </c>
      <c r="V243" s="105">
        <v>13.712048969438886</v>
      </c>
      <c r="W243" s="105">
        <v>13.035247364095051</v>
      </c>
      <c r="X243" s="105">
        <v>9.4945150657796678</v>
      </c>
      <c r="Y243" s="105">
        <v>8.8473470325256169</v>
      </c>
      <c r="DA243" s="132" t="s">
        <v>2798</v>
      </c>
    </row>
    <row r="244" spans="1:105" ht="12" customHeight="1" x14ac:dyDescent="0.25">
      <c r="A244" s="108" t="s">
        <v>53</v>
      </c>
      <c r="B244" s="99">
        <v>3.8570592695087722</v>
      </c>
      <c r="C244" s="99">
        <v>3.502436540390887</v>
      </c>
      <c r="D244" s="99">
        <v>3.1675277673939362</v>
      </c>
      <c r="E244" s="99">
        <v>3.6774115306807293</v>
      </c>
      <c r="F244" s="99">
        <v>3.5475874614734404</v>
      </c>
      <c r="G244" s="99">
        <v>2.9603140131674506</v>
      </c>
      <c r="H244" s="99">
        <v>2.8730871794444055</v>
      </c>
      <c r="I244" s="99">
        <v>3.4750937269608602</v>
      </c>
      <c r="J244" s="99">
        <v>3.2271582869845279</v>
      </c>
      <c r="K244" s="99">
        <v>2.6953117178609038</v>
      </c>
      <c r="L244" s="99">
        <v>6.4230141283278899</v>
      </c>
      <c r="M244" s="99">
        <v>3.029782561692318</v>
      </c>
      <c r="N244" s="99">
        <v>4.1791891444974745</v>
      </c>
      <c r="O244" s="99">
        <v>4.5946163368383752</v>
      </c>
      <c r="P244" s="99">
        <v>2.9360505247888549</v>
      </c>
      <c r="Q244" s="99">
        <v>3.5505383726262205</v>
      </c>
      <c r="R244" s="99">
        <v>3.3459210059299647</v>
      </c>
      <c r="S244" s="99">
        <v>3.9735693588977101</v>
      </c>
      <c r="T244" s="99">
        <v>3.9609305447907586</v>
      </c>
      <c r="U244" s="99">
        <v>3.5668570710288772</v>
      </c>
      <c r="V244" s="99">
        <v>3.638128356321324</v>
      </c>
      <c r="W244" s="99">
        <v>3.3979761123198435</v>
      </c>
      <c r="X244" s="99">
        <v>0.96775886963944246</v>
      </c>
      <c r="Y244" s="99">
        <v>0.73722689953908938</v>
      </c>
      <c r="DA244" s="63" t="s">
        <v>2799</v>
      </c>
    </row>
    <row r="245" spans="1:105" ht="12" customHeight="1" x14ac:dyDescent="0.25">
      <c r="A245" s="108" t="s">
        <v>52</v>
      </c>
      <c r="B245" s="99">
        <v>7.8071092340510768</v>
      </c>
      <c r="C245" s="99">
        <v>7.650374761186189</v>
      </c>
      <c r="D245" s="99">
        <v>7.8190666730880407</v>
      </c>
      <c r="E245" s="99">
        <v>7.9785464883334098</v>
      </c>
      <c r="F245" s="99">
        <v>8.0697282207357475</v>
      </c>
      <c r="G245" s="99">
        <v>7.6627487275183999</v>
      </c>
      <c r="H245" s="99">
        <v>8.0213729432963987</v>
      </c>
      <c r="I245" s="99">
        <v>7.6345710095790089</v>
      </c>
      <c r="J245" s="99">
        <v>7.9164912773524527</v>
      </c>
      <c r="K245" s="99">
        <v>7.4778882908162219</v>
      </c>
      <c r="L245" s="99">
        <v>5.6707984992170983</v>
      </c>
      <c r="M245" s="99">
        <v>8.8494032803702041</v>
      </c>
      <c r="N245" s="99">
        <v>8.7603838750637451</v>
      </c>
      <c r="O245" s="99">
        <v>9.0983433559068025</v>
      </c>
      <c r="P245" s="99">
        <v>8.9700698678351465</v>
      </c>
      <c r="Q245" s="99">
        <v>9.0665125006163212</v>
      </c>
      <c r="R245" s="99">
        <v>9.2961814306065751</v>
      </c>
      <c r="S245" s="99">
        <v>9.5507068010985225</v>
      </c>
      <c r="T245" s="99">
        <v>9.6725165829444748</v>
      </c>
      <c r="U245" s="99">
        <v>9.8015914978530674</v>
      </c>
      <c r="V245" s="99">
        <v>10.073920613117561</v>
      </c>
      <c r="W245" s="99">
        <v>9.637271251775207</v>
      </c>
      <c r="X245" s="99">
        <v>8.5267561961402247</v>
      </c>
      <c r="Y245" s="99">
        <v>8.1101201329865269</v>
      </c>
      <c r="DA245" s="63" t="s">
        <v>2800</v>
      </c>
    </row>
    <row r="246" spans="1:105" ht="12" customHeight="1" x14ac:dyDescent="0.25">
      <c r="A246" s="121" t="s">
        <v>54</v>
      </c>
      <c r="B246" s="123">
        <v>9.4503872100315132</v>
      </c>
      <c r="C246" s="123">
        <v>9.4497234521106108</v>
      </c>
      <c r="D246" s="123">
        <v>9.504506984816766</v>
      </c>
      <c r="E246" s="123">
        <v>9.0857651254708731</v>
      </c>
      <c r="F246" s="123">
        <v>8.189688975376642</v>
      </c>
      <c r="G246" s="123">
        <v>8.3365459418404733</v>
      </c>
      <c r="H246" s="123">
        <v>8.3617778887459195</v>
      </c>
      <c r="I246" s="123">
        <v>8.7039126055438398</v>
      </c>
      <c r="J246" s="123">
        <v>8.6184799897002122</v>
      </c>
      <c r="K246" s="123">
        <v>7.2146397062376098</v>
      </c>
      <c r="L246" s="123">
        <v>8.6945274848054162</v>
      </c>
      <c r="M246" s="123">
        <v>8.5479120782247708</v>
      </c>
      <c r="N246" s="123">
        <v>8.9412345182680912</v>
      </c>
      <c r="O246" s="123">
        <v>9.0638758178011667</v>
      </c>
      <c r="P246" s="123">
        <v>8.0148055273864287</v>
      </c>
      <c r="Q246" s="123">
        <v>8.2594123331507099</v>
      </c>
      <c r="R246" s="123">
        <v>7.8239576548733902</v>
      </c>
      <c r="S246" s="123">
        <v>8.1997921875894857</v>
      </c>
      <c r="T246" s="123">
        <v>7.9973368048996809</v>
      </c>
      <c r="U246" s="123">
        <v>7.771595397034889</v>
      </c>
      <c r="V246" s="123">
        <v>8.018164740855811</v>
      </c>
      <c r="W246" s="123">
        <v>7.3899652020264144</v>
      </c>
      <c r="X246" s="123">
        <v>7.9009704119007127</v>
      </c>
      <c r="Y246" s="123">
        <v>7.138270244879326</v>
      </c>
      <c r="DA246" s="130" t="s">
        <v>2801</v>
      </c>
    </row>
    <row r="247" spans="1:105" ht="12" customHeight="1" x14ac:dyDescent="0.25">
      <c r="A247" s="97" t="s">
        <v>50</v>
      </c>
      <c r="B247" s="99">
        <v>10.845974093706376</v>
      </c>
      <c r="C247" s="99">
        <v>10.381570634587197</v>
      </c>
      <c r="D247" s="99">
        <v>10.574963273992118</v>
      </c>
      <c r="E247" s="99">
        <v>9.9149657594394274</v>
      </c>
      <c r="F247" s="99">
        <v>9.6983881390740052</v>
      </c>
      <c r="G247" s="99">
        <v>9.4158241142965444</v>
      </c>
      <c r="H247" s="99">
        <v>9.3500920653363799</v>
      </c>
      <c r="I247" s="99">
        <v>9.8836404087527399</v>
      </c>
      <c r="J247" s="99">
        <v>9.2724841322320888</v>
      </c>
      <c r="K247" s="99">
        <v>9.3775579348772222</v>
      </c>
      <c r="L247" s="99">
        <v>9.6179357437769859</v>
      </c>
      <c r="M247" s="99">
        <v>10.052402438568446</v>
      </c>
      <c r="N247" s="99">
        <v>10.067064217509332</v>
      </c>
      <c r="O247" s="99">
        <v>10.020221507393135</v>
      </c>
      <c r="P247" s="99">
        <v>10.014568139691614</v>
      </c>
      <c r="Q247" s="99">
        <v>9.8980657236479068</v>
      </c>
      <c r="R247" s="99">
        <v>9.055924456997241</v>
      </c>
      <c r="S247" s="99">
        <v>9.7997089217905948</v>
      </c>
      <c r="T247" s="99">
        <v>9.5621869228822884</v>
      </c>
      <c r="U247" s="99">
        <v>9.5312930835817138</v>
      </c>
      <c r="V247" s="99">
        <v>10.305620865891681</v>
      </c>
      <c r="W247" s="99">
        <v>9.7970984348838428</v>
      </c>
      <c r="X247" s="99">
        <v>9.7125852382216706</v>
      </c>
      <c r="Y247" s="99">
        <v>9.0291142939478615</v>
      </c>
      <c r="DA247" s="63" t="s">
        <v>2802</v>
      </c>
    </row>
    <row r="248" spans="1:105" ht="12" customHeight="1" x14ac:dyDescent="0.25">
      <c r="A248" s="109" t="s">
        <v>120</v>
      </c>
      <c r="B248" s="110">
        <v>8.2779413064487422</v>
      </c>
      <c r="C248" s="110">
        <v>8.6852506918707721</v>
      </c>
      <c r="D248" s="110">
        <v>8.6287795458007999</v>
      </c>
      <c r="E248" s="110">
        <v>8.4108711135293692</v>
      </c>
      <c r="F248" s="110">
        <v>6.9362397235237925</v>
      </c>
      <c r="G248" s="110">
        <v>7.4626429842877338</v>
      </c>
      <c r="H248" s="110">
        <v>7.6175270218604583</v>
      </c>
      <c r="I248" s="110">
        <v>7.8564298729506321</v>
      </c>
      <c r="J248" s="110">
        <v>8.1776810066987515</v>
      </c>
      <c r="K248" s="110">
        <v>5.8379301288289618</v>
      </c>
      <c r="L248" s="110">
        <v>8.1392030743368249</v>
      </c>
      <c r="M248" s="110">
        <v>7.6893321091173013</v>
      </c>
      <c r="N248" s="110">
        <v>8.3461944883846684</v>
      </c>
      <c r="O248" s="110">
        <v>8.5806299771025873</v>
      </c>
      <c r="P248" s="110">
        <v>7.0244353989447843</v>
      </c>
      <c r="Q248" s="110">
        <v>7.4793025965020856</v>
      </c>
      <c r="R248" s="110">
        <v>7.2834074490574503</v>
      </c>
      <c r="S248" s="110">
        <v>7.5525373783987142</v>
      </c>
      <c r="T248" s="110">
        <v>7.4076507027909706</v>
      </c>
      <c r="U248" s="110">
        <v>7.1498723996790243</v>
      </c>
      <c r="V248" s="110">
        <v>7.2724031946554621</v>
      </c>
      <c r="W248" s="110">
        <v>6.6949356997128469</v>
      </c>
      <c r="X248" s="110">
        <v>7.4354402031188771</v>
      </c>
      <c r="Y248" s="110">
        <v>6.7063150138144039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102.32823725006382</v>
      </c>
      <c r="C250" s="118">
        <f t="shared" si="115"/>
        <v>116.2464614164942</v>
      </c>
      <c r="D250" s="118">
        <f t="shared" si="115"/>
        <v>104.27147846850954</v>
      </c>
      <c r="E250" s="118">
        <f t="shared" si="115"/>
        <v>112.05128909944477</v>
      </c>
      <c r="F250" s="118">
        <f t="shared" si="115"/>
        <v>111.51096598193648</v>
      </c>
      <c r="G250" s="118">
        <f t="shared" si="115"/>
        <v>113.52401810267925</v>
      </c>
      <c r="H250" s="118">
        <f t="shared" si="115"/>
        <v>107.60913623524154</v>
      </c>
      <c r="I250" s="118">
        <f t="shared" si="115"/>
        <v>92.674127382876492</v>
      </c>
      <c r="J250" s="118">
        <f t="shared" si="115"/>
        <v>107.49429331867925</v>
      </c>
      <c r="K250" s="118">
        <f t="shared" si="115"/>
        <v>106.59774252534859</v>
      </c>
      <c r="L250" s="118">
        <f t="shared" si="115"/>
        <v>105.45548979921274</v>
      </c>
      <c r="M250" s="118">
        <f t="shared" si="115"/>
        <v>91.523949654675832</v>
      </c>
      <c r="N250" s="118">
        <f t="shared" si="115"/>
        <v>107.36537780726735</v>
      </c>
      <c r="O250" s="118">
        <f t="shared" si="115"/>
        <v>114.44439172196505</v>
      </c>
      <c r="P250" s="118">
        <f t="shared" si="115"/>
        <v>86.756586947893766</v>
      </c>
      <c r="Q250" s="118">
        <f t="shared" si="115"/>
        <v>93.253717099262502</v>
      </c>
      <c r="R250" s="118">
        <f t="shared" ref="R250:V250" si="116">R251+R254+R256+R265</f>
        <v>101.3193396943888</v>
      </c>
      <c r="S250" s="118">
        <f t="shared" si="116"/>
        <v>101.12835549475543</v>
      </c>
      <c r="T250" s="118">
        <f t="shared" si="116"/>
        <v>97.359633041449413</v>
      </c>
      <c r="U250" s="118">
        <f t="shared" si="116"/>
        <v>99.070689783403864</v>
      </c>
      <c r="V250" s="118">
        <f t="shared" si="116"/>
        <v>92.817791829306785</v>
      </c>
      <c r="W250" s="118">
        <f t="shared" ref="W250:Y250" si="117">W251+W254+W256+W265</f>
        <v>110.27505737518482</v>
      </c>
      <c r="X250" s="118">
        <f t="shared" si="117"/>
        <v>90.070212845135899</v>
      </c>
      <c r="Y250" s="118">
        <f t="shared" si="117"/>
        <v>87.186688845954308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85.593060222734977</v>
      </c>
      <c r="C251" s="123">
        <f t="shared" si="118"/>
        <v>98.879013433449316</v>
      </c>
      <c r="D251" s="123">
        <f t="shared" si="118"/>
        <v>87.3084610388361</v>
      </c>
      <c r="E251" s="123">
        <f t="shared" si="118"/>
        <v>93.550169932361939</v>
      </c>
      <c r="F251" s="123">
        <f t="shared" si="118"/>
        <v>95.030984505208465</v>
      </c>
      <c r="G251" s="123">
        <f t="shared" si="118"/>
        <v>96.897208104493387</v>
      </c>
      <c r="H251" s="123">
        <f t="shared" si="118"/>
        <v>90.374580593251878</v>
      </c>
      <c r="I251" s="123">
        <f t="shared" si="118"/>
        <v>76.343567378732772</v>
      </c>
      <c r="J251" s="123">
        <f t="shared" si="118"/>
        <v>90.335738623223605</v>
      </c>
      <c r="K251" s="123">
        <f t="shared" si="118"/>
        <v>90.985001864839091</v>
      </c>
      <c r="L251" s="123">
        <f t="shared" si="118"/>
        <v>88.431618845857543</v>
      </c>
      <c r="M251" s="123">
        <f t="shared" si="118"/>
        <v>73.665410571678095</v>
      </c>
      <c r="N251" s="123">
        <f t="shared" si="118"/>
        <v>88.31740985918151</v>
      </c>
      <c r="O251" s="123">
        <f t="shared" si="118"/>
        <v>95.210641166352261</v>
      </c>
      <c r="P251" s="123">
        <f t="shared" si="118"/>
        <v>69.06168710564171</v>
      </c>
      <c r="Q251" s="123">
        <f t="shared" si="118"/>
        <v>75.761398814589299</v>
      </c>
      <c r="R251" s="123">
        <f t="shared" ref="R251:V251" si="119">SUM(R252:R253)</f>
        <v>81.801608734840215</v>
      </c>
      <c r="S251" s="123">
        <f t="shared" si="119"/>
        <v>81.301494957305295</v>
      </c>
      <c r="T251" s="123">
        <f t="shared" si="119"/>
        <v>77.665213884331322</v>
      </c>
      <c r="U251" s="123">
        <f t="shared" si="119"/>
        <v>79.062990245758627</v>
      </c>
      <c r="V251" s="123">
        <f t="shared" si="119"/>
        <v>72.036284865849524</v>
      </c>
      <c r="W251" s="123">
        <f t="shared" ref="W251:Y251" si="120">SUM(W252:W253)</f>
        <v>88.747473014266888</v>
      </c>
      <c r="X251" s="123">
        <f t="shared" si="120"/>
        <v>73.373207691225602</v>
      </c>
      <c r="Y251" s="123">
        <f t="shared" si="120"/>
        <v>71.075191110718549</v>
      </c>
      <c r="DA251" s="130" t="s">
        <v>2955</v>
      </c>
    </row>
    <row r="252" spans="1:105" ht="12" customHeight="1" x14ac:dyDescent="0.25">
      <c r="A252" s="97" t="s">
        <v>211</v>
      </c>
      <c r="B252" s="99">
        <v>83.497729222328672</v>
      </c>
      <c r="C252" s="99">
        <v>96.518515417486384</v>
      </c>
      <c r="D252" s="99">
        <v>85.251015304190574</v>
      </c>
      <c r="E252" s="99">
        <v>91.445139773973295</v>
      </c>
      <c r="F252" s="99">
        <v>92.876545387624532</v>
      </c>
      <c r="G252" s="99">
        <v>94.749900273762009</v>
      </c>
      <c r="H252" s="99">
        <v>88.408860370593032</v>
      </c>
      <c r="I252" s="99">
        <v>74.683054966492264</v>
      </c>
      <c r="J252" s="99">
        <v>88.401037358030592</v>
      </c>
      <c r="K252" s="99">
        <v>89.091446530272293</v>
      </c>
      <c r="L252" s="99">
        <v>86.603430259701739</v>
      </c>
      <c r="M252" s="99">
        <v>72.176657525123531</v>
      </c>
      <c r="N252" s="99">
        <v>86.531939344362712</v>
      </c>
      <c r="O252" s="99">
        <v>93.303814734508464</v>
      </c>
      <c r="P252" s="99">
        <v>67.692567990553613</v>
      </c>
      <c r="Q252" s="99">
        <v>74.269143393829552</v>
      </c>
      <c r="R252" s="99">
        <v>80.197247802446583</v>
      </c>
      <c r="S252" s="99">
        <v>79.716607872079095</v>
      </c>
      <c r="T252" s="99">
        <v>76.163604070023922</v>
      </c>
      <c r="U252" s="99">
        <v>77.536288682937879</v>
      </c>
      <c r="V252" s="99">
        <v>70.656281799897812</v>
      </c>
      <c r="W252" s="99">
        <v>87.035261026057753</v>
      </c>
      <c r="X252" s="99">
        <v>71.987829966812413</v>
      </c>
      <c r="Y252" s="99">
        <v>69.735172963881652</v>
      </c>
      <c r="DA252" s="63" t="s">
        <v>2956</v>
      </c>
    </row>
    <row r="253" spans="1:105" ht="12" customHeight="1" x14ac:dyDescent="0.25">
      <c r="A253" s="97" t="s">
        <v>53</v>
      </c>
      <c r="B253" s="99">
        <v>2.095331000406301</v>
      </c>
      <c r="C253" s="99">
        <v>2.3604980159629325</v>
      </c>
      <c r="D253" s="99">
        <v>2.0574457346455226</v>
      </c>
      <c r="E253" s="99">
        <v>2.1050301583886371</v>
      </c>
      <c r="F253" s="99">
        <v>2.1544391175839275</v>
      </c>
      <c r="G253" s="99">
        <v>2.1473078307313727</v>
      </c>
      <c r="H253" s="99">
        <v>1.9657202226588417</v>
      </c>
      <c r="I253" s="99">
        <v>1.6605124122405139</v>
      </c>
      <c r="J253" s="99">
        <v>1.9347012651930151</v>
      </c>
      <c r="K253" s="99">
        <v>1.8935553345667957</v>
      </c>
      <c r="L253" s="99">
        <v>1.8281885861558009</v>
      </c>
      <c r="M253" s="99">
        <v>1.4887530465545684</v>
      </c>
      <c r="N253" s="99">
        <v>1.7854705148188004</v>
      </c>
      <c r="O253" s="99">
        <v>1.9068264318437991</v>
      </c>
      <c r="P253" s="99">
        <v>1.3691191150880964</v>
      </c>
      <c r="Q253" s="99">
        <v>1.4922554207597414</v>
      </c>
      <c r="R253" s="99">
        <v>1.6043609323936394</v>
      </c>
      <c r="S253" s="99">
        <v>1.5848870852261994</v>
      </c>
      <c r="T253" s="99">
        <v>1.5016098143073999</v>
      </c>
      <c r="U253" s="99">
        <v>1.5267015628207485</v>
      </c>
      <c r="V253" s="99">
        <v>1.3800030659517155</v>
      </c>
      <c r="W253" s="99">
        <v>1.7122119882091376</v>
      </c>
      <c r="X253" s="99">
        <v>1.3853777244131862</v>
      </c>
      <c r="Y253" s="99">
        <v>1.340018146836895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0.4318572672174163</v>
      </c>
      <c r="C254" s="123">
        <f t="shared" si="121"/>
        <v>0.561333086126512</v>
      </c>
      <c r="D254" s="123">
        <f t="shared" si="121"/>
        <v>0.46876784008672662</v>
      </c>
      <c r="E254" s="123">
        <f t="shared" si="121"/>
        <v>1.6414287716574651</v>
      </c>
      <c r="F254" s="123">
        <f t="shared" si="121"/>
        <v>0.53703632511742039</v>
      </c>
      <c r="G254" s="123">
        <f t="shared" si="121"/>
        <v>0.7736096344172565</v>
      </c>
      <c r="H254" s="123">
        <f t="shared" si="121"/>
        <v>1.1247365348685687</v>
      </c>
      <c r="I254" s="123">
        <f t="shared" si="121"/>
        <v>0.53631937799131812</v>
      </c>
      <c r="J254" s="123">
        <f t="shared" si="121"/>
        <v>0.56235229952912502</v>
      </c>
      <c r="K254" s="123">
        <f t="shared" si="121"/>
        <v>0.68482909823038374</v>
      </c>
      <c r="L254" s="123">
        <f t="shared" si="121"/>
        <v>0.71616857126872346</v>
      </c>
      <c r="M254" s="123">
        <f t="shared" si="121"/>
        <v>0.73344984598780782</v>
      </c>
      <c r="N254" s="123">
        <f t="shared" si="121"/>
        <v>0.74799489445814915</v>
      </c>
      <c r="O254" s="123">
        <f t="shared" si="121"/>
        <v>0.81630019334206261</v>
      </c>
      <c r="P254" s="123">
        <f t="shared" si="121"/>
        <v>0.90921572787638572</v>
      </c>
      <c r="Q254" s="123">
        <f t="shared" si="121"/>
        <v>0.94937740941501858</v>
      </c>
      <c r="R254" s="123">
        <f t="shared" si="121"/>
        <v>1.0814836980525313</v>
      </c>
      <c r="S254" s="123">
        <f t="shared" si="121"/>
        <v>1.0366652542888655</v>
      </c>
      <c r="T254" s="123">
        <f t="shared" si="121"/>
        <v>1.2023009738519863</v>
      </c>
      <c r="U254" s="123">
        <f t="shared" si="121"/>
        <v>1.4136119822888287</v>
      </c>
      <c r="V254" s="123">
        <f t="shared" si="121"/>
        <v>1.8589263225946644</v>
      </c>
      <c r="W254" s="123">
        <f t="shared" si="121"/>
        <v>2.0486770026742303</v>
      </c>
      <c r="X254" s="123">
        <f t="shared" si="121"/>
        <v>1.6405390461834433</v>
      </c>
      <c r="Y254" s="123">
        <f t="shared" si="121"/>
        <v>1.7749153607369381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0.4318572672174163</v>
      </c>
      <c r="C255" s="99">
        <f>RES_hhdet_tess!C48</f>
        <v>0.561333086126512</v>
      </c>
      <c r="D255" s="99">
        <f>RES_hhdet_tess!D48</f>
        <v>0.46876784008672662</v>
      </c>
      <c r="E255" s="99">
        <f>RES_hhdet_tess!E48</f>
        <v>1.6414287716574651</v>
      </c>
      <c r="F255" s="99">
        <f>RES_hhdet_tess!F48</f>
        <v>0.53703632511742039</v>
      </c>
      <c r="G255" s="99">
        <f>RES_hhdet_tess!G48</f>
        <v>0.7736096344172565</v>
      </c>
      <c r="H255" s="99">
        <f>RES_hhdet_tess!H48</f>
        <v>1.1247365348685687</v>
      </c>
      <c r="I255" s="99">
        <f>RES_hhdet_tess!I48</f>
        <v>0.53631937799131812</v>
      </c>
      <c r="J255" s="99">
        <f>RES_hhdet_tess!J48</f>
        <v>0.56235229952912502</v>
      </c>
      <c r="K255" s="99">
        <f>RES_hhdet_tess!K48</f>
        <v>0.68482909823038374</v>
      </c>
      <c r="L255" s="99">
        <f>RES_hhdet_tess!L48</f>
        <v>0.71616857126872346</v>
      </c>
      <c r="M255" s="99">
        <f>RES_hhdet_tess!M48</f>
        <v>0.73344984598780782</v>
      </c>
      <c r="N255" s="99">
        <f>RES_hhdet_tess!N48</f>
        <v>0.74799489445814915</v>
      </c>
      <c r="O255" s="99">
        <f>RES_hhdet_tess!O48</f>
        <v>0.81630019334206261</v>
      </c>
      <c r="P255" s="99">
        <f>RES_hhdet_tess!P48</f>
        <v>0.90921572787638572</v>
      </c>
      <c r="Q255" s="99">
        <f>RES_hhdet_tess!Q48</f>
        <v>0.94937740941501858</v>
      </c>
      <c r="R255" s="99">
        <f>RES_hhdet_tess!R48</f>
        <v>1.0814836980525313</v>
      </c>
      <c r="S255" s="99">
        <f>RES_hhdet_tess!S48</f>
        <v>1.0366652542888655</v>
      </c>
      <c r="T255" s="99">
        <f>RES_hhdet_tess!T48</f>
        <v>1.2023009738519863</v>
      </c>
      <c r="U255" s="99">
        <f>RES_hhdet_tess!U48</f>
        <v>1.4136119822888287</v>
      </c>
      <c r="V255" s="99">
        <f>RES_hhdet_tess!V48</f>
        <v>1.8589263225946644</v>
      </c>
      <c r="W255" s="99">
        <f>RES_hhdet_tess!W48</f>
        <v>2.0486770026742303</v>
      </c>
      <c r="X255" s="99">
        <f>RES_hhdet_tess!X48</f>
        <v>1.6405390461834433</v>
      </c>
      <c r="Y255" s="99">
        <f>RES_hhdet_tess!Y48</f>
        <v>1.7749153607369381</v>
      </c>
      <c r="DA255" s="63" t="s">
        <v>2959</v>
      </c>
    </row>
    <row r="256" spans="1:105" ht="12" customHeight="1" x14ac:dyDescent="0.25">
      <c r="A256" s="121" t="s">
        <v>55</v>
      </c>
      <c r="B256" s="123">
        <v>9.8620700327149891</v>
      </c>
      <c r="C256" s="123">
        <v>10.311731925932822</v>
      </c>
      <c r="D256" s="123">
        <v>9.956108879080686</v>
      </c>
      <c r="E256" s="123">
        <v>10.579244693355744</v>
      </c>
      <c r="F256" s="123">
        <v>10.326857604708618</v>
      </c>
      <c r="G256" s="123">
        <v>10.078551828349028</v>
      </c>
      <c r="H256" s="123">
        <v>10.265615013577289</v>
      </c>
      <c r="I256" s="123">
        <v>9.6924806288281413</v>
      </c>
      <c r="J256" s="123">
        <v>10.492689504067213</v>
      </c>
      <c r="K256" s="123">
        <v>9.8958739979331956</v>
      </c>
      <c r="L256" s="123">
        <v>10.111420884186581</v>
      </c>
      <c r="M256" s="123">
        <v>11.04071786478516</v>
      </c>
      <c r="N256" s="123">
        <v>11.867098588638676</v>
      </c>
      <c r="O256" s="123">
        <v>11.851117449572067</v>
      </c>
      <c r="P256" s="123">
        <v>11.025975216157176</v>
      </c>
      <c r="Q256" s="123">
        <v>10.549652300897121</v>
      </c>
      <c r="R256" s="123">
        <v>12.683124763692826</v>
      </c>
      <c r="S256" s="123">
        <v>12.702891406293338</v>
      </c>
      <c r="T256" s="123">
        <v>12.477332353083399</v>
      </c>
      <c r="U256" s="123">
        <v>12.673426070959238</v>
      </c>
      <c r="V256" s="123">
        <v>12.735872874524302</v>
      </c>
      <c r="W256" s="123">
        <v>13.680800200706836</v>
      </c>
      <c r="X256" s="123">
        <v>8.721999486495168</v>
      </c>
      <c r="Y256" s="123">
        <v>8.5286044088531181</v>
      </c>
      <c r="DA256" s="130" t="s">
        <v>2960</v>
      </c>
    </row>
    <row r="257" spans="1:105" ht="12" customHeight="1" x14ac:dyDescent="0.25">
      <c r="A257" s="97" t="s">
        <v>138</v>
      </c>
      <c r="B257" s="99">
        <v>9.7187705074919268</v>
      </c>
      <c r="C257" s="99">
        <v>10.375813203499982</v>
      </c>
      <c r="D257" s="99">
        <v>9.9425277905984402</v>
      </c>
      <c r="E257" s="99">
        <v>10.591654748339531</v>
      </c>
      <c r="F257" s="99">
        <v>10.269075645516681</v>
      </c>
      <c r="G257" s="99">
        <v>10.16611058505493</v>
      </c>
      <c r="H257" s="99">
        <v>10.320016439394271</v>
      </c>
      <c r="I257" s="99">
        <v>9.5864636072871363</v>
      </c>
      <c r="J257" s="99">
        <v>10.564674832979099</v>
      </c>
      <c r="K257" s="99">
        <v>10.025582459832833</v>
      </c>
      <c r="L257" s="99">
        <v>10.070136842480338</v>
      </c>
      <c r="M257" s="99">
        <v>11.04793982305161</v>
      </c>
      <c r="N257" s="99">
        <v>11.908123901108199</v>
      </c>
      <c r="O257" s="99">
        <v>11.591788484976441</v>
      </c>
      <c r="P257" s="99">
        <v>10.998515062578493</v>
      </c>
      <c r="Q257" s="99">
        <v>10.161576741601539</v>
      </c>
      <c r="R257" s="99">
        <v>12.865612680394147</v>
      </c>
      <c r="S257" s="99">
        <v>12.731832173779329</v>
      </c>
      <c r="T257" s="99">
        <v>12.469833467543037</v>
      </c>
      <c r="U257" s="99">
        <v>12.686491865262305</v>
      </c>
      <c r="V257" s="99">
        <v>12.729196355349295</v>
      </c>
      <c r="W257" s="99">
        <v>13.781917338893072</v>
      </c>
      <c r="X257" s="99">
        <v>8.6316319608979146</v>
      </c>
      <c r="Y257" s="99">
        <v>8.4944929802327547</v>
      </c>
      <c r="DA257" s="63" t="s">
        <v>2961</v>
      </c>
    </row>
    <row r="258" spans="1:105" ht="12" customHeight="1" x14ac:dyDescent="0.25">
      <c r="A258" s="97" t="s">
        <v>137</v>
      </c>
      <c r="B258" s="99">
        <v>9.7187705074919268</v>
      </c>
      <c r="C258" s="99">
        <v>10.375729774177749</v>
      </c>
      <c r="D258" s="99">
        <v>9.9425455093805422</v>
      </c>
      <c r="E258" s="99">
        <v>10.591720622778109</v>
      </c>
      <c r="F258" s="99">
        <v>10.269176720134071</v>
      </c>
      <c r="G258" s="99">
        <v>10.165681773830872</v>
      </c>
      <c r="H258" s="99">
        <v>10.318948388277786</v>
      </c>
      <c r="I258" s="99">
        <v>9.584453967097442</v>
      </c>
      <c r="J258" s="99">
        <v>10.561325305445953</v>
      </c>
      <c r="K258" s="99">
        <v>10.022479063694433</v>
      </c>
      <c r="L258" s="99">
        <v>10.062362299709612</v>
      </c>
      <c r="M258" s="99">
        <v>11.044583009118401</v>
      </c>
      <c r="N258" s="99">
        <v>11.905233689211061</v>
      </c>
      <c r="O258" s="99">
        <v>11.591311152303756</v>
      </c>
      <c r="P258" s="99">
        <v>10.998423922651861</v>
      </c>
      <c r="Q258" s="99">
        <v>10.163273725043815</v>
      </c>
      <c r="R258" s="99">
        <v>12.865105678618798</v>
      </c>
      <c r="S258" s="99">
        <v>12.733309407110296</v>
      </c>
      <c r="T258" s="99">
        <v>12.470503267210917</v>
      </c>
      <c r="U258" s="99">
        <v>12.684912845058552</v>
      </c>
      <c r="V258" s="99">
        <v>12.729724972835925</v>
      </c>
      <c r="W258" s="99">
        <v>13.779320652198233</v>
      </c>
      <c r="X258" s="99">
        <v>8.631326575558159</v>
      </c>
      <c r="Y258" s="99">
        <v>8.494202195569045</v>
      </c>
      <c r="DA258" s="63" t="s">
        <v>2962</v>
      </c>
    </row>
    <row r="259" spans="1:105" ht="12" customHeight="1" x14ac:dyDescent="0.25">
      <c r="A259" s="100" t="s">
        <v>211</v>
      </c>
      <c r="B259" s="102">
        <v>2.4554250722772752</v>
      </c>
      <c r="C259" s="102">
        <v>2.4853793927614087</v>
      </c>
      <c r="D259" s="102">
        <v>2.1750936232741003</v>
      </c>
      <c r="E259" s="102">
        <v>2.5675848493087488</v>
      </c>
      <c r="F259" s="102">
        <v>2.4111432145819407</v>
      </c>
      <c r="G259" s="102">
        <v>2.1717144815953477</v>
      </c>
      <c r="H259" s="102">
        <v>2.0881009692756689</v>
      </c>
      <c r="I259" s="102">
        <v>2.3374198727397397</v>
      </c>
      <c r="J259" s="102">
        <v>2.373767167772908</v>
      </c>
      <c r="K259" s="102">
        <v>2.0523825414112924</v>
      </c>
      <c r="L259" s="102">
        <v>4.4972825367769653</v>
      </c>
      <c r="M259" s="102">
        <v>2.1775869090465116</v>
      </c>
      <c r="N259" s="102">
        <v>3.0409011111762689</v>
      </c>
      <c r="O259" s="102">
        <v>3.09811806136072</v>
      </c>
      <c r="P259" s="102">
        <v>2.1045719972937156</v>
      </c>
      <c r="Q259" s="102">
        <v>2.2429632704137972</v>
      </c>
      <c r="R259" s="102">
        <v>2.6834796611567815</v>
      </c>
      <c r="S259" s="102">
        <v>2.9784757603068877</v>
      </c>
      <c r="T259" s="102">
        <v>2.8929739582033669</v>
      </c>
      <c r="U259" s="102">
        <v>2.6887881890323801</v>
      </c>
      <c r="V259" s="102">
        <v>2.7469224082306458</v>
      </c>
      <c r="W259" s="102">
        <v>3.0398360897610748</v>
      </c>
      <c r="X259" s="102">
        <v>0.67169741980353603</v>
      </c>
      <c r="Y259" s="102">
        <v>0.57998843460169114</v>
      </c>
      <c r="DA259" s="131" t="s">
        <v>2963</v>
      </c>
    </row>
    <row r="260" spans="1:105" ht="12" customHeight="1" x14ac:dyDescent="0.25">
      <c r="A260" s="103" t="s">
        <v>52</v>
      </c>
      <c r="B260" s="105">
        <v>7.263345435214652</v>
      </c>
      <c r="C260" s="105">
        <v>7.8903503814163418</v>
      </c>
      <c r="D260" s="105">
        <v>7.7674518861064419</v>
      </c>
      <c r="E260" s="105">
        <v>8.0241357734693608</v>
      </c>
      <c r="F260" s="105">
        <v>7.8580335055521315</v>
      </c>
      <c r="G260" s="105">
        <v>7.9939672922355225</v>
      </c>
      <c r="H260" s="105">
        <v>8.2308474190021172</v>
      </c>
      <c r="I260" s="105">
        <v>7.2470340943577014</v>
      </c>
      <c r="J260" s="105">
        <v>8.1875581376730473</v>
      </c>
      <c r="K260" s="105">
        <v>7.9700965222831401</v>
      </c>
      <c r="L260" s="105">
        <v>5.5650797629326494</v>
      </c>
      <c r="M260" s="105">
        <v>8.8669961000718871</v>
      </c>
      <c r="N260" s="105">
        <v>8.864332578034789</v>
      </c>
      <c r="O260" s="105">
        <v>8.4931930909430378</v>
      </c>
      <c r="P260" s="105">
        <v>8.8938519253581454</v>
      </c>
      <c r="Q260" s="105">
        <v>7.9203104546300178</v>
      </c>
      <c r="R260" s="105">
        <v>10.181626017462014</v>
      </c>
      <c r="S260" s="105">
        <v>9.7548336468034069</v>
      </c>
      <c r="T260" s="105">
        <v>9.5775293090075486</v>
      </c>
      <c r="U260" s="105">
        <v>9.9961246560261721</v>
      </c>
      <c r="V260" s="105">
        <v>9.9828025646052811</v>
      </c>
      <c r="W260" s="105">
        <v>10.739484562437156</v>
      </c>
      <c r="X260" s="105">
        <v>7.9596291557546248</v>
      </c>
      <c r="Y260" s="105">
        <v>7.9142137609673524</v>
      </c>
      <c r="DA260" s="132" t="s">
        <v>2964</v>
      </c>
    </row>
    <row r="261" spans="1:105" ht="12" customHeight="1" x14ac:dyDescent="0.25">
      <c r="A261" s="106" t="s">
        <v>122</v>
      </c>
      <c r="B261" s="102">
        <v>10.448176556217046</v>
      </c>
      <c r="C261" s="102">
        <v>10.060015639837987</v>
      </c>
      <c r="D261" s="102">
        <v>10.007397911023256</v>
      </c>
      <c r="E261" s="102">
        <v>10.531941298706581</v>
      </c>
      <c r="F261" s="102">
        <v>10.546561749845541</v>
      </c>
      <c r="G261" s="102">
        <v>9.7435013566627049</v>
      </c>
      <c r="H261" s="102">
        <v>10.056250304168394</v>
      </c>
      <c r="I261" s="102">
        <v>10.102916733474947</v>
      </c>
      <c r="J261" s="102">
        <v>10.211234930877081</v>
      </c>
      <c r="K261" s="102">
        <v>9.3980358830521222</v>
      </c>
      <c r="L261" s="102">
        <v>10.259889337498388</v>
      </c>
      <c r="M261" s="102">
        <v>11.019170712885268</v>
      </c>
      <c r="N261" s="102">
        <v>11.763147204728181</v>
      </c>
      <c r="O261" s="102">
        <v>12.411368254049165</v>
      </c>
      <c r="P261" s="102">
        <v>11.090438968732885</v>
      </c>
      <c r="Q261" s="102">
        <v>11.633331897353603</v>
      </c>
      <c r="R261" s="102">
        <v>11.732455584999375</v>
      </c>
      <c r="S261" s="102">
        <v>12.461691967163254</v>
      </c>
      <c r="T261" s="102">
        <v>12.583328203687692</v>
      </c>
      <c r="U261" s="102">
        <v>12.422513671817191</v>
      </c>
      <c r="V261" s="102">
        <v>12.854779866531972</v>
      </c>
      <c r="W261" s="102">
        <v>12.354536243210951</v>
      </c>
      <c r="X261" s="102">
        <v>9.2941786320563278</v>
      </c>
      <c r="Y261" s="102">
        <v>8.6928552424689975</v>
      </c>
      <c r="DA261" s="131" t="s">
        <v>2965</v>
      </c>
    </row>
    <row r="262" spans="1:105" ht="12" customHeight="1" x14ac:dyDescent="0.25">
      <c r="A262" s="107" t="s">
        <v>121</v>
      </c>
      <c r="B262" s="105">
        <v>10.448176556217048</v>
      </c>
      <c r="C262" s="105">
        <v>10.059988948289849</v>
      </c>
      <c r="D262" s="105">
        <v>10.007411437803553</v>
      </c>
      <c r="E262" s="105">
        <v>10.531920799727599</v>
      </c>
      <c r="F262" s="105">
        <v>10.546307791984065</v>
      </c>
      <c r="G262" s="105">
        <v>9.742713816668811</v>
      </c>
      <c r="H262" s="105">
        <v>10.053683149934075</v>
      </c>
      <c r="I262" s="105">
        <v>10.100639443776078</v>
      </c>
      <c r="J262" s="105">
        <v>10.209096950470411</v>
      </c>
      <c r="K262" s="105">
        <v>9.3965499490120976</v>
      </c>
      <c r="L262" s="105">
        <v>10.256058689031157</v>
      </c>
      <c r="M262" s="105">
        <v>11.019773719127873</v>
      </c>
      <c r="N262" s="105">
        <v>11.7635961892525</v>
      </c>
      <c r="O262" s="105">
        <v>12.412415227661217</v>
      </c>
      <c r="P262" s="105">
        <v>11.092463668599628</v>
      </c>
      <c r="Q262" s="105">
        <v>11.636929479528016</v>
      </c>
      <c r="R262" s="105">
        <v>11.737462384127193</v>
      </c>
      <c r="S262" s="105">
        <v>12.465793518198424</v>
      </c>
      <c r="T262" s="105">
        <v>12.595348002471297</v>
      </c>
      <c r="U262" s="105">
        <v>12.434782575800106</v>
      </c>
      <c r="V262" s="105">
        <v>12.845383068837585</v>
      </c>
      <c r="W262" s="105">
        <v>12.351396289082185</v>
      </c>
      <c r="X262" s="105">
        <v>9.3101094083266585</v>
      </c>
      <c r="Y262" s="105">
        <v>8.7086830644131545</v>
      </c>
      <c r="DA262" s="132" t="s">
        <v>2966</v>
      </c>
    </row>
    <row r="263" spans="1:105" ht="12" customHeight="1" x14ac:dyDescent="0.25">
      <c r="A263" s="108" t="s">
        <v>53</v>
      </c>
      <c r="B263" s="99">
        <v>2.6410673221659704</v>
      </c>
      <c r="C263" s="99">
        <v>2.4096141871036592</v>
      </c>
      <c r="D263" s="99">
        <v>2.1883447647155139</v>
      </c>
      <c r="E263" s="99">
        <v>2.5533743113941876</v>
      </c>
      <c r="F263" s="99">
        <v>2.4765795712483194</v>
      </c>
      <c r="G263" s="99">
        <v>2.079965089150412</v>
      </c>
      <c r="H263" s="99">
        <v>2.0323102066376748</v>
      </c>
      <c r="I263" s="99">
        <v>2.4660684341970698</v>
      </c>
      <c r="J263" s="99">
        <v>2.2926056731179587</v>
      </c>
      <c r="K263" s="99">
        <v>1.9186616581958764</v>
      </c>
      <c r="L263" s="99">
        <v>4.5852601898140586</v>
      </c>
      <c r="M263" s="99">
        <v>2.1703704387576694</v>
      </c>
      <c r="N263" s="99">
        <v>3.0032123141887581</v>
      </c>
      <c r="O263" s="99">
        <v>3.3140718717544155</v>
      </c>
      <c r="P263" s="99">
        <v>2.1223938007644811</v>
      </c>
      <c r="Q263" s="99">
        <v>2.5704169789116937</v>
      </c>
      <c r="R263" s="99">
        <v>2.4412809535206184</v>
      </c>
      <c r="S263" s="99">
        <v>2.9150867170999031</v>
      </c>
      <c r="T263" s="99">
        <v>2.9228314195268217</v>
      </c>
      <c r="U263" s="99">
        <v>2.6331910779470391</v>
      </c>
      <c r="V263" s="99">
        <v>2.7714624557200231</v>
      </c>
      <c r="W263" s="99">
        <v>2.7141250373069772</v>
      </c>
      <c r="X263" s="99">
        <v>0.7833532121864315</v>
      </c>
      <c r="Y263" s="99">
        <v>0.59856293142662687</v>
      </c>
      <c r="DA263" s="63" t="s">
        <v>2967</v>
      </c>
    </row>
    <row r="264" spans="1:105" ht="12" customHeight="1" x14ac:dyDescent="0.25">
      <c r="A264" s="108" t="s">
        <v>52</v>
      </c>
      <c r="B264" s="99">
        <v>7.8071092340510768</v>
      </c>
      <c r="C264" s="99">
        <v>7.650374761186189</v>
      </c>
      <c r="D264" s="99">
        <v>7.8190666730880407</v>
      </c>
      <c r="E264" s="99">
        <v>7.9785464883334098</v>
      </c>
      <c r="F264" s="99">
        <v>8.0697282207357475</v>
      </c>
      <c r="G264" s="99">
        <v>7.6627487275183999</v>
      </c>
      <c r="H264" s="99">
        <v>8.0213729432963987</v>
      </c>
      <c r="I264" s="99">
        <v>7.6345710095790089</v>
      </c>
      <c r="J264" s="99">
        <v>7.9164912773524527</v>
      </c>
      <c r="K264" s="99">
        <v>7.4778882908162219</v>
      </c>
      <c r="L264" s="99">
        <v>5.6707984992170983</v>
      </c>
      <c r="M264" s="99">
        <v>8.8494032803702041</v>
      </c>
      <c r="N264" s="99">
        <v>8.7603838750637451</v>
      </c>
      <c r="O264" s="99">
        <v>9.0983433559068025</v>
      </c>
      <c r="P264" s="99">
        <v>8.9700698678351465</v>
      </c>
      <c r="Q264" s="99">
        <v>9.0665125006163212</v>
      </c>
      <c r="R264" s="99">
        <v>9.2961814306065751</v>
      </c>
      <c r="S264" s="99">
        <v>9.5507068010985225</v>
      </c>
      <c r="T264" s="99">
        <v>9.6725165829444748</v>
      </c>
      <c r="U264" s="99">
        <v>9.8015914978530674</v>
      </c>
      <c r="V264" s="99">
        <v>10.073920613117561</v>
      </c>
      <c r="W264" s="99">
        <v>9.637271251775207</v>
      </c>
      <c r="X264" s="99">
        <v>8.5267561961402247</v>
      </c>
      <c r="Y264" s="99">
        <v>8.1101201329865269</v>
      </c>
      <c r="DA264" s="63" t="s">
        <v>2968</v>
      </c>
    </row>
    <row r="265" spans="1:105" ht="12" customHeight="1" x14ac:dyDescent="0.25">
      <c r="A265" s="121" t="s">
        <v>54</v>
      </c>
      <c r="B265" s="123">
        <v>6.4412497273964489</v>
      </c>
      <c r="C265" s="123">
        <v>6.4943829709855585</v>
      </c>
      <c r="D265" s="123">
        <v>6.5381407105060276</v>
      </c>
      <c r="E265" s="123">
        <v>6.280445702069624</v>
      </c>
      <c r="F265" s="123">
        <v>5.6160875469019702</v>
      </c>
      <c r="G265" s="123">
        <v>5.7746485354195833</v>
      </c>
      <c r="H265" s="123">
        <v>5.8442040935437998</v>
      </c>
      <c r="I265" s="123">
        <v>6.1017599973242618</v>
      </c>
      <c r="J265" s="123">
        <v>6.103512891859312</v>
      </c>
      <c r="K265" s="123">
        <v>5.032037564345921</v>
      </c>
      <c r="L265" s="123">
        <v>6.1962814978998901</v>
      </c>
      <c r="M265" s="123">
        <v>6.0843713722247639</v>
      </c>
      <c r="N265" s="123">
        <v>6.4328744649890268</v>
      </c>
      <c r="O265" s="123">
        <v>6.5663329126986536</v>
      </c>
      <c r="P265" s="123">
        <v>5.7597088982184985</v>
      </c>
      <c r="Q265" s="123">
        <v>5.9932885743610562</v>
      </c>
      <c r="R265" s="123">
        <v>5.7531224978032203</v>
      </c>
      <c r="S265" s="123">
        <v>6.0873038768679324</v>
      </c>
      <c r="T265" s="123">
        <v>6.0147858301827037</v>
      </c>
      <c r="U265" s="123">
        <v>5.9206614843971686</v>
      </c>
      <c r="V265" s="123">
        <v>6.1867077663382837</v>
      </c>
      <c r="W265" s="123">
        <v>5.7981071575368581</v>
      </c>
      <c r="X265" s="123">
        <v>6.3344666212316803</v>
      </c>
      <c r="Y265" s="123">
        <v>5.8079779656457076</v>
      </c>
      <c r="DA265" s="130" t="s">
        <v>2969</v>
      </c>
    </row>
    <row r="266" spans="1:105" ht="12" customHeight="1" x14ac:dyDescent="0.25">
      <c r="A266" s="97" t="s">
        <v>50</v>
      </c>
      <c r="B266" s="99">
        <v>6.6361821513813428</v>
      </c>
      <c r="C266" s="99">
        <v>6.3609375684052747</v>
      </c>
      <c r="D266" s="99">
        <v>6.4891541291696244</v>
      </c>
      <c r="E266" s="99">
        <v>6.0941774463656024</v>
      </c>
      <c r="F266" s="99">
        <v>5.9712093543457243</v>
      </c>
      <c r="G266" s="99">
        <v>5.8075474180034989</v>
      </c>
      <c r="H266" s="99">
        <v>5.7778571166572501</v>
      </c>
      <c r="I266" s="99">
        <v>6.1129202946772772</v>
      </c>
      <c r="J266" s="99">
        <v>5.7355489941358897</v>
      </c>
      <c r="K266" s="99">
        <v>5.8014801413093391</v>
      </c>
      <c r="L266" s="99">
        <v>5.9511892199599785</v>
      </c>
      <c r="M266" s="99">
        <v>6.2212396202013824</v>
      </c>
      <c r="N266" s="99">
        <v>6.231531326716433</v>
      </c>
      <c r="O266" s="99">
        <v>6.2036274668661031</v>
      </c>
      <c r="P266" s="99">
        <v>6.2006625136897151</v>
      </c>
      <c r="Q266" s="99">
        <v>6.1293611286354661</v>
      </c>
      <c r="R266" s="99">
        <v>5.6092259867381173</v>
      </c>
      <c r="S266" s="99">
        <v>6.0732738969964499</v>
      </c>
      <c r="T266" s="99">
        <v>5.9311566937720874</v>
      </c>
      <c r="U266" s="99">
        <v>5.9196925709605877</v>
      </c>
      <c r="V266" s="99">
        <v>6.4090506992293657</v>
      </c>
      <c r="W266" s="99">
        <v>6.0999939121388751</v>
      </c>
      <c r="X266" s="99">
        <v>6.0518363645738225</v>
      </c>
      <c r="Y266" s="99">
        <v>5.6313006319829952</v>
      </c>
      <c r="DA266" s="63" t="s">
        <v>2970</v>
      </c>
    </row>
    <row r="267" spans="1:105" ht="12" customHeight="1" x14ac:dyDescent="0.25">
      <c r="A267" s="109" t="s">
        <v>120</v>
      </c>
      <c r="B267" s="110">
        <v>6.2774851315479001</v>
      </c>
      <c r="C267" s="110">
        <v>6.6038594786901141</v>
      </c>
      <c r="D267" s="110">
        <v>6.5782160445982996</v>
      </c>
      <c r="E267" s="110">
        <v>6.4320511462041505</v>
      </c>
      <c r="F267" s="110">
        <v>5.3210471739981138</v>
      </c>
      <c r="G267" s="110">
        <v>5.748009962043418</v>
      </c>
      <c r="H267" s="110">
        <v>5.8941667433090741</v>
      </c>
      <c r="I267" s="110">
        <v>6.093742758710782</v>
      </c>
      <c r="J267" s="110">
        <v>6.3515206663510986</v>
      </c>
      <c r="K267" s="110">
        <v>4.5422830507701644</v>
      </c>
      <c r="L267" s="110">
        <v>6.3436764593755157</v>
      </c>
      <c r="M267" s="110">
        <v>6.0062636360657153</v>
      </c>
      <c r="N267" s="110">
        <v>6.5392912943685406</v>
      </c>
      <c r="O267" s="110">
        <v>6.7496096294809353</v>
      </c>
      <c r="P267" s="110">
        <v>5.5413293335122518</v>
      </c>
      <c r="Q267" s="110">
        <v>5.9285088441901088</v>
      </c>
      <c r="R267" s="110">
        <v>5.8162599853867682</v>
      </c>
      <c r="S267" s="110">
        <v>6.0929797797137146</v>
      </c>
      <c r="T267" s="110">
        <v>6.0462999917666069</v>
      </c>
      <c r="U267" s="110">
        <v>5.9210038135202767</v>
      </c>
      <c r="V267" s="110">
        <v>6.1142190276015027</v>
      </c>
      <c r="W267" s="110">
        <v>5.710941146972071</v>
      </c>
      <c r="X267" s="110">
        <v>6.407094047590955</v>
      </c>
      <c r="Y267" s="110">
        <v>5.8483391464230463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52.202048921528387</v>
      </c>
      <c r="C269" s="118">
        <f t="shared" si="122"/>
        <v>59.296293611158873</v>
      </c>
      <c r="D269" s="118">
        <f t="shared" si="122"/>
        <v>52.398686139590133</v>
      </c>
      <c r="E269" s="118">
        <f t="shared" si="122"/>
        <v>55.587749900475842</v>
      </c>
      <c r="F269" s="118">
        <f t="shared" si="122"/>
        <v>55.7924195353458</v>
      </c>
      <c r="G269" s="118">
        <f t="shared" si="122"/>
        <v>56.167488723639423</v>
      </c>
      <c r="H269" s="118">
        <f t="shared" si="122"/>
        <v>52.262463369544299</v>
      </c>
      <c r="I269" s="118">
        <f t="shared" si="122"/>
        <v>44.087295193416395</v>
      </c>
      <c r="J269" s="118">
        <f t="shared" si="122"/>
        <v>50.966053866103017</v>
      </c>
      <c r="K269" s="118">
        <f t="shared" si="122"/>
        <v>50.339767739378715</v>
      </c>
      <c r="L269" s="118">
        <f t="shared" si="122"/>
        <v>48.311145096859789</v>
      </c>
      <c r="M269" s="118">
        <f t="shared" si="122"/>
        <v>40.451482307813727</v>
      </c>
      <c r="N269" s="118">
        <f t="shared" si="122"/>
        <v>46.509492852392611</v>
      </c>
      <c r="O269" s="118">
        <f t="shared" si="122"/>
        <v>48.19591150268549</v>
      </c>
      <c r="P269" s="118">
        <f t="shared" si="122"/>
        <v>35.926595670788345</v>
      </c>
      <c r="Q269" s="118">
        <f t="shared" si="122"/>
        <v>38.565423823238625</v>
      </c>
      <c r="R269" s="118">
        <f t="shared" ref="R269:V269" si="123">R270+R273+R275+R284</f>
        <v>42.092683588895902</v>
      </c>
      <c r="S269" s="118">
        <f t="shared" si="123"/>
        <v>41.28470954737756</v>
      </c>
      <c r="T269" s="118">
        <f t="shared" si="123"/>
        <v>39.024483748797635</v>
      </c>
      <c r="U269" s="118">
        <f t="shared" si="123"/>
        <v>38.995981853108148</v>
      </c>
      <c r="V269" s="118">
        <f t="shared" si="123"/>
        <v>35.401331729474727</v>
      </c>
      <c r="W269" s="118">
        <f t="shared" ref="W269:Y269" si="124">W270+W273+W275+W284</f>
        <v>41.781509699039809</v>
      </c>
      <c r="X269" s="118">
        <f t="shared" si="124"/>
        <v>32.802741297641234</v>
      </c>
      <c r="Y269" s="118">
        <f t="shared" si="124"/>
        <v>31.05447433422459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47.259368501986579</v>
      </c>
      <c r="C270" s="123">
        <f t="shared" si="125"/>
        <v>54.201749016905474</v>
      </c>
      <c r="D270" s="123">
        <f t="shared" si="125"/>
        <v>47.497474337857042</v>
      </c>
      <c r="E270" s="123">
        <f t="shared" si="125"/>
        <v>50.51217659041852</v>
      </c>
      <c r="F270" s="123">
        <f t="shared" si="125"/>
        <v>50.867891788527423</v>
      </c>
      <c r="G270" s="123">
        <f t="shared" si="125"/>
        <v>51.337190986972637</v>
      </c>
      <c r="H270" s="123">
        <f t="shared" si="125"/>
        <v>47.42760642714012</v>
      </c>
      <c r="I270" s="123">
        <f t="shared" si="125"/>
        <v>39.523799166908852</v>
      </c>
      <c r="J270" s="123">
        <f t="shared" si="125"/>
        <v>46.140851491989302</v>
      </c>
      <c r="K270" s="123">
        <f t="shared" si="125"/>
        <v>45.783617050491642</v>
      </c>
      <c r="L270" s="123">
        <f t="shared" si="125"/>
        <v>43.828656080547709</v>
      </c>
      <c r="M270" s="123">
        <f t="shared" si="125"/>
        <v>35.81494231754165</v>
      </c>
      <c r="N270" s="123">
        <f t="shared" si="125"/>
        <v>41.839711857089341</v>
      </c>
      <c r="O270" s="123">
        <f t="shared" si="125"/>
        <v>43.885150950993989</v>
      </c>
      <c r="P270" s="123">
        <f t="shared" si="125"/>
        <v>31.738353534399916</v>
      </c>
      <c r="Q270" s="123">
        <f t="shared" si="125"/>
        <v>34.559000812137171</v>
      </c>
      <c r="R270" s="123">
        <f t="shared" ref="R270:V270" si="126">SUM(R271:R272)</f>
        <v>36.877913867082121</v>
      </c>
      <c r="S270" s="123">
        <f t="shared" si="126"/>
        <v>35.944444218370791</v>
      </c>
      <c r="T270" s="123">
        <f t="shared" si="126"/>
        <v>33.725949726328643</v>
      </c>
      <c r="U270" s="123">
        <f t="shared" si="126"/>
        <v>33.665801850045995</v>
      </c>
      <c r="V270" s="123">
        <f t="shared" si="126"/>
        <v>30.148107196523643</v>
      </c>
      <c r="W270" s="123">
        <f t="shared" ref="W270:Y270" si="127">SUM(W271:W272)</f>
        <v>36.404406525601779</v>
      </c>
      <c r="X270" s="123">
        <f t="shared" si="127"/>
        <v>29.577396824871741</v>
      </c>
      <c r="Y270" s="123">
        <f t="shared" si="127"/>
        <v>28.10301655951244</v>
      </c>
      <c r="DA270" s="130" t="s">
        <v>3123</v>
      </c>
    </row>
    <row r="271" spans="1:105" ht="12" customHeight="1" x14ac:dyDescent="0.25">
      <c r="A271" s="97" t="s">
        <v>211</v>
      </c>
      <c r="B271" s="99">
        <v>47.259368501986579</v>
      </c>
      <c r="C271" s="99">
        <v>54.201749016905474</v>
      </c>
      <c r="D271" s="99">
        <v>47.497474337857042</v>
      </c>
      <c r="E271" s="99">
        <v>50.51217659041852</v>
      </c>
      <c r="F271" s="99">
        <v>50.867891788527423</v>
      </c>
      <c r="G271" s="99">
        <v>51.337190986972637</v>
      </c>
      <c r="H271" s="99">
        <v>47.42760642714012</v>
      </c>
      <c r="I271" s="99">
        <v>39.523799166908852</v>
      </c>
      <c r="J271" s="99">
        <v>46.140851491989302</v>
      </c>
      <c r="K271" s="99">
        <v>45.783617050491642</v>
      </c>
      <c r="L271" s="99">
        <v>43.828656080547709</v>
      </c>
      <c r="M271" s="99">
        <v>35.81494231754165</v>
      </c>
      <c r="N271" s="99">
        <v>41.839711857089341</v>
      </c>
      <c r="O271" s="99">
        <v>43.885150950993989</v>
      </c>
      <c r="P271" s="99">
        <v>31.738353534399916</v>
      </c>
      <c r="Q271" s="99">
        <v>34.559000812137171</v>
      </c>
      <c r="R271" s="99">
        <v>36.877913867082121</v>
      </c>
      <c r="S271" s="99">
        <v>35.944444218370791</v>
      </c>
      <c r="T271" s="99">
        <v>33.725949726328643</v>
      </c>
      <c r="U271" s="99">
        <v>33.665801850045995</v>
      </c>
      <c r="V271" s="99">
        <v>30.148107196523643</v>
      </c>
      <c r="W271" s="99">
        <v>36.404406525601779</v>
      </c>
      <c r="X271" s="99">
        <v>29.577396824871741</v>
      </c>
      <c r="Y271" s="99">
        <v>28.10301655951244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3.8178354457123698</v>
      </c>
      <c r="C275" s="123">
        <v>4.0317504068553429</v>
      </c>
      <c r="D275" s="123">
        <v>3.8202860879969487</v>
      </c>
      <c r="E275" s="123">
        <v>4.0649635497226306</v>
      </c>
      <c r="F275" s="123">
        <v>3.9247783146398914</v>
      </c>
      <c r="G275" s="123">
        <v>3.873300052837652</v>
      </c>
      <c r="H275" s="123">
        <v>3.9224731778771962</v>
      </c>
      <c r="I275" s="123">
        <v>3.6248954861356997</v>
      </c>
      <c r="J275" s="123">
        <v>3.977130785523606</v>
      </c>
      <c r="K275" s="123">
        <v>3.7276242883669837</v>
      </c>
      <c r="L275" s="123">
        <v>3.6620036724933049</v>
      </c>
      <c r="M275" s="123">
        <v>3.8068691402990438</v>
      </c>
      <c r="N275" s="123">
        <v>3.8790424915501118</v>
      </c>
      <c r="O275" s="123">
        <v>3.5466819732403931</v>
      </c>
      <c r="P275" s="123">
        <v>3.4347631407713051</v>
      </c>
      <c r="Q275" s="123">
        <v>3.2812451246346255</v>
      </c>
      <c r="R275" s="123">
        <v>4.5874191805701274</v>
      </c>
      <c r="S275" s="123">
        <v>4.6990792339988641</v>
      </c>
      <c r="T275" s="123">
        <v>4.7040281047155403</v>
      </c>
      <c r="U275" s="123">
        <v>4.7649248960160095</v>
      </c>
      <c r="V275" s="123">
        <v>4.677648860335526</v>
      </c>
      <c r="W275" s="123">
        <v>4.8784851247943051</v>
      </c>
      <c r="X275" s="123">
        <v>2.77429531220923</v>
      </c>
      <c r="Y275" s="123">
        <v>2.5700372444951793</v>
      </c>
      <c r="DA275" s="130" t="s">
        <v>3128</v>
      </c>
    </row>
    <row r="276" spans="1:105" ht="12" customHeight="1" x14ac:dyDescent="0.25">
      <c r="A276" s="97" t="s">
        <v>138</v>
      </c>
      <c r="B276" s="99">
        <v>4.752472648470464</v>
      </c>
      <c r="C276" s="99">
        <v>5.059555580460553</v>
      </c>
      <c r="D276" s="99">
        <v>4.833195191174541</v>
      </c>
      <c r="E276" s="99">
        <v>5.1327453876014468</v>
      </c>
      <c r="F276" s="99">
        <v>4.9583380537956927</v>
      </c>
      <c r="G276" s="99">
        <v>4.8869515121462443</v>
      </c>
      <c r="H276" s="99">
        <v>4.943013166012177</v>
      </c>
      <c r="I276" s="99">
        <v>4.5633888435772496</v>
      </c>
      <c r="J276" s="99">
        <v>4.996477332213626</v>
      </c>
      <c r="K276" s="99">
        <v>4.7016805481552977</v>
      </c>
      <c r="L276" s="99">
        <v>4.6856468495134189</v>
      </c>
      <c r="M276" s="99">
        <v>5.0914026435825921</v>
      </c>
      <c r="N276" s="99">
        <v>5.4159557665229849</v>
      </c>
      <c r="O276" s="99">
        <v>5.1930787663653781</v>
      </c>
      <c r="P276" s="99">
        <v>4.8976755504935534</v>
      </c>
      <c r="Q276" s="99">
        <v>4.4600315584408294</v>
      </c>
      <c r="R276" s="99">
        <v>5.4750225767368876</v>
      </c>
      <c r="S276" s="99">
        <v>5.2694372532275287</v>
      </c>
      <c r="T276" s="99">
        <v>5.0394196666757338</v>
      </c>
      <c r="U276" s="99">
        <v>5.0201554163050366</v>
      </c>
      <c r="V276" s="99">
        <v>4.9479770230976108</v>
      </c>
      <c r="W276" s="99">
        <v>5.2574776472240234</v>
      </c>
      <c r="X276" s="99">
        <v>3.2153449677353079</v>
      </c>
      <c r="Y276" s="99">
        <v>3.0998449480599746</v>
      </c>
      <c r="DA276" s="63" t="s">
        <v>3129</v>
      </c>
    </row>
    <row r="277" spans="1:105" ht="12" customHeight="1" x14ac:dyDescent="0.25">
      <c r="A277" s="97" t="s">
        <v>137</v>
      </c>
      <c r="B277" s="99">
        <v>1.2007013116906911</v>
      </c>
      <c r="C277" s="99">
        <v>1.2084142624270271</v>
      </c>
      <c r="D277" s="99">
        <v>1.0562179995910652</v>
      </c>
      <c r="E277" s="99">
        <v>1.2435153605993339</v>
      </c>
      <c r="F277" s="99">
        <v>1.1640199465149534</v>
      </c>
      <c r="G277" s="99">
        <v>1.038442110068486</v>
      </c>
      <c r="H277" s="99">
        <v>0.99003198071820042</v>
      </c>
      <c r="I277" s="99">
        <v>1.0983299515429601</v>
      </c>
      <c r="J277" s="99">
        <v>1.105229573516892</v>
      </c>
      <c r="K277" s="99">
        <v>0.94639331025180218</v>
      </c>
      <c r="L277" s="99">
        <v>2.0547608762550187</v>
      </c>
      <c r="M277" s="99">
        <v>0.98548491981270336</v>
      </c>
      <c r="N277" s="99">
        <v>1.3701834890096727</v>
      </c>
      <c r="O277" s="99">
        <v>1.3926459754206053</v>
      </c>
      <c r="P277" s="99">
        <v>0.94390371582542021</v>
      </c>
      <c r="Q277" s="99">
        <v>1.0050863500422846</v>
      </c>
      <c r="R277" s="99">
        <v>1.1313124812492246</v>
      </c>
      <c r="S277" s="99">
        <v>1.2387156385419997</v>
      </c>
      <c r="T277" s="99">
        <v>1.1712823617239929</v>
      </c>
      <c r="U277" s="99">
        <v>1.0576703227419417</v>
      </c>
      <c r="V277" s="99">
        <v>1.0711695383047555</v>
      </c>
      <c r="W277" s="99">
        <v>1.14810473345202</v>
      </c>
      <c r="X277" s="99">
        <v>0.25066662131995771</v>
      </c>
      <c r="Y277" s="99">
        <v>0.2111615519701322</v>
      </c>
      <c r="DA277" s="63" t="s">
        <v>3130</v>
      </c>
    </row>
    <row r="278" spans="1:105" ht="12" customHeight="1" x14ac:dyDescent="0.25">
      <c r="A278" s="100" t="s">
        <v>211</v>
      </c>
      <c r="B278" s="102">
        <v>1.2007013116906911</v>
      </c>
      <c r="C278" s="102">
        <v>1.2084142624270271</v>
      </c>
      <c r="D278" s="102">
        <v>1.0562179995910652</v>
      </c>
      <c r="E278" s="102">
        <v>1.2435153605993339</v>
      </c>
      <c r="F278" s="102">
        <v>1.1640199465149534</v>
      </c>
      <c r="G278" s="102">
        <v>1.038442110068486</v>
      </c>
      <c r="H278" s="102">
        <v>0.99003198071820042</v>
      </c>
      <c r="I278" s="102">
        <v>1.0983299515429601</v>
      </c>
      <c r="J278" s="102">
        <v>1.105229573516892</v>
      </c>
      <c r="K278" s="102">
        <v>0.94639331025180218</v>
      </c>
      <c r="L278" s="102">
        <v>2.0547608762550187</v>
      </c>
      <c r="M278" s="102">
        <v>0.98548491981270336</v>
      </c>
      <c r="N278" s="102">
        <v>1.3701834890096727</v>
      </c>
      <c r="O278" s="102">
        <v>1.3926459754206053</v>
      </c>
      <c r="P278" s="102">
        <v>0.94390371582542021</v>
      </c>
      <c r="Q278" s="102">
        <v>1.0050863500422846</v>
      </c>
      <c r="R278" s="102">
        <v>1.1313124812492246</v>
      </c>
      <c r="S278" s="102">
        <v>1.2387156385419997</v>
      </c>
      <c r="T278" s="102">
        <v>1.1712823617239929</v>
      </c>
      <c r="U278" s="102">
        <v>1.0576703227419417</v>
      </c>
      <c r="V278" s="102">
        <v>1.0711695383047555</v>
      </c>
      <c r="W278" s="102">
        <v>1.14810473345202</v>
      </c>
      <c r="X278" s="102">
        <v>0.25066662131995771</v>
      </c>
      <c r="Y278" s="102">
        <v>0.2111615519701322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1.1248449738294406</v>
      </c>
      <c r="C284" s="123">
        <v>1.0627941873980531</v>
      </c>
      <c r="D284" s="123">
        <v>1.080925713736143</v>
      </c>
      <c r="E284" s="123">
        <v>1.0106097603346904</v>
      </c>
      <c r="F284" s="123">
        <v>0.99974943217848522</v>
      </c>
      <c r="G284" s="123">
        <v>0.95699768382913419</v>
      </c>
      <c r="H284" s="123">
        <v>0.91238376452698278</v>
      </c>
      <c r="I284" s="123">
        <v>0.93860054037184637</v>
      </c>
      <c r="J284" s="123">
        <v>0.84807158859011111</v>
      </c>
      <c r="K284" s="123">
        <v>0.8285264005200923</v>
      </c>
      <c r="L284" s="123">
        <v>0.82048534381877547</v>
      </c>
      <c r="M284" s="123">
        <v>0.8296708499730322</v>
      </c>
      <c r="N284" s="123">
        <v>0.79073850375316423</v>
      </c>
      <c r="O284" s="123">
        <v>0.76407857845110705</v>
      </c>
      <c r="P284" s="123">
        <v>0.75347899561712317</v>
      </c>
      <c r="Q284" s="123">
        <v>0.72517788646682813</v>
      </c>
      <c r="R284" s="123">
        <v>0.62735054124364786</v>
      </c>
      <c r="S284" s="123">
        <v>0.64118609500790513</v>
      </c>
      <c r="T284" s="123">
        <v>0.59450591775345396</v>
      </c>
      <c r="U284" s="123">
        <v>0.56525510704614013</v>
      </c>
      <c r="V284" s="123">
        <v>0.57557567261555909</v>
      </c>
      <c r="W284" s="123">
        <v>0.49861804864372739</v>
      </c>
      <c r="X284" s="123">
        <v>0.45104916056026217</v>
      </c>
      <c r="Y284" s="123">
        <v>0.38142053021697253</v>
      </c>
      <c r="DA284" s="130" t="s">
        <v>3137</v>
      </c>
    </row>
    <row r="285" spans="1:105" ht="12" customHeight="1" x14ac:dyDescent="0.25">
      <c r="A285" s="97" t="s">
        <v>50</v>
      </c>
      <c r="B285" s="99">
        <v>2.4637714751263404</v>
      </c>
      <c r="C285" s="99">
        <v>2.3582775853528277</v>
      </c>
      <c r="D285" s="99">
        <v>2.4022086573200494</v>
      </c>
      <c r="E285" s="99">
        <v>2.2522836219142612</v>
      </c>
      <c r="F285" s="99">
        <v>2.2030858496720516</v>
      </c>
      <c r="G285" s="99">
        <v>2.138898605803603</v>
      </c>
      <c r="H285" s="99">
        <v>2.1239669135618122</v>
      </c>
      <c r="I285" s="99">
        <v>2.2451677552522726</v>
      </c>
      <c r="J285" s="99">
        <v>2.1063374954778418</v>
      </c>
      <c r="K285" s="99">
        <v>2.1302060604867101</v>
      </c>
      <c r="L285" s="99">
        <v>2.1848102835563803</v>
      </c>
      <c r="M285" s="99">
        <v>2.2835037379452086</v>
      </c>
      <c r="N285" s="99">
        <v>2.2868343076494204</v>
      </c>
      <c r="O285" s="99">
        <v>2.2761935176194248</v>
      </c>
      <c r="P285" s="99">
        <v>2.2749092986123474</v>
      </c>
      <c r="Q285" s="99">
        <v>2.2484446097838591</v>
      </c>
      <c r="R285" s="99">
        <v>2.0571437996514939</v>
      </c>
      <c r="S285" s="99">
        <v>2.2261018786739517</v>
      </c>
      <c r="T285" s="99">
        <v>2.1721463814019417</v>
      </c>
      <c r="U285" s="99">
        <v>2.1651285368664221</v>
      </c>
      <c r="V285" s="99">
        <v>2.3410248358959547</v>
      </c>
      <c r="W285" s="99">
        <v>2.2255088804682144</v>
      </c>
      <c r="X285" s="99">
        <v>2.2063108627144357</v>
      </c>
      <c r="Y285" s="99">
        <v>2.0510536030131963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227.33037952694511</v>
      </c>
      <c r="D290" s="117">
        <f t="shared" si="129"/>
        <v>171.68477997857588</v>
      </c>
      <c r="E290" s="117">
        <f t="shared" si="129"/>
        <v>213.8710253689664</v>
      </c>
      <c r="F290" s="117">
        <f t="shared" si="129"/>
        <v>159.13899170340611</v>
      </c>
      <c r="G290" s="117">
        <f t="shared" si="129"/>
        <v>175.06258404024661</v>
      </c>
      <c r="H290" s="117">
        <f t="shared" si="129"/>
        <v>189.71581327905628</v>
      </c>
      <c r="I290" s="117">
        <f t="shared" si="129"/>
        <v>158.55646870413324</v>
      </c>
      <c r="J290" s="117">
        <f t="shared" si="129"/>
        <v>249.64395683860607</v>
      </c>
      <c r="K290" s="117">
        <f t="shared" si="129"/>
        <v>156.73086780970976</v>
      </c>
      <c r="L290" s="117">
        <f t="shared" si="129"/>
        <v>123.78486382731246</v>
      </c>
      <c r="M290" s="117">
        <f t="shared" si="129"/>
        <v>101.66511346101191</v>
      </c>
      <c r="N290" s="117">
        <f t="shared" si="129"/>
        <v>154.30352428351708</v>
      </c>
      <c r="O290" s="117">
        <f t="shared" si="129"/>
        <v>148.53768593395193</v>
      </c>
      <c r="P290" s="117">
        <f t="shared" si="129"/>
        <v>9.6643521560991825</v>
      </c>
      <c r="Q290" s="117">
        <f t="shared" si="129"/>
        <v>41.676717677461561</v>
      </c>
      <c r="R290" s="117">
        <f t="shared" ref="R290:V290" si="130">R291+R294+R296+R305</f>
        <v>54.747362061593662</v>
      </c>
      <c r="S290" s="117">
        <f t="shared" si="130"/>
        <v>70.037010603663475</v>
      </c>
      <c r="T290" s="117">
        <f t="shared" si="130"/>
        <v>55.926952176407077</v>
      </c>
      <c r="U290" s="117">
        <f t="shared" si="130"/>
        <v>60.479534888361307</v>
      </c>
      <c r="V290" s="117">
        <f t="shared" si="130"/>
        <v>37.649396291224363</v>
      </c>
      <c r="W290" s="117">
        <f t="shared" ref="W290:Y290" si="131">W291+W294+W296+W305</f>
        <v>51.479738506492339</v>
      </c>
      <c r="X290" s="117">
        <f t="shared" si="131"/>
        <v>21.115482233602251</v>
      </c>
      <c r="Y290" s="117">
        <f t="shared" si="131"/>
        <v>26.086616093514042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202.28610129420539</v>
      </c>
      <c r="D291" s="122">
        <f t="shared" si="132"/>
        <v>150.67970525134183</v>
      </c>
      <c r="E291" s="122">
        <f t="shared" si="132"/>
        <v>188.10205574319767</v>
      </c>
      <c r="F291" s="122">
        <f t="shared" si="132"/>
        <v>141.07665286428221</v>
      </c>
      <c r="G291" s="122">
        <f t="shared" si="132"/>
        <v>155.56208901454065</v>
      </c>
      <c r="H291" s="122">
        <f t="shared" si="132"/>
        <v>167.08651437959657</v>
      </c>
      <c r="I291" s="122">
        <f t="shared" si="132"/>
        <v>136.10060116081235</v>
      </c>
      <c r="J291" s="122">
        <f t="shared" si="132"/>
        <v>217.02020863185615</v>
      </c>
      <c r="K291" s="122">
        <f t="shared" si="132"/>
        <v>138.23552181523121</v>
      </c>
      <c r="L291" s="122">
        <f t="shared" si="132"/>
        <v>107.55861487072539</v>
      </c>
      <c r="M291" s="122">
        <f t="shared" si="132"/>
        <v>85.236103101809746</v>
      </c>
      <c r="N291" s="122">
        <f t="shared" si="132"/>
        <v>130.62007049815932</v>
      </c>
      <c r="O291" s="122">
        <f t="shared" si="132"/>
        <v>125.83346629288657</v>
      </c>
      <c r="P291" s="122">
        <f t="shared" si="132"/>
        <v>7.8018876332761122</v>
      </c>
      <c r="Q291" s="122">
        <f t="shared" si="132"/>
        <v>34.075204539691619</v>
      </c>
      <c r="R291" s="122">
        <f t="shared" ref="R291:V291" si="133">SUM(R292:R293)</f>
        <v>43.995817296339077</v>
      </c>
      <c r="S291" s="122">
        <f t="shared" si="133"/>
        <v>55.811407881614983</v>
      </c>
      <c r="T291" s="122">
        <f t="shared" si="133"/>
        <v>44.128014467436344</v>
      </c>
      <c r="U291" s="122">
        <f t="shared" si="133"/>
        <v>47.441152768812039</v>
      </c>
      <c r="V291" s="122">
        <f t="shared" si="133"/>
        <v>28.708235119806123</v>
      </c>
      <c r="W291" s="122">
        <f t="shared" ref="W291:Y291" si="134">SUM(W292:W293)</f>
        <v>40.732766573377525</v>
      </c>
      <c r="X291" s="122">
        <f t="shared" si="134"/>
        <v>16.700862150123363</v>
      </c>
      <c r="Y291" s="122">
        <f t="shared" si="134"/>
        <v>20.437428654780259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199.71601090239034</v>
      </c>
      <c r="D292" s="98">
        <v>148.77365460525729</v>
      </c>
      <c r="E292" s="98">
        <v>185.81038478039252</v>
      </c>
      <c r="F292" s="98">
        <v>139.32921485596145</v>
      </c>
      <c r="G292" s="98">
        <v>153.66146019023049</v>
      </c>
      <c r="H292" s="98">
        <v>165.06401395607634</v>
      </c>
      <c r="I292" s="98">
        <v>134.43683845950511</v>
      </c>
      <c r="J292" s="98">
        <v>214.38042407592522</v>
      </c>
      <c r="K292" s="98">
        <v>136.58275448559152</v>
      </c>
      <c r="L292" s="98">
        <v>106.26475741507274</v>
      </c>
      <c r="M292" s="98">
        <v>84.210868598999738</v>
      </c>
      <c r="N292" s="98">
        <v>128.99302549783084</v>
      </c>
      <c r="O292" s="98">
        <v>124.20692865017381</v>
      </c>
      <c r="P292" s="98">
        <v>7.69684850141378</v>
      </c>
      <c r="Q292" s="98">
        <v>33.601350343712106</v>
      </c>
      <c r="R292" s="98">
        <v>43.377786163533251</v>
      </c>
      <c r="S292" s="98">
        <v>55.026929683890927</v>
      </c>
      <c r="T292" s="98">
        <v>43.511495534238541</v>
      </c>
      <c r="U292" s="98">
        <v>46.778758632303976</v>
      </c>
      <c r="V292" s="98">
        <v>28.309847983200047</v>
      </c>
      <c r="W292" s="98">
        <v>40.162013616383696</v>
      </c>
      <c r="X292" s="98">
        <v>16.471505637628155</v>
      </c>
      <c r="Y292" s="98">
        <v>20.156886703191518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2.5700903918150479</v>
      </c>
      <c r="D293" s="98">
        <v>1.9060506460845419</v>
      </c>
      <c r="E293" s="98">
        <v>2.2916709628051439</v>
      </c>
      <c r="F293" s="98">
        <v>1.7474380083207439</v>
      </c>
      <c r="G293" s="98">
        <v>1.9006288243101475</v>
      </c>
      <c r="H293" s="98">
        <v>2.0225004235202229</v>
      </c>
      <c r="I293" s="98">
        <v>1.6637627013072447</v>
      </c>
      <c r="J293" s="98">
        <v>2.6397845559309352</v>
      </c>
      <c r="K293" s="98">
        <v>1.6527673296396905</v>
      </c>
      <c r="L293" s="98">
        <v>1.2938574556526532</v>
      </c>
      <c r="M293" s="98">
        <v>1.0252345028100076</v>
      </c>
      <c r="N293" s="98">
        <v>1.6270450003284891</v>
      </c>
      <c r="O293" s="98">
        <v>1.626537642712762</v>
      </c>
      <c r="P293" s="98">
        <v>0.10503913186233264</v>
      </c>
      <c r="Q293" s="98">
        <v>0.47385419597951084</v>
      </c>
      <c r="R293" s="98">
        <v>0.61803113280582245</v>
      </c>
      <c r="S293" s="98">
        <v>0.7844781977240558</v>
      </c>
      <c r="T293" s="98">
        <v>0.61651893319780249</v>
      </c>
      <c r="U293" s="98">
        <v>0.66239413650806012</v>
      </c>
      <c r="V293" s="98">
        <v>0.39838713660607677</v>
      </c>
      <c r="W293" s="98">
        <v>0.57075295699383077</v>
      </c>
      <c r="X293" s="98">
        <v>0.22935651249520919</v>
      </c>
      <c r="Y293" s="98">
        <v>0.28054195158874284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4.3276939341192908E-2</v>
      </c>
      <c r="D294" s="122">
        <f t="shared" si="135"/>
        <v>9.051840326742816E-2</v>
      </c>
      <c r="E294" s="122">
        <f t="shared" si="135"/>
        <v>6.9165924175611446E-2</v>
      </c>
      <c r="F294" s="122">
        <f t="shared" si="135"/>
        <v>2.0607226508859135E-2</v>
      </c>
      <c r="G294" s="122">
        <f t="shared" si="135"/>
        <v>2.5987570754735959E-2</v>
      </c>
      <c r="H294" s="122">
        <f t="shared" si="135"/>
        <v>5.0198681791423456E-2</v>
      </c>
      <c r="I294" s="122">
        <f t="shared" si="135"/>
        <v>1.0585810360340463E-2</v>
      </c>
      <c r="J294" s="122">
        <f t="shared" si="135"/>
        <v>7.3998916274440163E-2</v>
      </c>
      <c r="K294" s="122">
        <f t="shared" si="135"/>
        <v>0.17183889392947305</v>
      </c>
      <c r="L294" s="122">
        <f t="shared" si="135"/>
        <v>8.0740889425326715E-2</v>
      </c>
      <c r="M294" s="122">
        <f t="shared" si="135"/>
        <v>5.6060619328318892E-2</v>
      </c>
      <c r="N294" s="122">
        <f t="shared" si="135"/>
        <v>6.5649053316917685E-2</v>
      </c>
      <c r="O294" s="122">
        <f t="shared" si="135"/>
        <v>0.11904698397843413</v>
      </c>
      <c r="P294" s="122">
        <f t="shared" si="135"/>
        <v>4.5521103958983278E-3</v>
      </c>
      <c r="Q294" s="122">
        <f t="shared" si="135"/>
        <v>2.9801288999517159E-2</v>
      </c>
      <c r="R294" s="122">
        <f t="shared" si="135"/>
        <v>0.11530767841563697</v>
      </c>
      <c r="S294" s="122">
        <f t="shared" si="135"/>
        <v>0.18311506939275124</v>
      </c>
      <c r="T294" s="122">
        <f t="shared" si="135"/>
        <v>0.12075160103958357</v>
      </c>
      <c r="U294" s="122">
        <f t="shared" si="135"/>
        <v>0.29146177312390487</v>
      </c>
      <c r="V294" s="122">
        <f t="shared" si="135"/>
        <v>9.562358969436674E-2</v>
      </c>
      <c r="W294" s="122">
        <f t="shared" si="135"/>
        <v>0.31617794285348</v>
      </c>
      <c r="X294" s="122">
        <f t="shared" si="135"/>
        <v>1.7933369296746497E-2</v>
      </c>
      <c r="Y294" s="122">
        <f t="shared" si="135"/>
        <v>1.7286839210846613E-2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4.3276939341192908E-2</v>
      </c>
      <c r="D295" s="98">
        <v>9.051840326742816E-2</v>
      </c>
      <c r="E295" s="98">
        <v>6.9165924175611446E-2</v>
      </c>
      <c r="F295" s="98">
        <v>2.0607226508859135E-2</v>
      </c>
      <c r="G295" s="98">
        <v>2.5987570754735959E-2</v>
      </c>
      <c r="H295" s="98">
        <v>5.0198681791423456E-2</v>
      </c>
      <c r="I295" s="98">
        <v>1.0585810360340463E-2</v>
      </c>
      <c r="J295" s="98">
        <v>7.3998916274440163E-2</v>
      </c>
      <c r="K295" s="98">
        <v>0.17183889392947305</v>
      </c>
      <c r="L295" s="98">
        <v>8.0740889425326715E-2</v>
      </c>
      <c r="M295" s="98">
        <v>5.6060619328318892E-2</v>
      </c>
      <c r="N295" s="98">
        <v>6.5649053316917685E-2</v>
      </c>
      <c r="O295" s="98">
        <v>0.11904698397843413</v>
      </c>
      <c r="P295" s="98">
        <v>4.5521103958983278E-3</v>
      </c>
      <c r="Q295" s="98">
        <v>2.9801288999517159E-2</v>
      </c>
      <c r="R295" s="98">
        <v>0.11530767841563697</v>
      </c>
      <c r="S295" s="98">
        <v>0.18311506939275124</v>
      </c>
      <c r="T295" s="98">
        <v>0.12075160103958357</v>
      </c>
      <c r="U295" s="98">
        <v>0.29146177312390487</v>
      </c>
      <c r="V295" s="98">
        <v>9.562358969436674E-2</v>
      </c>
      <c r="W295" s="98">
        <v>0.31617794285348</v>
      </c>
      <c r="X295" s="98">
        <v>1.7933369296746497E-2</v>
      </c>
      <c r="Y295" s="98">
        <v>1.7286839210846613E-2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15.868703724409626</v>
      </c>
      <c r="D296" s="122">
        <v>13.007248223063245</v>
      </c>
      <c r="E296" s="122">
        <v>16.757975762143552</v>
      </c>
      <c r="F296" s="122">
        <v>11.92584947237237</v>
      </c>
      <c r="G296" s="122">
        <v>12.72978295022738</v>
      </c>
      <c r="H296" s="122">
        <v>14.716117279754402</v>
      </c>
      <c r="I296" s="122">
        <v>14.409602829245189</v>
      </c>
      <c r="J296" s="122">
        <v>21.586822528540125</v>
      </c>
      <c r="K296" s="122">
        <v>12.451464266895886</v>
      </c>
      <c r="L296" s="122">
        <v>10.228575833151211</v>
      </c>
      <c r="M296" s="122">
        <v>10.582181103242341</v>
      </c>
      <c r="N296" s="122">
        <v>15.449604218084415</v>
      </c>
      <c r="O296" s="122">
        <v>14.633995661130978</v>
      </c>
      <c r="P296" s="122">
        <v>1.2158671566595227</v>
      </c>
      <c r="Q296" s="122">
        <v>4.7771819567068237</v>
      </c>
      <c r="R296" s="122">
        <v>7.3632670054123572</v>
      </c>
      <c r="S296" s="122">
        <v>9.4546625580586898</v>
      </c>
      <c r="T296" s="122">
        <v>7.8028711789162672</v>
      </c>
      <c r="U296" s="122">
        <v>8.5765892290932495</v>
      </c>
      <c r="V296" s="122">
        <v>5.8734910966420051</v>
      </c>
      <c r="W296" s="122">
        <v>7.1578017629274786</v>
      </c>
      <c r="X296" s="122">
        <v>2.5611908338640621</v>
      </c>
      <c r="Y296" s="122">
        <v>3.3168554704019955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8.7663223873919947</v>
      </c>
      <c r="D297" s="98">
        <v>6.372435792168492</v>
      </c>
      <c r="E297" s="98">
        <v>10.844899357024429</v>
      </c>
      <c r="F297" s="98">
        <v>6.1137550606658326</v>
      </c>
      <c r="G297" s="98">
        <v>7.5669758573014967</v>
      </c>
      <c r="H297" s="98">
        <v>7.170010649805624</v>
      </c>
      <c r="I297" s="98">
        <v>10.259128940532591</v>
      </c>
      <c r="J297" s="98">
        <v>17.381502224645377</v>
      </c>
      <c r="K297" s="98">
        <v>8.060789744368007</v>
      </c>
      <c r="L297" s="98">
        <v>5.3228173907338485</v>
      </c>
      <c r="M297" s="98">
        <v>4.3079673417486193</v>
      </c>
      <c r="N297" s="98">
        <v>7.423845961071784</v>
      </c>
      <c r="O297" s="98">
        <v>5.9410021933798092</v>
      </c>
      <c r="P297" s="98">
        <v>0.75418695056443608</v>
      </c>
      <c r="Q297" s="98">
        <v>4.7771819567068237</v>
      </c>
      <c r="R297" s="98">
        <v>7.3462467574404338</v>
      </c>
      <c r="S297" s="98">
        <v>9.4501890785938016</v>
      </c>
      <c r="T297" s="98">
        <v>7.7911618251031109</v>
      </c>
      <c r="U297" s="98">
        <v>8.5577751992762288</v>
      </c>
      <c r="V297" s="98">
        <v>3.9586029512196612</v>
      </c>
      <c r="W297" s="98">
        <v>3.4522880707165879</v>
      </c>
      <c r="X297" s="98">
        <v>0.59818516315724501</v>
      </c>
      <c r="Y297" s="98">
        <v>2.0432092289402846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4.8605447363266755E-3</v>
      </c>
      <c r="D298" s="98">
        <v>0</v>
      </c>
      <c r="E298" s="98">
        <v>2.1630405042298803E-3</v>
      </c>
      <c r="F298" s="98">
        <v>1.181502962607767E-3</v>
      </c>
      <c r="G298" s="98">
        <v>5.3298477715609128E-3</v>
      </c>
      <c r="H298" s="98">
        <v>6.8265334722309237E-3</v>
      </c>
      <c r="I298" s="98">
        <v>8.6673374362289061E-3</v>
      </c>
      <c r="J298" s="98">
        <v>1.7934245898604977E-2</v>
      </c>
      <c r="K298" s="98">
        <v>1.0492764026969149E-2</v>
      </c>
      <c r="L298" s="98">
        <v>1.3500398846569514E-2</v>
      </c>
      <c r="M298" s="98">
        <v>8.6136758376810282E-3</v>
      </c>
      <c r="N298" s="98">
        <v>2.463217961574983E-3</v>
      </c>
      <c r="O298" s="98">
        <v>0</v>
      </c>
      <c r="P298" s="98">
        <v>2.824715674620465E-4</v>
      </c>
      <c r="Q298" s="98">
        <v>0</v>
      </c>
      <c r="R298" s="98">
        <v>1.702024797192328E-2</v>
      </c>
      <c r="S298" s="98">
        <v>4.4734794648878208E-3</v>
      </c>
      <c r="T298" s="98">
        <v>1.1709353813156308E-2</v>
      </c>
      <c r="U298" s="98">
        <v>1.8814029817021148E-2</v>
      </c>
      <c r="V298" s="98">
        <v>0</v>
      </c>
      <c r="W298" s="98">
        <v>1.1549921222946836E-2</v>
      </c>
      <c r="X298" s="98">
        <v>1.4074458125858921E-4</v>
      </c>
      <c r="Y298" s="98">
        <v>3.7347631217002392E-3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1.7332315795274087E-3</v>
      </c>
      <c r="D299" s="101">
        <v>0</v>
      </c>
      <c r="E299" s="101">
        <v>7.7531045675088308E-4</v>
      </c>
      <c r="F299" s="101">
        <v>4.1105292620479935E-4</v>
      </c>
      <c r="G299" s="101">
        <v>1.7046251920193934E-3</v>
      </c>
      <c r="H299" s="101">
        <v>2.0757286845445432E-3</v>
      </c>
      <c r="I299" s="101">
        <v>3.0844085122816553E-3</v>
      </c>
      <c r="J299" s="101">
        <v>5.9260222423385359E-3</v>
      </c>
      <c r="K299" s="101">
        <v>3.1810911210988215E-3</v>
      </c>
      <c r="L299" s="101">
        <v>7.7642381504760983E-3</v>
      </c>
      <c r="M299" s="101">
        <v>2.4795511043163867E-3</v>
      </c>
      <c r="N299" s="101">
        <v>8.7301480610267081E-4</v>
      </c>
      <c r="O299" s="101">
        <v>0</v>
      </c>
      <c r="P299" s="101">
        <v>7.2849925984584115E-5</v>
      </c>
      <c r="Q299" s="101">
        <v>0</v>
      </c>
      <c r="R299" s="101">
        <v>4.5309968563675123E-3</v>
      </c>
      <c r="S299" s="101">
        <v>1.3027023856212227E-3</v>
      </c>
      <c r="T299" s="101">
        <v>3.336039259733622E-3</v>
      </c>
      <c r="U299" s="101">
        <v>4.8665361566140805E-3</v>
      </c>
      <c r="V299" s="101">
        <v>0</v>
      </c>
      <c r="W299" s="101">
        <v>3.0548816527833657E-3</v>
      </c>
      <c r="X299" s="101">
        <v>1.3575037630201601E-5</v>
      </c>
      <c r="Y299" s="101">
        <v>3.1621258618152673E-4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3.1273131567992668E-3</v>
      </c>
      <c r="D300" s="104">
        <v>0</v>
      </c>
      <c r="E300" s="104">
        <v>1.3877300474789973E-3</v>
      </c>
      <c r="F300" s="104">
        <v>7.7045003640296755E-4</v>
      </c>
      <c r="G300" s="104">
        <v>3.6252225795415189E-3</v>
      </c>
      <c r="H300" s="104">
        <v>4.7508047876863805E-3</v>
      </c>
      <c r="I300" s="104">
        <v>5.5829289239472512E-3</v>
      </c>
      <c r="J300" s="104">
        <v>1.2008223656266439E-2</v>
      </c>
      <c r="K300" s="104">
        <v>7.3116729058703275E-3</v>
      </c>
      <c r="L300" s="104">
        <v>5.7361606960934161E-3</v>
      </c>
      <c r="M300" s="104">
        <v>6.1341247333646419E-3</v>
      </c>
      <c r="N300" s="104">
        <v>1.5902031554723124E-3</v>
      </c>
      <c r="O300" s="104">
        <v>0</v>
      </c>
      <c r="P300" s="104">
        <v>2.0962164147746235E-4</v>
      </c>
      <c r="Q300" s="104">
        <v>0</v>
      </c>
      <c r="R300" s="104">
        <v>1.2489251115555766E-2</v>
      </c>
      <c r="S300" s="104">
        <v>3.1707770792665981E-3</v>
      </c>
      <c r="T300" s="104">
        <v>8.3733145534226859E-3</v>
      </c>
      <c r="U300" s="104">
        <v>1.3947493660407068E-2</v>
      </c>
      <c r="V300" s="104">
        <v>0</v>
      </c>
      <c r="W300" s="104">
        <v>8.4950395701634696E-3</v>
      </c>
      <c r="X300" s="104">
        <v>1.2716954362838761E-4</v>
      </c>
      <c r="Y300" s="104">
        <v>3.4185505355187125E-3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6.9223289055779524</v>
      </c>
      <c r="D301" s="101">
        <v>6.4966946299753046</v>
      </c>
      <c r="E301" s="101">
        <v>5.738049975239309</v>
      </c>
      <c r="F301" s="101">
        <v>5.6300210108104665</v>
      </c>
      <c r="G301" s="101">
        <v>4.9588307185631342</v>
      </c>
      <c r="H301" s="101">
        <v>7.1386090296891229</v>
      </c>
      <c r="I301" s="101">
        <v>3.8063203498869673</v>
      </c>
      <c r="J301" s="101">
        <v>3.9121911045391311</v>
      </c>
      <c r="K301" s="101">
        <v>4.0297451612742385</v>
      </c>
      <c r="L301" s="101">
        <v>4.0724921078583431</v>
      </c>
      <c r="M301" s="101">
        <v>5.4718623848515433</v>
      </c>
      <c r="N301" s="101">
        <v>7.3521928221004966</v>
      </c>
      <c r="O301" s="101">
        <v>8.1711650456752682</v>
      </c>
      <c r="P301" s="101">
        <v>0.4144999657959656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1.7496192835602509</v>
      </c>
      <c r="W301" s="101">
        <v>3.2010370049810253</v>
      </c>
      <c r="X301" s="101">
        <v>1.5379368919725673</v>
      </c>
      <c r="Y301" s="101">
        <v>1.0576620157080481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0.17519188670335226</v>
      </c>
      <c r="D302" s="104">
        <v>0.13811780091944767</v>
      </c>
      <c r="E302" s="104">
        <v>0.17286338937558035</v>
      </c>
      <c r="F302" s="104">
        <v>0.18089189793346336</v>
      </c>
      <c r="G302" s="104">
        <v>0.19864652659118773</v>
      </c>
      <c r="H302" s="104">
        <v>0.40067106678742281</v>
      </c>
      <c r="I302" s="104">
        <v>0.33548620138940166</v>
      </c>
      <c r="J302" s="104">
        <v>0.27519495345701106</v>
      </c>
      <c r="K302" s="104">
        <v>0.3504365972266722</v>
      </c>
      <c r="L302" s="104">
        <v>0.81976593571244993</v>
      </c>
      <c r="M302" s="104">
        <v>0.79373770080449646</v>
      </c>
      <c r="N302" s="104">
        <v>0.67110221695056027</v>
      </c>
      <c r="O302" s="104">
        <v>0.52182842207590019</v>
      </c>
      <c r="P302" s="104">
        <v>4.6897768731658865E-2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0.16526886186209308</v>
      </c>
      <c r="W302" s="104">
        <v>0.49292676600691931</v>
      </c>
      <c r="X302" s="104">
        <v>0.42492803415299119</v>
      </c>
      <c r="Y302" s="104">
        <v>0.21224946263196248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5.4070288835087015E-2</v>
      </c>
      <c r="D303" s="98">
        <v>3.9190673022420124E-2</v>
      </c>
      <c r="E303" s="98">
        <v>5.3840502730282604E-2</v>
      </c>
      <c r="F303" s="98">
        <v>5.4673671195884434E-2</v>
      </c>
      <c r="G303" s="98">
        <v>5.4962726572306553E-2</v>
      </c>
      <c r="H303" s="98">
        <v>0.10529149556538472</v>
      </c>
      <c r="I303" s="98">
        <v>0.10469724746059693</v>
      </c>
      <c r="J303" s="98">
        <v>7.9453080735734663E-2</v>
      </c>
      <c r="K303" s="98">
        <v>9.2533907393913817E-2</v>
      </c>
      <c r="L303" s="98">
        <v>0.43448299127161855</v>
      </c>
      <c r="M303" s="98">
        <v>0.20154559264310978</v>
      </c>
      <c r="N303" s="98">
        <v>0.21513548215615269</v>
      </c>
      <c r="O303" s="98">
        <v>0.17280998549580706</v>
      </c>
      <c r="P303" s="98">
        <v>1.1276264235901324E-2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4.244791026954798E-2</v>
      </c>
      <c r="W303" s="98">
        <v>0.12802905520157484</v>
      </c>
      <c r="X303" s="98">
        <v>4.305124840563071E-2</v>
      </c>
      <c r="Y303" s="98">
        <v>1.7402850051001742E-2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0.12112159786826525</v>
      </c>
      <c r="D304" s="98">
        <v>9.8927127897027553E-2</v>
      </c>
      <c r="E304" s="98">
        <v>0.11902288664529774</v>
      </c>
      <c r="F304" s="98">
        <v>0.12621822673757893</v>
      </c>
      <c r="G304" s="98">
        <v>0.14368380001888117</v>
      </c>
      <c r="H304" s="98">
        <v>0.29537957122203806</v>
      </c>
      <c r="I304" s="98">
        <v>0.23078895392880472</v>
      </c>
      <c r="J304" s="98">
        <v>0.19574187272127638</v>
      </c>
      <c r="K304" s="98">
        <v>0.25790268983275838</v>
      </c>
      <c r="L304" s="98">
        <v>0.38528294444083139</v>
      </c>
      <c r="M304" s="98">
        <v>0.59219210816138668</v>
      </c>
      <c r="N304" s="98">
        <v>0.45596673479440764</v>
      </c>
      <c r="O304" s="98">
        <v>0.34901843658009307</v>
      </c>
      <c r="P304" s="98">
        <v>3.5621504495757544E-2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0.12282095159254511</v>
      </c>
      <c r="W304" s="98">
        <v>0.3648977108053445</v>
      </c>
      <c r="X304" s="98">
        <v>0.3818767857473605</v>
      </c>
      <c r="Y304" s="98">
        <v>0.19484661258096075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9.1322975689889248</v>
      </c>
      <c r="D305" s="122">
        <v>7.9073081009033919</v>
      </c>
      <c r="E305" s="122">
        <v>8.9418279394495599</v>
      </c>
      <c r="F305" s="122">
        <v>6.1158821402426629</v>
      </c>
      <c r="G305" s="122">
        <v>6.744724504723842</v>
      </c>
      <c r="H305" s="122">
        <v>7.8629829379139053</v>
      </c>
      <c r="I305" s="122">
        <v>8.0356789037153558</v>
      </c>
      <c r="J305" s="122">
        <v>10.962926761935378</v>
      </c>
      <c r="K305" s="122">
        <v>5.872042833653186</v>
      </c>
      <c r="L305" s="122">
        <v>5.9169322340105364</v>
      </c>
      <c r="M305" s="122">
        <v>5.790768636631503</v>
      </c>
      <c r="N305" s="122">
        <v>8.1682005139564424</v>
      </c>
      <c r="O305" s="122">
        <v>7.9511769959559544</v>
      </c>
      <c r="P305" s="122">
        <v>0.64204525576765015</v>
      </c>
      <c r="Q305" s="122">
        <v>2.7945298920636019</v>
      </c>
      <c r="R305" s="122">
        <v>3.2729700814265921</v>
      </c>
      <c r="S305" s="122">
        <v>4.5878250945970569</v>
      </c>
      <c r="T305" s="122">
        <v>3.8753149290148783</v>
      </c>
      <c r="U305" s="122">
        <v>4.1703311173321138</v>
      </c>
      <c r="V305" s="122">
        <v>2.9720464850818651</v>
      </c>
      <c r="W305" s="122">
        <v>3.2729922273338565</v>
      </c>
      <c r="X305" s="122">
        <v>1.8354958803180779</v>
      </c>
      <c r="Y305" s="122">
        <v>2.315045129120938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4.2210693044166607</v>
      </c>
      <c r="D306" s="98">
        <v>3.9894184587265964</v>
      </c>
      <c r="E306" s="98">
        <v>4.3871472280533235</v>
      </c>
      <c r="F306" s="98">
        <v>3.5232939176664009</v>
      </c>
      <c r="G306" s="98">
        <v>3.2133601439929862</v>
      </c>
      <c r="H306" s="98">
        <v>3.2070357514822354</v>
      </c>
      <c r="I306" s="98">
        <v>3.3151671713586226</v>
      </c>
      <c r="J306" s="98">
        <v>3.7926217862339948</v>
      </c>
      <c r="K306" s="98">
        <v>2.6777262371924206</v>
      </c>
      <c r="L306" s="98">
        <v>2.3300357455506284</v>
      </c>
      <c r="M306" s="98">
        <v>2.4658704779969458</v>
      </c>
      <c r="N306" s="98">
        <v>2.9206066343822905</v>
      </c>
      <c r="O306" s="98">
        <v>2.8134982590742998</v>
      </c>
      <c r="P306" s="98">
        <v>0.24687109458027209</v>
      </c>
      <c r="Q306" s="98">
        <v>0.93427140959072397</v>
      </c>
      <c r="R306" s="98">
        <v>0.81637938817307765</v>
      </c>
      <c r="S306" s="98">
        <v>1.3421139181589092</v>
      </c>
      <c r="T306" s="98">
        <v>1.18236368992735</v>
      </c>
      <c r="U306" s="98">
        <v>1.328312416446799</v>
      </c>
      <c r="V306" s="98">
        <v>0.81951150935652251</v>
      </c>
      <c r="W306" s="98">
        <v>0.62577023723979031</v>
      </c>
      <c r="X306" s="98">
        <v>0.10854095191576203</v>
      </c>
      <c r="Y306" s="98">
        <v>0.29905170855252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4.9112282645722649</v>
      </c>
      <c r="D307" s="33">
        <v>3.9178896421767955</v>
      </c>
      <c r="E307" s="33">
        <v>4.5546807113962364</v>
      </c>
      <c r="F307" s="33">
        <v>2.592588222576262</v>
      </c>
      <c r="G307" s="33">
        <v>3.5313643607308558</v>
      </c>
      <c r="H307" s="33">
        <v>4.6559471864316695</v>
      </c>
      <c r="I307" s="33">
        <v>4.7205117323567327</v>
      </c>
      <c r="J307" s="33">
        <v>7.1703049757013835</v>
      </c>
      <c r="K307" s="33">
        <v>3.1943165964607649</v>
      </c>
      <c r="L307" s="33">
        <v>3.5868964884599084</v>
      </c>
      <c r="M307" s="33">
        <v>3.3248981586345567</v>
      </c>
      <c r="N307" s="33">
        <v>5.2475938795741515</v>
      </c>
      <c r="O307" s="33">
        <v>5.1376787368816546</v>
      </c>
      <c r="P307" s="33">
        <v>0.39517416118737803</v>
      </c>
      <c r="Q307" s="33">
        <v>1.8602584824728778</v>
      </c>
      <c r="R307" s="33">
        <v>2.4565906932535144</v>
      </c>
      <c r="S307" s="33">
        <v>3.2457111764381477</v>
      </c>
      <c r="T307" s="33">
        <v>2.6929512390875283</v>
      </c>
      <c r="U307" s="33">
        <v>2.8420187008853146</v>
      </c>
      <c r="V307" s="33">
        <v>2.1525349757253425</v>
      </c>
      <c r="W307" s="33">
        <v>2.6472219900940663</v>
      </c>
      <c r="X307" s="33">
        <v>1.7269549284023158</v>
      </c>
      <c r="Y307" s="33">
        <v>2.0159934205684178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124.18559057820916</v>
      </c>
      <c r="D309" s="117">
        <f t="shared" si="136"/>
        <v>94.946281237439038</v>
      </c>
      <c r="E309" s="117">
        <f t="shared" si="136"/>
        <v>118.68521973204672</v>
      </c>
      <c r="F309" s="117">
        <f t="shared" si="136"/>
        <v>88.991630740252816</v>
      </c>
      <c r="G309" s="117">
        <f t="shared" si="136"/>
        <v>98.643756174529344</v>
      </c>
      <c r="H309" s="117">
        <f t="shared" si="136"/>
        <v>108.34512336195586</v>
      </c>
      <c r="I309" s="117">
        <f t="shared" si="136"/>
        <v>91.266080310695344</v>
      </c>
      <c r="J309" s="117">
        <f t="shared" si="136"/>
        <v>144.69793319562771</v>
      </c>
      <c r="K309" s="117">
        <f t="shared" si="136"/>
        <v>92.096479268752063</v>
      </c>
      <c r="L309" s="117">
        <f t="shared" si="136"/>
        <v>73.908335706074595</v>
      </c>
      <c r="M309" s="117">
        <f t="shared" si="136"/>
        <v>62.367938507535236</v>
      </c>
      <c r="N309" s="117">
        <f t="shared" si="136"/>
        <v>97.264638210786259</v>
      </c>
      <c r="O309" s="117">
        <f t="shared" si="136"/>
        <v>97.834367528858408</v>
      </c>
      <c r="P309" s="117">
        <f t="shared" si="136"/>
        <v>6.6535815840051526</v>
      </c>
      <c r="Q309" s="117">
        <f t="shared" si="136"/>
        <v>29.648575610905418</v>
      </c>
      <c r="R309" s="117">
        <f t="shared" ref="R309:V309" si="137">R310+R313+R315+R324</f>
        <v>39.854711412935217</v>
      </c>
      <c r="S309" s="117">
        <f t="shared" si="137"/>
        <v>51.557324593356377</v>
      </c>
      <c r="T309" s="117">
        <f t="shared" si="137"/>
        <v>41.324511513685557</v>
      </c>
      <c r="U309" s="117">
        <f t="shared" si="137"/>
        <v>45.387994366882481</v>
      </c>
      <c r="V309" s="117">
        <f t="shared" si="137"/>
        <v>28.230655804680225</v>
      </c>
      <c r="W309" s="117">
        <f t="shared" ref="W309:Y309" si="138">W310+W313+W315+W324</f>
        <v>39.384317441721684</v>
      </c>
      <c r="X309" s="117">
        <f t="shared" si="138"/>
        <v>15.982153726651656</v>
      </c>
      <c r="Y309" s="117">
        <f t="shared" si="138"/>
        <v>19.667108061454648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107.65863841397514</v>
      </c>
      <c r="D310" s="122">
        <f t="shared" si="139"/>
        <v>80.883955172889202</v>
      </c>
      <c r="E310" s="122">
        <f t="shared" si="139"/>
        <v>101.84472044029499</v>
      </c>
      <c r="F310" s="122">
        <f t="shared" si="139"/>
        <v>77.078415879659673</v>
      </c>
      <c r="G310" s="122">
        <f t="shared" si="139"/>
        <v>85.76582457478959</v>
      </c>
      <c r="H310" s="122">
        <f t="shared" si="139"/>
        <v>92.985067467069015</v>
      </c>
      <c r="I310" s="122">
        <f t="shared" si="139"/>
        <v>76.493002372736512</v>
      </c>
      <c r="J310" s="122">
        <f t="shared" si="139"/>
        <v>123.25773077034127</v>
      </c>
      <c r="K310" s="122">
        <f t="shared" si="139"/>
        <v>79.415180440879595</v>
      </c>
      <c r="L310" s="122">
        <f t="shared" si="139"/>
        <v>62.585397494323715</v>
      </c>
      <c r="M310" s="122">
        <f t="shared" si="139"/>
        <v>50.729918408251734</v>
      </c>
      <c r="N310" s="122">
        <f t="shared" si="139"/>
        <v>80.480970680115874</v>
      </c>
      <c r="O310" s="122">
        <f t="shared" si="139"/>
        <v>81.215410725214412</v>
      </c>
      <c r="P310" s="122">
        <f t="shared" si="139"/>
        <v>5.29842844101836</v>
      </c>
      <c r="Q310" s="122">
        <f t="shared" si="139"/>
        <v>24.05744768767055</v>
      </c>
      <c r="R310" s="122">
        <f t="shared" ref="R310:V310" si="140">SUM(R311:R312)</f>
        <v>31.51157566290561</v>
      </c>
      <c r="S310" s="122">
        <f t="shared" si="140"/>
        <v>40.242141431340833</v>
      </c>
      <c r="T310" s="122">
        <f t="shared" si="140"/>
        <v>31.887161601052874</v>
      </c>
      <c r="U310" s="122">
        <f t="shared" si="140"/>
        <v>34.303273428779079</v>
      </c>
      <c r="V310" s="122">
        <f t="shared" si="140"/>
        <v>20.795844565500101</v>
      </c>
      <c r="W310" s="122">
        <f t="shared" ref="W310:Y310" si="141">SUM(W311:W312)</f>
        <v>29.583301014965215</v>
      </c>
      <c r="X310" s="122">
        <f t="shared" si="141"/>
        <v>12.14731746446579</v>
      </c>
      <c r="Y310" s="122">
        <f t="shared" si="141"/>
        <v>14.88007671449158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105.0885480221601</v>
      </c>
      <c r="D311" s="98">
        <v>78.977904526804664</v>
      </c>
      <c r="E311" s="98">
        <v>99.55304947748985</v>
      </c>
      <c r="F311" s="98">
        <v>75.330977871338931</v>
      </c>
      <c r="G311" s="98">
        <v>83.865195750479444</v>
      </c>
      <c r="H311" s="98">
        <v>90.962567043548788</v>
      </c>
      <c r="I311" s="98">
        <v>74.829239671429264</v>
      </c>
      <c r="J311" s="98">
        <v>120.61794621441034</v>
      </c>
      <c r="K311" s="98">
        <v>77.762413111239908</v>
      </c>
      <c r="L311" s="98">
        <v>61.291540038671059</v>
      </c>
      <c r="M311" s="98">
        <v>49.704683905441726</v>
      </c>
      <c r="N311" s="98">
        <v>78.85392567978738</v>
      </c>
      <c r="O311" s="98">
        <v>79.588873082501649</v>
      </c>
      <c r="P311" s="98">
        <v>5.1933893091560277</v>
      </c>
      <c r="Q311" s="98">
        <v>23.58359349169104</v>
      </c>
      <c r="R311" s="98">
        <v>30.893544530099788</v>
      </c>
      <c r="S311" s="98">
        <v>39.457663233616778</v>
      </c>
      <c r="T311" s="98">
        <v>31.270642667855071</v>
      </c>
      <c r="U311" s="98">
        <v>33.640879292271016</v>
      </c>
      <c r="V311" s="98">
        <v>20.397457428894025</v>
      </c>
      <c r="W311" s="98">
        <v>29.012548057971383</v>
      </c>
      <c r="X311" s="98">
        <v>11.91796095197058</v>
      </c>
      <c r="Y311" s="98">
        <v>14.599534762902836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2.5700903918150479</v>
      </c>
      <c r="D312" s="98">
        <v>1.9060506460845419</v>
      </c>
      <c r="E312" s="98">
        <v>2.2916709628051439</v>
      </c>
      <c r="F312" s="98">
        <v>1.7474380083207439</v>
      </c>
      <c r="G312" s="98">
        <v>1.9006288243101475</v>
      </c>
      <c r="H312" s="98">
        <v>2.0225004235202229</v>
      </c>
      <c r="I312" s="98">
        <v>1.6637627013072447</v>
      </c>
      <c r="J312" s="98">
        <v>2.6397845559309352</v>
      </c>
      <c r="K312" s="98">
        <v>1.6527673296396905</v>
      </c>
      <c r="L312" s="98">
        <v>1.2938574556526532</v>
      </c>
      <c r="M312" s="98">
        <v>1.0252345028100076</v>
      </c>
      <c r="N312" s="98">
        <v>1.6270450003284891</v>
      </c>
      <c r="O312" s="98">
        <v>1.626537642712762</v>
      </c>
      <c r="P312" s="98">
        <v>0.10503913186233264</v>
      </c>
      <c r="Q312" s="98">
        <v>0.47385419597951084</v>
      </c>
      <c r="R312" s="98">
        <v>0.61803113280582245</v>
      </c>
      <c r="S312" s="98">
        <v>0.7844781977240558</v>
      </c>
      <c r="T312" s="98">
        <v>0.61651893319780249</v>
      </c>
      <c r="U312" s="98">
        <v>0.66239413650806012</v>
      </c>
      <c r="V312" s="98">
        <v>0.39838713660607677</v>
      </c>
      <c r="W312" s="98">
        <v>0.57075295699383077</v>
      </c>
      <c r="X312" s="98">
        <v>0.22935651249520919</v>
      </c>
      <c r="Y312" s="98">
        <v>0.28054195158874284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0.10003028760948032</v>
      </c>
      <c r="D313" s="122">
        <f t="shared" si="142"/>
        <v>0.21807855456366465</v>
      </c>
      <c r="E313" s="122">
        <f t="shared" si="142"/>
        <v>0.17350292260692765</v>
      </c>
      <c r="F313" s="122">
        <f t="shared" si="142"/>
        <v>5.3755709814060817E-2</v>
      </c>
      <c r="G313" s="122">
        <f t="shared" si="142"/>
        <v>7.0427487956573512E-2</v>
      </c>
      <c r="H313" s="122">
        <f t="shared" si="142"/>
        <v>0.14119839308965398</v>
      </c>
      <c r="I313" s="122">
        <f t="shared" si="142"/>
        <v>3.0878218997422095E-2</v>
      </c>
      <c r="J313" s="122">
        <f t="shared" si="142"/>
        <v>0.22370242954495489</v>
      </c>
      <c r="K313" s="122">
        <f t="shared" si="142"/>
        <v>0.5381203205400541</v>
      </c>
      <c r="L313" s="122">
        <f t="shared" si="142"/>
        <v>0.26179994456457212</v>
      </c>
      <c r="M313" s="122">
        <f t="shared" si="142"/>
        <v>0.18890123529262448</v>
      </c>
      <c r="N313" s="122">
        <f t="shared" si="142"/>
        <v>0.23088612237747635</v>
      </c>
      <c r="O313" s="122">
        <f t="shared" si="142"/>
        <v>0.43861290266281378</v>
      </c>
      <c r="P313" s="122">
        <f t="shared" si="142"/>
        <v>1.7550549284367403E-2</v>
      </c>
      <c r="Q313" s="122">
        <f t="shared" si="142"/>
        <v>0.11881170555124393</v>
      </c>
      <c r="R313" s="122">
        <f t="shared" si="142"/>
        <v>0.46298940790327953</v>
      </c>
      <c r="S313" s="122">
        <f t="shared" si="142"/>
        <v>0.73583212450507107</v>
      </c>
      <c r="T313" s="122">
        <f t="shared" si="142"/>
        <v>0.48565409244573993</v>
      </c>
      <c r="U313" s="122">
        <f t="shared" si="142"/>
        <v>1.1733755438874993</v>
      </c>
      <c r="V313" s="122">
        <f t="shared" si="142"/>
        <v>0.38603086734924785</v>
      </c>
      <c r="W313" s="122">
        <f t="shared" si="142"/>
        <v>1.2879799784763555</v>
      </c>
      <c r="X313" s="122">
        <f t="shared" si="142"/>
        <v>7.3847203794659436E-2</v>
      </c>
      <c r="Y313" s="122">
        <f t="shared" si="142"/>
        <v>7.2047562752103805E-2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0.10003028760948032</v>
      </c>
      <c r="D314" s="98">
        <v>0.21807855456366465</v>
      </c>
      <c r="E314" s="98">
        <v>0.17350292260692765</v>
      </c>
      <c r="F314" s="98">
        <v>5.3755709814060817E-2</v>
      </c>
      <c r="G314" s="98">
        <v>7.0427487956573512E-2</v>
      </c>
      <c r="H314" s="98">
        <v>0.14119839308965398</v>
      </c>
      <c r="I314" s="98">
        <v>3.0878218997422095E-2</v>
      </c>
      <c r="J314" s="98">
        <v>0.22370242954495489</v>
      </c>
      <c r="K314" s="98">
        <v>0.5381203205400541</v>
      </c>
      <c r="L314" s="98">
        <v>0.26179994456457212</v>
      </c>
      <c r="M314" s="98">
        <v>0.18890123529262448</v>
      </c>
      <c r="N314" s="98">
        <v>0.23088612237747635</v>
      </c>
      <c r="O314" s="98">
        <v>0.43861290266281378</v>
      </c>
      <c r="P314" s="98">
        <v>1.7550549284367403E-2</v>
      </c>
      <c r="Q314" s="98">
        <v>0.11881170555124393</v>
      </c>
      <c r="R314" s="98">
        <v>0.46298940790327953</v>
      </c>
      <c r="S314" s="98">
        <v>0.73583212450507107</v>
      </c>
      <c r="T314" s="98">
        <v>0.48565409244573993</v>
      </c>
      <c r="U314" s="98">
        <v>1.1733755438874993</v>
      </c>
      <c r="V314" s="98">
        <v>0.38603086734924785</v>
      </c>
      <c r="W314" s="98">
        <v>1.2879799784763555</v>
      </c>
      <c r="X314" s="98">
        <v>7.3847203794659436E-2</v>
      </c>
      <c r="Y314" s="98">
        <v>7.2047562752103805E-2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10.029717004229328</v>
      </c>
      <c r="D315" s="122">
        <v>8.3511569092619151</v>
      </c>
      <c r="E315" s="122">
        <v>10.429765984542977</v>
      </c>
      <c r="F315" s="122">
        <v>7.6709285152846478</v>
      </c>
      <c r="G315" s="122">
        <v>8.0779428497993333</v>
      </c>
      <c r="H315" s="122">
        <v>9.6132375402358399</v>
      </c>
      <c r="I315" s="122">
        <v>9.0122614642398702</v>
      </c>
      <c r="J315" s="122">
        <v>13.270538961647979</v>
      </c>
      <c r="K315" s="122">
        <v>7.9860296791888779</v>
      </c>
      <c r="L315" s="122">
        <v>6.8051313556879949</v>
      </c>
      <c r="M315" s="122">
        <v>7.305515440747298</v>
      </c>
      <c r="N315" s="122">
        <v>10.595291939206708</v>
      </c>
      <c r="O315" s="122">
        <v>10.35015206919325</v>
      </c>
      <c r="P315" s="122">
        <v>0.86764652747589122</v>
      </c>
      <c r="Q315" s="122">
        <v>3.3848405380533118</v>
      </c>
      <c r="R315" s="122">
        <v>5.3526840132976004</v>
      </c>
      <c r="S315" s="122">
        <v>7.0273416057364742</v>
      </c>
      <c r="T315" s="122">
        <v>5.917801106779919</v>
      </c>
      <c r="U315" s="122">
        <v>6.6149351413514834</v>
      </c>
      <c r="V315" s="122">
        <v>4.6407981811800871</v>
      </c>
      <c r="W315" s="122">
        <v>5.7652919074242357</v>
      </c>
      <c r="X315" s="122">
        <v>2.1432708946089751</v>
      </c>
      <c r="Y315" s="122">
        <v>2.7056549339057567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4.9822856205005985</v>
      </c>
      <c r="D316" s="98">
        <v>3.6348252039566278</v>
      </c>
      <c r="E316" s="98">
        <v>6.2112843596216791</v>
      </c>
      <c r="F316" s="98">
        <v>3.5161217269768756</v>
      </c>
      <c r="G316" s="98">
        <v>4.3718825138918556</v>
      </c>
      <c r="H316" s="98">
        <v>4.1631623119625001</v>
      </c>
      <c r="I316" s="98">
        <v>5.9893145432382111</v>
      </c>
      <c r="J316" s="98">
        <v>10.211428979642712</v>
      </c>
      <c r="K316" s="98">
        <v>4.7710390271303638</v>
      </c>
      <c r="L316" s="98">
        <v>3.1779188844612811</v>
      </c>
      <c r="M316" s="98">
        <v>2.6172844266392192</v>
      </c>
      <c r="N316" s="98">
        <v>4.6389128017575825</v>
      </c>
      <c r="O316" s="98">
        <v>3.8627767985081864</v>
      </c>
      <c r="P316" s="98">
        <v>0.51352301116057897</v>
      </c>
      <c r="Q316" s="98">
        <v>3.3848405380533118</v>
      </c>
      <c r="R316" s="98">
        <v>5.3369030825137678</v>
      </c>
      <c r="S316" s="98">
        <v>7.023202684759128</v>
      </c>
      <c r="T316" s="98">
        <v>5.9068985615485889</v>
      </c>
      <c r="U316" s="98">
        <v>6.5972360081796486</v>
      </c>
      <c r="V316" s="98">
        <v>3.0914472324328344</v>
      </c>
      <c r="W316" s="98">
        <v>2.7173449459894572</v>
      </c>
      <c r="X316" s="98">
        <v>0.47288828308598779</v>
      </c>
      <c r="Y316" s="98">
        <v>1.61877784173207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4.1123847060839172E-3</v>
      </c>
      <c r="D317" s="98">
        <v>0</v>
      </c>
      <c r="E317" s="98">
        <v>1.831779692877385E-3</v>
      </c>
      <c r="F317" s="98">
        <v>1.0068533777904637E-3</v>
      </c>
      <c r="G317" s="98">
        <v>4.6100837989067386E-3</v>
      </c>
      <c r="H317" s="98">
        <v>5.9560464325631012E-3</v>
      </c>
      <c r="I317" s="98">
        <v>7.3836171565426802E-3</v>
      </c>
      <c r="J317" s="98">
        <v>1.548969231630095E-2</v>
      </c>
      <c r="K317" s="98">
        <v>9.1945045351439301E-3</v>
      </c>
      <c r="L317" s="98">
        <v>1.0371698087401696E-2</v>
      </c>
      <c r="M317" s="98">
        <v>7.6405638438684764E-3</v>
      </c>
      <c r="N317" s="98">
        <v>2.1357208805691998E-3</v>
      </c>
      <c r="O317" s="98">
        <v>0</v>
      </c>
      <c r="P317" s="98">
        <v>2.5922487755365156E-4</v>
      </c>
      <c r="Q317" s="98">
        <v>0</v>
      </c>
      <c r="R317" s="98">
        <v>1.5780930783832147E-2</v>
      </c>
      <c r="S317" s="98">
        <v>4.1389209773459888E-3</v>
      </c>
      <c r="T317" s="98">
        <v>1.0902545231329875E-2</v>
      </c>
      <c r="U317" s="98">
        <v>1.7699133171834983E-2</v>
      </c>
      <c r="V317" s="98">
        <v>0</v>
      </c>
      <c r="W317" s="98">
        <v>1.0899580283379135E-2</v>
      </c>
      <c r="X317" s="98">
        <v>1.379011308243847E-4</v>
      </c>
      <c r="Y317" s="98">
        <v>3.6690769723305384E-3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9.8507154928465044E-4</v>
      </c>
      <c r="D318" s="101">
        <v>0</v>
      </c>
      <c r="E318" s="101">
        <v>4.4404964539838769E-4</v>
      </c>
      <c r="F318" s="101">
        <v>2.3640334138749617E-4</v>
      </c>
      <c r="G318" s="101">
        <v>9.8486121936521985E-4</v>
      </c>
      <c r="H318" s="101">
        <v>1.2052416448767212E-3</v>
      </c>
      <c r="I318" s="101">
        <v>1.8006882325954294E-3</v>
      </c>
      <c r="J318" s="101">
        <v>3.4814686600345107E-3</v>
      </c>
      <c r="K318" s="101">
        <v>1.8828316292736024E-3</v>
      </c>
      <c r="L318" s="101">
        <v>4.6355373913082787E-3</v>
      </c>
      <c r="M318" s="101">
        <v>1.5064391105038342E-3</v>
      </c>
      <c r="N318" s="101">
        <v>5.4551772509688718E-4</v>
      </c>
      <c r="O318" s="101">
        <v>0</v>
      </c>
      <c r="P318" s="101">
        <v>4.9603236076189175E-5</v>
      </c>
      <c r="Q318" s="101">
        <v>0</v>
      </c>
      <c r="R318" s="101">
        <v>3.2916796682763809E-3</v>
      </c>
      <c r="S318" s="101">
        <v>9.68143898079391E-4</v>
      </c>
      <c r="T318" s="101">
        <v>2.5292306779071891E-3</v>
      </c>
      <c r="U318" s="101">
        <v>3.7516395114279158E-3</v>
      </c>
      <c r="V318" s="101">
        <v>0</v>
      </c>
      <c r="W318" s="101">
        <v>2.4045407132156655E-3</v>
      </c>
      <c r="X318" s="101">
        <v>1.0731587195997075E-5</v>
      </c>
      <c r="Y318" s="101">
        <v>2.5052643681182602E-4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3.1273131567992668E-3</v>
      </c>
      <c r="D319" s="104">
        <v>0</v>
      </c>
      <c r="E319" s="104">
        <v>1.3877300474789973E-3</v>
      </c>
      <c r="F319" s="104">
        <v>7.7045003640296755E-4</v>
      </c>
      <c r="G319" s="104">
        <v>3.6252225795415189E-3</v>
      </c>
      <c r="H319" s="104">
        <v>4.7508047876863805E-3</v>
      </c>
      <c r="I319" s="104">
        <v>5.5829289239472512E-3</v>
      </c>
      <c r="J319" s="104">
        <v>1.2008223656266439E-2</v>
      </c>
      <c r="K319" s="104">
        <v>7.3116729058703275E-3</v>
      </c>
      <c r="L319" s="104">
        <v>5.7361606960934161E-3</v>
      </c>
      <c r="M319" s="104">
        <v>6.1341247333646419E-3</v>
      </c>
      <c r="N319" s="104">
        <v>1.5902031554723124E-3</v>
      </c>
      <c r="O319" s="104">
        <v>0</v>
      </c>
      <c r="P319" s="104">
        <v>2.0962164147746235E-4</v>
      </c>
      <c r="Q319" s="104">
        <v>0</v>
      </c>
      <c r="R319" s="104">
        <v>1.2489251115555766E-2</v>
      </c>
      <c r="S319" s="104">
        <v>3.1707770792665981E-3</v>
      </c>
      <c r="T319" s="104">
        <v>8.3733145534226859E-3</v>
      </c>
      <c r="U319" s="104">
        <v>1.3947493660407068E-2</v>
      </c>
      <c r="V319" s="104">
        <v>0</v>
      </c>
      <c r="W319" s="104">
        <v>8.4950395701634696E-3</v>
      </c>
      <c r="X319" s="104">
        <v>1.2716954362838761E-4</v>
      </c>
      <c r="Y319" s="104">
        <v>3.4185505355187125E-3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4.8840481170083603</v>
      </c>
      <c r="D320" s="101">
        <v>4.589717556504997</v>
      </c>
      <c r="E320" s="101">
        <v>4.0595360629955008</v>
      </c>
      <c r="F320" s="101">
        <v>3.9888456475337226</v>
      </c>
      <c r="G320" s="101">
        <v>3.5187651356505261</v>
      </c>
      <c r="H320" s="101">
        <v>5.0739016842848805</v>
      </c>
      <c r="I320" s="101">
        <v>2.7102264344497993</v>
      </c>
      <c r="J320" s="101">
        <v>2.7911918228510073</v>
      </c>
      <c r="K320" s="101">
        <v>2.8817213000862507</v>
      </c>
      <c r="L320" s="101">
        <v>2.9200280596187325</v>
      </c>
      <c r="M320" s="101">
        <v>3.9431595949355356</v>
      </c>
      <c r="N320" s="101">
        <v>5.3419633361121068</v>
      </c>
      <c r="O320" s="101">
        <v>6.011226856905016</v>
      </c>
      <c r="P320" s="101">
        <v>0.30981444006960968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1.392740406270766</v>
      </c>
      <c r="W320" s="101">
        <v>2.5693842726438421</v>
      </c>
      <c r="X320" s="101">
        <v>1.2532848989438874</v>
      </c>
      <c r="Y320" s="101">
        <v>0.87398085613124532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0.15927088201428583</v>
      </c>
      <c r="D321" s="104">
        <v>0.12661414880029143</v>
      </c>
      <c r="E321" s="104">
        <v>0.15711378223291844</v>
      </c>
      <c r="F321" s="104">
        <v>0.16495428739625828</v>
      </c>
      <c r="G321" s="104">
        <v>0.18268511645804461</v>
      </c>
      <c r="H321" s="104">
        <v>0.37021749755589484</v>
      </c>
      <c r="I321" s="104">
        <v>0.30533686939531773</v>
      </c>
      <c r="J321" s="104">
        <v>0.25242846683795839</v>
      </c>
      <c r="K321" s="104">
        <v>0.3240748474371194</v>
      </c>
      <c r="L321" s="104">
        <v>0.69681271352057972</v>
      </c>
      <c r="M321" s="104">
        <v>0.73743085532867481</v>
      </c>
      <c r="N321" s="104">
        <v>0.61228008045644811</v>
      </c>
      <c r="O321" s="104">
        <v>0.47614841378004752</v>
      </c>
      <c r="P321" s="104">
        <v>4.404985136814886E-2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0.15661054247648637</v>
      </c>
      <c r="W321" s="104">
        <v>0.46766310850755777</v>
      </c>
      <c r="X321" s="104">
        <v>0.4169598114482756</v>
      </c>
      <c r="Y321" s="104">
        <v>0.20922715907011125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3.8149284146020569E-2</v>
      </c>
      <c r="D322" s="98">
        <v>2.768702090326387E-2</v>
      </c>
      <c r="E322" s="98">
        <v>3.8090895587620688E-2</v>
      </c>
      <c r="F322" s="98">
        <v>3.873606065867935E-2</v>
      </c>
      <c r="G322" s="98">
        <v>3.9001316439163443E-2</v>
      </c>
      <c r="H322" s="98">
        <v>7.4837926333856802E-2</v>
      </c>
      <c r="I322" s="98">
        <v>7.4547915466513029E-2</v>
      </c>
      <c r="J322" s="98">
        <v>5.6686594116681976E-2</v>
      </c>
      <c r="K322" s="98">
        <v>6.6172157604361001E-2</v>
      </c>
      <c r="L322" s="98">
        <v>0.31152976907974828</v>
      </c>
      <c r="M322" s="98">
        <v>0.14523874716728807</v>
      </c>
      <c r="N322" s="98">
        <v>0.15631334566204053</v>
      </c>
      <c r="O322" s="98">
        <v>0.12712997719995445</v>
      </c>
      <c r="P322" s="98">
        <v>8.4283468723913152E-3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3.3789590883941248E-2</v>
      </c>
      <c r="W322" s="98">
        <v>0.10276539770221325</v>
      </c>
      <c r="X322" s="98">
        <v>3.5083025700915108E-2</v>
      </c>
      <c r="Y322" s="98">
        <v>1.4380546489150478E-2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0.12112159786826525</v>
      </c>
      <c r="D323" s="98">
        <v>9.8927127897027553E-2</v>
      </c>
      <c r="E323" s="98">
        <v>0.11902288664529774</v>
      </c>
      <c r="F323" s="98">
        <v>0.12621822673757893</v>
      </c>
      <c r="G323" s="98">
        <v>0.14368380001888117</v>
      </c>
      <c r="H323" s="98">
        <v>0.29537957122203806</v>
      </c>
      <c r="I323" s="98">
        <v>0.23078895392880472</v>
      </c>
      <c r="J323" s="98">
        <v>0.19574187272127638</v>
      </c>
      <c r="K323" s="98">
        <v>0.25790268983275838</v>
      </c>
      <c r="L323" s="98">
        <v>0.38528294444083139</v>
      </c>
      <c r="M323" s="98">
        <v>0.59219210816138668</v>
      </c>
      <c r="N323" s="98">
        <v>0.45596673479440764</v>
      </c>
      <c r="O323" s="98">
        <v>0.34901843658009307</v>
      </c>
      <c r="P323" s="98">
        <v>3.5621504495757544E-2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0.12282095159254511</v>
      </c>
      <c r="W323" s="98">
        <v>0.3648977108053445</v>
      </c>
      <c r="X323" s="98">
        <v>0.3818767857473605</v>
      </c>
      <c r="Y323" s="98">
        <v>0.19484661258096075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6.3972048723952017</v>
      </c>
      <c r="D324" s="122">
        <v>5.4930906007242637</v>
      </c>
      <c r="E324" s="122">
        <v>6.2372303846018102</v>
      </c>
      <c r="F324" s="122">
        <v>4.1885306354944518</v>
      </c>
      <c r="G324" s="122">
        <v>4.7295612619838439</v>
      </c>
      <c r="H324" s="122">
        <v>5.6056199615613407</v>
      </c>
      <c r="I324" s="122">
        <v>5.7299382547215512</v>
      </c>
      <c r="J324" s="122">
        <v>7.9459610340935001</v>
      </c>
      <c r="K324" s="122">
        <v>4.1571488281435318</v>
      </c>
      <c r="L324" s="122">
        <v>4.2560069114983152</v>
      </c>
      <c r="M324" s="122">
        <v>4.1436034232435759</v>
      </c>
      <c r="N324" s="122">
        <v>5.9574894690862088</v>
      </c>
      <c r="O324" s="122">
        <v>5.8301918317879284</v>
      </c>
      <c r="P324" s="122">
        <v>0.46995606622653441</v>
      </c>
      <c r="Q324" s="122">
        <v>2.0874756796303129</v>
      </c>
      <c r="R324" s="122">
        <v>2.5274623288287277</v>
      </c>
      <c r="S324" s="122">
        <v>3.5520094317739961</v>
      </c>
      <c r="T324" s="122">
        <v>3.0338947134070242</v>
      </c>
      <c r="U324" s="122">
        <v>3.2964102528644217</v>
      </c>
      <c r="V324" s="122">
        <v>2.4079821906507894</v>
      </c>
      <c r="W324" s="122">
        <v>2.7477445408558769</v>
      </c>
      <c r="X324" s="122">
        <v>1.6177181637822329</v>
      </c>
      <c r="Y324" s="122">
        <v>2.0093288503052089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2.6092390397501917</v>
      </c>
      <c r="D325" s="98">
        <v>2.4664811949192851</v>
      </c>
      <c r="E325" s="98">
        <v>2.7128591687562529</v>
      </c>
      <c r="F325" s="98">
        <v>2.1790677109800054</v>
      </c>
      <c r="G325" s="98">
        <v>1.9877330478183561</v>
      </c>
      <c r="H325" s="98">
        <v>1.9841717103306513</v>
      </c>
      <c r="I325" s="98">
        <v>2.0514345937937351</v>
      </c>
      <c r="J325" s="98">
        <v>2.3472998225383264</v>
      </c>
      <c r="K325" s="98">
        <v>1.6575704535272038</v>
      </c>
      <c r="L325" s="98">
        <v>1.442597594377012</v>
      </c>
      <c r="M325" s="98">
        <v>1.5269021095614339</v>
      </c>
      <c r="N325" s="98">
        <v>1.8086169336996902</v>
      </c>
      <c r="O325" s="98">
        <v>1.7423670676423857</v>
      </c>
      <c r="P325" s="98">
        <v>0.15290355781613738</v>
      </c>
      <c r="Q325" s="98">
        <v>0.57895063423773319</v>
      </c>
      <c r="R325" s="98">
        <v>0.50657157420391574</v>
      </c>
      <c r="S325" s="98">
        <v>0.83436377841821363</v>
      </c>
      <c r="T325" s="98">
        <v>0.73656672167019799</v>
      </c>
      <c r="U325" s="98">
        <v>0.8290404325548637</v>
      </c>
      <c r="V325" s="98">
        <v>0.51216220127651269</v>
      </c>
      <c r="W325" s="98">
        <v>0.3913311338953433</v>
      </c>
      <c r="X325" s="98">
        <v>6.7918944168655057E-2</v>
      </c>
      <c r="Y325" s="98">
        <v>0.18714160895766768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3.7879658326450105</v>
      </c>
      <c r="D326" s="33">
        <v>3.0266094058049791</v>
      </c>
      <c r="E326" s="33">
        <v>3.5243712158455578</v>
      </c>
      <c r="F326" s="33">
        <v>2.009462924514446</v>
      </c>
      <c r="G326" s="33">
        <v>2.7418282141654879</v>
      </c>
      <c r="H326" s="33">
        <v>3.6214482512306896</v>
      </c>
      <c r="I326" s="33">
        <v>3.6785036609278157</v>
      </c>
      <c r="J326" s="33">
        <v>5.5986612115551733</v>
      </c>
      <c r="K326" s="33">
        <v>2.4995783746163278</v>
      </c>
      <c r="L326" s="33">
        <v>2.813409317121303</v>
      </c>
      <c r="M326" s="33">
        <v>2.6167013136821415</v>
      </c>
      <c r="N326" s="33">
        <v>4.1488725353865181</v>
      </c>
      <c r="O326" s="33">
        <v>4.0878247641455427</v>
      </c>
      <c r="P326" s="33">
        <v>0.31705250841039706</v>
      </c>
      <c r="Q326" s="33">
        <v>1.5085250453925798</v>
      </c>
      <c r="R326" s="33">
        <v>2.020890754624812</v>
      </c>
      <c r="S326" s="33">
        <v>2.7176456533557825</v>
      </c>
      <c r="T326" s="33">
        <v>2.2973279917368261</v>
      </c>
      <c r="U326" s="33">
        <v>2.4673698203095582</v>
      </c>
      <c r="V326" s="33">
        <v>1.8958199893742769</v>
      </c>
      <c r="W326" s="33">
        <v>2.3564134069605336</v>
      </c>
      <c r="X326" s="33">
        <v>1.5497992196135779</v>
      </c>
      <c r="Y326" s="33">
        <v>1.8221872413475411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0.54627802424220051</v>
      </c>
      <c r="D328" s="119">
        <f t="shared" si="143"/>
        <v>0.55302678111179771</v>
      </c>
      <c r="E328" s="119">
        <f t="shared" si="143"/>
        <v>0.55493828360944708</v>
      </c>
      <c r="F328" s="119">
        <f t="shared" si="143"/>
        <v>0.55920695354228578</v>
      </c>
      <c r="G328" s="119">
        <f t="shared" si="143"/>
        <v>0.56347709429361159</v>
      </c>
      <c r="H328" s="119">
        <f t="shared" si="143"/>
        <v>0.57109168439527569</v>
      </c>
      <c r="I328" s="119">
        <f t="shared" si="143"/>
        <v>0.57560616136701481</v>
      </c>
      <c r="J328" s="119">
        <f t="shared" si="143"/>
        <v>0.57961720775470005</v>
      </c>
      <c r="K328" s="119">
        <f t="shared" si="143"/>
        <v>0.58760906869072105</v>
      </c>
      <c r="L328" s="119">
        <f t="shared" si="143"/>
        <v>0.5970708648933144</v>
      </c>
      <c r="M328" s="119">
        <f t="shared" si="143"/>
        <v>0.61346450502367311</v>
      </c>
      <c r="N328" s="119">
        <f t="shared" si="143"/>
        <v>0.63034618724632852</v>
      </c>
      <c r="O328" s="119">
        <f t="shared" si="143"/>
        <v>0.65865013928088911</v>
      </c>
      <c r="P328" s="119">
        <f t="shared" si="143"/>
        <v>0.6884663841441323</v>
      </c>
      <c r="Q328" s="119">
        <f t="shared" si="143"/>
        <v>0.71139420912072293</v>
      </c>
      <c r="R328" s="119">
        <f t="shared" ref="R328:V328" si="144">IF(R309=0,"",R309/R290)</f>
        <v>0.72797500942778881</v>
      </c>
      <c r="S328" s="119">
        <f t="shared" si="144"/>
        <v>0.73614399228312477</v>
      </c>
      <c r="T328" s="119">
        <f t="shared" si="144"/>
        <v>0.73890154756400983</v>
      </c>
      <c r="U328" s="119">
        <f t="shared" si="144"/>
        <v>0.75046864118025736</v>
      </c>
      <c r="V328" s="119">
        <f t="shared" si="144"/>
        <v>0.74983023861289544</v>
      </c>
      <c r="W328" s="119">
        <f t="shared" ref="W328:Y328" si="145">IF(W309=0,"",W309/W290)</f>
        <v>0.76504501740533803</v>
      </c>
      <c r="X328" s="119">
        <f t="shared" si="145"/>
        <v>0.75689267002476313</v>
      </c>
      <c r="Y328" s="119">
        <f t="shared" si="145"/>
        <v>0.75391564743211414</v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0.53220976490814931</v>
      </c>
      <c r="D329" s="124">
        <f t="shared" si="146"/>
        <v>0.53679395667764562</v>
      </c>
      <c r="E329" s="124">
        <f t="shared" si="146"/>
        <v>0.54143331947066187</v>
      </c>
      <c r="F329" s="124">
        <f t="shared" si="146"/>
        <v>0.54635841093997484</v>
      </c>
      <c r="G329" s="124">
        <f t="shared" si="146"/>
        <v>0.5513285731639469</v>
      </c>
      <c r="H329" s="124">
        <f t="shared" si="146"/>
        <v>0.55650851184686456</v>
      </c>
      <c r="I329" s="124">
        <f t="shared" si="146"/>
        <v>0.56203280309066894</v>
      </c>
      <c r="J329" s="124">
        <f t="shared" si="146"/>
        <v>0.56795508375641846</v>
      </c>
      <c r="K329" s="124">
        <f t="shared" si="146"/>
        <v>0.57449184839066014</v>
      </c>
      <c r="L329" s="124">
        <f t="shared" si="146"/>
        <v>0.58187247548274079</v>
      </c>
      <c r="M329" s="124">
        <f t="shared" si="146"/>
        <v>0.59516937731958119</v>
      </c>
      <c r="N329" s="124">
        <f t="shared" si="146"/>
        <v>0.61614551556416441</v>
      </c>
      <c r="O329" s="124">
        <f t="shared" si="146"/>
        <v>0.64541980061313431</v>
      </c>
      <c r="P329" s="124">
        <f t="shared" si="146"/>
        <v>0.67912134730316309</v>
      </c>
      <c r="Q329" s="124">
        <f t="shared" si="146"/>
        <v>0.70601036773375359</v>
      </c>
      <c r="R329" s="124">
        <f t="shared" ref="R329:V329" si="147">IF(R310=0,"",R310/R291)</f>
        <v>0.71624026099244009</v>
      </c>
      <c r="S329" s="124">
        <f t="shared" si="147"/>
        <v>0.72103791964361341</v>
      </c>
      <c r="T329" s="124">
        <f t="shared" si="147"/>
        <v>0.72260585448691694</v>
      </c>
      <c r="U329" s="124">
        <f t="shared" si="147"/>
        <v>0.7230699809497495</v>
      </c>
      <c r="V329" s="124">
        <f t="shared" si="147"/>
        <v>0.72438603344002928</v>
      </c>
      <c r="W329" s="124">
        <f t="shared" ref="W329:Y329" si="148">IF(W310=0,"",W310/W291)</f>
        <v>0.7262777243886136</v>
      </c>
      <c r="X329" s="124">
        <f t="shared" si="148"/>
        <v>0.72734672948462498</v>
      </c>
      <c r="Y329" s="124">
        <f t="shared" si="148"/>
        <v>0.72807968976132276</v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>
        <f t="shared" ref="C330:Q330" si="149">IF(C311=0,"",C311/C292)</f>
        <v>0.52618990108670516</v>
      </c>
      <c r="D330" s="111">
        <f t="shared" si="149"/>
        <v>0.53085947734736749</v>
      </c>
      <c r="E330" s="111">
        <f t="shared" si="149"/>
        <v>0.53577764017415186</v>
      </c>
      <c r="F330" s="111">
        <f t="shared" si="149"/>
        <v>0.54066893256533521</v>
      </c>
      <c r="G330" s="111">
        <f t="shared" si="149"/>
        <v>0.54577898483234277</v>
      </c>
      <c r="H330" s="111">
        <f t="shared" si="149"/>
        <v>0.55107448839668949</v>
      </c>
      <c r="I330" s="111">
        <f t="shared" si="149"/>
        <v>0.55661261101412485</v>
      </c>
      <c r="J330" s="111">
        <f t="shared" si="149"/>
        <v>0.56263507610047525</v>
      </c>
      <c r="K330" s="111">
        <f t="shared" si="149"/>
        <v>0.56934283837014921</v>
      </c>
      <c r="L330" s="111">
        <f t="shared" si="149"/>
        <v>0.57678144221667782</v>
      </c>
      <c r="M330" s="111">
        <f t="shared" si="149"/>
        <v>0.59024072227693569</v>
      </c>
      <c r="N330" s="111">
        <f t="shared" si="149"/>
        <v>0.61130379239855415</v>
      </c>
      <c r="O330" s="111">
        <f t="shared" si="149"/>
        <v>0.6407764361250895</v>
      </c>
      <c r="P330" s="111">
        <f t="shared" si="149"/>
        <v>0.674742306309146</v>
      </c>
      <c r="Q330" s="111">
        <f t="shared" si="149"/>
        <v>0.70186445635225159</v>
      </c>
      <c r="R330" s="111">
        <f t="shared" ref="R330:V330" si="150">IF(R311=0,"",R311/R292)</f>
        <v>0.71219735404734208</v>
      </c>
      <c r="S330" s="111">
        <f t="shared" si="150"/>
        <v>0.7170609637914791</v>
      </c>
      <c r="T330" s="111">
        <f t="shared" si="150"/>
        <v>0.71867542781306315</v>
      </c>
      <c r="U330" s="111">
        <f t="shared" si="150"/>
        <v>0.71914861094752647</v>
      </c>
      <c r="V330" s="111">
        <f t="shared" si="150"/>
        <v>0.72050748704120615</v>
      </c>
      <c r="W330" s="111">
        <f t="shared" ref="W330:Y330" si="151">IF(W311=0,"",W311/W292)</f>
        <v>0.72238778501225354</v>
      </c>
      <c r="X330" s="111">
        <f t="shared" si="151"/>
        <v>0.72355018503862334</v>
      </c>
      <c r="Y330" s="111">
        <f t="shared" si="151"/>
        <v>0.72429512443462984</v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2.3113993071655847</v>
      </c>
      <c r="D332" s="124">
        <f t="shared" si="155"/>
        <v>2.4092178683197929</v>
      </c>
      <c r="E332" s="124">
        <f t="shared" si="155"/>
        <v>2.5085029178010521</v>
      </c>
      <c r="F332" s="124">
        <f t="shared" si="155"/>
        <v>2.6085853810046205</v>
      </c>
      <c r="G332" s="124">
        <f t="shared" si="155"/>
        <v>2.7100450681308428</v>
      </c>
      <c r="H332" s="124">
        <f t="shared" si="155"/>
        <v>2.8127908552725782</v>
      </c>
      <c r="I332" s="124">
        <f t="shared" si="155"/>
        <v>2.9169442816684827</v>
      </c>
      <c r="J332" s="124">
        <f t="shared" si="155"/>
        <v>3.0230500770485413</v>
      </c>
      <c r="K332" s="124">
        <f t="shared" si="155"/>
        <v>3.1315397127783657</v>
      </c>
      <c r="L332" s="124">
        <f t="shared" si="155"/>
        <v>3.2424704066047978</v>
      </c>
      <c r="M332" s="124">
        <f t="shared" si="155"/>
        <v>3.3695888050455673</v>
      </c>
      <c r="N332" s="124">
        <f t="shared" si="155"/>
        <v>3.5169756563416774</v>
      </c>
      <c r="O332" s="124">
        <f t="shared" si="155"/>
        <v>3.684368036927927</v>
      </c>
      <c r="P332" s="124">
        <f t="shared" si="155"/>
        <v>3.8554753197948139</v>
      </c>
      <c r="Q332" s="124">
        <f t="shared" si="155"/>
        <v>3.9867975359444658</v>
      </c>
      <c r="R332" s="124">
        <f t="shared" ref="R332:V332" si="156">IF(R313=0,"",R313/R294)</f>
        <v>4.0152521867138136</v>
      </c>
      <c r="S332" s="124">
        <f t="shared" si="156"/>
        <v>4.018413814577074</v>
      </c>
      <c r="T332" s="124">
        <f t="shared" si="156"/>
        <v>4.0219267344251417</v>
      </c>
      <c r="U332" s="124">
        <f t="shared" si="156"/>
        <v>4.0258299787007727</v>
      </c>
      <c r="V332" s="124">
        <f t="shared" si="156"/>
        <v>4.0369836416211138</v>
      </c>
      <c r="W332" s="124">
        <f t="shared" ref="W332:Y332" si="157">IF(W313=0,"",W313/W294)</f>
        <v>4.0735921261693395</v>
      </c>
      <c r="X332" s="124">
        <f t="shared" si="157"/>
        <v>4.1178655595999425</v>
      </c>
      <c r="Y332" s="124">
        <f t="shared" si="157"/>
        <v>4.1677695889539841</v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2.3113993071655847</v>
      </c>
      <c r="D333" s="111">
        <f t="shared" si="158"/>
        <v>2.4092178683197929</v>
      </c>
      <c r="E333" s="111">
        <f t="shared" si="158"/>
        <v>2.5085029178010521</v>
      </c>
      <c r="F333" s="111">
        <f t="shared" si="158"/>
        <v>2.6085853810046205</v>
      </c>
      <c r="G333" s="111">
        <f t="shared" si="158"/>
        <v>2.7100450681308428</v>
      </c>
      <c r="H333" s="111">
        <f t="shared" si="158"/>
        <v>2.8127908552725782</v>
      </c>
      <c r="I333" s="111">
        <f t="shared" si="158"/>
        <v>2.9169442816684827</v>
      </c>
      <c r="J333" s="111">
        <f t="shared" si="158"/>
        <v>3.0230500770485413</v>
      </c>
      <c r="K333" s="111">
        <f t="shared" si="158"/>
        <v>3.1315397127783657</v>
      </c>
      <c r="L333" s="111">
        <f t="shared" si="158"/>
        <v>3.2424704066047978</v>
      </c>
      <c r="M333" s="111">
        <f t="shared" si="158"/>
        <v>3.3695888050455673</v>
      </c>
      <c r="N333" s="111">
        <f t="shared" si="158"/>
        <v>3.5169756563416774</v>
      </c>
      <c r="O333" s="111">
        <f t="shared" si="158"/>
        <v>3.684368036927927</v>
      </c>
      <c r="P333" s="111">
        <f t="shared" si="158"/>
        <v>3.8554753197948139</v>
      </c>
      <c r="Q333" s="111">
        <f t="shared" si="158"/>
        <v>3.9867975359444658</v>
      </c>
      <c r="R333" s="111">
        <f t="shared" ref="R333:V333" si="159">IF(R314=0,"",R314/R295)</f>
        <v>4.0152521867138136</v>
      </c>
      <c r="S333" s="111">
        <f t="shared" si="159"/>
        <v>4.018413814577074</v>
      </c>
      <c r="T333" s="111">
        <f t="shared" si="159"/>
        <v>4.0219267344251417</v>
      </c>
      <c r="U333" s="111">
        <f t="shared" si="159"/>
        <v>4.0258299787007727</v>
      </c>
      <c r="V333" s="111">
        <f t="shared" si="159"/>
        <v>4.0369836416211138</v>
      </c>
      <c r="W333" s="111">
        <f t="shared" ref="W333:Y333" si="160">IF(W314=0,"",W314/W295)</f>
        <v>4.0735921261693395</v>
      </c>
      <c r="X333" s="111">
        <f t="shared" si="160"/>
        <v>4.1178655595999425</v>
      </c>
      <c r="Y333" s="111">
        <f t="shared" si="160"/>
        <v>4.1677695889539841</v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0.63204387569486054</v>
      </c>
      <c r="D334" s="124">
        <f t="shared" si="161"/>
        <v>0.64203871303496918</v>
      </c>
      <c r="E334" s="124">
        <f t="shared" si="161"/>
        <v>0.62237624236836109</v>
      </c>
      <c r="F334" s="124">
        <f t="shared" si="161"/>
        <v>0.64321862631716542</v>
      </c>
      <c r="G334" s="124">
        <f t="shared" si="161"/>
        <v>0.63457035217203328</v>
      </c>
      <c r="H334" s="124">
        <f t="shared" si="161"/>
        <v>0.6532455101768716</v>
      </c>
      <c r="I334" s="124">
        <f t="shared" si="161"/>
        <v>0.62543441141548484</v>
      </c>
      <c r="J334" s="124">
        <f t="shared" si="161"/>
        <v>0.61475184428383955</v>
      </c>
      <c r="K334" s="124">
        <f t="shared" si="161"/>
        <v>0.6413727340021329</v>
      </c>
      <c r="L334" s="124">
        <f t="shared" si="161"/>
        <v>0.66530585163501454</v>
      </c>
      <c r="M334" s="124">
        <f t="shared" si="161"/>
        <v>0.69036008451120867</v>
      </c>
      <c r="N334" s="124">
        <f t="shared" si="161"/>
        <v>0.68579698156956481</v>
      </c>
      <c r="O334" s="124">
        <f t="shared" si="161"/>
        <v>0.70726767376896604</v>
      </c>
      <c r="P334" s="124">
        <f t="shared" si="161"/>
        <v>0.71360306323238964</v>
      </c>
      <c r="Q334" s="124">
        <f t="shared" si="161"/>
        <v>0.70854335646588396</v>
      </c>
      <c r="R334" s="124">
        <f t="shared" ref="R334:V334" si="162">IF(R315=0,"",R315/R296)</f>
        <v>0.72694416885373281</v>
      </c>
      <c r="S334" s="124">
        <f t="shared" si="162"/>
        <v>0.7432673099207241</v>
      </c>
      <c r="T334" s="124">
        <f t="shared" si="162"/>
        <v>0.75841327776499778</v>
      </c>
      <c r="U334" s="124">
        <f t="shared" si="162"/>
        <v>0.7712780645845202</v>
      </c>
      <c r="V334" s="124">
        <f t="shared" si="162"/>
        <v>0.79012602638204832</v>
      </c>
      <c r="W334" s="124">
        <f t="shared" ref="W334:Y334" si="163">IF(W315=0,"",W315/W296)</f>
        <v>0.80545565501471528</v>
      </c>
      <c r="X334" s="124">
        <f t="shared" si="163"/>
        <v>0.83682592732671457</v>
      </c>
      <c r="Y334" s="124">
        <f t="shared" si="163"/>
        <v>0.81572892097642025</v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0.56834387332894365</v>
      </c>
      <c r="D335" s="111">
        <f t="shared" si="164"/>
        <v>0.57039808991464536</v>
      </c>
      <c r="E335" s="111">
        <f t="shared" si="164"/>
        <v>0.5727378516978604</v>
      </c>
      <c r="F335" s="111">
        <f t="shared" si="164"/>
        <v>0.57511655146255469</v>
      </c>
      <c r="G335" s="111">
        <f t="shared" si="164"/>
        <v>0.57775822155866352</v>
      </c>
      <c r="H335" s="111">
        <f t="shared" si="164"/>
        <v>0.5806354432786458</v>
      </c>
      <c r="I335" s="111">
        <f t="shared" si="164"/>
        <v>0.58380341820007209</v>
      </c>
      <c r="J335" s="111">
        <f t="shared" si="164"/>
        <v>0.58748828770184436</v>
      </c>
      <c r="K335" s="111">
        <f t="shared" si="164"/>
        <v>0.59188233143828628</v>
      </c>
      <c r="L335" s="111">
        <f t="shared" si="164"/>
        <v>0.59703699209999506</v>
      </c>
      <c r="M335" s="111">
        <f t="shared" si="164"/>
        <v>0.607545094707439</v>
      </c>
      <c r="N335" s="111">
        <f t="shared" si="164"/>
        <v>0.62486652148798905</v>
      </c>
      <c r="O335" s="111">
        <f t="shared" si="164"/>
        <v>0.65018942474260732</v>
      </c>
      <c r="P335" s="111">
        <f t="shared" si="164"/>
        <v>0.68089617670559877</v>
      </c>
      <c r="Q335" s="111">
        <f t="shared" si="164"/>
        <v>0.70854335646588396</v>
      </c>
      <c r="R335" s="111">
        <f t="shared" ref="R335:V335" si="165">IF(R316=0,"",R316/R297)</f>
        <v>0.7264802366063241</v>
      </c>
      <c r="S335" s="111">
        <f t="shared" si="165"/>
        <v>0.74318118149273982</v>
      </c>
      <c r="T335" s="111">
        <f t="shared" si="165"/>
        <v>0.75815375089714754</v>
      </c>
      <c r="U335" s="111">
        <f t="shared" si="165"/>
        <v>0.77090550459161489</v>
      </c>
      <c r="V335" s="111">
        <f t="shared" si="165"/>
        <v>0.78094400234818884</v>
      </c>
      <c r="W335" s="111">
        <f t="shared" ref="W335:Y335" si="166">IF(W316=0,"",W316/W297)</f>
        <v>0.78711419508668656</v>
      </c>
      <c r="X335" s="111">
        <f t="shared" si="166"/>
        <v>0.79053830186971652</v>
      </c>
      <c r="Y335" s="111">
        <f t="shared" si="166"/>
        <v>0.79227218573775382</v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0.84607485974747443</v>
      </c>
      <c r="D336" s="111" t="str">
        <f t="shared" si="167"/>
        <v/>
      </c>
      <c r="E336" s="111">
        <f t="shared" si="167"/>
        <v>0.84685408770445747</v>
      </c>
      <c r="F336" s="111">
        <f t="shared" si="167"/>
        <v>0.85218015498511857</v>
      </c>
      <c r="G336" s="111">
        <f t="shared" si="167"/>
        <v>0.86495599808784362</v>
      </c>
      <c r="H336" s="111">
        <f t="shared" si="167"/>
        <v>0.87248476211113546</v>
      </c>
      <c r="I336" s="111">
        <f t="shared" si="167"/>
        <v>0.85188989246912683</v>
      </c>
      <c r="J336" s="111">
        <f t="shared" si="167"/>
        <v>0.86369353938131421</v>
      </c>
      <c r="K336" s="111">
        <f t="shared" si="167"/>
        <v>0.87627097221586681</v>
      </c>
      <c r="L336" s="111">
        <f t="shared" si="167"/>
        <v>0.76825123503941295</v>
      </c>
      <c r="M336" s="111">
        <f t="shared" si="167"/>
        <v>0.88702709364153032</v>
      </c>
      <c r="N336" s="111">
        <f t="shared" si="167"/>
        <v>0.86704502560691732</v>
      </c>
      <c r="O336" s="111" t="str">
        <f t="shared" si="167"/>
        <v/>
      </c>
      <c r="P336" s="111">
        <f t="shared" si="167"/>
        <v>0.91770254926093253</v>
      </c>
      <c r="Q336" s="111" t="str">
        <f t="shared" si="167"/>
        <v/>
      </c>
      <c r="R336" s="111">
        <f t="shared" ref="R336:V336" si="168">IF(R317=0,"",R317/R298)</f>
        <v>0.9271857149122904</v>
      </c>
      <c r="S336" s="111">
        <f t="shared" si="168"/>
        <v>0.92521291532290029</v>
      </c>
      <c r="T336" s="111">
        <f t="shared" si="168"/>
        <v>0.93109708744816255</v>
      </c>
      <c r="U336" s="111">
        <f t="shared" si="168"/>
        <v>0.94074120982961806</v>
      </c>
      <c r="V336" s="111" t="str">
        <f t="shared" si="168"/>
        <v/>
      </c>
      <c r="W336" s="111">
        <f t="shared" ref="W336:Y336" si="169">IF(W317=0,"",W317/W298)</f>
        <v>0.94369304110268437</v>
      </c>
      <c r="X336" s="111">
        <f t="shared" si="169"/>
        <v>0.97979708768339535</v>
      </c>
      <c r="Y336" s="111">
        <f t="shared" si="169"/>
        <v>0.98241223145102774</v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>
        <f t="shared" ref="C337:Q337" si="170">IF(C318=0,"",C318/C299)</f>
        <v>0.56834387332894365</v>
      </c>
      <c r="D337" s="112" t="str">
        <f t="shared" si="170"/>
        <v/>
      </c>
      <c r="E337" s="112">
        <f t="shared" si="170"/>
        <v>0.5727378516978604</v>
      </c>
      <c r="F337" s="112">
        <f t="shared" si="170"/>
        <v>0.57511655146255469</v>
      </c>
      <c r="G337" s="112">
        <f t="shared" si="170"/>
        <v>0.57775822155866341</v>
      </c>
      <c r="H337" s="112">
        <f t="shared" si="170"/>
        <v>0.5806354432786458</v>
      </c>
      <c r="I337" s="112">
        <f t="shared" si="170"/>
        <v>0.58380341820007209</v>
      </c>
      <c r="J337" s="112">
        <f t="shared" si="170"/>
        <v>0.58748828770184436</v>
      </c>
      <c r="K337" s="112">
        <f t="shared" si="170"/>
        <v>0.59188233143828628</v>
      </c>
      <c r="L337" s="112">
        <f t="shared" si="170"/>
        <v>0.59703699209999506</v>
      </c>
      <c r="M337" s="112">
        <f t="shared" si="170"/>
        <v>0.607545094707439</v>
      </c>
      <c r="N337" s="112">
        <f t="shared" si="170"/>
        <v>0.62486652148798905</v>
      </c>
      <c r="O337" s="112" t="str">
        <f t="shared" si="170"/>
        <v/>
      </c>
      <c r="P337" s="112">
        <f t="shared" si="170"/>
        <v>0.68089617670559877</v>
      </c>
      <c r="Q337" s="112" t="str">
        <f t="shared" si="170"/>
        <v/>
      </c>
      <c r="R337" s="112">
        <f t="shared" ref="R337:V337" si="171">IF(R318=0,"",R318/R299)</f>
        <v>0.7264802366063241</v>
      </c>
      <c r="S337" s="112">
        <f t="shared" si="171"/>
        <v>0.74318118149273982</v>
      </c>
      <c r="T337" s="112">
        <f t="shared" si="171"/>
        <v>0.75815375089714754</v>
      </c>
      <c r="U337" s="112">
        <f t="shared" si="171"/>
        <v>0.77090550459161489</v>
      </c>
      <c r="V337" s="112" t="str">
        <f t="shared" si="171"/>
        <v/>
      </c>
      <c r="W337" s="112">
        <f t="shared" ref="W337:Y337" si="172">IF(W318=0,"",W318/W299)</f>
        <v>0.78711419508668656</v>
      </c>
      <c r="X337" s="112">
        <f t="shared" si="172"/>
        <v>0.79053830186971652</v>
      </c>
      <c r="Y337" s="112">
        <f t="shared" si="172"/>
        <v>0.79227218573775382</v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 t="str">
        <f t="shared" si="173"/>
        <v/>
      </c>
      <c r="P338" s="113">
        <f t="shared" si="173"/>
        <v>1</v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 t="str">
        <f t="shared" si="174"/>
        <v/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0.70554984942608501</v>
      </c>
      <c r="D339" s="112">
        <f t="shared" si="176"/>
        <v>0.70646964616873853</v>
      </c>
      <c r="E339" s="112">
        <f t="shared" si="176"/>
        <v>0.70747659579702338</v>
      </c>
      <c r="F339" s="112">
        <f t="shared" si="176"/>
        <v>0.70849569475398999</v>
      </c>
      <c r="G339" s="112">
        <f t="shared" si="176"/>
        <v>0.70959573644613538</v>
      </c>
      <c r="H339" s="112">
        <f t="shared" si="176"/>
        <v>0.71076895557422648</v>
      </c>
      <c r="I339" s="112">
        <f t="shared" si="176"/>
        <v>0.71203319356193506</v>
      </c>
      <c r="J339" s="112">
        <f t="shared" si="176"/>
        <v>0.71345998911262765</v>
      </c>
      <c r="K339" s="112">
        <f t="shared" si="176"/>
        <v>0.71511254055951934</v>
      </c>
      <c r="L339" s="112">
        <f t="shared" si="176"/>
        <v>0.71701257664421292</v>
      </c>
      <c r="M339" s="112">
        <f t="shared" si="176"/>
        <v>0.72062477409005909</v>
      </c>
      <c r="N339" s="112">
        <f t="shared" si="176"/>
        <v>0.72658096235646963</v>
      </c>
      <c r="O339" s="112">
        <f t="shared" si="176"/>
        <v>0.73566337521068215</v>
      </c>
      <c r="P339" s="112">
        <f t="shared" si="176"/>
        <v>0.7474414128712219</v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>
        <f t="shared" si="177"/>
        <v>0.79602483772167731</v>
      </c>
      <c r="W339" s="112">
        <f t="shared" ref="W339:Y339" si="178">IF(W320=0,"",W320/W301)</f>
        <v>0.8026724679051539</v>
      </c>
      <c r="X339" s="112">
        <f t="shared" si="178"/>
        <v>0.81491308615167979</v>
      </c>
      <c r="Y339" s="112">
        <f t="shared" si="178"/>
        <v>0.8263328389893646</v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0.9091224771383104</v>
      </c>
      <c r="D340" s="113">
        <f t="shared" si="179"/>
        <v>0.91671129975588483</v>
      </c>
      <c r="E340" s="113">
        <f t="shared" si="179"/>
        <v>0.90888986268548322</v>
      </c>
      <c r="F340" s="113">
        <f t="shared" si="179"/>
        <v>0.91189428205862855</v>
      </c>
      <c r="G340" s="113">
        <f t="shared" si="179"/>
        <v>0.91964918588286459</v>
      </c>
      <c r="H340" s="113">
        <f t="shared" si="179"/>
        <v>0.92399359036402495</v>
      </c>
      <c r="I340" s="113">
        <f t="shared" si="179"/>
        <v>0.91013242312434384</v>
      </c>
      <c r="J340" s="113">
        <f t="shared" si="179"/>
        <v>0.91727142401029138</v>
      </c>
      <c r="K340" s="113">
        <f t="shared" si="179"/>
        <v>0.9247745526632275</v>
      </c>
      <c r="L340" s="113">
        <f t="shared" si="179"/>
        <v>0.85001423353238892</v>
      </c>
      <c r="M340" s="113">
        <f t="shared" si="179"/>
        <v>0.92906114271912299</v>
      </c>
      <c r="N340" s="113">
        <f t="shared" si="179"/>
        <v>0.91234995950185405</v>
      </c>
      <c r="O340" s="113">
        <f t="shared" si="179"/>
        <v>0.91246163228493427</v>
      </c>
      <c r="P340" s="113">
        <f t="shared" si="179"/>
        <v>0.93927392623292361</v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>
        <f t="shared" si="180"/>
        <v>0.94761070362527478</v>
      </c>
      <c r="W340" s="113">
        <f t="shared" ref="W340:Y340" si="181">IF(W321=0,"",W321/W302)</f>
        <v>0.94874764520495336</v>
      </c>
      <c r="X340" s="113">
        <f t="shared" si="181"/>
        <v>0.98124806540336029</v>
      </c>
      <c r="Y340" s="113">
        <f t="shared" si="181"/>
        <v>0.98576060676727428</v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0.70554984942608501</v>
      </c>
      <c r="D341" s="111">
        <f t="shared" si="182"/>
        <v>0.70646964616873853</v>
      </c>
      <c r="E341" s="111">
        <f t="shared" si="182"/>
        <v>0.70747659579702349</v>
      </c>
      <c r="F341" s="111">
        <f t="shared" si="182"/>
        <v>0.70849569475398999</v>
      </c>
      <c r="G341" s="111">
        <f t="shared" si="182"/>
        <v>0.70959573644613538</v>
      </c>
      <c r="H341" s="111">
        <f t="shared" si="182"/>
        <v>0.71076895557422648</v>
      </c>
      <c r="I341" s="111">
        <f t="shared" si="182"/>
        <v>0.71203319356193506</v>
      </c>
      <c r="J341" s="111">
        <f t="shared" si="182"/>
        <v>0.71345998911262765</v>
      </c>
      <c r="K341" s="111">
        <f t="shared" si="182"/>
        <v>0.71511254055951934</v>
      </c>
      <c r="L341" s="111">
        <f t="shared" si="182"/>
        <v>0.71701257664421292</v>
      </c>
      <c r="M341" s="111">
        <f t="shared" si="182"/>
        <v>0.72062477409005909</v>
      </c>
      <c r="N341" s="111">
        <f t="shared" si="182"/>
        <v>0.72658096235646963</v>
      </c>
      <c r="O341" s="111">
        <f t="shared" si="182"/>
        <v>0.73566337521068215</v>
      </c>
      <c r="P341" s="111">
        <f t="shared" si="182"/>
        <v>0.7474414128712219</v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>
        <f t="shared" si="183"/>
        <v>0.7960248377216772</v>
      </c>
      <c r="W341" s="111">
        <f t="shared" ref="W341:Y341" si="184">IF(W322=0,"",W322/W303)</f>
        <v>0.8026724679051539</v>
      </c>
      <c r="X341" s="111">
        <f t="shared" si="184"/>
        <v>0.81491308615167979</v>
      </c>
      <c r="Y341" s="111">
        <f t="shared" si="184"/>
        <v>0.8263328389893646</v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0.70050333161706901</v>
      </c>
      <c r="D343" s="124">
        <f t="shared" si="188"/>
        <v>0.69468528741110902</v>
      </c>
      <c r="E343" s="124">
        <f t="shared" si="188"/>
        <v>0.69753415373655259</v>
      </c>
      <c r="F343" s="124">
        <f t="shared" si="188"/>
        <v>0.68486124150984073</v>
      </c>
      <c r="G343" s="124">
        <f t="shared" si="188"/>
        <v>0.70122378737209701</v>
      </c>
      <c r="H343" s="124">
        <f t="shared" si="188"/>
        <v>0.71291264470790572</v>
      </c>
      <c r="I343" s="124">
        <f t="shared" si="188"/>
        <v>0.71306212248877587</v>
      </c>
      <c r="J343" s="124">
        <f t="shared" si="188"/>
        <v>0.72480289311818158</v>
      </c>
      <c r="K343" s="124">
        <f t="shared" si="188"/>
        <v>0.70795614846651866</v>
      </c>
      <c r="L343" s="124">
        <f t="shared" si="188"/>
        <v>0.71929282661626248</v>
      </c>
      <c r="M343" s="124">
        <f t="shared" si="188"/>
        <v>0.71555326818477671</v>
      </c>
      <c r="N343" s="124">
        <f t="shared" si="188"/>
        <v>0.7293515210488597</v>
      </c>
      <c r="O343" s="124">
        <f t="shared" si="188"/>
        <v>0.73324890575989199</v>
      </c>
      <c r="P343" s="124">
        <f t="shared" si="188"/>
        <v>0.73196719702358004</v>
      </c>
      <c r="Q343" s="124">
        <f t="shared" si="188"/>
        <v>0.7469863484225715</v>
      </c>
      <c r="R343" s="124">
        <f t="shared" ref="R343:V343" si="189">IF(R324=0,"",R324/R305)</f>
        <v>0.77222286362210824</v>
      </c>
      <c r="S343" s="124">
        <f t="shared" si="189"/>
        <v>0.77422511942686967</v>
      </c>
      <c r="T343" s="124">
        <f t="shared" si="189"/>
        <v>0.78287694522371454</v>
      </c>
      <c r="U343" s="124">
        <f t="shared" si="189"/>
        <v>0.7904432909809892</v>
      </c>
      <c r="V343" s="124">
        <f t="shared" si="189"/>
        <v>0.81021013726992952</v>
      </c>
      <c r="W343" s="124">
        <f t="shared" ref="W343:Y343" si="190">IF(W324=0,"",W324/W305)</f>
        <v>0.839520643498185</v>
      </c>
      <c r="X343" s="124">
        <f t="shared" si="190"/>
        <v>0.88135210823894317</v>
      </c>
      <c r="Y343" s="124">
        <f t="shared" si="190"/>
        <v>0.86794370659555364</v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0.61814645805982116</v>
      </c>
      <c r="D344" s="111">
        <f t="shared" si="191"/>
        <v>0.61825582360858033</v>
      </c>
      <c r="E344" s="111">
        <f t="shared" si="191"/>
        <v>0.61836519900883513</v>
      </c>
      <c r="F344" s="111">
        <f t="shared" si="191"/>
        <v>0.61847457575247577</v>
      </c>
      <c r="G344" s="111">
        <f t="shared" si="191"/>
        <v>0.61858396156876427</v>
      </c>
      <c r="H344" s="111">
        <f t="shared" si="191"/>
        <v>0.61869335551173765</v>
      </c>
      <c r="I344" s="111">
        <f t="shared" si="191"/>
        <v>0.61880275948588603</v>
      </c>
      <c r="J344" s="111">
        <f t="shared" si="191"/>
        <v>0.61891218129323489</v>
      </c>
      <c r="K344" s="111">
        <f t="shared" si="191"/>
        <v>0.61902162756755752</v>
      </c>
      <c r="L344" s="111">
        <f t="shared" si="191"/>
        <v>0.61913110008366024</v>
      </c>
      <c r="M344" s="111">
        <f t="shared" si="191"/>
        <v>0.61921423821163291</v>
      </c>
      <c r="N344" s="111">
        <f t="shared" si="191"/>
        <v>0.61926070851448756</v>
      </c>
      <c r="O344" s="111">
        <f t="shared" si="191"/>
        <v>0.61928848259378744</v>
      </c>
      <c r="P344" s="111">
        <f t="shared" si="191"/>
        <v>0.61936598157067579</v>
      </c>
      <c r="Q344" s="111">
        <f t="shared" si="191"/>
        <v>0.61968142051072073</v>
      </c>
      <c r="R344" s="111">
        <f t="shared" ref="R344:V344" si="192">IF(R325=0,"",R325/R306)</f>
        <v>0.62051000005957935</v>
      </c>
      <c r="S344" s="111">
        <f t="shared" si="192"/>
        <v>0.62167880619461924</v>
      </c>
      <c r="T344" s="111">
        <f t="shared" si="192"/>
        <v>0.6229612156945179</v>
      </c>
      <c r="U344" s="111">
        <f t="shared" si="192"/>
        <v>0.62413060533795595</v>
      </c>
      <c r="V344" s="111">
        <f t="shared" si="192"/>
        <v>0.62496035190361221</v>
      </c>
      <c r="W344" s="111">
        <f t="shared" ref="W344:Y344" si="193">IF(W325=0,"",W325/W306)</f>
        <v>0.62535913440285307</v>
      </c>
      <c r="X344" s="111">
        <f t="shared" si="193"/>
        <v>0.62574487297077086</v>
      </c>
      <c r="Y344" s="111">
        <f t="shared" si="193"/>
        <v>0.62578344682756271</v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0.77128686116464129</v>
      </c>
      <c r="D345" s="45">
        <f t="shared" si="194"/>
        <v>0.77251012208791636</v>
      </c>
      <c r="E345" s="45">
        <f t="shared" si="194"/>
        <v>0.7737910600467014</v>
      </c>
      <c r="F345" s="45">
        <f t="shared" si="194"/>
        <v>0.77507986305578336</v>
      </c>
      <c r="G345" s="45">
        <f t="shared" si="194"/>
        <v>0.77642178322206201</v>
      </c>
      <c r="H345" s="45">
        <f t="shared" si="194"/>
        <v>0.7778112822637443</v>
      </c>
      <c r="I345" s="45">
        <f t="shared" si="194"/>
        <v>0.77925951030129292</v>
      </c>
      <c r="J345" s="45">
        <f t="shared" si="194"/>
        <v>0.78081214544260369</v>
      </c>
      <c r="K345" s="45">
        <f t="shared" si="194"/>
        <v>0.7825080260941597</v>
      </c>
      <c r="L345" s="45">
        <f t="shared" si="194"/>
        <v>0.78435754312198891</v>
      </c>
      <c r="M345" s="45">
        <f t="shared" si="194"/>
        <v>0.78700194376983501</v>
      </c>
      <c r="N345" s="45">
        <f t="shared" si="194"/>
        <v>0.79062378503330444</v>
      </c>
      <c r="O345" s="45">
        <f t="shared" si="194"/>
        <v>0.79565597101283003</v>
      </c>
      <c r="P345" s="45">
        <f t="shared" si="194"/>
        <v>0.80231082785815455</v>
      </c>
      <c r="Q345" s="45">
        <f t="shared" si="194"/>
        <v>0.81092227752525448</v>
      </c>
      <c r="R345" s="45">
        <f t="shared" ref="R345:V345" si="195">IF(R326=0,"",R326/R307)</f>
        <v>0.82264040166509778</v>
      </c>
      <c r="S345" s="45">
        <f t="shared" si="195"/>
        <v>0.83730360023535255</v>
      </c>
      <c r="T345" s="45">
        <f t="shared" si="195"/>
        <v>0.85308933871199466</v>
      </c>
      <c r="U345" s="45">
        <f t="shared" si="195"/>
        <v>0.8681750825710437</v>
      </c>
      <c r="V345" s="45">
        <f t="shared" si="195"/>
        <v>0.88073829728849817</v>
      </c>
      <c r="W345" s="45">
        <f t="shared" ref="W345:Y345" si="196">IF(W326=0,"",W326/W307)</f>
        <v>0.89014575119814598</v>
      </c>
      <c r="X345" s="45">
        <f t="shared" si="196"/>
        <v>0.89741729452509067</v>
      </c>
      <c r="Y345" s="45">
        <f t="shared" si="196"/>
        <v>0.90386566878465691</v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659.39843218446094</v>
      </c>
      <c r="D347" s="117">
        <f t="shared" si="197"/>
        <v>492.53201918183464</v>
      </c>
      <c r="E347" s="117">
        <f t="shared" si="197"/>
        <v>622.70592045736157</v>
      </c>
      <c r="F347" s="117">
        <f t="shared" si="197"/>
        <v>460.96089829392247</v>
      </c>
      <c r="G347" s="117">
        <f t="shared" si="197"/>
        <v>509.02055891593534</v>
      </c>
      <c r="H347" s="117">
        <f t="shared" si="197"/>
        <v>543.47717128114869</v>
      </c>
      <c r="I347" s="117">
        <f t="shared" si="197"/>
        <v>457.87732535556398</v>
      </c>
      <c r="J347" s="117">
        <f t="shared" si="197"/>
        <v>730.02867852823374</v>
      </c>
      <c r="K347" s="117">
        <f t="shared" si="197"/>
        <v>455.83370564790687</v>
      </c>
      <c r="L347" s="117">
        <f t="shared" si="197"/>
        <v>352.09544114934818</v>
      </c>
      <c r="M347" s="117">
        <f t="shared" si="197"/>
        <v>280.8098094741286</v>
      </c>
      <c r="N347" s="117">
        <f t="shared" si="197"/>
        <v>430.49458734358916</v>
      </c>
      <c r="O347" s="117">
        <f t="shared" si="197"/>
        <v>410.8234814804523</v>
      </c>
      <c r="P347" s="117">
        <f t="shared" si="197"/>
        <v>26.844836638559173</v>
      </c>
      <c r="Q347" s="117">
        <f t="shared" si="197"/>
        <v>121.40455459037744</v>
      </c>
      <c r="R347" s="117">
        <f t="shared" ref="R347:V347" si="198">R348+R351+R353+R362</f>
        <v>159.36063763343375</v>
      </c>
      <c r="S347" s="117">
        <f t="shared" si="198"/>
        <v>203.33650533864446</v>
      </c>
      <c r="T347" s="117">
        <f t="shared" si="198"/>
        <v>162.09854245473076</v>
      </c>
      <c r="U347" s="117">
        <f t="shared" si="198"/>
        <v>174.97060402122241</v>
      </c>
      <c r="V347" s="117">
        <f t="shared" si="198"/>
        <v>102.13354798876662</v>
      </c>
      <c r="W347" s="117">
        <f t="shared" ref="W347:Y347" si="199">W348+W351+W353+W362</f>
        <v>136.78658185718953</v>
      </c>
      <c r="X347" s="117">
        <f t="shared" si="199"/>
        <v>53.143777274232342</v>
      </c>
      <c r="Y347" s="117">
        <f t="shared" si="199"/>
        <v>69.563075659995832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620.98408570666743</v>
      </c>
      <c r="D348" s="122">
        <f t="shared" si="200"/>
        <v>462.19523934910336</v>
      </c>
      <c r="E348" s="122">
        <f t="shared" si="200"/>
        <v>577.41232755072258</v>
      </c>
      <c r="F348" s="122">
        <f t="shared" si="200"/>
        <v>432.66617649332767</v>
      </c>
      <c r="G348" s="122">
        <f t="shared" si="200"/>
        <v>477.03466925912056</v>
      </c>
      <c r="H348" s="122">
        <f t="shared" si="200"/>
        <v>512.726461659763</v>
      </c>
      <c r="I348" s="122">
        <f t="shared" si="200"/>
        <v>417.26707067116604</v>
      </c>
      <c r="J348" s="122">
        <f t="shared" si="200"/>
        <v>665.99334832252987</v>
      </c>
      <c r="K348" s="122">
        <f t="shared" si="200"/>
        <v>423.74141774807663</v>
      </c>
      <c r="L348" s="122">
        <f t="shared" si="200"/>
        <v>329.41525999592994</v>
      </c>
      <c r="M348" s="122">
        <f t="shared" si="200"/>
        <v>260.93879412995886</v>
      </c>
      <c r="N348" s="122">
        <f t="shared" si="200"/>
        <v>399.76842214958191</v>
      </c>
      <c r="O348" s="122">
        <f t="shared" si="200"/>
        <v>384.97657999177335</v>
      </c>
      <c r="P348" s="122">
        <f t="shared" si="200"/>
        <v>23.854947426332448</v>
      </c>
      <c r="Q348" s="122">
        <f t="shared" si="200"/>
        <v>104.13168668120153</v>
      </c>
      <c r="R348" s="122">
        <f t="shared" ref="R348:V348" si="201">SUM(R349:R350)</f>
        <v>134.42438099492747</v>
      </c>
      <c r="S348" s="122">
        <f t="shared" si="201"/>
        <v>170.50471787198032</v>
      </c>
      <c r="T348" s="122">
        <f t="shared" si="201"/>
        <v>134.82314196049734</v>
      </c>
      <c r="U348" s="122">
        <f t="shared" si="201"/>
        <v>144.9321879605906</v>
      </c>
      <c r="V348" s="122">
        <f t="shared" si="201"/>
        <v>87.704649044879631</v>
      </c>
      <c r="W348" s="122">
        <f t="shared" ref="W348:Y348" si="202">SUM(W349:W350)</f>
        <v>124.4281860195639</v>
      </c>
      <c r="X348" s="122">
        <f t="shared" si="202"/>
        <v>51.004679651806946</v>
      </c>
      <c r="Y348" s="122">
        <f t="shared" si="202"/>
        <v>62.442532911539011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620.98408570666743</v>
      </c>
      <c r="D349" s="98">
        <v>462.19523934910336</v>
      </c>
      <c r="E349" s="98">
        <v>577.41232755072258</v>
      </c>
      <c r="F349" s="98">
        <v>432.66617649332767</v>
      </c>
      <c r="G349" s="98">
        <v>477.03466925912056</v>
      </c>
      <c r="H349" s="98">
        <v>512.726461659763</v>
      </c>
      <c r="I349" s="98">
        <v>417.26707067116604</v>
      </c>
      <c r="J349" s="98">
        <v>665.99334832252987</v>
      </c>
      <c r="K349" s="98">
        <v>423.74141774807663</v>
      </c>
      <c r="L349" s="98">
        <v>329.41525999592994</v>
      </c>
      <c r="M349" s="98">
        <v>260.93879412995886</v>
      </c>
      <c r="N349" s="98">
        <v>399.76842214958191</v>
      </c>
      <c r="O349" s="98">
        <v>384.97657999177335</v>
      </c>
      <c r="P349" s="98">
        <v>23.854947426332448</v>
      </c>
      <c r="Q349" s="98">
        <v>104.13168668120153</v>
      </c>
      <c r="R349" s="98">
        <v>134.42438099492747</v>
      </c>
      <c r="S349" s="98">
        <v>170.50471787198032</v>
      </c>
      <c r="T349" s="98">
        <v>134.82314196049734</v>
      </c>
      <c r="U349" s="98">
        <v>144.9321879605906</v>
      </c>
      <c r="V349" s="98">
        <v>87.704649044879631</v>
      </c>
      <c r="W349" s="98">
        <v>124.4281860195639</v>
      </c>
      <c r="X349" s="98">
        <v>51.004679651806946</v>
      </c>
      <c r="Y349" s="98">
        <v>62.442532911539011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27.262826737678804</v>
      </c>
      <c r="D353" s="122">
        <v>19.797251697640487</v>
      </c>
      <c r="E353" s="122">
        <v>33.703316749543987</v>
      </c>
      <c r="F353" s="122">
        <v>18.98663447969432</v>
      </c>
      <c r="G353" s="122">
        <v>23.496607322515903</v>
      </c>
      <c r="H353" s="122">
        <v>22.278135514988659</v>
      </c>
      <c r="I353" s="122">
        <v>31.852011337267008</v>
      </c>
      <c r="J353" s="122">
        <v>54.015713453208441</v>
      </c>
      <c r="K353" s="122">
        <v>25.018081143397708</v>
      </c>
      <c r="L353" s="122">
        <v>16.524527754291825</v>
      </c>
      <c r="M353" s="122">
        <v>13.356504131767537</v>
      </c>
      <c r="N353" s="122">
        <v>23.010299808346424</v>
      </c>
      <c r="O353" s="122">
        <v>18.414002592179727</v>
      </c>
      <c r="P353" s="122">
        <v>2.3376876760910661</v>
      </c>
      <c r="Q353" s="122">
        <v>14.80464355290335</v>
      </c>
      <c r="R353" s="122">
        <v>22.779487771169947</v>
      </c>
      <c r="S353" s="122">
        <v>29.286095896006518</v>
      </c>
      <c r="T353" s="122">
        <v>24.151748386834107</v>
      </c>
      <c r="U353" s="122">
        <v>26.529186274343587</v>
      </c>
      <c r="V353" s="122">
        <v>12.263855417054071</v>
      </c>
      <c r="W353" s="122">
        <v>10.705191720352753</v>
      </c>
      <c r="X353" s="122">
        <v>1.8523464509549366</v>
      </c>
      <c r="Y353" s="122">
        <v>6.3304867719418096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27.257437539172045</v>
      </c>
      <c r="D354" s="98">
        <v>19.797251697640487</v>
      </c>
      <c r="E354" s="98">
        <v>33.700907444940611</v>
      </c>
      <c r="F354" s="98">
        <v>18.98535801590242</v>
      </c>
      <c r="G354" s="98">
        <v>23.491315394965046</v>
      </c>
      <c r="H354" s="98">
        <v>22.271687828431883</v>
      </c>
      <c r="I354" s="98">
        <v>31.842437903977288</v>
      </c>
      <c r="J354" s="98">
        <v>53.997303696755999</v>
      </c>
      <c r="K354" s="98">
        <v>25.008211961400924</v>
      </c>
      <c r="L354" s="98">
        <v>16.500459017005586</v>
      </c>
      <c r="M354" s="98">
        <v>13.34882090647954</v>
      </c>
      <c r="N354" s="98">
        <v>23.007594206627246</v>
      </c>
      <c r="O354" s="98">
        <v>18.414002592179727</v>
      </c>
      <c r="P354" s="98">
        <v>2.3374618913229166</v>
      </c>
      <c r="Q354" s="98">
        <v>14.80464355290335</v>
      </c>
      <c r="R354" s="98">
        <v>22.765446564792772</v>
      </c>
      <c r="S354" s="98">
        <v>29.282059383266166</v>
      </c>
      <c r="T354" s="98">
        <v>24.141411456577437</v>
      </c>
      <c r="U354" s="98">
        <v>26.514108539200777</v>
      </c>
      <c r="V354" s="98">
        <v>12.263855417054071</v>
      </c>
      <c r="W354" s="98">
        <v>10.695727220236025</v>
      </c>
      <c r="X354" s="98">
        <v>1.8523044153049588</v>
      </c>
      <c r="Y354" s="98">
        <v>6.3295072002891812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5.3891985067576215E-3</v>
      </c>
      <c r="D355" s="98">
        <v>0</v>
      </c>
      <c r="E355" s="98">
        <v>2.4093046033785599E-3</v>
      </c>
      <c r="F355" s="98">
        <v>1.2764637918995273E-3</v>
      </c>
      <c r="G355" s="98">
        <v>5.2919275508579071E-3</v>
      </c>
      <c r="H355" s="98">
        <v>6.4476865567767187E-3</v>
      </c>
      <c r="I355" s="98">
        <v>9.5734332897202921E-3</v>
      </c>
      <c r="J355" s="98">
        <v>1.8409756452441119E-2</v>
      </c>
      <c r="K355" s="98">
        <v>9.8691819967830063E-3</v>
      </c>
      <c r="L355" s="98">
        <v>2.4068737286239927E-2</v>
      </c>
      <c r="M355" s="98">
        <v>7.6832252879957949E-3</v>
      </c>
      <c r="N355" s="98">
        <v>2.7056017191778854E-3</v>
      </c>
      <c r="O355" s="98">
        <v>0</v>
      </c>
      <c r="P355" s="98">
        <v>2.2578476814962047E-4</v>
      </c>
      <c r="Q355" s="98">
        <v>0</v>
      </c>
      <c r="R355" s="98">
        <v>1.4041206377175659E-2</v>
      </c>
      <c r="S355" s="98">
        <v>4.0365127403524164E-3</v>
      </c>
      <c r="T355" s="98">
        <v>1.0336930256670611E-2</v>
      </c>
      <c r="U355" s="98">
        <v>1.5077735142811832E-2</v>
      </c>
      <c r="V355" s="98">
        <v>0</v>
      </c>
      <c r="W355" s="98">
        <v>9.4645001167276612E-3</v>
      </c>
      <c r="X355" s="98">
        <v>4.2035649977736896E-5</v>
      </c>
      <c r="Y355" s="98">
        <v>9.7957165262810807E-4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5.3891985067576215E-3</v>
      </c>
      <c r="D356" s="101">
        <v>0</v>
      </c>
      <c r="E356" s="101">
        <v>2.4093046033785599E-3</v>
      </c>
      <c r="F356" s="101">
        <v>1.2764637918995273E-3</v>
      </c>
      <c r="G356" s="101">
        <v>5.2919275508579071E-3</v>
      </c>
      <c r="H356" s="101">
        <v>6.4476865567767187E-3</v>
      </c>
      <c r="I356" s="101">
        <v>9.5734332897202921E-3</v>
      </c>
      <c r="J356" s="101">
        <v>1.8409756452441119E-2</v>
      </c>
      <c r="K356" s="101">
        <v>9.8691819967830063E-3</v>
      </c>
      <c r="L356" s="101">
        <v>2.4068737286239927E-2</v>
      </c>
      <c r="M356" s="101">
        <v>7.6832252879957949E-3</v>
      </c>
      <c r="N356" s="101">
        <v>2.7056017191778854E-3</v>
      </c>
      <c r="O356" s="101">
        <v>0</v>
      </c>
      <c r="P356" s="101">
        <v>2.2578476814962047E-4</v>
      </c>
      <c r="Q356" s="101">
        <v>0</v>
      </c>
      <c r="R356" s="101">
        <v>1.4041206377175659E-2</v>
      </c>
      <c r="S356" s="101">
        <v>4.0365127403524164E-3</v>
      </c>
      <c r="T356" s="101">
        <v>1.0336930256670611E-2</v>
      </c>
      <c r="U356" s="101">
        <v>1.5077735142811832E-2</v>
      </c>
      <c r="V356" s="101">
        <v>0</v>
      </c>
      <c r="W356" s="101">
        <v>9.4645001167276612E-3</v>
      </c>
      <c r="X356" s="101">
        <v>4.2035649977736896E-5</v>
      </c>
      <c r="Y356" s="101">
        <v>9.7957165262810807E-4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11.151519740114688</v>
      </c>
      <c r="D362" s="122">
        <v>10.5395281350908</v>
      </c>
      <c r="E362" s="122">
        <v>11.590276157095019</v>
      </c>
      <c r="F362" s="122">
        <v>9.3080873209004693</v>
      </c>
      <c r="G362" s="122">
        <v>8.489282334298867</v>
      </c>
      <c r="H362" s="122">
        <v>8.4725741063969764</v>
      </c>
      <c r="I362" s="122">
        <v>8.7582433471309429</v>
      </c>
      <c r="J362" s="122">
        <v>10.019616752495434</v>
      </c>
      <c r="K362" s="122">
        <v>7.0742067564325311</v>
      </c>
      <c r="L362" s="122">
        <v>6.1556533991264359</v>
      </c>
      <c r="M362" s="122">
        <v>6.5145112124021747</v>
      </c>
      <c r="N362" s="122">
        <v>7.7158653856608508</v>
      </c>
      <c r="O362" s="122">
        <v>7.4328988964992293</v>
      </c>
      <c r="P362" s="122">
        <v>0.65220153613565923</v>
      </c>
      <c r="Q362" s="122">
        <v>2.4682243562725739</v>
      </c>
      <c r="R362" s="122">
        <v>2.1567688673363197</v>
      </c>
      <c r="S362" s="122">
        <v>3.545691570657612</v>
      </c>
      <c r="T362" s="122">
        <v>3.1236521073993204</v>
      </c>
      <c r="U362" s="122">
        <v>3.5092297862882385</v>
      </c>
      <c r="V362" s="122">
        <v>2.1650435268329238</v>
      </c>
      <c r="W362" s="122">
        <v>1.6532041172728749</v>
      </c>
      <c r="X362" s="122">
        <v>0.28675117147045581</v>
      </c>
      <c r="Y362" s="122">
        <v>0.79005597651501303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11.151519740114688</v>
      </c>
      <c r="D363" s="98">
        <v>10.5395281350908</v>
      </c>
      <c r="E363" s="98">
        <v>11.590276157095019</v>
      </c>
      <c r="F363" s="98">
        <v>9.3080873209004693</v>
      </c>
      <c r="G363" s="98">
        <v>8.489282334298867</v>
      </c>
      <c r="H363" s="98">
        <v>8.4725741063969764</v>
      </c>
      <c r="I363" s="98">
        <v>8.7582433471309429</v>
      </c>
      <c r="J363" s="98">
        <v>10.019616752495434</v>
      </c>
      <c r="K363" s="98">
        <v>7.0742067564325311</v>
      </c>
      <c r="L363" s="98">
        <v>6.1556533991264359</v>
      </c>
      <c r="M363" s="98">
        <v>6.5145112124021747</v>
      </c>
      <c r="N363" s="98">
        <v>7.7158653856608508</v>
      </c>
      <c r="O363" s="98">
        <v>7.4328988964992293</v>
      </c>
      <c r="P363" s="98">
        <v>0.65220153613565923</v>
      </c>
      <c r="Q363" s="98">
        <v>2.4682243562725739</v>
      </c>
      <c r="R363" s="98">
        <v>2.1567688673363197</v>
      </c>
      <c r="S363" s="98">
        <v>3.545691570657612</v>
      </c>
      <c r="T363" s="98">
        <v>3.1236521073993204</v>
      </c>
      <c r="U363" s="98">
        <v>3.5092297862882385</v>
      </c>
      <c r="V363" s="98">
        <v>2.1650435268329238</v>
      </c>
      <c r="W363" s="98">
        <v>1.6532041172728749</v>
      </c>
      <c r="X363" s="98">
        <v>0.28675117147045581</v>
      </c>
      <c r="Y363" s="98">
        <v>0.79005597651501303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20135.965833194005</v>
      </c>
      <c r="D366" s="117">
        <f t="shared" si="204"/>
        <v>17892.485179766278</v>
      </c>
      <c r="E366" s="117">
        <f t="shared" si="204"/>
        <v>18953.897927616239</v>
      </c>
      <c r="F366" s="117">
        <f t="shared" si="204"/>
        <v>18965.502305743725</v>
      </c>
      <c r="G366" s="117">
        <f t="shared" si="204"/>
        <v>18995.69748731648</v>
      </c>
      <c r="H366" s="117">
        <f t="shared" si="204"/>
        <v>17736.43605202152</v>
      </c>
      <c r="I366" s="117">
        <f t="shared" si="204"/>
        <v>15219.38999875431</v>
      </c>
      <c r="J366" s="117">
        <f t="shared" si="204"/>
        <v>17592.491353496789</v>
      </c>
      <c r="K366" s="117">
        <f t="shared" si="204"/>
        <v>17172.223356542574</v>
      </c>
      <c r="L366" s="117">
        <f t="shared" si="204"/>
        <v>16671.313866474167</v>
      </c>
      <c r="M366" s="117">
        <f t="shared" si="204"/>
        <v>13881.110962356108</v>
      </c>
      <c r="N366" s="117">
        <f t="shared" si="204"/>
        <v>15635.782136908863</v>
      </c>
      <c r="O366" s="117">
        <f t="shared" si="204"/>
        <v>15820.404852023563</v>
      </c>
      <c r="P366" s="117">
        <f t="shared" si="204"/>
        <v>11246.389391178058</v>
      </c>
      <c r="Q366" s="117">
        <f t="shared" si="204"/>
        <v>11475.997409529262</v>
      </c>
      <c r="R366" s="117">
        <f t="shared" ref="R366:V366" si="205">R367+R370+R372+R381</f>
        <v>12108.470652219958</v>
      </c>
      <c r="S366" s="117">
        <f t="shared" si="205"/>
        <v>11705.546214279029</v>
      </c>
      <c r="T366" s="117">
        <f t="shared" si="205"/>
        <v>10895.712506895172</v>
      </c>
      <c r="U366" s="117">
        <f t="shared" si="205"/>
        <v>10748.918666070296</v>
      </c>
      <c r="V366" s="117">
        <f t="shared" si="205"/>
        <v>9622.9281980339183</v>
      </c>
      <c r="W366" s="117">
        <f t="shared" ref="W366:Y366" si="206">W367+W370+W372+W381</f>
        <v>10845.594602295274</v>
      </c>
      <c r="X366" s="117">
        <f t="shared" si="206"/>
        <v>8447.3550403080117</v>
      </c>
      <c r="Y366" s="117">
        <f t="shared" si="206"/>
        <v>7723.3171724344047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17917.649337788342</v>
      </c>
      <c r="D367" s="122">
        <f t="shared" si="207"/>
        <v>15703.397781897824</v>
      </c>
      <c r="E367" s="122">
        <f t="shared" si="207"/>
        <v>16670.173803957852</v>
      </c>
      <c r="F367" s="122">
        <f t="shared" si="207"/>
        <v>16812.910252509064</v>
      </c>
      <c r="G367" s="122">
        <f t="shared" si="207"/>
        <v>16879.737035846909</v>
      </c>
      <c r="H367" s="122">
        <f t="shared" si="207"/>
        <v>15620.834269043226</v>
      </c>
      <c r="I367" s="122">
        <f t="shared" si="207"/>
        <v>13063.91435846427</v>
      </c>
      <c r="J367" s="122">
        <f t="shared" si="207"/>
        <v>15293.485138750118</v>
      </c>
      <c r="K367" s="122">
        <f t="shared" si="207"/>
        <v>15145.780085269853</v>
      </c>
      <c r="L367" s="122">
        <f t="shared" si="207"/>
        <v>14485.966798449806</v>
      </c>
      <c r="M367" s="122">
        <f t="shared" si="207"/>
        <v>11637.93325828321</v>
      </c>
      <c r="N367" s="122">
        <f t="shared" si="207"/>
        <v>13235.90614342865</v>
      </c>
      <c r="O367" s="122">
        <f t="shared" si="207"/>
        <v>13402.23101073567</v>
      </c>
      <c r="P367" s="122">
        <f t="shared" si="207"/>
        <v>9079.0427431460066</v>
      </c>
      <c r="Q367" s="122">
        <f t="shared" si="207"/>
        <v>9382.8636423101962</v>
      </c>
      <c r="R367" s="122">
        <f t="shared" ref="R367:V367" si="208">SUM(R368:R369)</f>
        <v>9730.5521671311308</v>
      </c>
      <c r="S367" s="122">
        <f t="shared" si="208"/>
        <v>9327.9682929249448</v>
      </c>
      <c r="T367" s="122">
        <f t="shared" si="208"/>
        <v>8597.0384658316252</v>
      </c>
      <c r="U367" s="122">
        <f t="shared" si="208"/>
        <v>8431.6305255632742</v>
      </c>
      <c r="V367" s="122">
        <f t="shared" si="208"/>
        <v>7337.6285535436955</v>
      </c>
      <c r="W367" s="122">
        <f t="shared" ref="W367:Y367" si="209">SUM(W368:W369)</f>
        <v>8581.455269611808</v>
      </c>
      <c r="X367" s="122">
        <f t="shared" si="209"/>
        <v>6681.2640365290063</v>
      </c>
      <c r="Y367" s="122">
        <f t="shared" si="209"/>
        <v>6050.7941361207277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17690.001574979437</v>
      </c>
      <c r="D368" s="98">
        <v>15504.754763330846</v>
      </c>
      <c r="E368" s="98">
        <v>16467.078983433399</v>
      </c>
      <c r="F368" s="98">
        <v>16604.658087397213</v>
      </c>
      <c r="G368" s="98">
        <v>16673.503531524995</v>
      </c>
      <c r="H368" s="98">
        <v>15431.751720746694</v>
      </c>
      <c r="I368" s="98">
        <v>12904.214450768761</v>
      </c>
      <c r="J368" s="98">
        <v>15107.458657022251</v>
      </c>
      <c r="K368" s="98">
        <v>14964.694571372054</v>
      </c>
      <c r="L368" s="98">
        <v>14311.710406555601</v>
      </c>
      <c r="M368" s="98">
        <v>11497.950196134763</v>
      </c>
      <c r="N368" s="98">
        <v>13071.035501165552</v>
      </c>
      <c r="O368" s="98">
        <v>13228.992254167091</v>
      </c>
      <c r="P368" s="98">
        <v>8956.8088924797139</v>
      </c>
      <c r="Q368" s="98">
        <v>9252.3843284726718</v>
      </c>
      <c r="R368" s="98">
        <v>9593.8622600390172</v>
      </c>
      <c r="S368" s="98">
        <v>9196.8555324229583</v>
      </c>
      <c r="T368" s="98">
        <v>8476.9279861832329</v>
      </c>
      <c r="U368" s="98">
        <v>8313.9044102525368</v>
      </c>
      <c r="V368" s="98">
        <v>7235.8035261003151</v>
      </c>
      <c r="W368" s="98">
        <v>8461.2107740257306</v>
      </c>
      <c r="X368" s="98">
        <v>6589.5088082837001</v>
      </c>
      <c r="Y368" s="98">
        <v>5967.7356641239585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227.64776280890334</v>
      </c>
      <c r="D369" s="98">
        <v>198.64301856697693</v>
      </c>
      <c r="E369" s="98">
        <v>203.0948205244519</v>
      </c>
      <c r="F369" s="98">
        <v>208.2521651118515</v>
      </c>
      <c r="G369" s="98">
        <v>206.23350432191356</v>
      </c>
      <c r="H369" s="98">
        <v>189.08254829653126</v>
      </c>
      <c r="I369" s="98">
        <v>159.69990769550895</v>
      </c>
      <c r="J369" s="98">
        <v>186.02648172786684</v>
      </c>
      <c r="K369" s="98">
        <v>181.08551389779836</v>
      </c>
      <c r="L369" s="98">
        <v>174.25639189420585</v>
      </c>
      <c r="M369" s="98">
        <v>139.98306214844663</v>
      </c>
      <c r="N369" s="98">
        <v>164.87064226309838</v>
      </c>
      <c r="O369" s="98">
        <v>173.23875656857905</v>
      </c>
      <c r="P369" s="98">
        <v>122.23385066629264</v>
      </c>
      <c r="Q369" s="98">
        <v>130.47931383752513</v>
      </c>
      <c r="R369" s="98">
        <v>136.68990709211386</v>
      </c>
      <c r="S369" s="98">
        <v>131.11276050198705</v>
      </c>
      <c r="T369" s="98">
        <v>120.11047964839257</v>
      </c>
      <c r="U369" s="98">
        <v>117.72611531073764</v>
      </c>
      <c r="V369" s="98">
        <v>101.82502744337992</v>
      </c>
      <c r="W369" s="98">
        <v>120.24449558607779</v>
      </c>
      <c r="X369" s="98">
        <v>91.75522824530573</v>
      </c>
      <c r="Y369" s="98">
        <v>83.058471996768986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3.8332886865047486</v>
      </c>
      <c r="D370" s="122">
        <f t="shared" si="210"/>
        <v>9.4335630051811883</v>
      </c>
      <c r="E370" s="122">
        <f t="shared" si="210"/>
        <v>6.1296936536033009</v>
      </c>
      <c r="F370" s="122">
        <f t="shared" si="210"/>
        <v>2.4558808478386642</v>
      </c>
      <c r="G370" s="122">
        <f t="shared" si="210"/>
        <v>2.8198603099204074</v>
      </c>
      <c r="H370" s="122">
        <f t="shared" si="210"/>
        <v>4.6930495360433344</v>
      </c>
      <c r="I370" s="122">
        <f t="shared" si="210"/>
        <v>1.0161021978075599</v>
      </c>
      <c r="J370" s="122">
        <f t="shared" si="210"/>
        <v>5.2147278516653479</v>
      </c>
      <c r="K370" s="122">
        <f t="shared" si="210"/>
        <v>18.827534799850881</v>
      </c>
      <c r="L370" s="122">
        <f t="shared" si="210"/>
        <v>10.874162380190031</v>
      </c>
      <c r="M370" s="122">
        <f t="shared" si="210"/>
        <v>7.654382619788545</v>
      </c>
      <c r="N370" s="122">
        <f t="shared" si="210"/>
        <v>6.6523062251747183</v>
      </c>
      <c r="O370" s="122">
        <f t="shared" si="210"/>
        <v>12.679418499818571</v>
      </c>
      <c r="P370" s="122">
        <f t="shared" si="210"/>
        <v>5.2972827600858068</v>
      </c>
      <c r="Q370" s="122">
        <f t="shared" si="210"/>
        <v>8.2060088802060935</v>
      </c>
      <c r="R370" s="122">
        <f t="shared" si="210"/>
        <v>25.502592042709914</v>
      </c>
      <c r="S370" s="122">
        <f t="shared" si="210"/>
        <v>30.604702982506243</v>
      </c>
      <c r="T370" s="122">
        <f t="shared" si="210"/>
        <v>23.524878050294106</v>
      </c>
      <c r="U370" s="122">
        <f t="shared" si="210"/>
        <v>51.800975311078041</v>
      </c>
      <c r="V370" s="122">
        <f t="shared" si="210"/>
        <v>24.44073553130599</v>
      </c>
      <c r="W370" s="122">
        <f t="shared" si="210"/>
        <v>66.611406542868551</v>
      </c>
      <c r="X370" s="122">
        <f t="shared" si="210"/>
        <v>7.1743347294954329</v>
      </c>
      <c r="Y370" s="122">
        <f t="shared" si="210"/>
        <v>5.1180169039800951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3.8332886865047486</v>
      </c>
      <c r="D371" s="98">
        <f>RES_hhdet_in_fech!D48</f>
        <v>9.4335630051811883</v>
      </c>
      <c r="E371" s="98">
        <f>RES_hhdet_in_fech!E48</f>
        <v>6.1296936536033009</v>
      </c>
      <c r="F371" s="98">
        <f>RES_hhdet_in_fech!F48</f>
        <v>2.4558808478386642</v>
      </c>
      <c r="G371" s="98">
        <f>RES_hhdet_in_fech!G48</f>
        <v>2.8198603099204074</v>
      </c>
      <c r="H371" s="98">
        <f>RES_hhdet_in_fech!H48</f>
        <v>4.6930495360433344</v>
      </c>
      <c r="I371" s="98">
        <f>RES_hhdet_in_fech!I48</f>
        <v>1.0161021978075599</v>
      </c>
      <c r="J371" s="98">
        <f>RES_hhdet_in_fech!J48</f>
        <v>5.2147278516653479</v>
      </c>
      <c r="K371" s="98">
        <f>RES_hhdet_in_fech!K48</f>
        <v>18.827534799850881</v>
      </c>
      <c r="L371" s="98">
        <f>RES_hhdet_in_fech!L48</f>
        <v>10.874162380190031</v>
      </c>
      <c r="M371" s="98">
        <f>RES_hhdet_in_fech!M48</f>
        <v>7.654382619788545</v>
      </c>
      <c r="N371" s="98">
        <f>RES_hhdet_in_fech!N48</f>
        <v>6.6523062251747183</v>
      </c>
      <c r="O371" s="98">
        <f>RES_hhdet_in_fech!O48</f>
        <v>12.679418499818571</v>
      </c>
      <c r="P371" s="98">
        <f>RES_hhdet_in_fech!P48</f>
        <v>5.2972827600858068</v>
      </c>
      <c r="Q371" s="98">
        <f>RES_hhdet_in_fech!Q48</f>
        <v>8.2060088802060935</v>
      </c>
      <c r="R371" s="98">
        <f>RES_hhdet_in_fech!R48</f>
        <v>25.502592042709914</v>
      </c>
      <c r="S371" s="98">
        <f>RES_hhdet_in_fech!S48</f>
        <v>30.604702982506243</v>
      </c>
      <c r="T371" s="98">
        <f>RES_hhdet_in_fech!T48</f>
        <v>23.524878050294106</v>
      </c>
      <c r="U371" s="98">
        <f>RES_hhdet_in_fech!U48</f>
        <v>51.800975311078041</v>
      </c>
      <c r="V371" s="98">
        <f>RES_hhdet_in_fech!V48</f>
        <v>24.44073553130599</v>
      </c>
      <c r="W371" s="98">
        <f>RES_hhdet_in_fech!W48</f>
        <v>66.611406542868551</v>
      </c>
      <c r="X371" s="98">
        <f>RES_hhdet_in_fech!X48</f>
        <v>7.1743347294954329</v>
      </c>
      <c r="Y371" s="98">
        <f>RES_hhdet_in_fech!Y48</f>
        <v>5.1180169039800951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1405.5828203723072</v>
      </c>
      <c r="D372" s="122">
        <v>1355.5773324213267</v>
      </c>
      <c r="E372" s="122">
        <v>1485.1425597327554</v>
      </c>
      <c r="F372" s="122">
        <v>1421.2715767847221</v>
      </c>
      <c r="G372" s="122">
        <v>1381.2837696153649</v>
      </c>
      <c r="H372" s="122">
        <v>1375.802409694159</v>
      </c>
      <c r="I372" s="122">
        <v>1383.1372947303737</v>
      </c>
      <c r="J372" s="122">
        <v>1521.2304495250776</v>
      </c>
      <c r="K372" s="122">
        <v>1364.2451451666007</v>
      </c>
      <c r="L372" s="122">
        <v>1377.5819825547301</v>
      </c>
      <c r="M372" s="122">
        <v>1444.8656487673861</v>
      </c>
      <c r="N372" s="122">
        <v>1565.5290232488915</v>
      </c>
      <c r="O372" s="122">
        <v>1558.6329792749902</v>
      </c>
      <c r="P372" s="122">
        <v>1414.9024446618218</v>
      </c>
      <c r="Q372" s="122">
        <v>1315.4329519012304</v>
      </c>
      <c r="R372" s="122">
        <v>1628.5333042930495</v>
      </c>
      <c r="S372" s="122">
        <v>1580.192937417871</v>
      </c>
      <c r="T372" s="122">
        <v>1520.1586674282398</v>
      </c>
      <c r="U372" s="122">
        <v>1524.3017365459066</v>
      </c>
      <c r="V372" s="122">
        <v>1501.2241539700785</v>
      </c>
      <c r="W372" s="122">
        <v>1507.9838867968513</v>
      </c>
      <c r="X372" s="122">
        <v>1024.6172955123334</v>
      </c>
      <c r="Y372" s="122">
        <v>982.00267605455952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1587.721012339696</v>
      </c>
      <c r="D373" s="98">
        <v>1520.0161671743454</v>
      </c>
      <c r="E373" s="98">
        <v>1617.2511094295803</v>
      </c>
      <c r="F373" s="98">
        <v>1566.2482400939186</v>
      </c>
      <c r="G373" s="98">
        <v>1546.3973926868582</v>
      </c>
      <c r="H373" s="98">
        <v>1569.0511592292673</v>
      </c>
      <c r="I373" s="98">
        <v>1455.3642211509116</v>
      </c>
      <c r="J373" s="98">
        <v>1603.6275216778713</v>
      </c>
      <c r="K373" s="98">
        <v>1516.3035733671902</v>
      </c>
      <c r="L373" s="98">
        <v>1517.5986431868466</v>
      </c>
      <c r="M373" s="98">
        <v>1641.2244958409422</v>
      </c>
      <c r="N373" s="98">
        <v>1726.9938098024732</v>
      </c>
      <c r="O373" s="98">
        <v>1622.1118795400205</v>
      </c>
      <c r="P373" s="98">
        <v>1475.8866288178347</v>
      </c>
      <c r="Q373" s="98">
        <v>1315.4329519012304</v>
      </c>
      <c r="R373" s="98">
        <v>1629.5723700439119</v>
      </c>
      <c r="S373" s="98">
        <v>1580.3764377091611</v>
      </c>
      <c r="T373" s="98">
        <v>1520.6795560358</v>
      </c>
      <c r="U373" s="98">
        <v>1525.0364004716764</v>
      </c>
      <c r="V373" s="98">
        <v>1512.2869731197536</v>
      </c>
      <c r="W373" s="98">
        <v>1625.5763497483265</v>
      </c>
      <c r="X373" s="98">
        <v>1013.9765992594023</v>
      </c>
      <c r="Y373" s="98">
        <v>996.8755855424555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1066.5685902543253</v>
      </c>
      <c r="D374" s="98">
        <v>0</v>
      </c>
      <c r="E374" s="98">
        <v>1093.7461332258047</v>
      </c>
      <c r="F374" s="98">
        <v>1056.9907273175641</v>
      </c>
      <c r="G374" s="98">
        <v>1033.1021597208903</v>
      </c>
      <c r="H374" s="98">
        <v>1044.6392668690216</v>
      </c>
      <c r="I374" s="98">
        <v>998.0310334984373</v>
      </c>
      <c r="J374" s="98">
        <v>1092.017171731811</v>
      </c>
      <c r="K374" s="98">
        <v>1025.4692910390856</v>
      </c>
      <c r="L374" s="98">
        <v>1180.5235983879959</v>
      </c>
      <c r="M374" s="98">
        <v>1125.5848313733748</v>
      </c>
      <c r="N374" s="98">
        <v>1245.5315170920458</v>
      </c>
      <c r="O374" s="98">
        <v>0</v>
      </c>
      <c r="P374" s="98">
        <v>1095.0481098612001</v>
      </c>
      <c r="Q374" s="98">
        <v>0</v>
      </c>
      <c r="R374" s="98">
        <v>1277.0676381514047</v>
      </c>
      <c r="S374" s="98">
        <v>1268.9406384547647</v>
      </c>
      <c r="T374" s="98">
        <v>1237.998044063708</v>
      </c>
      <c r="U374" s="98">
        <v>1250.3266672683199</v>
      </c>
      <c r="V374" s="98">
        <v>0</v>
      </c>
      <c r="W374" s="98">
        <v>1356.8240790189061</v>
      </c>
      <c r="X374" s="98">
        <v>818.42974001869629</v>
      </c>
      <c r="Y374" s="98">
        <v>804.35731676618116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380.32987301705219</v>
      </c>
      <c r="D375" s="101">
        <v>0</v>
      </c>
      <c r="E375" s="101">
        <v>392.03741791359869</v>
      </c>
      <c r="F375" s="101">
        <v>367.73427167398586</v>
      </c>
      <c r="G375" s="101">
        <v>330.41318305309238</v>
      </c>
      <c r="H375" s="101">
        <v>317.6411131743821</v>
      </c>
      <c r="I375" s="101">
        <v>355.16505938451138</v>
      </c>
      <c r="J375" s="101">
        <v>360.83580459893813</v>
      </c>
      <c r="K375" s="101">
        <v>310.89151040654872</v>
      </c>
      <c r="L375" s="101">
        <v>678.93300518824822</v>
      </c>
      <c r="M375" s="101">
        <v>324.01325104718626</v>
      </c>
      <c r="N375" s="101">
        <v>441.44183456408967</v>
      </c>
      <c r="O375" s="101">
        <v>0</v>
      </c>
      <c r="P375" s="101">
        <v>282.41487973357107</v>
      </c>
      <c r="Q375" s="101">
        <v>0</v>
      </c>
      <c r="R375" s="101">
        <v>339.97092541647851</v>
      </c>
      <c r="S375" s="101">
        <v>369.52265231158094</v>
      </c>
      <c r="T375" s="101">
        <v>352.71033264274564</v>
      </c>
      <c r="U375" s="101">
        <v>323.41608857955288</v>
      </c>
      <c r="V375" s="101">
        <v>0</v>
      </c>
      <c r="W375" s="101">
        <v>358.87145072596513</v>
      </c>
      <c r="X375" s="101">
        <v>78.938843819622306</v>
      </c>
      <c r="Y375" s="101">
        <v>68.10282180168808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686.23871723727314</v>
      </c>
      <c r="D376" s="104">
        <v>0</v>
      </c>
      <c r="E376" s="104">
        <v>701.70871531220598</v>
      </c>
      <c r="F376" s="104">
        <v>689.25645564357785</v>
      </c>
      <c r="G376" s="104">
        <v>702.68897666779776</v>
      </c>
      <c r="H376" s="104">
        <v>726.99815369463954</v>
      </c>
      <c r="I376" s="104">
        <v>642.86597411392609</v>
      </c>
      <c r="J376" s="104">
        <v>731.18136713287265</v>
      </c>
      <c r="K376" s="104">
        <v>714.57778063253704</v>
      </c>
      <c r="L376" s="104">
        <v>501.5905931997475</v>
      </c>
      <c r="M376" s="104">
        <v>801.57158032618861</v>
      </c>
      <c r="N376" s="104">
        <v>804.08968252795614</v>
      </c>
      <c r="O376" s="104">
        <v>0</v>
      </c>
      <c r="P376" s="104">
        <v>812.63323012762896</v>
      </c>
      <c r="Q376" s="104">
        <v>0</v>
      </c>
      <c r="R376" s="104">
        <v>937.0967127349262</v>
      </c>
      <c r="S376" s="104">
        <v>899.41798614318395</v>
      </c>
      <c r="T376" s="104">
        <v>885.28771142096218</v>
      </c>
      <c r="U376" s="104">
        <v>926.9105786887668</v>
      </c>
      <c r="V376" s="104">
        <v>0</v>
      </c>
      <c r="W376" s="104">
        <v>997.95262829294086</v>
      </c>
      <c r="X376" s="104">
        <v>739.49089619907397</v>
      </c>
      <c r="Y376" s="104">
        <v>736.25449496449301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1240.1479608095196</v>
      </c>
      <c r="D377" s="101">
        <v>1235.5937620051152</v>
      </c>
      <c r="E377" s="101">
        <v>1302.4732846442573</v>
      </c>
      <c r="F377" s="101">
        <v>1306.7986100334442</v>
      </c>
      <c r="G377" s="101">
        <v>1208.1786830537826</v>
      </c>
      <c r="H377" s="101">
        <v>1251.4813761932576</v>
      </c>
      <c r="I377" s="101">
        <v>1260.3207399267005</v>
      </c>
      <c r="J377" s="101">
        <v>1279.0616930673029</v>
      </c>
      <c r="K377" s="101">
        <v>1179.432661204434</v>
      </c>
      <c r="L377" s="101">
        <v>1291.2157033448523</v>
      </c>
      <c r="M377" s="101">
        <v>1384.3022674256258</v>
      </c>
      <c r="N377" s="101">
        <v>1471.7546648942953</v>
      </c>
      <c r="O377" s="101">
        <v>1539.9554283131317</v>
      </c>
      <c r="P377" s="101">
        <v>1360.2242105550454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1503.144882012685</v>
      </c>
      <c r="W377" s="101">
        <v>1447.2674403424687</v>
      </c>
      <c r="X377" s="101">
        <v>1072.8290579199231</v>
      </c>
      <c r="Y377" s="101">
        <v>990.14805141146257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962.43818722720209</v>
      </c>
      <c r="D378" s="104">
        <v>952.16954635043066</v>
      </c>
      <c r="E378" s="104">
        <v>1013.8180627523951</v>
      </c>
      <c r="F378" s="104">
        <v>1015.3343498871518</v>
      </c>
      <c r="G378" s="104">
        <v>932.3079516769626</v>
      </c>
      <c r="H378" s="104">
        <v>962.96848661659988</v>
      </c>
      <c r="I378" s="104">
        <v>986.52453151927728</v>
      </c>
      <c r="J378" s="104">
        <v>995.49527486937427</v>
      </c>
      <c r="K378" s="104">
        <v>912.57895784733489</v>
      </c>
      <c r="L378" s="104">
        <v>1089.8351431568121</v>
      </c>
      <c r="M378" s="104">
        <v>1074.5162915092881</v>
      </c>
      <c r="N378" s="104">
        <v>1172.4378523561688</v>
      </c>
      <c r="O378" s="104">
        <v>1241.3304456417916</v>
      </c>
      <c r="P378" s="104">
        <v>1082.1846237087154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1262.8625909698703</v>
      </c>
      <c r="W378" s="104">
        <v>1224.4208220120615</v>
      </c>
      <c r="X378" s="104">
        <v>892.68660354033375</v>
      </c>
      <c r="Y378" s="104">
        <v>831.69179596014953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297.04178514504588</v>
      </c>
      <c r="D379" s="98">
        <v>270.17636470109426</v>
      </c>
      <c r="E379" s="98">
        <v>315.76653895773404</v>
      </c>
      <c r="F379" s="98">
        <v>306.87972780315442</v>
      </c>
      <c r="G379" s="98">
        <v>257.9566222905267</v>
      </c>
      <c r="H379" s="98">
        <v>253.05643592176571</v>
      </c>
      <c r="I379" s="98">
        <v>307.87079341763393</v>
      </c>
      <c r="J379" s="98">
        <v>287.415032334866</v>
      </c>
      <c r="K379" s="98">
        <v>240.96940058020996</v>
      </c>
      <c r="L379" s="98">
        <v>577.62199228268446</v>
      </c>
      <c r="M379" s="98">
        <v>272.84079180996008</v>
      </c>
      <c r="N379" s="98">
        <v>375.84882942407324</v>
      </c>
      <c r="O379" s="98">
        <v>411.08204772269096</v>
      </c>
      <c r="P379" s="98">
        <v>260.20427195145317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324.35558241448291</v>
      </c>
      <c r="W379" s="98">
        <v>318.02176676512505</v>
      </c>
      <c r="X379" s="98">
        <v>90.441838684516824</v>
      </c>
      <c r="Y379" s="98">
        <v>68.192434667503449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665.39640208215633</v>
      </c>
      <c r="D380" s="98">
        <v>681.99318164933629</v>
      </c>
      <c r="E380" s="98">
        <v>698.05152379466097</v>
      </c>
      <c r="F380" s="98">
        <v>708.45462208399761</v>
      </c>
      <c r="G380" s="98">
        <v>674.35132938643585</v>
      </c>
      <c r="H380" s="98">
        <v>709.91205069483419</v>
      </c>
      <c r="I380" s="98">
        <v>678.65373810164328</v>
      </c>
      <c r="J380" s="98">
        <v>708.08024253450833</v>
      </c>
      <c r="K380" s="98">
        <v>671.60955726712496</v>
      </c>
      <c r="L380" s="98">
        <v>512.21315087412779</v>
      </c>
      <c r="M380" s="98">
        <v>801.67549969932804</v>
      </c>
      <c r="N380" s="98">
        <v>796.58902293209565</v>
      </c>
      <c r="O380" s="98">
        <v>830.24839791910063</v>
      </c>
      <c r="P380" s="98">
        <v>821.98035175726238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938.50700855538742</v>
      </c>
      <c r="W380" s="98">
        <v>906.39905524693643</v>
      </c>
      <c r="X380" s="98">
        <v>802.24476485581692</v>
      </c>
      <c r="Y380" s="98">
        <v>763.49936129264609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808.90038634684845</v>
      </c>
      <c r="D381" s="122">
        <v>824.07650244194531</v>
      </c>
      <c r="E381" s="122">
        <v>792.45187027202905</v>
      </c>
      <c r="F381" s="122">
        <v>728.86459560210039</v>
      </c>
      <c r="G381" s="122">
        <v>731.85682154428741</v>
      </c>
      <c r="H381" s="122">
        <v>735.10632374809052</v>
      </c>
      <c r="I381" s="122">
        <v>771.32224336185925</v>
      </c>
      <c r="J381" s="122">
        <v>772.56103736992645</v>
      </c>
      <c r="K381" s="122">
        <v>643.37059130626915</v>
      </c>
      <c r="L381" s="122">
        <v>796.89092308944146</v>
      </c>
      <c r="M381" s="122">
        <v>790.65767268572142</v>
      </c>
      <c r="N381" s="122">
        <v>827.69466400614635</v>
      </c>
      <c r="O381" s="122">
        <v>846.86144351308451</v>
      </c>
      <c r="P381" s="122">
        <v>747.14692061014318</v>
      </c>
      <c r="Q381" s="122">
        <v>769.49480643762877</v>
      </c>
      <c r="R381" s="122">
        <v>723.88258875306678</v>
      </c>
      <c r="S381" s="122">
        <v>766.78028095370803</v>
      </c>
      <c r="T381" s="122">
        <v>754.99049558501474</v>
      </c>
      <c r="U381" s="122">
        <v>741.18542865003712</v>
      </c>
      <c r="V381" s="122">
        <v>759.6347549888377</v>
      </c>
      <c r="W381" s="122">
        <v>689.54403934374488</v>
      </c>
      <c r="X381" s="122">
        <v>734.29937353717605</v>
      </c>
      <c r="Y381" s="122">
        <v>685.40234335513742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896.70543985616791</v>
      </c>
      <c r="D382" s="98">
        <v>919.04240303839458</v>
      </c>
      <c r="E382" s="98">
        <v>867.37593945090703</v>
      </c>
      <c r="F382" s="98">
        <v>854.41236628842421</v>
      </c>
      <c r="G382" s="98">
        <v>834.61103858316596</v>
      </c>
      <c r="H382" s="98">
        <v>836.25537072573252</v>
      </c>
      <c r="I382" s="98">
        <v>890.60992360769637</v>
      </c>
      <c r="J382" s="98">
        <v>842.91758473286495</v>
      </c>
      <c r="K382" s="98">
        <v>858.44904866851869</v>
      </c>
      <c r="L382" s="98">
        <v>887.94533458135561</v>
      </c>
      <c r="M382" s="98">
        <v>934.32181074817493</v>
      </c>
      <c r="N382" s="98">
        <v>942.88960575910608</v>
      </c>
      <c r="O382" s="98">
        <v>945.82988157346745</v>
      </c>
      <c r="P382" s="98">
        <v>953.85741859420739</v>
      </c>
      <c r="Q382" s="98">
        <v>950.28655707015207</v>
      </c>
      <c r="R382" s="98">
        <v>875.22974598570181</v>
      </c>
      <c r="S382" s="98">
        <v>952.56834298719116</v>
      </c>
      <c r="T382" s="98">
        <v>935.1166075385978</v>
      </c>
      <c r="U382" s="98">
        <v>938.53422863160824</v>
      </c>
      <c r="V382" s="98">
        <v>1022.1920692638735</v>
      </c>
      <c r="W382" s="98">
        <v>979.7668092486216</v>
      </c>
      <c r="X382" s="98">
        <v>979.31052814609177</v>
      </c>
      <c r="Y382" s="98">
        <v>918.6400872862672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746.1084295657372</v>
      </c>
      <c r="D383" s="33">
        <v>745.62357287704356</v>
      </c>
      <c r="E383" s="33">
        <v>731.58214337952973</v>
      </c>
      <c r="F383" s="33">
        <v>607.54399702919522</v>
      </c>
      <c r="G383" s="33">
        <v>658.12716356803821</v>
      </c>
      <c r="H383" s="33">
        <v>678.57171580992394</v>
      </c>
      <c r="I383" s="33">
        <v>705.00637525277443</v>
      </c>
      <c r="J383" s="33">
        <v>739.89536375531998</v>
      </c>
      <c r="K383" s="33">
        <v>531.70032942376838</v>
      </c>
      <c r="L383" s="33">
        <v>747.12288279374457</v>
      </c>
      <c r="M383" s="33">
        <v>709.7233240019068</v>
      </c>
      <c r="N383" s="33">
        <v>774.99767383866742</v>
      </c>
      <c r="O383" s="33">
        <v>800.96521012257062</v>
      </c>
      <c r="P383" s="33">
        <v>658.05777414221177</v>
      </c>
      <c r="Q383" s="33">
        <v>702.38316184532073</v>
      </c>
      <c r="R383" s="33">
        <v>684.54451223256592</v>
      </c>
      <c r="S383" s="33">
        <v>709.55508528310031</v>
      </c>
      <c r="T383" s="33">
        <v>696.11751040403533</v>
      </c>
      <c r="U383" s="33">
        <v>674.86121018633651</v>
      </c>
      <c r="V383" s="33">
        <v>691.96699009579675</v>
      </c>
      <c r="W383" s="33">
        <v>644.42054934158011</v>
      </c>
      <c r="X383" s="33">
        <v>722.93160381970097</v>
      </c>
      <c r="Y383" s="33">
        <v>660.5252276653905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10999.835631565669</v>
      </c>
      <c r="D385" s="117">
        <f t="shared" si="211"/>
        <v>9895.0234850566885</v>
      </c>
      <c r="E385" s="117">
        <f t="shared" si="211"/>
        <v>10518.243583660011</v>
      </c>
      <c r="F385" s="117">
        <f t="shared" si="211"/>
        <v>10605.640766794148</v>
      </c>
      <c r="G385" s="117">
        <f t="shared" si="211"/>
        <v>10703.64042423355</v>
      </c>
      <c r="H385" s="117">
        <f t="shared" si="211"/>
        <v>10129.131140118061</v>
      </c>
      <c r="I385" s="117">
        <f t="shared" si="211"/>
        <v>8760.3746555305042</v>
      </c>
      <c r="J385" s="117">
        <f t="shared" si="211"/>
        <v>10196.910715762511</v>
      </c>
      <c r="K385" s="117">
        <f t="shared" si="211"/>
        <v>10090.554173887029</v>
      </c>
      <c r="L385" s="117">
        <f t="shared" si="211"/>
        <v>9953.9557891636377</v>
      </c>
      <c r="M385" s="117">
        <f t="shared" si="211"/>
        <v>8515.5688657004721</v>
      </c>
      <c r="N385" s="117">
        <f t="shared" si="211"/>
        <v>9855.9556546147505</v>
      </c>
      <c r="O385" s="117">
        <f t="shared" si="211"/>
        <v>10420.111859265375</v>
      </c>
      <c r="P385" s="117">
        <f t="shared" si="211"/>
        <v>7742.7610388212861</v>
      </c>
      <c r="Q385" s="117">
        <f t="shared" si="211"/>
        <v>8163.9581010235343</v>
      </c>
      <c r="R385" s="117">
        <f t="shared" ref="R385:V385" si="212">R386+R389+R391+R400</f>
        <v>8814.6640372059301</v>
      </c>
      <c r="S385" s="117">
        <f t="shared" si="212"/>
        <v>8616.9675220339814</v>
      </c>
      <c r="T385" s="117">
        <f t="shared" si="212"/>
        <v>8050.858833157381</v>
      </c>
      <c r="U385" s="117">
        <f t="shared" si="212"/>
        <v>8066.7263854828798</v>
      </c>
      <c r="V385" s="117">
        <f t="shared" si="212"/>
        <v>7215.5625468865337</v>
      </c>
      <c r="W385" s="117">
        <f t="shared" ref="W385:Y385" si="213">W386+W389+W391+W400</f>
        <v>8297.368111284226</v>
      </c>
      <c r="X385" s="117">
        <f t="shared" si="213"/>
        <v>6393.7411111058718</v>
      </c>
      <c r="Y385" s="117">
        <f t="shared" si="213"/>
        <v>5822.7296663794505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9535.9479417709899</v>
      </c>
      <c r="D386" s="122">
        <f t="shared" si="214"/>
        <v>8429.4890286278969</v>
      </c>
      <c r="E386" s="122">
        <f t="shared" si="214"/>
        <v>9025.7875388297707</v>
      </c>
      <c r="F386" s="122">
        <f t="shared" si="214"/>
        <v>9185.8749288372637</v>
      </c>
      <c r="G386" s="122">
        <f t="shared" si="214"/>
        <v>9306.2813353561069</v>
      </c>
      <c r="H386" s="122">
        <f t="shared" si="214"/>
        <v>8693.1272328717496</v>
      </c>
      <c r="I386" s="122">
        <f t="shared" si="214"/>
        <v>7342.3484062241096</v>
      </c>
      <c r="J386" s="122">
        <f t="shared" si="214"/>
        <v>8686.012632906366</v>
      </c>
      <c r="K386" s="122">
        <f t="shared" si="214"/>
        <v>8701.1271965051274</v>
      </c>
      <c r="L386" s="122">
        <f t="shared" si="214"/>
        <v>8428.9853607747809</v>
      </c>
      <c r="M386" s="122">
        <f t="shared" si="214"/>
        <v>6926.5414906192636</v>
      </c>
      <c r="N386" s="122">
        <f t="shared" si="214"/>
        <v>8155.2442147017346</v>
      </c>
      <c r="O386" s="122">
        <f t="shared" si="214"/>
        <v>8650.065266720183</v>
      </c>
      <c r="P386" s="122">
        <f t="shared" si="214"/>
        <v>6165.7717399483217</v>
      </c>
      <c r="Q386" s="122">
        <f t="shared" si="214"/>
        <v>6624.3990105030898</v>
      </c>
      <c r="R386" s="122">
        <f t="shared" ref="R386:V386" si="215">SUM(R387:R388)</f>
        <v>6969.413223786556</v>
      </c>
      <c r="S386" s="122">
        <f t="shared" si="215"/>
        <v>6725.8188524321895</v>
      </c>
      <c r="T386" s="122">
        <f t="shared" si="215"/>
        <v>6212.2703266591552</v>
      </c>
      <c r="U386" s="122">
        <f t="shared" si="215"/>
        <v>6096.6589234943631</v>
      </c>
      <c r="V386" s="122">
        <f t="shared" si="215"/>
        <v>5315.2756427578179</v>
      </c>
      <c r="W386" s="122">
        <f t="shared" ref="W386:Y386" si="216">SUM(W387:W388)</f>
        <v>6232.5198051563393</v>
      </c>
      <c r="X386" s="122">
        <f t="shared" si="216"/>
        <v>4859.5955457926166</v>
      </c>
      <c r="Y386" s="122">
        <f t="shared" si="216"/>
        <v>4405.4603174364102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9308.3001789620866</v>
      </c>
      <c r="D387" s="98">
        <v>8230.8460100609191</v>
      </c>
      <c r="E387" s="98">
        <v>8822.6927183053194</v>
      </c>
      <c r="F387" s="98">
        <v>8977.6227637254124</v>
      </c>
      <c r="G387" s="98">
        <v>9100.0478310341932</v>
      </c>
      <c r="H387" s="98">
        <v>8504.0446845752176</v>
      </c>
      <c r="I387" s="98">
        <v>7182.6484985286006</v>
      </c>
      <c r="J387" s="98">
        <v>8499.9861511784984</v>
      </c>
      <c r="K387" s="98">
        <v>8520.0416826073288</v>
      </c>
      <c r="L387" s="98">
        <v>8254.7289688805758</v>
      </c>
      <c r="M387" s="98">
        <v>6786.5584284708166</v>
      </c>
      <c r="N387" s="98">
        <v>7990.3735724386361</v>
      </c>
      <c r="O387" s="98">
        <v>8476.8265101516045</v>
      </c>
      <c r="P387" s="98">
        <v>6043.537889282029</v>
      </c>
      <c r="Q387" s="98">
        <v>6493.9196966655645</v>
      </c>
      <c r="R387" s="98">
        <v>6832.7233166944425</v>
      </c>
      <c r="S387" s="98">
        <v>6594.7060919302021</v>
      </c>
      <c r="T387" s="98">
        <v>6092.1598470107629</v>
      </c>
      <c r="U387" s="98">
        <v>5978.9328081836256</v>
      </c>
      <c r="V387" s="98">
        <v>5213.4506153144375</v>
      </c>
      <c r="W387" s="98">
        <v>6112.2753095702619</v>
      </c>
      <c r="X387" s="98">
        <v>4767.8403175473104</v>
      </c>
      <c r="Y387" s="98">
        <v>4322.401845439641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227.64776280890334</v>
      </c>
      <c r="D388" s="98">
        <v>198.64301856697693</v>
      </c>
      <c r="E388" s="98">
        <v>203.0948205244519</v>
      </c>
      <c r="F388" s="98">
        <v>208.2521651118515</v>
      </c>
      <c r="G388" s="98">
        <v>206.23350432191356</v>
      </c>
      <c r="H388" s="98">
        <v>189.08254829653126</v>
      </c>
      <c r="I388" s="98">
        <v>159.69990769550895</v>
      </c>
      <c r="J388" s="98">
        <v>186.02648172786684</v>
      </c>
      <c r="K388" s="98">
        <v>181.08551389779836</v>
      </c>
      <c r="L388" s="98">
        <v>174.25639189420585</v>
      </c>
      <c r="M388" s="98">
        <v>139.98306214844663</v>
      </c>
      <c r="N388" s="98">
        <v>164.87064226309838</v>
      </c>
      <c r="O388" s="98">
        <v>173.23875656857905</v>
      </c>
      <c r="P388" s="98">
        <v>122.23385066629264</v>
      </c>
      <c r="Q388" s="98">
        <v>130.47931383752513</v>
      </c>
      <c r="R388" s="98">
        <v>136.68990709211386</v>
      </c>
      <c r="S388" s="98">
        <v>131.11276050198705</v>
      </c>
      <c r="T388" s="98">
        <v>120.11047964839257</v>
      </c>
      <c r="U388" s="98">
        <v>117.72611531073764</v>
      </c>
      <c r="V388" s="98">
        <v>101.82502744337992</v>
      </c>
      <c r="W388" s="98">
        <v>120.24449558607779</v>
      </c>
      <c r="X388" s="98">
        <v>91.75522824530573</v>
      </c>
      <c r="Y388" s="98">
        <v>83.058471996768986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8.8602608141527508</v>
      </c>
      <c r="D389" s="122">
        <f t="shared" si="217"/>
        <v>22.727508554003084</v>
      </c>
      <c r="E389" s="122">
        <f t="shared" si="217"/>
        <v>15.376354415290471</v>
      </c>
      <c r="F389" s="122">
        <f t="shared" si="217"/>
        <v>6.4063748771611717</v>
      </c>
      <c r="G389" s="122">
        <f t="shared" si="217"/>
        <v>7.6419485257177104</v>
      </c>
      <c r="H389" s="122">
        <f t="shared" si="217"/>
        <v>13.200566818323908</v>
      </c>
      <c r="I389" s="122">
        <f t="shared" si="217"/>
        <v>2.9639134954855395</v>
      </c>
      <c r="J389" s="122">
        <f t="shared" si="217"/>
        <v>15.764383433764104</v>
      </c>
      <c r="K389" s="122">
        <f t="shared" si="217"/>
        <v>58.959172919449713</v>
      </c>
      <c r="L389" s="122">
        <f t="shared" si="217"/>
        <v>35.259149714381365</v>
      </c>
      <c r="M389" s="122">
        <f t="shared" si="217"/>
        <v>25.792121985174838</v>
      </c>
      <c r="N389" s="122">
        <f t="shared" si="217"/>
        <v>23.39599905246968</v>
      </c>
      <c r="O389" s="122">
        <f t="shared" si="217"/>
        <v>46.715644247564192</v>
      </c>
      <c r="P389" s="122">
        <f t="shared" si="217"/>
        <v>20.42354294348538</v>
      </c>
      <c r="Q389" s="122">
        <f t="shared" si="217"/>
        <v>32.715695983544066</v>
      </c>
      <c r="R389" s="122">
        <f t="shared" si="217"/>
        <v>102.39933846636127</v>
      </c>
      <c r="S389" s="122">
        <f t="shared" si="217"/>
        <v>122.98236125593127</v>
      </c>
      <c r="T389" s="122">
        <f t="shared" si="217"/>
        <v>94.615335954569076</v>
      </c>
      <c r="U389" s="122">
        <f t="shared" si="217"/>
        <v>208.54191933327655</v>
      </c>
      <c r="V389" s="122">
        <f t="shared" si="217"/>
        <v>98.666849529070205</v>
      </c>
      <c r="W389" s="122">
        <f t="shared" si="217"/>
        <v>271.34770120609409</v>
      </c>
      <c r="X389" s="122">
        <f t="shared" si="217"/>
        <v>29.542945895631014</v>
      </c>
      <c r="Y389" s="122">
        <f t="shared" si="217"/>
        <v>21.330715208160665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8.8602608141527508</v>
      </c>
      <c r="D390" s="98">
        <f>RES_hhdet_in_tesh!D48</f>
        <v>22.727508554003084</v>
      </c>
      <c r="E390" s="98">
        <f>RES_hhdet_in_tesh!E48</f>
        <v>15.376354415290471</v>
      </c>
      <c r="F390" s="98">
        <f>RES_hhdet_in_tesh!F48</f>
        <v>6.4063748771611717</v>
      </c>
      <c r="G390" s="98">
        <f>RES_hhdet_in_tesh!G48</f>
        <v>7.6419485257177104</v>
      </c>
      <c r="H390" s="98">
        <f>RES_hhdet_in_tesh!H48</f>
        <v>13.200566818323908</v>
      </c>
      <c r="I390" s="98">
        <f>RES_hhdet_in_tesh!I48</f>
        <v>2.9639134954855395</v>
      </c>
      <c r="J390" s="98">
        <f>RES_hhdet_in_tesh!J48</f>
        <v>15.764383433764104</v>
      </c>
      <c r="K390" s="98">
        <f>RES_hhdet_in_tesh!K48</f>
        <v>58.959172919449713</v>
      </c>
      <c r="L390" s="98">
        <f>RES_hhdet_in_tesh!L48</f>
        <v>35.259149714381365</v>
      </c>
      <c r="M390" s="98">
        <f>RES_hhdet_in_tesh!M48</f>
        <v>25.792121985174838</v>
      </c>
      <c r="N390" s="98">
        <f>RES_hhdet_in_tesh!N48</f>
        <v>23.39599905246968</v>
      </c>
      <c r="O390" s="98">
        <f>RES_hhdet_in_tesh!O48</f>
        <v>46.715644247564192</v>
      </c>
      <c r="P390" s="98">
        <f>RES_hhdet_in_tesh!P48</f>
        <v>20.42354294348538</v>
      </c>
      <c r="Q390" s="98">
        <f>RES_hhdet_in_tesh!Q48</f>
        <v>32.715695983544066</v>
      </c>
      <c r="R390" s="98">
        <f>RES_hhdet_in_tesh!R48</f>
        <v>102.39933846636127</v>
      </c>
      <c r="S390" s="98">
        <f>RES_hhdet_in_tesh!S48</f>
        <v>122.98236125593127</v>
      </c>
      <c r="T390" s="98">
        <f>RES_hhdet_in_tesh!T48</f>
        <v>94.615335954569076</v>
      </c>
      <c r="U390" s="98">
        <f>RES_hhdet_in_tesh!U48</f>
        <v>208.54191933327655</v>
      </c>
      <c r="V390" s="98">
        <f>RES_hhdet_in_tesh!V48</f>
        <v>98.666849529070205</v>
      </c>
      <c r="W390" s="98">
        <f>RES_hhdet_in_tesh!W48</f>
        <v>271.34770120609409</v>
      </c>
      <c r="X390" s="98">
        <f>RES_hhdet_in_tesh!X48</f>
        <v>29.542945895631014</v>
      </c>
      <c r="Y390" s="98">
        <f>RES_hhdet_in_tesh!Y48</f>
        <v>21.330715208160665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888.39001339822607</v>
      </c>
      <c r="D391" s="122">
        <v>870.33312592716516</v>
      </c>
      <c r="E391" s="122">
        <v>924.31744570780177</v>
      </c>
      <c r="F391" s="122">
        <v>914.18835124310056</v>
      </c>
      <c r="G391" s="122">
        <v>876.52172813433572</v>
      </c>
      <c r="H391" s="122">
        <v>898.73674702323024</v>
      </c>
      <c r="I391" s="122">
        <v>865.06165983649737</v>
      </c>
      <c r="J391" s="122">
        <v>935.17922442627582</v>
      </c>
      <c r="K391" s="122">
        <v>874.98963860463937</v>
      </c>
      <c r="L391" s="122">
        <v>916.51335410062632</v>
      </c>
      <c r="M391" s="122">
        <v>997.47757139039516</v>
      </c>
      <c r="N391" s="122">
        <v>1073.6350787036388</v>
      </c>
      <c r="O391" s="122">
        <v>1102.3707215114155</v>
      </c>
      <c r="P391" s="122">
        <v>1009.6787186856729</v>
      </c>
      <c r="Q391" s="122">
        <v>932.0412789459233</v>
      </c>
      <c r="R391" s="122">
        <v>1183.8527893399341</v>
      </c>
      <c r="S391" s="122">
        <v>1174.5057537503083</v>
      </c>
      <c r="T391" s="122">
        <v>1152.9085176871222</v>
      </c>
      <c r="U391" s="122">
        <v>1175.6604932059499</v>
      </c>
      <c r="V391" s="122">
        <v>1186.1562754851307</v>
      </c>
      <c r="W391" s="122">
        <v>1214.614149291594</v>
      </c>
      <c r="X391" s="122">
        <v>857.42631847209861</v>
      </c>
      <c r="Y391" s="122">
        <v>801.04798333394308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902.37150991889428</v>
      </c>
      <c r="D392" s="98">
        <v>867.0143183956269</v>
      </c>
      <c r="E392" s="98">
        <v>926.26092607067937</v>
      </c>
      <c r="F392" s="98">
        <v>900.77528657711002</v>
      </c>
      <c r="G392" s="98">
        <v>893.44380742171325</v>
      </c>
      <c r="H392" s="98">
        <v>911.04671536595868</v>
      </c>
      <c r="I392" s="98">
        <v>849.64660703398783</v>
      </c>
      <c r="J392" s="98">
        <v>942.11238682208489</v>
      </c>
      <c r="K392" s="98">
        <v>897.47329417277729</v>
      </c>
      <c r="L392" s="98">
        <v>906.06252914330844</v>
      </c>
      <c r="M392" s="98">
        <v>997.11789176185414</v>
      </c>
      <c r="N392" s="98">
        <v>1079.1406145625613</v>
      </c>
      <c r="O392" s="98">
        <v>1054.6799898262757</v>
      </c>
      <c r="P392" s="98">
        <v>1004.9255628129789</v>
      </c>
      <c r="Q392" s="98">
        <v>932.0412789459233</v>
      </c>
      <c r="R392" s="98">
        <v>1183.8521209566295</v>
      </c>
      <c r="S392" s="98">
        <v>1174.5060281799817</v>
      </c>
      <c r="T392" s="98">
        <v>1152.908909321151</v>
      </c>
      <c r="U392" s="98">
        <v>1175.6589558261976</v>
      </c>
      <c r="V392" s="98">
        <v>1181.011441487168</v>
      </c>
      <c r="W392" s="98">
        <v>1279.5142200841083</v>
      </c>
      <c r="X392" s="98">
        <v>801.58733891415795</v>
      </c>
      <c r="Y392" s="98">
        <v>789.7967990663243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902.39687041048978</v>
      </c>
      <c r="D393" s="98">
        <v>0</v>
      </c>
      <c r="E393" s="98">
        <v>926.24338383321685</v>
      </c>
      <c r="F393" s="98">
        <v>900.74652182331477</v>
      </c>
      <c r="G393" s="98">
        <v>893.58790968808944</v>
      </c>
      <c r="H393" s="98">
        <v>911.43184224616925</v>
      </c>
      <c r="I393" s="98">
        <v>850.21254980783533</v>
      </c>
      <c r="J393" s="98">
        <v>943.16817611822012</v>
      </c>
      <c r="K393" s="98">
        <v>898.58897263633537</v>
      </c>
      <c r="L393" s="98">
        <v>906.93871245474975</v>
      </c>
      <c r="M393" s="98">
        <v>998.42424162011662</v>
      </c>
      <c r="N393" s="98">
        <v>1079.9319061312954</v>
      </c>
      <c r="O393" s="98">
        <v>0</v>
      </c>
      <c r="P393" s="98">
        <v>1004.9284419829892</v>
      </c>
      <c r="Q393" s="98">
        <v>0</v>
      </c>
      <c r="R393" s="98">
        <v>1184.0788710707604</v>
      </c>
      <c r="S393" s="98">
        <v>1174.0402674764355</v>
      </c>
      <c r="T393" s="98">
        <v>1152.6963730942405</v>
      </c>
      <c r="U393" s="98">
        <v>1176.2338216482335</v>
      </c>
      <c r="V393" s="98">
        <v>0</v>
      </c>
      <c r="W393" s="98">
        <v>1280.4254413707006</v>
      </c>
      <c r="X393" s="98">
        <v>801.89507574379707</v>
      </c>
      <c r="Y393" s="98">
        <v>790.21046644822513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216.1581531732167</v>
      </c>
      <c r="D394" s="101">
        <v>0</v>
      </c>
      <c r="E394" s="101">
        <v>224.53466852101081</v>
      </c>
      <c r="F394" s="101">
        <v>211.49006617973694</v>
      </c>
      <c r="G394" s="101">
        <v>190.89893302029176</v>
      </c>
      <c r="H394" s="101">
        <v>184.43368855152985</v>
      </c>
      <c r="I394" s="101">
        <v>207.34657569390936</v>
      </c>
      <c r="J394" s="101">
        <v>211.98680898534744</v>
      </c>
      <c r="K394" s="101">
        <v>184.01119200379827</v>
      </c>
      <c r="L394" s="101">
        <v>405.34811925500208</v>
      </c>
      <c r="M394" s="101">
        <v>196.85266129392801</v>
      </c>
      <c r="N394" s="101">
        <v>275.84222360333905</v>
      </c>
      <c r="O394" s="101">
        <v>0</v>
      </c>
      <c r="P394" s="101">
        <v>192.29521185536001</v>
      </c>
      <c r="Q394" s="101">
        <v>0</v>
      </c>
      <c r="R394" s="101">
        <v>246.98215833583427</v>
      </c>
      <c r="S394" s="101">
        <v>274.62228133325164</v>
      </c>
      <c r="T394" s="101">
        <v>267.40866167327829</v>
      </c>
      <c r="U394" s="101">
        <v>249.32324295946663</v>
      </c>
      <c r="V394" s="101">
        <v>0</v>
      </c>
      <c r="W394" s="101">
        <v>282.4728130777595</v>
      </c>
      <c r="X394" s="101">
        <v>62.404179544722993</v>
      </c>
      <c r="Y394" s="101">
        <v>53.955971483732164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686.23871723727314</v>
      </c>
      <c r="D395" s="104">
        <v>0</v>
      </c>
      <c r="E395" s="104">
        <v>701.70871531220598</v>
      </c>
      <c r="F395" s="104">
        <v>689.25645564357785</v>
      </c>
      <c r="G395" s="104">
        <v>702.68897666779776</v>
      </c>
      <c r="H395" s="104">
        <v>726.99815369463954</v>
      </c>
      <c r="I395" s="104">
        <v>642.86597411392609</v>
      </c>
      <c r="J395" s="104">
        <v>731.18136713287265</v>
      </c>
      <c r="K395" s="104">
        <v>714.57778063253704</v>
      </c>
      <c r="L395" s="104">
        <v>501.5905931997475</v>
      </c>
      <c r="M395" s="104">
        <v>801.57158032618861</v>
      </c>
      <c r="N395" s="104">
        <v>804.08968252795614</v>
      </c>
      <c r="O395" s="104">
        <v>0</v>
      </c>
      <c r="P395" s="104">
        <v>812.63323012762896</v>
      </c>
      <c r="Q395" s="104">
        <v>0</v>
      </c>
      <c r="R395" s="104">
        <v>937.0967127349262</v>
      </c>
      <c r="S395" s="104">
        <v>899.41798614318395</v>
      </c>
      <c r="T395" s="104">
        <v>885.28771142096218</v>
      </c>
      <c r="U395" s="104">
        <v>926.9105786887668</v>
      </c>
      <c r="V395" s="104">
        <v>0</v>
      </c>
      <c r="W395" s="104">
        <v>997.95262829294086</v>
      </c>
      <c r="X395" s="104">
        <v>739.49089619907397</v>
      </c>
      <c r="Y395" s="104">
        <v>736.25449496449301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874.98620701522293</v>
      </c>
      <c r="D396" s="101">
        <v>872.90948785205421</v>
      </c>
      <c r="E396" s="101">
        <v>921.46936553668661</v>
      </c>
      <c r="F396" s="101">
        <v>925.86118911919368</v>
      </c>
      <c r="G396" s="101">
        <v>857.31844236007089</v>
      </c>
      <c r="H396" s="101">
        <v>889.51411067747733</v>
      </c>
      <c r="I396" s="101">
        <v>897.39020136234956</v>
      </c>
      <c r="J396" s="101">
        <v>912.55934161017706</v>
      </c>
      <c r="K396" s="101">
        <v>843.42708677277767</v>
      </c>
      <c r="L396" s="101">
        <v>925.81789845876222</v>
      </c>
      <c r="M396" s="101">
        <v>997.56250873594831</v>
      </c>
      <c r="N396" s="101">
        <v>1069.3489207715206</v>
      </c>
      <c r="O396" s="101">
        <v>1132.8888080668503</v>
      </c>
      <c r="P396" s="101">
        <v>1016.6879057589053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1196.5406607763173</v>
      </c>
      <c r="W396" s="101">
        <v>1161.6817280584646</v>
      </c>
      <c r="X396" s="101">
        <v>874.26243850272374</v>
      </c>
      <c r="Y396" s="101">
        <v>818.19185034262114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874.97418886449896</v>
      </c>
      <c r="D397" s="104">
        <v>872.86458242287449</v>
      </c>
      <c r="E397" s="104">
        <v>921.44895984308698</v>
      </c>
      <c r="F397" s="104">
        <v>925.87758803980887</v>
      </c>
      <c r="G397" s="104">
        <v>857.39624875183972</v>
      </c>
      <c r="H397" s="104">
        <v>889.77670935628362</v>
      </c>
      <c r="I397" s="104">
        <v>897.86796234324788</v>
      </c>
      <c r="J397" s="104">
        <v>913.13936837494737</v>
      </c>
      <c r="K397" s="104">
        <v>843.9297975131434</v>
      </c>
      <c r="L397" s="104">
        <v>926.37538388709902</v>
      </c>
      <c r="M397" s="104">
        <v>998.29133365993357</v>
      </c>
      <c r="N397" s="104">
        <v>1069.6736271155914</v>
      </c>
      <c r="O397" s="104">
        <v>1132.6664046352939</v>
      </c>
      <c r="P397" s="104">
        <v>1016.4678004197841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1196.7021084109963</v>
      </c>
      <c r="W397" s="104">
        <v>1161.6663716238568</v>
      </c>
      <c r="X397" s="104">
        <v>875.94700273544902</v>
      </c>
      <c r="Y397" s="104">
        <v>819.84900942904108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209.57778678234257</v>
      </c>
      <c r="D398" s="98">
        <v>190.87140077353811</v>
      </c>
      <c r="E398" s="98">
        <v>223.39743604842593</v>
      </c>
      <c r="F398" s="98">
        <v>217.42296595581121</v>
      </c>
      <c r="G398" s="98">
        <v>183.0449193654039</v>
      </c>
      <c r="H398" s="98">
        <v>179.8646586614496</v>
      </c>
      <c r="I398" s="98">
        <v>219.21422424160468</v>
      </c>
      <c r="J398" s="98">
        <v>205.05912584043901</v>
      </c>
      <c r="K398" s="98">
        <v>172.32024024601847</v>
      </c>
      <c r="L398" s="98">
        <v>414.16223301297123</v>
      </c>
      <c r="M398" s="98">
        <v>196.61583396060533</v>
      </c>
      <c r="N398" s="98">
        <v>273.08460418349574</v>
      </c>
      <c r="O398" s="98">
        <v>302.41800671619353</v>
      </c>
      <c r="P398" s="98">
        <v>194.48744866252179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258.19509985560887</v>
      </c>
      <c r="W398" s="98">
        <v>255.26731637692015</v>
      </c>
      <c r="X398" s="98">
        <v>73.70223787963198</v>
      </c>
      <c r="Y398" s="98">
        <v>56.349648136394897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665.39640208215633</v>
      </c>
      <c r="D399" s="98">
        <v>681.99318164933629</v>
      </c>
      <c r="E399" s="98">
        <v>698.05152379466097</v>
      </c>
      <c r="F399" s="98">
        <v>708.45462208399761</v>
      </c>
      <c r="G399" s="98">
        <v>674.35132938643585</v>
      </c>
      <c r="H399" s="98">
        <v>709.91205069483419</v>
      </c>
      <c r="I399" s="98">
        <v>678.65373810164328</v>
      </c>
      <c r="J399" s="98">
        <v>708.08024253450833</v>
      </c>
      <c r="K399" s="98">
        <v>671.60955726712496</v>
      </c>
      <c r="L399" s="98">
        <v>512.21315087412779</v>
      </c>
      <c r="M399" s="98">
        <v>801.67549969932804</v>
      </c>
      <c r="N399" s="98">
        <v>796.58902293209565</v>
      </c>
      <c r="O399" s="98">
        <v>830.24839791910063</v>
      </c>
      <c r="P399" s="98">
        <v>821.98035175726238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938.50700855538742</v>
      </c>
      <c r="W399" s="98">
        <v>906.39905524693643</v>
      </c>
      <c r="X399" s="98">
        <v>802.24476485581692</v>
      </c>
      <c r="Y399" s="98">
        <v>763.49936129264609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566.63741558230151</v>
      </c>
      <c r="D400" s="122">
        <v>572.47382194762429</v>
      </c>
      <c r="E400" s="122">
        <v>552.76224470714817</v>
      </c>
      <c r="F400" s="122">
        <v>499.17111183662246</v>
      </c>
      <c r="G400" s="122">
        <v>513.19541221739019</v>
      </c>
      <c r="H400" s="122">
        <v>524.06659340475721</v>
      </c>
      <c r="I400" s="122">
        <v>550.00067597441148</v>
      </c>
      <c r="J400" s="122">
        <v>559.95447499610634</v>
      </c>
      <c r="K400" s="122">
        <v>455.47816585781294</v>
      </c>
      <c r="L400" s="122">
        <v>573.19792457384699</v>
      </c>
      <c r="M400" s="122">
        <v>565.75768170563742</v>
      </c>
      <c r="N400" s="122">
        <v>603.68036215690768</v>
      </c>
      <c r="O400" s="122">
        <v>620.96022678621182</v>
      </c>
      <c r="P400" s="122">
        <v>546.88703724380582</v>
      </c>
      <c r="Q400" s="122">
        <v>574.80211559097779</v>
      </c>
      <c r="R400" s="122">
        <v>558.99868561307812</v>
      </c>
      <c r="S400" s="122">
        <v>593.66055459555332</v>
      </c>
      <c r="T400" s="122">
        <v>591.06465285653462</v>
      </c>
      <c r="U400" s="122">
        <v>585.8650494492905</v>
      </c>
      <c r="V400" s="122">
        <v>615.46377911451543</v>
      </c>
      <c r="W400" s="122">
        <v>578.8864556301985</v>
      </c>
      <c r="X400" s="122">
        <v>647.17630094552544</v>
      </c>
      <c r="Y400" s="122">
        <v>594.89065040093624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554.29529157006402</v>
      </c>
      <c r="D401" s="98">
        <v>568.20331782171149</v>
      </c>
      <c r="E401" s="98">
        <v>536.35509541403542</v>
      </c>
      <c r="F401" s="98">
        <v>528.43232575790194</v>
      </c>
      <c r="G401" s="98">
        <v>516.2770026157956</v>
      </c>
      <c r="H401" s="98">
        <v>517.38564137901551</v>
      </c>
      <c r="I401" s="98">
        <v>551.11187835395674</v>
      </c>
      <c r="J401" s="98">
        <v>521.69196101744251</v>
      </c>
      <c r="K401" s="98">
        <v>531.39852729060783</v>
      </c>
      <c r="L401" s="98">
        <v>549.75457181350851</v>
      </c>
      <c r="M401" s="98">
        <v>578.54536828694461</v>
      </c>
      <c r="N401" s="98">
        <v>583.89448531332994</v>
      </c>
      <c r="O401" s="98">
        <v>585.74155215149426</v>
      </c>
      <c r="P401" s="98">
        <v>590.78683634607228</v>
      </c>
      <c r="Q401" s="98">
        <v>588.87492357747396</v>
      </c>
      <c r="R401" s="98">
        <v>543.08880973373346</v>
      </c>
      <c r="S401" s="98">
        <v>592.19155028706348</v>
      </c>
      <c r="T401" s="98">
        <v>582.54137864837821</v>
      </c>
      <c r="U401" s="98">
        <v>585.76793624623713</v>
      </c>
      <c r="V401" s="98">
        <v>638.82951532023196</v>
      </c>
      <c r="W401" s="98">
        <v>612.70612374836321</v>
      </c>
      <c r="X401" s="98">
        <v>612.79854203371463</v>
      </c>
      <c r="Y401" s="98">
        <v>574.86976021597343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575.46362872823715</v>
      </c>
      <c r="D402" s="33">
        <v>576.00175731487332</v>
      </c>
      <c r="E402" s="33">
        <v>566.09172223688415</v>
      </c>
      <c r="F402" s="33">
        <v>470.89511801775188</v>
      </c>
      <c r="G402" s="33">
        <v>510.98426592437386</v>
      </c>
      <c r="H402" s="33">
        <v>527.80073638202612</v>
      </c>
      <c r="I402" s="33">
        <v>549.38292273876664</v>
      </c>
      <c r="J402" s="33">
        <v>577.71928637682697</v>
      </c>
      <c r="K402" s="33">
        <v>416.05977525100752</v>
      </c>
      <c r="L402" s="33">
        <v>586.01146875831921</v>
      </c>
      <c r="M402" s="33">
        <v>558.55363552828908</v>
      </c>
      <c r="N402" s="33">
        <v>612.73159428233362</v>
      </c>
      <c r="O402" s="33">
        <v>637.29275200756933</v>
      </c>
      <c r="P402" s="33">
        <v>527.96687755053244</v>
      </c>
      <c r="Q402" s="33">
        <v>569.57815329899699</v>
      </c>
      <c r="R402" s="33">
        <v>563.13397250063645</v>
      </c>
      <c r="S402" s="33">
        <v>594.11302747284253</v>
      </c>
      <c r="T402" s="33">
        <v>593.85042661641853</v>
      </c>
      <c r="U402" s="33">
        <v>585.89768687751734</v>
      </c>
      <c r="V402" s="33">
        <v>609.44182863681908</v>
      </c>
      <c r="W402" s="33">
        <v>573.62821398118274</v>
      </c>
      <c r="X402" s="33">
        <v>648.77132402656071</v>
      </c>
      <c r="Y402" s="33">
        <v>597.02607665291589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5022.0748833546149</v>
      </c>
      <c r="D404" s="117">
        <f t="shared" si="218"/>
        <v>4413.6066381869514</v>
      </c>
      <c r="E404" s="117">
        <f t="shared" si="218"/>
        <v>4745.1491309712846</v>
      </c>
      <c r="F404" s="117">
        <f t="shared" si="218"/>
        <v>4723.589190096247</v>
      </c>
      <c r="G404" s="117">
        <f t="shared" si="218"/>
        <v>4749.1678461288411</v>
      </c>
      <c r="H404" s="117">
        <f t="shared" si="218"/>
        <v>4368.822669644841</v>
      </c>
      <c r="I404" s="117">
        <f t="shared" si="218"/>
        <v>3779.0505715947575</v>
      </c>
      <c r="J404" s="117">
        <f t="shared" si="218"/>
        <v>4423.5047234402227</v>
      </c>
      <c r="K404" s="117">
        <f t="shared" si="218"/>
        <v>4294.3625881834332</v>
      </c>
      <c r="L404" s="117">
        <f t="shared" si="218"/>
        <v>4077.3967453284567</v>
      </c>
      <c r="M404" s="117">
        <f t="shared" si="218"/>
        <v>3296.7410537243022</v>
      </c>
      <c r="N404" s="117">
        <f t="shared" si="218"/>
        <v>3750.8676972047992</v>
      </c>
      <c r="O404" s="117">
        <f t="shared" si="218"/>
        <v>3762.3265150141247</v>
      </c>
      <c r="P404" s="117">
        <f t="shared" si="218"/>
        <v>2686.0953210485463</v>
      </c>
      <c r="Q404" s="117">
        <f t="shared" si="218"/>
        <v>2874.4330568798523</v>
      </c>
      <c r="R404" s="117">
        <f t="shared" ref="R404:V404" si="219">R405+R408+R410+R419</f>
        <v>3030.5917699953166</v>
      </c>
      <c r="S404" s="117">
        <f t="shared" si="219"/>
        <v>2922.1312831593655</v>
      </c>
      <c r="T404" s="117">
        <f t="shared" si="219"/>
        <v>2715.4004029538123</v>
      </c>
      <c r="U404" s="117">
        <f t="shared" si="219"/>
        <v>2673.8787539346613</v>
      </c>
      <c r="V404" s="117">
        <f t="shared" si="219"/>
        <v>2244.5946988872274</v>
      </c>
      <c r="W404" s="117">
        <f t="shared" ref="W404:Y404" si="220">W405+W408+W410+W419</f>
        <v>2477.8831197070726</v>
      </c>
      <c r="X404" s="117">
        <f t="shared" si="220"/>
        <v>1828.0684281322394</v>
      </c>
      <c r="Y404" s="117">
        <f t="shared" si="220"/>
        <v>1770.8638984775685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4729.5056032495613</v>
      </c>
      <c r="D405" s="122">
        <f t="shared" si="221"/>
        <v>4141.757077881457</v>
      </c>
      <c r="E405" s="122">
        <f t="shared" si="221"/>
        <v>4400.0024960048968</v>
      </c>
      <c r="F405" s="122">
        <f t="shared" si="221"/>
        <v>4433.6456340837167</v>
      </c>
      <c r="G405" s="122">
        <f t="shared" si="221"/>
        <v>4450.7391166262732</v>
      </c>
      <c r="H405" s="122">
        <f t="shared" si="221"/>
        <v>4121.6284830244858</v>
      </c>
      <c r="I405" s="122">
        <f t="shared" si="221"/>
        <v>3443.8773763322333</v>
      </c>
      <c r="J405" s="122">
        <f t="shared" si="221"/>
        <v>4035.4917672875281</v>
      </c>
      <c r="K405" s="122">
        <f t="shared" si="221"/>
        <v>3992.0244354346014</v>
      </c>
      <c r="L405" s="122">
        <f t="shared" si="221"/>
        <v>3814.751774645119</v>
      </c>
      <c r="M405" s="122">
        <f t="shared" si="221"/>
        <v>3063.452935381893</v>
      </c>
      <c r="N405" s="122">
        <f t="shared" si="221"/>
        <v>3483.152878311626</v>
      </c>
      <c r="O405" s="122">
        <f t="shared" si="221"/>
        <v>3525.6202721007871</v>
      </c>
      <c r="P405" s="122">
        <f t="shared" si="221"/>
        <v>2386.9268987725081</v>
      </c>
      <c r="Q405" s="122">
        <f t="shared" si="221"/>
        <v>2465.4722672886051</v>
      </c>
      <c r="R405" s="122">
        <f t="shared" ref="R405:V405" si="222">SUM(R406:R407)</f>
        <v>2556.3742011814898</v>
      </c>
      <c r="S405" s="122">
        <f t="shared" si="222"/>
        <v>2450.3085129263536</v>
      </c>
      <c r="T405" s="122">
        <f t="shared" si="222"/>
        <v>2258.4954094159971</v>
      </c>
      <c r="U405" s="122">
        <f t="shared" si="222"/>
        <v>2214.8354594585726</v>
      </c>
      <c r="V405" s="122">
        <f t="shared" si="222"/>
        <v>1927.4899794488074</v>
      </c>
      <c r="W405" s="122">
        <f t="shared" ref="W405:Y405" si="223">SUM(W406:W407)</f>
        <v>2254.0113040878919</v>
      </c>
      <c r="X405" s="122">
        <f t="shared" si="223"/>
        <v>1754.4865897907516</v>
      </c>
      <c r="Y405" s="122">
        <f t="shared" si="223"/>
        <v>1589.5965814250551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4729.5056032495613</v>
      </c>
      <c r="D406" s="98">
        <v>4141.757077881457</v>
      </c>
      <c r="E406" s="98">
        <v>4400.0024960048968</v>
      </c>
      <c r="F406" s="98">
        <v>4433.6456340837167</v>
      </c>
      <c r="G406" s="98">
        <v>4450.7391166262732</v>
      </c>
      <c r="H406" s="98">
        <v>4121.6284830244858</v>
      </c>
      <c r="I406" s="98">
        <v>3443.8773763322333</v>
      </c>
      <c r="J406" s="98">
        <v>4035.4917672875281</v>
      </c>
      <c r="K406" s="98">
        <v>3992.0244354346014</v>
      </c>
      <c r="L406" s="98">
        <v>3814.751774645119</v>
      </c>
      <c r="M406" s="98">
        <v>3063.452935381893</v>
      </c>
      <c r="N406" s="98">
        <v>3483.152878311626</v>
      </c>
      <c r="O406" s="98">
        <v>3525.6202721007871</v>
      </c>
      <c r="P406" s="98">
        <v>2386.9268987725081</v>
      </c>
      <c r="Q406" s="98">
        <v>2465.4722672886051</v>
      </c>
      <c r="R406" s="98">
        <v>2556.3742011814898</v>
      </c>
      <c r="S406" s="98">
        <v>2450.3085129263536</v>
      </c>
      <c r="T406" s="98">
        <v>2258.4954094159971</v>
      </c>
      <c r="U406" s="98">
        <v>2214.8354594585726</v>
      </c>
      <c r="V406" s="98">
        <v>1927.4899794488074</v>
      </c>
      <c r="W406" s="98">
        <v>2254.0113040878919</v>
      </c>
      <c r="X406" s="98">
        <v>1754.4865897907516</v>
      </c>
      <c r="Y406" s="98">
        <v>1589.5965814250551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207.63767507752326</v>
      </c>
      <c r="D410" s="122">
        <v>177.40426633726264</v>
      </c>
      <c r="E410" s="122">
        <v>256.82631067243761</v>
      </c>
      <c r="F410" s="122">
        <v>194.56110424231017</v>
      </c>
      <c r="G410" s="122">
        <v>219.22362473307678</v>
      </c>
      <c r="H410" s="122">
        <v>179.08613023407469</v>
      </c>
      <c r="I410" s="122">
        <v>262.88779763677564</v>
      </c>
      <c r="J410" s="122">
        <v>327.30051657966504</v>
      </c>
      <c r="K410" s="122">
        <v>235.69277646469243</v>
      </c>
      <c r="L410" s="122">
        <v>191.36020467490215</v>
      </c>
      <c r="M410" s="122">
        <v>156.80697048260745</v>
      </c>
      <c r="N410" s="122">
        <v>200.48705092136083</v>
      </c>
      <c r="O410" s="122">
        <v>168.63566306005575</v>
      </c>
      <c r="P410" s="122">
        <v>233.90911307695279</v>
      </c>
      <c r="Q410" s="122">
        <v>350.52191383898452</v>
      </c>
      <c r="R410" s="122">
        <v>433.20188215369592</v>
      </c>
      <c r="S410" s="122">
        <v>420.86794418346653</v>
      </c>
      <c r="T410" s="122">
        <v>404.57900674809213</v>
      </c>
      <c r="U410" s="122">
        <v>405.41568645175647</v>
      </c>
      <c r="V410" s="122">
        <v>269.52343670726714</v>
      </c>
      <c r="W410" s="122">
        <v>193.92409326219141</v>
      </c>
      <c r="X410" s="122">
        <v>63.718016268960007</v>
      </c>
      <c r="Y410" s="122">
        <v>161.15489974904054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424.48472332973148</v>
      </c>
      <c r="D411" s="98">
        <v>406.03916766085865</v>
      </c>
      <c r="E411" s="98">
        <v>432.12939740653195</v>
      </c>
      <c r="F411" s="98">
        <v>418.20732682561442</v>
      </c>
      <c r="G411" s="98">
        <v>412.7873516485098</v>
      </c>
      <c r="H411" s="98">
        <v>419.07400185213817</v>
      </c>
      <c r="I411" s="98">
        <v>388.40767368419029</v>
      </c>
      <c r="J411" s="98">
        <v>428.35964727387824</v>
      </c>
      <c r="K411" s="98">
        <v>404.4934487335575</v>
      </c>
      <c r="L411" s="98">
        <v>404.51224576513408</v>
      </c>
      <c r="M411" s="98">
        <v>437.27915964488943</v>
      </c>
      <c r="N411" s="98">
        <v>460.20710898562322</v>
      </c>
      <c r="O411" s="98">
        <v>432.30432191993725</v>
      </c>
      <c r="P411" s="98">
        <v>393.31345975482355</v>
      </c>
      <c r="Q411" s="98">
        <v>350.52191383898452</v>
      </c>
      <c r="R411" s="98">
        <v>434.21477740931107</v>
      </c>
      <c r="S411" s="98">
        <v>421.05802633248254</v>
      </c>
      <c r="T411" s="98">
        <v>405.15240923333391</v>
      </c>
      <c r="U411" s="98">
        <v>406.27177437407335</v>
      </c>
      <c r="V411" s="98">
        <v>402.84648086765662</v>
      </c>
      <c r="W411" s="98">
        <v>433.04292563407523</v>
      </c>
      <c r="X411" s="98">
        <v>269.97586580745644</v>
      </c>
      <c r="Y411" s="98">
        <v>265.53287747154349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101.68299069354003</v>
      </c>
      <c r="D412" s="98">
        <v>0</v>
      </c>
      <c r="E412" s="98">
        <v>104.7523740599374</v>
      </c>
      <c r="F412" s="98">
        <v>98.189522453809786</v>
      </c>
      <c r="G412" s="98">
        <v>88.198792514298447</v>
      </c>
      <c r="H412" s="98">
        <v>84.837981010219991</v>
      </c>
      <c r="I412" s="98">
        <v>94.786468215052409</v>
      </c>
      <c r="J412" s="98">
        <v>96.386159436864489</v>
      </c>
      <c r="K412" s="98">
        <v>82.934302493974855</v>
      </c>
      <c r="L412" s="98">
        <v>180.96794952060097</v>
      </c>
      <c r="M412" s="98">
        <v>86.328374022424669</v>
      </c>
      <c r="N412" s="98">
        <v>117.63485735556024</v>
      </c>
      <c r="O412" s="98">
        <v>0</v>
      </c>
      <c r="P412" s="98">
        <v>75.261589383206825</v>
      </c>
      <c r="Q412" s="98">
        <v>0</v>
      </c>
      <c r="R412" s="98">
        <v>90.588428239842955</v>
      </c>
      <c r="S412" s="98">
        <v>98.45153025249796</v>
      </c>
      <c r="T412" s="98">
        <v>93.972093242460105</v>
      </c>
      <c r="U412" s="98">
        <v>86.158486530353329</v>
      </c>
      <c r="V412" s="98">
        <v>0</v>
      </c>
      <c r="W412" s="98">
        <v>95.601011280077373</v>
      </c>
      <c r="X412" s="98">
        <v>21.017824988868448</v>
      </c>
      <c r="Y412" s="98">
        <v>18.140215789409407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101.68299069354003</v>
      </c>
      <c r="D413" s="101">
        <v>0</v>
      </c>
      <c r="E413" s="101">
        <v>104.7523740599374</v>
      </c>
      <c r="F413" s="101">
        <v>98.189522453809786</v>
      </c>
      <c r="G413" s="101">
        <v>88.198792514298447</v>
      </c>
      <c r="H413" s="101">
        <v>84.837981010219991</v>
      </c>
      <c r="I413" s="101">
        <v>94.786468215052409</v>
      </c>
      <c r="J413" s="101">
        <v>96.386159436864489</v>
      </c>
      <c r="K413" s="101">
        <v>82.934302493974855</v>
      </c>
      <c r="L413" s="101">
        <v>180.96794952060097</v>
      </c>
      <c r="M413" s="101">
        <v>86.328374022424669</v>
      </c>
      <c r="N413" s="101">
        <v>117.63485735556024</v>
      </c>
      <c r="O413" s="101">
        <v>0</v>
      </c>
      <c r="P413" s="101">
        <v>75.261589383206825</v>
      </c>
      <c r="Q413" s="101">
        <v>0</v>
      </c>
      <c r="R413" s="101">
        <v>90.588428239842955</v>
      </c>
      <c r="S413" s="101">
        <v>98.45153025249796</v>
      </c>
      <c r="T413" s="101">
        <v>93.972093242460105</v>
      </c>
      <c r="U413" s="101">
        <v>86.158486530353329</v>
      </c>
      <c r="V413" s="101">
        <v>0</v>
      </c>
      <c r="W413" s="101">
        <v>95.601011280077373</v>
      </c>
      <c r="X413" s="101">
        <v>21.017824988868448</v>
      </c>
      <c r="Y413" s="101">
        <v>18.140215789409407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84.931605027529997</v>
      </c>
      <c r="D419" s="122">
        <v>94.445293968231269</v>
      </c>
      <c r="E419" s="122">
        <v>88.320324293949696</v>
      </c>
      <c r="F419" s="122">
        <v>95.382451770220115</v>
      </c>
      <c r="G419" s="122">
        <v>79.205104769491498</v>
      </c>
      <c r="H419" s="122">
        <v>68.108056386281049</v>
      </c>
      <c r="I419" s="122">
        <v>72.28539762574853</v>
      </c>
      <c r="J419" s="122">
        <v>60.712439573030004</v>
      </c>
      <c r="K419" s="122">
        <v>66.645376284139275</v>
      </c>
      <c r="L419" s="122">
        <v>71.284766008435554</v>
      </c>
      <c r="M419" s="122">
        <v>76.481147859801524</v>
      </c>
      <c r="N419" s="122">
        <v>67.227767971812384</v>
      </c>
      <c r="O419" s="122">
        <v>68.070579853281586</v>
      </c>
      <c r="P419" s="122">
        <v>65.259309199085365</v>
      </c>
      <c r="Q419" s="122">
        <v>58.438875752262859</v>
      </c>
      <c r="R419" s="122">
        <v>41.015686660130832</v>
      </c>
      <c r="S419" s="122">
        <v>50.954826049545332</v>
      </c>
      <c r="T419" s="122">
        <v>52.325986789723267</v>
      </c>
      <c r="U419" s="122">
        <v>53.627608024332389</v>
      </c>
      <c r="V419" s="122">
        <v>47.581282731152996</v>
      </c>
      <c r="W419" s="122">
        <v>29.9477223569892</v>
      </c>
      <c r="X419" s="122">
        <v>9.863822072527805</v>
      </c>
      <c r="Y419" s="122">
        <v>20.112417303472661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203.69560771772711</v>
      </c>
      <c r="D420" s="98">
        <v>208.76967227420172</v>
      </c>
      <c r="E420" s="98">
        <v>197.03311840566806</v>
      </c>
      <c r="F420" s="98">
        <v>194.08831312607845</v>
      </c>
      <c r="G420" s="98">
        <v>189.59024352455205</v>
      </c>
      <c r="H420" s="98">
        <v>189.96377001405747</v>
      </c>
      <c r="I420" s="98">
        <v>202.31095024672433</v>
      </c>
      <c r="J420" s="98">
        <v>191.47715854791764</v>
      </c>
      <c r="K420" s="98">
        <v>195.00528589554074</v>
      </c>
      <c r="L420" s="98">
        <v>201.70566220350074</v>
      </c>
      <c r="M420" s="98">
        <v>212.24054252955543</v>
      </c>
      <c r="N420" s="98">
        <v>214.18680284423857</v>
      </c>
      <c r="O420" s="98">
        <v>214.85471589822893</v>
      </c>
      <c r="P420" s="98">
        <v>216.6782512078602</v>
      </c>
      <c r="Q420" s="98">
        <v>215.8670943040558</v>
      </c>
      <c r="R420" s="98">
        <v>198.81718909811207</v>
      </c>
      <c r="S420" s="98">
        <v>216.38542479297033</v>
      </c>
      <c r="T420" s="98">
        <v>212.42108856846789</v>
      </c>
      <c r="U420" s="98">
        <v>213.19743537595616</v>
      </c>
      <c r="V420" s="98">
        <v>232.20115045398154</v>
      </c>
      <c r="W420" s="98">
        <v>222.5638283889169</v>
      </c>
      <c r="X420" s="98">
        <v>222.46017957366627</v>
      </c>
      <c r="Y420" s="98">
        <v>208.6782822279485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201.46796847204922</v>
      </c>
      <c r="D423" s="118">
        <f t="shared" si="225"/>
        <v>176.90507535686845</v>
      </c>
      <c r="E423" s="118">
        <f t="shared" si="225"/>
        <v>185.34533761668973</v>
      </c>
      <c r="F423" s="118">
        <f t="shared" si="225"/>
        <v>182.77665615228187</v>
      </c>
      <c r="G423" s="118">
        <f t="shared" si="225"/>
        <v>181.7957505464837</v>
      </c>
      <c r="H423" s="118">
        <f t="shared" si="225"/>
        <v>167.13010864305332</v>
      </c>
      <c r="I423" s="118">
        <f t="shared" si="225"/>
        <v>141.18810984992342</v>
      </c>
      <c r="J423" s="118">
        <f t="shared" si="225"/>
        <v>160.70775685752437</v>
      </c>
      <c r="K423" s="118">
        <f t="shared" si="225"/>
        <v>154.93013041582827</v>
      </c>
      <c r="L423" s="118">
        <f t="shared" si="225"/>
        <v>148.11121017080811</v>
      </c>
      <c r="M423" s="118">
        <f t="shared" si="225"/>
        <v>122.47099484388211</v>
      </c>
      <c r="N423" s="118">
        <f t="shared" si="225"/>
        <v>137.63001617834084</v>
      </c>
      <c r="O423" s="118">
        <f t="shared" si="225"/>
        <v>138.33404201406083</v>
      </c>
      <c r="P423" s="118">
        <f t="shared" si="225"/>
        <v>97.765687663196815</v>
      </c>
      <c r="Q423" s="118">
        <f t="shared" si="225"/>
        <v>99.216407879191806</v>
      </c>
      <c r="R423" s="118">
        <f t="shared" ref="R423:V423" si="226">R424+R427+R429+R438</f>
        <v>104.34230163963872</v>
      </c>
      <c r="S423" s="118">
        <f t="shared" si="226"/>
        <v>100.55239573239999</v>
      </c>
      <c r="T423" s="118">
        <f t="shared" si="226"/>
        <v>93.354331767480488</v>
      </c>
      <c r="U423" s="118">
        <f t="shared" si="226"/>
        <v>91.780305570704073</v>
      </c>
      <c r="V423" s="118">
        <f t="shared" si="226"/>
        <v>81.993216583855045</v>
      </c>
      <c r="W423" s="118">
        <f t="shared" ref="W423:Y423" si="227">W424+W427+W429+W438</f>
        <v>91.823798288639807</v>
      </c>
      <c r="X423" s="118">
        <f t="shared" si="227"/>
        <v>71.193373739798659</v>
      </c>
      <c r="Y423" s="118">
        <f t="shared" si="227"/>
        <v>64.940222729325967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179.27287132797926</v>
      </c>
      <c r="D424" s="123">
        <f t="shared" si="228"/>
        <v>155.26131445994042</v>
      </c>
      <c r="E424" s="123">
        <f t="shared" si="228"/>
        <v>163.0133813964276</v>
      </c>
      <c r="F424" s="123">
        <f t="shared" si="228"/>
        <v>162.03143299881702</v>
      </c>
      <c r="G424" s="123">
        <f t="shared" si="228"/>
        <v>161.54523757329935</v>
      </c>
      <c r="H424" s="123">
        <f t="shared" si="228"/>
        <v>147.19483219870247</v>
      </c>
      <c r="I424" s="123">
        <f t="shared" si="228"/>
        <v>121.19206983090736</v>
      </c>
      <c r="J424" s="123">
        <f t="shared" si="228"/>
        <v>139.70628956392201</v>
      </c>
      <c r="K424" s="123">
        <f t="shared" si="228"/>
        <v>136.64728411340448</v>
      </c>
      <c r="L424" s="123">
        <f t="shared" si="228"/>
        <v>128.696159774617</v>
      </c>
      <c r="M424" s="123">
        <f t="shared" si="228"/>
        <v>102.67976878319851</v>
      </c>
      <c r="N424" s="123">
        <f t="shared" si="228"/>
        <v>116.50571494949348</v>
      </c>
      <c r="O424" s="123">
        <f t="shared" si="228"/>
        <v>117.18946544431299</v>
      </c>
      <c r="P424" s="123">
        <f t="shared" si="228"/>
        <v>78.924784322646346</v>
      </c>
      <c r="Q424" s="123">
        <f t="shared" si="228"/>
        <v>81.120097276884451</v>
      </c>
      <c r="R424" s="123">
        <f t="shared" ref="R424:V424" si="229">SUM(R425:R426)</f>
        <v>83.851069099043556</v>
      </c>
      <c r="S424" s="123">
        <f t="shared" si="229"/>
        <v>80.12864517379883</v>
      </c>
      <c r="T424" s="123">
        <f t="shared" si="229"/>
        <v>73.659320640953325</v>
      </c>
      <c r="U424" s="123">
        <f t="shared" si="229"/>
        <v>71.993997734693849</v>
      </c>
      <c r="V424" s="123">
        <f t="shared" si="229"/>
        <v>62.521069971768966</v>
      </c>
      <c r="W424" s="123">
        <f t="shared" ref="W424:Y424" si="230">SUM(W425:W426)</f>
        <v>72.654552064213959</v>
      </c>
      <c r="X424" s="123">
        <f t="shared" si="230"/>
        <v>56.30895414448468</v>
      </c>
      <c r="Y424" s="123">
        <f t="shared" si="230"/>
        <v>50.877092072747821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176.99516919636804</v>
      </c>
      <c r="D425" s="99">
        <v>153.29730790547666</v>
      </c>
      <c r="E425" s="99">
        <v>161.02736890326864</v>
      </c>
      <c r="F425" s="99">
        <v>160.02443978756475</v>
      </c>
      <c r="G425" s="99">
        <v>159.57150774679167</v>
      </c>
      <c r="H425" s="99">
        <v>145.41311084574201</v>
      </c>
      <c r="I425" s="99">
        <v>119.71055656969375</v>
      </c>
      <c r="J425" s="99">
        <v>138.00693396988669</v>
      </c>
      <c r="K425" s="99">
        <v>135.01350602293292</v>
      </c>
      <c r="L425" s="99">
        <v>127.14803193717333</v>
      </c>
      <c r="M425" s="99">
        <v>101.44471887047141</v>
      </c>
      <c r="N425" s="99">
        <v>115.05448283565887</v>
      </c>
      <c r="O425" s="99">
        <v>115.6746611359671</v>
      </c>
      <c r="P425" s="99">
        <v>77.862196495526945</v>
      </c>
      <c r="Q425" s="99">
        <v>79.992030725496832</v>
      </c>
      <c r="R425" s="99">
        <v>82.673171416788804</v>
      </c>
      <c r="S425" s="99">
        <v>79.002366917472699</v>
      </c>
      <c r="T425" s="99">
        <v>72.630215517378218</v>
      </c>
      <c r="U425" s="99">
        <v>70.988786031773628</v>
      </c>
      <c r="V425" s="99">
        <v>61.653458642139817</v>
      </c>
      <c r="W425" s="99">
        <v>71.636506792110708</v>
      </c>
      <c r="X425" s="99">
        <v>55.535651231812217</v>
      </c>
      <c r="Y425" s="99">
        <v>50.178708780879525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2.2777021316112203</v>
      </c>
      <c r="D426" s="99">
        <v>1.9640065544637726</v>
      </c>
      <c r="E426" s="99">
        <v>1.9860124931589587</v>
      </c>
      <c r="F426" s="99">
        <v>2.0069932112522797</v>
      </c>
      <c r="G426" s="99">
        <v>1.9737298265076921</v>
      </c>
      <c r="H426" s="99">
        <v>1.7817213529604705</v>
      </c>
      <c r="I426" s="99">
        <v>1.4815132612136004</v>
      </c>
      <c r="J426" s="99">
        <v>1.6993555940353178</v>
      </c>
      <c r="K426" s="99">
        <v>1.6337780904715564</v>
      </c>
      <c r="L426" s="99">
        <v>1.548127837443676</v>
      </c>
      <c r="M426" s="99">
        <v>1.23504991272711</v>
      </c>
      <c r="N426" s="99">
        <v>1.4512321138346094</v>
      </c>
      <c r="O426" s="99">
        <v>1.5148043083458869</v>
      </c>
      <c r="P426" s="99">
        <v>1.062587827119404</v>
      </c>
      <c r="Q426" s="99">
        <v>1.1280665513876229</v>
      </c>
      <c r="R426" s="99">
        <v>1.1778976822547489</v>
      </c>
      <c r="S426" s="99">
        <v>1.1262782563261355</v>
      </c>
      <c r="T426" s="99">
        <v>1.0291051235751121</v>
      </c>
      <c r="U426" s="99">
        <v>1.0052117029202181</v>
      </c>
      <c r="V426" s="99">
        <v>0.86761132962914855</v>
      </c>
      <c r="W426" s="99">
        <v>1.0180452721032514</v>
      </c>
      <c r="X426" s="99">
        <v>0.77330291267246132</v>
      </c>
      <c r="Y426" s="99">
        <v>0.69838329186829373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3.835350589262003E-2</v>
      </c>
      <c r="D427" s="123">
        <f t="shared" si="231"/>
        <v>9.3270731122502712E-2</v>
      </c>
      <c r="E427" s="123">
        <f t="shared" si="231"/>
        <v>5.994071214547627E-2</v>
      </c>
      <c r="F427" s="123">
        <f t="shared" si="231"/>
        <v>2.3668114982667184E-2</v>
      </c>
      <c r="G427" s="123">
        <f t="shared" si="231"/>
        <v>2.6987091251611677E-2</v>
      </c>
      <c r="H427" s="123">
        <f t="shared" si="231"/>
        <v>4.4222518916744655E-2</v>
      </c>
      <c r="I427" s="123">
        <f t="shared" si="231"/>
        <v>9.426235133901199E-3</v>
      </c>
      <c r="J427" s="123">
        <f t="shared" si="231"/>
        <v>4.7636642180132152E-2</v>
      </c>
      <c r="K427" s="123">
        <f t="shared" si="231"/>
        <v>0.16986457498167185</v>
      </c>
      <c r="L427" s="123">
        <f t="shared" si="231"/>
        <v>9.6608183531514583E-2</v>
      </c>
      <c r="M427" s="123">
        <f t="shared" si="231"/>
        <v>6.753348899115115E-2</v>
      </c>
      <c r="N427" s="123">
        <f t="shared" si="231"/>
        <v>5.8555242416231071E-2</v>
      </c>
      <c r="O427" s="123">
        <f t="shared" si="231"/>
        <v>0.1108691735688048</v>
      </c>
      <c r="P427" s="123">
        <f t="shared" si="231"/>
        <v>4.6049667477495816E-2</v>
      </c>
      <c r="Q427" s="123">
        <f t="shared" si="231"/>
        <v>7.094553048981514E-2</v>
      </c>
      <c r="R427" s="123">
        <f t="shared" si="231"/>
        <v>0.21976343899592493</v>
      </c>
      <c r="S427" s="123">
        <f t="shared" si="231"/>
        <v>0.26289898388642363</v>
      </c>
      <c r="T427" s="123">
        <f t="shared" si="231"/>
        <v>0.2015608679934312</v>
      </c>
      <c r="U427" s="123">
        <f t="shared" si="231"/>
        <v>0.44230582541465729</v>
      </c>
      <c r="V427" s="123">
        <f t="shared" si="231"/>
        <v>0.20824997138568799</v>
      </c>
      <c r="W427" s="123">
        <f t="shared" si="231"/>
        <v>0.56396284227888205</v>
      </c>
      <c r="X427" s="123">
        <f t="shared" si="231"/>
        <v>6.0464499395867934E-2</v>
      </c>
      <c r="Y427" s="123">
        <f t="shared" si="231"/>
        <v>4.3033990480564527E-2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3.835350589262003E-2</v>
      </c>
      <c r="D428" s="99">
        <f>RES_hhdet_in_fecs!D48</f>
        <v>9.3270731122502712E-2</v>
      </c>
      <c r="E428" s="99">
        <f>RES_hhdet_in_fecs!E48</f>
        <v>5.994071214547627E-2</v>
      </c>
      <c r="F428" s="99">
        <f>RES_hhdet_in_fecs!F48</f>
        <v>2.3668114982667184E-2</v>
      </c>
      <c r="G428" s="99">
        <f>RES_hhdet_in_fecs!G48</f>
        <v>2.6987091251611677E-2</v>
      </c>
      <c r="H428" s="99">
        <f>RES_hhdet_in_fecs!H48</f>
        <v>4.4222518916744655E-2</v>
      </c>
      <c r="I428" s="99">
        <f>RES_hhdet_in_fecs!I48</f>
        <v>9.426235133901199E-3</v>
      </c>
      <c r="J428" s="99">
        <f>RES_hhdet_in_fecs!J48</f>
        <v>4.7636642180132152E-2</v>
      </c>
      <c r="K428" s="99">
        <f>RES_hhdet_in_fecs!K48</f>
        <v>0.16986457498167185</v>
      </c>
      <c r="L428" s="99">
        <f>RES_hhdet_in_fecs!L48</f>
        <v>9.6608183531514583E-2</v>
      </c>
      <c r="M428" s="99">
        <f>RES_hhdet_in_fecs!M48</f>
        <v>6.753348899115115E-2</v>
      </c>
      <c r="N428" s="99">
        <f>RES_hhdet_in_fecs!N48</f>
        <v>5.8555242416231071E-2</v>
      </c>
      <c r="O428" s="99">
        <f>RES_hhdet_in_fecs!O48</f>
        <v>0.1108691735688048</v>
      </c>
      <c r="P428" s="99">
        <f>RES_hhdet_in_fecs!P48</f>
        <v>4.6049667477495816E-2</v>
      </c>
      <c r="Q428" s="99">
        <f>RES_hhdet_in_fecs!Q48</f>
        <v>7.094553048981514E-2</v>
      </c>
      <c r="R428" s="99">
        <f>RES_hhdet_in_fecs!R48</f>
        <v>0.21976343899592493</v>
      </c>
      <c r="S428" s="99">
        <f>RES_hhdet_in_fecs!S48</f>
        <v>0.26289898388642363</v>
      </c>
      <c r="T428" s="99">
        <f>RES_hhdet_in_fecs!T48</f>
        <v>0.2015608679934312</v>
      </c>
      <c r="U428" s="99">
        <f>RES_hhdet_in_fecs!U48</f>
        <v>0.44230582541465729</v>
      </c>
      <c r="V428" s="99">
        <f>RES_hhdet_in_fecs!V48</f>
        <v>0.20824997138568799</v>
      </c>
      <c r="W428" s="99">
        <f>RES_hhdet_in_fecs!W48</f>
        <v>0.56396284227888205</v>
      </c>
      <c r="X428" s="99">
        <f>RES_hhdet_in_fecs!X48</f>
        <v>6.0464499395867934E-2</v>
      </c>
      <c r="Y428" s="99">
        <f>RES_hhdet_in_fecs!Y48</f>
        <v>4.3033990480564527E-2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14.06338874854475</v>
      </c>
      <c r="D429" s="123">
        <v>13.402750245966116</v>
      </c>
      <c r="E429" s="123">
        <v>14.522830617417032</v>
      </c>
      <c r="F429" s="123">
        <v>13.697252100215634</v>
      </c>
      <c r="G429" s="123">
        <v>13.219389273943213</v>
      </c>
      <c r="H429" s="123">
        <v>12.964160642484433</v>
      </c>
      <c r="I429" s="123">
        <v>12.831167367542429</v>
      </c>
      <c r="J429" s="123">
        <v>13.896470277812339</v>
      </c>
      <c r="K429" s="123">
        <v>12.308404908983052</v>
      </c>
      <c r="L429" s="123">
        <v>12.238707529584394</v>
      </c>
      <c r="M429" s="123">
        <v>12.747836531252515</v>
      </c>
      <c r="N429" s="123">
        <v>13.780173125385044</v>
      </c>
      <c r="O429" s="123">
        <v>13.628728345213535</v>
      </c>
      <c r="P429" s="123">
        <v>12.299850704725721</v>
      </c>
      <c r="Q429" s="123">
        <v>11.372652645005722</v>
      </c>
      <c r="R429" s="123">
        <v>14.033557015360071</v>
      </c>
      <c r="S429" s="123">
        <v>13.574094080544523</v>
      </c>
      <c r="T429" s="123">
        <v>13.024700907673488</v>
      </c>
      <c r="U429" s="123">
        <v>13.0153444740209</v>
      </c>
      <c r="V429" s="123">
        <v>12.791345281214094</v>
      </c>
      <c r="W429" s="123">
        <v>12.767286010713391</v>
      </c>
      <c r="X429" s="123">
        <v>8.6353612120713574</v>
      </c>
      <c r="Y429" s="123">
        <v>8.2570055171871619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15.88575037851685</v>
      </c>
      <c r="D430" s="99">
        <v>15.028576069562435</v>
      </c>
      <c r="E430" s="99">
        <v>15.81468645831681</v>
      </c>
      <c r="F430" s="99">
        <v>15.094438914073185</v>
      </c>
      <c r="G430" s="99">
        <v>14.799586845091826</v>
      </c>
      <c r="H430" s="99">
        <v>14.785140032605804</v>
      </c>
      <c r="I430" s="99">
        <v>13.501206260193181</v>
      </c>
      <c r="J430" s="99">
        <v>14.649169163446354</v>
      </c>
      <c r="K430" s="99">
        <v>13.680296691590661</v>
      </c>
      <c r="L430" s="99">
        <v>13.482642903628433</v>
      </c>
      <c r="M430" s="99">
        <v>14.480281680110709</v>
      </c>
      <c r="N430" s="99">
        <v>15.201426056067993</v>
      </c>
      <c r="O430" s="99">
        <v>14.183789542345027</v>
      </c>
      <c r="P430" s="99">
        <v>12.829990689498834</v>
      </c>
      <c r="Q430" s="99">
        <v>11.372652645005722</v>
      </c>
      <c r="R430" s="99">
        <v>14.042510954723175</v>
      </c>
      <c r="S430" s="99">
        <v>13.575670375539138</v>
      </c>
      <c r="T430" s="99">
        <v>13.029163874905167</v>
      </c>
      <c r="U430" s="99">
        <v>13.021617447302555</v>
      </c>
      <c r="V430" s="99">
        <v>12.885607246792581</v>
      </c>
      <c r="W430" s="99">
        <v>13.762877953273687</v>
      </c>
      <c r="X430" s="99">
        <v>8.5456826012432554</v>
      </c>
      <c r="Y430" s="99">
        <v>8.3820618929921498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10.671422910363166</v>
      </c>
      <c r="D431" s="99">
        <v>0</v>
      </c>
      <c r="E431" s="99">
        <v>10.695464706197303</v>
      </c>
      <c r="F431" s="99">
        <v>10.186560187470699</v>
      </c>
      <c r="G431" s="99">
        <v>9.8871643246085874</v>
      </c>
      <c r="H431" s="99">
        <v>9.8436164769821453</v>
      </c>
      <c r="I431" s="99">
        <v>9.258591520602554</v>
      </c>
      <c r="J431" s="99">
        <v>9.9755984864551195</v>
      </c>
      <c r="K431" s="99">
        <v>9.2519231609913302</v>
      </c>
      <c r="L431" s="99">
        <v>10.488002337000092</v>
      </c>
      <c r="M431" s="99">
        <v>9.9308689667071377</v>
      </c>
      <c r="N431" s="99">
        <v>10.963476041493456</v>
      </c>
      <c r="O431" s="99">
        <v>0</v>
      </c>
      <c r="P431" s="99">
        <v>9.5193335177282012</v>
      </c>
      <c r="Q431" s="99">
        <v>0</v>
      </c>
      <c r="R431" s="99">
        <v>11.004872583952995</v>
      </c>
      <c r="S431" s="99">
        <v>10.900390199919144</v>
      </c>
      <c r="T431" s="99">
        <v>10.607152130700692</v>
      </c>
      <c r="U431" s="99">
        <v>10.675991432265613</v>
      </c>
      <c r="V431" s="99">
        <v>0</v>
      </c>
      <c r="W431" s="99">
        <v>11.487497469123046</v>
      </c>
      <c r="X431" s="99">
        <v>6.8976353051206374</v>
      </c>
      <c r="Y431" s="99">
        <v>6.7633041785715227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3.8053445015119838</v>
      </c>
      <c r="D432" s="102">
        <v>0</v>
      </c>
      <c r="E432" s="102">
        <v>3.833634002834883</v>
      </c>
      <c r="F432" s="102">
        <v>3.5439736551986982</v>
      </c>
      <c r="G432" s="102">
        <v>3.1621746263172033</v>
      </c>
      <c r="H432" s="102">
        <v>2.9931263303759503</v>
      </c>
      <c r="I432" s="102">
        <v>3.2948155887548247</v>
      </c>
      <c r="J432" s="102">
        <v>3.2962422198064099</v>
      </c>
      <c r="K432" s="102">
        <v>2.8049054133755562</v>
      </c>
      <c r="L432" s="102">
        <v>6.0317734900040003</v>
      </c>
      <c r="M432" s="102">
        <v>2.8587211287311818</v>
      </c>
      <c r="N432" s="102">
        <v>3.8856800575032371</v>
      </c>
      <c r="O432" s="102">
        <v>0</v>
      </c>
      <c r="P432" s="102">
        <v>2.4550532587045173</v>
      </c>
      <c r="Q432" s="102">
        <v>0</v>
      </c>
      <c r="R432" s="102">
        <v>2.9296308235268063</v>
      </c>
      <c r="S432" s="102">
        <v>3.1742549460865699</v>
      </c>
      <c r="T432" s="102">
        <v>3.0220178249482941</v>
      </c>
      <c r="U432" s="102">
        <v>2.7615082371039246</v>
      </c>
      <c r="V432" s="102">
        <v>0</v>
      </c>
      <c r="W432" s="102">
        <v>3.0383709617948167</v>
      </c>
      <c r="X432" s="102">
        <v>0.66528784262310947</v>
      </c>
      <c r="Y432" s="102">
        <v>0.5726312046437948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6.866078408851183</v>
      </c>
      <c r="D433" s="105">
        <v>0</v>
      </c>
      <c r="E433" s="105">
        <v>6.8618307033624193</v>
      </c>
      <c r="F433" s="105">
        <v>6.6425865322719968</v>
      </c>
      <c r="G433" s="105">
        <v>6.7249896982913837</v>
      </c>
      <c r="H433" s="105">
        <v>6.8504901466061945</v>
      </c>
      <c r="I433" s="105">
        <v>5.9637759318477315</v>
      </c>
      <c r="J433" s="105">
        <v>6.679356266648707</v>
      </c>
      <c r="K433" s="105">
        <v>6.4470177476157744</v>
      </c>
      <c r="L433" s="105">
        <v>4.4562288469960896</v>
      </c>
      <c r="M433" s="105">
        <v>7.0721478379759564</v>
      </c>
      <c r="N433" s="105">
        <v>7.0777959839902183</v>
      </c>
      <c r="O433" s="105">
        <v>0</v>
      </c>
      <c r="P433" s="105">
        <v>7.0642802590236826</v>
      </c>
      <c r="Q433" s="105">
        <v>0</v>
      </c>
      <c r="R433" s="105">
        <v>8.0752417604261897</v>
      </c>
      <c r="S433" s="105">
        <v>7.7261352538325774</v>
      </c>
      <c r="T433" s="105">
        <v>7.5851343057523968</v>
      </c>
      <c r="U433" s="105">
        <v>7.9144831951616874</v>
      </c>
      <c r="V433" s="105">
        <v>0</v>
      </c>
      <c r="W433" s="105">
        <v>8.4491265073282271</v>
      </c>
      <c r="X433" s="105">
        <v>6.2323474624975272</v>
      </c>
      <c r="Y433" s="105">
        <v>6.1906729739277271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12.408150288831553</v>
      </c>
      <c r="D434" s="102">
        <v>12.216458774836711</v>
      </c>
      <c r="E434" s="102">
        <v>12.73655432782367</v>
      </c>
      <c r="F434" s="102">
        <v>12.594039237970831</v>
      </c>
      <c r="G434" s="102">
        <v>11.562710483607169</v>
      </c>
      <c r="H434" s="102">
        <v>11.792685844803522</v>
      </c>
      <c r="I434" s="102">
        <v>11.691815709399139</v>
      </c>
      <c r="J434" s="102">
        <v>11.684253892463971</v>
      </c>
      <c r="K434" s="102">
        <v>10.641001588619032</v>
      </c>
      <c r="L434" s="102">
        <v>11.471412628044023</v>
      </c>
      <c r="M434" s="102">
        <v>12.213494749521248</v>
      </c>
      <c r="N434" s="102">
        <v>12.954748062254298</v>
      </c>
      <c r="O434" s="102">
        <v>13.465411341404558</v>
      </c>
      <c r="P434" s="102">
        <v>11.824528806139183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12.80771105545195</v>
      </c>
      <c r="W434" s="102">
        <v>12.253232615166933</v>
      </c>
      <c r="X434" s="102">
        <v>9.0416846119237171</v>
      </c>
      <c r="Y434" s="102">
        <v>8.3254945456811864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9.6295587689636708</v>
      </c>
      <c r="D435" s="105">
        <v>9.4142106955674745</v>
      </c>
      <c r="E435" s="105">
        <v>9.9138684739331246</v>
      </c>
      <c r="F435" s="105">
        <v>9.7851042570447326</v>
      </c>
      <c r="G435" s="105">
        <v>8.9225270053251418</v>
      </c>
      <c r="H435" s="105">
        <v>9.0740342262686777</v>
      </c>
      <c r="I435" s="105">
        <v>9.1518473432370371</v>
      </c>
      <c r="J435" s="105">
        <v>9.0938690474173498</v>
      </c>
      <c r="K435" s="105">
        <v>8.2334112489959299</v>
      </c>
      <c r="L435" s="105">
        <v>9.6823083790797533</v>
      </c>
      <c r="M435" s="105">
        <v>9.4802987710404949</v>
      </c>
      <c r="N435" s="105">
        <v>10.320087551423219</v>
      </c>
      <c r="O435" s="105">
        <v>10.85422652750762</v>
      </c>
      <c r="P435" s="105">
        <v>9.4075102893389921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10.760359404759631</v>
      </c>
      <c r="W435" s="105">
        <v>10.36651052373395</v>
      </c>
      <c r="X435" s="105">
        <v>7.5234639357648154</v>
      </c>
      <c r="Y435" s="105">
        <v>6.9931415822951504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2.972015621213969</v>
      </c>
      <c r="D436" s="99">
        <v>2.6712650409872354</v>
      </c>
      <c r="E436" s="99">
        <v>3.0878005144209091</v>
      </c>
      <c r="F436" s="99">
        <v>2.9574988093933032</v>
      </c>
      <c r="G436" s="99">
        <v>2.4687389230668892</v>
      </c>
      <c r="H436" s="99">
        <v>2.3845461119912059</v>
      </c>
      <c r="I436" s="99">
        <v>2.8560734302879265</v>
      </c>
      <c r="J436" s="99">
        <v>2.6255420113927292</v>
      </c>
      <c r="K436" s="99">
        <v>2.1740586459290352</v>
      </c>
      <c r="L436" s="99">
        <v>5.1317066539252378</v>
      </c>
      <c r="M436" s="99">
        <v>2.4072340677612907</v>
      </c>
      <c r="N436" s="99">
        <v>3.3083142257488705</v>
      </c>
      <c r="O436" s="99">
        <v>3.5945123903465186</v>
      </c>
      <c r="P436" s="99">
        <v>2.261974816574492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2.7637073634745417</v>
      </c>
      <c r="W436" s="99">
        <v>2.6925187261432058</v>
      </c>
      <c r="X436" s="99">
        <v>0.7622338107558233</v>
      </c>
      <c r="Y436" s="99">
        <v>0.57338469946157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6.6575431477497036</v>
      </c>
      <c r="D437" s="99">
        <v>6.7429456545802386</v>
      </c>
      <c r="E437" s="99">
        <v>6.8260679595122138</v>
      </c>
      <c r="F437" s="99">
        <v>6.8276054476514316</v>
      </c>
      <c r="G437" s="99">
        <v>6.453788082258253</v>
      </c>
      <c r="H437" s="99">
        <v>6.6894881142774727</v>
      </c>
      <c r="I437" s="99">
        <v>6.2957739129491106</v>
      </c>
      <c r="J437" s="99">
        <v>6.468327036024621</v>
      </c>
      <c r="K437" s="99">
        <v>6.0593526030668947</v>
      </c>
      <c r="L437" s="99">
        <v>4.5506017251545172</v>
      </c>
      <c r="M437" s="99">
        <v>7.0730647032792051</v>
      </c>
      <c r="N437" s="99">
        <v>7.0117733256743495</v>
      </c>
      <c r="O437" s="99">
        <v>7.2597141371611009</v>
      </c>
      <c r="P437" s="99">
        <v>7.1455354727645011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7.9966520412850901</v>
      </c>
      <c r="W437" s="99">
        <v>7.6739917975907446</v>
      </c>
      <c r="X437" s="99">
        <v>6.7612301250089919</v>
      </c>
      <c r="Y437" s="99">
        <v>6.41975688283358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8.0933548896325842</v>
      </c>
      <c r="D438" s="123">
        <v>8.1477399198394238</v>
      </c>
      <c r="E438" s="123">
        <v>7.7491848906996115</v>
      </c>
      <c r="F438" s="123">
        <v>7.0243029382665725</v>
      </c>
      <c r="G438" s="123">
        <v>7.0041366079895093</v>
      </c>
      <c r="H438" s="123">
        <v>6.9268932829496519</v>
      </c>
      <c r="I438" s="123">
        <v>7.1554464163397498</v>
      </c>
      <c r="J438" s="123">
        <v>7.057360373609896</v>
      </c>
      <c r="K438" s="123">
        <v>5.8045768184590942</v>
      </c>
      <c r="L438" s="123">
        <v>7.0797346830751913</v>
      </c>
      <c r="M438" s="123">
        <v>6.9758560404399335</v>
      </c>
      <c r="N438" s="123">
        <v>7.2855728610460808</v>
      </c>
      <c r="O438" s="123">
        <v>7.404979050965486</v>
      </c>
      <c r="P438" s="123">
        <v>6.4950029683472561</v>
      </c>
      <c r="Q438" s="123">
        <v>6.6527124268118154</v>
      </c>
      <c r="R438" s="123">
        <v>6.2379120862391604</v>
      </c>
      <c r="S438" s="123">
        <v>6.5867574941702065</v>
      </c>
      <c r="T438" s="123">
        <v>6.4687493508602421</v>
      </c>
      <c r="U438" s="123">
        <v>6.3286575365746467</v>
      </c>
      <c r="V438" s="123">
        <v>6.4725513594862942</v>
      </c>
      <c r="W438" s="123">
        <v>5.8379973714335716</v>
      </c>
      <c r="X438" s="123">
        <v>6.1885938838467531</v>
      </c>
      <c r="Y438" s="123">
        <v>5.7630911489104211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8.9718777227881947</v>
      </c>
      <c r="D439" s="99">
        <v>9.0866787890103744</v>
      </c>
      <c r="E439" s="99">
        <v>8.4818482695258712</v>
      </c>
      <c r="F439" s="99">
        <v>8.234247254187494</v>
      </c>
      <c r="G439" s="99">
        <v>7.9875319279493118</v>
      </c>
      <c r="H439" s="99">
        <v>7.8800188805010185</v>
      </c>
      <c r="I439" s="99">
        <v>8.2620612086323639</v>
      </c>
      <c r="J439" s="99">
        <v>7.7000688268779767</v>
      </c>
      <c r="K439" s="99">
        <v>7.7450438597332134</v>
      </c>
      <c r="L439" s="99">
        <v>7.8886798679282393</v>
      </c>
      <c r="M439" s="99">
        <v>8.2433835430737048</v>
      </c>
      <c r="N439" s="99">
        <v>8.2995471898197106</v>
      </c>
      <c r="O439" s="99">
        <v>8.2703617132151077</v>
      </c>
      <c r="P439" s="99">
        <v>8.2919524851820974</v>
      </c>
      <c r="Q439" s="99">
        <v>8.2157580978621496</v>
      </c>
      <c r="R439" s="99">
        <v>7.542115662879465</v>
      </c>
      <c r="S439" s="99">
        <v>8.1827047822307915</v>
      </c>
      <c r="T439" s="99">
        <v>8.0120676794835131</v>
      </c>
      <c r="U439" s="99">
        <v>8.0137324477370537</v>
      </c>
      <c r="V439" s="99">
        <v>8.7096997920628478</v>
      </c>
      <c r="W439" s="99">
        <v>8.2951569887473031</v>
      </c>
      <c r="X439" s="99">
        <v>8.2535207890447744</v>
      </c>
      <c r="Y439" s="99">
        <v>7.7242317704341712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7.4650975676907265</v>
      </c>
      <c r="D440" s="110">
        <v>7.3720667097064458</v>
      </c>
      <c r="E440" s="110">
        <v>7.1539553434787209</v>
      </c>
      <c r="F440" s="110">
        <v>5.8550972419411282</v>
      </c>
      <c r="G440" s="110">
        <v>6.2985169002489796</v>
      </c>
      <c r="H440" s="110">
        <v>6.3941687187201151</v>
      </c>
      <c r="I440" s="110">
        <v>6.5402435683842892</v>
      </c>
      <c r="J440" s="110">
        <v>6.7589587983378419</v>
      </c>
      <c r="K440" s="110">
        <v>4.7970725554520639</v>
      </c>
      <c r="L440" s="110">
        <v>6.6375856877972232</v>
      </c>
      <c r="M440" s="110">
        <v>6.2617842181463965</v>
      </c>
      <c r="N440" s="110">
        <v>6.8217209382068802</v>
      </c>
      <c r="O440" s="110">
        <v>7.0036611619786946</v>
      </c>
      <c r="P440" s="110">
        <v>5.7205444852898575</v>
      </c>
      <c r="Q440" s="110">
        <v>6.0724947720235054</v>
      </c>
      <c r="R440" s="110">
        <v>5.8989241525753204</v>
      </c>
      <c r="S440" s="110">
        <v>6.0951844897498075</v>
      </c>
      <c r="T440" s="110">
        <v>5.9643263324253279</v>
      </c>
      <c r="U440" s="110">
        <v>5.7623441029683971</v>
      </c>
      <c r="V440" s="110">
        <v>5.895980736860837</v>
      </c>
      <c r="W440" s="110">
        <v>5.4559611257526432</v>
      </c>
      <c r="X440" s="110">
        <v>6.0927875782963872</v>
      </c>
      <c r="Y440" s="110">
        <v>5.5539160758574315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110.05752376500095</v>
      </c>
      <c r="D442" s="118">
        <f t="shared" si="232"/>
        <v>97.833244386948991</v>
      </c>
      <c r="E442" s="118">
        <f t="shared" si="232"/>
        <v>102.85522353201928</v>
      </c>
      <c r="F442" s="118">
        <f t="shared" si="232"/>
        <v>102.20997706556348</v>
      </c>
      <c r="G442" s="118">
        <f t="shared" si="232"/>
        <v>102.43774127285889</v>
      </c>
      <c r="H442" s="118">
        <f t="shared" si="232"/>
        <v>95.446615258126727</v>
      </c>
      <c r="I442" s="118">
        <f t="shared" si="232"/>
        <v>81.268745941378839</v>
      </c>
      <c r="J442" s="118">
        <f t="shared" si="232"/>
        <v>93.148981294279523</v>
      </c>
      <c r="K442" s="118">
        <f t="shared" si="232"/>
        <v>91.038349645776805</v>
      </c>
      <c r="L442" s="118">
        <f t="shared" si="232"/>
        <v>88.432888357079847</v>
      </c>
      <c r="M442" s="118">
        <f t="shared" si="232"/>
        <v>75.131608231658959</v>
      </c>
      <c r="N442" s="118">
        <f t="shared" si="232"/>
        <v>86.75455594866763</v>
      </c>
      <c r="O442" s="118">
        <f t="shared" si="232"/>
        <v>91.113736039849513</v>
      </c>
      <c r="P442" s="118">
        <f t="shared" si="232"/>
        <v>67.308389478845712</v>
      </c>
      <c r="Q442" s="118">
        <f t="shared" si="232"/>
        <v>70.581978015016716</v>
      </c>
      <c r="R442" s="118">
        <f t="shared" ref="R442:V442" si="233">R443+R446+R448+R457</f>
        <v>75.958588019833201</v>
      </c>
      <c r="S442" s="118">
        <f t="shared" si="233"/>
        <v>74.021042028081553</v>
      </c>
      <c r="T442" s="118">
        <f t="shared" si="233"/>
        <v>68.979660214795345</v>
      </c>
      <c r="U442" s="118">
        <f t="shared" si="233"/>
        <v>68.878241208755099</v>
      </c>
      <c r="V442" s="118">
        <f t="shared" si="233"/>
        <v>61.480993155710848</v>
      </c>
      <c r="W442" s="118">
        <f t="shared" ref="W442:Y442" si="234">W443+W446+W448+W457</f>
        <v>70.249339359956679</v>
      </c>
      <c r="X442" s="118">
        <f t="shared" si="234"/>
        <v>53.885742737987073</v>
      </c>
      <c r="Y442" s="118">
        <f t="shared" si="234"/>
        <v>48.959450063365495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95.410772703872752</v>
      </c>
      <c r="D443" s="123">
        <f t="shared" si="235"/>
        <v>83.343335307923581</v>
      </c>
      <c r="E443" s="123">
        <f t="shared" si="235"/>
        <v>88.260876207604852</v>
      </c>
      <c r="F443" s="123">
        <f t="shared" si="235"/>
        <v>88.52723625556068</v>
      </c>
      <c r="G443" s="123">
        <f t="shared" si="235"/>
        <v>89.064505332717957</v>
      </c>
      <c r="H443" s="123">
        <f t="shared" si="235"/>
        <v>81.915177018448858</v>
      </c>
      <c r="I443" s="123">
        <f t="shared" si="235"/>
        <v>68.113918719424944</v>
      </c>
      <c r="J443" s="123">
        <f t="shared" si="235"/>
        <v>79.346897390575791</v>
      </c>
      <c r="K443" s="123">
        <f t="shared" si="235"/>
        <v>78.502750827873413</v>
      </c>
      <c r="L443" s="123">
        <f t="shared" si="235"/>
        <v>74.884753073178715</v>
      </c>
      <c r="M443" s="123">
        <f t="shared" si="235"/>
        <v>61.111854050014827</v>
      </c>
      <c r="N443" s="123">
        <f t="shared" si="235"/>
        <v>71.784473803727209</v>
      </c>
      <c r="O443" s="123">
        <f t="shared" si="235"/>
        <v>75.636401421028296</v>
      </c>
      <c r="P443" s="123">
        <f t="shared" si="235"/>
        <v>53.599505864807149</v>
      </c>
      <c r="Q443" s="123">
        <f t="shared" si="235"/>
        <v>57.271629709051069</v>
      </c>
      <c r="R443" s="123">
        <f t="shared" ref="R443:V443" si="236">SUM(R444:R445)</f>
        <v>60.057511615994102</v>
      </c>
      <c r="S443" s="123">
        <f t="shared" si="236"/>
        <v>57.775791619977163</v>
      </c>
      <c r="T443" s="123">
        <f t="shared" si="236"/>
        <v>53.226656332681884</v>
      </c>
      <c r="U443" s="123">
        <f t="shared" si="236"/>
        <v>52.056698570521398</v>
      </c>
      <c r="V443" s="123">
        <f t="shared" si="236"/>
        <v>45.28938988327625</v>
      </c>
      <c r="W443" s="123">
        <f t="shared" ref="W443:Y443" si="237">SUM(W444:W445)</f>
        <v>52.767382739671355</v>
      </c>
      <c r="X443" s="123">
        <f t="shared" si="237"/>
        <v>40.956133637690648</v>
      </c>
      <c r="Y443" s="123">
        <f t="shared" si="237"/>
        <v>37.042577412284487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93.133070572261531</v>
      </c>
      <c r="D444" s="99">
        <v>81.379328753459802</v>
      </c>
      <c r="E444" s="99">
        <v>86.2748637144459</v>
      </c>
      <c r="F444" s="99">
        <v>86.520243044308401</v>
      </c>
      <c r="G444" s="99">
        <v>87.090775506210264</v>
      </c>
      <c r="H444" s="99">
        <v>80.133455665488384</v>
      </c>
      <c r="I444" s="99">
        <v>66.632405458211338</v>
      </c>
      <c r="J444" s="99">
        <v>77.647541796540466</v>
      </c>
      <c r="K444" s="99">
        <v>76.868972737401862</v>
      </c>
      <c r="L444" s="99">
        <v>73.336625235735042</v>
      </c>
      <c r="M444" s="99">
        <v>59.876804137287721</v>
      </c>
      <c r="N444" s="99">
        <v>70.333241689892603</v>
      </c>
      <c r="O444" s="99">
        <v>74.121597112682409</v>
      </c>
      <c r="P444" s="99">
        <v>52.536918037687748</v>
      </c>
      <c r="Q444" s="99">
        <v>56.143563157663444</v>
      </c>
      <c r="R444" s="99">
        <v>58.87961393373935</v>
      </c>
      <c r="S444" s="99">
        <v>56.649513363651025</v>
      </c>
      <c r="T444" s="99">
        <v>52.19755120910677</v>
      </c>
      <c r="U444" s="99">
        <v>51.051486867601177</v>
      </c>
      <c r="V444" s="99">
        <v>44.421778553647101</v>
      </c>
      <c r="W444" s="99">
        <v>51.749337467568104</v>
      </c>
      <c r="X444" s="99">
        <v>40.182830725018185</v>
      </c>
      <c r="Y444" s="99">
        <v>36.344194120416191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2.2777021316112203</v>
      </c>
      <c r="D445" s="99">
        <v>1.9640065544637726</v>
      </c>
      <c r="E445" s="99">
        <v>1.9860124931589587</v>
      </c>
      <c r="F445" s="99">
        <v>2.0069932112522797</v>
      </c>
      <c r="G445" s="99">
        <v>1.9737298265076921</v>
      </c>
      <c r="H445" s="99">
        <v>1.7817213529604705</v>
      </c>
      <c r="I445" s="99">
        <v>1.4815132612136004</v>
      </c>
      <c r="J445" s="99">
        <v>1.6993555940353178</v>
      </c>
      <c r="K445" s="99">
        <v>1.6337780904715564</v>
      </c>
      <c r="L445" s="99">
        <v>1.548127837443676</v>
      </c>
      <c r="M445" s="99">
        <v>1.23504991272711</v>
      </c>
      <c r="N445" s="99">
        <v>1.4512321138346094</v>
      </c>
      <c r="O445" s="99">
        <v>1.5148043083458869</v>
      </c>
      <c r="P445" s="99">
        <v>1.062587827119404</v>
      </c>
      <c r="Q445" s="99">
        <v>1.1280665513876229</v>
      </c>
      <c r="R445" s="99">
        <v>1.1778976822547489</v>
      </c>
      <c r="S445" s="99">
        <v>1.1262782563261355</v>
      </c>
      <c r="T445" s="99">
        <v>1.0291051235751121</v>
      </c>
      <c r="U445" s="99">
        <v>1.0052117029202181</v>
      </c>
      <c r="V445" s="99">
        <v>0.86761132962914855</v>
      </c>
      <c r="W445" s="99">
        <v>1.0180452721032514</v>
      </c>
      <c r="X445" s="99">
        <v>0.77330291267246132</v>
      </c>
      <c r="Y445" s="99">
        <v>0.69838329186829373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8.8650266947573109E-2</v>
      </c>
      <c r="D446" s="123">
        <f t="shared" si="238"/>
        <v>0.22470951201158454</v>
      </c>
      <c r="E446" s="123">
        <f t="shared" si="238"/>
        <v>0.15036145131200018</v>
      </c>
      <c r="F446" s="123">
        <f t="shared" si="238"/>
        <v>6.1740298739722033E-2</v>
      </c>
      <c r="G446" s="123">
        <f t="shared" si="238"/>
        <v>7.3136233549627241E-2</v>
      </c>
      <c r="H446" s="123">
        <f t="shared" si="238"/>
        <v>0.12438869680613797</v>
      </c>
      <c r="I446" s="123">
        <f t="shared" si="238"/>
        <v>2.7495802671495647E-2</v>
      </c>
      <c r="J446" s="123">
        <f t="shared" si="238"/>
        <v>0.14400795481298229</v>
      </c>
      <c r="K446" s="123">
        <f t="shared" si="238"/>
        <v>0.53193766234932383</v>
      </c>
      <c r="L446" s="123">
        <f t="shared" si="238"/>
        <v>0.31324917613678099</v>
      </c>
      <c r="M446" s="123">
        <f t="shared" si="238"/>
        <v>0.22756008847025097</v>
      </c>
      <c r="N446" s="123">
        <f t="shared" si="238"/>
        <v>0.20593736212907029</v>
      </c>
      <c r="O446" s="123">
        <f t="shared" si="238"/>
        <v>0.40848283937751895</v>
      </c>
      <c r="P446" s="123">
        <f t="shared" si="238"/>
        <v>0.17754335644424302</v>
      </c>
      <c r="Q446" s="123">
        <f t="shared" si="238"/>
        <v>0.28284546614306805</v>
      </c>
      <c r="R446" s="123">
        <f t="shared" si="238"/>
        <v>0.88240562898813524</v>
      </c>
      <c r="S446" s="123">
        <f t="shared" si="238"/>
        <v>1.0564369086874803</v>
      </c>
      <c r="T446" s="123">
        <f t="shared" si="238"/>
        <v>0.81066304359671792</v>
      </c>
      <c r="U446" s="123">
        <f t="shared" si="238"/>
        <v>1.7806480517083174</v>
      </c>
      <c r="V446" s="123">
        <f t="shared" si="238"/>
        <v>0.84070172785208752</v>
      </c>
      <c r="W446" s="123">
        <f t="shared" si="238"/>
        <v>2.2973545937593345</v>
      </c>
      <c r="X446" s="123">
        <f t="shared" si="238"/>
        <v>0.24898467964069612</v>
      </c>
      <c r="Y446" s="123">
        <f t="shared" si="238"/>
        <v>0.17935575681623209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8.8650266947573109E-2</v>
      </c>
      <c r="D447" s="99">
        <f>RES_hhdet_in_tess!D48</f>
        <v>0.22470951201158454</v>
      </c>
      <c r="E447" s="99">
        <f>RES_hhdet_in_tess!E48</f>
        <v>0.15036145131200018</v>
      </c>
      <c r="F447" s="99">
        <f>RES_hhdet_in_tess!F48</f>
        <v>6.1740298739722033E-2</v>
      </c>
      <c r="G447" s="99">
        <f>RES_hhdet_in_tess!G48</f>
        <v>7.3136233549627241E-2</v>
      </c>
      <c r="H447" s="99">
        <f>RES_hhdet_in_tess!H48</f>
        <v>0.12438869680613797</v>
      </c>
      <c r="I447" s="99">
        <f>RES_hhdet_in_tess!I48</f>
        <v>2.7495802671495647E-2</v>
      </c>
      <c r="J447" s="99">
        <f>RES_hhdet_in_tess!J48</f>
        <v>0.14400795481298229</v>
      </c>
      <c r="K447" s="99">
        <f>RES_hhdet_in_tess!K48</f>
        <v>0.53193766234932383</v>
      </c>
      <c r="L447" s="99">
        <f>RES_hhdet_in_tess!L48</f>
        <v>0.31324917613678099</v>
      </c>
      <c r="M447" s="99">
        <f>RES_hhdet_in_tess!M48</f>
        <v>0.22756008847025097</v>
      </c>
      <c r="N447" s="99">
        <f>RES_hhdet_in_tess!N48</f>
        <v>0.20593736212907029</v>
      </c>
      <c r="O447" s="99">
        <f>RES_hhdet_in_tess!O48</f>
        <v>0.40848283937751895</v>
      </c>
      <c r="P447" s="99">
        <f>RES_hhdet_in_tess!P48</f>
        <v>0.17754335644424302</v>
      </c>
      <c r="Q447" s="99">
        <f>RES_hhdet_in_tess!Q48</f>
        <v>0.28284546614306805</v>
      </c>
      <c r="R447" s="99">
        <f>RES_hhdet_in_tess!R48</f>
        <v>0.88240562898813524</v>
      </c>
      <c r="S447" s="99">
        <f>RES_hhdet_in_tess!S48</f>
        <v>1.0564369086874803</v>
      </c>
      <c r="T447" s="99">
        <f>RES_hhdet_in_tess!T48</f>
        <v>0.81066304359671792</v>
      </c>
      <c r="U447" s="99">
        <f>RES_hhdet_in_tess!U48</f>
        <v>1.7806480517083174</v>
      </c>
      <c r="V447" s="99">
        <f>RES_hhdet_in_tess!V48</f>
        <v>0.84070172785208752</v>
      </c>
      <c r="W447" s="99">
        <f>RES_hhdet_in_tess!W48</f>
        <v>2.2973545937593345</v>
      </c>
      <c r="X447" s="99">
        <f>RES_hhdet_in_tess!X48</f>
        <v>0.24898467964069612</v>
      </c>
      <c r="Y447" s="99">
        <f>RES_hhdet_in_tess!Y48</f>
        <v>0.17935575681623209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8.8886787300337193</v>
      </c>
      <c r="D448" s="123">
        <v>8.6050845190492016</v>
      </c>
      <c r="E448" s="123">
        <v>9.0386647482201994</v>
      </c>
      <c r="F448" s="123">
        <v>8.8103276802206079</v>
      </c>
      <c r="G448" s="123">
        <v>8.388632507065342</v>
      </c>
      <c r="H448" s="123">
        <v>8.4687797329146637</v>
      </c>
      <c r="I448" s="123">
        <v>8.0250536102924759</v>
      </c>
      <c r="J448" s="123">
        <v>8.5428807323206968</v>
      </c>
      <c r="K448" s="123">
        <v>7.8942753076797336</v>
      </c>
      <c r="L448" s="123">
        <v>8.1424837358820081</v>
      </c>
      <c r="M448" s="123">
        <v>8.8005975050505612</v>
      </c>
      <c r="N448" s="123">
        <v>9.4504011348950989</v>
      </c>
      <c r="O448" s="123">
        <v>9.6391589931483459</v>
      </c>
      <c r="P448" s="123">
        <v>8.7772111401933426</v>
      </c>
      <c r="Q448" s="123">
        <v>8.0580174770129656</v>
      </c>
      <c r="R448" s="123">
        <v>10.201612440592399</v>
      </c>
      <c r="S448" s="123">
        <v>10.089180391857154</v>
      </c>
      <c r="T448" s="123">
        <v>9.8781061072973877</v>
      </c>
      <c r="U448" s="123">
        <v>10.038449695823669</v>
      </c>
      <c r="V448" s="123">
        <v>10.106774819126459</v>
      </c>
      <c r="W448" s="123">
        <v>10.283482716519366</v>
      </c>
      <c r="X448" s="123">
        <v>7.2262941540927548</v>
      </c>
      <c r="Y448" s="123">
        <v>6.7354782010314329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9.0285689008629983</v>
      </c>
      <c r="D449" s="99">
        <v>8.5722710842153607</v>
      </c>
      <c r="E449" s="99">
        <v>9.0576695474116171</v>
      </c>
      <c r="F449" s="99">
        <v>8.6810616545239618</v>
      </c>
      <c r="G449" s="99">
        <v>8.550582975423243</v>
      </c>
      <c r="H449" s="99">
        <v>8.5847763367689236</v>
      </c>
      <c r="I449" s="99">
        <v>7.8820503645249902</v>
      </c>
      <c r="J449" s="99">
        <v>8.6062153080877586</v>
      </c>
      <c r="K449" s="99">
        <v>8.0971259005861569</v>
      </c>
      <c r="L449" s="99">
        <v>8.0496365647406627</v>
      </c>
      <c r="M449" s="99">
        <v>8.7974241047332544</v>
      </c>
      <c r="N449" s="99">
        <v>9.4988622213120877</v>
      </c>
      <c r="O449" s="99">
        <v>9.2221499632075243</v>
      </c>
      <c r="P449" s="99">
        <v>8.7358916076481847</v>
      </c>
      <c r="Q449" s="99">
        <v>8.0580174770129656</v>
      </c>
      <c r="R449" s="99">
        <v>10.201606680934191</v>
      </c>
      <c r="S449" s="99">
        <v>10.089182749249163</v>
      </c>
      <c r="T449" s="99">
        <v>9.8781094628129669</v>
      </c>
      <c r="U449" s="99">
        <v>10.038436568811751</v>
      </c>
      <c r="V449" s="99">
        <v>10.062937695997023</v>
      </c>
      <c r="W449" s="99">
        <v>10.832956602267325</v>
      </c>
      <c r="X449" s="99">
        <v>6.7556894119044246</v>
      </c>
      <c r="Y449" s="99">
        <v>6.6408744969500235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9.0288226421915017</v>
      </c>
      <c r="D450" s="99">
        <v>0</v>
      </c>
      <c r="E450" s="99">
        <v>9.0574980063419392</v>
      </c>
      <c r="F450" s="99">
        <v>8.6807844393240163</v>
      </c>
      <c r="G450" s="99">
        <v>8.5519620866503416</v>
      </c>
      <c r="H450" s="99">
        <v>8.58840538023302</v>
      </c>
      <c r="I450" s="99">
        <v>7.88730053490168</v>
      </c>
      <c r="J450" s="99">
        <v>8.6158599642133016</v>
      </c>
      <c r="K450" s="99">
        <v>8.10719170314837</v>
      </c>
      <c r="L450" s="99">
        <v>8.0574207484965701</v>
      </c>
      <c r="M450" s="99">
        <v>8.808949836873099</v>
      </c>
      <c r="N450" s="99">
        <v>9.5058273651375167</v>
      </c>
      <c r="O450" s="99">
        <v>0</v>
      </c>
      <c r="P450" s="99">
        <v>8.7359166364842107</v>
      </c>
      <c r="Q450" s="99">
        <v>0</v>
      </c>
      <c r="R450" s="99">
        <v>10.203560654271124</v>
      </c>
      <c r="S450" s="99">
        <v>10.085181795024367</v>
      </c>
      <c r="T450" s="99">
        <v>9.8762884550149863</v>
      </c>
      <c r="U450" s="99">
        <v>10.043345096120191</v>
      </c>
      <c r="V450" s="99">
        <v>0</v>
      </c>
      <c r="W450" s="99">
        <v>10.840671421296118</v>
      </c>
      <c r="X450" s="99">
        <v>6.7582829838593685</v>
      </c>
      <c r="Y450" s="99">
        <v>6.6443527500525095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2.1627442333403186</v>
      </c>
      <c r="D451" s="102">
        <v>0</v>
      </c>
      <c r="E451" s="102">
        <v>2.1956673029795204</v>
      </c>
      <c r="F451" s="102">
        <v>2.03819790705202</v>
      </c>
      <c r="G451" s="102">
        <v>1.8269723883589584</v>
      </c>
      <c r="H451" s="102">
        <v>1.7379152336268264</v>
      </c>
      <c r="I451" s="102">
        <v>1.9235246030539499</v>
      </c>
      <c r="J451" s="102">
        <v>1.9365036975645942</v>
      </c>
      <c r="K451" s="102">
        <v>1.6601739555325943</v>
      </c>
      <c r="L451" s="102">
        <v>3.6011919015004779</v>
      </c>
      <c r="M451" s="102">
        <v>1.736801998897143</v>
      </c>
      <c r="N451" s="102">
        <v>2.4280313811472971</v>
      </c>
      <c r="O451" s="102">
        <v>0</v>
      </c>
      <c r="P451" s="102">
        <v>1.671636377460527</v>
      </c>
      <c r="Q451" s="102">
        <v>0</v>
      </c>
      <c r="R451" s="102">
        <v>2.1283188938449342</v>
      </c>
      <c r="S451" s="102">
        <v>2.3590465411917902</v>
      </c>
      <c r="T451" s="102">
        <v>2.2911541492625891</v>
      </c>
      <c r="U451" s="102">
        <v>2.1288619009585021</v>
      </c>
      <c r="V451" s="102">
        <v>0</v>
      </c>
      <c r="W451" s="102">
        <v>2.3915449139678886</v>
      </c>
      <c r="X451" s="102">
        <v>0.52593552136184019</v>
      </c>
      <c r="Y451" s="102">
        <v>0.45367977612478227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6.866078408851183</v>
      </c>
      <c r="D452" s="105">
        <v>0</v>
      </c>
      <c r="E452" s="105">
        <v>6.8618307033624193</v>
      </c>
      <c r="F452" s="105">
        <v>6.6425865322719968</v>
      </c>
      <c r="G452" s="105">
        <v>6.7249896982913837</v>
      </c>
      <c r="H452" s="105">
        <v>6.8504901466061945</v>
      </c>
      <c r="I452" s="105">
        <v>5.9637759318477315</v>
      </c>
      <c r="J452" s="105">
        <v>6.679356266648707</v>
      </c>
      <c r="K452" s="105">
        <v>6.4470177476157744</v>
      </c>
      <c r="L452" s="105">
        <v>4.4562288469960896</v>
      </c>
      <c r="M452" s="105">
        <v>7.0721478379759564</v>
      </c>
      <c r="N452" s="105">
        <v>7.0777959839902183</v>
      </c>
      <c r="O452" s="105">
        <v>0</v>
      </c>
      <c r="P452" s="105">
        <v>7.0642802590236826</v>
      </c>
      <c r="Q452" s="105">
        <v>0</v>
      </c>
      <c r="R452" s="105">
        <v>8.0752417604261897</v>
      </c>
      <c r="S452" s="105">
        <v>7.7261352538325774</v>
      </c>
      <c r="T452" s="105">
        <v>7.5851343057523968</v>
      </c>
      <c r="U452" s="105">
        <v>7.9144831951616874</v>
      </c>
      <c r="V452" s="105">
        <v>0</v>
      </c>
      <c r="W452" s="105">
        <v>8.4491265073282271</v>
      </c>
      <c r="X452" s="105">
        <v>6.2323474624975272</v>
      </c>
      <c r="Y452" s="105">
        <v>6.1906729739277271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8.7545685679413356</v>
      </c>
      <c r="D453" s="102">
        <v>8.6305573080938718</v>
      </c>
      <c r="E453" s="102">
        <v>9.0108140980325349</v>
      </c>
      <c r="F453" s="102">
        <v>8.9228225796651568</v>
      </c>
      <c r="G453" s="102">
        <v>8.2048500609286794</v>
      </c>
      <c r="H453" s="102">
        <v>8.3818750013259642</v>
      </c>
      <c r="I453" s="102">
        <v>8.32496087810107</v>
      </c>
      <c r="J453" s="102">
        <v>8.3362476549065221</v>
      </c>
      <c r="K453" s="102">
        <v>7.6095136801352377</v>
      </c>
      <c r="L453" s="102">
        <v>8.225147126182808</v>
      </c>
      <c r="M453" s="102">
        <v>8.8013468947238724</v>
      </c>
      <c r="N453" s="102">
        <v>9.4126733141583383</v>
      </c>
      <c r="O453" s="102">
        <v>9.9060099560178756</v>
      </c>
      <c r="P453" s="102">
        <v>8.8381425173971309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10.19525611450227</v>
      </c>
      <c r="W453" s="102">
        <v>9.8353324630319676</v>
      </c>
      <c r="X453" s="102">
        <v>7.3681871111129089</v>
      </c>
      <c r="Y453" s="102">
        <v>6.8796295439232047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8.7544483217891909</v>
      </c>
      <c r="D454" s="105">
        <v>8.6301133229094127</v>
      </c>
      <c r="E454" s="105">
        <v>9.0106145559550175</v>
      </c>
      <c r="F454" s="105">
        <v>8.9229806213466389</v>
      </c>
      <c r="G454" s="105">
        <v>8.2055946964651412</v>
      </c>
      <c r="H454" s="105">
        <v>8.3843494638160436</v>
      </c>
      <c r="I454" s="105">
        <v>8.3293929985644137</v>
      </c>
      <c r="J454" s="105">
        <v>8.3415462108876248</v>
      </c>
      <c r="K454" s="105">
        <v>7.6140492046825949</v>
      </c>
      <c r="L454" s="105">
        <v>8.2300999356677043</v>
      </c>
      <c r="M454" s="105">
        <v>8.8077772095415821</v>
      </c>
      <c r="N454" s="105">
        <v>9.4155314595965631</v>
      </c>
      <c r="O454" s="105">
        <v>9.9040652544800363</v>
      </c>
      <c r="P454" s="105">
        <v>8.8362291255440617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10.196631746805117</v>
      </c>
      <c r="W454" s="105">
        <v>9.8352024483849547</v>
      </c>
      <c r="X454" s="105">
        <v>7.3823844321011762</v>
      </c>
      <c r="Y454" s="105">
        <v>6.893563489372724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2.0969051740394877</v>
      </c>
      <c r="D455" s="99">
        <v>1.8871676683291729</v>
      </c>
      <c r="E455" s="99">
        <v>2.1845465964428032</v>
      </c>
      <c r="F455" s="99">
        <v>2.0953751736952064</v>
      </c>
      <c r="G455" s="99">
        <v>1.7518066142068887</v>
      </c>
      <c r="H455" s="99">
        <v>1.694861349538572</v>
      </c>
      <c r="I455" s="99">
        <v>2.0336190856153031</v>
      </c>
      <c r="J455" s="99">
        <v>1.8732191748630029</v>
      </c>
      <c r="K455" s="99">
        <v>1.5546966016157009</v>
      </c>
      <c r="L455" s="99">
        <v>3.6794982105131866</v>
      </c>
      <c r="M455" s="99">
        <v>1.7347125062623741</v>
      </c>
      <c r="N455" s="99">
        <v>2.4037581339222132</v>
      </c>
      <c r="O455" s="99">
        <v>2.6443511173189367</v>
      </c>
      <c r="P455" s="99">
        <v>1.6906936527795609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2.1999797055200268</v>
      </c>
      <c r="W455" s="99">
        <v>2.1612106507942079</v>
      </c>
      <c r="X455" s="99">
        <v>0.62115430709218344</v>
      </c>
      <c r="Y455" s="99">
        <v>0.47380660653914275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6.6575431477497036</v>
      </c>
      <c r="D456" s="99">
        <v>6.7429456545802386</v>
      </c>
      <c r="E456" s="99">
        <v>6.8260679595122138</v>
      </c>
      <c r="F456" s="99">
        <v>6.8276054476514316</v>
      </c>
      <c r="G456" s="99">
        <v>6.453788082258253</v>
      </c>
      <c r="H456" s="99">
        <v>6.6894881142774727</v>
      </c>
      <c r="I456" s="99">
        <v>6.2957739129491106</v>
      </c>
      <c r="J456" s="99">
        <v>6.468327036024621</v>
      </c>
      <c r="K456" s="99">
        <v>6.0593526030668947</v>
      </c>
      <c r="L456" s="99">
        <v>4.5506017251545172</v>
      </c>
      <c r="M456" s="99">
        <v>7.0730647032792051</v>
      </c>
      <c r="N456" s="99">
        <v>7.0117733256743495</v>
      </c>
      <c r="O456" s="99">
        <v>7.2597141371611009</v>
      </c>
      <c r="P456" s="99">
        <v>7.1455354727645011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7.9966520412850901</v>
      </c>
      <c r="W456" s="99">
        <v>7.6739917975907446</v>
      </c>
      <c r="X456" s="99">
        <v>6.7612301250089919</v>
      </c>
      <c r="Y456" s="99">
        <v>6.41975688283358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5.6694220641469197</v>
      </c>
      <c r="D457" s="123">
        <v>5.6601150479646165</v>
      </c>
      <c r="E457" s="123">
        <v>5.4053211248822333</v>
      </c>
      <c r="F457" s="123">
        <v>4.8106728310424662</v>
      </c>
      <c r="G457" s="123">
        <v>4.9114671995259567</v>
      </c>
      <c r="H457" s="123">
        <v>4.9382698099570641</v>
      </c>
      <c r="I457" s="123">
        <v>5.1022778089899274</v>
      </c>
      <c r="J457" s="123">
        <v>5.115195216570064</v>
      </c>
      <c r="K457" s="123">
        <v>4.1093858478743384</v>
      </c>
      <c r="L457" s="123">
        <v>5.0924023718823435</v>
      </c>
      <c r="M457" s="123">
        <v>4.9915965881233104</v>
      </c>
      <c r="N457" s="123">
        <v>5.313743647916251</v>
      </c>
      <c r="O457" s="123">
        <v>5.4296927862953659</v>
      </c>
      <c r="P457" s="123">
        <v>4.7541291174009732</v>
      </c>
      <c r="Q457" s="123">
        <v>4.9694853628096221</v>
      </c>
      <c r="R457" s="123">
        <v>4.8170583342585633</v>
      </c>
      <c r="S457" s="123">
        <v>5.0996331075597574</v>
      </c>
      <c r="T457" s="123">
        <v>5.0642347312193525</v>
      </c>
      <c r="U457" s="123">
        <v>5.0024448907017032</v>
      </c>
      <c r="V457" s="123">
        <v>5.2441267254560593</v>
      </c>
      <c r="W457" s="123">
        <v>4.9011193100066244</v>
      </c>
      <c r="X457" s="123">
        <v>5.454330266562966</v>
      </c>
      <c r="Y457" s="123">
        <v>5.0020386932333381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5.5459344364873342</v>
      </c>
      <c r="D458" s="99">
        <v>5.6178920785662267</v>
      </c>
      <c r="E458" s="99">
        <v>5.244879793148109</v>
      </c>
      <c r="F458" s="99">
        <v>5.0926725771745973</v>
      </c>
      <c r="G458" s="99">
        <v>4.9409591431478743</v>
      </c>
      <c r="H458" s="99">
        <v>4.8753153226730204</v>
      </c>
      <c r="I458" s="99">
        <v>5.1125862749430029</v>
      </c>
      <c r="J458" s="99">
        <v>4.7656663937510881</v>
      </c>
      <c r="K458" s="99">
        <v>4.7943496556341714</v>
      </c>
      <c r="L458" s="99">
        <v>4.8841270448382348</v>
      </c>
      <c r="M458" s="99">
        <v>5.1044204609106956</v>
      </c>
      <c r="N458" s="99">
        <v>5.1395834731171783</v>
      </c>
      <c r="O458" s="99">
        <v>5.1217397558787399</v>
      </c>
      <c r="P458" s="99">
        <v>5.1357532901222145</v>
      </c>
      <c r="Q458" s="99">
        <v>5.0911526486556751</v>
      </c>
      <c r="R458" s="99">
        <v>4.679958190422691</v>
      </c>
      <c r="S458" s="99">
        <v>5.0870141404602398</v>
      </c>
      <c r="T458" s="99">
        <v>4.991207421837804</v>
      </c>
      <c r="U458" s="99">
        <v>5.0016156836225463</v>
      </c>
      <c r="V458" s="99">
        <v>5.4432170470224159</v>
      </c>
      <c r="W458" s="99">
        <v>5.1874521942187899</v>
      </c>
      <c r="X458" s="99">
        <v>5.1645983177024384</v>
      </c>
      <c r="Y458" s="99">
        <v>4.8336963813972638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5.7577316712719773</v>
      </c>
      <c r="D459" s="110">
        <v>5.6949961539555902</v>
      </c>
      <c r="E459" s="110">
        <v>5.5356666887571633</v>
      </c>
      <c r="F459" s="110">
        <v>4.538167968462024</v>
      </c>
      <c r="G459" s="110">
        <v>4.8903057233456071</v>
      </c>
      <c r="H459" s="110">
        <v>4.9734565701184161</v>
      </c>
      <c r="I459" s="110">
        <v>5.0965470003503226</v>
      </c>
      <c r="J459" s="110">
        <v>5.2774771202883315</v>
      </c>
      <c r="K459" s="110">
        <v>3.7537477763972613</v>
      </c>
      <c r="L459" s="110">
        <v>5.2062404023423072</v>
      </c>
      <c r="M459" s="110">
        <v>4.9280363511484904</v>
      </c>
      <c r="N459" s="110">
        <v>5.393414828606069</v>
      </c>
      <c r="O459" s="110">
        <v>5.5725048224790035</v>
      </c>
      <c r="P459" s="110">
        <v>4.5896547817923068</v>
      </c>
      <c r="Q459" s="110">
        <v>4.9243212907895026</v>
      </c>
      <c r="R459" s="110">
        <v>4.8526933342665082</v>
      </c>
      <c r="S459" s="110">
        <v>5.103519917366194</v>
      </c>
      <c r="T459" s="110">
        <v>5.088103206791259</v>
      </c>
      <c r="U459" s="110">
        <v>5.0027235673973562</v>
      </c>
      <c r="V459" s="110">
        <v>5.1928160350285975</v>
      </c>
      <c r="W459" s="110">
        <v>4.8566006147909686</v>
      </c>
      <c r="X459" s="110">
        <v>5.4677729446308225</v>
      </c>
      <c r="Y459" s="110">
        <v>5.0199940682787343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50.247762270038898</v>
      </c>
      <c r="D461" s="118">
        <f t="shared" si="239"/>
        <v>43.637840527988452</v>
      </c>
      <c r="E461" s="118">
        <f t="shared" si="239"/>
        <v>46.401604096431093</v>
      </c>
      <c r="F461" s="118">
        <f t="shared" si="239"/>
        <v>45.52275090237854</v>
      </c>
      <c r="G461" s="118">
        <f t="shared" si="239"/>
        <v>45.451267774436928</v>
      </c>
      <c r="H461" s="118">
        <f t="shared" si="239"/>
        <v>41.16733515563044</v>
      </c>
      <c r="I461" s="118">
        <f t="shared" si="239"/>
        <v>35.057713040693983</v>
      </c>
      <c r="J461" s="118">
        <f t="shared" si="239"/>
        <v>40.408803237037887</v>
      </c>
      <c r="K461" s="118">
        <f t="shared" si="239"/>
        <v>38.744322271269873</v>
      </c>
      <c r="L461" s="118">
        <f t="shared" si="239"/>
        <v>36.224389459283394</v>
      </c>
      <c r="M461" s="118">
        <f t="shared" si="239"/>
        <v>29.086660115837887</v>
      </c>
      <c r="N461" s="118">
        <f t="shared" si="239"/>
        <v>33.016063880202523</v>
      </c>
      <c r="O461" s="118">
        <f t="shared" si="239"/>
        <v>32.897883402270068</v>
      </c>
      <c r="P461" s="118">
        <f t="shared" si="239"/>
        <v>23.350423594367332</v>
      </c>
      <c r="Q461" s="118">
        <f t="shared" si="239"/>
        <v>24.851079380343112</v>
      </c>
      <c r="R461" s="118">
        <f t="shared" ref="R461:V461" si="240">R462+R465+R467+R476</f>
        <v>26.115512825187597</v>
      </c>
      <c r="S461" s="118">
        <f t="shared" si="240"/>
        <v>25.101545522740366</v>
      </c>
      <c r="T461" s="118">
        <f t="shared" si="240"/>
        <v>23.265517508697169</v>
      </c>
      <c r="U461" s="118">
        <f t="shared" si="240"/>
        <v>22.831078801422919</v>
      </c>
      <c r="V461" s="118">
        <f t="shared" si="240"/>
        <v>19.125315652509524</v>
      </c>
      <c r="W461" s="118">
        <f t="shared" ref="W461:Y461" si="241">W462+W465+W467+W476</f>
        <v>20.978899554170635</v>
      </c>
      <c r="X461" s="118">
        <f t="shared" si="241"/>
        <v>15.406758471134337</v>
      </c>
      <c r="Y461" s="118">
        <f t="shared" si="241"/>
        <v>14.89001337416361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47.320495756558458</v>
      </c>
      <c r="D462" s="123">
        <f t="shared" si="242"/>
        <v>40.950032408076787</v>
      </c>
      <c r="E462" s="123">
        <f t="shared" si="242"/>
        <v>43.026503110374719</v>
      </c>
      <c r="F462" s="123">
        <f t="shared" si="242"/>
        <v>42.728471437140094</v>
      </c>
      <c r="G462" s="123">
        <f t="shared" si="242"/>
        <v>42.595196029728527</v>
      </c>
      <c r="H462" s="123">
        <f t="shared" si="242"/>
        <v>38.838028910304871</v>
      </c>
      <c r="I462" s="123">
        <f t="shared" si="242"/>
        <v>31.948359123398454</v>
      </c>
      <c r="J462" s="123">
        <f t="shared" si="242"/>
        <v>36.864297199661763</v>
      </c>
      <c r="K462" s="123">
        <f t="shared" si="242"/>
        <v>36.016586411882123</v>
      </c>
      <c r="L462" s="123">
        <f t="shared" si="242"/>
        <v>33.891000215654891</v>
      </c>
      <c r="M462" s="123">
        <f t="shared" si="242"/>
        <v>27.028393452878902</v>
      </c>
      <c r="N462" s="123">
        <f t="shared" si="242"/>
        <v>30.659571922664078</v>
      </c>
      <c r="O462" s="123">
        <f t="shared" si="242"/>
        <v>30.828117700415998</v>
      </c>
      <c r="P462" s="123">
        <f t="shared" si="242"/>
        <v>20.749730561821824</v>
      </c>
      <c r="Q462" s="123">
        <f t="shared" si="242"/>
        <v>21.315384916610576</v>
      </c>
      <c r="R462" s="123">
        <f t="shared" ref="R462:V462" si="243">SUM(R463:R464)</f>
        <v>22.029038651100496</v>
      </c>
      <c r="S462" s="123">
        <f t="shared" si="243"/>
        <v>21.04851723687074</v>
      </c>
      <c r="T462" s="123">
        <f t="shared" si="243"/>
        <v>19.350761100985896</v>
      </c>
      <c r="U462" s="123">
        <f t="shared" si="243"/>
        <v>18.911509294381435</v>
      </c>
      <c r="V462" s="123">
        <f t="shared" si="243"/>
        <v>16.423390063374484</v>
      </c>
      <c r="W462" s="123">
        <f t="shared" ref="W462:Y462" si="244">SUM(W463:W464)</f>
        <v>19.083497670388557</v>
      </c>
      <c r="X462" s="123">
        <f t="shared" si="244"/>
        <v>14.786618878029703</v>
      </c>
      <c r="Y462" s="123">
        <f t="shared" si="244"/>
        <v>13.365857408518199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47.320495756558458</v>
      </c>
      <c r="D463" s="99">
        <v>40.950032408076787</v>
      </c>
      <c r="E463" s="99">
        <v>43.026503110374719</v>
      </c>
      <c r="F463" s="99">
        <v>42.728471437140094</v>
      </c>
      <c r="G463" s="99">
        <v>42.595196029728527</v>
      </c>
      <c r="H463" s="99">
        <v>38.838028910304871</v>
      </c>
      <c r="I463" s="99">
        <v>31.948359123398454</v>
      </c>
      <c r="J463" s="99">
        <v>36.864297199661763</v>
      </c>
      <c r="K463" s="99">
        <v>36.016586411882123</v>
      </c>
      <c r="L463" s="99">
        <v>33.891000215654891</v>
      </c>
      <c r="M463" s="99">
        <v>27.028393452878902</v>
      </c>
      <c r="N463" s="99">
        <v>30.659571922664078</v>
      </c>
      <c r="O463" s="99">
        <v>30.828117700415998</v>
      </c>
      <c r="P463" s="99">
        <v>20.749730561821824</v>
      </c>
      <c r="Q463" s="99">
        <v>21.315384916610576</v>
      </c>
      <c r="R463" s="99">
        <v>22.029038651100496</v>
      </c>
      <c r="S463" s="99">
        <v>21.04851723687074</v>
      </c>
      <c r="T463" s="99">
        <v>19.350761100985896</v>
      </c>
      <c r="U463" s="99">
        <v>18.911509294381435</v>
      </c>
      <c r="V463" s="99">
        <v>16.423390063374484</v>
      </c>
      <c r="W463" s="99">
        <v>19.083497670388557</v>
      </c>
      <c r="X463" s="99">
        <v>14.786618878029703</v>
      </c>
      <c r="Y463" s="99">
        <v>13.365857408518199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2.0774936212479926</v>
      </c>
      <c r="D467" s="123">
        <v>1.7540165488309976</v>
      </c>
      <c r="E467" s="123">
        <v>2.5114390423658075</v>
      </c>
      <c r="F467" s="123">
        <v>1.8750480465753463</v>
      </c>
      <c r="G467" s="123">
        <v>2.0980500148773706</v>
      </c>
      <c r="H467" s="123">
        <v>1.6875252905768257</v>
      </c>
      <c r="I467" s="123">
        <v>2.4387725956154274</v>
      </c>
      <c r="J467" s="123">
        <v>2.9898966997287681</v>
      </c>
      <c r="K467" s="123">
        <v>2.1264522268067862</v>
      </c>
      <c r="L467" s="123">
        <v>1.7000814524840739</v>
      </c>
      <c r="M467" s="123">
        <v>1.3834847747806314</v>
      </c>
      <c r="N467" s="123">
        <v>1.764736539576125</v>
      </c>
      <c r="O467" s="123">
        <v>1.4745547359260467</v>
      </c>
      <c r="P467" s="123">
        <v>2.0333890722826293</v>
      </c>
      <c r="Q467" s="123">
        <v>3.0304577400100832</v>
      </c>
      <c r="R467" s="123">
        <v>3.7330297736859936</v>
      </c>
      <c r="S467" s="123">
        <v>3.6153186959352919</v>
      </c>
      <c r="T467" s="123">
        <v>3.4664279915808622</v>
      </c>
      <c r="U467" s="123">
        <v>3.4616668654450131</v>
      </c>
      <c r="V467" s="123">
        <v>2.2965040438396929</v>
      </c>
      <c r="W467" s="123">
        <v>1.6418506754112256</v>
      </c>
      <c r="X467" s="123">
        <v>0.53700839192254868</v>
      </c>
      <c r="Y467" s="123">
        <v>1.3550440633174416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4.2471305109031139</v>
      </c>
      <c r="D468" s="99">
        <v>4.0145563252506582</v>
      </c>
      <c r="E468" s="99">
        <v>4.2256832532432744</v>
      </c>
      <c r="F468" s="99">
        <v>4.030398749439966</v>
      </c>
      <c r="G468" s="99">
        <v>3.950525452363236</v>
      </c>
      <c r="H468" s="99">
        <v>3.9489265630140027</v>
      </c>
      <c r="I468" s="99">
        <v>3.6032025792863673</v>
      </c>
      <c r="J468" s="99">
        <v>3.9130738596601407</v>
      </c>
      <c r="K468" s="99">
        <v>3.6493948083176884</v>
      </c>
      <c r="L468" s="99">
        <v>3.5937658380764663</v>
      </c>
      <c r="M468" s="99">
        <v>3.8580495359080671</v>
      </c>
      <c r="N468" s="99">
        <v>4.0508566377096207</v>
      </c>
      <c r="O468" s="99">
        <v>3.7800805220027875</v>
      </c>
      <c r="P468" s="99">
        <v>3.4191027469033344</v>
      </c>
      <c r="Q468" s="99">
        <v>3.0304577400100832</v>
      </c>
      <c r="R468" s="99">
        <v>3.741758194089059</v>
      </c>
      <c r="S468" s="99">
        <v>3.6169515300738819</v>
      </c>
      <c r="T468" s="99">
        <v>3.4713408970755406</v>
      </c>
      <c r="U468" s="99">
        <v>3.4689766250167966</v>
      </c>
      <c r="V468" s="99">
        <v>3.4324976842884642</v>
      </c>
      <c r="W468" s="99">
        <v>3.666340824257853</v>
      </c>
      <c r="X468" s="99">
        <v>2.2753267293066388</v>
      </c>
      <c r="Y468" s="99">
        <v>2.2326888589408518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1.0173768535810181</v>
      </c>
      <c r="D469" s="99">
        <v>0</v>
      </c>
      <c r="E469" s="99">
        <v>1.0243467708032901</v>
      </c>
      <c r="F469" s="99">
        <v>0.94628406324158143</v>
      </c>
      <c r="G469" s="99">
        <v>0.8440946005344927</v>
      </c>
      <c r="H469" s="99">
        <v>0.79942672483400667</v>
      </c>
      <c r="I469" s="99">
        <v>0.87932054357818912</v>
      </c>
      <c r="J469" s="99">
        <v>0.8804894749674731</v>
      </c>
      <c r="K469" s="99">
        <v>0.74824453622319287</v>
      </c>
      <c r="L469" s="99">
        <v>1.6077546269179919</v>
      </c>
      <c r="M469" s="99">
        <v>0.76166251234883442</v>
      </c>
      <c r="N469" s="99">
        <v>1.0354510685311515</v>
      </c>
      <c r="O469" s="99">
        <v>0</v>
      </c>
      <c r="P469" s="99">
        <v>0.65425451535993984</v>
      </c>
      <c r="Q469" s="99">
        <v>0</v>
      </c>
      <c r="R469" s="99">
        <v>0.7806274942516791</v>
      </c>
      <c r="S469" s="99">
        <v>0.84571339510270405</v>
      </c>
      <c r="T469" s="99">
        <v>0.80515174789070199</v>
      </c>
      <c r="U469" s="99">
        <v>0.73566955588065508</v>
      </c>
      <c r="V469" s="99">
        <v>0</v>
      </c>
      <c r="W469" s="99">
        <v>0.80940218566845601</v>
      </c>
      <c r="X469" s="99">
        <v>0.17713590378173938</v>
      </c>
      <c r="Y469" s="99">
        <v>0.15252897523448014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1.0173768535810181</v>
      </c>
      <c r="D470" s="102">
        <v>0</v>
      </c>
      <c r="E470" s="102">
        <v>1.0243467708032901</v>
      </c>
      <c r="F470" s="102">
        <v>0.94628406324158143</v>
      </c>
      <c r="G470" s="102">
        <v>0.8440946005344927</v>
      </c>
      <c r="H470" s="102">
        <v>0.79942672483400667</v>
      </c>
      <c r="I470" s="102">
        <v>0.87932054357818912</v>
      </c>
      <c r="J470" s="102">
        <v>0.8804894749674731</v>
      </c>
      <c r="K470" s="102">
        <v>0.74824453622319287</v>
      </c>
      <c r="L470" s="102">
        <v>1.6077546269179919</v>
      </c>
      <c r="M470" s="102">
        <v>0.76166251234883442</v>
      </c>
      <c r="N470" s="102">
        <v>1.0354510685311515</v>
      </c>
      <c r="O470" s="102">
        <v>0</v>
      </c>
      <c r="P470" s="102">
        <v>0.65425451535993984</v>
      </c>
      <c r="Q470" s="102">
        <v>0</v>
      </c>
      <c r="R470" s="102">
        <v>0.7806274942516791</v>
      </c>
      <c r="S470" s="102">
        <v>0.84571339510270405</v>
      </c>
      <c r="T470" s="102">
        <v>0.80515174789070199</v>
      </c>
      <c r="U470" s="102">
        <v>0.73566955588065508</v>
      </c>
      <c r="V470" s="102">
        <v>0</v>
      </c>
      <c r="W470" s="102">
        <v>0.80940218566845601</v>
      </c>
      <c r="X470" s="102">
        <v>0.17713590378173938</v>
      </c>
      <c r="Y470" s="102">
        <v>0.15252897523448014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0.84977289223244457</v>
      </c>
      <c r="D476" s="123">
        <v>0.93379157108066968</v>
      </c>
      <c r="E476" s="123">
        <v>0.86366194369056593</v>
      </c>
      <c r="F476" s="123">
        <v>0.91923141866310187</v>
      </c>
      <c r="G476" s="123">
        <v>0.75802172983102956</v>
      </c>
      <c r="H476" s="123">
        <v>0.64178095474874053</v>
      </c>
      <c r="I476" s="123">
        <v>0.67058132168010109</v>
      </c>
      <c r="J476" s="123">
        <v>0.55460933764735354</v>
      </c>
      <c r="K476" s="123">
        <v>0.60128363258096718</v>
      </c>
      <c r="L476" s="123">
        <v>0.63330779114443081</v>
      </c>
      <c r="M476" s="123">
        <v>0.6747818881783566</v>
      </c>
      <c r="N476" s="123">
        <v>0.59175541796232012</v>
      </c>
      <c r="O476" s="123">
        <v>0.59521096592802358</v>
      </c>
      <c r="P476" s="123">
        <v>0.56730396026288132</v>
      </c>
      <c r="Q476" s="123">
        <v>0.50523672372245321</v>
      </c>
      <c r="R476" s="123">
        <v>0.35344440040110647</v>
      </c>
      <c r="S476" s="123">
        <v>0.43770958993433529</v>
      </c>
      <c r="T476" s="123">
        <v>0.44832841613041136</v>
      </c>
      <c r="U476" s="123">
        <v>0.4579026415964676</v>
      </c>
      <c r="V476" s="123">
        <v>0.40542154529534591</v>
      </c>
      <c r="W476" s="123">
        <v>0.25355120837085277</v>
      </c>
      <c r="X476" s="123">
        <v>8.3131201182085293E-2</v>
      </c>
      <c r="Y476" s="123">
        <v>0.16911190232797049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2.0380517435085661</v>
      </c>
      <c r="D477" s="99">
        <v>2.0641299537115967</v>
      </c>
      <c r="E477" s="99">
        <v>1.926736652905497</v>
      </c>
      <c r="F477" s="99">
        <v>1.8704916062612311</v>
      </c>
      <c r="G477" s="99">
        <v>1.8144477527529663</v>
      </c>
      <c r="H477" s="99">
        <v>1.7900250888946121</v>
      </c>
      <c r="I477" s="99">
        <v>1.8768098241529281</v>
      </c>
      <c r="J477" s="99">
        <v>1.7491476347136017</v>
      </c>
      <c r="K477" s="99">
        <v>1.759364163176997</v>
      </c>
      <c r="L477" s="99">
        <v>1.7919925187985788</v>
      </c>
      <c r="M477" s="99">
        <v>1.8725670056446231</v>
      </c>
      <c r="N477" s="99">
        <v>1.8853251396394457</v>
      </c>
      <c r="O477" s="99">
        <v>1.8786953667739446</v>
      </c>
      <c r="P477" s="99">
        <v>1.8835999265339658</v>
      </c>
      <c r="Q477" s="99">
        <v>1.8662916095103665</v>
      </c>
      <c r="R477" s="99">
        <v>1.7132669939796996</v>
      </c>
      <c r="S477" s="99">
        <v>1.8587832183315465</v>
      </c>
      <c r="T477" s="99">
        <v>1.8200212940714748</v>
      </c>
      <c r="U477" s="99">
        <v>1.8203994628279496</v>
      </c>
      <c r="V477" s="99">
        <v>1.978495404764997</v>
      </c>
      <c r="W477" s="99">
        <v>1.8843278615638375</v>
      </c>
      <c r="X477" s="99">
        <v>1.8748697824394114</v>
      </c>
      <c r="Y477" s="99">
        <v>1.7546364889718267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8348471</v>
      </c>
      <c r="C5" s="120">
        <v>8733124</v>
      </c>
      <c r="D5" s="120">
        <v>9028230</v>
      </c>
      <c r="E5" s="120">
        <v>9198622</v>
      </c>
      <c r="F5" s="120">
        <v>9580904</v>
      </c>
      <c r="G5" s="120">
        <v>9704716</v>
      </c>
      <c r="H5" s="120">
        <v>10064228</v>
      </c>
      <c r="I5" s="120">
        <v>10155058</v>
      </c>
      <c r="J5" s="120">
        <v>10291343</v>
      </c>
      <c r="K5" s="120">
        <v>10229754</v>
      </c>
      <c r="L5" s="120">
        <v>10219861</v>
      </c>
      <c r="M5" s="120">
        <v>10265666</v>
      </c>
      <c r="N5" s="120">
        <v>10210754</v>
      </c>
      <c r="O5" s="120">
        <v>10096536</v>
      </c>
      <c r="P5" s="120">
        <v>10032688</v>
      </c>
      <c r="Q5" s="120">
        <v>10068360</v>
      </c>
      <c r="R5" s="120">
        <v>10104658</v>
      </c>
      <c r="S5" s="120">
        <v>10051765</v>
      </c>
      <c r="T5" s="120">
        <v>9995312</v>
      </c>
      <c r="U5" s="120">
        <v>9926973</v>
      </c>
      <c r="V5" s="120">
        <v>9826358</v>
      </c>
      <c r="W5" s="120">
        <v>9543103</v>
      </c>
      <c r="X5" s="120">
        <v>9111284</v>
      </c>
      <c r="Y5" s="120">
        <v>8885697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8348471</v>
      </c>
      <c r="C7" s="52">
        <v>8733124</v>
      </c>
      <c r="D7" s="52">
        <v>9028230</v>
      </c>
      <c r="E7" s="52">
        <v>9198622</v>
      </c>
      <c r="F7" s="52">
        <v>9580904</v>
      </c>
      <c r="G7" s="52">
        <v>9704716</v>
      </c>
      <c r="H7" s="52">
        <v>10064228</v>
      </c>
      <c r="I7" s="52">
        <v>10155058</v>
      </c>
      <c r="J7" s="52">
        <v>10291343</v>
      </c>
      <c r="K7" s="52">
        <v>10229754</v>
      </c>
      <c r="L7" s="52">
        <v>10219861</v>
      </c>
      <c r="M7" s="52">
        <v>10265666</v>
      </c>
      <c r="N7" s="52">
        <v>10210754</v>
      </c>
      <c r="O7" s="52">
        <v>10096536</v>
      </c>
      <c r="P7" s="52">
        <v>10032688</v>
      </c>
      <c r="Q7" s="52">
        <v>10068360</v>
      </c>
      <c r="R7" s="52">
        <v>10104658</v>
      </c>
      <c r="S7" s="52">
        <v>10051765</v>
      </c>
      <c r="T7" s="52">
        <v>9995312</v>
      </c>
      <c r="U7" s="52">
        <v>9926973</v>
      </c>
      <c r="V7" s="52">
        <v>9826358</v>
      </c>
      <c r="W7" s="52">
        <v>9543103</v>
      </c>
      <c r="X7" s="52">
        <v>9111284</v>
      </c>
      <c r="Y7" s="52">
        <v>8885697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543367</v>
      </c>
      <c r="C9" s="52">
        <v>561902</v>
      </c>
      <c r="D9" s="52">
        <v>592155</v>
      </c>
      <c r="E9" s="52">
        <v>639145</v>
      </c>
      <c r="F9" s="52">
        <v>685055</v>
      </c>
      <c r="G9" s="52">
        <v>733966</v>
      </c>
      <c r="H9" s="52">
        <v>782194</v>
      </c>
      <c r="I9" s="52">
        <v>780554</v>
      </c>
      <c r="J9" s="52">
        <v>765362</v>
      </c>
      <c r="K9" s="52">
        <v>735423</v>
      </c>
      <c r="L9" s="52">
        <v>715690</v>
      </c>
      <c r="M9" s="52">
        <v>707820</v>
      </c>
      <c r="N9" s="52">
        <v>707196</v>
      </c>
      <c r="O9" s="52">
        <v>712975</v>
      </c>
      <c r="P9" s="52">
        <v>713646</v>
      </c>
      <c r="Q9" s="52">
        <v>712573</v>
      </c>
      <c r="R9" s="52">
        <v>745302</v>
      </c>
      <c r="S9" s="52">
        <v>864815</v>
      </c>
      <c r="T9" s="52">
        <v>998007</v>
      </c>
      <c r="U9" s="52">
        <v>1168806</v>
      </c>
      <c r="V9" s="52">
        <v>1255516</v>
      </c>
      <c r="W9" s="52">
        <v>1432066</v>
      </c>
      <c r="X9" s="52">
        <v>1450971</v>
      </c>
      <c r="Y9" s="52">
        <v>1371176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8172736</v>
      </c>
      <c r="C11" s="52">
        <v>8444172</v>
      </c>
      <c r="D11" s="52">
        <v>8727623</v>
      </c>
      <c r="E11" s="52">
        <v>8922481</v>
      </c>
      <c r="F11" s="52">
        <v>9300670</v>
      </c>
      <c r="G11" s="52">
        <v>9548362</v>
      </c>
      <c r="H11" s="52">
        <v>9813722</v>
      </c>
      <c r="I11" s="52">
        <v>9950707</v>
      </c>
      <c r="J11" s="52">
        <v>9952648</v>
      </c>
      <c r="K11" s="52">
        <v>9981034</v>
      </c>
      <c r="L11" s="52">
        <v>9843909</v>
      </c>
      <c r="M11" s="52">
        <v>9835894</v>
      </c>
      <c r="N11" s="52">
        <v>9580448</v>
      </c>
      <c r="O11" s="52">
        <v>9336341</v>
      </c>
      <c r="P11" s="52">
        <v>9241043</v>
      </c>
      <c r="Q11" s="52">
        <v>9122858</v>
      </c>
      <c r="R11" s="52">
        <v>9021872</v>
      </c>
      <c r="S11" s="52">
        <v>8921082</v>
      </c>
      <c r="T11" s="52">
        <v>8888322</v>
      </c>
      <c r="U11" s="52">
        <v>8932577</v>
      </c>
      <c r="V11" s="52">
        <v>8961086</v>
      </c>
      <c r="W11" s="52">
        <v>8893489</v>
      </c>
      <c r="X11" s="52">
        <v>8809178</v>
      </c>
      <c r="Y11" s="52">
        <v>8668995</v>
      </c>
      <c r="DA11" s="63" t="s">
        <v>1087</v>
      </c>
    </row>
    <row r="12" spans="1:105" ht="12" customHeight="1" x14ac:dyDescent="0.25">
      <c r="A12" s="97" t="s">
        <v>133</v>
      </c>
      <c r="B12" s="52">
        <v>2987</v>
      </c>
      <c r="C12" s="52">
        <v>2912</v>
      </c>
      <c r="D12" s="52">
        <v>3099</v>
      </c>
      <c r="E12" s="52">
        <v>2972</v>
      </c>
      <c r="F12" s="52">
        <v>3331</v>
      </c>
      <c r="G12" s="52">
        <v>3705</v>
      </c>
      <c r="H12" s="52">
        <v>4714</v>
      </c>
      <c r="I12" s="52">
        <v>5665</v>
      </c>
      <c r="J12" s="52">
        <v>6467</v>
      </c>
      <c r="K12" s="52">
        <v>7983</v>
      </c>
      <c r="L12" s="52">
        <v>9876</v>
      </c>
      <c r="M12" s="52">
        <v>13332</v>
      </c>
      <c r="N12" s="52">
        <v>12935</v>
      </c>
      <c r="O12" s="52">
        <v>12501</v>
      </c>
      <c r="P12" s="52">
        <v>12480</v>
      </c>
      <c r="Q12" s="52">
        <v>12068</v>
      </c>
      <c r="R12" s="52">
        <v>12573</v>
      </c>
      <c r="S12" s="52">
        <v>12193</v>
      </c>
      <c r="T12" s="52">
        <v>12758</v>
      </c>
      <c r="U12" s="52">
        <v>13708</v>
      </c>
      <c r="V12" s="52">
        <v>13571</v>
      </c>
      <c r="W12" s="52">
        <v>14222</v>
      </c>
      <c r="X12" s="52">
        <v>16956</v>
      </c>
      <c r="Y12" s="52">
        <v>17192</v>
      </c>
      <c r="DA12" s="63" t="s">
        <v>1088</v>
      </c>
    </row>
    <row r="13" spans="1:105" ht="12" customHeight="1" x14ac:dyDescent="0.25">
      <c r="A13" s="97" t="s">
        <v>122</v>
      </c>
      <c r="B13" s="52">
        <v>166640</v>
      </c>
      <c r="C13" s="52">
        <v>276455</v>
      </c>
      <c r="D13" s="52">
        <v>287847</v>
      </c>
      <c r="E13" s="52">
        <v>264351</v>
      </c>
      <c r="F13" s="52">
        <v>267769</v>
      </c>
      <c r="G13" s="52">
        <v>147680</v>
      </c>
      <c r="H13" s="52">
        <v>234350</v>
      </c>
      <c r="I13" s="52">
        <v>188729</v>
      </c>
      <c r="J13" s="52">
        <v>310642</v>
      </c>
      <c r="K13" s="52">
        <v>222327</v>
      </c>
      <c r="L13" s="52">
        <v>322440</v>
      </c>
      <c r="M13" s="52">
        <v>363447</v>
      </c>
      <c r="N13" s="52">
        <v>542824</v>
      </c>
      <c r="O13" s="52">
        <v>664300</v>
      </c>
      <c r="P13" s="52">
        <v>689641</v>
      </c>
      <c r="Q13" s="52">
        <v>823702</v>
      </c>
      <c r="R13" s="52">
        <v>938401</v>
      </c>
      <c r="S13" s="52">
        <v>981024</v>
      </c>
      <c r="T13" s="52">
        <v>954247</v>
      </c>
      <c r="U13" s="52">
        <v>852090</v>
      </c>
      <c r="V13" s="52">
        <v>737171</v>
      </c>
      <c r="W13" s="52">
        <v>545752</v>
      </c>
      <c r="X13" s="52">
        <v>243382</v>
      </c>
      <c r="Y13" s="52">
        <v>169761</v>
      </c>
      <c r="DA13" s="63" t="s">
        <v>1089</v>
      </c>
    </row>
    <row r="14" spans="1:105" ht="12" customHeight="1" x14ac:dyDescent="0.25">
      <c r="A14" s="97" t="s">
        <v>121</v>
      </c>
      <c r="B14" s="52">
        <v>6108</v>
      </c>
      <c r="C14" s="52">
        <v>9585</v>
      </c>
      <c r="D14" s="52">
        <v>9661</v>
      </c>
      <c r="E14" s="52">
        <v>8818</v>
      </c>
      <c r="F14" s="52">
        <v>9134</v>
      </c>
      <c r="G14" s="52">
        <v>4969</v>
      </c>
      <c r="H14" s="52">
        <v>11442</v>
      </c>
      <c r="I14" s="52">
        <v>9957</v>
      </c>
      <c r="J14" s="52">
        <v>21586</v>
      </c>
      <c r="K14" s="52">
        <v>18410</v>
      </c>
      <c r="L14" s="52">
        <v>43636</v>
      </c>
      <c r="M14" s="52">
        <v>52993</v>
      </c>
      <c r="N14" s="52">
        <v>74547</v>
      </c>
      <c r="O14" s="52">
        <v>83394</v>
      </c>
      <c r="P14" s="52">
        <v>89524</v>
      </c>
      <c r="Q14" s="52">
        <v>109732</v>
      </c>
      <c r="R14" s="52">
        <v>131812</v>
      </c>
      <c r="S14" s="52">
        <v>137466</v>
      </c>
      <c r="T14" s="52">
        <v>139985</v>
      </c>
      <c r="U14" s="52">
        <v>128598</v>
      </c>
      <c r="V14" s="52">
        <v>114530</v>
      </c>
      <c r="W14" s="52">
        <v>89640</v>
      </c>
      <c r="X14" s="52">
        <v>41768</v>
      </c>
      <c r="Y14" s="52">
        <v>29749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8024266</v>
      </c>
      <c r="C16" s="52">
        <v>8289543</v>
      </c>
      <c r="D16" s="52">
        <v>8595512</v>
      </c>
      <c r="E16" s="52">
        <v>8829473</v>
      </c>
      <c r="F16" s="52">
        <v>9243750</v>
      </c>
      <c r="G16" s="52">
        <v>9526452</v>
      </c>
      <c r="H16" s="52">
        <v>9806382</v>
      </c>
      <c r="I16" s="52">
        <v>9950003</v>
      </c>
      <c r="J16" s="52">
        <v>9953221</v>
      </c>
      <c r="K16" s="52">
        <v>9984350</v>
      </c>
      <c r="L16" s="52">
        <v>9862993</v>
      </c>
      <c r="M16" s="52">
        <v>9863697</v>
      </c>
      <c r="N16" s="52">
        <v>9625132</v>
      </c>
      <c r="O16" s="52">
        <v>9320014</v>
      </c>
      <c r="P16" s="52">
        <v>9231954</v>
      </c>
      <c r="Q16" s="52">
        <v>9080984</v>
      </c>
      <c r="R16" s="52">
        <v>9035386</v>
      </c>
      <c r="S16" s="52">
        <v>8834863</v>
      </c>
      <c r="T16" s="52">
        <v>8669618</v>
      </c>
      <c r="U16" s="52">
        <v>8540714</v>
      </c>
      <c r="V16" s="52">
        <v>8397837</v>
      </c>
      <c r="W16" s="52">
        <v>8254567</v>
      </c>
      <c r="X16" s="52">
        <v>8036020</v>
      </c>
      <c r="Y16" s="52">
        <v>7919861</v>
      </c>
      <c r="DA16" s="63" t="s">
        <v>1091</v>
      </c>
    </row>
    <row r="17" spans="1:105" ht="12" customHeight="1" x14ac:dyDescent="0.25">
      <c r="A17" s="109" t="s">
        <v>120</v>
      </c>
      <c r="B17" s="36">
        <v>324205</v>
      </c>
      <c r="C17" s="36">
        <v>443581</v>
      </c>
      <c r="D17" s="36">
        <v>432718</v>
      </c>
      <c r="E17" s="36">
        <v>369149</v>
      </c>
      <c r="F17" s="36">
        <v>337154</v>
      </c>
      <c r="G17" s="36">
        <v>178264</v>
      </c>
      <c r="H17" s="36">
        <v>257846</v>
      </c>
      <c r="I17" s="36">
        <v>205055</v>
      </c>
      <c r="J17" s="36">
        <v>338122</v>
      </c>
      <c r="K17" s="36">
        <v>245404</v>
      </c>
      <c r="L17" s="36">
        <v>356868</v>
      </c>
      <c r="M17" s="36">
        <v>401969</v>
      </c>
      <c r="N17" s="36">
        <v>585622</v>
      </c>
      <c r="O17" s="36">
        <v>776522</v>
      </c>
      <c r="P17" s="36">
        <v>800734</v>
      </c>
      <c r="Q17" s="36">
        <v>987376</v>
      </c>
      <c r="R17" s="36">
        <v>1069272</v>
      </c>
      <c r="S17" s="36">
        <v>1216902</v>
      </c>
      <c r="T17" s="36">
        <v>1325694</v>
      </c>
      <c r="U17" s="36">
        <v>1386259</v>
      </c>
      <c r="V17" s="36">
        <v>1428521</v>
      </c>
      <c r="W17" s="36">
        <v>1288536</v>
      </c>
      <c r="X17" s="36">
        <v>1075264</v>
      </c>
      <c r="Y17" s="36">
        <v>965836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652224</v>
      </c>
      <c r="D21" s="52">
        <v>652478</v>
      </c>
      <c r="E21" s="52">
        <v>654228</v>
      </c>
      <c r="F21" s="52">
        <v>658854</v>
      </c>
      <c r="G21" s="52">
        <v>667649</v>
      </c>
      <c r="H21" s="52">
        <v>682023</v>
      </c>
      <c r="I21" s="52">
        <v>703257</v>
      </c>
      <c r="J21" s="52">
        <v>732755</v>
      </c>
      <c r="K21" s="52">
        <v>771768</v>
      </c>
      <c r="L21" s="52">
        <v>821482</v>
      </c>
      <c r="M21" s="52">
        <v>883051</v>
      </c>
      <c r="N21" s="52">
        <v>957612</v>
      </c>
      <c r="O21" s="52">
        <v>916087</v>
      </c>
      <c r="P21" s="52">
        <v>498881</v>
      </c>
      <c r="Q21" s="52">
        <v>620203</v>
      </c>
      <c r="R21" s="52">
        <v>759064</v>
      </c>
      <c r="S21" s="52">
        <v>916414</v>
      </c>
      <c r="T21" s="52">
        <v>886553</v>
      </c>
      <c r="U21" s="52">
        <v>869575</v>
      </c>
      <c r="V21" s="52">
        <v>874089</v>
      </c>
      <c r="W21" s="52">
        <v>835222</v>
      </c>
      <c r="X21" s="52">
        <v>840448</v>
      </c>
      <c r="Y21" s="52">
        <v>795651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84901</v>
      </c>
      <c r="D23" s="52">
        <v>85104</v>
      </c>
      <c r="E23" s="52">
        <v>86539</v>
      </c>
      <c r="F23" s="52">
        <v>90579</v>
      </c>
      <c r="G23" s="52">
        <v>98745</v>
      </c>
      <c r="H23" s="52">
        <v>112676</v>
      </c>
      <c r="I23" s="52">
        <v>83132</v>
      </c>
      <c r="J23" s="52">
        <v>79771</v>
      </c>
      <c r="K23" s="52">
        <v>120629</v>
      </c>
      <c r="L23" s="52">
        <v>128761</v>
      </c>
      <c r="M23" s="52">
        <v>133073</v>
      </c>
      <c r="N23" s="52">
        <v>129753</v>
      </c>
      <c r="O23" s="52">
        <v>141163</v>
      </c>
      <c r="P23" s="52">
        <v>102644</v>
      </c>
      <c r="Q23" s="52">
        <v>84657</v>
      </c>
      <c r="R23" s="52">
        <v>92318</v>
      </c>
      <c r="S23" s="52">
        <v>113623</v>
      </c>
      <c r="T23" s="52">
        <v>122588</v>
      </c>
      <c r="U23" s="52">
        <v>126011</v>
      </c>
      <c r="V23" s="52">
        <v>130826</v>
      </c>
      <c r="W23" s="52">
        <v>134712</v>
      </c>
      <c r="X23" s="52">
        <v>141777</v>
      </c>
      <c r="Y23" s="52">
        <v>166845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638495</v>
      </c>
      <c r="D25" s="52">
        <v>638717</v>
      </c>
      <c r="E25" s="52">
        <v>640274</v>
      </c>
      <c r="F25" s="52">
        <v>644495</v>
      </c>
      <c r="G25" s="52">
        <v>652670</v>
      </c>
      <c r="H25" s="52">
        <v>681193</v>
      </c>
      <c r="I25" s="52">
        <v>701829</v>
      </c>
      <c r="J25" s="52">
        <v>730781</v>
      </c>
      <c r="K25" s="52">
        <v>756195</v>
      </c>
      <c r="L25" s="52">
        <v>820053</v>
      </c>
      <c r="M25" s="52">
        <v>880563</v>
      </c>
      <c r="N25" s="52">
        <v>950389</v>
      </c>
      <c r="O25" s="52">
        <v>909817</v>
      </c>
      <c r="P25" s="52">
        <v>489634</v>
      </c>
      <c r="Q25" s="52">
        <v>611407</v>
      </c>
      <c r="R25" s="52">
        <v>745718</v>
      </c>
      <c r="S25" s="52">
        <v>904141</v>
      </c>
      <c r="T25" s="52">
        <v>868228</v>
      </c>
      <c r="U25" s="52">
        <v>850119</v>
      </c>
      <c r="V25" s="52">
        <v>849766</v>
      </c>
      <c r="W25" s="52">
        <v>813535</v>
      </c>
      <c r="X25" s="52">
        <v>823678</v>
      </c>
      <c r="Y25" s="52">
        <v>790443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233</v>
      </c>
      <c r="D26" s="52">
        <v>234</v>
      </c>
      <c r="E26" s="52">
        <v>233</v>
      </c>
      <c r="F26" s="52">
        <v>235</v>
      </c>
      <c r="G26" s="52">
        <v>238</v>
      </c>
      <c r="H26" s="52">
        <v>244</v>
      </c>
      <c r="I26" s="52">
        <v>253</v>
      </c>
      <c r="J26" s="52">
        <v>263</v>
      </c>
      <c r="K26" s="52">
        <v>284</v>
      </c>
      <c r="L26" s="52">
        <v>308</v>
      </c>
      <c r="M26" s="52">
        <v>349</v>
      </c>
      <c r="N26" s="52">
        <v>397</v>
      </c>
      <c r="O26" s="52">
        <v>434</v>
      </c>
      <c r="P26" s="52">
        <v>324</v>
      </c>
      <c r="Q26" s="52">
        <v>437</v>
      </c>
      <c r="R26" s="52">
        <v>577</v>
      </c>
      <c r="S26" s="52">
        <v>784</v>
      </c>
      <c r="T26" s="52">
        <v>881</v>
      </c>
      <c r="U26" s="52">
        <v>952</v>
      </c>
      <c r="V26" s="52">
        <v>1186</v>
      </c>
      <c r="W26" s="52">
        <v>1250</v>
      </c>
      <c r="X26" s="52">
        <v>1390</v>
      </c>
      <c r="Y26" s="52">
        <v>1401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26037</v>
      </c>
      <c r="D27" s="52">
        <v>26303</v>
      </c>
      <c r="E27" s="52">
        <v>27969</v>
      </c>
      <c r="F27" s="52">
        <v>31603</v>
      </c>
      <c r="G27" s="52">
        <v>120089</v>
      </c>
      <c r="H27" s="52">
        <v>3516</v>
      </c>
      <c r="I27" s="52">
        <v>45621</v>
      </c>
      <c r="J27" s="52">
        <v>11290</v>
      </c>
      <c r="K27" s="52">
        <v>88316</v>
      </c>
      <c r="L27" s="52">
        <v>8342</v>
      </c>
      <c r="M27" s="52">
        <v>15907</v>
      </c>
      <c r="N27" s="52">
        <v>31193</v>
      </c>
      <c r="O27" s="52">
        <v>43451</v>
      </c>
      <c r="P27" s="52">
        <v>66592</v>
      </c>
      <c r="Q27" s="52">
        <v>60331</v>
      </c>
      <c r="R27" s="52">
        <v>92992</v>
      </c>
      <c r="S27" s="52">
        <v>80502</v>
      </c>
      <c r="T27" s="52">
        <v>123924</v>
      </c>
      <c r="U27" s="52">
        <v>134908</v>
      </c>
      <c r="V27" s="52">
        <v>170891</v>
      </c>
      <c r="W27" s="52">
        <v>191419</v>
      </c>
      <c r="X27" s="52">
        <v>302370</v>
      </c>
      <c r="Y27" s="52">
        <v>73623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954</v>
      </c>
      <c r="D28" s="52">
        <v>964</v>
      </c>
      <c r="E28" s="52">
        <v>1016</v>
      </c>
      <c r="F28" s="52">
        <v>1133</v>
      </c>
      <c r="G28" s="52">
        <v>4165</v>
      </c>
      <c r="H28" s="52">
        <v>106</v>
      </c>
      <c r="I28" s="52">
        <v>1485</v>
      </c>
      <c r="J28" s="52">
        <v>409</v>
      </c>
      <c r="K28" s="52">
        <v>3176</v>
      </c>
      <c r="L28" s="52">
        <v>640</v>
      </c>
      <c r="M28" s="52">
        <v>1279</v>
      </c>
      <c r="N28" s="52">
        <v>2574</v>
      </c>
      <c r="O28" s="52">
        <v>4220</v>
      </c>
      <c r="P28" s="52">
        <v>6934</v>
      </c>
      <c r="Q28" s="52">
        <v>7937</v>
      </c>
      <c r="R28" s="52">
        <v>12297</v>
      </c>
      <c r="S28" s="52">
        <v>13058</v>
      </c>
      <c r="T28" s="52">
        <v>19516</v>
      </c>
      <c r="U28" s="52">
        <v>16990</v>
      </c>
      <c r="V28" s="52">
        <v>20364</v>
      </c>
      <c r="W28" s="52">
        <v>24890</v>
      </c>
      <c r="X28" s="52">
        <v>47872</v>
      </c>
      <c r="Y28" s="52">
        <v>12019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1253792</v>
      </c>
      <c r="D30" s="52">
        <v>1256758</v>
      </c>
      <c r="E30" s="52">
        <v>1277612</v>
      </c>
      <c r="F30" s="52">
        <v>1334480</v>
      </c>
      <c r="G30" s="52">
        <v>1445644</v>
      </c>
      <c r="H30" s="52">
        <v>1631082</v>
      </c>
      <c r="I30" s="52">
        <v>1159184</v>
      </c>
      <c r="J30" s="52">
        <v>1246482</v>
      </c>
      <c r="K30" s="52">
        <v>1552882</v>
      </c>
      <c r="L30" s="52">
        <v>1588246</v>
      </c>
      <c r="M30" s="52">
        <v>1639941</v>
      </c>
      <c r="N30" s="52">
        <v>1790812</v>
      </c>
      <c r="O30" s="52">
        <v>1690057</v>
      </c>
      <c r="P30" s="52">
        <v>1280272</v>
      </c>
      <c r="Q30" s="52">
        <v>1354034</v>
      </c>
      <c r="R30" s="52">
        <v>1454547</v>
      </c>
      <c r="S30" s="52">
        <v>1629137</v>
      </c>
      <c r="T30" s="52">
        <v>1552761</v>
      </c>
      <c r="U30" s="52">
        <v>1512760</v>
      </c>
      <c r="V30" s="52">
        <v>1420559</v>
      </c>
      <c r="W30" s="52">
        <v>1323880</v>
      </c>
      <c r="X30" s="52">
        <v>1300033</v>
      </c>
      <c r="Y30" s="52">
        <v>1336940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50657</v>
      </c>
      <c r="D31" s="36">
        <v>50989</v>
      </c>
      <c r="E31" s="36">
        <v>225295</v>
      </c>
      <c r="F31" s="36">
        <v>168240</v>
      </c>
      <c r="G31" s="36">
        <v>201175</v>
      </c>
      <c r="H31" s="36">
        <v>1945</v>
      </c>
      <c r="I31" s="36">
        <v>134853</v>
      </c>
      <c r="J31" s="36">
        <v>2843</v>
      </c>
      <c r="K31" s="36">
        <v>121696</v>
      </c>
      <c r="L31" s="36">
        <v>4958</v>
      </c>
      <c r="M31" s="36">
        <v>12036</v>
      </c>
      <c r="N31" s="36">
        <v>22350</v>
      </c>
      <c r="O31" s="36">
        <v>37975</v>
      </c>
      <c r="P31" s="36">
        <v>62571</v>
      </c>
      <c r="Q31" s="36">
        <v>95388</v>
      </c>
      <c r="R31" s="36">
        <v>105010</v>
      </c>
      <c r="S31" s="36">
        <v>99620</v>
      </c>
      <c r="T31" s="36">
        <v>136992</v>
      </c>
      <c r="U31" s="36">
        <v>152491</v>
      </c>
      <c r="V31" s="36">
        <v>200100</v>
      </c>
      <c r="W31" s="36">
        <v>200017</v>
      </c>
      <c r="X31" s="36">
        <v>282657</v>
      </c>
      <c r="Y31" s="36">
        <v>144283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1036877</v>
      </c>
      <c r="D35" s="52">
        <v>947584</v>
      </c>
      <c r="E35" s="52">
        <v>824620</v>
      </c>
      <c r="F35" s="52">
        <v>1041136</v>
      </c>
      <c r="G35" s="52">
        <v>791461</v>
      </c>
      <c r="H35" s="52">
        <v>1041535</v>
      </c>
      <c r="I35" s="52">
        <v>794087</v>
      </c>
      <c r="J35" s="52">
        <v>869040</v>
      </c>
      <c r="K35" s="52">
        <v>710179</v>
      </c>
      <c r="L35" s="52">
        <v>811589</v>
      </c>
      <c r="M35" s="52">
        <v>928856</v>
      </c>
      <c r="N35" s="52">
        <v>902700</v>
      </c>
      <c r="O35" s="52">
        <v>801869</v>
      </c>
      <c r="P35" s="52">
        <v>435033</v>
      </c>
      <c r="Q35" s="52">
        <v>655875</v>
      </c>
      <c r="R35" s="52">
        <v>795362</v>
      </c>
      <c r="S35" s="52">
        <v>863521</v>
      </c>
      <c r="T35" s="52">
        <v>830100</v>
      </c>
      <c r="U35" s="52">
        <v>801236</v>
      </c>
      <c r="V35" s="52">
        <v>773474</v>
      </c>
      <c r="W35" s="52">
        <v>551967</v>
      </c>
      <c r="X35" s="52">
        <v>408629</v>
      </c>
      <c r="Y35" s="52">
        <v>570064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103436</v>
      </c>
      <c r="D37" s="52">
        <v>115357</v>
      </c>
      <c r="E37" s="52">
        <v>133529</v>
      </c>
      <c r="F37" s="52">
        <v>136489</v>
      </c>
      <c r="G37" s="52">
        <v>147656</v>
      </c>
      <c r="H37" s="52">
        <v>160904</v>
      </c>
      <c r="I37" s="52">
        <v>81492</v>
      </c>
      <c r="J37" s="52">
        <v>64579</v>
      </c>
      <c r="K37" s="52">
        <v>90690</v>
      </c>
      <c r="L37" s="52">
        <v>109028</v>
      </c>
      <c r="M37" s="52">
        <v>125203</v>
      </c>
      <c r="N37" s="52">
        <v>129129</v>
      </c>
      <c r="O37" s="52">
        <v>146942</v>
      </c>
      <c r="P37" s="52">
        <v>103315</v>
      </c>
      <c r="Q37" s="52">
        <v>83584</v>
      </c>
      <c r="R37" s="52">
        <v>125047</v>
      </c>
      <c r="S37" s="52">
        <v>233136</v>
      </c>
      <c r="T37" s="52">
        <v>255780</v>
      </c>
      <c r="U37" s="52">
        <v>296810</v>
      </c>
      <c r="V37" s="52">
        <v>217536</v>
      </c>
      <c r="W37" s="52">
        <v>311262</v>
      </c>
      <c r="X37" s="52">
        <v>160682</v>
      </c>
      <c r="Y37" s="52">
        <v>87050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909931</v>
      </c>
      <c r="D39" s="52">
        <v>922168</v>
      </c>
      <c r="E39" s="52">
        <v>835132</v>
      </c>
      <c r="F39" s="52">
        <v>1022684</v>
      </c>
      <c r="G39" s="52">
        <v>900362</v>
      </c>
      <c r="H39" s="52">
        <v>946553</v>
      </c>
      <c r="I39" s="52">
        <v>838814</v>
      </c>
      <c r="J39" s="52">
        <v>732722</v>
      </c>
      <c r="K39" s="52">
        <v>784581</v>
      </c>
      <c r="L39" s="52">
        <v>682928</v>
      </c>
      <c r="M39" s="52">
        <v>872548</v>
      </c>
      <c r="N39" s="52">
        <v>694943</v>
      </c>
      <c r="O39" s="52">
        <v>665710</v>
      </c>
      <c r="P39" s="52">
        <v>394336</v>
      </c>
      <c r="Q39" s="52">
        <v>493222</v>
      </c>
      <c r="R39" s="52">
        <v>644732</v>
      </c>
      <c r="S39" s="52">
        <v>803351</v>
      </c>
      <c r="T39" s="52">
        <v>835468</v>
      </c>
      <c r="U39" s="52">
        <v>894374</v>
      </c>
      <c r="V39" s="52">
        <v>878275</v>
      </c>
      <c r="W39" s="52">
        <v>745938</v>
      </c>
      <c r="X39" s="52">
        <v>739367</v>
      </c>
      <c r="Y39" s="52">
        <v>650260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158</v>
      </c>
      <c r="D40" s="52">
        <v>421</v>
      </c>
      <c r="E40" s="52">
        <v>106</v>
      </c>
      <c r="F40" s="52">
        <v>594</v>
      </c>
      <c r="G40" s="52">
        <v>612</v>
      </c>
      <c r="H40" s="52">
        <v>1253</v>
      </c>
      <c r="I40" s="52">
        <v>1204</v>
      </c>
      <c r="J40" s="52">
        <v>1065</v>
      </c>
      <c r="K40" s="52">
        <v>1800</v>
      </c>
      <c r="L40" s="52">
        <v>2201</v>
      </c>
      <c r="M40" s="52">
        <v>3805</v>
      </c>
      <c r="N40" s="52">
        <v>0</v>
      </c>
      <c r="O40" s="52">
        <v>0</v>
      </c>
      <c r="P40" s="52">
        <v>303</v>
      </c>
      <c r="Q40" s="52">
        <v>25</v>
      </c>
      <c r="R40" s="52">
        <v>1082</v>
      </c>
      <c r="S40" s="52">
        <v>404</v>
      </c>
      <c r="T40" s="52">
        <v>1446</v>
      </c>
      <c r="U40" s="52">
        <v>1902</v>
      </c>
      <c r="V40" s="52">
        <v>1049</v>
      </c>
      <c r="W40" s="52">
        <v>1901</v>
      </c>
      <c r="X40" s="52">
        <v>4124</v>
      </c>
      <c r="Y40" s="52">
        <v>1637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135852</v>
      </c>
      <c r="D41" s="52">
        <v>37695</v>
      </c>
      <c r="E41" s="52">
        <v>4473</v>
      </c>
      <c r="F41" s="52">
        <v>35021</v>
      </c>
      <c r="G41" s="52">
        <v>0</v>
      </c>
      <c r="H41" s="52">
        <v>90186</v>
      </c>
      <c r="I41" s="52">
        <v>0</v>
      </c>
      <c r="J41" s="52">
        <v>133203</v>
      </c>
      <c r="K41" s="52">
        <v>1</v>
      </c>
      <c r="L41" s="52">
        <v>108455</v>
      </c>
      <c r="M41" s="52">
        <v>56914</v>
      </c>
      <c r="N41" s="52">
        <v>210570</v>
      </c>
      <c r="O41" s="52">
        <v>164927</v>
      </c>
      <c r="P41" s="52">
        <v>91933</v>
      </c>
      <c r="Q41" s="52">
        <v>194392</v>
      </c>
      <c r="R41" s="52">
        <v>207691</v>
      </c>
      <c r="S41" s="52">
        <v>123125</v>
      </c>
      <c r="T41" s="52">
        <v>97147</v>
      </c>
      <c r="U41" s="52">
        <v>32751</v>
      </c>
      <c r="V41" s="52">
        <v>55972</v>
      </c>
      <c r="W41" s="52">
        <v>0</v>
      </c>
      <c r="X41" s="52">
        <v>0</v>
      </c>
      <c r="Y41" s="52">
        <v>2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4431</v>
      </c>
      <c r="D42" s="52">
        <v>1040</v>
      </c>
      <c r="E42" s="52">
        <v>173</v>
      </c>
      <c r="F42" s="52">
        <v>1449</v>
      </c>
      <c r="G42" s="52">
        <v>0</v>
      </c>
      <c r="H42" s="52">
        <v>6579</v>
      </c>
      <c r="I42" s="52">
        <v>0</v>
      </c>
      <c r="J42" s="52">
        <v>12038</v>
      </c>
      <c r="K42" s="52">
        <v>0</v>
      </c>
      <c r="L42" s="52">
        <v>25866</v>
      </c>
      <c r="M42" s="52">
        <v>10636</v>
      </c>
      <c r="N42" s="52">
        <v>24128</v>
      </c>
      <c r="O42" s="52">
        <v>13067</v>
      </c>
      <c r="P42" s="52">
        <v>13064</v>
      </c>
      <c r="Q42" s="52">
        <v>28145</v>
      </c>
      <c r="R42" s="52">
        <v>34377</v>
      </c>
      <c r="S42" s="52">
        <v>18712</v>
      </c>
      <c r="T42" s="52">
        <v>22035</v>
      </c>
      <c r="U42" s="52">
        <v>5603</v>
      </c>
      <c r="V42" s="52">
        <v>6296</v>
      </c>
      <c r="W42" s="52">
        <v>0</v>
      </c>
      <c r="X42" s="52">
        <v>0</v>
      </c>
      <c r="Y42" s="52">
        <v>0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1519069</v>
      </c>
      <c r="D44" s="52">
        <v>1562727</v>
      </c>
      <c r="E44" s="52">
        <v>1511573</v>
      </c>
      <c r="F44" s="52">
        <v>1748757</v>
      </c>
      <c r="G44" s="52">
        <v>1728346</v>
      </c>
      <c r="H44" s="52">
        <v>1911012</v>
      </c>
      <c r="I44" s="52">
        <v>1302805</v>
      </c>
      <c r="J44" s="52">
        <v>1249700</v>
      </c>
      <c r="K44" s="52">
        <v>1584011</v>
      </c>
      <c r="L44" s="52">
        <v>1466889</v>
      </c>
      <c r="M44" s="52">
        <v>1640645</v>
      </c>
      <c r="N44" s="52">
        <v>1552247</v>
      </c>
      <c r="O44" s="52">
        <v>1384939</v>
      </c>
      <c r="P44" s="52">
        <v>1192212</v>
      </c>
      <c r="Q44" s="52">
        <v>1203064</v>
      </c>
      <c r="R44" s="52">
        <v>1408949</v>
      </c>
      <c r="S44" s="52">
        <v>1428614</v>
      </c>
      <c r="T44" s="52">
        <v>1387516</v>
      </c>
      <c r="U44" s="52">
        <v>1383856</v>
      </c>
      <c r="V44" s="52">
        <v>1277682</v>
      </c>
      <c r="W44" s="52">
        <v>1180610</v>
      </c>
      <c r="X44" s="52">
        <v>1081486</v>
      </c>
      <c r="Y44" s="52">
        <v>1220781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170033</v>
      </c>
      <c r="D45" s="36">
        <v>40126</v>
      </c>
      <c r="E45" s="36">
        <v>161726</v>
      </c>
      <c r="F45" s="36">
        <v>136245</v>
      </c>
      <c r="G45" s="36">
        <v>42285</v>
      </c>
      <c r="H45" s="36">
        <v>81527</v>
      </c>
      <c r="I45" s="36">
        <v>82062</v>
      </c>
      <c r="J45" s="36">
        <v>135910</v>
      </c>
      <c r="K45" s="36">
        <v>28978</v>
      </c>
      <c r="L45" s="36">
        <v>116422</v>
      </c>
      <c r="M45" s="36">
        <v>57137</v>
      </c>
      <c r="N45" s="36">
        <v>206003</v>
      </c>
      <c r="O45" s="36">
        <v>228875</v>
      </c>
      <c r="P45" s="36">
        <v>86783</v>
      </c>
      <c r="Q45" s="36">
        <v>282030</v>
      </c>
      <c r="R45" s="36">
        <v>186906</v>
      </c>
      <c r="S45" s="36">
        <v>247250</v>
      </c>
      <c r="T45" s="36">
        <v>245784</v>
      </c>
      <c r="U45" s="36">
        <v>213056</v>
      </c>
      <c r="V45" s="36">
        <v>242362</v>
      </c>
      <c r="W45" s="36">
        <v>60032</v>
      </c>
      <c r="X45" s="36">
        <v>69385</v>
      </c>
      <c r="Y45" s="36">
        <v>34855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351671</v>
      </c>
      <c r="D49" s="52">
        <v>321852</v>
      </c>
      <c r="E49" s="52">
        <v>283645</v>
      </c>
      <c r="F49" s="52">
        <v>358345</v>
      </c>
      <c r="G49" s="52">
        <v>226360</v>
      </c>
      <c r="H49" s="52">
        <v>399536</v>
      </c>
      <c r="I49" s="52">
        <v>248875</v>
      </c>
      <c r="J49" s="52">
        <v>336856</v>
      </c>
      <c r="K49" s="52">
        <v>227227</v>
      </c>
      <c r="L49" s="52">
        <v>281552</v>
      </c>
      <c r="M49" s="52">
        <v>239395</v>
      </c>
      <c r="N49" s="52">
        <v>248927</v>
      </c>
      <c r="O49" s="52">
        <v>236521</v>
      </c>
      <c r="P49" s="52">
        <v>268826</v>
      </c>
      <c r="Q49" s="52">
        <v>322869</v>
      </c>
      <c r="R49" s="52">
        <v>307702</v>
      </c>
      <c r="S49" s="52">
        <v>255983</v>
      </c>
      <c r="T49" s="52">
        <v>250742</v>
      </c>
      <c r="U49" s="52">
        <v>247753</v>
      </c>
      <c r="V49" s="52">
        <v>232784</v>
      </c>
      <c r="W49" s="52">
        <v>171747</v>
      </c>
      <c r="X49" s="52">
        <v>131378</v>
      </c>
      <c r="Y49" s="52">
        <v>186965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3853</v>
      </c>
      <c r="D51" s="52">
        <v>11308</v>
      </c>
      <c r="E51" s="52">
        <v>1929</v>
      </c>
      <c r="F51" s="52">
        <v>3204</v>
      </c>
      <c r="G51" s="52">
        <v>1680</v>
      </c>
      <c r="H51" s="52">
        <v>3539</v>
      </c>
      <c r="I51" s="52">
        <v>1002</v>
      </c>
      <c r="J51" s="52">
        <v>6623</v>
      </c>
      <c r="K51" s="52">
        <v>13492</v>
      </c>
      <c r="L51" s="52">
        <v>9865</v>
      </c>
      <c r="M51" s="52">
        <v>6174</v>
      </c>
      <c r="N51" s="52">
        <v>5802</v>
      </c>
      <c r="O51" s="52">
        <v>10510</v>
      </c>
      <c r="P51" s="52">
        <v>5019</v>
      </c>
      <c r="Q51" s="52">
        <v>9170</v>
      </c>
      <c r="R51" s="52">
        <v>23320</v>
      </c>
      <c r="S51" s="52">
        <v>24602</v>
      </c>
      <c r="T51" s="52">
        <v>17493</v>
      </c>
      <c r="U51" s="52">
        <v>37809</v>
      </c>
      <c r="V51" s="52">
        <v>14178</v>
      </c>
      <c r="W51" s="52">
        <v>30852</v>
      </c>
      <c r="X51" s="52">
        <v>3652</v>
      </c>
      <c r="Y51" s="52">
        <v>3749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304039</v>
      </c>
      <c r="D53" s="52">
        <v>308554</v>
      </c>
      <c r="E53" s="52">
        <v>282011</v>
      </c>
      <c r="F53" s="52">
        <v>345591</v>
      </c>
      <c r="G53" s="52">
        <v>226206</v>
      </c>
      <c r="H53" s="52">
        <v>361937</v>
      </c>
      <c r="I53" s="52">
        <v>248518</v>
      </c>
      <c r="J53" s="52">
        <v>280150</v>
      </c>
      <c r="K53" s="52">
        <v>226707</v>
      </c>
      <c r="L53" s="52">
        <v>234199</v>
      </c>
      <c r="M53" s="52">
        <v>221022</v>
      </c>
      <c r="N53" s="52">
        <v>184207</v>
      </c>
      <c r="O53" s="52">
        <v>184020</v>
      </c>
      <c r="P53" s="52">
        <v>203786</v>
      </c>
      <c r="Q53" s="52">
        <v>213309</v>
      </c>
      <c r="R53" s="52">
        <v>213691</v>
      </c>
      <c r="S53" s="52">
        <v>213827</v>
      </c>
      <c r="T53" s="52">
        <v>214368</v>
      </c>
      <c r="U53" s="52">
        <v>235391</v>
      </c>
      <c r="V53" s="52">
        <v>213787</v>
      </c>
      <c r="W53" s="52">
        <v>171309</v>
      </c>
      <c r="X53" s="52">
        <v>130649</v>
      </c>
      <c r="Y53" s="52">
        <v>186493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53</v>
      </c>
      <c r="D54" s="52">
        <v>141</v>
      </c>
      <c r="E54" s="52">
        <v>36</v>
      </c>
      <c r="F54" s="52">
        <v>201</v>
      </c>
      <c r="G54" s="52">
        <v>154</v>
      </c>
      <c r="H54" s="52">
        <v>480</v>
      </c>
      <c r="I54" s="52">
        <v>357</v>
      </c>
      <c r="J54" s="52">
        <v>408</v>
      </c>
      <c r="K54" s="52">
        <v>520</v>
      </c>
      <c r="L54" s="52">
        <v>755</v>
      </c>
      <c r="M54" s="52">
        <v>964</v>
      </c>
      <c r="N54" s="52">
        <v>0</v>
      </c>
      <c r="O54" s="52">
        <v>0</v>
      </c>
      <c r="P54" s="52">
        <v>158</v>
      </c>
      <c r="Q54" s="52">
        <v>12</v>
      </c>
      <c r="R54" s="52">
        <v>362</v>
      </c>
      <c r="S54" s="52">
        <v>109</v>
      </c>
      <c r="T54" s="52">
        <v>373</v>
      </c>
      <c r="U54" s="52">
        <v>502</v>
      </c>
      <c r="V54" s="52">
        <v>257</v>
      </c>
      <c r="W54" s="52">
        <v>438</v>
      </c>
      <c r="X54" s="52">
        <v>729</v>
      </c>
      <c r="Y54" s="52">
        <v>471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46076</v>
      </c>
      <c r="D55" s="52">
        <v>12804</v>
      </c>
      <c r="E55" s="52">
        <v>1538</v>
      </c>
      <c r="F55" s="52">
        <v>12054</v>
      </c>
      <c r="G55" s="52">
        <v>0</v>
      </c>
      <c r="H55" s="52">
        <v>34595</v>
      </c>
      <c r="I55" s="52">
        <v>0</v>
      </c>
      <c r="J55" s="52">
        <v>51631</v>
      </c>
      <c r="K55" s="52">
        <v>0</v>
      </c>
      <c r="L55" s="52">
        <v>37625</v>
      </c>
      <c r="M55" s="52">
        <v>14668</v>
      </c>
      <c r="N55" s="52">
        <v>58066</v>
      </c>
      <c r="O55" s="52">
        <v>48647</v>
      </c>
      <c r="P55" s="52">
        <v>56810</v>
      </c>
      <c r="Q55" s="52">
        <v>95693</v>
      </c>
      <c r="R55" s="52">
        <v>80350</v>
      </c>
      <c r="S55" s="52">
        <v>36500</v>
      </c>
      <c r="T55" s="52">
        <v>29345</v>
      </c>
      <c r="U55" s="52">
        <v>10127</v>
      </c>
      <c r="V55" s="52">
        <v>16845</v>
      </c>
      <c r="W55" s="52">
        <v>0</v>
      </c>
      <c r="X55" s="52">
        <v>0</v>
      </c>
      <c r="Y55" s="52">
        <v>1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1503</v>
      </c>
      <c r="D56" s="52">
        <v>353</v>
      </c>
      <c r="E56" s="52">
        <v>60</v>
      </c>
      <c r="F56" s="52">
        <v>499</v>
      </c>
      <c r="G56" s="52">
        <v>0</v>
      </c>
      <c r="H56" s="52">
        <v>2524</v>
      </c>
      <c r="I56" s="52">
        <v>0</v>
      </c>
      <c r="J56" s="52">
        <v>4667</v>
      </c>
      <c r="K56" s="52">
        <v>0</v>
      </c>
      <c r="L56" s="52">
        <v>8973</v>
      </c>
      <c r="M56" s="52">
        <v>2741</v>
      </c>
      <c r="N56" s="52">
        <v>6654</v>
      </c>
      <c r="O56" s="52">
        <v>3854</v>
      </c>
      <c r="P56" s="52">
        <v>8072</v>
      </c>
      <c r="Q56" s="52">
        <v>13855</v>
      </c>
      <c r="R56" s="52">
        <v>13299</v>
      </c>
      <c r="S56" s="52">
        <v>5547</v>
      </c>
      <c r="T56" s="52">
        <v>6656</v>
      </c>
      <c r="U56" s="52">
        <v>1733</v>
      </c>
      <c r="V56" s="52">
        <v>1895</v>
      </c>
      <c r="W56" s="52">
        <v>0</v>
      </c>
      <c r="X56" s="52">
        <v>0</v>
      </c>
      <c r="Y56" s="52">
        <v>0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294002</v>
      </c>
      <c r="D58" s="52">
        <v>308223</v>
      </c>
      <c r="E58" s="52">
        <v>228016</v>
      </c>
      <c r="F58" s="52">
        <v>311822</v>
      </c>
      <c r="G58" s="52">
        <v>214671</v>
      </c>
      <c r="H58" s="52">
        <v>368262</v>
      </c>
      <c r="I58" s="52">
        <v>224710</v>
      </c>
      <c r="J58" s="52">
        <v>291462</v>
      </c>
      <c r="K58" s="52">
        <v>220356</v>
      </c>
      <c r="L58" s="52">
        <v>250924</v>
      </c>
      <c r="M58" s="52">
        <v>227265</v>
      </c>
      <c r="N58" s="52">
        <v>204462</v>
      </c>
      <c r="O58" s="52">
        <v>186822</v>
      </c>
      <c r="P58" s="52">
        <v>239795</v>
      </c>
      <c r="Q58" s="52">
        <v>230793</v>
      </c>
      <c r="R58" s="52">
        <v>254805</v>
      </c>
      <c r="S58" s="52">
        <v>199987</v>
      </c>
      <c r="T58" s="52">
        <v>196624</v>
      </c>
      <c r="U58" s="52">
        <v>200937</v>
      </c>
      <c r="V58" s="52">
        <v>180973</v>
      </c>
      <c r="W58" s="52">
        <v>159174</v>
      </c>
      <c r="X58" s="52">
        <v>118542</v>
      </c>
      <c r="Y58" s="52">
        <v>178395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57669</v>
      </c>
      <c r="D59" s="36">
        <v>13629</v>
      </c>
      <c r="E59" s="36">
        <v>55629</v>
      </c>
      <c r="F59" s="36">
        <v>46523</v>
      </c>
      <c r="G59" s="36">
        <v>11689</v>
      </c>
      <c r="H59" s="36">
        <v>31274</v>
      </c>
      <c r="I59" s="36">
        <v>24165</v>
      </c>
      <c r="J59" s="36">
        <v>45394</v>
      </c>
      <c r="K59" s="36">
        <v>6871</v>
      </c>
      <c r="L59" s="36">
        <v>30628</v>
      </c>
      <c r="M59" s="36">
        <v>12130</v>
      </c>
      <c r="N59" s="36">
        <v>44465</v>
      </c>
      <c r="O59" s="36">
        <v>49699</v>
      </c>
      <c r="P59" s="36">
        <v>29031</v>
      </c>
      <c r="Q59" s="36">
        <v>92076</v>
      </c>
      <c r="R59" s="36">
        <v>52897</v>
      </c>
      <c r="S59" s="36">
        <v>55996</v>
      </c>
      <c r="T59" s="36">
        <v>54118</v>
      </c>
      <c r="U59" s="36">
        <v>46816</v>
      </c>
      <c r="V59" s="36">
        <v>51811</v>
      </c>
      <c r="W59" s="36">
        <v>12573</v>
      </c>
      <c r="X59" s="36">
        <v>12836</v>
      </c>
      <c r="Y59" s="36">
        <v>8570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685206</v>
      </c>
      <c r="D63" s="52">
        <v>625732</v>
      </c>
      <c r="E63" s="52">
        <v>540975</v>
      </c>
      <c r="F63" s="52">
        <v>682791</v>
      </c>
      <c r="G63" s="52">
        <v>565101</v>
      </c>
      <c r="H63" s="52">
        <v>641999</v>
      </c>
      <c r="I63" s="52">
        <v>545212</v>
      </c>
      <c r="J63" s="52">
        <v>532184</v>
      </c>
      <c r="K63" s="52">
        <v>482952</v>
      </c>
      <c r="L63" s="52">
        <v>530037</v>
      </c>
      <c r="M63" s="52">
        <v>689461</v>
      </c>
      <c r="N63" s="52">
        <v>653773</v>
      </c>
      <c r="O63" s="52">
        <v>565348</v>
      </c>
      <c r="P63" s="52">
        <v>166207</v>
      </c>
      <c r="Q63" s="52">
        <v>333006</v>
      </c>
      <c r="R63" s="52">
        <v>487660</v>
      </c>
      <c r="S63" s="52">
        <v>607538</v>
      </c>
      <c r="T63" s="52">
        <v>579358</v>
      </c>
      <c r="U63" s="52">
        <v>553483</v>
      </c>
      <c r="V63" s="52">
        <v>540690</v>
      </c>
      <c r="W63" s="52">
        <v>380220</v>
      </c>
      <c r="X63" s="52">
        <v>277251</v>
      </c>
      <c r="Y63" s="52">
        <v>383099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99583</v>
      </c>
      <c r="D65" s="52">
        <v>104049</v>
      </c>
      <c r="E65" s="52">
        <v>131600</v>
      </c>
      <c r="F65" s="52">
        <v>133285</v>
      </c>
      <c r="G65" s="52">
        <v>145976</v>
      </c>
      <c r="H65" s="52">
        <v>157365</v>
      </c>
      <c r="I65" s="52">
        <v>80490</v>
      </c>
      <c r="J65" s="52">
        <v>57956</v>
      </c>
      <c r="K65" s="52">
        <v>77198</v>
      </c>
      <c r="L65" s="52">
        <v>99163</v>
      </c>
      <c r="M65" s="52">
        <v>119029</v>
      </c>
      <c r="N65" s="52">
        <v>123327</v>
      </c>
      <c r="O65" s="52">
        <v>136432</v>
      </c>
      <c r="P65" s="52">
        <v>98296</v>
      </c>
      <c r="Q65" s="52">
        <v>74414</v>
      </c>
      <c r="R65" s="52">
        <v>101727</v>
      </c>
      <c r="S65" s="52">
        <v>208534</v>
      </c>
      <c r="T65" s="52">
        <v>238287</v>
      </c>
      <c r="U65" s="52">
        <v>259001</v>
      </c>
      <c r="V65" s="52">
        <v>203358</v>
      </c>
      <c r="W65" s="52">
        <v>280410</v>
      </c>
      <c r="X65" s="52">
        <v>157030</v>
      </c>
      <c r="Y65" s="52">
        <v>83301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605892</v>
      </c>
      <c r="D67" s="52">
        <f t="shared" si="0"/>
        <v>613614</v>
      </c>
      <c r="E67" s="52">
        <f t="shared" si="0"/>
        <v>553121</v>
      </c>
      <c r="F67" s="52">
        <f t="shared" si="0"/>
        <v>677093</v>
      </c>
      <c r="G67" s="52">
        <f t="shared" si="0"/>
        <v>674156</v>
      </c>
      <c r="H67" s="52">
        <f t="shared" si="0"/>
        <v>584616</v>
      </c>
      <c r="I67" s="52">
        <f t="shared" si="0"/>
        <v>590296</v>
      </c>
      <c r="J67" s="52">
        <f t="shared" si="0"/>
        <v>452572</v>
      </c>
      <c r="K67" s="52">
        <f t="shared" si="0"/>
        <v>557874</v>
      </c>
      <c r="L67" s="52">
        <f t="shared" si="0"/>
        <v>448729</v>
      </c>
      <c r="M67" s="52">
        <f t="shared" si="0"/>
        <v>651526</v>
      </c>
      <c r="N67" s="52">
        <f t="shared" si="0"/>
        <v>510736</v>
      </c>
      <c r="O67" s="52">
        <f t="shared" si="0"/>
        <v>481690</v>
      </c>
      <c r="P67" s="52">
        <f t="shared" si="0"/>
        <v>190550</v>
      </c>
      <c r="Q67" s="52">
        <f t="shared" si="0"/>
        <v>279913</v>
      </c>
      <c r="R67" s="52">
        <f t="shared" ref="R67:V67" si="1">R39-R53</f>
        <v>431041</v>
      </c>
      <c r="S67" s="52">
        <f t="shared" si="1"/>
        <v>589524</v>
      </c>
      <c r="T67" s="52">
        <f t="shared" si="1"/>
        <v>621100</v>
      </c>
      <c r="U67" s="52">
        <f t="shared" si="1"/>
        <v>658983</v>
      </c>
      <c r="V67" s="52">
        <f t="shared" si="1"/>
        <v>664488</v>
      </c>
      <c r="W67" s="52">
        <f t="shared" ref="W67:Y67" si="2">W39-W53</f>
        <v>574629</v>
      </c>
      <c r="X67" s="52">
        <f t="shared" si="2"/>
        <v>608718</v>
      </c>
      <c r="Y67" s="52">
        <f t="shared" si="2"/>
        <v>463767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105</v>
      </c>
      <c r="D68" s="52">
        <f t="shared" si="3"/>
        <v>280</v>
      </c>
      <c r="E68" s="52">
        <f t="shared" si="3"/>
        <v>70</v>
      </c>
      <c r="F68" s="52">
        <f t="shared" si="3"/>
        <v>393</v>
      </c>
      <c r="G68" s="52">
        <f t="shared" si="3"/>
        <v>458</v>
      </c>
      <c r="H68" s="52">
        <f t="shared" si="3"/>
        <v>773</v>
      </c>
      <c r="I68" s="52">
        <f t="shared" si="3"/>
        <v>847</v>
      </c>
      <c r="J68" s="52">
        <f t="shared" si="3"/>
        <v>657</v>
      </c>
      <c r="K68" s="52">
        <f t="shared" si="3"/>
        <v>1280</v>
      </c>
      <c r="L68" s="52">
        <f t="shared" si="3"/>
        <v>1446</v>
      </c>
      <c r="M68" s="52">
        <f t="shared" si="3"/>
        <v>2841</v>
      </c>
      <c r="N68" s="52">
        <f t="shared" si="3"/>
        <v>0</v>
      </c>
      <c r="O68" s="52">
        <f t="shared" si="3"/>
        <v>0</v>
      </c>
      <c r="P68" s="52">
        <f t="shared" si="3"/>
        <v>145</v>
      </c>
      <c r="Q68" s="52">
        <f t="shared" si="3"/>
        <v>13</v>
      </c>
      <c r="R68" s="52">
        <f t="shared" ref="R68:V68" si="4">R40-R54</f>
        <v>720</v>
      </c>
      <c r="S68" s="52">
        <f t="shared" si="4"/>
        <v>295</v>
      </c>
      <c r="T68" s="52">
        <f t="shared" si="4"/>
        <v>1073</v>
      </c>
      <c r="U68" s="52">
        <f t="shared" si="4"/>
        <v>1400</v>
      </c>
      <c r="V68" s="52">
        <f t="shared" si="4"/>
        <v>792</v>
      </c>
      <c r="W68" s="52">
        <f t="shared" ref="W68:Y68" si="5">W40-W54</f>
        <v>1463</v>
      </c>
      <c r="X68" s="52">
        <f t="shared" si="5"/>
        <v>3395</v>
      </c>
      <c r="Y68" s="52">
        <f t="shared" si="5"/>
        <v>1166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89776</v>
      </c>
      <c r="D69" s="52">
        <f t="shared" si="6"/>
        <v>24891</v>
      </c>
      <c r="E69" s="52">
        <f t="shared" si="6"/>
        <v>2935</v>
      </c>
      <c r="F69" s="52">
        <f t="shared" si="6"/>
        <v>22967</v>
      </c>
      <c r="G69" s="52">
        <f t="shared" si="6"/>
        <v>0</v>
      </c>
      <c r="H69" s="52">
        <f t="shared" si="6"/>
        <v>55591</v>
      </c>
      <c r="I69" s="52">
        <f t="shared" si="6"/>
        <v>0</v>
      </c>
      <c r="J69" s="52">
        <f t="shared" si="6"/>
        <v>81572</v>
      </c>
      <c r="K69" s="52">
        <f t="shared" si="6"/>
        <v>1</v>
      </c>
      <c r="L69" s="52">
        <f t="shared" si="6"/>
        <v>70830</v>
      </c>
      <c r="M69" s="52">
        <f t="shared" si="6"/>
        <v>42246</v>
      </c>
      <c r="N69" s="52">
        <f t="shared" si="6"/>
        <v>152504</v>
      </c>
      <c r="O69" s="52">
        <f t="shared" si="6"/>
        <v>116280</v>
      </c>
      <c r="P69" s="52">
        <f t="shared" si="6"/>
        <v>35123</v>
      </c>
      <c r="Q69" s="52">
        <f t="shared" si="6"/>
        <v>98699</v>
      </c>
      <c r="R69" s="52">
        <f t="shared" ref="R69:V69" si="7">R41-R55</f>
        <v>127341</v>
      </c>
      <c r="S69" s="52">
        <f t="shared" si="7"/>
        <v>86625</v>
      </c>
      <c r="T69" s="52">
        <f t="shared" si="7"/>
        <v>67802</v>
      </c>
      <c r="U69" s="52">
        <f t="shared" si="7"/>
        <v>22624</v>
      </c>
      <c r="V69" s="52">
        <f t="shared" si="7"/>
        <v>39127</v>
      </c>
      <c r="W69" s="52">
        <f t="shared" ref="W69:Y69" si="8">W41-W55</f>
        <v>0</v>
      </c>
      <c r="X69" s="52">
        <f t="shared" si="8"/>
        <v>0</v>
      </c>
      <c r="Y69" s="52">
        <f t="shared" si="8"/>
        <v>1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2928</v>
      </c>
      <c r="D70" s="52">
        <f t="shared" si="9"/>
        <v>687</v>
      </c>
      <c r="E70" s="52">
        <f t="shared" si="9"/>
        <v>113</v>
      </c>
      <c r="F70" s="52">
        <f t="shared" si="9"/>
        <v>950</v>
      </c>
      <c r="G70" s="52">
        <f t="shared" si="9"/>
        <v>0</v>
      </c>
      <c r="H70" s="52">
        <f t="shared" si="9"/>
        <v>4055</v>
      </c>
      <c r="I70" s="52">
        <f t="shared" si="9"/>
        <v>0</v>
      </c>
      <c r="J70" s="52">
        <f t="shared" si="9"/>
        <v>7371</v>
      </c>
      <c r="K70" s="52">
        <f t="shared" si="9"/>
        <v>0</v>
      </c>
      <c r="L70" s="52">
        <f t="shared" si="9"/>
        <v>16893</v>
      </c>
      <c r="M70" s="52">
        <f t="shared" si="9"/>
        <v>7895</v>
      </c>
      <c r="N70" s="52">
        <f t="shared" si="9"/>
        <v>17474</v>
      </c>
      <c r="O70" s="52">
        <f t="shared" si="9"/>
        <v>9213</v>
      </c>
      <c r="P70" s="52">
        <f t="shared" si="9"/>
        <v>4992</v>
      </c>
      <c r="Q70" s="52">
        <f t="shared" si="9"/>
        <v>14290</v>
      </c>
      <c r="R70" s="52">
        <f t="shared" ref="R70:V70" si="10">R42-R56</f>
        <v>21078</v>
      </c>
      <c r="S70" s="52">
        <f t="shared" si="10"/>
        <v>13165</v>
      </c>
      <c r="T70" s="52">
        <f t="shared" si="10"/>
        <v>15379</v>
      </c>
      <c r="U70" s="52">
        <f t="shared" si="10"/>
        <v>3870</v>
      </c>
      <c r="V70" s="52">
        <f t="shared" si="10"/>
        <v>4401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1225067</v>
      </c>
      <c r="D72" s="52">
        <v>1254504</v>
      </c>
      <c r="E72" s="52">
        <v>1283557</v>
      </c>
      <c r="F72" s="52">
        <v>1436935</v>
      </c>
      <c r="G72" s="52">
        <v>1513675</v>
      </c>
      <c r="H72" s="52">
        <v>1542750</v>
      </c>
      <c r="I72" s="52">
        <v>1078095</v>
      </c>
      <c r="J72" s="52">
        <v>958238</v>
      </c>
      <c r="K72" s="52">
        <v>1363655</v>
      </c>
      <c r="L72" s="52">
        <v>1215965</v>
      </c>
      <c r="M72" s="52">
        <v>1413380</v>
      </c>
      <c r="N72" s="52">
        <v>1347785</v>
      </c>
      <c r="O72" s="52">
        <v>1198117</v>
      </c>
      <c r="P72" s="52">
        <v>952417</v>
      </c>
      <c r="Q72" s="52">
        <v>972271</v>
      </c>
      <c r="R72" s="52">
        <v>1154144</v>
      </c>
      <c r="S72" s="52">
        <v>1228627</v>
      </c>
      <c r="T72" s="52">
        <v>1190892</v>
      </c>
      <c r="U72" s="52">
        <v>1182919</v>
      </c>
      <c r="V72" s="52">
        <v>1096709</v>
      </c>
      <c r="W72" s="52">
        <v>1021436</v>
      </c>
      <c r="X72" s="52">
        <v>962944</v>
      </c>
      <c r="Y72" s="52">
        <v>1042386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112364</v>
      </c>
      <c r="D73" s="36">
        <v>26497</v>
      </c>
      <c r="E73" s="36">
        <v>106097</v>
      </c>
      <c r="F73" s="36">
        <v>89722</v>
      </c>
      <c r="G73" s="36">
        <v>30596</v>
      </c>
      <c r="H73" s="36">
        <v>50253</v>
      </c>
      <c r="I73" s="36">
        <v>57897</v>
      </c>
      <c r="J73" s="36">
        <v>90516</v>
      </c>
      <c r="K73" s="36">
        <v>22107</v>
      </c>
      <c r="L73" s="36">
        <v>85794</v>
      </c>
      <c r="M73" s="36">
        <v>45007</v>
      </c>
      <c r="N73" s="36">
        <v>161538</v>
      </c>
      <c r="O73" s="36">
        <v>179176</v>
      </c>
      <c r="P73" s="36">
        <v>57752</v>
      </c>
      <c r="Q73" s="36">
        <v>189954</v>
      </c>
      <c r="R73" s="36">
        <v>134009</v>
      </c>
      <c r="S73" s="36">
        <v>191254</v>
      </c>
      <c r="T73" s="36">
        <v>191666</v>
      </c>
      <c r="U73" s="36">
        <v>166240</v>
      </c>
      <c r="V73" s="36">
        <v>190551</v>
      </c>
      <c r="W73" s="36">
        <v>47459</v>
      </c>
      <c r="X73" s="36">
        <v>56549</v>
      </c>
      <c r="Y73" s="36">
        <v>26285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152974</v>
      </c>
      <c r="K79" s="52">
        <f>RES_hhdet_numvin!K64</f>
        <v>234415</v>
      </c>
      <c r="L79" s="52">
        <f>RES_hhdet_numvin!L64</f>
        <v>376272</v>
      </c>
      <c r="M79" s="52">
        <f>RES_hhdet_numvin!M64</f>
        <v>536993</v>
      </c>
      <c r="N79" s="52">
        <f>RES_hhdet_numvin!N64</f>
        <v>609366</v>
      </c>
      <c r="O79" s="52">
        <f>RES_hhdet_numvin!O64</f>
        <v>606101</v>
      </c>
      <c r="P79" s="52">
        <f>RES_hhdet_numvin!P64</f>
        <v>357606</v>
      </c>
      <c r="Q79" s="52">
        <f>RES_hhdet_numvin!Q64</f>
        <v>573893</v>
      </c>
      <c r="R79" s="52">
        <f>RES_hhdet_numvin!R64</f>
        <v>728756</v>
      </c>
      <c r="S79" s="52">
        <f>RES_hhdet_numvin!S64</f>
        <v>817982</v>
      </c>
      <c r="T79" s="52">
        <f>RES_hhdet_numvin!T64</f>
        <v>804768</v>
      </c>
      <c r="U79" s="52">
        <f>RES_hhdet_numvin!U64</f>
        <v>788716</v>
      </c>
      <c r="V79" s="52">
        <f>RES_hhdet_numvin!V64</f>
        <v>768372</v>
      </c>
      <c r="W79" s="52">
        <f>RES_hhdet_numvin!W64</f>
        <v>550887</v>
      </c>
      <c r="X79" s="52">
        <f>RES_hhdet_numvin!X64</f>
        <v>408532</v>
      </c>
      <c r="Y79" s="52">
        <f>RES_hhdet_numvin!Y64</f>
        <v>570064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39605</v>
      </c>
      <c r="S82" s="138">
        <f>RES_hhdet_numvin!S67</f>
        <v>132370</v>
      </c>
      <c r="T82" s="138">
        <f>RES_hhdet_numvin!T67</f>
        <v>190185</v>
      </c>
      <c r="U82" s="138">
        <f>RES_hhdet_numvin!U67</f>
        <v>254332</v>
      </c>
      <c r="V82" s="138">
        <f>RES_hhdet_numvin!V67</f>
        <v>204782</v>
      </c>
      <c r="W82" s="138">
        <f>RES_hhdet_numvin!W67</f>
        <v>302748</v>
      </c>
      <c r="X82" s="138">
        <f>RES_hhdet_numvin!X67</f>
        <v>160104</v>
      </c>
      <c r="Y82" s="138">
        <f>RES_hhdet_numvin!Y67</f>
        <v>87050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92054</v>
      </c>
      <c r="K84" s="138">
        <f>RES_hhdet_numvin!K69</f>
        <v>233931</v>
      </c>
      <c r="L84" s="138">
        <f>RES_hhdet_numvin!L69</f>
        <v>284092</v>
      </c>
      <c r="M84" s="138">
        <f>RES_hhdet_numvin!M69</f>
        <v>482761</v>
      </c>
      <c r="N84" s="138">
        <f>RES_hhdet_numvin!N69</f>
        <v>431263</v>
      </c>
      <c r="O84" s="138">
        <f>RES_hhdet_numvin!O69</f>
        <v>468942</v>
      </c>
      <c r="P84" s="138">
        <f>RES_hhdet_numvin!P69</f>
        <v>286165</v>
      </c>
      <c r="Q84" s="138">
        <f>RES_hhdet_numvin!Q69</f>
        <v>411612</v>
      </c>
      <c r="R84" s="138">
        <f>RES_hhdet_numvin!R69</f>
        <v>563720</v>
      </c>
      <c r="S84" s="138">
        <f>RES_hhdet_numvin!S69</f>
        <v>752597</v>
      </c>
      <c r="T84" s="138">
        <f>RES_hhdet_numvin!T69</f>
        <v>798963</v>
      </c>
      <c r="U84" s="138">
        <f>RES_hhdet_numvin!U69</f>
        <v>873606</v>
      </c>
      <c r="V84" s="138">
        <f>RES_hhdet_numvin!V69</f>
        <v>863659</v>
      </c>
      <c r="W84" s="138">
        <f>RES_hhdet_numvin!W69</f>
        <v>739610</v>
      </c>
      <c r="X84" s="138">
        <f>RES_hhdet_numvin!X69</f>
        <v>735760</v>
      </c>
      <c r="Y84" s="138">
        <f>RES_hhdet_numvin!Y69</f>
        <v>650260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133</v>
      </c>
      <c r="K85" s="138">
        <f>RES_hhdet_numvin!K70</f>
        <v>537</v>
      </c>
      <c r="L85" s="138">
        <f>RES_hhdet_numvin!L70</f>
        <v>915</v>
      </c>
      <c r="M85" s="138">
        <f>RES_hhdet_numvin!M70</f>
        <v>2105</v>
      </c>
      <c r="N85" s="138">
        <f>RES_hhdet_numvin!N70</f>
        <v>0</v>
      </c>
      <c r="O85" s="138">
        <f>RES_hhdet_numvin!O70</f>
        <v>0</v>
      </c>
      <c r="P85" s="138">
        <f>RES_hhdet_numvin!P70</f>
        <v>221</v>
      </c>
      <c r="Q85" s="138">
        <f>RES_hhdet_numvin!Q70</f>
        <v>23</v>
      </c>
      <c r="R85" s="138">
        <f>RES_hhdet_numvin!R70</f>
        <v>950</v>
      </c>
      <c r="S85" s="138">
        <f>RES_hhdet_numvin!S70</f>
        <v>384</v>
      </c>
      <c r="T85" s="138">
        <f>RES_hhdet_numvin!T70</f>
        <v>1388</v>
      </c>
      <c r="U85" s="138">
        <f>RES_hhdet_numvin!U70</f>
        <v>1864</v>
      </c>
      <c r="V85" s="138">
        <f>RES_hhdet_numvin!V70</f>
        <v>1036</v>
      </c>
      <c r="W85" s="138">
        <f>RES_hhdet_numvin!W70</f>
        <v>1890</v>
      </c>
      <c r="X85" s="138">
        <f>RES_hhdet_numvin!X70</f>
        <v>4109</v>
      </c>
      <c r="Y85" s="138">
        <f>RES_hhdet_numvin!Y70</f>
        <v>1637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0</v>
      </c>
      <c r="S88" s="138">
        <f>RES_hhdet_numvin!S73</f>
        <v>14649</v>
      </c>
      <c r="T88" s="138">
        <f>RES_hhdet_numvin!T73</f>
        <v>73431</v>
      </c>
      <c r="U88" s="138">
        <f>RES_hhdet_numvin!U73</f>
        <v>28658</v>
      </c>
      <c r="V88" s="138">
        <f>RES_hhdet_numvin!V73</f>
        <v>53021</v>
      </c>
      <c r="W88" s="138">
        <f>RES_hhdet_numvin!W73</f>
        <v>0</v>
      </c>
      <c r="X88" s="138">
        <f>RES_hhdet_numvin!X73</f>
        <v>0</v>
      </c>
      <c r="Y88" s="138">
        <f>RES_hhdet_numvin!Y73</f>
        <v>2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2224</v>
      </c>
      <c r="T89" s="138">
        <f>RES_hhdet_numvin!T74</f>
        <v>16656</v>
      </c>
      <c r="U89" s="138">
        <f>RES_hhdet_numvin!U74</f>
        <v>4904</v>
      </c>
      <c r="V89" s="138">
        <f>RES_hhdet_numvin!V74</f>
        <v>5965</v>
      </c>
      <c r="W89" s="138">
        <f>RES_hhdet_numvin!W74</f>
        <v>0</v>
      </c>
      <c r="X89" s="138">
        <f>RES_hhdet_numvin!X74</f>
        <v>0</v>
      </c>
      <c r="Y89" s="138">
        <f>RES_hhdet_numvin!Y74</f>
        <v>0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439244</v>
      </c>
      <c r="S93" s="138">
        <f>RES_hhdet_numvin!S78</f>
        <v>768832</v>
      </c>
      <c r="T93" s="138">
        <f>RES_hhdet_numvin!T78</f>
        <v>1000871</v>
      </c>
      <c r="U93" s="138">
        <f>RES_hhdet_numvin!U78</f>
        <v>1155195</v>
      </c>
      <c r="V93" s="138">
        <f>RES_hhdet_numvin!V78</f>
        <v>1151972</v>
      </c>
      <c r="W93" s="138">
        <f>RES_hhdet_numvin!W78</f>
        <v>1126016</v>
      </c>
      <c r="X93" s="138">
        <f>RES_hhdet_numvin!X78</f>
        <v>1056950</v>
      </c>
      <c r="Y93" s="138">
        <f>RES_hhdet_numvin!Y78</f>
        <v>1220781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60862</v>
      </c>
      <c r="S94" s="39">
        <f>RES_hhdet_numvin!S79</f>
        <v>142942</v>
      </c>
      <c r="T94" s="39">
        <f>RES_hhdet_numvin!T79</f>
        <v>185682</v>
      </c>
      <c r="U94" s="39">
        <f>RES_hhdet_numvin!U79</f>
        <v>185962</v>
      </c>
      <c r="V94" s="39">
        <f>RES_hhdet_numvin!V79</f>
        <v>228035</v>
      </c>
      <c r="W94" s="39">
        <f>RES_hhdet_numvin!W79</f>
        <v>58516</v>
      </c>
      <c r="X94" s="39">
        <f>RES_hhdet_numvin!X79</f>
        <v>68982</v>
      </c>
      <c r="Y94" s="39">
        <f>RES_hhdet_numvin!Y79</f>
        <v>34855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12838.016220814221</v>
      </c>
      <c r="C98" s="117">
        <f t="shared" si="12"/>
        <v>13130.751228470281</v>
      </c>
      <c r="D98" s="117">
        <f t="shared" si="12"/>
        <v>13446.450603743011</v>
      </c>
      <c r="E98" s="117">
        <f t="shared" si="12"/>
        <v>13403.098112090598</v>
      </c>
      <c r="F98" s="117">
        <f t="shared" si="12"/>
        <v>14993.065063101027</v>
      </c>
      <c r="G98" s="117">
        <f t="shared" si="12"/>
        <v>14660.751343524533</v>
      </c>
      <c r="H98" s="117">
        <f t="shared" si="12"/>
        <v>14849.504344253312</v>
      </c>
      <c r="I98" s="117">
        <f t="shared" si="12"/>
        <v>13129.480150568765</v>
      </c>
      <c r="J98" s="117">
        <f t="shared" si="12"/>
        <v>14229.792526524721</v>
      </c>
      <c r="K98" s="117">
        <f t="shared" si="12"/>
        <v>14403.380718806431</v>
      </c>
      <c r="L98" s="117">
        <f t="shared" si="12"/>
        <v>14103.471341856553</v>
      </c>
      <c r="M98" s="117">
        <f t="shared" si="12"/>
        <v>12919.51528716037</v>
      </c>
      <c r="N98" s="117">
        <f t="shared" si="12"/>
        <v>14342.228006607069</v>
      </c>
      <c r="O98" s="117">
        <f t="shared" si="12"/>
        <v>14840.325662829007</v>
      </c>
      <c r="P98" s="117">
        <f t="shared" si="12"/>
        <v>11113.842481247644</v>
      </c>
      <c r="Q98" s="117">
        <f t="shared" si="12"/>
        <v>11997.074405828103</v>
      </c>
      <c r="R98" s="117">
        <f t="shared" ref="R98:V98" si="13">R99+R102+R104+R113</f>
        <v>12994.033273723318</v>
      </c>
      <c r="S98" s="117">
        <f t="shared" si="13"/>
        <v>12660.982724137446</v>
      </c>
      <c r="T98" s="117">
        <f t="shared" si="13"/>
        <v>11840.951845152566</v>
      </c>
      <c r="U98" s="117">
        <f t="shared" si="13"/>
        <v>11541.424640754249</v>
      </c>
      <c r="V98" s="117">
        <f t="shared" si="13"/>
        <v>11375.25777652738</v>
      </c>
      <c r="W98" s="117">
        <f t="shared" ref="W98:Y98" si="14">W99+W102+W104+W113</f>
        <v>11817.584048343082</v>
      </c>
      <c r="X98" s="117">
        <f t="shared" si="14"/>
        <v>9648.7737645738307</v>
      </c>
      <c r="Y98" s="117">
        <f t="shared" si="14"/>
        <v>8933.8430633007083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10989.269354848457</v>
      </c>
      <c r="C99" s="122">
        <f t="shared" si="15"/>
        <v>11343.207748121551</v>
      </c>
      <c r="D99" s="122">
        <f t="shared" si="15"/>
        <v>11487.850460306061</v>
      </c>
      <c r="E99" s="122">
        <f t="shared" si="15"/>
        <v>11460.657367875803</v>
      </c>
      <c r="F99" s="122">
        <f t="shared" si="15"/>
        <v>12991.4830027347</v>
      </c>
      <c r="G99" s="122">
        <f t="shared" si="15"/>
        <v>12720.809447078555</v>
      </c>
      <c r="H99" s="122">
        <f t="shared" si="15"/>
        <v>12728.053824417419</v>
      </c>
      <c r="I99" s="122">
        <f t="shared" si="15"/>
        <v>11046.781004173756</v>
      </c>
      <c r="J99" s="122">
        <f t="shared" si="15"/>
        <v>12105.573572120795</v>
      </c>
      <c r="K99" s="122">
        <f t="shared" si="15"/>
        <v>12457.182064584758</v>
      </c>
      <c r="L99" s="122">
        <f t="shared" si="15"/>
        <v>12062.063786587925</v>
      </c>
      <c r="M99" s="122">
        <f t="shared" si="15"/>
        <v>10569.610067601472</v>
      </c>
      <c r="N99" s="122">
        <f t="shared" si="15"/>
        <v>11994.044962787224</v>
      </c>
      <c r="O99" s="122">
        <f t="shared" si="15"/>
        <v>12591.020033776749</v>
      </c>
      <c r="P99" s="122">
        <f t="shared" si="15"/>
        <v>8958.8000814527695</v>
      </c>
      <c r="Q99" s="122">
        <f t="shared" si="15"/>
        <v>9815.9835376184237</v>
      </c>
      <c r="R99" s="122">
        <f t="shared" ref="R99:V99" si="16">SUM(R100:R101)</f>
        <v>10765.600370003089</v>
      </c>
      <c r="S99" s="122">
        <f t="shared" si="16"/>
        <v>10374.62013479445</v>
      </c>
      <c r="T99" s="122">
        <f t="shared" si="16"/>
        <v>9604.1606140561125</v>
      </c>
      <c r="U99" s="122">
        <f t="shared" si="16"/>
        <v>9316.2013771344027</v>
      </c>
      <c r="V99" s="122">
        <f t="shared" si="16"/>
        <v>9096.6986042096432</v>
      </c>
      <c r="W99" s="122">
        <f t="shared" ref="W99:Y99" si="17">SUM(W100:W101)</f>
        <v>9694.268201482244</v>
      </c>
      <c r="X99" s="122">
        <f t="shared" si="17"/>
        <v>7900.8896200167874</v>
      </c>
      <c r="Y99" s="122">
        <f t="shared" si="17"/>
        <v>7373.1975696622658</v>
      </c>
      <c r="DA99" s="130" t="s">
        <v>1629</v>
      </c>
    </row>
    <row r="100" spans="1:105" ht="12" customHeight="1" x14ac:dyDescent="0.25">
      <c r="A100" s="97" t="s">
        <v>212</v>
      </c>
      <c r="B100" s="98">
        <v>10847.412228890858</v>
      </c>
      <c r="C100" s="98">
        <v>11198.848125146294</v>
      </c>
      <c r="D100" s="98">
        <v>11342.050964649592</v>
      </c>
      <c r="E100" s="98">
        <v>11320.515301184667</v>
      </c>
      <c r="F100" s="98">
        <v>12829.54837557931</v>
      </c>
      <c r="G100" s="98">
        <v>12564.352627107826</v>
      </c>
      <c r="H100" s="98">
        <v>12572.584533271838</v>
      </c>
      <c r="I100" s="98">
        <v>10910.45244423063</v>
      </c>
      <c r="J100" s="98">
        <v>11956.806649085842</v>
      </c>
      <c r="K100" s="98">
        <v>12306.825595808419</v>
      </c>
      <c r="L100" s="98">
        <v>11915.614370919782</v>
      </c>
      <c r="M100" s="98">
        <v>10442.24418083926</v>
      </c>
      <c r="N100" s="98">
        <v>11846.803343842552</v>
      </c>
      <c r="O100" s="98">
        <v>12434.883873125051</v>
      </c>
      <c r="P100" s="98">
        <v>8847.8134088086354</v>
      </c>
      <c r="Q100" s="98">
        <v>9693.2703066781305</v>
      </c>
      <c r="R100" s="98">
        <v>10628.842161077662</v>
      </c>
      <c r="S100" s="98">
        <v>10240.395715104616</v>
      </c>
      <c r="T100" s="98">
        <v>9477.9200808162586</v>
      </c>
      <c r="U100" s="98">
        <v>9190.9455366722523</v>
      </c>
      <c r="V100" s="98">
        <v>8972.414628018907</v>
      </c>
      <c r="W100" s="98">
        <v>9558.101727447307</v>
      </c>
      <c r="X100" s="98">
        <v>7790.1637825445714</v>
      </c>
      <c r="Y100" s="98">
        <v>7267.9017881088148</v>
      </c>
      <c r="DA100" s="63" t="s">
        <v>1630</v>
      </c>
    </row>
    <row r="101" spans="1:105" ht="12" customHeight="1" x14ac:dyDescent="0.25">
      <c r="A101" s="97" t="s">
        <v>53</v>
      </c>
      <c r="B101" s="98">
        <v>141.85712595759742</v>
      </c>
      <c r="C101" s="98">
        <v>144.35962297525668</v>
      </c>
      <c r="D101" s="98">
        <v>145.79949565646928</v>
      </c>
      <c r="E101" s="98">
        <v>140.14206669113631</v>
      </c>
      <c r="F101" s="98">
        <v>161.93462715538928</v>
      </c>
      <c r="G101" s="98">
        <v>156.45681997072887</v>
      </c>
      <c r="H101" s="98">
        <v>155.46929114558068</v>
      </c>
      <c r="I101" s="98">
        <v>136.32855994312607</v>
      </c>
      <c r="J101" s="98">
        <v>148.76692303495227</v>
      </c>
      <c r="K101" s="98">
        <v>150.35646877633951</v>
      </c>
      <c r="L101" s="98">
        <v>146.44941566814219</v>
      </c>
      <c r="M101" s="98">
        <v>127.365886762212</v>
      </c>
      <c r="N101" s="98">
        <v>147.2416189446721</v>
      </c>
      <c r="O101" s="98">
        <v>156.13616065169771</v>
      </c>
      <c r="P101" s="98">
        <v>110.98667264413454</v>
      </c>
      <c r="Q101" s="98">
        <v>122.71323094029242</v>
      </c>
      <c r="R101" s="98">
        <v>136.75820892542686</v>
      </c>
      <c r="S101" s="98">
        <v>134.22441968983389</v>
      </c>
      <c r="T101" s="98">
        <v>126.24053323985308</v>
      </c>
      <c r="U101" s="98">
        <v>125.25584046215094</v>
      </c>
      <c r="V101" s="98">
        <v>124.28397619073658</v>
      </c>
      <c r="W101" s="98">
        <v>136.16647403493636</v>
      </c>
      <c r="X101" s="98">
        <v>110.725837472216</v>
      </c>
      <c r="Y101" s="98">
        <v>105.29578155345116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14.833696038531151</v>
      </c>
      <c r="C102" s="122">
        <f t="shared" si="18"/>
        <v>18.619666065638917</v>
      </c>
      <c r="D102" s="122">
        <f t="shared" si="18"/>
        <v>14.970622165224073</v>
      </c>
      <c r="E102" s="122">
        <f t="shared" si="18"/>
        <v>54.271287132133622</v>
      </c>
      <c r="F102" s="122">
        <f t="shared" si="18"/>
        <v>17.6502689753823</v>
      </c>
      <c r="G102" s="122">
        <f t="shared" si="18"/>
        <v>26.073962350636599</v>
      </c>
      <c r="H102" s="122">
        <f t="shared" si="18"/>
        <v>38.126149160661228</v>
      </c>
      <c r="I102" s="122">
        <f t="shared" si="18"/>
        <v>18.310645207409834</v>
      </c>
      <c r="J102" s="122">
        <f t="shared" si="18"/>
        <v>19.335323740408707</v>
      </c>
      <c r="K102" s="122">
        <f t="shared" si="18"/>
        <v>22.556224341300364</v>
      </c>
      <c r="L102" s="122">
        <f t="shared" si="18"/>
        <v>21.616764220162906</v>
      </c>
      <c r="M102" s="122">
        <f t="shared" si="18"/>
        <v>20.556595688753873</v>
      </c>
      <c r="N102" s="122">
        <f t="shared" si="18"/>
        <v>20.003763527874007</v>
      </c>
      <c r="O102" s="122">
        <f t="shared" si="18"/>
        <v>20.317825059456499</v>
      </c>
      <c r="P102" s="122">
        <f t="shared" si="18"/>
        <v>20.674275347405565</v>
      </c>
      <c r="Q102" s="122">
        <f t="shared" si="18"/>
        <v>21.351927435980972</v>
      </c>
      <c r="R102" s="122">
        <f t="shared" si="18"/>
        <v>25.727088716100486</v>
      </c>
      <c r="S102" s="122">
        <f t="shared" si="18"/>
        <v>27.442230416727497</v>
      </c>
      <c r="T102" s="122">
        <f t="shared" si="18"/>
        <v>32.954515996626554</v>
      </c>
      <c r="U102" s="122">
        <f t="shared" si="18"/>
        <v>38.553688120200796</v>
      </c>
      <c r="V102" s="122">
        <f t="shared" si="18"/>
        <v>49.461420487458412</v>
      </c>
      <c r="W102" s="122">
        <f t="shared" si="18"/>
        <v>53.3252278413824</v>
      </c>
      <c r="X102" s="122">
        <f t="shared" si="18"/>
        <v>39.057103381461282</v>
      </c>
      <c r="Y102" s="122">
        <f t="shared" si="18"/>
        <v>38.53551285850817</v>
      </c>
      <c r="DA102" s="130" t="s">
        <v>1632</v>
      </c>
    </row>
    <row r="103" spans="1:105" ht="12" customHeight="1" x14ac:dyDescent="0.25">
      <c r="A103" s="97" t="s">
        <v>53</v>
      </c>
      <c r="B103" s="98">
        <v>14.833696038531151</v>
      </c>
      <c r="C103" s="98">
        <v>18.619666065638917</v>
      </c>
      <c r="D103" s="98">
        <v>14.970622165224073</v>
      </c>
      <c r="E103" s="98">
        <v>54.271287132133622</v>
      </c>
      <c r="F103" s="98">
        <v>17.6502689753823</v>
      </c>
      <c r="G103" s="98">
        <v>26.073962350636599</v>
      </c>
      <c r="H103" s="98">
        <v>38.126149160661228</v>
      </c>
      <c r="I103" s="98">
        <v>18.310645207409834</v>
      </c>
      <c r="J103" s="98">
        <v>19.335323740408707</v>
      </c>
      <c r="K103" s="98">
        <v>22.556224341300364</v>
      </c>
      <c r="L103" s="98">
        <v>21.616764220162906</v>
      </c>
      <c r="M103" s="98">
        <v>20.556595688753873</v>
      </c>
      <c r="N103" s="98">
        <v>20.003763527874007</v>
      </c>
      <c r="O103" s="98">
        <v>20.317825059456499</v>
      </c>
      <c r="P103" s="98">
        <v>20.674275347405565</v>
      </c>
      <c r="Q103" s="98">
        <v>21.351927435980972</v>
      </c>
      <c r="R103" s="98">
        <v>25.727088716100486</v>
      </c>
      <c r="S103" s="98">
        <v>27.442230416727497</v>
      </c>
      <c r="T103" s="98">
        <v>32.954515996626554</v>
      </c>
      <c r="U103" s="98">
        <v>38.553688120200796</v>
      </c>
      <c r="V103" s="98">
        <v>49.461420487458412</v>
      </c>
      <c r="W103" s="98">
        <v>53.3252278413824</v>
      </c>
      <c r="X103" s="98">
        <v>39.057103381461282</v>
      </c>
      <c r="Y103" s="98">
        <v>38.53551285850817</v>
      </c>
      <c r="DA103" s="63" t="s">
        <v>1633</v>
      </c>
    </row>
    <row r="104" spans="1:105" ht="12" customHeight="1" x14ac:dyDescent="0.25">
      <c r="A104" s="121" t="s">
        <v>55</v>
      </c>
      <c r="B104" s="122">
        <v>1151.2983582484683</v>
      </c>
      <c r="C104" s="122">
        <v>1105.8527847785431</v>
      </c>
      <c r="D104" s="122">
        <v>1211.229150598755</v>
      </c>
      <c r="E104" s="122">
        <v>1204.0410571348064</v>
      </c>
      <c r="F104" s="122">
        <v>1309.7758601662883</v>
      </c>
      <c r="G104" s="122">
        <v>1225.5050629267814</v>
      </c>
      <c r="H104" s="122">
        <v>1340.5286225081711</v>
      </c>
      <c r="I104" s="122">
        <v>1279.5298070592055</v>
      </c>
      <c r="J104" s="122">
        <v>1318.5319768026291</v>
      </c>
      <c r="K104" s="122">
        <v>1256.567094265964</v>
      </c>
      <c r="L104" s="122">
        <v>1250.1197751133288</v>
      </c>
      <c r="M104" s="122">
        <v>1483.3796844077424</v>
      </c>
      <c r="N104" s="122">
        <v>1468.2660708202739</v>
      </c>
      <c r="O104" s="122">
        <v>1420.5451287689561</v>
      </c>
      <c r="P104" s="122">
        <v>1368.4208676037135</v>
      </c>
      <c r="Q104" s="122">
        <v>1387.0185890087225</v>
      </c>
      <c r="R104" s="122">
        <v>1421.1813940292479</v>
      </c>
      <c r="S104" s="122">
        <v>1459.3670557143023</v>
      </c>
      <c r="T104" s="122">
        <v>1423.7322344806294</v>
      </c>
      <c r="U104" s="122">
        <v>1409.985024348096</v>
      </c>
      <c r="V104" s="122">
        <v>1428.6041498692141</v>
      </c>
      <c r="W104" s="122">
        <v>1328.4233950941607</v>
      </c>
      <c r="X104" s="122">
        <v>944.00062684044974</v>
      </c>
      <c r="Y104" s="122">
        <v>825.77667788503186</v>
      </c>
      <c r="DA104" s="130" t="s">
        <v>1634</v>
      </c>
    </row>
    <row r="105" spans="1:105" ht="12" customHeight="1" x14ac:dyDescent="0.25">
      <c r="A105" s="97" t="s">
        <v>134</v>
      </c>
      <c r="B105" s="98">
        <v>1131.5203624420376</v>
      </c>
      <c r="C105" s="98">
        <v>1074.8184924953159</v>
      </c>
      <c r="D105" s="98">
        <v>1179.0500250299799</v>
      </c>
      <c r="E105" s="98">
        <v>1172.834440931591</v>
      </c>
      <c r="F105" s="98">
        <v>1278.0003178722534</v>
      </c>
      <c r="G105" s="98">
        <v>1209.211663884005</v>
      </c>
      <c r="H105" s="98">
        <v>1313.5280348265264</v>
      </c>
      <c r="I105" s="98">
        <v>1257.3234570039044</v>
      </c>
      <c r="J105" s="98">
        <v>1281.2337599319908</v>
      </c>
      <c r="K105" s="98">
        <v>1231.36333252802</v>
      </c>
      <c r="L105" s="98">
        <v>1208.2806991590917</v>
      </c>
      <c r="M105" s="98">
        <v>1432.2812630255057</v>
      </c>
      <c r="N105" s="98">
        <v>1387.7769273408478</v>
      </c>
      <c r="O105" s="98">
        <v>1317.6691929389926</v>
      </c>
      <c r="P105" s="98">
        <v>1272.7872989086397</v>
      </c>
      <c r="Q105" s="98">
        <v>1267.7314014197157</v>
      </c>
      <c r="R105" s="98">
        <v>1284.1473573085482</v>
      </c>
      <c r="S105" s="98">
        <v>1307.1787843877551</v>
      </c>
      <c r="T105" s="98">
        <v>1273.641216023264</v>
      </c>
      <c r="U105" s="98">
        <v>1276.9820181162395</v>
      </c>
      <c r="V105" s="98">
        <v>1308.6241048898028</v>
      </c>
      <c r="W105" s="98">
        <v>1241.0500426190931</v>
      </c>
      <c r="X105" s="98">
        <v>913.86073175976276</v>
      </c>
      <c r="Y105" s="98">
        <v>805.6028027992927</v>
      </c>
      <c r="DA105" s="63" t="s">
        <v>1635</v>
      </c>
    </row>
    <row r="106" spans="1:105" ht="12" customHeight="1" x14ac:dyDescent="0.25">
      <c r="A106" s="97" t="s">
        <v>133</v>
      </c>
      <c r="B106" s="98">
        <v>0.2795621232241346</v>
      </c>
      <c r="C106" s="98">
        <v>0.25048059281401175</v>
      </c>
      <c r="D106" s="98">
        <v>0.28085325092122915</v>
      </c>
      <c r="E106" s="98">
        <v>0.26820608668922463</v>
      </c>
      <c r="F106" s="98">
        <v>0.31449788964528691</v>
      </c>
      <c r="G106" s="98">
        <v>0.32014456960965065</v>
      </c>
      <c r="H106" s="98">
        <v>0.42964470215987749</v>
      </c>
      <c r="I106" s="98">
        <v>0.50119252304593176</v>
      </c>
      <c r="J106" s="98">
        <v>0.58099647637012353</v>
      </c>
      <c r="K106" s="98">
        <v>0.68565443511729973</v>
      </c>
      <c r="L106" s="98">
        <v>0.94691981626219457</v>
      </c>
      <c r="M106" s="98">
        <v>1.3731969140243929</v>
      </c>
      <c r="N106" s="98">
        <v>1.3811986521305264</v>
      </c>
      <c r="O106" s="98">
        <v>1.3289149473902504</v>
      </c>
      <c r="P106" s="98">
        <v>1.2621531679460971</v>
      </c>
      <c r="Q106" s="98">
        <v>1.2615098357655923</v>
      </c>
      <c r="R106" s="98">
        <v>1.3555427118965244</v>
      </c>
      <c r="S106" s="98">
        <v>1.3949827967422466</v>
      </c>
      <c r="T106" s="98">
        <v>1.4500817676321773</v>
      </c>
      <c r="U106" s="98">
        <v>1.5692140385367279</v>
      </c>
      <c r="V106" s="98">
        <v>1.6194681343898591</v>
      </c>
      <c r="W106" s="98">
        <v>1.6461604327641983</v>
      </c>
      <c r="X106" s="98">
        <v>1.4248154281055823</v>
      </c>
      <c r="Y106" s="98">
        <v>1.3096534534028654</v>
      </c>
      <c r="DA106" s="63" t="s">
        <v>1636</v>
      </c>
    </row>
    <row r="107" spans="1:105" ht="12" customHeight="1" x14ac:dyDescent="0.25">
      <c r="A107" s="100" t="s">
        <v>212</v>
      </c>
      <c r="B107" s="101">
        <v>0.10451488124884814</v>
      </c>
      <c r="C107" s="101">
        <v>8.9204201874648031E-2</v>
      </c>
      <c r="D107" s="101">
        <v>9.1768832949562881E-2</v>
      </c>
      <c r="E107" s="101">
        <v>9.5371480558964314E-2</v>
      </c>
      <c r="F107" s="101">
        <v>0.10750322775510252</v>
      </c>
      <c r="G107" s="101">
        <v>9.9606549120824908E-2</v>
      </c>
      <c r="H107" s="101">
        <v>0.12530099471568992</v>
      </c>
      <c r="I107" s="101">
        <v>0.1701464525974056</v>
      </c>
      <c r="J107" s="101">
        <v>0.18156706959731117</v>
      </c>
      <c r="K107" s="101">
        <v>0.19490076355446523</v>
      </c>
      <c r="L107" s="101">
        <v>0.52163052397859944</v>
      </c>
      <c r="M107" s="101">
        <v>0.36901926384439926</v>
      </c>
      <c r="N107" s="101">
        <v>0.46607447438317295</v>
      </c>
      <c r="O107" s="101">
        <v>0.46582664637093307</v>
      </c>
      <c r="P107" s="101">
        <v>0.32643950733494959</v>
      </c>
      <c r="Q107" s="101">
        <v>0.37099181617049276</v>
      </c>
      <c r="R107" s="101">
        <v>0.37358947658798691</v>
      </c>
      <c r="S107" s="101">
        <v>0.42499415433287391</v>
      </c>
      <c r="T107" s="101">
        <v>0.43167565057837515</v>
      </c>
      <c r="U107" s="101">
        <v>0.4212341059376572</v>
      </c>
      <c r="V107" s="101">
        <v>0.43613041735975699</v>
      </c>
      <c r="W107" s="101">
        <v>0.44233446543884158</v>
      </c>
      <c r="X107" s="101">
        <v>0.14754072576553609</v>
      </c>
      <c r="Y107" s="101">
        <v>0.1082924395541577</v>
      </c>
      <c r="DA107" s="131" t="s">
        <v>1637</v>
      </c>
    </row>
    <row r="108" spans="1:105" ht="12" customHeight="1" x14ac:dyDescent="0.25">
      <c r="A108" s="103" t="s">
        <v>52</v>
      </c>
      <c r="B108" s="104">
        <v>0.17504724197528646</v>
      </c>
      <c r="C108" s="104">
        <v>0.16127639093936372</v>
      </c>
      <c r="D108" s="104">
        <v>0.18908441797166625</v>
      </c>
      <c r="E108" s="104">
        <v>0.17283460613026033</v>
      </c>
      <c r="F108" s="104">
        <v>0.20699466189018437</v>
      </c>
      <c r="G108" s="104">
        <v>0.22053802048882576</v>
      </c>
      <c r="H108" s="104">
        <v>0.30434370744418759</v>
      </c>
      <c r="I108" s="104">
        <v>0.33104607044852613</v>
      </c>
      <c r="J108" s="104">
        <v>0.39942940677281236</v>
      </c>
      <c r="K108" s="104">
        <v>0.49075367156283445</v>
      </c>
      <c r="L108" s="104">
        <v>0.42528929228359513</v>
      </c>
      <c r="M108" s="104">
        <v>1.0041776501799937</v>
      </c>
      <c r="N108" s="104">
        <v>0.91512417774735355</v>
      </c>
      <c r="O108" s="104">
        <v>0.86308830101931744</v>
      </c>
      <c r="P108" s="104">
        <v>0.93571366061114747</v>
      </c>
      <c r="Q108" s="104">
        <v>0.89051801959509957</v>
      </c>
      <c r="R108" s="104">
        <v>0.98195323530853751</v>
      </c>
      <c r="S108" s="104">
        <v>0.96998864240937255</v>
      </c>
      <c r="T108" s="104">
        <v>1.0184061170538021</v>
      </c>
      <c r="U108" s="104">
        <v>1.1479799325990707</v>
      </c>
      <c r="V108" s="104">
        <v>1.183337717030102</v>
      </c>
      <c r="W108" s="104">
        <v>1.2038259673253566</v>
      </c>
      <c r="X108" s="104">
        <v>1.2772747023400461</v>
      </c>
      <c r="Y108" s="104">
        <v>1.2013610138487076</v>
      </c>
      <c r="DA108" s="132" t="s">
        <v>1638</v>
      </c>
    </row>
    <row r="109" spans="1:105" ht="12" customHeight="1" x14ac:dyDescent="0.25">
      <c r="A109" s="106" t="s">
        <v>122</v>
      </c>
      <c r="B109" s="101">
        <v>18.966993120258692</v>
      </c>
      <c r="C109" s="101">
        <v>29.985257300919727</v>
      </c>
      <c r="D109" s="101">
        <v>31.101111503712694</v>
      </c>
      <c r="E109" s="101">
        <v>30.161765726747422</v>
      </c>
      <c r="F109" s="101">
        <v>30.654432712827003</v>
      </c>
      <c r="G109" s="101">
        <v>15.570313384709497</v>
      </c>
      <c r="H109" s="101">
        <v>25.612470445741664</v>
      </c>
      <c r="I109" s="101">
        <v>20.847909291292126</v>
      </c>
      <c r="J109" s="101">
        <v>34.840457502005791</v>
      </c>
      <c r="K109" s="101">
        <v>23.046103151169586</v>
      </c>
      <c r="L109" s="101">
        <v>36.714405384668176</v>
      </c>
      <c r="M109" s="101">
        <v>44.70096288214485</v>
      </c>
      <c r="N109" s="101">
        <v>71.354261559168378</v>
      </c>
      <c r="O109" s="101">
        <v>92.297523787046146</v>
      </c>
      <c r="P109" s="101">
        <v>85.691147662018636</v>
      </c>
      <c r="Q109" s="101">
        <v>106.73541932069774</v>
      </c>
      <c r="R109" s="101">
        <v>122.02116700392821</v>
      </c>
      <c r="S109" s="101">
        <v>135.47154698279911</v>
      </c>
      <c r="T109" s="101">
        <v>132.84010756911678</v>
      </c>
      <c r="U109" s="101">
        <v>117.12189706308386</v>
      </c>
      <c r="V109" s="101">
        <v>105.03048337514015</v>
      </c>
      <c r="W109" s="101">
        <v>75.516928880136746</v>
      </c>
      <c r="X109" s="101">
        <v>25.235410214108416</v>
      </c>
      <c r="Y109" s="101">
        <v>16.536040904122288</v>
      </c>
      <c r="DA109" s="131" t="s">
        <v>1639</v>
      </c>
    </row>
    <row r="110" spans="1:105" ht="12" customHeight="1" x14ac:dyDescent="0.25">
      <c r="A110" s="107" t="s">
        <v>121</v>
      </c>
      <c r="B110" s="104">
        <v>0.53144056294779629</v>
      </c>
      <c r="C110" s="104">
        <v>0.79855438949330582</v>
      </c>
      <c r="D110" s="104">
        <v>0.7971608141412504</v>
      </c>
      <c r="E110" s="104">
        <v>0.77664438977873851</v>
      </c>
      <c r="F110" s="104">
        <v>0.80661169156274692</v>
      </c>
      <c r="G110" s="104">
        <v>0.40294108845704441</v>
      </c>
      <c r="H110" s="104">
        <v>0.9584725337431711</v>
      </c>
      <c r="I110" s="104">
        <v>0.85724824096297758</v>
      </c>
      <c r="J110" s="104">
        <v>1.8767628922624051</v>
      </c>
      <c r="K110" s="104">
        <v>1.4720041516571576</v>
      </c>
      <c r="L110" s="104">
        <v>4.1777507533068245</v>
      </c>
      <c r="M110" s="104">
        <v>5.0242615860673219</v>
      </c>
      <c r="N110" s="104">
        <v>7.7536832681272321</v>
      </c>
      <c r="O110" s="104">
        <v>9.2494970955270404</v>
      </c>
      <c r="P110" s="104">
        <v>8.6802678651090339</v>
      </c>
      <c r="Q110" s="104">
        <v>11.29025843254359</v>
      </c>
      <c r="R110" s="104">
        <v>13.657327004875118</v>
      </c>
      <c r="S110" s="104">
        <v>15.321741547006113</v>
      </c>
      <c r="T110" s="104">
        <v>15.800829120616434</v>
      </c>
      <c r="U110" s="104">
        <v>14.311895130235808</v>
      </c>
      <c r="V110" s="104">
        <v>13.330093469881428</v>
      </c>
      <c r="W110" s="104">
        <v>10.210263162166619</v>
      </c>
      <c r="X110" s="104">
        <v>3.4796694384729521</v>
      </c>
      <c r="Y110" s="104">
        <v>2.3281807282139493</v>
      </c>
      <c r="DA110" s="132" t="s">
        <v>1640</v>
      </c>
    </row>
    <row r="111" spans="1:105" ht="12" customHeight="1" x14ac:dyDescent="0.25">
      <c r="A111" s="108" t="s">
        <v>53</v>
      </c>
      <c r="B111" s="98">
        <v>0.17573457969894463</v>
      </c>
      <c r="C111" s="98">
        <v>0.24923353519892089</v>
      </c>
      <c r="D111" s="98">
        <v>0.22851612039613758</v>
      </c>
      <c r="E111" s="98">
        <v>0.24417555405079935</v>
      </c>
      <c r="F111" s="98">
        <v>0.24565596145561372</v>
      </c>
      <c r="G111" s="98">
        <v>0.11182375738564741</v>
      </c>
      <c r="H111" s="98">
        <v>0.25233608141061314</v>
      </c>
      <c r="I111" s="98">
        <v>0.26818547774076906</v>
      </c>
      <c r="J111" s="98">
        <v>0.54278985373178035</v>
      </c>
      <c r="K111" s="98">
        <v>0.38973495994990148</v>
      </c>
      <c r="L111" s="98">
        <v>2.2169057608996203</v>
      </c>
      <c r="M111" s="98">
        <v>1.2814356688715711</v>
      </c>
      <c r="N111" s="98">
        <v>2.5015566109422798</v>
      </c>
      <c r="O111" s="98">
        <v>3.1001407846389046</v>
      </c>
      <c r="P111" s="98">
        <v>2.1322496559222741</v>
      </c>
      <c r="Q111" s="98">
        <v>3.1420903625852201</v>
      </c>
      <c r="R111" s="98">
        <v>3.5606000639197957</v>
      </c>
      <c r="S111" s="98">
        <v>4.4290369707333319</v>
      </c>
      <c r="T111" s="98">
        <v>4.4993983068814138</v>
      </c>
      <c r="U111" s="98">
        <v>3.7252444512626579</v>
      </c>
      <c r="V111" s="98">
        <v>3.5121109477227361</v>
      </c>
      <c r="W111" s="98">
        <v>2.7256555163008893</v>
      </c>
      <c r="X111" s="98">
        <v>0.36563981137780693</v>
      </c>
      <c r="Y111" s="98">
        <v>0.20010919204553179</v>
      </c>
      <c r="DA111" s="63" t="s">
        <v>1641</v>
      </c>
    </row>
    <row r="112" spans="1:105" ht="12" customHeight="1" x14ac:dyDescent="0.25">
      <c r="A112" s="108" t="s">
        <v>52</v>
      </c>
      <c r="B112" s="98">
        <v>0.35570598324885172</v>
      </c>
      <c r="C112" s="98">
        <v>0.54932085429438493</v>
      </c>
      <c r="D112" s="98">
        <v>0.56864469374511284</v>
      </c>
      <c r="E112" s="98">
        <v>0.53246883572793913</v>
      </c>
      <c r="F112" s="98">
        <v>0.56095573010713318</v>
      </c>
      <c r="G112" s="98">
        <v>0.29111733107139698</v>
      </c>
      <c r="H112" s="98">
        <v>0.70613645233255795</v>
      </c>
      <c r="I112" s="98">
        <v>0.58906276322220852</v>
      </c>
      <c r="J112" s="98">
        <v>1.3339730385306248</v>
      </c>
      <c r="K112" s="98">
        <v>1.082269191707256</v>
      </c>
      <c r="L112" s="98">
        <v>1.9608449924072038</v>
      </c>
      <c r="M112" s="98">
        <v>3.7428259171957512</v>
      </c>
      <c r="N112" s="98">
        <v>5.2521266571849523</v>
      </c>
      <c r="O112" s="98">
        <v>6.1493563108881348</v>
      </c>
      <c r="P112" s="98">
        <v>6.5480182091867603</v>
      </c>
      <c r="Q112" s="98">
        <v>8.1481680699583698</v>
      </c>
      <c r="R112" s="98">
        <v>10.096726940955321</v>
      </c>
      <c r="S112" s="98">
        <v>10.892704576272781</v>
      </c>
      <c r="T112" s="98">
        <v>11.301430813735021</v>
      </c>
      <c r="U112" s="98">
        <v>10.58665067897315</v>
      </c>
      <c r="V112" s="98">
        <v>9.817982522158692</v>
      </c>
      <c r="W112" s="98">
        <v>7.4846076458657294</v>
      </c>
      <c r="X112" s="98">
        <v>3.1140296270951451</v>
      </c>
      <c r="Y112" s="98">
        <v>2.1280715361684175</v>
      </c>
      <c r="DA112" s="63" t="s">
        <v>1642</v>
      </c>
    </row>
    <row r="113" spans="1:105" ht="12" customHeight="1" x14ac:dyDescent="0.25">
      <c r="A113" s="121" t="s">
        <v>54</v>
      </c>
      <c r="B113" s="122">
        <v>682.61481167876502</v>
      </c>
      <c r="C113" s="122">
        <v>663.07102950454794</v>
      </c>
      <c r="D113" s="122">
        <v>732.40037067296998</v>
      </c>
      <c r="E113" s="122">
        <v>684.12839994785656</v>
      </c>
      <c r="F113" s="122">
        <v>674.15593122465782</v>
      </c>
      <c r="G113" s="122">
        <v>688.36287116856079</v>
      </c>
      <c r="H113" s="122">
        <v>742.79574816705963</v>
      </c>
      <c r="I113" s="122">
        <v>784.85869412839293</v>
      </c>
      <c r="J113" s="122">
        <v>786.35165386088875</v>
      </c>
      <c r="K113" s="122">
        <v>667.07533561440914</v>
      </c>
      <c r="L113" s="122">
        <v>769.67101593513542</v>
      </c>
      <c r="M113" s="122">
        <v>845.96893946240232</v>
      </c>
      <c r="N113" s="122">
        <v>859.91320947169777</v>
      </c>
      <c r="O113" s="122">
        <v>808.4426752238453</v>
      </c>
      <c r="P113" s="122">
        <v>765.9472568437543</v>
      </c>
      <c r="Q113" s="122">
        <v>772.72035176497582</v>
      </c>
      <c r="R113" s="122">
        <v>781.52442097488006</v>
      </c>
      <c r="S113" s="122">
        <v>799.55330321196595</v>
      </c>
      <c r="T113" s="122">
        <v>780.10448061919624</v>
      </c>
      <c r="U113" s="122">
        <v>776.68455115154848</v>
      </c>
      <c r="V113" s="122">
        <v>800.49360196106466</v>
      </c>
      <c r="W113" s="122">
        <v>741.56722392529423</v>
      </c>
      <c r="X113" s="122">
        <v>764.82641433513118</v>
      </c>
      <c r="Y113" s="122">
        <v>696.33330289490164</v>
      </c>
      <c r="DA113" s="130" t="s">
        <v>1643</v>
      </c>
    </row>
    <row r="114" spans="1:105" ht="12" customHeight="1" x14ac:dyDescent="0.25">
      <c r="A114" s="97" t="s">
        <v>175</v>
      </c>
      <c r="B114" s="98">
        <v>662.59573987355486</v>
      </c>
      <c r="C114" s="98">
        <v>634.31399758901659</v>
      </c>
      <c r="D114" s="98">
        <v>704.37362153907043</v>
      </c>
      <c r="E114" s="98">
        <v>660.86881589587165</v>
      </c>
      <c r="F114" s="98">
        <v>656.52230718998362</v>
      </c>
      <c r="G114" s="98">
        <v>678.26181183135805</v>
      </c>
      <c r="H114" s="98">
        <v>727.71931061457019</v>
      </c>
      <c r="I114" s="98">
        <v>772.40992823719853</v>
      </c>
      <c r="J114" s="98">
        <v>764.79599467782782</v>
      </c>
      <c r="K114" s="98">
        <v>655.82709093440587</v>
      </c>
      <c r="L114" s="98">
        <v>746.66936990445492</v>
      </c>
      <c r="M114" s="98">
        <v>821.2990880321812</v>
      </c>
      <c r="N114" s="98">
        <v>820.63155631986263</v>
      </c>
      <c r="O114" s="98">
        <v>754.48841597401361</v>
      </c>
      <c r="P114" s="98">
        <v>719.9716489920711</v>
      </c>
      <c r="Q114" s="98">
        <v>712.05739466895943</v>
      </c>
      <c r="R114" s="98">
        <v>717.02218878379676</v>
      </c>
      <c r="S114" s="98">
        <v>722.85760007643182</v>
      </c>
      <c r="T114" s="98">
        <v>697.55689853312026</v>
      </c>
      <c r="U114" s="98">
        <v>692.50761695252311</v>
      </c>
      <c r="V114" s="98">
        <v>711.58867923626667</v>
      </c>
      <c r="W114" s="98">
        <v>666.72739159885123</v>
      </c>
      <c r="X114" s="98">
        <v>695.12166809974281</v>
      </c>
      <c r="Y114" s="98">
        <v>639.01067641157795</v>
      </c>
      <c r="DA114" s="63" t="s">
        <v>1644</v>
      </c>
    </row>
    <row r="115" spans="1:105" ht="12" customHeight="1" x14ac:dyDescent="0.25">
      <c r="A115" s="109" t="s">
        <v>120</v>
      </c>
      <c r="B115" s="33">
        <v>20.019071805210132</v>
      </c>
      <c r="C115" s="33">
        <v>28.757031915531332</v>
      </c>
      <c r="D115" s="33">
        <v>28.026749133899585</v>
      </c>
      <c r="E115" s="33">
        <v>23.259584051984891</v>
      </c>
      <c r="F115" s="33">
        <v>17.633624034674252</v>
      </c>
      <c r="G115" s="33">
        <v>10.101059337202734</v>
      </c>
      <c r="H115" s="33">
        <v>15.076437552489431</v>
      </c>
      <c r="I115" s="33">
        <v>12.448765891194403</v>
      </c>
      <c r="J115" s="33">
        <v>21.555659183060943</v>
      </c>
      <c r="K115" s="33">
        <v>11.248244680003307</v>
      </c>
      <c r="L115" s="33">
        <v>23.001646030680465</v>
      </c>
      <c r="M115" s="33">
        <v>24.669851430221129</v>
      </c>
      <c r="N115" s="33">
        <v>39.281653151835151</v>
      </c>
      <c r="O115" s="33">
        <v>53.954259249831722</v>
      </c>
      <c r="P115" s="33">
        <v>45.975607851683158</v>
      </c>
      <c r="Q115" s="33">
        <v>60.662957096016399</v>
      </c>
      <c r="R115" s="33">
        <v>64.502232191083351</v>
      </c>
      <c r="S115" s="33">
        <v>76.695703135534174</v>
      </c>
      <c r="T115" s="33">
        <v>82.547582086076005</v>
      </c>
      <c r="U115" s="33">
        <v>84.176934199025382</v>
      </c>
      <c r="V115" s="33">
        <v>88.90492272479797</v>
      </c>
      <c r="W115" s="33">
        <v>74.839832326443002</v>
      </c>
      <c r="X115" s="33">
        <v>69.70474623538837</v>
      </c>
      <c r="Y115" s="33">
        <v>57.32262648332366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6896.261417813902</v>
      </c>
      <c r="C117" s="117">
        <f t="shared" si="19"/>
        <v>7129.1251684380577</v>
      </c>
      <c r="D117" s="117">
        <f t="shared" si="19"/>
        <v>7374.4360572455125</v>
      </c>
      <c r="E117" s="117">
        <f t="shared" si="19"/>
        <v>7473.3459138545822</v>
      </c>
      <c r="F117" s="117">
        <f t="shared" si="19"/>
        <v>8377.9507959492148</v>
      </c>
      <c r="G117" s="117">
        <f t="shared" si="19"/>
        <v>8282.7342932264401</v>
      </c>
      <c r="H117" s="117">
        <f t="shared" si="19"/>
        <v>8520.0219095429493</v>
      </c>
      <c r="I117" s="117">
        <f t="shared" si="19"/>
        <v>7588.6030875049555</v>
      </c>
      <c r="J117" s="117">
        <f t="shared" si="19"/>
        <v>8307.8134083003188</v>
      </c>
      <c r="K117" s="117">
        <f t="shared" si="19"/>
        <v>8491.6734837460717</v>
      </c>
      <c r="L117" s="117">
        <f t="shared" si="19"/>
        <v>8423.6892094534578</v>
      </c>
      <c r="M117" s="117">
        <f t="shared" si="19"/>
        <v>7853.632001840675</v>
      </c>
      <c r="N117" s="117">
        <f t="shared" si="19"/>
        <v>8855.6941169084348</v>
      </c>
      <c r="O117" s="117">
        <f t="shared" si="19"/>
        <v>9329.7627060829946</v>
      </c>
      <c r="P117" s="117">
        <f t="shared" si="19"/>
        <v>7080.6329683861204</v>
      </c>
      <c r="Q117" s="117">
        <f t="shared" si="19"/>
        <v>7749.2353389012933</v>
      </c>
      <c r="R117" s="117">
        <f t="shared" ref="R117:V117" si="20">R118+R121+R123+R132</f>
        <v>8557.7532710856285</v>
      </c>
      <c r="S117" s="117">
        <f t="shared" si="20"/>
        <v>8543.4621626332555</v>
      </c>
      <c r="T117" s="117">
        <f t="shared" si="20"/>
        <v>8199.2955927111016</v>
      </c>
      <c r="U117" s="117">
        <f t="shared" si="20"/>
        <v>8194.1127785806002</v>
      </c>
      <c r="V117" s="117">
        <f t="shared" si="20"/>
        <v>8296.4678676922122</v>
      </c>
      <c r="W117" s="117">
        <f t="shared" ref="W117:Y117" si="21">W118+W121+W123+W132</f>
        <v>8789.1479333816551</v>
      </c>
      <c r="X117" s="117">
        <f t="shared" si="21"/>
        <v>7269.1180098652476</v>
      </c>
      <c r="Y117" s="117">
        <f t="shared" si="21"/>
        <v>6860.756664823688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5794.7815990687441</v>
      </c>
      <c r="C118" s="122">
        <f t="shared" si="22"/>
        <v>6047.0870989464238</v>
      </c>
      <c r="D118" s="122">
        <f t="shared" si="22"/>
        <v>6187.0548377782452</v>
      </c>
      <c r="E118" s="122">
        <f t="shared" si="22"/>
        <v>6228.0885152086894</v>
      </c>
      <c r="F118" s="122">
        <f t="shared" si="22"/>
        <v>7142.8368146778375</v>
      </c>
      <c r="G118" s="122">
        <f t="shared" si="22"/>
        <v>7060.1097928783665</v>
      </c>
      <c r="H118" s="122">
        <f t="shared" si="22"/>
        <v>7147.7475891290778</v>
      </c>
      <c r="I118" s="122">
        <f t="shared" si="22"/>
        <v>6267.8294512839539</v>
      </c>
      <c r="J118" s="122">
        <f t="shared" si="22"/>
        <v>6946.2764700915914</v>
      </c>
      <c r="K118" s="122">
        <f t="shared" si="22"/>
        <v>7224.6019655589243</v>
      </c>
      <c r="L118" s="122">
        <f t="shared" si="22"/>
        <v>7083.9294176952171</v>
      </c>
      <c r="M118" s="122">
        <f t="shared" si="22"/>
        <v>6302.2274667233096</v>
      </c>
      <c r="N118" s="122">
        <f t="shared" si="22"/>
        <v>7283.2333554305433</v>
      </c>
      <c r="O118" s="122">
        <f t="shared" si="22"/>
        <v>7796.1075620953425</v>
      </c>
      <c r="P118" s="122">
        <f t="shared" si="22"/>
        <v>5598.4368157421404</v>
      </c>
      <c r="Q118" s="122">
        <f t="shared" si="22"/>
        <v>6230.1171098182467</v>
      </c>
      <c r="R118" s="122">
        <f t="shared" ref="R118:V118" si="23">SUM(R119:R120)</f>
        <v>6972.8957318255716</v>
      </c>
      <c r="S118" s="122">
        <f t="shared" si="23"/>
        <v>6885.4406615363168</v>
      </c>
      <c r="T118" s="122">
        <f t="shared" si="23"/>
        <v>6529.3246764422729</v>
      </c>
      <c r="U118" s="122">
        <f t="shared" si="23"/>
        <v>6486.5993026078231</v>
      </c>
      <c r="V118" s="122">
        <f t="shared" si="23"/>
        <v>6487.6347988125472</v>
      </c>
      <c r="W118" s="122">
        <f t="shared" ref="W118:Y118" si="24">SUM(W119:W120)</f>
        <v>7057.7887335685027</v>
      </c>
      <c r="X118" s="122">
        <f t="shared" si="24"/>
        <v>5864.3283535362671</v>
      </c>
      <c r="Y118" s="122">
        <f t="shared" si="24"/>
        <v>5584.9376478443537</v>
      </c>
      <c r="DA118" s="130" t="s">
        <v>1797</v>
      </c>
    </row>
    <row r="119" spans="1:105" ht="12" customHeight="1" x14ac:dyDescent="0.25">
      <c r="A119" s="97" t="s">
        <v>212</v>
      </c>
      <c r="B119" s="98">
        <v>5652.9244731111467</v>
      </c>
      <c r="C119" s="98">
        <v>5902.7274759711672</v>
      </c>
      <c r="D119" s="98">
        <v>6041.2553421217763</v>
      </c>
      <c r="E119" s="98">
        <v>6087.9464485175531</v>
      </c>
      <c r="F119" s="98">
        <v>6980.902187522448</v>
      </c>
      <c r="G119" s="98">
        <v>6903.6529729076374</v>
      </c>
      <c r="H119" s="98">
        <v>6992.2782979834974</v>
      </c>
      <c r="I119" s="98">
        <v>6131.5008913408274</v>
      </c>
      <c r="J119" s="98">
        <v>6797.5095470566393</v>
      </c>
      <c r="K119" s="98">
        <v>7074.2454967825852</v>
      </c>
      <c r="L119" s="98">
        <v>6937.480002027075</v>
      </c>
      <c r="M119" s="98">
        <v>6174.861579961098</v>
      </c>
      <c r="N119" s="98">
        <v>7135.9917364858711</v>
      </c>
      <c r="O119" s="98">
        <v>7639.9714014436449</v>
      </c>
      <c r="P119" s="98">
        <v>5487.4501430980063</v>
      </c>
      <c r="Q119" s="98">
        <v>6107.4038788779544</v>
      </c>
      <c r="R119" s="98">
        <v>6836.1375229001451</v>
      </c>
      <c r="S119" s="98">
        <v>6751.2162418464832</v>
      </c>
      <c r="T119" s="98">
        <v>6403.0841432024199</v>
      </c>
      <c r="U119" s="98">
        <v>6361.3434621456718</v>
      </c>
      <c r="V119" s="98">
        <v>6363.3508226218109</v>
      </c>
      <c r="W119" s="98">
        <v>6921.6222595335666</v>
      </c>
      <c r="X119" s="98">
        <v>5753.6025160640511</v>
      </c>
      <c r="Y119" s="98">
        <v>5479.6418662909027</v>
      </c>
      <c r="DA119" s="63" t="s">
        <v>1798</v>
      </c>
    </row>
    <row r="120" spans="1:105" ht="12" customHeight="1" x14ac:dyDescent="0.25">
      <c r="A120" s="97" t="s">
        <v>53</v>
      </c>
      <c r="B120" s="98">
        <v>141.85712595759742</v>
      </c>
      <c r="C120" s="98">
        <v>144.35962297525668</v>
      </c>
      <c r="D120" s="98">
        <v>145.79949565646928</v>
      </c>
      <c r="E120" s="98">
        <v>140.14206669113631</v>
      </c>
      <c r="F120" s="98">
        <v>161.93462715538928</v>
      </c>
      <c r="G120" s="98">
        <v>156.45681997072887</v>
      </c>
      <c r="H120" s="98">
        <v>155.46929114558068</v>
      </c>
      <c r="I120" s="98">
        <v>136.32855994312607</v>
      </c>
      <c r="J120" s="98">
        <v>148.76692303495227</v>
      </c>
      <c r="K120" s="98">
        <v>150.35646877633951</v>
      </c>
      <c r="L120" s="98">
        <v>146.44941566814219</v>
      </c>
      <c r="M120" s="98">
        <v>127.365886762212</v>
      </c>
      <c r="N120" s="98">
        <v>147.2416189446721</v>
      </c>
      <c r="O120" s="98">
        <v>156.13616065169771</v>
      </c>
      <c r="P120" s="98">
        <v>110.98667264413454</v>
      </c>
      <c r="Q120" s="98">
        <v>122.71323094029242</v>
      </c>
      <c r="R120" s="98">
        <v>136.75820892542686</v>
      </c>
      <c r="S120" s="98">
        <v>134.22441968983389</v>
      </c>
      <c r="T120" s="98">
        <v>126.24053323985308</v>
      </c>
      <c r="U120" s="98">
        <v>125.25584046215094</v>
      </c>
      <c r="V120" s="98">
        <v>124.28397619073658</v>
      </c>
      <c r="W120" s="98">
        <v>136.16647403493636</v>
      </c>
      <c r="X120" s="98">
        <v>110.725837472216</v>
      </c>
      <c r="Y120" s="98">
        <v>105.29578155345116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26.893571351913572</v>
      </c>
      <c r="C121" s="122">
        <f t="shared" si="25"/>
        <v>35.157797672837027</v>
      </c>
      <c r="D121" s="122">
        <f t="shared" si="25"/>
        <v>29.707826908279696</v>
      </c>
      <c r="E121" s="122">
        <f t="shared" si="25"/>
        <v>114.424445308716</v>
      </c>
      <c r="F121" s="122">
        <f t="shared" si="25"/>
        <v>39.538033903132828</v>
      </c>
      <c r="G121" s="122">
        <f t="shared" si="25"/>
        <v>62.194546366364285</v>
      </c>
      <c r="H121" s="122">
        <f t="shared" si="25"/>
        <v>97.112358581720358</v>
      </c>
      <c r="I121" s="122">
        <f t="shared" si="25"/>
        <v>48.217119614450304</v>
      </c>
      <c r="J121" s="122">
        <f t="shared" si="25"/>
        <v>51.870683230354778</v>
      </c>
      <c r="K121" s="122">
        <f t="shared" si="25"/>
        <v>62.441332206800723</v>
      </c>
      <c r="L121" s="122">
        <f t="shared" si="25"/>
        <v>62.106755700832856</v>
      </c>
      <c r="M121" s="122">
        <f t="shared" si="25"/>
        <v>61.659800774990444</v>
      </c>
      <c r="N121" s="122">
        <f t="shared" si="25"/>
        <v>62.789742838227959</v>
      </c>
      <c r="O121" s="122">
        <f t="shared" si="25"/>
        <v>67.110138808010262</v>
      </c>
      <c r="P121" s="122">
        <f t="shared" si="25"/>
        <v>70.975741697188511</v>
      </c>
      <c r="Q121" s="122">
        <f t="shared" si="25"/>
        <v>75.427492593205884</v>
      </c>
      <c r="R121" s="122">
        <f t="shared" si="25"/>
        <v>93.778843649052689</v>
      </c>
      <c r="S121" s="122">
        <f t="shared" si="25"/>
        <v>103.78188285488221</v>
      </c>
      <c r="T121" s="122">
        <f t="shared" si="25"/>
        <v>128.07324066134291</v>
      </c>
      <c r="U121" s="122">
        <f t="shared" si="25"/>
        <v>152.59995824981732</v>
      </c>
      <c r="V121" s="122">
        <f t="shared" si="25"/>
        <v>197.78296565947929</v>
      </c>
      <c r="W121" s="122">
        <f t="shared" si="25"/>
        <v>214.83619133342697</v>
      </c>
      <c r="X121" s="122">
        <f t="shared" si="25"/>
        <v>157.92457334751376</v>
      </c>
      <c r="Y121" s="122">
        <f t="shared" si="25"/>
        <v>156.23523218453172</v>
      </c>
      <c r="DA121" s="130" t="s">
        <v>1800</v>
      </c>
    </row>
    <row r="122" spans="1:105" ht="12" customHeight="1" x14ac:dyDescent="0.25">
      <c r="A122" s="97" t="s">
        <v>53</v>
      </c>
      <c r="B122" s="98">
        <v>26.893571351913572</v>
      </c>
      <c r="C122" s="98">
        <v>35.157797672837027</v>
      </c>
      <c r="D122" s="98">
        <v>29.707826908279696</v>
      </c>
      <c r="E122" s="98">
        <v>114.424445308716</v>
      </c>
      <c r="F122" s="98">
        <v>39.538033903132828</v>
      </c>
      <c r="G122" s="98">
        <v>62.194546366364285</v>
      </c>
      <c r="H122" s="98">
        <v>97.112358581720358</v>
      </c>
      <c r="I122" s="98">
        <v>48.217119614450304</v>
      </c>
      <c r="J122" s="98">
        <v>51.870683230354778</v>
      </c>
      <c r="K122" s="98">
        <v>62.441332206800723</v>
      </c>
      <c r="L122" s="98">
        <v>62.106755700832856</v>
      </c>
      <c r="M122" s="98">
        <v>61.659800774990444</v>
      </c>
      <c r="N122" s="98">
        <v>62.789742838227959</v>
      </c>
      <c r="O122" s="98">
        <v>67.110138808010262</v>
      </c>
      <c r="P122" s="98">
        <v>70.975741697188511</v>
      </c>
      <c r="Q122" s="98">
        <v>75.427492593205884</v>
      </c>
      <c r="R122" s="98">
        <v>93.778843649052689</v>
      </c>
      <c r="S122" s="98">
        <v>103.78188285488221</v>
      </c>
      <c r="T122" s="98">
        <v>128.07324066134291</v>
      </c>
      <c r="U122" s="98">
        <v>152.59995824981732</v>
      </c>
      <c r="V122" s="98">
        <v>197.78296565947929</v>
      </c>
      <c r="W122" s="98">
        <v>214.83619133342697</v>
      </c>
      <c r="X122" s="98">
        <v>157.92457334751376</v>
      </c>
      <c r="Y122" s="98">
        <v>156.23523218453172</v>
      </c>
      <c r="DA122" s="63" t="s">
        <v>1801</v>
      </c>
    </row>
    <row r="123" spans="1:105" ht="12" customHeight="1" x14ac:dyDescent="0.25">
      <c r="A123" s="121" t="s">
        <v>55</v>
      </c>
      <c r="B123" s="122">
        <v>654.62235424275968</v>
      </c>
      <c r="C123" s="122">
        <v>636.68686538522661</v>
      </c>
      <c r="D123" s="122">
        <v>704.29844506147481</v>
      </c>
      <c r="E123" s="122">
        <v>706.87213926295829</v>
      </c>
      <c r="F123" s="122">
        <v>777.85212263520521</v>
      </c>
      <c r="G123" s="122">
        <v>734.41374959530435</v>
      </c>
      <c r="H123" s="122">
        <v>813.99712243859733</v>
      </c>
      <c r="I123" s="122">
        <v>785.4203461901775</v>
      </c>
      <c r="J123" s="122">
        <v>820.00067009266957</v>
      </c>
      <c r="K123" s="122">
        <v>790.1955467975514</v>
      </c>
      <c r="L123" s="122">
        <v>797.64620352629697</v>
      </c>
      <c r="M123" s="122">
        <v>962.02848514698871</v>
      </c>
      <c r="N123" s="122">
        <v>970.62168839002015</v>
      </c>
      <c r="O123" s="122">
        <v>956.60595729171621</v>
      </c>
      <c r="P123" s="122">
        <v>928.75963631309389</v>
      </c>
      <c r="Q123" s="122">
        <v>953.97525198666995</v>
      </c>
      <c r="R123" s="122">
        <v>994.5070794811096</v>
      </c>
      <c r="S123" s="122">
        <v>1042.9932108923485</v>
      </c>
      <c r="T123" s="122">
        <v>1039.9121854054065</v>
      </c>
      <c r="U123" s="122">
        <v>1052.7271549971433</v>
      </c>
      <c r="V123" s="122">
        <v>1090.6147541136561</v>
      </c>
      <c r="W123" s="122">
        <v>1034.3165280998385</v>
      </c>
      <c r="X123" s="122">
        <v>749.30936585866971</v>
      </c>
      <c r="Y123" s="122">
        <v>666.81886962672024</v>
      </c>
      <c r="DA123" s="130" t="s">
        <v>1802</v>
      </c>
    </row>
    <row r="124" spans="1:105" ht="12" customHeight="1" x14ac:dyDescent="0.25">
      <c r="A124" s="97" t="s">
        <v>134</v>
      </c>
      <c r="B124" s="98">
        <v>640.92468614849395</v>
      </c>
      <c r="C124" s="98">
        <v>614.91856674446467</v>
      </c>
      <c r="D124" s="98">
        <v>681.64401307096296</v>
      </c>
      <c r="E124" s="98">
        <v>684.87025256276809</v>
      </c>
      <c r="F124" s="98">
        <v>755.35635510867201</v>
      </c>
      <c r="G124" s="98">
        <v>722.76238045321236</v>
      </c>
      <c r="H124" s="98">
        <v>794.59316095082238</v>
      </c>
      <c r="I124" s="98">
        <v>769.42767625725151</v>
      </c>
      <c r="J124" s="98">
        <v>793.0010386864185</v>
      </c>
      <c r="K124" s="98">
        <v>771.80203592734506</v>
      </c>
      <c r="L124" s="98">
        <v>767.11988387353631</v>
      </c>
      <c r="M124" s="98">
        <v>924.15173456209141</v>
      </c>
      <c r="N124" s="98">
        <v>910.98734073987407</v>
      </c>
      <c r="O124" s="98">
        <v>880.21090191820758</v>
      </c>
      <c r="P124" s="98">
        <v>857.11579911853823</v>
      </c>
      <c r="Q124" s="98">
        <v>863.83385173009992</v>
      </c>
      <c r="R124" s="98">
        <v>889.71680274099094</v>
      </c>
      <c r="S124" s="98">
        <v>925.9981751204831</v>
      </c>
      <c r="T124" s="98">
        <v>923.53283456448878</v>
      </c>
      <c r="U124" s="98">
        <v>948.84540301630955</v>
      </c>
      <c r="V124" s="98">
        <v>995.99600771714177</v>
      </c>
      <c r="W124" s="98">
        <v>964.79073817282642</v>
      </c>
      <c r="X124" s="98">
        <v>724.7476089097031</v>
      </c>
      <c r="Y124" s="98">
        <v>650.23967127297578</v>
      </c>
      <c r="DA124" s="63" t="s">
        <v>1803</v>
      </c>
    </row>
    <row r="125" spans="1:105" ht="12" customHeight="1" x14ac:dyDescent="0.25">
      <c r="A125" s="97" t="s">
        <v>133</v>
      </c>
      <c r="B125" s="98">
        <v>0.23424738515052382</v>
      </c>
      <c r="C125" s="98">
        <v>0.21205825290971239</v>
      </c>
      <c r="D125" s="98">
        <v>0.24203734675656094</v>
      </c>
      <c r="E125" s="98">
        <v>0.22812984337766504</v>
      </c>
      <c r="F125" s="98">
        <v>0.27052238624830321</v>
      </c>
      <c r="G125" s="98">
        <v>0.28043565777271695</v>
      </c>
      <c r="H125" s="98">
        <v>0.38160793279868094</v>
      </c>
      <c r="I125" s="98">
        <v>0.4379057334813059</v>
      </c>
      <c r="J125" s="98">
        <v>0.51508714107807907</v>
      </c>
      <c r="K125" s="98">
        <v>0.61705780565220558</v>
      </c>
      <c r="L125" s="98">
        <v>0.76874513854299842</v>
      </c>
      <c r="M125" s="98">
        <v>1.2520075071580321</v>
      </c>
      <c r="N125" s="98">
        <v>1.2293464144676451</v>
      </c>
      <c r="O125" s="98">
        <v>1.1781837839749301</v>
      </c>
      <c r="P125" s="98">
        <v>1.1573813284660659</v>
      </c>
      <c r="Q125" s="98">
        <v>1.1428188761980334</v>
      </c>
      <c r="R125" s="98">
        <v>1.24004944489853</v>
      </c>
      <c r="S125" s="98">
        <v>1.266061378643331</v>
      </c>
      <c r="T125" s="98">
        <v>1.3260721180961359</v>
      </c>
      <c r="U125" s="98">
        <v>1.4564692489190927</v>
      </c>
      <c r="V125" s="98">
        <v>1.5088892040297508</v>
      </c>
      <c r="W125" s="98">
        <v>1.5431141669773698</v>
      </c>
      <c r="X125" s="98">
        <v>1.3948344520433293</v>
      </c>
      <c r="Y125" s="98">
        <v>1.2893737373876235</v>
      </c>
      <c r="DA125" s="63" t="s">
        <v>1804</v>
      </c>
    </row>
    <row r="126" spans="1:105" ht="12" customHeight="1" x14ac:dyDescent="0.25">
      <c r="A126" s="100" t="s">
        <v>212</v>
      </c>
      <c r="B126" s="101">
        <v>5.920014317523737E-2</v>
      </c>
      <c r="C126" s="101">
        <v>5.0781861970348674E-2</v>
      </c>
      <c r="D126" s="101">
        <v>5.2952928784894694E-2</v>
      </c>
      <c r="E126" s="101">
        <v>5.5295237247404705E-2</v>
      </c>
      <c r="F126" s="101">
        <v>6.3527724358118862E-2</v>
      </c>
      <c r="G126" s="101">
        <v>5.9897637283891206E-2</v>
      </c>
      <c r="H126" s="101">
        <v>7.7264225354493329E-2</v>
      </c>
      <c r="I126" s="101">
        <v>0.1068596630327798</v>
      </c>
      <c r="J126" s="101">
        <v>0.11565773430526673</v>
      </c>
      <c r="K126" s="101">
        <v>0.12630413408937108</v>
      </c>
      <c r="L126" s="101">
        <v>0.34345584625940329</v>
      </c>
      <c r="M126" s="101">
        <v>0.24782985697803847</v>
      </c>
      <c r="N126" s="101">
        <v>0.31422223672029154</v>
      </c>
      <c r="O126" s="101">
        <v>0.31509548295561263</v>
      </c>
      <c r="P126" s="101">
        <v>0.22166766785491854</v>
      </c>
      <c r="Q126" s="101">
        <v>0.25230085660293378</v>
      </c>
      <c r="R126" s="101">
        <v>0.25809620958999235</v>
      </c>
      <c r="S126" s="101">
        <v>0.29607273623395858</v>
      </c>
      <c r="T126" s="101">
        <v>0.30766600104233383</v>
      </c>
      <c r="U126" s="101">
        <v>0.30848931632002191</v>
      </c>
      <c r="V126" s="101">
        <v>0.32555148699964875</v>
      </c>
      <c r="W126" s="101">
        <v>0.33928819965201307</v>
      </c>
      <c r="X126" s="101">
        <v>0.11755974970328323</v>
      </c>
      <c r="Y126" s="101">
        <v>8.8012723538915857E-2</v>
      </c>
      <c r="DA126" s="131" t="s">
        <v>1805</v>
      </c>
    </row>
    <row r="127" spans="1:105" ht="12" customHeight="1" x14ac:dyDescent="0.25">
      <c r="A127" s="103" t="s">
        <v>52</v>
      </c>
      <c r="B127" s="104">
        <v>0.17504724197528646</v>
      </c>
      <c r="C127" s="104">
        <v>0.16127639093936372</v>
      </c>
      <c r="D127" s="104">
        <v>0.18908441797166625</v>
      </c>
      <c r="E127" s="104">
        <v>0.17283460613026033</v>
      </c>
      <c r="F127" s="104">
        <v>0.20699466189018437</v>
      </c>
      <c r="G127" s="104">
        <v>0.22053802048882576</v>
      </c>
      <c r="H127" s="104">
        <v>0.30434370744418759</v>
      </c>
      <c r="I127" s="104">
        <v>0.33104607044852613</v>
      </c>
      <c r="J127" s="104">
        <v>0.39942940677281236</v>
      </c>
      <c r="K127" s="104">
        <v>0.49075367156283445</v>
      </c>
      <c r="L127" s="104">
        <v>0.42528929228359513</v>
      </c>
      <c r="M127" s="104">
        <v>1.0041776501799937</v>
      </c>
      <c r="N127" s="104">
        <v>0.91512417774735355</v>
      </c>
      <c r="O127" s="104">
        <v>0.86308830101931744</v>
      </c>
      <c r="P127" s="104">
        <v>0.93571366061114747</v>
      </c>
      <c r="Q127" s="104">
        <v>0.89051801959509957</v>
      </c>
      <c r="R127" s="104">
        <v>0.98195323530853751</v>
      </c>
      <c r="S127" s="104">
        <v>0.96998864240937255</v>
      </c>
      <c r="T127" s="104">
        <v>1.0184061170538021</v>
      </c>
      <c r="U127" s="104">
        <v>1.1479799325990707</v>
      </c>
      <c r="V127" s="104">
        <v>1.183337717030102</v>
      </c>
      <c r="W127" s="104">
        <v>1.2038259673253566</v>
      </c>
      <c r="X127" s="104">
        <v>1.2772747023400461</v>
      </c>
      <c r="Y127" s="104">
        <v>1.2013610138487076</v>
      </c>
      <c r="DA127" s="132" t="s">
        <v>1806</v>
      </c>
    </row>
    <row r="128" spans="1:105" ht="12" customHeight="1" x14ac:dyDescent="0.25">
      <c r="A128" s="106" t="s">
        <v>122</v>
      </c>
      <c r="B128" s="101">
        <v>12.987382933330389</v>
      </c>
      <c r="C128" s="101">
        <v>20.833901692589354</v>
      </c>
      <c r="D128" s="101">
        <v>21.68460171780189</v>
      </c>
      <c r="E128" s="101">
        <v>21.070882014332103</v>
      </c>
      <c r="F128" s="101">
        <v>21.492133488248662</v>
      </c>
      <c r="G128" s="101">
        <v>11.000795698968817</v>
      </c>
      <c r="H128" s="101">
        <v>18.137309036717944</v>
      </c>
      <c r="I128" s="101">
        <v>14.775426293805051</v>
      </c>
      <c r="J128" s="101">
        <v>24.76425435357627</v>
      </c>
      <c r="K128" s="101">
        <v>16.416497402921173</v>
      </c>
      <c r="L128" s="101">
        <v>26.211241255330535</v>
      </c>
      <c r="M128" s="101">
        <v>31.963966145008186</v>
      </c>
      <c r="N128" s="101">
        <v>51.35235399886065</v>
      </c>
      <c r="O128" s="101">
        <v>66.827612036691207</v>
      </c>
      <c r="P128" s="101">
        <v>62.389121602598273</v>
      </c>
      <c r="Q128" s="101">
        <v>78.540353124358219</v>
      </c>
      <c r="R128" s="101">
        <v>90.801987218699267</v>
      </c>
      <c r="S128" s="101">
        <v>101.51157573044097</v>
      </c>
      <c r="T128" s="101">
        <v>100.33679281099154</v>
      </c>
      <c r="U128" s="101">
        <v>88.994535344838567</v>
      </c>
      <c r="V128" s="101">
        <v>80.590824007325068</v>
      </c>
      <c r="W128" s="101">
        <v>58.390193335577379</v>
      </c>
      <c r="X128" s="101">
        <v>19.766806923998715</v>
      </c>
      <c r="Y128" s="101">
        <v>13.004691937309229</v>
      </c>
      <c r="DA128" s="131" t="s">
        <v>1807</v>
      </c>
    </row>
    <row r="129" spans="1:105" ht="12" customHeight="1" x14ac:dyDescent="0.25">
      <c r="A129" s="107" t="s">
        <v>121</v>
      </c>
      <c r="B129" s="104">
        <v>0.47603777578481765</v>
      </c>
      <c r="C129" s="104">
        <v>0.72233869526279515</v>
      </c>
      <c r="D129" s="104">
        <v>0.72779292595335909</v>
      </c>
      <c r="E129" s="104">
        <v>0.70287484248039056</v>
      </c>
      <c r="F129" s="104">
        <v>0.73311165203622997</v>
      </c>
      <c r="G129" s="104">
        <v>0.37013778535050335</v>
      </c>
      <c r="H129" s="104">
        <v>0.88504451825831754</v>
      </c>
      <c r="I129" s="104">
        <v>0.77933790563958127</v>
      </c>
      <c r="J129" s="104">
        <v>1.7202899115967065</v>
      </c>
      <c r="K129" s="104">
        <v>1.3599556616329387</v>
      </c>
      <c r="L129" s="104">
        <v>3.546333258887187</v>
      </c>
      <c r="M129" s="104">
        <v>4.6607769327311042</v>
      </c>
      <c r="N129" s="104">
        <v>7.0526472368178981</v>
      </c>
      <c r="O129" s="104">
        <v>8.3892595528425282</v>
      </c>
      <c r="P129" s="104">
        <v>8.0973342634913585</v>
      </c>
      <c r="Q129" s="104">
        <v>10.458228256013744</v>
      </c>
      <c r="R129" s="104">
        <v>12.74824007652075</v>
      </c>
      <c r="S129" s="104">
        <v>14.217398662781003</v>
      </c>
      <c r="T129" s="104">
        <v>14.716485911830055</v>
      </c>
      <c r="U129" s="104">
        <v>13.430747387076126</v>
      </c>
      <c r="V129" s="104">
        <v>12.519033185159449</v>
      </c>
      <c r="W129" s="104">
        <v>9.592482424457387</v>
      </c>
      <c r="X129" s="104">
        <v>3.4001155729244545</v>
      </c>
      <c r="Y129" s="104">
        <v>2.2851326790476247</v>
      </c>
      <c r="DA129" s="132" t="s">
        <v>1808</v>
      </c>
    </row>
    <row r="130" spans="1:105" ht="12" customHeight="1" x14ac:dyDescent="0.25">
      <c r="A130" s="108" t="s">
        <v>53</v>
      </c>
      <c r="B130" s="98">
        <v>0.12033179253596595</v>
      </c>
      <c r="C130" s="98">
        <v>0.17301784096841022</v>
      </c>
      <c r="D130" s="98">
        <v>0.15914823220824625</v>
      </c>
      <c r="E130" s="98">
        <v>0.17040600675245146</v>
      </c>
      <c r="F130" s="98">
        <v>0.17215592192909682</v>
      </c>
      <c r="G130" s="98">
        <v>7.9020454279106339E-2</v>
      </c>
      <c r="H130" s="98">
        <v>0.17890806592575956</v>
      </c>
      <c r="I130" s="98">
        <v>0.19027514241737276</v>
      </c>
      <c r="J130" s="98">
        <v>0.38631687306608176</v>
      </c>
      <c r="K130" s="98">
        <v>0.27768646992568269</v>
      </c>
      <c r="L130" s="98">
        <v>1.5854882664799832</v>
      </c>
      <c r="M130" s="98">
        <v>0.91795101553535285</v>
      </c>
      <c r="N130" s="98">
        <v>1.800520579632946</v>
      </c>
      <c r="O130" s="98">
        <v>2.2399032419543938</v>
      </c>
      <c r="P130" s="98">
        <v>1.5493160543045987</v>
      </c>
      <c r="Q130" s="98">
        <v>2.3100601860553747</v>
      </c>
      <c r="R130" s="98">
        <v>2.6515131355654282</v>
      </c>
      <c r="S130" s="98">
        <v>3.324694086508222</v>
      </c>
      <c r="T130" s="98">
        <v>3.415055098095034</v>
      </c>
      <c r="U130" s="98">
        <v>2.8440967081029758</v>
      </c>
      <c r="V130" s="98">
        <v>2.7010506630007565</v>
      </c>
      <c r="W130" s="98">
        <v>2.1078747785916576</v>
      </c>
      <c r="X130" s="98">
        <v>0.2860859458293093</v>
      </c>
      <c r="Y130" s="98">
        <v>0.15706114287920725</v>
      </c>
      <c r="DA130" s="63" t="s">
        <v>1809</v>
      </c>
    </row>
    <row r="131" spans="1:105" ht="12" customHeight="1" x14ac:dyDescent="0.25">
      <c r="A131" s="108" t="s">
        <v>52</v>
      </c>
      <c r="B131" s="98">
        <v>0.35570598324885172</v>
      </c>
      <c r="C131" s="98">
        <v>0.54932085429438493</v>
      </c>
      <c r="D131" s="98">
        <v>0.56864469374511284</v>
      </c>
      <c r="E131" s="98">
        <v>0.53246883572793913</v>
      </c>
      <c r="F131" s="98">
        <v>0.56095573010713318</v>
      </c>
      <c r="G131" s="98">
        <v>0.29111733107139698</v>
      </c>
      <c r="H131" s="98">
        <v>0.70613645233255795</v>
      </c>
      <c r="I131" s="98">
        <v>0.58906276322220852</v>
      </c>
      <c r="J131" s="98">
        <v>1.3339730385306248</v>
      </c>
      <c r="K131" s="98">
        <v>1.082269191707256</v>
      </c>
      <c r="L131" s="98">
        <v>1.9608449924072038</v>
      </c>
      <c r="M131" s="98">
        <v>3.7428259171957512</v>
      </c>
      <c r="N131" s="98">
        <v>5.2521266571849523</v>
      </c>
      <c r="O131" s="98">
        <v>6.1493563108881348</v>
      </c>
      <c r="P131" s="98">
        <v>6.5480182091867603</v>
      </c>
      <c r="Q131" s="98">
        <v>8.1481680699583698</v>
      </c>
      <c r="R131" s="98">
        <v>10.096726940955321</v>
      </c>
      <c r="S131" s="98">
        <v>10.892704576272781</v>
      </c>
      <c r="T131" s="98">
        <v>11.301430813735021</v>
      </c>
      <c r="U131" s="98">
        <v>10.58665067897315</v>
      </c>
      <c r="V131" s="98">
        <v>9.817982522158692</v>
      </c>
      <c r="W131" s="98">
        <v>7.4846076458657294</v>
      </c>
      <c r="X131" s="98">
        <v>3.1140296270951451</v>
      </c>
      <c r="Y131" s="98">
        <v>2.1280715361684175</v>
      </c>
      <c r="DA131" s="63" t="s">
        <v>1810</v>
      </c>
    </row>
    <row r="132" spans="1:105" ht="12" customHeight="1" x14ac:dyDescent="0.25">
      <c r="A132" s="121" t="s">
        <v>54</v>
      </c>
      <c r="B132" s="122">
        <v>419.96389315048492</v>
      </c>
      <c r="C132" s="122">
        <v>410.19340643356998</v>
      </c>
      <c r="D132" s="122">
        <v>453.37494749751323</v>
      </c>
      <c r="E132" s="122">
        <v>423.96081407421809</v>
      </c>
      <c r="F132" s="122">
        <v>417.72382473303975</v>
      </c>
      <c r="G132" s="122">
        <v>426.01620438640526</v>
      </c>
      <c r="H132" s="122">
        <v>461.16483939355464</v>
      </c>
      <c r="I132" s="122">
        <v>487.13617041637457</v>
      </c>
      <c r="J132" s="122">
        <v>489.66558488570223</v>
      </c>
      <c r="K132" s="122">
        <v>414.43463918279662</v>
      </c>
      <c r="L132" s="122">
        <v>480.00683253111157</v>
      </c>
      <c r="M132" s="122">
        <v>527.71624919538624</v>
      </c>
      <c r="N132" s="122">
        <v>539.04933024964407</v>
      </c>
      <c r="O132" s="122">
        <v>509.93904788792497</v>
      </c>
      <c r="P132" s="122">
        <v>482.46077463369721</v>
      </c>
      <c r="Q132" s="122">
        <v>489.71548450317067</v>
      </c>
      <c r="R132" s="122">
        <v>496.57161612989455</v>
      </c>
      <c r="S132" s="122">
        <v>511.24640734970797</v>
      </c>
      <c r="T132" s="122">
        <v>501.98549020207872</v>
      </c>
      <c r="U132" s="122">
        <v>502.18636272581705</v>
      </c>
      <c r="V132" s="122">
        <v>520.43534910653011</v>
      </c>
      <c r="W132" s="122">
        <v>482.20648037988741</v>
      </c>
      <c r="X132" s="122">
        <v>497.55571712279738</v>
      </c>
      <c r="Y132" s="122">
        <v>452.7649151680821</v>
      </c>
      <c r="DA132" s="130" t="s">
        <v>1811</v>
      </c>
    </row>
    <row r="133" spans="1:105" ht="12" customHeight="1" x14ac:dyDescent="0.25">
      <c r="A133" s="97" t="s">
        <v>175</v>
      </c>
      <c r="B133" s="98">
        <v>404.78265170985082</v>
      </c>
      <c r="C133" s="98">
        <v>388.24459027751664</v>
      </c>
      <c r="D133" s="98">
        <v>431.94362089202934</v>
      </c>
      <c r="E133" s="98">
        <v>405.99243976879904</v>
      </c>
      <c r="F133" s="98">
        <v>404.0725631147975</v>
      </c>
      <c r="G133" s="98">
        <v>418.18386567782892</v>
      </c>
      <c r="H133" s="98">
        <v>449.4630931619846</v>
      </c>
      <c r="I133" s="98">
        <v>477.44969447293539</v>
      </c>
      <c r="J133" s="98">
        <v>472.86940255136813</v>
      </c>
      <c r="K133" s="98">
        <v>405.65538440328686</v>
      </c>
      <c r="L133" s="98">
        <v>462.02499754978362</v>
      </c>
      <c r="M133" s="98">
        <v>508.41089697529412</v>
      </c>
      <c r="N133" s="98">
        <v>508.19558117769145</v>
      </c>
      <c r="O133" s="98">
        <v>467.3877286811819</v>
      </c>
      <c r="P133" s="98">
        <v>446.10986924001293</v>
      </c>
      <c r="Q133" s="98">
        <v>441.35883801204852</v>
      </c>
      <c r="R133" s="98">
        <v>444.79660417428829</v>
      </c>
      <c r="S133" s="98">
        <v>449.08154652788875</v>
      </c>
      <c r="T133" s="98">
        <v>434.29297537294491</v>
      </c>
      <c r="U133" s="98">
        <v>432.34922244093821</v>
      </c>
      <c r="V133" s="98">
        <v>445.57718483429466</v>
      </c>
      <c r="W133" s="98">
        <v>418.65182824485242</v>
      </c>
      <c r="X133" s="98">
        <v>437.57287542390691</v>
      </c>
      <c r="Y133" s="98">
        <v>403.18372189463878</v>
      </c>
      <c r="DA133" s="63" t="s">
        <v>1812</v>
      </c>
    </row>
    <row r="134" spans="1:105" ht="12" customHeight="1" x14ac:dyDescent="0.25">
      <c r="A134" s="109" t="s">
        <v>120</v>
      </c>
      <c r="B134" s="33">
        <v>15.181241440634095</v>
      </c>
      <c r="C134" s="33">
        <v>21.948816156053326</v>
      </c>
      <c r="D134" s="33">
        <v>21.431326605483868</v>
      </c>
      <c r="E134" s="33">
        <v>17.968374305419051</v>
      </c>
      <c r="F134" s="33">
        <v>13.651261618242229</v>
      </c>
      <c r="G134" s="33">
        <v>7.8323387085763168</v>
      </c>
      <c r="H134" s="33">
        <v>11.701746231570068</v>
      </c>
      <c r="I134" s="33">
        <v>9.6864759434391896</v>
      </c>
      <c r="J134" s="33">
        <v>16.796182334334091</v>
      </c>
      <c r="K134" s="33">
        <v>8.7792547795097331</v>
      </c>
      <c r="L134" s="33">
        <v>17.981834981327935</v>
      </c>
      <c r="M134" s="33">
        <v>19.305352220092079</v>
      </c>
      <c r="N134" s="33">
        <v>30.853749071952592</v>
      </c>
      <c r="O134" s="33">
        <v>42.551319206743045</v>
      </c>
      <c r="P134" s="33">
        <v>36.350905393684293</v>
      </c>
      <c r="Q134" s="33">
        <v>48.356646491122142</v>
      </c>
      <c r="R134" s="33">
        <v>51.775011955606232</v>
      </c>
      <c r="S134" s="33">
        <v>62.164860821819197</v>
      </c>
      <c r="T134" s="33">
        <v>67.692514829133799</v>
      </c>
      <c r="U134" s="33">
        <v>69.837140284878814</v>
      </c>
      <c r="V134" s="33">
        <v>74.858164272235413</v>
      </c>
      <c r="W134" s="33">
        <v>63.554652135035006</v>
      </c>
      <c r="X134" s="33">
        <v>59.982841698890475</v>
      </c>
      <c r="Y134" s="33">
        <v>49.58119327344334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0.53717500423726083</v>
      </c>
      <c r="C136" s="119">
        <f t="shared" si="26"/>
        <v>0.54293353399161104</v>
      </c>
      <c r="D136" s="119">
        <f t="shared" si="26"/>
        <v>0.54842993698223474</v>
      </c>
      <c r="E136" s="119">
        <f t="shared" si="26"/>
        <v>0.55758346699805661</v>
      </c>
      <c r="F136" s="119">
        <f t="shared" si="26"/>
        <v>0.55878839721491858</v>
      </c>
      <c r="G136" s="119">
        <f t="shared" si="26"/>
        <v>0.56495974177236274</v>
      </c>
      <c r="H136" s="119">
        <f t="shared" si="26"/>
        <v>0.57375799973014974</v>
      </c>
      <c r="I136" s="119">
        <f t="shared" si="26"/>
        <v>0.57798199170712938</v>
      </c>
      <c r="J136" s="119">
        <f t="shared" si="26"/>
        <v>0.58383236388122517</v>
      </c>
      <c r="K136" s="119">
        <f t="shared" si="26"/>
        <v>0.58956113495344398</v>
      </c>
      <c r="L136" s="119">
        <f t="shared" si="26"/>
        <v>0.59727772016336655</v>
      </c>
      <c r="M136" s="119">
        <f t="shared" si="26"/>
        <v>0.60788905986633612</v>
      </c>
      <c r="N136" s="119">
        <f t="shared" si="26"/>
        <v>0.61745595683103494</v>
      </c>
      <c r="O136" s="119">
        <f t="shared" si="26"/>
        <v>0.62867641304203459</v>
      </c>
      <c r="P136" s="119">
        <f t="shared" si="26"/>
        <v>0.63710035303570778</v>
      </c>
      <c r="Q136" s="119">
        <f t="shared" si="26"/>
        <v>0.64592708828552092</v>
      </c>
      <c r="R136" s="119">
        <f t="shared" ref="R136:V136" si="27">IF(R117=0,"",R117/R98)</f>
        <v>0.65859099255896281</v>
      </c>
      <c r="S136" s="119">
        <f t="shared" si="27"/>
        <v>0.67478665351510425</v>
      </c>
      <c r="T136" s="119">
        <f t="shared" si="27"/>
        <v>0.69245240584841317</v>
      </c>
      <c r="U136" s="119">
        <f t="shared" si="27"/>
        <v>0.70997411789582188</v>
      </c>
      <c r="V136" s="119">
        <f t="shared" si="27"/>
        <v>0.72934328440554641</v>
      </c>
      <c r="W136" s="119">
        <f t="shared" ref="W136:Y136" si="28">IF(W117=0,"",W117/W98)</f>
        <v>0.7437347513186473</v>
      </c>
      <c r="X136" s="119">
        <f t="shared" si="28"/>
        <v>0.75337220948783556</v>
      </c>
      <c r="Y136" s="119">
        <f t="shared" si="28"/>
        <v>0.76795133026311579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0.52731272771215598</v>
      </c>
      <c r="C137" s="124">
        <f t="shared" si="29"/>
        <v>0.53310203191401728</v>
      </c>
      <c r="D137" s="124">
        <f t="shared" si="29"/>
        <v>0.53857376183267347</v>
      </c>
      <c r="E137" s="124">
        <f t="shared" si="29"/>
        <v>0.54343204890375729</v>
      </c>
      <c r="F137" s="124">
        <f t="shared" si="29"/>
        <v>0.54980919523770111</v>
      </c>
      <c r="G137" s="124">
        <f t="shared" si="29"/>
        <v>0.55500475989755371</v>
      </c>
      <c r="H137" s="124">
        <f t="shared" si="29"/>
        <v>0.56157427425525841</v>
      </c>
      <c r="I137" s="124">
        <f t="shared" si="29"/>
        <v>0.56738967206064894</v>
      </c>
      <c r="J137" s="124">
        <f t="shared" si="29"/>
        <v>0.57380812472107112</v>
      </c>
      <c r="K137" s="124">
        <f t="shared" si="29"/>
        <v>0.57995475446234046</v>
      </c>
      <c r="L137" s="124">
        <f t="shared" si="29"/>
        <v>0.58728999804925541</v>
      </c>
      <c r="M137" s="124">
        <f t="shared" si="29"/>
        <v>0.59625922114584251</v>
      </c>
      <c r="N137" s="124">
        <f t="shared" si="29"/>
        <v>0.60723745642337801</v>
      </c>
      <c r="O137" s="124">
        <f t="shared" si="29"/>
        <v>0.61917998233514482</v>
      </c>
      <c r="P137" s="124">
        <f t="shared" si="29"/>
        <v>0.62490922499012735</v>
      </c>
      <c r="Q137" s="124">
        <f t="shared" si="29"/>
        <v>0.63469107155102378</v>
      </c>
      <c r="R137" s="124">
        <f t="shared" ref="R137:V137" si="30">IF(R118=0,"",R118/R99)</f>
        <v>0.64770152078602294</v>
      </c>
      <c r="S137" s="124">
        <f t="shared" si="30"/>
        <v>0.66368123093431575</v>
      </c>
      <c r="T137" s="124">
        <f t="shared" si="30"/>
        <v>0.67984334486100939</v>
      </c>
      <c r="U137" s="124">
        <f t="shared" si="30"/>
        <v>0.69627083400413303</v>
      </c>
      <c r="V137" s="124">
        <f t="shared" si="30"/>
        <v>0.71318563811823887</v>
      </c>
      <c r="W137" s="124">
        <f t="shared" ref="W137:Y137" si="31">IF(W118=0,"",W118/W99)</f>
        <v>0.72803728831118719</v>
      </c>
      <c r="X137" s="124">
        <f t="shared" si="31"/>
        <v>0.74223646140797583</v>
      </c>
      <c r="Y137" s="124">
        <f t="shared" si="31"/>
        <v>0.75746480344214828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0.52113115587653436</v>
      </c>
      <c r="C138" s="111">
        <f t="shared" si="32"/>
        <v>0.52708344733392465</v>
      </c>
      <c r="D138" s="111">
        <f t="shared" si="32"/>
        <v>0.53264223207521255</v>
      </c>
      <c r="E138" s="111">
        <f t="shared" si="32"/>
        <v>0.53777997613593287</v>
      </c>
      <c r="F138" s="111">
        <f t="shared" si="32"/>
        <v>0.54412688452934177</v>
      </c>
      <c r="G138" s="111">
        <f t="shared" si="32"/>
        <v>0.54946348433526748</v>
      </c>
      <c r="H138" s="111">
        <f t="shared" si="32"/>
        <v>0.55615281643000858</v>
      </c>
      <c r="I138" s="111">
        <f t="shared" si="32"/>
        <v>0.56198410860432479</v>
      </c>
      <c r="J138" s="111">
        <f t="shared" si="32"/>
        <v>0.56850543347845661</v>
      </c>
      <c r="K138" s="111">
        <f t="shared" si="32"/>
        <v>0.57482292583978778</v>
      </c>
      <c r="L138" s="111">
        <f t="shared" si="32"/>
        <v>0.5822175664695971</v>
      </c>
      <c r="M138" s="111">
        <f t="shared" si="32"/>
        <v>0.59133472393716946</v>
      </c>
      <c r="N138" s="111">
        <f t="shared" si="32"/>
        <v>0.60235588701612464</v>
      </c>
      <c r="O138" s="111">
        <f t="shared" si="32"/>
        <v>0.61439829108139621</v>
      </c>
      <c r="P138" s="111">
        <f t="shared" si="32"/>
        <v>0.62020409897374806</v>
      </c>
      <c r="Q138" s="111">
        <f t="shared" si="32"/>
        <v>0.63006639510200069</v>
      </c>
      <c r="R138" s="111">
        <f t="shared" ref="R138:V138" si="33">IF(R119=0,"",R119/R100)</f>
        <v>0.64316859910986079</v>
      </c>
      <c r="S138" s="111">
        <f t="shared" si="33"/>
        <v>0.65927298413755808</v>
      </c>
      <c r="T138" s="111">
        <f t="shared" si="33"/>
        <v>0.67557903934667618</v>
      </c>
      <c r="U138" s="111">
        <f t="shared" si="33"/>
        <v>0.69213155890910771</v>
      </c>
      <c r="V138" s="111">
        <f t="shared" si="33"/>
        <v>0.70921274667250045</v>
      </c>
      <c r="W138" s="111">
        <f t="shared" ref="W138:Y138" si="34">IF(W119=0,"",W119/W100)</f>
        <v>0.7241628575323954</v>
      </c>
      <c r="X138" s="111">
        <f t="shared" si="34"/>
        <v>0.73857272795164519</v>
      </c>
      <c r="Y138" s="111">
        <f t="shared" si="34"/>
        <v>0.75395100622524558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1.8130054223880809</v>
      </c>
      <c r="C140" s="124">
        <f t="shared" si="38"/>
        <v>1.8882077449132071</v>
      </c>
      <c r="D140" s="124">
        <f t="shared" si="38"/>
        <v>1.9844083018332621</v>
      </c>
      <c r="E140" s="124">
        <f t="shared" si="38"/>
        <v>2.1083790592643994</v>
      </c>
      <c r="F140" s="124">
        <f t="shared" si="38"/>
        <v>2.2400810978166095</v>
      </c>
      <c r="G140" s="124">
        <f t="shared" si="38"/>
        <v>2.3853124250923758</v>
      </c>
      <c r="H140" s="124">
        <f t="shared" si="38"/>
        <v>2.5471326299568022</v>
      </c>
      <c r="I140" s="124">
        <f t="shared" si="38"/>
        <v>2.6332834844584347</v>
      </c>
      <c r="J140" s="124">
        <f t="shared" si="38"/>
        <v>2.6826901854221727</v>
      </c>
      <c r="K140" s="124">
        <f t="shared" si="38"/>
        <v>2.7682528450681736</v>
      </c>
      <c r="L140" s="124">
        <f t="shared" si="38"/>
        <v>2.8730829030786742</v>
      </c>
      <c r="M140" s="124">
        <f t="shared" si="38"/>
        <v>2.9995142050063941</v>
      </c>
      <c r="N140" s="124">
        <f t="shared" si="38"/>
        <v>3.1388964756924036</v>
      </c>
      <c r="O140" s="124">
        <f t="shared" si="38"/>
        <v>3.3030178482009953</v>
      </c>
      <c r="P140" s="124">
        <f t="shared" si="38"/>
        <v>3.4330461650785415</v>
      </c>
      <c r="Q140" s="124">
        <f t="shared" si="38"/>
        <v>3.5325847195462106</v>
      </c>
      <c r="R140" s="124">
        <f t="shared" ref="R140:V140" si="39">IF(R121=0,"",R121/R102)</f>
        <v>3.6451401355165447</v>
      </c>
      <c r="S140" s="124">
        <f t="shared" si="39"/>
        <v>3.7818311878768296</v>
      </c>
      <c r="T140" s="124">
        <f t="shared" si="39"/>
        <v>3.8863638802783007</v>
      </c>
      <c r="U140" s="124">
        <f t="shared" si="39"/>
        <v>3.9581157002165051</v>
      </c>
      <c r="V140" s="124">
        <f t="shared" si="39"/>
        <v>3.9987320159886983</v>
      </c>
      <c r="W140" s="124">
        <f t="shared" ref="W140:Y140" si="40">IF(W121=0,"",W121/W102)</f>
        <v>4.0287908749769263</v>
      </c>
      <c r="X140" s="124">
        <f t="shared" si="40"/>
        <v>4.0434276911194011</v>
      </c>
      <c r="Y140" s="124">
        <f t="shared" si="40"/>
        <v>4.0543182274019456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1.8130054223880809</v>
      </c>
      <c r="C141" s="111">
        <f t="shared" si="41"/>
        <v>1.8882077449132071</v>
      </c>
      <c r="D141" s="111">
        <f t="shared" si="41"/>
        <v>1.9844083018332621</v>
      </c>
      <c r="E141" s="111">
        <f t="shared" si="41"/>
        <v>2.1083790592643994</v>
      </c>
      <c r="F141" s="111">
        <f t="shared" si="41"/>
        <v>2.2400810978166095</v>
      </c>
      <c r="G141" s="111">
        <f t="shared" si="41"/>
        <v>2.3853124250923758</v>
      </c>
      <c r="H141" s="111">
        <f t="shared" si="41"/>
        <v>2.5471326299568022</v>
      </c>
      <c r="I141" s="111">
        <f t="shared" si="41"/>
        <v>2.6332834844584347</v>
      </c>
      <c r="J141" s="111">
        <f t="shared" si="41"/>
        <v>2.6826901854221727</v>
      </c>
      <c r="K141" s="111">
        <f t="shared" si="41"/>
        <v>2.7682528450681736</v>
      </c>
      <c r="L141" s="111">
        <f t="shared" si="41"/>
        <v>2.8730829030786742</v>
      </c>
      <c r="M141" s="111">
        <f t="shared" si="41"/>
        <v>2.9995142050063941</v>
      </c>
      <c r="N141" s="111">
        <f t="shared" si="41"/>
        <v>3.1388964756924036</v>
      </c>
      <c r="O141" s="111">
        <f t="shared" si="41"/>
        <v>3.3030178482009953</v>
      </c>
      <c r="P141" s="111">
        <f t="shared" si="41"/>
        <v>3.4330461650785415</v>
      </c>
      <c r="Q141" s="111">
        <f t="shared" si="41"/>
        <v>3.5325847195462106</v>
      </c>
      <c r="R141" s="111">
        <f t="shared" ref="R141:V141" si="42">IF(R122=0,"",R122/R103)</f>
        <v>3.6451401355165447</v>
      </c>
      <c r="S141" s="111">
        <f t="shared" si="42"/>
        <v>3.7818311878768296</v>
      </c>
      <c r="T141" s="111">
        <f t="shared" si="42"/>
        <v>3.8863638802783007</v>
      </c>
      <c r="U141" s="111">
        <f t="shared" si="42"/>
        <v>3.9581157002165051</v>
      </c>
      <c r="V141" s="111">
        <f t="shared" si="42"/>
        <v>3.9987320159886983</v>
      </c>
      <c r="W141" s="111">
        <f t="shared" ref="W141:Y141" si="43">IF(W122=0,"",W122/W103)</f>
        <v>4.0287908749769263</v>
      </c>
      <c r="X141" s="111">
        <f t="shared" si="43"/>
        <v>4.0434276911194011</v>
      </c>
      <c r="Y141" s="111">
        <f t="shared" si="43"/>
        <v>4.0543182274019456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0.56859488207615583</v>
      </c>
      <c r="C142" s="124">
        <f t="shared" si="44"/>
        <v>0.57574287839111316</v>
      </c>
      <c r="D142" s="124">
        <f t="shared" si="44"/>
        <v>0.58147415351860898</v>
      </c>
      <c r="E142" s="124">
        <f t="shared" si="44"/>
        <v>0.58708308580860602</v>
      </c>
      <c r="F142" s="124">
        <f t="shared" si="44"/>
        <v>0.59388185894375056</v>
      </c>
      <c r="G142" s="124">
        <f t="shared" si="44"/>
        <v>0.59927434966393311</v>
      </c>
      <c r="H142" s="124">
        <f t="shared" si="44"/>
        <v>0.60722099384613148</v>
      </c>
      <c r="I142" s="124">
        <f t="shared" si="44"/>
        <v>0.61383513057451977</v>
      </c>
      <c r="J142" s="124">
        <f t="shared" si="44"/>
        <v>0.62190427272088478</v>
      </c>
      <c r="K142" s="124">
        <f t="shared" si="44"/>
        <v>0.62885264973387822</v>
      </c>
      <c r="L142" s="124">
        <f t="shared" si="44"/>
        <v>0.63805582425410945</v>
      </c>
      <c r="M142" s="124">
        <f t="shared" si="44"/>
        <v>0.64853826384381852</v>
      </c>
      <c r="N142" s="124">
        <f t="shared" si="44"/>
        <v>0.66106661979035208</v>
      </c>
      <c r="O142" s="124">
        <f t="shared" si="44"/>
        <v>0.67340765028754179</v>
      </c>
      <c r="P142" s="124">
        <f t="shared" si="44"/>
        <v>0.67870905676809445</v>
      </c>
      <c r="Q142" s="124">
        <f t="shared" si="44"/>
        <v>0.6877883681922814</v>
      </c>
      <c r="R142" s="124">
        <f t="shared" ref="R142:V142" si="45">IF(R123=0,"",R123/R104)</f>
        <v>0.69977490815689825</v>
      </c>
      <c r="S142" s="124">
        <f t="shared" si="45"/>
        <v>0.7146887459247494</v>
      </c>
      <c r="T142" s="124">
        <f t="shared" si="45"/>
        <v>0.73041275614916557</v>
      </c>
      <c r="U142" s="124">
        <f t="shared" si="45"/>
        <v>0.74662293344843844</v>
      </c>
      <c r="V142" s="124">
        <f t="shared" si="45"/>
        <v>0.76341284197830428</v>
      </c>
      <c r="W142" s="124">
        <f t="shared" ref="W142:Y142" si="46">IF(W123=0,"",W123/W104)</f>
        <v>0.77860457134340411</v>
      </c>
      <c r="X142" s="124">
        <f t="shared" si="46"/>
        <v>0.79375939438365883</v>
      </c>
      <c r="Y142" s="124">
        <f t="shared" si="46"/>
        <v>0.8075050888268821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0.56642788536766209</v>
      </c>
      <c r="C143" s="111">
        <f t="shared" si="47"/>
        <v>0.57211386949331311</v>
      </c>
      <c r="D143" s="111">
        <f t="shared" si="47"/>
        <v>0.57812984911613963</v>
      </c>
      <c r="E143" s="111">
        <f t="shared" si="47"/>
        <v>0.58394452674733077</v>
      </c>
      <c r="F143" s="111">
        <f t="shared" si="47"/>
        <v>0.59104551426580798</v>
      </c>
      <c r="G143" s="111">
        <f t="shared" si="47"/>
        <v>0.59771370227416543</v>
      </c>
      <c r="H143" s="111">
        <f t="shared" si="47"/>
        <v>0.60493049244720676</v>
      </c>
      <c r="I143" s="111">
        <f t="shared" si="47"/>
        <v>0.61195682938321427</v>
      </c>
      <c r="J143" s="111">
        <f t="shared" si="47"/>
        <v>0.61893548506598184</v>
      </c>
      <c r="K143" s="111">
        <f t="shared" si="47"/>
        <v>0.62678659948629134</v>
      </c>
      <c r="L143" s="111">
        <f t="shared" si="47"/>
        <v>0.6348854901079003</v>
      </c>
      <c r="M143" s="111">
        <f t="shared" si="47"/>
        <v>0.64523062503096806</v>
      </c>
      <c r="N143" s="111">
        <f t="shared" si="47"/>
        <v>0.65643643642745841</v>
      </c>
      <c r="O143" s="111">
        <f t="shared" si="47"/>
        <v>0.66800598104213316</v>
      </c>
      <c r="P143" s="111">
        <f t="shared" si="47"/>
        <v>0.67341636725435439</v>
      </c>
      <c r="Q143" s="111">
        <f t="shared" si="47"/>
        <v>0.68140132110217022</v>
      </c>
      <c r="R143" s="111">
        <f t="shared" ref="R143:V143" si="48">IF(R124=0,"",R124/R105)</f>
        <v>0.69284634483518581</v>
      </c>
      <c r="S143" s="111">
        <f t="shared" si="48"/>
        <v>0.70839443401324331</v>
      </c>
      <c r="T143" s="111">
        <f t="shared" si="48"/>
        <v>0.72511223957408411</v>
      </c>
      <c r="U143" s="111">
        <f t="shared" si="48"/>
        <v>0.7430374034679158</v>
      </c>
      <c r="V143" s="111">
        <f t="shared" si="48"/>
        <v>0.76110168229020436</v>
      </c>
      <c r="W143" s="111">
        <f t="shared" ref="W143:Y143" si="49">IF(W124=0,"",W124/W105)</f>
        <v>0.77739873900390566</v>
      </c>
      <c r="X143" s="111">
        <f t="shared" si="49"/>
        <v>0.79306133169121218</v>
      </c>
      <c r="Y143" s="111">
        <f t="shared" si="49"/>
        <v>0.80714673411454851</v>
      </c>
      <c r="DA143" s="63" t="s">
        <v>1971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0.83790816312666083</v>
      </c>
      <c r="C144" s="111">
        <f t="shared" si="50"/>
        <v>0.84660552151907065</v>
      </c>
      <c r="D144" s="111">
        <f t="shared" si="50"/>
        <v>0.86179293265309254</v>
      </c>
      <c r="E144" s="111">
        <f t="shared" si="50"/>
        <v>0.85057668225853245</v>
      </c>
      <c r="F144" s="111">
        <f t="shared" si="50"/>
        <v>0.86017234186664215</v>
      </c>
      <c r="G144" s="111">
        <f t="shared" si="50"/>
        <v>0.87596568673536956</v>
      </c>
      <c r="H144" s="111">
        <f t="shared" si="50"/>
        <v>0.88819420065065458</v>
      </c>
      <c r="I144" s="111">
        <f t="shared" si="50"/>
        <v>0.87372758639732151</v>
      </c>
      <c r="J144" s="111">
        <f t="shared" si="50"/>
        <v>0.88655811528526907</v>
      </c>
      <c r="K144" s="111">
        <f t="shared" si="50"/>
        <v>0.8999545165147822</v>
      </c>
      <c r="L144" s="111">
        <f t="shared" si="50"/>
        <v>0.8118376290586985</v>
      </c>
      <c r="M144" s="111">
        <f t="shared" si="50"/>
        <v>0.91174651965158138</v>
      </c>
      <c r="N144" s="111">
        <f t="shared" si="50"/>
        <v>0.8900576412895812</v>
      </c>
      <c r="O144" s="111">
        <f t="shared" si="50"/>
        <v>0.88657576339905786</v>
      </c>
      <c r="P144" s="111">
        <f t="shared" si="50"/>
        <v>0.91698959988308981</v>
      </c>
      <c r="Q144" s="111">
        <f t="shared" si="50"/>
        <v>0.90591356785139365</v>
      </c>
      <c r="R144" s="111">
        <f t="shared" ref="R144:V144" si="51">IF(R125=0,"",R125/R106)</f>
        <v>0.91479924167316784</v>
      </c>
      <c r="S144" s="111">
        <f t="shared" si="51"/>
        <v>0.9075820731266433</v>
      </c>
      <c r="T144" s="111">
        <f t="shared" si="51"/>
        <v>0.91448092631456535</v>
      </c>
      <c r="U144" s="111">
        <f t="shared" si="51"/>
        <v>0.92815206412328022</v>
      </c>
      <c r="V144" s="111">
        <f t="shared" si="51"/>
        <v>0.93171898352802762</v>
      </c>
      <c r="W144" s="111">
        <f t="shared" ref="W144:Y144" si="52">IF(W125=0,"",W125/W106)</f>
        <v>0.93740205162518975</v>
      </c>
      <c r="X144" s="111">
        <f t="shared" si="52"/>
        <v>0.97895799310503306</v>
      </c>
      <c r="Y144" s="111">
        <f t="shared" si="52"/>
        <v>0.98451520441338947</v>
      </c>
      <c r="DA144" s="63" t="s">
        <v>1972</v>
      </c>
    </row>
    <row r="145" spans="1:105" ht="12" customHeight="1" x14ac:dyDescent="0.25">
      <c r="A145" s="100" t="s">
        <v>212</v>
      </c>
      <c r="B145" s="112">
        <f t="shared" ref="B145:Q145" si="53">IF(B126=0,"",B126/B107)</f>
        <v>0.56642788536766209</v>
      </c>
      <c r="C145" s="112">
        <f t="shared" si="53"/>
        <v>0.56927656885164013</v>
      </c>
      <c r="D145" s="112">
        <f t="shared" si="53"/>
        <v>0.57702519562385834</v>
      </c>
      <c r="E145" s="112">
        <f t="shared" si="53"/>
        <v>0.57978797144936745</v>
      </c>
      <c r="F145" s="112">
        <f t="shared" si="53"/>
        <v>0.59093783214433382</v>
      </c>
      <c r="G145" s="112">
        <f t="shared" si="53"/>
        <v>0.60134235963976701</v>
      </c>
      <c r="H145" s="112">
        <f t="shared" si="53"/>
        <v>0.61662898630459528</v>
      </c>
      <c r="I145" s="112">
        <f t="shared" si="53"/>
        <v>0.62804520106938277</v>
      </c>
      <c r="J145" s="112">
        <f t="shared" si="53"/>
        <v>0.6369973066249206</v>
      </c>
      <c r="K145" s="112">
        <f t="shared" si="53"/>
        <v>0.64804330052855463</v>
      </c>
      <c r="L145" s="112">
        <f t="shared" si="53"/>
        <v>0.65842743181473407</v>
      </c>
      <c r="M145" s="112">
        <f t="shared" si="53"/>
        <v>0.67159056791826044</v>
      </c>
      <c r="N145" s="112">
        <f t="shared" si="53"/>
        <v>0.67418889896544854</v>
      </c>
      <c r="O145" s="112">
        <f t="shared" si="53"/>
        <v>0.67642219570390416</v>
      </c>
      <c r="P145" s="112">
        <f t="shared" si="53"/>
        <v>0.6790466927995702</v>
      </c>
      <c r="Q145" s="112">
        <f t="shared" si="53"/>
        <v>0.68007121884054322</v>
      </c>
      <c r="R145" s="112">
        <f t="shared" ref="R145:V145" si="54">IF(R126=0,"",R126/R107)</f>
        <v>0.69085513849907965</v>
      </c>
      <c r="S145" s="112">
        <f t="shared" si="54"/>
        <v>0.69665131441328376</v>
      </c>
      <c r="T145" s="112">
        <f t="shared" si="54"/>
        <v>0.71272493741565324</v>
      </c>
      <c r="U145" s="112">
        <f t="shared" si="54"/>
        <v>0.73234648375238265</v>
      </c>
      <c r="V145" s="112">
        <f t="shared" si="54"/>
        <v>0.74645444124367633</v>
      </c>
      <c r="W145" s="112">
        <f t="shared" ref="W145:Y145" si="55">IF(W126=0,"",W126/W107)</f>
        <v>0.76703993507583468</v>
      </c>
      <c r="X145" s="112">
        <f t="shared" si="55"/>
        <v>0.79679525157076259</v>
      </c>
      <c r="Y145" s="112">
        <f t="shared" si="55"/>
        <v>0.81273193125269072</v>
      </c>
      <c r="DA145" s="131" t="s">
        <v>1973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0.68473599642204397</v>
      </c>
      <c r="C147" s="112">
        <f t="shared" si="59"/>
        <v>0.69480483303874541</v>
      </c>
      <c r="D147" s="112">
        <f t="shared" si="59"/>
        <v>0.6972291557879946</v>
      </c>
      <c r="E147" s="112">
        <f t="shared" si="59"/>
        <v>0.69859577205211387</v>
      </c>
      <c r="F147" s="112">
        <f t="shared" si="59"/>
        <v>0.70111013599855398</v>
      </c>
      <c r="G147" s="112">
        <f t="shared" si="59"/>
        <v>0.70652371774173284</v>
      </c>
      <c r="H147" s="112">
        <f t="shared" si="59"/>
        <v>0.70814367849210957</v>
      </c>
      <c r="I147" s="112">
        <f t="shared" si="59"/>
        <v>0.70872460577984842</v>
      </c>
      <c r="J147" s="112">
        <f t="shared" si="59"/>
        <v>0.71079015974892334</v>
      </c>
      <c r="K147" s="112">
        <f t="shared" si="59"/>
        <v>0.71233289616201512</v>
      </c>
      <c r="L147" s="112">
        <f t="shared" si="59"/>
        <v>0.71392253206084255</v>
      </c>
      <c r="M147" s="112">
        <f t="shared" si="59"/>
        <v>0.71506213924925832</v>
      </c>
      <c r="N147" s="112">
        <f t="shared" si="59"/>
        <v>0.7196816682950079</v>
      </c>
      <c r="O147" s="112">
        <f t="shared" si="59"/>
        <v>0.7240455571796216</v>
      </c>
      <c r="P147" s="112">
        <f t="shared" si="59"/>
        <v>0.72806962334863612</v>
      </c>
      <c r="Q147" s="112">
        <f t="shared" si="59"/>
        <v>0.7358415193777007</v>
      </c>
      <c r="R147" s="112">
        <f t="shared" ref="R147:V147" si="60">IF(R128=0,"",R128/R109)</f>
        <v>0.7441494738021649</v>
      </c>
      <c r="S147" s="112">
        <f t="shared" si="60"/>
        <v>0.74932026681093367</v>
      </c>
      <c r="T147" s="112">
        <f t="shared" si="60"/>
        <v>0.75532002079105698</v>
      </c>
      <c r="U147" s="112">
        <f t="shared" si="60"/>
        <v>0.75984540531224987</v>
      </c>
      <c r="V147" s="112">
        <f t="shared" si="60"/>
        <v>0.76730889373779887</v>
      </c>
      <c r="W147" s="112">
        <f t="shared" ref="W147:Y147" si="61">IF(W128=0,"",W128/W109)</f>
        <v>0.77320667301309942</v>
      </c>
      <c r="X147" s="112">
        <f t="shared" si="61"/>
        <v>0.78329643767580381</v>
      </c>
      <c r="Y147" s="112">
        <f t="shared" si="61"/>
        <v>0.78644531739560919</v>
      </c>
      <c r="DA147" s="131" t="s">
        <v>1975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0.89574979588371972</v>
      </c>
      <c r="C148" s="113">
        <f t="shared" si="62"/>
        <v>0.90455791711461175</v>
      </c>
      <c r="D148" s="113">
        <f t="shared" si="62"/>
        <v>0.91298131197954258</v>
      </c>
      <c r="E148" s="113">
        <f t="shared" si="62"/>
        <v>0.90501502583522886</v>
      </c>
      <c r="F148" s="113">
        <f t="shared" si="62"/>
        <v>0.90887803847212234</v>
      </c>
      <c r="G148" s="113">
        <f t="shared" si="62"/>
        <v>0.9185903248731655</v>
      </c>
      <c r="H148" s="113">
        <f t="shared" si="62"/>
        <v>0.92339058981889499</v>
      </c>
      <c r="I148" s="113">
        <f t="shared" si="62"/>
        <v>0.90911578280303396</v>
      </c>
      <c r="J148" s="113">
        <f t="shared" si="62"/>
        <v>0.91662613252275404</v>
      </c>
      <c r="K148" s="113">
        <f t="shared" si="62"/>
        <v>0.92388031657514236</v>
      </c>
      <c r="L148" s="113">
        <f t="shared" si="62"/>
        <v>0.84886185612680454</v>
      </c>
      <c r="M148" s="113">
        <f t="shared" si="62"/>
        <v>0.92765411451820312</v>
      </c>
      <c r="N148" s="113">
        <f t="shared" si="62"/>
        <v>0.90958670775332595</v>
      </c>
      <c r="O148" s="113">
        <f t="shared" si="62"/>
        <v>0.90699629030636553</v>
      </c>
      <c r="P148" s="113">
        <f t="shared" si="62"/>
        <v>0.93284382340770622</v>
      </c>
      <c r="Q148" s="113">
        <f t="shared" si="62"/>
        <v>0.92630547994086987</v>
      </c>
      <c r="R148" s="113">
        <f t="shared" ref="R148:V148" si="63">IF(R129=0,"",R129/R110)</f>
        <v>0.93343595507159927</v>
      </c>
      <c r="S148" s="113">
        <f t="shared" si="63"/>
        <v>0.92792314889028393</v>
      </c>
      <c r="T148" s="113">
        <f t="shared" si="63"/>
        <v>0.93137428419046941</v>
      </c>
      <c r="U148" s="113">
        <f t="shared" si="63"/>
        <v>0.93843249023687025</v>
      </c>
      <c r="V148" s="113">
        <f t="shared" si="63"/>
        <v>0.93915569410263156</v>
      </c>
      <c r="W148" s="113">
        <f t="shared" ref="W148:Y148" si="64">IF(W129=0,"",W129/W110)</f>
        <v>0.93949414154197575</v>
      </c>
      <c r="X148" s="113">
        <f t="shared" si="64"/>
        <v>0.97713752212525984</v>
      </c>
      <c r="Y148" s="113">
        <f t="shared" si="64"/>
        <v>0.98151000536829092</v>
      </c>
      <c r="DA148" s="132" t="s">
        <v>1976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0.68473599642204397</v>
      </c>
      <c r="C149" s="111">
        <f t="shared" si="65"/>
        <v>0.69419968235943608</v>
      </c>
      <c r="D149" s="111">
        <f t="shared" si="65"/>
        <v>0.6964420362657977</v>
      </c>
      <c r="E149" s="111">
        <f t="shared" si="65"/>
        <v>0.6978831579388961</v>
      </c>
      <c r="F149" s="111">
        <f t="shared" si="65"/>
        <v>0.70080091241833253</v>
      </c>
      <c r="G149" s="111">
        <f t="shared" si="65"/>
        <v>0.70665175385394996</v>
      </c>
      <c r="H149" s="111">
        <f t="shared" si="65"/>
        <v>0.70900707075113822</v>
      </c>
      <c r="I149" s="111">
        <f t="shared" si="65"/>
        <v>0.70949084946834717</v>
      </c>
      <c r="J149" s="111">
        <f t="shared" si="65"/>
        <v>0.71172456598088929</v>
      </c>
      <c r="K149" s="111">
        <f t="shared" si="65"/>
        <v>0.71250079787909693</v>
      </c>
      <c r="L149" s="111">
        <f t="shared" si="65"/>
        <v>0.71518072371131913</v>
      </c>
      <c r="M149" s="111">
        <f t="shared" si="65"/>
        <v>0.71634576579540521</v>
      </c>
      <c r="N149" s="111">
        <f t="shared" si="65"/>
        <v>0.71976007728832914</v>
      </c>
      <c r="O149" s="111">
        <f t="shared" si="65"/>
        <v>0.72251662022997165</v>
      </c>
      <c r="P149" s="111">
        <f t="shared" si="65"/>
        <v>0.72661099979611166</v>
      </c>
      <c r="Q149" s="111">
        <f t="shared" si="65"/>
        <v>0.73519852056537438</v>
      </c>
      <c r="R149" s="111">
        <f t="shared" ref="R149:V149" si="66">IF(R130=0,"",R130/R111)</f>
        <v>0.74468153905677037</v>
      </c>
      <c r="S149" s="111">
        <f t="shared" si="66"/>
        <v>0.75065846333582087</v>
      </c>
      <c r="T149" s="111">
        <f t="shared" si="66"/>
        <v>0.75900261883283882</v>
      </c>
      <c r="U149" s="111">
        <f t="shared" si="66"/>
        <v>0.76346579273179771</v>
      </c>
      <c r="V149" s="111">
        <f t="shared" si="66"/>
        <v>0.76906757878822884</v>
      </c>
      <c r="W149" s="111">
        <f t="shared" ref="W149:Y149" si="67">IF(W130=0,"",W130/W111)</f>
        <v>0.7733459954808779</v>
      </c>
      <c r="X149" s="111">
        <f t="shared" si="67"/>
        <v>0.78242559187217031</v>
      </c>
      <c r="Y149" s="111">
        <f t="shared" si="67"/>
        <v>0.78487720265978778</v>
      </c>
      <c r="DA149" s="63" t="s">
        <v>1977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0.61522821650714155</v>
      </c>
      <c r="C151" s="124">
        <f t="shared" si="71"/>
        <v>0.61862664508215637</v>
      </c>
      <c r="D151" s="124">
        <f t="shared" si="71"/>
        <v>0.61902610327863061</v>
      </c>
      <c r="E151" s="124">
        <f t="shared" si="71"/>
        <v>0.61970942020026043</v>
      </c>
      <c r="F151" s="124">
        <f t="shared" si="71"/>
        <v>0.61962493450767575</v>
      </c>
      <c r="G151" s="124">
        <f t="shared" si="71"/>
        <v>0.61888318244591356</v>
      </c>
      <c r="H151" s="124">
        <f t="shared" si="71"/>
        <v>0.62085013347415619</v>
      </c>
      <c r="I151" s="124">
        <f t="shared" si="71"/>
        <v>0.62066735587015776</v>
      </c>
      <c r="J151" s="124">
        <f t="shared" si="71"/>
        <v>0.6227056082116762</v>
      </c>
      <c r="K151" s="124">
        <f t="shared" si="71"/>
        <v>0.62127111745344621</v>
      </c>
      <c r="L151" s="124">
        <f t="shared" si="71"/>
        <v>0.62365195335816637</v>
      </c>
      <c r="M151" s="124">
        <f t="shared" si="71"/>
        <v>0.6238009749279213</v>
      </c>
      <c r="N151" s="124">
        <f t="shared" si="71"/>
        <v>0.62686480950887835</v>
      </c>
      <c r="O151" s="124">
        <f t="shared" si="71"/>
        <v>0.63076710757102317</v>
      </c>
      <c r="P151" s="124">
        <f t="shared" si="71"/>
        <v>0.62988772441300678</v>
      </c>
      <c r="Q151" s="124">
        <f t="shared" si="71"/>
        <v>0.6337551267863053</v>
      </c>
      <c r="R151" s="124">
        <f t="shared" ref="R151:V151" si="72">IF(R132=0,"",R132/R113)</f>
        <v>0.63538848281985483</v>
      </c>
      <c r="S151" s="124">
        <f t="shared" si="72"/>
        <v>0.63941503999286675</v>
      </c>
      <c r="T151" s="124">
        <f t="shared" si="72"/>
        <v>0.64348494679024948</v>
      </c>
      <c r="U151" s="124">
        <f t="shared" si="72"/>
        <v>0.64657699445837091</v>
      </c>
      <c r="V151" s="124">
        <f t="shared" si="72"/>
        <v>0.65014304652973809</v>
      </c>
      <c r="W151" s="124">
        <f t="shared" ref="W151:Y151" si="73">IF(W132=0,"",W132/W113)</f>
        <v>0.65025322697981736</v>
      </c>
      <c r="X151" s="124">
        <f t="shared" si="73"/>
        <v>0.65054724548880283</v>
      </c>
      <c r="Y151" s="124">
        <f t="shared" si="73"/>
        <v>0.65021292717981405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0.61090439818870057</v>
      </c>
      <c r="C152" s="111">
        <f t="shared" si="74"/>
        <v>0.61207003432559792</v>
      </c>
      <c r="D152" s="111">
        <f t="shared" si="74"/>
        <v>0.61323083046214011</v>
      </c>
      <c r="E152" s="111">
        <f t="shared" si="74"/>
        <v>0.61433136199419092</v>
      </c>
      <c r="F152" s="111">
        <f t="shared" si="74"/>
        <v>0.61547423246635768</v>
      </c>
      <c r="G152" s="111">
        <f t="shared" si="74"/>
        <v>0.6165522787560469</v>
      </c>
      <c r="H152" s="111">
        <f t="shared" si="74"/>
        <v>0.61763249457047675</v>
      </c>
      <c r="I152" s="111">
        <f t="shared" si="74"/>
        <v>0.61812992948262035</v>
      </c>
      <c r="J152" s="111">
        <f t="shared" si="74"/>
        <v>0.61829482089608157</v>
      </c>
      <c r="K152" s="111">
        <f t="shared" si="74"/>
        <v>0.61854014573463156</v>
      </c>
      <c r="L152" s="111">
        <f t="shared" si="74"/>
        <v>0.61878123862092416</v>
      </c>
      <c r="M152" s="111">
        <f t="shared" si="74"/>
        <v>0.61903258433348329</v>
      </c>
      <c r="N152" s="111">
        <f t="shared" si="74"/>
        <v>0.61927374991123174</v>
      </c>
      <c r="O152" s="111">
        <f t="shared" si="74"/>
        <v>0.61947634819257436</v>
      </c>
      <c r="P152" s="111">
        <f t="shared" si="74"/>
        <v>0.6196214390727014</v>
      </c>
      <c r="Q152" s="111">
        <f t="shared" si="74"/>
        <v>0.61983604315666074</v>
      </c>
      <c r="R152" s="111">
        <f t="shared" ref="R152:V152" si="75">IF(R133=0,"",R133/R114)</f>
        <v>0.6203386884424682</v>
      </c>
      <c r="S152" s="111">
        <f t="shared" si="75"/>
        <v>0.62125866350496251</v>
      </c>
      <c r="T152" s="111">
        <f t="shared" si="75"/>
        <v>0.62259147072620413</v>
      </c>
      <c r="U152" s="111">
        <f t="shared" si="75"/>
        <v>0.62432414006296655</v>
      </c>
      <c r="V152" s="111">
        <f t="shared" si="75"/>
        <v>0.62617239120853274</v>
      </c>
      <c r="W152" s="111">
        <f t="shared" ref="W152:Y152" si="76">IF(W133=0,"",W133/W114)</f>
        <v>0.62792054671835351</v>
      </c>
      <c r="X152" s="111">
        <f t="shared" si="76"/>
        <v>0.62949105963003837</v>
      </c>
      <c r="Y152" s="111">
        <f t="shared" si="76"/>
        <v>0.63094989923916966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0.75833892741635744</v>
      </c>
      <c r="C153" s="45">
        <f t="shared" si="77"/>
        <v>0.76325040152002022</v>
      </c>
      <c r="D153" s="45">
        <f t="shared" si="77"/>
        <v>0.76467400850146172</v>
      </c>
      <c r="E153" s="45">
        <f t="shared" si="77"/>
        <v>0.77251485947727827</v>
      </c>
      <c r="F153" s="45">
        <f t="shared" si="77"/>
        <v>0.77416086400610451</v>
      </c>
      <c r="G153" s="45">
        <f t="shared" si="77"/>
        <v>0.77539775256337717</v>
      </c>
      <c r="H153" s="45">
        <f t="shared" si="77"/>
        <v>0.77616122448222979</v>
      </c>
      <c r="I153" s="45">
        <f t="shared" si="77"/>
        <v>0.77810732630861734</v>
      </c>
      <c r="J153" s="45">
        <f t="shared" si="77"/>
        <v>0.77920058912107004</v>
      </c>
      <c r="K153" s="45">
        <f t="shared" si="77"/>
        <v>0.78049998282106647</v>
      </c>
      <c r="L153" s="45">
        <f t="shared" si="77"/>
        <v>0.78176296415235169</v>
      </c>
      <c r="M153" s="45">
        <f t="shared" si="77"/>
        <v>0.78254837791372278</v>
      </c>
      <c r="N153" s="45">
        <f t="shared" si="77"/>
        <v>0.78544935348555145</v>
      </c>
      <c r="O153" s="45">
        <f t="shared" si="77"/>
        <v>0.78865542402708011</v>
      </c>
      <c r="P153" s="45">
        <f t="shared" si="77"/>
        <v>0.79065633043834771</v>
      </c>
      <c r="Q153" s="45">
        <f t="shared" si="77"/>
        <v>0.79713632183449257</v>
      </c>
      <c r="R153" s="45">
        <f t="shared" ref="R153:V153" si="78">IF(R134=0,"",R134/R115)</f>
        <v>0.80268558462017847</v>
      </c>
      <c r="S153" s="45">
        <f t="shared" si="78"/>
        <v>0.81053902996317095</v>
      </c>
      <c r="T153" s="45">
        <f t="shared" si="78"/>
        <v>0.82004236972741162</v>
      </c>
      <c r="U153" s="45">
        <f t="shared" si="78"/>
        <v>0.82964699236679262</v>
      </c>
      <c r="V153" s="45">
        <f t="shared" si="78"/>
        <v>0.84200246710698123</v>
      </c>
      <c r="W153" s="45">
        <f t="shared" ref="W153:Y153" si="79">IF(W134=0,"",W134/W115)</f>
        <v>0.84920890599830179</v>
      </c>
      <c r="X153" s="45">
        <f t="shared" si="79"/>
        <v>0.86052736633359717</v>
      </c>
      <c r="Y153" s="45">
        <f t="shared" si="79"/>
        <v>0.86494978187832228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29692.60149239999</v>
      </c>
      <c r="C155" s="117">
        <f t="shared" si="80"/>
        <v>30318.407269920004</v>
      </c>
      <c r="D155" s="117">
        <f t="shared" si="80"/>
        <v>31064.141540520006</v>
      </c>
      <c r="E155" s="117">
        <f t="shared" si="80"/>
        <v>30896.784155159996</v>
      </c>
      <c r="F155" s="117">
        <f t="shared" si="80"/>
        <v>34678.025696160003</v>
      </c>
      <c r="G155" s="117">
        <f t="shared" si="80"/>
        <v>33944.607956159998</v>
      </c>
      <c r="H155" s="117">
        <f t="shared" si="80"/>
        <v>34325.186631119999</v>
      </c>
      <c r="I155" s="117">
        <f t="shared" si="80"/>
        <v>30394.240826399993</v>
      </c>
      <c r="J155" s="117">
        <f t="shared" si="80"/>
        <v>32890.215794039992</v>
      </c>
      <c r="K155" s="117">
        <f t="shared" si="80"/>
        <v>33339.288799080015</v>
      </c>
      <c r="L155" s="117">
        <f t="shared" si="80"/>
        <v>32580.33483276</v>
      </c>
      <c r="M155" s="117">
        <f t="shared" si="80"/>
        <v>29820.753392760002</v>
      </c>
      <c r="N155" s="117">
        <f t="shared" si="80"/>
        <v>33013.524078532137</v>
      </c>
      <c r="O155" s="117">
        <f t="shared" si="80"/>
        <v>34074.200840775593</v>
      </c>
      <c r="P155" s="117">
        <f t="shared" si="80"/>
        <v>25461.106762464275</v>
      </c>
      <c r="Q155" s="117">
        <f t="shared" si="80"/>
        <v>27413.391342064682</v>
      </c>
      <c r="R155" s="117">
        <f t="shared" ref="R155:V155" si="81">R156+R159+R161+R170</f>
        <v>29653.043245200715</v>
      </c>
      <c r="S155" s="117">
        <f t="shared" si="81"/>
        <v>28797.593003294842</v>
      </c>
      <c r="T155" s="117">
        <f t="shared" si="81"/>
        <v>26851.07988293856</v>
      </c>
      <c r="U155" s="117">
        <f t="shared" si="81"/>
        <v>26145.914780820745</v>
      </c>
      <c r="V155" s="117">
        <f t="shared" si="81"/>
        <v>25690.566977528881</v>
      </c>
      <c r="W155" s="117">
        <f t="shared" ref="W155:Y155" si="82">W156+W159+W161+W170</f>
        <v>26681.412746541093</v>
      </c>
      <c r="X155" s="117">
        <f t="shared" si="82"/>
        <v>21715.577644750112</v>
      </c>
      <c r="Y155" s="117">
        <f t="shared" si="82"/>
        <v>19966.5127474898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25478.345436675259</v>
      </c>
      <c r="C156" s="122">
        <f t="shared" si="83"/>
        <v>26303.79624233337</v>
      </c>
      <c r="D156" s="122">
        <f t="shared" si="83"/>
        <v>26640.150327103947</v>
      </c>
      <c r="E156" s="122">
        <f t="shared" si="83"/>
        <v>26589.567472742983</v>
      </c>
      <c r="F156" s="122">
        <f t="shared" si="83"/>
        <v>30133.976510909135</v>
      </c>
      <c r="G156" s="122">
        <f t="shared" si="83"/>
        <v>29511.086115917205</v>
      </c>
      <c r="H156" s="122">
        <f t="shared" si="83"/>
        <v>29530.421174309326</v>
      </c>
      <c r="I156" s="122">
        <f t="shared" si="83"/>
        <v>25626.413966656197</v>
      </c>
      <c r="J156" s="122">
        <f t="shared" si="83"/>
        <v>28084.085281978252</v>
      </c>
      <c r="K156" s="122">
        <f t="shared" si="83"/>
        <v>28906.207963941721</v>
      </c>
      <c r="L156" s="122">
        <f t="shared" si="83"/>
        <v>27987.33307322166</v>
      </c>
      <c r="M156" s="122">
        <f t="shared" si="83"/>
        <v>24526.688832285516</v>
      </c>
      <c r="N156" s="122">
        <f t="shared" si="83"/>
        <v>27825.390576896498</v>
      </c>
      <c r="O156" s="122">
        <f t="shared" si="83"/>
        <v>29206.170399166065</v>
      </c>
      <c r="P156" s="122">
        <f t="shared" si="83"/>
        <v>20780.114827255598</v>
      </c>
      <c r="Q156" s="122">
        <f t="shared" si="83"/>
        <v>22763.267535622806</v>
      </c>
      <c r="R156" s="122">
        <f t="shared" ref="R156:V156" si="84">SUM(R157:R158)</f>
        <v>24953.911448174829</v>
      </c>
      <c r="S156" s="122">
        <f t="shared" si="84"/>
        <v>24032.449057459533</v>
      </c>
      <c r="T156" s="122">
        <f t="shared" si="84"/>
        <v>22227.283350079982</v>
      </c>
      <c r="U156" s="122">
        <f t="shared" si="84"/>
        <v>21531.114640190703</v>
      </c>
      <c r="V156" s="122">
        <f t="shared" si="84"/>
        <v>20968.351366188104</v>
      </c>
      <c r="W156" s="122">
        <f t="shared" ref="W156:Y156" si="85">SUM(W157:W158)</f>
        <v>22241.104730013609</v>
      </c>
      <c r="X156" s="122">
        <f t="shared" si="85"/>
        <v>17997.938086441263</v>
      </c>
      <c r="Y156" s="122">
        <f t="shared" si="85"/>
        <v>16655.678132361383</v>
      </c>
      <c r="DA156" s="130" t="s">
        <v>2133</v>
      </c>
    </row>
    <row r="157" spans="1:105" ht="12" customHeight="1" x14ac:dyDescent="0.25">
      <c r="A157" s="97" t="s">
        <v>212</v>
      </c>
      <c r="B157" s="98">
        <v>25478.345436675259</v>
      </c>
      <c r="C157" s="98">
        <v>26303.79624233337</v>
      </c>
      <c r="D157" s="98">
        <v>26640.150327103947</v>
      </c>
      <c r="E157" s="98">
        <v>26589.567472742983</v>
      </c>
      <c r="F157" s="98">
        <v>30133.976510909135</v>
      </c>
      <c r="G157" s="98">
        <v>29511.086115917205</v>
      </c>
      <c r="H157" s="98">
        <v>29530.421174309326</v>
      </c>
      <c r="I157" s="98">
        <v>25626.413966656197</v>
      </c>
      <c r="J157" s="98">
        <v>28084.085281978252</v>
      </c>
      <c r="K157" s="98">
        <v>28906.207963941721</v>
      </c>
      <c r="L157" s="98">
        <v>27987.33307322166</v>
      </c>
      <c r="M157" s="98">
        <v>24526.688832285516</v>
      </c>
      <c r="N157" s="98">
        <v>27825.390576896498</v>
      </c>
      <c r="O157" s="98">
        <v>29206.170399166065</v>
      </c>
      <c r="P157" s="98">
        <v>20780.114827255598</v>
      </c>
      <c r="Q157" s="98">
        <v>22763.267535622806</v>
      </c>
      <c r="R157" s="98">
        <v>24953.911448174829</v>
      </c>
      <c r="S157" s="98">
        <v>24032.449057459533</v>
      </c>
      <c r="T157" s="98">
        <v>22227.283350079982</v>
      </c>
      <c r="U157" s="98">
        <v>21531.114640190703</v>
      </c>
      <c r="V157" s="98">
        <v>20968.351366188104</v>
      </c>
      <c r="W157" s="98">
        <v>22241.104730013609</v>
      </c>
      <c r="X157" s="98">
        <v>17997.938086441263</v>
      </c>
      <c r="Y157" s="98">
        <v>16655.678132361383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2657.9546274075733</v>
      </c>
      <c r="C161" s="122">
        <v>2524.7376084823391</v>
      </c>
      <c r="D161" s="122">
        <v>2769.562113887921</v>
      </c>
      <c r="E161" s="122">
        <v>2754.9714441586334</v>
      </c>
      <c r="F161" s="122">
        <v>3002.0130040390309</v>
      </c>
      <c r="G161" s="122">
        <v>2840.4240235747202</v>
      </c>
      <c r="H161" s="122">
        <v>3085.5021241795876</v>
      </c>
      <c r="I161" s="122">
        <v>2953.5944368318937</v>
      </c>
      <c r="J161" s="122">
        <v>3009.7816567016303</v>
      </c>
      <c r="K161" s="122">
        <v>2892.6775742524374</v>
      </c>
      <c r="L161" s="122">
        <v>2839.2286261874815</v>
      </c>
      <c r="M161" s="122">
        <v>3365.0015332597582</v>
      </c>
      <c r="N161" s="122">
        <v>3260.660502246742</v>
      </c>
      <c r="O161" s="122">
        <v>3095.9417380906552</v>
      </c>
      <c r="P161" s="122">
        <v>2990.0551074124478</v>
      </c>
      <c r="Q161" s="122">
        <v>2977.9582252962491</v>
      </c>
      <c r="R161" s="122">
        <v>3015.7397648430256</v>
      </c>
      <c r="S161" s="122">
        <v>3068.7213726323548</v>
      </c>
      <c r="T161" s="122">
        <v>2987.9107367880811</v>
      </c>
      <c r="U161" s="122">
        <v>2992.5012345689979</v>
      </c>
      <c r="V161" s="122">
        <v>3059.2472719337666</v>
      </c>
      <c r="W161" s="122">
        <v>2888.8750891778836</v>
      </c>
      <c r="X161" s="122">
        <v>2111.6711737883866</v>
      </c>
      <c r="Y161" s="122">
        <v>1846.4290054010955</v>
      </c>
      <c r="DA161" s="130" t="s">
        <v>2138</v>
      </c>
    </row>
    <row r="162" spans="1:105" ht="12" customHeight="1" x14ac:dyDescent="0.25">
      <c r="A162" s="97" t="s">
        <v>134</v>
      </c>
      <c r="B162" s="98">
        <v>2657.7091433979735</v>
      </c>
      <c r="C162" s="98">
        <v>2524.5280861168376</v>
      </c>
      <c r="D162" s="98">
        <v>2769.346567730287</v>
      </c>
      <c r="E162" s="98">
        <v>2754.7474361210284</v>
      </c>
      <c r="F162" s="98">
        <v>3001.7605010166963</v>
      </c>
      <c r="G162" s="98">
        <v>2840.1900682300993</v>
      </c>
      <c r="H162" s="98">
        <v>3085.2078178547645</v>
      </c>
      <c r="I162" s="98">
        <v>2953.1947977287946</v>
      </c>
      <c r="J162" s="98">
        <v>3009.3551929127088</v>
      </c>
      <c r="K162" s="98">
        <v>2892.2197923524845</v>
      </c>
      <c r="L162" s="98">
        <v>2838.0034231252394</v>
      </c>
      <c r="M162" s="98">
        <v>3364.1347827317404</v>
      </c>
      <c r="N162" s="98">
        <v>3259.5658015151412</v>
      </c>
      <c r="O162" s="98">
        <v>3094.8476376109729</v>
      </c>
      <c r="P162" s="98">
        <v>2989.2884264108097</v>
      </c>
      <c r="Q162" s="98">
        <v>2977.087003747914</v>
      </c>
      <c r="R162" s="98">
        <v>3014.8626684880824</v>
      </c>
      <c r="S162" s="98">
        <v>3067.7239843821471</v>
      </c>
      <c r="T162" s="98">
        <v>2986.8983863020121</v>
      </c>
      <c r="U162" s="98">
        <v>2991.5144329620125</v>
      </c>
      <c r="V162" s="98">
        <v>3058.2280439765427</v>
      </c>
      <c r="W162" s="98">
        <v>2887.8458045508673</v>
      </c>
      <c r="X162" s="98">
        <v>2111.3303043379256</v>
      </c>
      <c r="Y162" s="98">
        <v>1846.1808341860781</v>
      </c>
      <c r="DA162" s="63" t="s">
        <v>2139</v>
      </c>
    </row>
    <row r="163" spans="1:105" ht="12" customHeight="1" x14ac:dyDescent="0.25">
      <c r="A163" s="97" t="s">
        <v>133</v>
      </c>
      <c r="B163" s="98">
        <v>0.24548400959991204</v>
      </c>
      <c r="C163" s="98">
        <v>0.20952236550132358</v>
      </c>
      <c r="D163" s="98">
        <v>0.21554615763400198</v>
      </c>
      <c r="E163" s="98">
        <v>0.2240080376051965</v>
      </c>
      <c r="F163" s="98">
        <v>0.25250302233440047</v>
      </c>
      <c r="G163" s="98">
        <v>0.23395534462093814</v>
      </c>
      <c r="H163" s="98">
        <v>0.29430632482304003</v>
      </c>
      <c r="I163" s="98">
        <v>0.39963910309923284</v>
      </c>
      <c r="J163" s="98">
        <v>0.42646378892140263</v>
      </c>
      <c r="K163" s="98">
        <v>0.45778189995275748</v>
      </c>
      <c r="L163" s="98">
        <v>1.2252030622422099</v>
      </c>
      <c r="M163" s="98">
        <v>0.86675052801755315</v>
      </c>
      <c r="N163" s="98">
        <v>1.0947007316006552</v>
      </c>
      <c r="O163" s="98">
        <v>1.0941004796824392</v>
      </c>
      <c r="P163" s="98">
        <v>0.76668100163816577</v>
      </c>
      <c r="Q163" s="98">
        <v>0.87122154833517762</v>
      </c>
      <c r="R163" s="98">
        <v>0.87709635494308591</v>
      </c>
      <c r="S163" s="98">
        <v>0.99738825020772581</v>
      </c>
      <c r="T163" s="98">
        <v>1.0123504860688088</v>
      </c>
      <c r="U163" s="98">
        <v>0.98680160698523278</v>
      </c>
      <c r="V163" s="98">
        <v>1.0192279572239111</v>
      </c>
      <c r="W163" s="98">
        <v>1.0292846270163425</v>
      </c>
      <c r="X163" s="98">
        <v>0.34086945046094536</v>
      </c>
      <c r="Y163" s="98">
        <v>0.24817121501742101</v>
      </c>
      <c r="DA163" s="63" t="s">
        <v>2140</v>
      </c>
    </row>
    <row r="164" spans="1:105" ht="12" customHeight="1" x14ac:dyDescent="0.25">
      <c r="A164" s="100" t="s">
        <v>212</v>
      </c>
      <c r="B164" s="101">
        <v>0.24548400959991204</v>
      </c>
      <c r="C164" s="101">
        <v>0.20952236550132358</v>
      </c>
      <c r="D164" s="101">
        <v>0.21554615763400198</v>
      </c>
      <c r="E164" s="101">
        <v>0.2240080376051965</v>
      </c>
      <c r="F164" s="101">
        <v>0.25250302233440047</v>
      </c>
      <c r="G164" s="101">
        <v>0.23395534462093814</v>
      </c>
      <c r="H164" s="101">
        <v>0.29430632482304003</v>
      </c>
      <c r="I164" s="101">
        <v>0.39963910309923284</v>
      </c>
      <c r="J164" s="101">
        <v>0.42646378892140263</v>
      </c>
      <c r="K164" s="101">
        <v>0.45778189995275748</v>
      </c>
      <c r="L164" s="101">
        <v>1.2252030622422099</v>
      </c>
      <c r="M164" s="101">
        <v>0.86675052801755315</v>
      </c>
      <c r="N164" s="101">
        <v>1.0947007316006552</v>
      </c>
      <c r="O164" s="101">
        <v>1.0941004796824392</v>
      </c>
      <c r="P164" s="101">
        <v>0.76668100163816577</v>
      </c>
      <c r="Q164" s="101">
        <v>0.87122154833517762</v>
      </c>
      <c r="R164" s="101">
        <v>0.87709635494308591</v>
      </c>
      <c r="S164" s="101">
        <v>0.99738825020772581</v>
      </c>
      <c r="T164" s="101">
        <v>1.0123504860688088</v>
      </c>
      <c r="U164" s="101">
        <v>0.98680160698523278</v>
      </c>
      <c r="V164" s="101">
        <v>1.0192279572239111</v>
      </c>
      <c r="W164" s="101">
        <v>1.0292846270163425</v>
      </c>
      <c r="X164" s="101">
        <v>0.34086945046094536</v>
      </c>
      <c r="Y164" s="101">
        <v>0.24817121501742101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1556.3014283171585</v>
      </c>
      <c r="C170" s="122">
        <v>1489.873419104295</v>
      </c>
      <c r="D170" s="122">
        <v>1654.4290995281369</v>
      </c>
      <c r="E170" s="122">
        <v>1552.2452382583808</v>
      </c>
      <c r="F170" s="122">
        <v>1542.0361812118363</v>
      </c>
      <c r="G170" s="122">
        <v>1593.0978166680725</v>
      </c>
      <c r="H170" s="122">
        <v>1709.2633326310875</v>
      </c>
      <c r="I170" s="122">
        <v>1814.2324229119054</v>
      </c>
      <c r="J170" s="122">
        <v>1796.3488553601098</v>
      </c>
      <c r="K170" s="122">
        <v>1540.4032608858599</v>
      </c>
      <c r="L170" s="122">
        <v>1753.7731333508605</v>
      </c>
      <c r="M170" s="122">
        <v>1929.0630272147296</v>
      </c>
      <c r="N170" s="122">
        <v>1927.4729993888966</v>
      </c>
      <c r="O170" s="122">
        <v>1772.0887035188744</v>
      </c>
      <c r="P170" s="122">
        <v>1690.9368277962274</v>
      </c>
      <c r="Q170" s="122">
        <v>1672.1655811456264</v>
      </c>
      <c r="R170" s="122">
        <v>1683.3920321828575</v>
      </c>
      <c r="S170" s="122">
        <v>1696.4225732029565</v>
      </c>
      <c r="T170" s="122">
        <v>1635.8857960704972</v>
      </c>
      <c r="U170" s="122">
        <v>1622.2989060610455</v>
      </c>
      <c r="V170" s="122">
        <v>1662.9683394070094</v>
      </c>
      <c r="W170" s="122">
        <v>1551.4329273496</v>
      </c>
      <c r="X170" s="122">
        <v>1605.9683845204654</v>
      </c>
      <c r="Y170" s="122">
        <v>1464.405609727321</v>
      </c>
      <c r="DA170" s="130" t="s">
        <v>2147</v>
      </c>
    </row>
    <row r="171" spans="1:105" ht="12" customHeight="1" x14ac:dyDescent="0.25">
      <c r="A171" s="97" t="s">
        <v>175</v>
      </c>
      <c r="B171" s="98">
        <v>1556.3014283171585</v>
      </c>
      <c r="C171" s="98">
        <v>1489.873419104295</v>
      </c>
      <c r="D171" s="98">
        <v>1654.4290995281369</v>
      </c>
      <c r="E171" s="98">
        <v>1552.2452382583808</v>
      </c>
      <c r="F171" s="98">
        <v>1542.0361812118363</v>
      </c>
      <c r="G171" s="98">
        <v>1593.0978166680725</v>
      </c>
      <c r="H171" s="98">
        <v>1709.2633326310875</v>
      </c>
      <c r="I171" s="98">
        <v>1814.2324229119054</v>
      </c>
      <c r="J171" s="98">
        <v>1796.3488553601098</v>
      </c>
      <c r="K171" s="98">
        <v>1540.4032608858599</v>
      </c>
      <c r="L171" s="98">
        <v>1753.7731333508605</v>
      </c>
      <c r="M171" s="98">
        <v>1929.0630272147296</v>
      </c>
      <c r="N171" s="98">
        <v>1927.4729993888966</v>
      </c>
      <c r="O171" s="98">
        <v>1772.0887035188744</v>
      </c>
      <c r="P171" s="98">
        <v>1690.9368277962274</v>
      </c>
      <c r="Q171" s="98">
        <v>1672.1655811456264</v>
      </c>
      <c r="R171" s="98">
        <v>1683.3920321828575</v>
      </c>
      <c r="S171" s="98">
        <v>1696.4225732029565</v>
      </c>
      <c r="T171" s="98">
        <v>1635.8857960704972</v>
      </c>
      <c r="U171" s="98">
        <v>1622.2989060610455</v>
      </c>
      <c r="V171" s="98">
        <v>1662.9683394070094</v>
      </c>
      <c r="W171" s="98">
        <v>1551.4329273496</v>
      </c>
      <c r="X171" s="98">
        <v>1605.9683845204654</v>
      </c>
      <c r="Y171" s="98">
        <v>1464.405609727321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17884.248342968356</v>
      </c>
      <c r="C174" s="117">
        <f t="shared" si="87"/>
        <v>17486.369916092954</v>
      </c>
      <c r="D174" s="117">
        <f t="shared" si="87"/>
        <v>17321.470600719211</v>
      </c>
      <c r="E174" s="117">
        <f t="shared" si="87"/>
        <v>16945.802430365511</v>
      </c>
      <c r="F174" s="117">
        <f t="shared" si="87"/>
        <v>18199.675801350786</v>
      </c>
      <c r="G174" s="117">
        <f t="shared" si="87"/>
        <v>17569.245521990579</v>
      </c>
      <c r="H174" s="117">
        <f t="shared" si="87"/>
        <v>17159.759846822428</v>
      </c>
      <c r="I174" s="117">
        <f t="shared" si="87"/>
        <v>15036.433484783123</v>
      </c>
      <c r="J174" s="117">
        <f t="shared" si="87"/>
        <v>16080.74738967329</v>
      </c>
      <c r="K174" s="117">
        <f t="shared" si="87"/>
        <v>16374.911631278603</v>
      </c>
      <c r="L174" s="117">
        <f t="shared" si="87"/>
        <v>16049.471876945461</v>
      </c>
      <c r="M174" s="117">
        <f t="shared" si="87"/>
        <v>14636.552834436179</v>
      </c>
      <c r="N174" s="117">
        <f t="shared" si="87"/>
        <v>16335.729145647832</v>
      </c>
      <c r="O174" s="117">
        <f t="shared" si="87"/>
        <v>17094.277429278849</v>
      </c>
      <c r="P174" s="117">
        <f t="shared" si="87"/>
        <v>12883.285920673512</v>
      </c>
      <c r="Q174" s="117">
        <f t="shared" si="87"/>
        <v>13857.865167691742</v>
      </c>
      <c r="R174" s="117">
        <f t="shared" ref="R174:V174" si="88">R175+R178+R180+R189</f>
        <v>14955.539017095103</v>
      </c>
      <c r="S174" s="117">
        <f t="shared" si="88"/>
        <v>14648.892914002516</v>
      </c>
      <c r="T174" s="117">
        <f t="shared" si="88"/>
        <v>13777.485881293584</v>
      </c>
      <c r="U174" s="117">
        <f t="shared" si="88"/>
        <v>13521.419729052543</v>
      </c>
      <c r="V174" s="117">
        <f t="shared" si="88"/>
        <v>13463.202535569479</v>
      </c>
      <c r="W174" s="117">
        <f t="shared" ref="W174:Y174" si="89">W175+W178+W180+W189</f>
        <v>14401.867241947408</v>
      </c>
      <c r="X174" s="117">
        <f t="shared" si="89"/>
        <v>12316.073001565272</v>
      </c>
      <c r="Y174" s="117">
        <f t="shared" si="89"/>
        <v>11693.015733733349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15308.815542018117</v>
      </c>
      <c r="C175" s="122">
        <f t="shared" si="90"/>
        <v>15105.878046693675</v>
      </c>
      <c r="D175" s="122">
        <f t="shared" si="90"/>
        <v>14798.437883545223</v>
      </c>
      <c r="E175" s="122">
        <f t="shared" si="90"/>
        <v>14489.936121779499</v>
      </c>
      <c r="F175" s="122">
        <f t="shared" si="90"/>
        <v>15770.009523298068</v>
      </c>
      <c r="G175" s="122">
        <f t="shared" si="90"/>
        <v>15244.44547058601</v>
      </c>
      <c r="H175" s="122">
        <f t="shared" si="90"/>
        <v>14708.258395773088</v>
      </c>
      <c r="I175" s="122">
        <f t="shared" si="90"/>
        <v>12651.238730349032</v>
      </c>
      <c r="J175" s="122">
        <f t="shared" si="90"/>
        <v>13680.218475252921</v>
      </c>
      <c r="K175" s="122">
        <f t="shared" si="90"/>
        <v>14162.317824174535</v>
      </c>
      <c r="L175" s="122">
        <f t="shared" si="90"/>
        <v>13726.390392004118</v>
      </c>
      <c r="M175" s="122">
        <f t="shared" si="90"/>
        <v>11974.339033259519</v>
      </c>
      <c r="N175" s="122">
        <f t="shared" si="90"/>
        <v>13661.159882729071</v>
      </c>
      <c r="O175" s="122">
        <f t="shared" si="90"/>
        <v>14503.346790703621</v>
      </c>
      <c r="P175" s="122">
        <f t="shared" si="90"/>
        <v>10385.137557082979</v>
      </c>
      <c r="Q175" s="122">
        <f t="shared" si="90"/>
        <v>11338.479011726067</v>
      </c>
      <c r="R175" s="122">
        <f t="shared" ref="R175:V175" si="91">SUM(R176:R177)</f>
        <v>12390.714490597893</v>
      </c>
      <c r="S175" s="122">
        <f t="shared" si="91"/>
        <v>12003.546856463463</v>
      </c>
      <c r="T175" s="122">
        <f t="shared" si="91"/>
        <v>11174.877576755242</v>
      </c>
      <c r="U175" s="122">
        <f t="shared" si="91"/>
        <v>10914.44713469787</v>
      </c>
      <c r="V175" s="122">
        <f t="shared" si="91"/>
        <v>10766.410583347171</v>
      </c>
      <c r="W175" s="122">
        <f t="shared" ref="W175:Y175" si="92">SUM(W176:W177)</f>
        <v>11814.222185722872</v>
      </c>
      <c r="X175" s="122">
        <f t="shared" si="92"/>
        <v>10085.005173891544</v>
      </c>
      <c r="Y175" s="122">
        <f t="shared" si="92"/>
        <v>9650.3726984132063</v>
      </c>
      <c r="DA175" s="130" t="s">
        <v>2301</v>
      </c>
    </row>
    <row r="176" spans="1:105" ht="12" customHeight="1" x14ac:dyDescent="0.25">
      <c r="A176" s="97" t="s">
        <v>212</v>
      </c>
      <c r="B176" s="98">
        <v>15111.19871195584</v>
      </c>
      <c r="C176" s="98">
        <v>14913.632704110398</v>
      </c>
      <c r="D176" s="98">
        <v>14610.621652181519</v>
      </c>
      <c r="E176" s="98">
        <v>14312.75173094162</v>
      </c>
      <c r="F176" s="98">
        <v>15573.441463142452</v>
      </c>
      <c r="G176" s="98">
        <v>15056.949740029899</v>
      </c>
      <c r="H176" s="98">
        <v>14528.601510414061</v>
      </c>
      <c r="I176" s="98">
        <v>12495.109523392404</v>
      </c>
      <c r="J176" s="98">
        <v>13512.100542064172</v>
      </c>
      <c r="K176" s="98">
        <v>13991.380602041058</v>
      </c>
      <c r="L176" s="98">
        <v>13559.733849002163</v>
      </c>
      <c r="M176" s="98">
        <v>11830.045885299656</v>
      </c>
      <c r="N176" s="98">
        <v>13493.45238254578</v>
      </c>
      <c r="O176" s="98">
        <v>14323.496637306531</v>
      </c>
      <c r="P176" s="98">
        <v>10256.480610624434</v>
      </c>
      <c r="Q176" s="98">
        <v>11196.732503274283</v>
      </c>
      <c r="R176" s="98">
        <v>12233.312036224601</v>
      </c>
      <c r="S176" s="98">
        <v>11848.247762126024</v>
      </c>
      <c r="T176" s="98">
        <v>11027.990976158933</v>
      </c>
      <c r="U176" s="98">
        <v>10767.70296358198</v>
      </c>
      <c r="V176" s="98">
        <v>10619.314106392203</v>
      </c>
      <c r="W176" s="98">
        <v>11648.278666824846</v>
      </c>
      <c r="X176" s="98">
        <v>9943.6703752175181</v>
      </c>
      <c r="Y176" s="98">
        <v>9512.556842271968</v>
      </c>
      <c r="DA176" s="63" t="s">
        <v>2302</v>
      </c>
    </row>
    <row r="177" spans="1:105" ht="12" customHeight="1" x14ac:dyDescent="0.25">
      <c r="A177" s="97" t="s">
        <v>53</v>
      </c>
      <c r="B177" s="98">
        <v>197.61683006227824</v>
      </c>
      <c r="C177" s="98">
        <v>192.24534258327665</v>
      </c>
      <c r="D177" s="98">
        <v>187.81623136370447</v>
      </c>
      <c r="E177" s="98">
        <v>177.18439083787933</v>
      </c>
      <c r="F177" s="98">
        <v>196.56806015561551</v>
      </c>
      <c r="G177" s="98">
        <v>187.49573055611074</v>
      </c>
      <c r="H177" s="98">
        <v>179.6568853590264</v>
      </c>
      <c r="I177" s="98">
        <v>156.12920695662751</v>
      </c>
      <c r="J177" s="98">
        <v>168.11793318874854</v>
      </c>
      <c r="K177" s="98">
        <v>170.93722213347735</v>
      </c>
      <c r="L177" s="98">
        <v>166.65654300195411</v>
      </c>
      <c r="M177" s="98">
        <v>144.2931479598621</v>
      </c>
      <c r="N177" s="98">
        <v>167.7075001832907</v>
      </c>
      <c r="O177" s="98">
        <v>179.85015339709028</v>
      </c>
      <c r="P177" s="98">
        <v>128.65694645854478</v>
      </c>
      <c r="Q177" s="98">
        <v>141.74650845178368</v>
      </c>
      <c r="R177" s="98">
        <v>157.40245437329145</v>
      </c>
      <c r="S177" s="98">
        <v>155.29909433743907</v>
      </c>
      <c r="T177" s="98">
        <v>146.88660059630868</v>
      </c>
      <c r="U177" s="98">
        <v>146.74417111588957</v>
      </c>
      <c r="V177" s="98">
        <v>147.0964769549681</v>
      </c>
      <c r="W177" s="98">
        <v>165.94351889802613</v>
      </c>
      <c r="X177" s="98">
        <v>141.33479867402573</v>
      </c>
      <c r="Y177" s="98">
        <v>137.81585614123878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20.664368951885596</v>
      </c>
      <c r="C178" s="122">
        <f t="shared" si="93"/>
        <v>24.796019882848405</v>
      </c>
      <c r="D178" s="122">
        <f t="shared" si="93"/>
        <v>19.284880400871042</v>
      </c>
      <c r="E178" s="122">
        <f t="shared" si="93"/>
        <v>68.616263321475117</v>
      </c>
      <c r="F178" s="122">
        <f t="shared" si="93"/>
        <v>21.425183697039042</v>
      </c>
      <c r="G178" s="122">
        <f t="shared" si="93"/>
        <v>31.246682761031195</v>
      </c>
      <c r="H178" s="122">
        <f t="shared" si="93"/>
        <v>44.057737437833289</v>
      </c>
      <c r="I178" s="122">
        <f t="shared" si="93"/>
        <v>20.970121860670453</v>
      </c>
      <c r="J178" s="122">
        <f t="shared" si="93"/>
        <v>21.850385814655414</v>
      </c>
      <c r="K178" s="122">
        <f t="shared" si="93"/>
        <v>25.643714315058137</v>
      </c>
      <c r="L178" s="122">
        <f t="shared" si="93"/>
        <v>24.599450802755008</v>
      </c>
      <c r="M178" s="122">
        <f t="shared" si="93"/>
        <v>23.288621299407907</v>
      </c>
      <c r="N178" s="122">
        <f t="shared" si="93"/>
        <v>22.784191043009624</v>
      </c>
      <c r="O178" s="122">
        <f t="shared" si="93"/>
        <v>23.403700580226634</v>
      </c>
      <c r="P178" s="122">
        <f t="shared" si="93"/>
        <v>23.965842682472207</v>
      </c>
      <c r="Q178" s="122">
        <f t="shared" si="93"/>
        <v>24.663690618974559</v>
      </c>
      <c r="R178" s="122">
        <f t="shared" si="93"/>
        <v>29.610704466024352</v>
      </c>
      <c r="S178" s="122">
        <f t="shared" si="93"/>
        <v>31.750955155292704</v>
      </c>
      <c r="T178" s="122">
        <f t="shared" si="93"/>
        <v>38.34407780775296</v>
      </c>
      <c r="U178" s="122">
        <f t="shared" si="93"/>
        <v>45.167786075164628</v>
      </c>
      <c r="V178" s="122">
        <f t="shared" si="93"/>
        <v>58.540134632703321</v>
      </c>
      <c r="W178" s="122">
        <f t="shared" si="93"/>
        <v>64.986451450359212</v>
      </c>
      <c r="X178" s="122">
        <f t="shared" si="93"/>
        <v>49.854017537637368</v>
      </c>
      <c r="Y178" s="122">
        <f t="shared" si="93"/>
        <v>50.437012937133687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20.664368951885596</v>
      </c>
      <c r="C179" s="98">
        <f>RES_hhdet_fech!C67</f>
        <v>24.796019882848405</v>
      </c>
      <c r="D179" s="98">
        <f>RES_hhdet_fech!D67</f>
        <v>19.284880400871042</v>
      </c>
      <c r="E179" s="98">
        <f>RES_hhdet_fech!E67</f>
        <v>68.616263321475117</v>
      </c>
      <c r="F179" s="98">
        <f>RES_hhdet_fech!F67</f>
        <v>21.425183697039042</v>
      </c>
      <c r="G179" s="98">
        <f>RES_hhdet_fech!G67</f>
        <v>31.246682761031195</v>
      </c>
      <c r="H179" s="98">
        <f>RES_hhdet_fech!H67</f>
        <v>44.057737437833289</v>
      </c>
      <c r="I179" s="98">
        <f>RES_hhdet_fech!I67</f>
        <v>20.970121860670453</v>
      </c>
      <c r="J179" s="98">
        <f>RES_hhdet_fech!J67</f>
        <v>21.850385814655414</v>
      </c>
      <c r="K179" s="98">
        <f>RES_hhdet_fech!K67</f>
        <v>25.643714315058137</v>
      </c>
      <c r="L179" s="98">
        <f>RES_hhdet_fech!L67</f>
        <v>24.599450802755008</v>
      </c>
      <c r="M179" s="98">
        <f>RES_hhdet_fech!M67</f>
        <v>23.288621299407907</v>
      </c>
      <c r="N179" s="98">
        <f>RES_hhdet_fech!N67</f>
        <v>22.784191043009624</v>
      </c>
      <c r="O179" s="98">
        <f>RES_hhdet_fech!O67</f>
        <v>23.403700580226634</v>
      </c>
      <c r="P179" s="98">
        <f>RES_hhdet_fech!P67</f>
        <v>23.965842682472207</v>
      </c>
      <c r="Q179" s="98">
        <f>RES_hhdet_fech!Q67</f>
        <v>24.663690618974559</v>
      </c>
      <c r="R179" s="98">
        <f>RES_hhdet_fech!R67</f>
        <v>29.610704466024352</v>
      </c>
      <c r="S179" s="98">
        <f>RES_hhdet_fech!S67</f>
        <v>31.750955155292704</v>
      </c>
      <c r="T179" s="98">
        <f>RES_hhdet_fech!T67</f>
        <v>38.34407780775296</v>
      </c>
      <c r="U179" s="98">
        <f>RES_hhdet_fech!U67</f>
        <v>45.167786075164628</v>
      </c>
      <c r="V179" s="98">
        <f>RES_hhdet_fech!V67</f>
        <v>58.540134632703321</v>
      </c>
      <c r="W179" s="98">
        <f>RES_hhdet_fech!W67</f>
        <v>64.986451450359212</v>
      </c>
      <c r="X179" s="98">
        <f>RES_hhdet_fech!X67</f>
        <v>49.854017537637368</v>
      </c>
      <c r="Y179" s="98">
        <f>RES_hhdet_fech!Y67</f>
        <v>50.437012937133687</v>
      </c>
      <c r="DA179" s="63" t="s">
        <v>2305</v>
      </c>
    </row>
    <row r="180" spans="1:105" ht="12" customHeight="1" x14ac:dyDescent="0.25">
      <c r="A180" s="121" t="s">
        <v>55</v>
      </c>
      <c r="B180" s="122">
        <v>1603.8385839071234</v>
      </c>
      <c r="C180" s="122">
        <v>1472.676660376568</v>
      </c>
      <c r="D180" s="122">
        <v>1560.2831365022291</v>
      </c>
      <c r="E180" s="122">
        <v>1522.292958062392</v>
      </c>
      <c r="F180" s="122">
        <v>1589.9014595839737</v>
      </c>
      <c r="G180" s="122">
        <v>1468.6286421816433</v>
      </c>
      <c r="H180" s="122">
        <v>1549.0853227659418</v>
      </c>
      <c r="I180" s="122">
        <v>1465.3714096067754</v>
      </c>
      <c r="J180" s="122">
        <v>1490.0413765447886</v>
      </c>
      <c r="K180" s="122">
        <v>1428.5656630954331</v>
      </c>
      <c r="L180" s="122">
        <v>1422.6116171803133</v>
      </c>
      <c r="M180" s="122">
        <v>1680.5247442944319</v>
      </c>
      <c r="N180" s="122">
        <v>1672.3480365543803</v>
      </c>
      <c r="O180" s="122">
        <v>1636.2978201219667</v>
      </c>
      <c r="P180" s="122">
        <v>1586.2882101218727</v>
      </c>
      <c r="Q180" s="122">
        <v>1602.1503194334969</v>
      </c>
      <c r="R180" s="122">
        <v>1635.7148962943777</v>
      </c>
      <c r="S180" s="122">
        <v>1688.5033482137053</v>
      </c>
      <c r="T180" s="122">
        <v>1656.5771920886232</v>
      </c>
      <c r="U180" s="122">
        <v>1651.8757362559923</v>
      </c>
      <c r="V180" s="122">
        <v>1690.8264753817193</v>
      </c>
      <c r="W180" s="122">
        <v>1618.9245872066022</v>
      </c>
      <c r="X180" s="122">
        <v>1204.9593987142132</v>
      </c>
      <c r="Y180" s="122">
        <v>1080.8136676056949</v>
      </c>
      <c r="DA180" s="130" t="s">
        <v>2306</v>
      </c>
    </row>
    <row r="181" spans="1:105" ht="12" customHeight="1" x14ac:dyDescent="0.25">
      <c r="A181" s="97" t="s">
        <v>134</v>
      </c>
      <c r="B181" s="98">
        <v>1610.1807051152634</v>
      </c>
      <c r="C181" s="98">
        <v>1480.3273864767943</v>
      </c>
      <c r="D181" s="98">
        <v>1571.1439175476146</v>
      </c>
      <c r="E181" s="98">
        <v>1528.7300189302059</v>
      </c>
      <c r="F181" s="98">
        <v>1598.0723643408817</v>
      </c>
      <c r="G181" s="98">
        <v>1472.831848119183</v>
      </c>
      <c r="H181" s="98">
        <v>1556.6296910624228</v>
      </c>
      <c r="I181" s="98">
        <v>1469.5108402805356</v>
      </c>
      <c r="J181" s="98">
        <v>1497.164234885937</v>
      </c>
      <c r="K181" s="98">
        <v>1434.7967913245134</v>
      </c>
      <c r="L181" s="98">
        <v>1427.5126406816883</v>
      </c>
      <c r="M181" s="98">
        <v>1693.5350349431003</v>
      </c>
      <c r="N181" s="98">
        <v>1684.6650245347671</v>
      </c>
      <c r="O181" s="98">
        <v>1641.380998603252</v>
      </c>
      <c r="P181" s="98">
        <v>1601.8231152379099</v>
      </c>
      <c r="Q181" s="98">
        <v>1616.1290900846307</v>
      </c>
      <c r="R181" s="98">
        <v>1655.3808084950015</v>
      </c>
      <c r="S181" s="98">
        <v>1704.1082306417084</v>
      </c>
      <c r="T181" s="98">
        <v>1666.5066074733295</v>
      </c>
      <c r="U181" s="98">
        <v>1662.5998153379328</v>
      </c>
      <c r="V181" s="98">
        <v>1698.3765516666626</v>
      </c>
      <c r="W181" s="98">
        <v>1622.9189686589878</v>
      </c>
      <c r="X181" s="98">
        <v>1206.4917192462269</v>
      </c>
      <c r="Y181" s="98">
        <v>1080.7666397957057</v>
      </c>
      <c r="DA181" s="63" t="s">
        <v>2307</v>
      </c>
    </row>
    <row r="182" spans="1:105" ht="12" customHeight="1" x14ac:dyDescent="0.25">
      <c r="A182" s="97" t="s">
        <v>133</v>
      </c>
      <c r="B182" s="98">
        <v>1088.4859367581805</v>
      </c>
      <c r="C182" s="98">
        <v>1000.374070888378</v>
      </c>
      <c r="D182" s="98">
        <v>1053.9926777069684</v>
      </c>
      <c r="E182" s="98">
        <v>1049.5413150052768</v>
      </c>
      <c r="F182" s="98">
        <v>1098.0517732136557</v>
      </c>
      <c r="G182" s="98">
        <v>1004.9342360486469</v>
      </c>
      <c r="H182" s="98">
        <v>1059.984702189091</v>
      </c>
      <c r="I182" s="98">
        <v>1028.9265742319835</v>
      </c>
      <c r="J182" s="98">
        <v>1044.841351505263</v>
      </c>
      <c r="K182" s="98">
        <v>998.8927822139791</v>
      </c>
      <c r="L182" s="98">
        <v>1115.0949233626288</v>
      </c>
      <c r="M182" s="98">
        <v>1197.8907973375105</v>
      </c>
      <c r="N182" s="98">
        <v>1241.8508174934691</v>
      </c>
      <c r="O182" s="98">
        <v>1236.3235611669957</v>
      </c>
      <c r="P182" s="98">
        <v>1176.1892101933581</v>
      </c>
      <c r="Q182" s="98">
        <v>1215.7241788161948</v>
      </c>
      <c r="R182" s="98">
        <v>1253.8743131596739</v>
      </c>
      <c r="S182" s="98">
        <v>1330.5708132627185</v>
      </c>
      <c r="T182" s="98">
        <v>1321.8726256123391</v>
      </c>
      <c r="U182" s="98">
        <v>1331.3363924848368</v>
      </c>
      <c r="V182" s="98">
        <v>1387.8427826213294</v>
      </c>
      <c r="W182" s="98">
        <v>1346.143006120632</v>
      </c>
      <c r="X182" s="98">
        <v>977.27078490610529</v>
      </c>
      <c r="Y182" s="98">
        <v>885.95100413420926</v>
      </c>
      <c r="DA182" s="63" t="s">
        <v>2308</v>
      </c>
    </row>
    <row r="183" spans="1:105" ht="12" customHeight="1" x14ac:dyDescent="0.25">
      <c r="A183" s="100" t="s">
        <v>212</v>
      </c>
      <c r="B183" s="101">
        <v>406.93273147777165</v>
      </c>
      <c r="C183" s="101">
        <v>356.26540789909222</v>
      </c>
      <c r="D183" s="101">
        <v>344.39223207596524</v>
      </c>
      <c r="E183" s="101">
        <v>373.20670218733341</v>
      </c>
      <c r="F183" s="101">
        <v>375.34150068803433</v>
      </c>
      <c r="G183" s="101">
        <v>312.66509211206306</v>
      </c>
      <c r="H183" s="101">
        <v>309.13249226632877</v>
      </c>
      <c r="I183" s="101">
        <v>349.30330868628897</v>
      </c>
      <c r="J183" s="101">
        <v>326.52312036751641</v>
      </c>
      <c r="K183" s="101">
        <v>283.94035827864599</v>
      </c>
      <c r="L183" s="101">
        <v>614.27328816029888</v>
      </c>
      <c r="M183" s="101">
        <v>321.90924381265853</v>
      </c>
      <c r="N183" s="101">
        <v>419.05265845197539</v>
      </c>
      <c r="O183" s="101">
        <v>433.37044214814426</v>
      </c>
      <c r="P183" s="101">
        <v>304.20604730011729</v>
      </c>
      <c r="Q183" s="101">
        <v>357.52691598134157</v>
      </c>
      <c r="R183" s="101">
        <v>345.5695230031248</v>
      </c>
      <c r="S183" s="101">
        <v>405.37045968107304</v>
      </c>
      <c r="T183" s="101">
        <v>393.50899954746063</v>
      </c>
      <c r="U183" s="101">
        <v>357.37909629814368</v>
      </c>
      <c r="V183" s="101">
        <v>373.7526161590136</v>
      </c>
      <c r="W183" s="101">
        <v>361.71774947642581</v>
      </c>
      <c r="X183" s="101">
        <v>101.19713615553106</v>
      </c>
      <c r="Y183" s="101">
        <v>73.257391345675543</v>
      </c>
      <c r="DA183" s="131" t="s">
        <v>2309</v>
      </c>
    </row>
    <row r="184" spans="1:105" ht="12" customHeight="1" x14ac:dyDescent="0.25">
      <c r="A184" s="103" t="s">
        <v>52</v>
      </c>
      <c r="B184" s="104">
        <v>681.55320528040886</v>
      </c>
      <c r="C184" s="104">
        <v>644.10866298928579</v>
      </c>
      <c r="D184" s="104">
        <v>709.60044563100303</v>
      </c>
      <c r="E184" s="104">
        <v>676.33461281794337</v>
      </c>
      <c r="F184" s="104">
        <v>722.71027252562112</v>
      </c>
      <c r="G184" s="104">
        <v>692.26914393658399</v>
      </c>
      <c r="H184" s="104">
        <v>750.85220992276231</v>
      </c>
      <c r="I184" s="104">
        <v>679.62326554569449</v>
      </c>
      <c r="J184" s="104">
        <v>718.31823113774658</v>
      </c>
      <c r="K184" s="104">
        <v>714.95242393533317</v>
      </c>
      <c r="L184" s="104">
        <v>500.82163520233007</v>
      </c>
      <c r="M184" s="104">
        <v>875.98155352485207</v>
      </c>
      <c r="N184" s="104">
        <v>822.7981590414937</v>
      </c>
      <c r="O184" s="104">
        <v>802.95311901885134</v>
      </c>
      <c r="P184" s="104">
        <v>871.98316289324089</v>
      </c>
      <c r="Q184" s="104">
        <v>858.19726283485306</v>
      </c>
      <c r="R184" s="104">
        <v>908.30479015654907</v>
      </c>
      <c r="S184" s="104">
        <v>925.20035358164546</v>
      </c>
      <c r="T184" s="104">
        <v>928.36362606487842</v>
      </c>
      <c r="U184" s="104">
        <v>973.95729618669327</v>
      </c>
      <c r="V184" s="104">
        <v>1014.0901664623158</v>
      </c>
      <c r="W184" s="104">
        <v>984.425256644206</v>
      </c>
      <c r="X184" s="104">
        <v>876.07364875057419</v>
      </c>
      <c r="Y184" s="104">
        <v>812.69361278853364</v>
      </c>
      <c r="DA184" s="132" t="s">
        <v>2310</v>
      </c>
    </row>
    <row r="185" spans="1:105" ht="12" customHeight="1" x14ac:dyDescent="0.25">
      <c r="A185" s="106" t="s">
        <v>122</v>
      </c>
      <c r="B185" s="101">
        <v>1323.7285765038923</v>
      </c>
      <c r="C185" s="101">
        <v>1261.4296808149481</v>
      </c>
      <c r="D185" s="101">
        <v>1256.5909208300891</v>
      </c>
      <c r="E185" s="101">
        <v>1326.9529353097682</v>
      </c>
      <c r="F185" s="101">
        <v>1331.4127193595152</v>
      </c>
      <c r="G185" s="101">
        <v>1226.183265602461</v>
      </c>
      <c r="H185" s="101">
        <v>1271.0605132663777</v>
      </c>
      <c r="I185" s="101">
        <v>1284.70550396456</v>
      </c>
      <c r="J185" s="101">
        <v>1304.3777748930518</v>
      </c>
      <c r="K185" s="101">
        <v>1205.5493918781897</v>
      </c>
      <c r="L185" s="101">
        <v>1324.2418267699136</v>
      </c>
      <c r="M185" s="101">
        <v>1430.3934227530963</v>
      </c>
      <c r="N185" s="101">
        <v>1528.7645018148207</v>
      </c>
      <c r="O185" s="101">
        <v>1615.8666289979626</v>
      </c>
      <c r="P185" s="101">
        <v>1445.082365041053</v>
      </c>
      <c r="Q185" s="101">
        <v>1507.0170118558831</v>
      </c>
      <c r="R185" s="101">
        <v>1512.2598678557301</v>
      </c>
      <c r="S185" s="101">
        <v>1606.0097320860182</v>
      </c>
      <c r="T185" s="101">
        <v>1619.0047765712948</v>
      </c>
      <c r="U185" s="101">
        <v>1598.5725250192647</v>
      </c>
      <c r="V185" s="101">
        <v>1657.0165153714402</v>
      </c>
      <c r="W185" s="101">
        <v>1609.2691971371437</v>
      </c>
      <c r="X185" s="101">
        <v>1205.8731573825546</v>
      </c>
      <c r="Y185" s="101">
        <v>1132.8523966926573</v>
      </c>
      <c r="DA185" s="131" t="s">
        <v>2311</v>
      </c>
    </row>
    <row r="186" spans="1:105" ht="12" customHeight="1" x14ac:dyDescent="0.25">
      <c r="A186" s="107" t="s">
        <v>121</v>
      </c>
      <c r="B186" s="104">
        <v>1011.8948505374706</v>
      </c>
      <c r="C186" s="104">
        <v>968.92932183694791</v>
      </c>
      <c r="D186" s="104">
        <v>959.62946573468002</v>
      </c>
      <c r="E186" s="104">
        <v>1024.3109835707337</v>
      </c>
      <c r="F186" s="104">
        <v>1027.0302138027969</v>
      </c>
      <c r="G186" s="104">
        <v>943.08811808320115</v>
      </c>
      <c r="H186" s="104">
        <v>974.22090258985145</v>
      </c>
      <c r="I186" s="104">
        <v>1001.2852307320909</v>
      </c>
      <c r="J186" s="104">
        <v>1011.1531750677185</v>
      </c>
      <c r="K186" s="104">
        <v>929.89724518048581</v>
      </c>
      <c r="L186" s="104">
        <v>1113.4668911210554</v>
      </c>
      <c r="M186" s="104">
        <v>1102.6392588825495</v>
      </c>
      <c r="N186" s="104">
        <v>1209.6440689540789</v>
      </c>
      <c r="O186" s="104">
        <v>1289.9207523440473</v>
      </c>
      <c r="P186" s="104">
        <v>1127.6475053752968</v>
      </c>
      <c r="Q186" s="104">
        <v>1196.60359394235</v>
      </c>
      <c r="R186" s="104">
        <v>1205.009506469044</v>
      </c>
      <c r="S186" s="104">
        <v>1296.2612878215784</v>
      </c>
      <c r="T186" s="104">
        <v>1312.7380981731551</v>
      </c>
      <c r="U186" s="104">
        <v>1294.3229316524553</v>
      </c>
      <c r="V186" s="104">
        <v>1353.6102947238369</v>
      </c>
      <c r="W186" s="104">
        <v>1324.6916619366107</v>
      </c>
      <c r="X186" s="104">
        <v>968.88899562920017</v>
      </c>
      <c r="Y186" s="104">
        <v>910.1731778926428</v>
      </c>
      <c r="DA186" s="132" t="s">
        <v>2312</v>
      </c>
    </row>
    <row r="187" spans="1:105" ht="12" customHeight="1" x14ac:dyDescent="0.25">
      <c r="A187" s="108" t="s">
        <v>53</v>
      </c>
      <c r="B187" s="98">
        <v>334.60922755381893</v>
      </c>
      <c r="C187" s="98">
        <v>302.40855653244131</v>
      </c>
      <c r="D187" s="98">
        <v>275.08979196843808</v>
      </c>
      <c r="E187" s="98">
        <v>322.04147126454939</v>
      </c>
      <c r="F187" s="98">
        <v>312.78507025714777</v>
      </c>
      <c r="G187" s="98">
        <v>261.72475314853682</v>
      </c>
      <c r="H187" s="98">
        <v>256.48213833293397</v>
      </c>
      <c r="I187" s="98">
        <v>313.24667129910051</v>
      </c>
      <c r="J187" s="98">
        <v>292.44167510889491</v>
      </c>
      <c r="K187" s="98">
        <v>246.20410560659178</v>
      </c>
      <c r="L187" s="98">
        <v>590.85649462055608</v>
      </c>
      <c r="M187" s="98">
        <v>281.22764948156117</v>
      </c>
      <c r="N187" s="98">
        <v>390.26524723005235</v>
      </c>
      <c r="O187" s="98">
        <v>432.34090372629282</v>
      </c>
      <c r="P187" s="98">
        <v>276.99905610088967</v>
      </c>
      <c r="Q187" s="98">
        <v>333.01599275385581</v>
      </c>
      <c r="R187" s="98">
        <v>314.15788200912834</v>
      </c>
      <c r="S187" s="98">
        <v>374.70865501017454</v>
      </c>
      <c r="T187" s="98">
        <v>373.81149629625207</v>
      </c>
      <c r="U187" s="98">
        <v>336.89943053690342</v>
      </c>
      <c r="V187" s="98">
        <v>356.63887472291475</v>
      </c>
      <c r="W187" s="98">
        <v>353.62978195648532</v>
      </c>
      <c r="X187" s="98">
        <v>101.8097827601009</v>
      </c>
      <c r="Y187" s="98">
        <v>78.230189367358051</v>
      </c>
      <c r="DA187" s="63" t="s">
        <v>2313</v>
      </c>
    </row>
    <row r="188" spans="1:105" ht="12" customHeight="1" x14ac:dyDescent="0.25">
      <c r="A188" s="108" t="s">
        <v>52</v>
      </c>
      <c r="B188" s="98">
        <v>677.28562298365193</v>
      </c>
      <c r="C188" s="98">
        <v>666.52076530450677</v>
      </c>
      <c r="D188" s="98">
        <v>684.53967376624189</v>
      </c>
      <c r="E188" s="98">
        <v>702.26951230618408</v>
      </c>
      <c r="F188" s="98">
        <v>714.24514354564906</v>
      </c>
      <c r="G188" s="98">
        <v>681.36336493466433</v>
      </c>
      <c r="H188" s="98">
        <v>717.73876425691742</v>
      </c>
      <c r="I188" s="98">
        <v>688.03855943299027</v>
      </c>
      <c r="J188" s="98">
        <v>718.71149995882354</v>
      </c>
      <c r="K188" s="98">
        <v>683.69313957389397</v>
      </c>
      <c r="L188" s="98">
        <v>522.61039650049918</v>
      </c>
      <c r="M188" s="98">
        <v>821.41160940098848</v>
      </c>
      <c r="N188" s="98">
        <v>819.37882172402635</v>
      </c>
      <c r="O188" s="98">
        <v>857.57984861775435</v>
      </c>
      <c r="P188" s="98">
        <v>850.64844927440708</v>
      </c>
      <c r="Q188" s="98">
        <v>863.58760118849409</v>
      </c>
      <c r="R188" s="98">
        <v>890.85162445991557</v>
      </c>
      <c r="S188" s="98">
        <v>921.55263281140378</v>
      </c>
      <c r="T188" s="98">
        <v>938.92660187690308</v>
      </c>
      <c r="U188" s="98">
        <v>957.42350111555186</v>
      </c>
      <c r="V188" s="98">
        <v>996.97142000092197</v>
      </c>
      <c r="W188" s="98">
        <v>971.06187998012524</v>
      </c>
      <c r="X188" s="98">
        <v>867.07921286909925</v>
      </c>
      <c r="Y188" s="98">
        <v>831.9429885252847</v>
      </c>
      <c r="DA188" s="63" t="s">
        <v>2314</v>
      </c>
    </row>
    <row r="189" spans="1:105" ht="12" customHeight="1" x14ac:dyDescent="0.25">
      <c r="A189" s="121" t="s">
        <v>54</v>
      </c>
      <c r="B189" s="122">
        <v>950.92984809122981</v>
      </c>
      <c r="C189" s="122">
        <v>883.01918913986481</v>
      </c>
      <c r="D189" s="122">
        <v>943.4647002708881</v>
      </c>
      <c r="E189" s="122">
        <v>864.95708720214532</v>
      </c>
      <c r="F189" s="122">
        <v>818.33963477170539</v>
      </c>
      <c r="G189" s="122">
        <v>824.92472646189356</v>
      </c>
      <c r="H189" s="122">
        <v>858.35839084556744</v>
      </c>
      <c r="I189" s="122">
        <v>898.85322296664492</v>
      </c>
      <c r="J189" s="122">
        <v>888.63715206092513</v>
      </c>
      <c r="K189" s="122">
        <v>758.38442969357607</v>
      </c>
      <c r="L189" s="122">
        <v>875.87041695827611</v>
      </c>
      <c r="M189" s="122">
        <v>958.40043558281934</v>
      </c>
      <c r="N189" s="122">
        <v>979.43703532137249</v>
      </c>
      <c r="O189" s="122">
        <v>931.22911787303303</v>
      </c>
      <c r="P189" s="122">
        <v>887.89431078618838</v>
      </c>
      <c r="Q189" s="122">
        <v>892.57214591320417</v>
      </c>
      <c r="R189" s="122">
        <v>899.49892573680916</v>
      </c>
      <c r="S189" s="122">
        <v>925.09175417005531</v>
      </c>
      <c r="T189" s="122">
        <v>907.68703464196528</v>
      </c>
      <c r="U189" s="122">
        <v>909.92907202351705</v>
      </c>
      <c r="V189" s="122">
        <v>947.42534220788434</v>
      </c>
      <c r="W189" s="122">
        <v>903.73401756757426</v>
      </c>
      <c r="X189" s="122">
        <v>976.2544114218781</v>
      </c>
      <c r="Y189" s="122">
        <v>911.39235477731313</v>
      </c>
      <c r="DA189" s="130" t="s">
        <v>2315</v>
      </c>
    </row>
    <row r="190" spans="1:105" ht="12" customHeight="1" x14ac:dyDescent="0.25">
      <c r="A190" s="97" t="s">
        <v>175</v>
      </c>
      <c r="B190" s="98">
        <v>960.33561882537833</v>
      </c>
      <c r="C190" s="98">
        <v>889.92502867290295</v>
      </c>
      <c r="D190" s="98">
        <v>953.03982107166973</v>
      </c>
      <c r="E190" s="98">
        <v>870.48279425838746</v>
      </c>
      <c r="F190" s="98">
        <v>826.0018317911572</v>
      </c>
      <c r="G190" s="98">
        <v>828.0296664066218</v>
      </c>
      <c r="H190" s="98">
        <v>863.04771550276655</v>
      </c>
      <c r="I190" s="98">
        <v>902.82660873555699</v>
      </c>
      <c r="J190" s="98">
        <v>893.63809143825279</v>
      </c>
      <c r="K190" s="98">
        <v>763.9224453837395</v>
      </c>
      <c r="L190" s="98">
        <v>880.43910930371862</v>
      </c>
      <c r="M190" s="98">
        <v>968.37001317196462</v>
      </c>
      <c r="N190" s="98">
        <v>991.56510269157889</v>
      </c>
      <c r="O190" s="98">
        <v>941.49003185808294</v>
      </c>
      <c r="P190" s="98">
        <v>906.98786819971019</v>
      </c>
      <c r="Q190" s="98">
        <v>911.93063438940078</v>
      </c>
      <c r="R190" s="98">
        <v>922.92327694196536</v>
      </c>
      <c r="S190" s="98">
        <v>951.55226389915754</v>
      </c>
      <c r="T190" s="98">
        <v>935.74904106965141</v>
      </c>
      <c r="U190" s="98">
        <v>942.99652056699756</v>
      </c>
      <c r="V190" s="98">
        <v>985.46522628598075</v>
      </c>
      <c r="W190" s="98">
        <v>939.36357464839034</v>
      </c>
      <c r="X190" s="98">
        <v>1006.0035938188317</v>
      </c>
      <c r="Y190" s="98">
        <v>938.36169178558191</v>
      </c>
      <c r="DA190" s="63" t="s">
        <v>2316</v>
      </c>
    </row>
    <row r="191" spans="1:105" ht="12" customHeight="1" x14ac:dyDescent="0.25">
      <c r="A191" s="109" t="s">
        <v>120</v>
      </c>
      <c r="B191" s="33">
        <v>718.13144490243474</v>
      </c>
      <c r="C191" s="33">
        <v>753.96439698190261</v>
      </c>
      <c r="D191" s="33">
        <v>753.264464217463</v>
      </c>
      <c r="E191" s="33">
        <v>732.79072278289857</v>
      </c>
      <c r="F191" s="33">
        <v>608.2652067697893</v>
      </c>
      <c r="G191" s="33">
        <v>658.99632057884821</v>
      </c>
      <c r="H191" s="33">
        <v>680.01430596345142</v>
      </c>
      <c r="I191" s="33">
        <v>706.0503148647482</v>
      </c>
      <c r="J191" s="33">
        <v>741.42562832054341</v>
      </c>
      <c r="K191" s="33">
        <v>533.06826958174452</v>
      </c>
      <c r="L191" s="33">
        <v>749.60249542355666</v>
      </c>
      <c r="M191" s="33">
        <v>713.76243474862918</v>
      </c>
      <c r="N191" s="33">
        <v>780.10325116857427</v>
      </c>
      <c r="O191" s="33">
        <v>808.07502565998504</v>
      </c>
      <c r="P191" s="33">
        <v>667.75773142526123</v>
      </c>
      <c r="Q191" s="33">
        <v>714.53042308773024</v>
      </c>
      <c r="R191" s="33">
        <v>701.56233435673937</v>
      </c>
      <c r="S191" s="33">
        <v>732.98509449919754</v>
      </c>
      <c r="T191" s="33">
        <v>724.17041916238884</v>
      </c>
      <c r="U191" s="33">
        <v>706.2011822716139</v>
      </c>
      <c r="V191" s="33">
        <v>723.80052606115021</v>
      </c>
      <c r="W191" s="33">
        <v>675.48539579533065</v>
      </c>
      <c r="X191" s="33">
        <v>753.922942382119</v>
      </c>
      <c r="Y191" s="33">
        <v>690.24362935431498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9606.9711794142549</v>
      </c>
      <c r="C193" s="117">
        <f t="shared" si="94"/>
        <v>9493.9366152289367</v>
      </c>
      <c r="D193" s="117">
        <f t="shared" si="94"/>
        <v>9499.6130299920715</v>
      </c>
      <c r="E193" s="117">
        <f t="shared" si="94"/>
        <v>9448.699270187295</v>
      </c>
      <c r="F193" s="117">
        <f t="shared" si="94"/>
        <v>10169.767670867943</v>
      </c>
      <c r="G193" s="117">
        <f t="shared" si="94"/>
        <v>9925.9164132390397</v>
      </c>
      <c r="H193" s="117">
        <f t="shared" si="94"/>
        <v>9845.5494855625784</v>
      </c>
      <c r="I193" s="117">
        <f t="shared" si="94"/>
        <v>8690.7877737067211</v>
      </c>
      <c r="J193" s="117">
        <f t="shared" si="94"/>
        <v>9388.4607614897996</v>
      </c>
      <c r="K193" s="117">
        <f t="shared" si="94"/>
        <v>9654.0114860989652</v>
      </c>
      <c r="L193" s="117">
        <f t="shared" si="94"/>
        <v>9585.9919724880529</v>
      </c>
      <c r="M193" s="117">
        <f t="shared" si="94"/>
        <v>8897.4003422093665</v>
      </c>
      <c r="N193" s="117">
        <f t="shared" si="94"/>
        <v>10086.59327015861</v>
      </c>
      <c r="O193" s="117">
        <f t="shared" si="94"/>
        <v>10746.769017784438</v>
      </c>
      <c r="P193" s="117">
        <f t="shared" si="94"/>
        <v>8207.9460083210579</v>
      </c>
      <c r="Q193" s="117">
        <f t="shared" si="94"/>
        <v>8951.1704976204728</v>
      </c>
      <c r="R193" s="117">
        <f t="shared" ref="R193:V193" si="95">R194+R197+R199+R208</f>
        <v>9849.5832855229619</v>
      </c>
      <c r="S193" s="117">
        <f t="shared" si="95"/>
        <v>9884.877427140882</v>
      </c>
      <c r="T193" s="117">
        <f t="shared" si="95"/>
        <v>9540.2532450442868</v>
      </c>
      <c r="U193" s="117">
        <f t="shared" si="95"/>
        <v>9599.8580448332432</v>
      </c>
      <c r="V193" s="117">
        <f t="shared" si="95"/>
        <v>9819.2963559093259</v>
      </c>
      <c r="W193" s="117">
        <f t="shared" ref="W193:Y193" si="96">W194+W197+W199+W208</f>
        <v>10711.16915171393</v>
      </c>
      <c r="X193" s="117">
        <f t="shared" si="96"/>
        <v>9278.5871294027074</v>
      </c>
      <c r="Y193" s="117">
        <f t="shared" si="96"/>
        <v>8979.6669875080697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8072.5332815038228</v>
      </c>
      <c r="C194" s="122">
        <f t="shared" si="97"/>
        <v>8052.9742805377437</v>
      </c>
      <c r="D194" s="122">
        <f t="shared" si="97"/>
        <v>7970.0503601880982</v>
      </c>
      <c r="E194" s="122">
        <f t="shared" si="97"/>
        <v>7874.2956751431966</v>
      </c>
      <c r="F194" s="122">
        <f t="shared" si="97"/>
        <v>8670.496244895392</v>
      </c>
      <c r="G194" s="122">
        <f t="shared" si="97"/>
        <v>8460.7397981739414</v>
      </c>
      <c r="H194" s="122">
        <f t="shared" si="97"/>
        <v>8259.7795341650817</v>
      </c>
      <c r="I194" s="122">
        <f t="shared" si="97"/>
        <v>7178.1821943737177</v>
      </c>
      <c r="J194" s="122">
        <f t="shared" si="97"/>
        <v>7849.820509059432</v>
      </c>
      <c r="K194" s="122">
        <f t="shared" si="97"/>
        <v>8213.5035563367692</v>
      </c>
      <c r="L194" s="122">
        <f t="shared" si="97"/>
        <v>8061.3717865434155</v>
      </c>
      <c r="M194" s="122">
        <f t="shared" si="97"/>
        <v>7139.810065707582</v>
      </c>
      <c r="N194" s="122">
        <f t="shared" si="97"/>
        <v>8295.5679789814949</v>
      </c>
      <c r="O194" s="122">
        <f t="shared" si="97"/>
        <v>8980.1820096683477</v>
      </c>
      <c r="P194" s="122">
        <f t="shared" si="97"/>
        <v>6489.7682622125894</v>
      </c>
      <c r="Q194" s="122">
        <f t="shared" si="97"/>
        <v>7196.431393711212</v>
      </c>
      <c r="R194" s="122">
        <f t="shared" ref="R194:V194" si="98">SUM(R195:R196)</f>
        <v>8025.4846191856668</v>
      </c>
      <c r="S194" s="122">
        <f t="shared" si="98"/>
        <v>7966.5287532754055</v>
      </c>
      <c r="T194" s="122">
        <f t="shared" si="98"/>
        <v>7597.1661501935741</v>
      </c>
      <c r="U194" s="122">
        <f t="shared" si="98"/>
        <v>7599.4112091701054</v>
      </c>
      <c r="V194" s="122">
        <f t="shared" si="98"/>
        <v>7678.4494021274131</v>
      </c>
      <c r="W194" s="122">
        <f t="shared" ref="W194:Y194" si="99">SUM(W195:W196)</f>
        <v>8601.1942835995469</v>
      </c>
      <c r="X194" s="122">
        <f t="shared" si="99"/>
        <v>7485.4585535503866</v>
      </c>
      <c r="Y194" s="122">
        <f t="shared" si="99"/>
        <v>7309.8176591470346</v>
      </c>
      <c r="DA194" s="130" t="s">
        <v>2469</v>
      </c>
    </row>
    <row r="195" spans="1:105" ht="12" customHeight="1" x14ac:dyDescent="0.25">
      <c r="A195" s="97" t="s">
        <v>212</v>
      </c>
      <c r="B195" s="98">
        <v>7874.9164514415443</v>
      </c>
      <c r="C195" s="98">
        <v>7860.7289379544673</v>
      </c>
      <c r="D195" s="98">
        <v>7782.2341288243933</v>
      </c>
      <c r="E195" s="98">
        <v>7697.111284305317</v>
      </c>
      <c r="F195" s="98">
        <v>8473.928184739776</v>
      </c>
      <c r="G195" s="98">
        <v>8273.2440676178303</v>
      </c>
      <c r="H195" s="98">
        <v>8080.1226488060547</v>
      </c>
      <c r="I195" s="98">
        <v>7022.0529874170907</v>
      </c>
      <c r="J195" s="98">
        <v>7681.7025758706832</v>
      </c>
      <c r="K195" s="98">
        <v>8042.5663342032922</v>
      </c>
      <c r="L195" s="98">
        <v>7894.7152435414609</v>
      </c>
      <c r="M195" s="98">
        <v>6995.5169177477201</v>
      </c>
      <c r="N195" s="98">
        <v>8127.8604787982049</v>
      </c>
      <c r="O195" s="98">
        <v>8800.3318562712575</v>
      </c>
      <c r="P195" s="98">
        <v>6361.1113157540449</v>
      </c>
      <c r="Q195" s="98">
        <v>7054.6848852594285</v>
      </c>
      <c r="R195" s="98">
        <v>7868.0821648123756</v>
      </c>
      <c r="S195" s="98">
        <v>7811.2296589379666</v>
      </c>
      <c r="T195" s="98">
        <v>7450.279549597265</v>
      </c>
      <c r="U195" s="98">
        <v>7452.6670380542155</v>
      </c>
      <c r="V195" s="98">
        <v>7531.3529251724449</v>
      </c>
      <c r="W195" s="98">
        <v>8435.2507647015209</v>
      </c>
      <c r="X195" s="98">
        <v>7344.1237548763611</v>
      </c>
      <c r="Y195" s="98">
        <v>7172.0018030057963</v>
      </c>
      <c r="DA195" s="63" t="s">
        <v>2470</v>
      </c>
    </row>
    <row r="196" spans="1:105" ht="12" customHeight="1" x14ac:dyDescent="0.25">
      <c r="A196" s="97" t="s">
        <v>53</v>
      </c>
      <c r="B196" s="98">
        <v>197.61683006227824</v>
      </c>
      <c r="C196" s="98">
        <v>192.24534258327665</v>
      </c>
      <c r="D196" s="98">
        <v>187.81623136370447</v>
      </c>
      <c r="E196" s="98">
        <v>177.18439083787933</v>
      </c>
      <c r="F196" s="98">
        <v>196.56806015561551</v>
      </c>
      <c r="G196" s="98">
        <v>187.49573055611074</v>
      </c>
      <c r="H196" s="98">
        <v>179.6568853590264</v>
      </c>
      <c r="I196" s="98">
        <v>156.12920695662751</v>
      </c>
      <c r="J196" s="98">
        <v>168.11793318874854</v>
      </c>
      <c r="K196" s="98">
        <v>170.93722213347735</v>
      </c>
      <c r="L196" s="98">
        <v>166.65654300195411</v>
      </c>
      <c r="M196" s="98">
        <v>144.2931479598621</v>
      </c>
      <c r="N196" s="98">
        <v>167.7075001832907</v>
      </c>
      <c r="O196" s="98">
        <v>179.85015339709028</v>
      </c>
      <c r="P196" s="98">
        <v>128.65694645854478</v>
      </c>
      <c r="Q196" s="98">
        <v>141.74650845178368</v>
      </c>
      <c r="R196" s="98">
        <v>157.40245437329145</v>
      </c>
      <c r="S196" s="98">
        <v>155.29909433743907</v>
      </c>
      <c r="T196" s="98">
        <v>146.88660059630868</v>
      </c>
      <c r="U196" s="98">
        <v>146.74417111588957</v>
      </c>
      <c r="V196" s="98">
        <v>147.0964769549681</v>
      </c>
      <c r="W196" s="98">
        <v>165.94351889802613</v>
      </c>
      <c r="X196" s="98">
        <v>141.33479867402573</v>
      </c>
      <c r="Y196" s="98">
        <v>137.81585614123878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37.464612959996494</v>
      </c>
      <c r="C197" s="122">
        <f t="shared" si="100"/>
        <v>46.820036785816235</v>
      </c>
      <c r="D197" s="122">
        <f t="shared" si="100"/>
        <v>38.269076767350064</v>
      </c>
      <c r="E197" s="122">
        <f t="shared" si="100"/>
        <v>144.66909271197002</v>
      </c>
      <c r="F197" s="122">
        <f t="shared" si="100"/>
        <v>47.994149016985737</v>
      </c>
      <c r="G197" s="122">
        <f t="shared" si="100"/>
        <v>74.533100632807461</v>
      </c>
      <c r="H197" s="122">
        <f t="shared" si="100"/>
        <v>112.22090062997458</v>
      </c>
      <c r="I197" s="122">
        <f t="shared" si="100"/>
        <v>55.220275562784281</v>
      </c>
      <c r="J197" s="122">
        <f t="shared" si="100"/>
        <v>58.617815572663943</v>
      </c>
      <c r="K197" s="122">
        <f t="shared" si="100"/>
        <v>70.988285110775138</v>
      </c>
      <c r="L197" s="122">
        <f t="shared" si="100"/>
        <v>70.676261526520378</v>
      </c>
      <c r="M197" s="122">
        <f t="shared" si="100"/>
        <v>69.854550402588487</v>
      </c>
      <c r="N197" s="122">
        <f t="shared" si="100"/>
        <v>71.517216966405343</v>
      </c>
      <c r="O197" s="122">
        <f t="shared" si="100"/>
        <v>77.302840730440565</v>
      </c>
      <c r="P197" s="122">
        <f t="shared" si="100"/>
        <v>82.275844313936844</v>
      </c>
      <c r="Q197" s="122">
        <f t="shared" si="100"/>
        <v>87.126576608204758</v>
      </c>
      <c r="R197" s="122">
        <f t="shared" si="100"/>
        <v>107.93516729002434</v>
      </c>
      <c r="S197" s="122">
        <f t="shared" si="100"/>
        <v>120.07675245116457</v>
      </c>
      <c r="T197" s="122">
        <f t="shared" si="100"/>
        <v>149.01903901463186</v>
      </c>
      <c r="U197" s="122">
        <f t="shared" si="100"/>
        <v>178.77932320812954</v>
      </c>
      <c r="V197" s="122">
        <f t="shared" si="100"/>
        <v>234.0863105760796</v>
      </c>
      <c r="W197" s="122">
        <f t="shared" si="100"/>
        <v>261.81682260033824</v>
      </c>
      <c r="X197" s="122">
        <f t="shared" si="100"/>
        <v>201.58111502523522</v>
      </c>
      <c r="Y197" s="122">
        <f t="shared" si="100"/>
        <v>204.48770088672885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37.464612959996494</v>
      </c>
      <c r="C198" s="98">
        <f>RES_hhdet_tesh!C67</f>
        <v>46.820036785816235</v>
      </c>
      <c r="D198" s="98">
        <f>RES_hhdet_tesh!D67</f>
        <v>38.269076767350064</v>
      </c>
      <c r="E198" s="98">
        <f>RES_hhdet_tesh!E67</f>
        <v>144.66909271197002</v>
      </c>
      <c r="F198" s="98">
        <f>RES_hhdet_tesh!F67</f>
        <v>47.994149016985737</v>
      </c>
      <c r="G198" s="98">
        <f>RES_hhdet_tesh!G67</f>
        <v>74.533100632807461</v>
      </c>
      <c r="H198" s="98">
        <f>RES_hhdet_tesh!H67</f>
        <v>112.22090062997458</v>
      </c>
      <c r="I198" s="98">
        <f>RES_hhdet_tesh!I67</f>
        <v>55.220275562784281</v>
      </c>
      <c r="J198" s="98">
        <f>RES_hhdet_tesh!J67</f>
        <v>58.617815572663943</v>
      </c>
      <c r="K198" s="98">
        <f>RES_hhdet_tesh!K67</f>
        <v>70.988285110775138</v>
      </c>
      <c r="L198" s="98">
        <f>RES_hhdet_tesh!L67</f>
        <v>70.676261526520378</v>
      </c>
      <c r="M198" s="98">
        <f>RES_hhdet_tesh!M67</f>
        <v>69.854550402588487</v>
      </c>
      <c r="N198" s="98">
        <f>RES_hhdet_tesh!N67</f>
        <v>71.517216966405343</v>
      </c>
      <c r="O198" s="98">
        <f>RES_hhdet_tesh!O67</f>
        <v>77.302840730440565</v>
      </c>
      <c r="P198" s="98">
        <f>RES_hhdet_tesh!P67</f>
        <v>82.275844313936844</v>
      </c>
      <c r="Q198" s="98">
        <f>RES_hhdet_tesh!Q67</f>
        <v>87.126576608204758</v>
      </c>
      <c r="R198" s="98">
        <f>RES_hhdet_tesh!R67</f>
        <v>107.93516729002434</v>
      </c>
      <c r="S198" s="98">
        <f>RES_hhdet_tesh!S67</f>
        <v>120.07675245116457</v>
      </c>
      <c r="T198" s="98">
        <f>RES_hhdet_tesh!T67</f>
        <v>149.01903901463186</v>
      </c>
      <c r="U198" s="98">
        <f>RES_hhdet_tesh!U67</f>
        <v>178.77932320812954</v>
      </c>
      <c r="V198" s="98">
        <f>RES_hhdet_tesh!V67</f>
        <v>234.0863105760796</v>
      </c>
      <c r="W198" s="98">
        <f>RES_hhdet_tesh!W67</f>
        <v>261.81682260033824</v>
      </c>
      <c r="X198" s="98">
        <f>RES_hhdet_tesh!X67</f>
        <v>201.58111502523522</v>
      </c>
      <c r="Y198" s="98">
        <f>RES_hhdet_tesh!Y67</f>
        <v>204.48770088672885</v>
      </c>
      <c r="DA198" s="63" t="s">
        <v>2473</v>
      </c>
    </row>
    <row r="199" spans="1:105" ht="12" customHeight="1" x14ac:dyDescent="0.25">
      <c r="A199" s="121" t="s">
        <v>55</v>
      </c>
      <c r="B199" s="122">
        <v>911.93441048585964</v>
      </c>
      <c r="C199" s="122">
        <v>847.88309938461714</v>
      </c>
      <c r="D199" s="122">
        <v>907.26431604699394</v>
      </c>
      <c r="E199" s="122">
        <v>893.7124473239802</v>
      </c>
      <c r="F199" s="122">
        <v>944.21363435511273</v>
      </c>
      <c r="G199" s="122">
        <v>880.11147444122935</v>
      </c>
      <c r="H199" s="122">
        <v>940.63712924239053</v>
      </c>
      <c r="I199" s="122">
        <v>899.49645055614303</v>
      </c>
      <c r="J199" s="122">
        <v>926.66309860411275</v>
      </c>
      <c r="K199" s="122">
        <v>898.35730255639794</v>
      </c>
      <c r="L199" s="122">
        <v>907.70562799345646</v>
      </c>
      <c r="M199" s="122">
        <v>1089.8846000112881</v>
      </c>
      <c r="N199" s="122">
        <v>1105.5334636380364</v>
      </c>
      <c r="O199" s="122">
        <v>1101.8954702189603</v>
      </c>
      <c r="P199" s="122">
        <v>1076.6281748541649</v>
      </c>
      <c r="Q199" s="122">
        <v>1101.9403538019073</v>
      </c>
      <c r="R199" s="122">
        <v>1144.6322413252685</v>
      </c>
      <c r="S199" s="122">
        <v>1206.7543404245935</v>
      </c>
      <c r="T199" s="122">
        <v>1209.9851126472968</v>
      </c>
      <c r="U199" s="122">
        <v>1233.3283078957479</v>
      </c>
      <c r="V199" s="122">
        <v>1290.7986448633176</v>
      </c>
      <c r="W199" s="122">
        <v>1260.502084259294</v>
      </c>
      <c r="X199" s="122">
        <v>956.44784258029154</v>
      </c>
      <c r="Y199" s="122">
        <v>872.76253666524485</v>
      </c>
      <c r="DA199" s="130" t="s">
        <v>2474</v>
      </c>
    </row>
    <row r="200" spans="1:105" ht="12" customHeight="1" x14ac:dyDescent="0.25">
      <c r="A200" s="97" t="s">
        <v>134</v>
      </c>
      <c r="B200" s="98">
        <v>912.05125185824966</v>
      </c>
      <c r="C200" s="98">
        <v>846.9158291941618</v>
      </c>
      <c r="D200" s="98">
        <v>908.32519599154307</v>
      </c>
      <c r="E200" s="98">
        <v>892.69352742863703</v>
      </c>
      <c r="F200" s="98">
        <v>944.53350241583178</v>
      </c>
      <c r="G200" s="98">
        <v>880.33177676661808</v>
      </c>
      <c r="H200" s="98">
        <v>941.65276557233483</v>
      </c>
      <c r="I200" s="98">
        <v>899.27719456233967</v>
      </c>
      <c r="J200" s="98">
        <v>926.64807194256707</v>
      </c>
      <c r="K200" s="98">
        <v>899.31140178813371</v>
      </c>
      <c r="L200" s="98">
        <v>906.30706251441643</v>
      </c>
      <c r="M200" s="98">
        <v>1092.720669108179</v>
      </c>
      <c r="N200" s="98">
        <v>1105.8755052795793</v>
      </c>
      <c r="O200" s="98">
        <v>1096.4523242358814</v>
      </c>
      <c r="P200" s="98">
        <v>1078.6939032475664</v>
      </c>
      <c r="Q200" s="98">
        <v>1101.2324970553154</v>
      </c>
      <c r="R200" s="98">
        <v>1146.9245424760763</v>
      </c>
      <c r="S200" s="98">
        <v>1207.1807855427423</v>
      </c>
      <c r="T200" s="98">
        <v>1208.404338409995</v>
      </c>
      <c r="U200" s="98">
        <v>1235.3738497949339</v>
      </c>
      <c r="V200" s="98">
        <v>1292.6372506357332</v>
      </c>
      <c r="W200" s="98">
        <v>1261.6551597410164</v>
      </c>
      <c r="X200" s="98">
        <v>956.82192953983304</v>
      </c>
      <c r="Y200" s="98">
        <v>872.33726365105849</v>
      </c>
      <c r="DA200" s="63" t="s">
        <v>2475</v>
      </c>
    </row>
    <row r="201" spans="1:105" ht="12" customHeight="1" x14ac:dyDescent="0.25">
      <c r="A201" s="97" t="s">
        <v>133</v>
      </c>
      <c r="B201" s="98">
        <v>912.05125185824977</v>
      </c>
      <c r="C201" s="98">
        <v>846.92221199861103</v>
      </c>
      <c r="D201" s="98">
        <v>908.32344071597413</v>
      </c>
      <c r="E201" s="98">
        <v>892.71536961044558</v>
      </c>
      <c r="F201" s="98">
        <v>944.51376525600904</v>
      </c>
      <c r="G201" s="98">
        <v>880.28790820423706</v>
      </c>
      <c r="H201" s="98">
        <v>941.47226526276188</v>
      </c>
      <c r="I201" s="98">
        <v>899.0015322837753</v>
      </c>
      <c r="J201" s="98">
        <v>926.31257936261932</v>
      </c>
      <c r="K201" s="98">
        <v>898.95807086748732</v>
      </c>
      <c r="L201" s="98">
        <v>905.27601875810774</v>
      </c>
      <c r="M201" s="98">
        <v>1092.1727653951332</v>
      </c>
      <c r="N201" s="98">
        <v>1105.3188094517752</v>
      </c>
      <c r="O201" s="98">
        <v>1096.094505049871</v>
      </c>
      <c r="P201" s="98">
        <v>1078.5532732420149</v>
      </c>
      <c r="Q201" s="98">
        <v>1101.3410283545848</v>
      </c>
      <c r="R201" s="98">
        <v>1147.0432708319338</v>
      </c>
      <c r="S201" s="98">
        <v>1207.6022171427819</v>
      </c>
      <c r="T201" s="98">
        <v>1208.8273031398387</v>
      </c>
      <c r="U201" s="98">
        <v>1235.6826207272431</v>
      </c>
      <c r="V201" s="98">
        <v>1293.0794667206544</v>
      </c>
      <c r="W201" s="98">
        <v>1261.8772157183805</v>
      </c>
      <c r="X201" s="98">
        <v>956.70704631186129</v>
      </c>
      <c r="Y201" s="98">
        <v>872.23223393543856</v>
      </c>
      <c r="DA201" s="63" t="s">
        <v>2476</v>
      </c>
    </row>
    <row r="202" spans="1:105" ht="12" customHeight="1" x14ac:dyDescent="0.25">
      <c r="A202" s="100" t="s">
        <v>212</v>
      </c>
      <c r="B202" s="101">
        <v>230.49804657784082</v>
      </c>
      <c r="C202" s="101">
        <v>202.81354900932521</v>
      </c>
      <c r="D202" s="101">
        <v>198.72299508497105</v>
      </c>
      <c r="E202" s="101">
        <v>216.38075679250227</v>
      </c>
      <c r="F202" s="101">
        <v>221.80349273038797</v>
      </c>
      <c r="G202" s="101">
        <v>188.01876426765307</v>
      </c>
      <c r="H202" s="101">
        <v>190.62005533999942</v>
      </c>
      <c r="I202" s="101">
        <v>219.37826673808101</v>
      </c>
      <c r="J202" s="101">
        <v>207.99434822487271</v>
      </c>
      <c r="K202" s="101">
        <v>184.00564693215404</v>
      </c>
      <c r="L202" s="101">
        <v>404.45438355577767</v>
      </c>
      <c r="M202" s="101">
        <v>216.19121187028105</v>
      </c>
      <c r="N202" s="101">
        <v>282.52065041028141</v>
      </c>
      <c r="O202" s="101">
        <v>293.14138603101952</v>
      </c>
      <c r="P202" s="101">
        <v>206.57011034877422</v>
      </c>
      <c r="Q202" s="101">
        <v>243.14376551973152</v>
      </c>
      <c r="R202" s="101">
        <v>238.73848067538466</v>
      </c>
      <c r="S202" s="101">
        <v>282.40186356113657</v>
      </c>
      <c r="T202" s="101">
        <v>280.46367707496023</v>
      </c>
      <c r="U202" s="101">
        <v>261.72532454054965</v>
      </c>
      <c r="V202" s="101">
        <v>278.98930025833874</v>
      </c>
      <c r="W202" s="101">
        <v>277.45195907417468</v>
      </c>
      <c r="X202" s="101">
        <v>80.633397561287083</v>
      </c>
      <c r="Y202" s="101">
        <v>59.538621146905037</v>
      </c>
      <c r="DA202" s="131" t="s">
        <v>2477</v>
      </c>
    </row>
    <row r="203" spans="1:105" ht="12" customHeight="1" x14ac:dyDescent="0.25">
      <c r="A203" s="103" t="s">
        <v>52</v>
      </c>
      <c r="B203" s="104">
        <v>681.55320528040886</v>
      </c>
      <c r="C203" s="104">
        <v>644.10866298928579</v>
      </c>
      <c r="D203" s="104">
        <v>709.60044563100303</v>
      </c>
      <c r="E203" s="104">
        <v>676.33461281794337</v>
      </c>
      <c r="F203" s="104">
        <v>722.71027252562112</v>
      </c>
      <c r="G203" s="104">
        <v>692.26914393658399</v>
      </c>
      <c r="H203" s="104">
        <v>750.85220992276231</v>
      </c>
      <c r="I203" s="104">
        <v>679.62326554569449</v>
      </c>
      <c r="J203" s="104">
        <v>718.31823113774658</v>
      </c>
      <c r="K203" s="104">
        <v>714.95242393533317</v>
      </c>
      <c r="L203" s="104">
        <v>500.82163520233007</v>
      </c>
      <c r="M203" s="104">
        <v>875.98155352485207</v>
      </c>
      <c r="N203" s="104">
        <v>822.7981590414937</v>
      </c>
      <c r="O203" s="104">
        <v>802.95311901885134</v>
      </c>
      <c r="P203" s="104">
        <v>871.98316289324089</v>
      </c>
      <c r="Q203" s="104">
        <v>858.19726283485306</v>
      </c>
      <c r="R203" s="104">
        <v>908.30479015654907</v>
      </c>
      <c r="S203" s="104">
        <v>925.20035358164546</v>
      </c>
      <c r="T203" s="104">
        <v>928.36362606487842</v>
      </c>
      <c r="U203" s="104">
        <v>973.95729618669327</v>
      </c>
      <c r="V203" s="104">
        <v>1014.0901664623158</v>
      </c>
      <c r="W203" s="104">
        <v>984.425256644206</v>
      </c>
      <c r="X203" s="104">
        <v>876.07364875057419</v>
      </c>
      <c r="Y203" s="104">
        <v>812.69361278853364</v>
      </c>
      <c r="DA203" s="132" t="s">
        <v>2478</v>
      </c>
    </row>
    <row r="204" spans="1:105" ht="12" customHeight="1" x14ac:dyDescent="0.25">
      <c r="A204" s="106" t="s">
        <v>122</v>
      </c>
      <c r="B204" s="101">
        <v>906.40460582472633</v>
      </c>
      <c r="C204" s="101">
        <v>876.44743876874782</v>
      </c>
      <c r="D204" s="101">
        <v>876.13182690122176</v>
      </c>
      <c r="E204" s="101">
        <v>927.00371031954626</v>
      </c>
      <c r="F204" s="101">
        <v>933.46695274035426</v>
      </c>
      <c r="G204" s="101">
        <v>866.32755944614939</v>
      </c>
      <c r="H204" s="101">
        <v>900.09346745052153</v>
      </c>
      <c r="I204" s="101">
        <v>910.50240184048425</v>
      </c>
      <c r="J204" s="101">
        <v>927.13888698917742</v>
      </c>
      <c r="K204" s="101">
        <v>858.7524897829469</v>
      </c>
      <c r="L204" s="101">
        <v>945.40607802845227</v>
      </c>
      <c r="M204" s="101">
        <v>1022.8201808418978</v>
      </c>
      <c r="N204" s="101">
        <v>1100.223787096277</v>
      </c>
      <c r="O204" s="101">
        <v>1169.961053720787</v>
      </c>
      <c r="P204" s="101">
        <v>1052.1205732231958</v>
      </c>
      <c r="Q204" s="101">
        <v>1108.9256877320756</v>
      </c>
      <c r="R204" s="101">
        <v>1125.3473849169732</v>
      </c>
      <c r="S204" s="101">
        <v>1203.4156409476511</v>
      </c>
      <c r="T204" s="101">
        <v>1222.866721500651</v>
      </c>
      <c r="U204" s="101">
        <v>1214.6679881942898</v>
      </c>
      <c r="V204" s="101">
        <v>1271.4435093149223</v>
      </c>
      <c r="W204" s="101">
        <v>1244.2976819008725</v>
      </c>
      <c r="X204" s="101">
        <v>944.55614846662877</v>
      </c>
      <c r="Y204" s="101">
        <v>890.92646267933355</v>
      </c>
      <c r="DA204" s="131" t="s">
        <v>2479</v>
      </c>
    </row>
    <row r="205" spans="1:105" ht="12" customHeight="1" x14ac:dyDescent="0.25">
      <c r="A205" s="107" t="s">
        <v>121</v>
      </c>
      <c r="B205" s="104">
        <v>906.40460582472645</v>
      </c>
      <c r="C205" s="104">
        <v>876.45268919210309</v>
      </c>
      <c r="D205" s="104">
        <v>876.12376864067551</v>
      </c>
      <c r="E205" s="104">
        <v>927.01683125957618</v>
      </c>
      <c r="F205" s="104">
        <v>933.44520617269029</v>
      </c>
      <c r="G205" s="104">
        <v>866.31162077406998</v>
      </c>
      <c r="H205" s="104">
        <v>899.58641385633916</v>
      </c>
      <c r="I205" s="104">
        <v>910.28420634612132</v>
      </c>
      <c r="J205" s="104">
        <v>926.84942425042618</v>
      </c>
      <c r="K205" s="104">
        <v>859.11376125970003</v>
      </c>
      <c r="L205" s="104">
        <v>945.17957193276152</v>
      </c>
      <c r="M205" s="104">
        <v>1022.8678453316993</v>
      </c>
      <c r="N205" s="104">
        <v>1100.2761662332778</v>
      </c>
      <c r="O205" s="104">
        <v>1169.9533371652469</v>
      </c>
      <c r="P205" s="104">
        <v>1051.9190103704539</v>
      </c>
      <c r="Q205" s="104">
        <v>1108.4204663857383</v>
      </c>
      <c r="R205" s="104">
        <v>1124.7991995412885</v>
      </c>
      <c r="S205" s="104">
        <v>1202.8308559799736</v>
      </c>
      <c r="T205" s="104">
        <v>1222.6505065155804</v>
      </c>
      <c r="U205" s="104">
        <v>1214.6346919213001</v>
      </c>
      <c r="V205" s="104">
        <v>1271.2508158858325</v>
      </c>
      <c r="W205" s="104">
        <v>1244.5400557389494</v>
      </c>
      <c r="X205" s="104">
        <v>946.73779240354838</v>
      </c>
      <c r="Y205" s="104">
        <v>893.34408071948224</v>
      </c>
      <c r="DA205" s="132" t="s">
        <v>2480</v>
      </c>
    </row>
    <row r="206" spans="1:105" ht="12" customHeight="1" x14ac:dyDescent="0.25">
      <c r="A206" s="108" t="s">
        <v>53</v>
      </c>
      <c r="B206" s="98">
        <v>229.11898284107463</v>
      </c>
      <c r="C206" s="98">
        <v>209.93192388759635</v>
      </c>
      <c r="D206" s="98">
        <v>191.5840948744337</v>
      </c>
      <c r="E206" s="98">
        <v>224.74731895339198</v>
      </c>
      <c r="F206" s="98">
        <v>219.20006262704138</v>
      </c>
      <c r="G206" s="98">
        <v>184.94825583940565</v>
      </c>
      <c r="H206" s="98">
        <v>181.84764959942174</v>
      </c>
      <c r="I206" s="98">
        <v>222.24564691313097</v>
      </c>
      <c r="J206" s="98">
        <v>208.13792429160245</v>
      </c>
      <c r="K206" s="98">
        <v>175.42062168580608</v>
      </c>
      <c r="L206" s="98">
        <v>422.56917543226251</v>
      </c>
      <c r="M206" s="98">
        <v>201.4562359307107</v>
      </c>
      <c r="N206" s="98">
        <v>280.89734450925135</v>
      </c>
      <c r="O206" s="98">
        <v>312.37348854749263</v>
      </c>
      <c r="P206" s="98">
        <v>201.27056109604669</v>
      </c>
      <c r="Q206" s="98">
        <v>244.83286519724427</v>
      </c>
      <c r="R206" s="98">
        <v>233.94757508137295</v>
      </c>
      <c r="S206" s="98">
        <v>281.27822316856987</v>
      </c>
      <c r="T206" s="98">
        <v>283.72390463867731</v>
      </c>
      <c r="U206" s="98">
        <v>257.21119080574823</v>
      </c>
      <c r="V206" s="98">
        <v>274.27939588491051</v>
      </c>
      <c r="W206" s="98">
        <v>273.47817575882397</v>
      </c>
      <c r="X206" s="98">
        <v>79.658579534449032</v>
      </c>
      <c r="Y206" s="98">
        <v>61.40109219419746</v>
      </c>
      <c r="DA206" s="63" t="s">
        <v>2481</v>
      </c>
    </row>
    <row r="207" spans="1:105" ht="12" customHeight="1" x14ac:dyDescent="0.25">
      <c r="A207" s="108" t="s">
        <v>52</v>
      </c>
      <c r="B207" s="98">
        <v>677.28562298365193</v>
      </c>
      <c r="C207" s="98">
        <v>666.52076530450677</v>
      </c>
      <c r="D207" s="98">
        <v>684.53967376624189</v>
      </c>
      <c r="E207" s="98">
        <v>702.26951230618408</v>
      </c>
      <c r="F207" s="98">
        <v>714.24514354564906</v>
      </c>
      <c r="G207" s="98">
        <v>681.36336493466433</v>
      </c>
      <c r="H207" s="98">
        <v>717.73876425691742</v>
      </c>
      <c r="I207" s="98">
        <v>688.03855943299027</v>
      </c>
      <c r="J207" s="98">
        <v>718.71149995882354</v>
      </c>
      <c r="K207" s="98">
        <v>683.69313957389397</v>
      </c>
      <c r="L207" s="98">
        <v>522.61039650049918</v>
      </c>
      <c r="M207" s="98">
        <v>821.41160940098848</v>
      </c>
      <c r="N207" s="98">
        <v>819.37882172402635</v>
      </c>
      <c r="O207" s="98">
        <v>857.57984861775435</v>
      </c>
      <c r="P207" s="98">
        <v>850.64844927440708</v>
      </c>
      <c r="Q207" s="98">
        <v>863.58760118849409</v>
      </c>
      <c r="R207" s="98">
        <v>890.85162445991557</v>
      </c>
      <c r="S207" s="98">
        <v>921.55263281140378</v>
      </c>
      <c r="T207" s="98">
        <v>938.92660187690308</v>
      </c>
      <c r="U207" s="98">
        <v>957.42350111555186</v>
      </c>
      <c r="V207" s="98">
        <v>996.97142000092197</v>
      </c>
      <c r="W207" s="98">
        <v>971.06187998012524</v>
      </c>
      <c r="X207" s="98">
        <v>867.07921286909925</v>
      </c>
      <c r="Y207" s="98">
        <v>831.9429885252847</v>
      </c>
      <c r="DA207" s="63" t="s">
        <v>2482</v>
      </c>
    </row>
    <row r="208" spans="1:105" ht="12" customHeight="1" x14ac:dyDescent="0.25">
      <c r="A208" s="121" t="s">
        <v>54</v>
      </c>
      <c r="B208" s="122">
        <v>585.03887446457441</v>
      </c>
      <c r="C208" s="122">
        <v>546.25919852076061</v>
      </c>
      <c r="D208" s="122">
        <v>584.02927698962912</v>
      </c>
      <c r="E208" s="122">
        <v>536.02205500814762</v>
      </c>
      <c r="F208" s="122">
        <v>507.06364260045319</v>
      </c>
      <c r="G208" s="122">
        <v>510.53203999106137</v>
      </c>
      <c r="H208" s="122">
        <v>532.91192152513247</v>
      </c>
      <c r="I208" s="122">
        <v>557.88885321407679</v>
      </c>
      <c r="J208" s="122">
        <v>553.35933825359018</v>
      </c>
      <c r="K208" s="122">
        <v>471.1623420950225</v>
      </c>
      <c r="L208" s="122">
        <v>546.23829642466058</v>
      </c>
      <c r="M208" s="122">
        <v>597.85112608790712</v>
      </c>
      <c r="N208" s="122">
        <v>613.97461057267276</v>
      </c>
      <c r="O208" s="122">
        <v>587.38869716668842</v>
      </c>
      <c r="P208" s="122">
        <v>559.27372694036717</v>
      </c>
      <c r="Q208" s="122">
        <v>565.67217349914733</v>
      </c>
      <c r="R208" s="122">
        <v>571.53125772200042</v>
      </c>
      <c r="S208" s="122">
        <v>591.51758098971709</v>
      </c>
      <c r="T208" s="122">
        <v>584.08294318878438</v>
      </c>
      <c r="U208" s="122">
        <v>588.33920455926011</v>
      </c>
      <c r="V208" s="122">
        <v>615.96199834251365</v>
      </c>
      <c r="W208" s="122">
        <v>587.6559612547502</v>
      </c>
      <c r="X208" s="122">
        <v>635.09961824679522</v>
      </c>
      <c r="Y208" s="122">
        <v>592.59909080906027</v>
      </c>
      <c r="DA208" s="130" t="s">
        <v>2483</v>
      </c>
    </row>
    <row r="209" spans="1:105" ht="12" customHeight="1" x14ac:dyDescent="0.25">
      <c r="A209" s="97" t="s">
        <v>175</v>
      </c>
      <c r="B209" s="98">
        <v>586.67325327769106</v>
      </c>
      <c r="C209" s="98">
        <v>544.69644284703259</v>
      </c>
      <c r="D209" s="98">
        <v>584.43340093926929</v>
      </c>
      <c r="E209" s="98">
        <v>534.76488058926429</v>
      </c>
      <c r="F209" s="98">
        <v>508.38284343746801</v>
      </c>
      <c r="G209" s="98">
        <v>510.52357770061201</v>
      </c>
      <c r="H209" s="98">
        <v>533.04631345932478</v>
      </c>
      <c r="I209" s="98">
        <v>558.06414799274319</v>
      </c>
      <c r="J209" s="98">
        <v>552.53180369173072</v>
      </c>
      <c r="K209" s="98">
        <v>472.51670069761434</v>
      </c>
      <c r="L209" s="98">
        <v>544.79920258525817</v>
      </c>
      <c r="M209" s="98">
        <v>599.45259184489043</v>
      </c>
      <c r="N209" s="98">
        <v>614.05023942492949</v>
      </c>
      <c r="O209" s="98">
        <v>583.23080679515556</v>
      </c>
      <c r="P209" s="98">
        <v>561.98912811538605</v>
      </c>
      <c r="Q209" s="98">
        <v>565.24747605326957</v>
      </c>
      <c r="R209" s="98">
        <v>572.52501515120366</v>
      </c>
      <c r="S209" s="98">
        <v>591.16008772511191</v>
      </c>
      <c r="T209" s="98">
        <v>582.58937171018943</v>
      </c>
      <c r="U209" s="98">
        <v>588.7354917853603</v>
      </c>
      <c r="V209" s="98">
        <v>617.07111719635043</v>
      </c>
      <c r="W209" s="98">
        <v>589.84568936052415</v>
      </c>
      <c r="X209" s="98">
        <v>633.27026826464305</v>
      </c>
      <c r="Y209" s="98">
        <v>592.05921488200988</v>
      </c>
      <c r="DA209" s="63" t="s">
        <v>2484</v>
      </c>
    </row>
    <row r="210" spans="1:105" ht="12" customHeight="1" x14ac:dyDescent="0.25">
      <c r="A210" s="109" t="s">
        <v>120</v>
      </c>
      <c r="B210" s="33">
        <v>544.58702967127135</v>
      </c>
      <c r="C210" s="33">
        <v>575.46362872823715</v>
      </c>
      <c r="D210" s="33">
        <v>576.00175731487332</v>
      </c>
      <c r="E210" s="33">
        <v>566.09172223688415</v>
      </c>
      <c r="F210" s="33">
        <v>470.89511801775188</v>
      </c>
      <c r="G210" s="33">
        <v>510.98426592437374</v>
      </c>
      <c r="H210" s="33">
        <v>527.80073638202612</v>
      </c>
      <c r="I210" s="33">
        <v>549.38292273876652</v>
      </c>
      <c r="J210" s="33">
        <v>577.71928637682697</v>
      </c>
      <c r="K210" s="33">
        <v>416.05977525100735</v>
      </c>
      <c r="L210" s="33">
        <v>586.01146875831921</v>
      </c>
      <c r="M210" s="33">
        <v>558.55363552828919</v>
      </c>
      <c r="N210" s="33">
        <v>612.7315942823335</v>
      </c>
      <c r="O210" s="33">
        <v>637.29275200756911</v>
      </c>
      <c r="P210" s="33">
        <v>527.96687755053279</v>
      </c>
      <c r="Q210" s="33">
        <v>569.57815329899711</v>
      </c>
      <c r="R210" s="33">
        <v>563.13397250063633</v>
      </c>
      <c r="S210" s="33">
        <v>594.11302747284265</v>
      </c>
      <c r="T210" s="33">
        <v>593.8504266164183</v>
      </c>
      <c r="U210" s="33">
        <v>585.89768687751757</v>
      </c>
      <c r="V210" s="33">
        <v>609.44182863681931</v>
      </c>
      <c r="W210" s="33">
        <v>573.62821398118274</v>
      </c>
      <c r="X210" s="33">
        <v>648.77132402656116</v>
      </c>
      <c r="Y210" s="33">
        <v>597.02607665291623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3556.651450594964</v>
      </c>
      <c r="C212" s="117">
        <f t="shared" si="101"/>
        <v>3471.6565652703439</v>
      </c>
      <c r="D212" s="117">
        <f t="shared" si="101"/>
        <v>3440.7787064042459</v>
      </c>
      <c r="E212" s="117">
        <f t="shared" si="101"/>
        <v>3358.8492010172827</v>
      </c>
      <c r="F212" s="117">
        <f t="shared" si="101"/>
        <v>3619.4941204045044</v>
      </c>
      <c r="G212" s="117">
        <f t="shared" si="101"/>
        <v>3497.7435667524942</v>
      </c>
      <c r="H212" s="117">
        <f t="shared" si="101"/>
        <v>3410.6129780764104</v>
      </c>
      <c r="I212" s="117">
        <f t="shared" si="101"/>
        <v>2993.0149907957198</v>
      </c>
      <c r="J212" s="117">
        <f t="shared" si="101"/>
        <v>3195.9109509847253</v>
      </c>
      <c r="K212" s="117">
        <f t="shared" si="101"/>
        <v>3259.0508822675515</v>
      </c>
      <c r="L212" s="117">
        <f t="shared" si="101"/>
        <v>3187.9430486148494</v>
      </c>
      <c r="M212" s="117">
        <f t="shared" si="101"/>
        <v>2904.9019705842761</v>
      </c>
      <c r="N212" s="117">
        <f t="shared" si="101"/>
        <v>3233.2111887655055</v>
      </c>
      <c r="O212" s="117">
        <f t="shared" si="101"/>
        <v>3374.8407216866844</v>
      </c>
      <c r="P212" s="117">
        <f t="shared" si="101"/>
        <v>2537.8150663575184</v>
      </c>
      <c r="Q212" s="117">
        <f t="shared" si="101"/>
        <v>2722.7265753374609</v>
      </c>
      <c r="R212" s="117">
        <f t="shared" ref="R212:V212" si="102">R213+R216+R218+R227</f>
        <v>2934.5914770396694</v>
      </c>
      <c r="S212" s="117">
        <f t="shared" si="102"/>
        <v>2864.9289953848747</v>
      </c>
      <c r="T212" s="117">
        <f t="shared" si="102"/>
        <v>2686.3673573109636</v>
      </c>
      <c r="U212" s="117">
        <f t="shared" si="102"/>
        <v>2633.8255156753976</v>
      </c>
      <c r="V212" s="117">
        <f t="shared" si="102"/>
        <v>2614.4546105005411</v>
      </c>
      <c r="W212" s="117">
        <f t="shared" ref="W212:Y212" si="103">W213+W216+W218+W227</f>
        <v>2795.8843938435007</v>
      </c>
      <c r="X212" s="117">
        <f t="shared" si="103"/>
        <v>2383.3718326363351</v>
      </c>
      <c r="Y212" s="117">
        <f t="shared" si="103"/>
        <v>2247.0395679134454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3051.8576918666017</v>
      </c>
      <c r="C213" s="122">
        <f t="shared" si="104"/>
        <v>3011.9572609221364</v>
      </c>
      <c r="D213" s="122">
        <f t="shared" si="104"/>
        <v>2950.7611488745797</v>
      </c>
      <c r="E213" s="122">
        <f t="shared" si="104"/>
        <v>2890.6033395809704</v>
      </c>
      <c r="F213" s="122">
        <f t="shared" si="104"/>
        <v>3145.2122378962499</v>
      </c>
      <c r="G213" s="122">
        <f t="shared" si="104"/>
        <v>3040.9015694964392</v>
      </c>
      <c r="H213" s="122">
        <f t="shared" si="104"/>
        <v>2934.196361043224</v>
      </c>
      <c r="I213" s="122">
        <f t="shared" si="104"/>
        <v>2523.5123193443305</v>
      </c>
      <c r="J213" s="122">
        <f t="shared" si="104"/>
        <v>2728.9038254752809</v>
      </c>
      <c r="K213" s="122">
        <f t="shared" si="104"/>
        <v>2825.6992263882121</v>
      </c>
      <c r="L213" s="122">
        <f t="shared" si="104"/>
        <v>2738.5238481444767</v>
      </c>
      <c r="M213" s="122">
        <f t="shared" si="104"/>
        <v>2389.1960669951191</v>
      </c>
      <c r="N213" s="122">
        <f t="shared" si="104"/>
        <v>2725.1063512935971</v>
      </c>
      <c r="O213" s="122">
        <f t="shared" si="104"/>
        <v>2892.6921470062666</v>
      </c>
      <c r="P213" s="122">
        <f t="shared" si="104"/>
        <v>2071.2410101117071</v>
      </c>
      <c r="Q213" s="122">
        <f t="shared" si="104"/>
        <v>2260.8714364228936</v>
      </c>
      <c r="R213" s="122">
        <f t="shared" ref="R213:V213" si="105">SUM(R214:R215)</f>
        <v>2469.545376812835</v>
      </c>
      <c r="S213" s="122">
        <f t="shared" si="105"/>
        <v>2390.8685745696935</v>
      </c>
      <c r="T213" s="122">
        <f t="shared" si="105"/>
        <v>2223.7708387772173</v>
      </c>
      <c r="U213" s="122">
        <f t="shared" si="105"/>
        <v>2168.9506600038808</v>
      </c>
      <c r="V213" s="122">
        <f t="shared" si="105"/>
        <v>2133.888401601906</v>
      </c>
      <c r="W213" s="122">
        <f t="shared" ref="W213:Y213" si="106">SUM(W214:W215)</f>
        <v>2330.594643064589</v>
      </c>
      <c r="X213" s="122">
        <f t="shared" si="106"/>
        <v>1975.3459651176788</v>
      </c>
      <c r="Y213" s="122">
        <f t="shared" si="106"/>
        <v>1874.4368767426329</v>
      </c>
      <c r="DA213" s="130" t="s">
        <v>2637</v>
      </c>
    </row>
    <row r="214" spans="1:105" ht="12" customHeight="1" x14ac:dyDescent="0.25">
      <c r="A214" s="97" t="s">
        <v>212</v>
      </c>
      <c r="B214" s="98">
        <v>3051.8576918666017</v>
      </c>
      <c r="C214" s="98">
        <v>3011.9572609221364</v>
      </c>
      <c r="D214" s="98">
        <v>2950.7611488745797</v>
      </c>
      <c r="E214" s="98">
        <v>2890.6033395809704</v>
      </c>
      <c r="F214" s="98">
        <v>3145.2122378962499</v>
      </c>
      <c r="G214" s="98">
        <v>3040.9015694964392</v>
      </c>
      <c r="H214" s="98">
        <v>2934.196361043224</v>
      </c>
      <c r="I214" s="98">
        <v>2523.5123193443305</v>
      </c>
      <c r="J214" s="98">
        <v>2728.9038254752809</v>
      </c>
      <c r="K214" s="98">
        <v>2825.6992263882121</v>
      </c>
      <c r="L214" s="98">
        <v>2738.5238481444767</v>
      </c>
      <c r="M214" s="98">
        <v>2389.1960669951191</v>
      </c>
      <c r="N214" s="98">
        <v>2725.1063512935971</v>
      </c>
      <c r="O214" s="98">
        <v>2892.6921470062666</v>
      </c>
      <c r="P214" s="98">
        <v>2071.2410101117071</v>
      </c>
      <c r="Q214" s="98">
        <v>2260.8714364228936</v>
      </c>
      <c r="R214" s="98">
        <v>2469.545376812835</v>
      </c>
      <c r="S214" s="98">
        <v>2390.8685745696935</v>
      </c>
      <c r="T214" s="98">
        <v>2223.7708387772173</v>
      </c>
      <c r="U214" s="98">
        <v>2168.9506600038808</v>
      </c>
      <c r="V214" s="98">
        <v>2133.888401601906</v>
      </c>
      <c r="W214" s="98">
        <v>2330.594643064589</v>
      </c>
      <c r="X214" s="98">
        <v>1975.3459651176788</v>
      </c>
      <c r="Y214" s="98">
        <v>1874.4368767426329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318.37621852044202</v>
      </c>
      <c r="C218" s="122">
        <v>289.09902212339352</v>
      </c>
      <c r="D218" s="122">
        <v>306.7668982611122</v>
      </c>
      <c r="E218" s="122">
        <v>299.49827747662999</v>
      </c>
      <c r="F218" s="122">
        <v>313.33295939913717</v>
      </c>
      <c r="G218" s="122">
        <v>292.68491974156899</v>
      </c>
      <c r="H218" s="122">
        <v>306.58110330763446</v>
      </c>
      <c r="I218" s="122">
        <v>290.84958813941722</v>
      </c>
      <c r="J218" s="122">
        <v>292.45761769883973</v>
      </c>
      <c r="K218" s="122">
        <v>282.77098102773897</v>
      </c>
      <c r="L218" s="122">
        <v>277.81479867362987</v>
      </c>
      <c r="M218" s="122">
        <v>327.79183866490087</v>
      </c>
      <c r="N218" s="122">
        <v>319.33591801807603</v>
      </c>
      <c r="O218" s="122">
        <v>306.63405133113531</v>
      </c>
      <c r="P218" s="122">
        <v>298.0313060081653</v>
      </c>
      <c r="Q218" s="122">
        <v>295.77391206673667</v>
      </c>
      <c r="R218" s="122">
        <v>298.45045372570013</v>
      </c>
      <c r="S218" s="122">
        <v>305.29179429009281</v>
      </c>
      <c r="T218" s="122">
        <v>298.93121263128967</v>
      </c>
      <c r="U218" s="122">
        <v>301.45153357110951</v>
      </c>
      <c r="V218" s="122">
        <v>311.33073636577927</v>
      </c>
      <c r="W218" s="122">
        <v>302.71863241734724</v>
      </c>
      <c r="X218" s="122">
        <v>231.7643894964076</v>
      </c>
      <c r="Y218" s="122">
        <v>207.79788072911958</v>
      </c>
      <c r="DA218" s="130" t="s">
        <v>2642</v>
      </c>
    </row>
    <row r="219" spans="1:105" ht="12" customHeight="1" x14ac:dyDescent="0.25">
      <c r="A219" s="97" t="s">
        <v>134</v>
      </c>
      <c r="B219" s="98">
        <v>325.19209520507866</v>
      </c>
      <c r="C219" s="98">
        <v>298.96691897285342</v>
      </c>
      <c r="D219" s="98">
        <v>317.30822558791635</v>
      </c>
      <c r="E219" s="98">
        <v>308.74231462314447</v>
      </c>
      <c r="F219" s="98">
        <v>322.74669470228451</v>
      </c>
      <c r="G219" s="98">
        <v>297.45312004615022</v>
      </c>
      <c r="H219" s="98">
        <v>314.37693240696694</v>
      </c>
      <c r="I219" s="98">
        <v>296.78240930305702</v>
      </c>
      <c r="J219" s="98">
        <v>302.36728887756391</v>
      </c>
      <c r="K219" s="98">
        <v>289.77155997589875</v>
      </c>
      <c r="L219" s="98">
        <v>288.30045291207381</v>
      </c>
      <c r="M219" s="98">
        <v>342.02633565710858</v>
      </c>
      <c r="N219" s="98">
        <v>340.23104154577544</v>
      </c>
      <c r="O219" s="98">
        <v>331.48399759723566</v>
      </c>
      <c r="P219" s="98">
        <v>323.47954948492389</v>
      </c>
      <c r="Q219" s="98">
        <v>326.33271325147382</v>
      </c>
      <c r="R219" s="98">
        <v>334.17262719844422</v>
      </c>
      <c r="S219" s="98">
        <v>343.87353287215018</v>
      </c>
      <c r="T219" s="98">
        <v>336.04749988828172</v>
      </c>
      <c r="U219" s="98">
        <v>334.89937259561407</v>
      </c>
      <c r="V219" s="98">
        <v>341.27872938353039</v>
      </c>
      <c r="W219" s="98">
        <v>324.71460914280857</v>
      </c>
      <c r="X219" s="98">
        <v>239.67392920632614</v>
      </c>
      <c r="Y219" s="98">
        <v>212.96365197881394</v>
      </c>
      <c r="DA219" s="63" t="s">
        <v>2643</v>
      </c>
    </row>
    <row r="220" spans="1:105" ht="12" customHeight="1" x14ac:dyDescent="0.25">
      <c r="A220" s="97" t="s">
        <v>133</v>
      </c>
      <c r="B220" s="98">
        <v>82.184134449250763</v>
      </c>
      <c r="C220" s="98">
        <v>71.951361779300683</v>
      </c>
      <c r="D220" s="98">
        <v>69.553455190061953</v>
      </c>
      <c r="E220" s="98">
        <v>75.372825573753872</v>
      </c>
      <c r="F220" s="98">
        <v>75.803969478955409</v>
      </c>
      <c r="G220" s="98">
        <v>63.145842002952264</v>
      </c>
      <c r="H220" s="98">
        <v>62.432398138107772</v>
      </c>
      <c r="I220" s="98">
        <v>70.545296222282943</v>
      </c>
      <c r="J220" s="98">
        <v>65.944609389423633</v>
      </c>
      <c r="K220" s="98">
        <v>57.344594757955335</v>
      </c>
      <c r="L220" s="98">
        <v>124.05863327685398</v>
      </c>
      <c r="M220" s="98">
        <v>65.012790880404523</v>
      </c>
      <c r="N220" s="98">
        <v>84.63090310016662</v>
      </c>
      <c r="O220" s="98">
        <v>87.521036691659802</v>
      </c>
      <c r="P220" s="98">
        <v>61.432772567160718</v>
      </c>
      <c r="Q220" s="98">
        <v>72.192703706925556</v>
      </c>
      <c r="R220" s="98">
        <v>69.760308195584656</v>
      </c>
      <c r="S220" s="98">
        <v>81.800069729166395</v>
      </c>
      <c r="T220" s="98">
        <v>79.350249731055712</v>
      </c>
      <c r="U220" s="98">
        <v>71.987278011761944</v>
      </c>
      <c r="V220" s="98">
        <v>75.103379060047985</v>
      </c>
      <c r="W220" s="98">
        <v>72.372706160620339</v>
      </c>
      <c r="X220" s="98">
        <v>20.103175894134548</v>
      </c>
      <c r="Y220" s="98">
        <v>14.435273093149197</v>
      </c>
      <c r="DA220" s="63" t="s">
        <v>2644</v>
      </c>
    </row>
    <row r="221" spans="1:105" ht="12" customHeight="1" x14ac:dyDescent="0.25">
      <c r="A221" s="100" t="s">
        <v>212</v>
      </c>
      <c r="B221" s="101">
        <v>82.184134449250763</v>
      </c>
      <c r="C221" s="101">
        <v>71.951361779300683</v>
      </c>
      <c r="D221" s="101">
        <v>69.553455190061953</v>
      </c>
      <c r="E221" s="101">
        <v>75.372825573753872</v>
      </c>
      <c r="F221" s="101">
        <v>75.803969478955409</v>
      </c>
      <c r="G221" s="101">
        <v>63.145842002952264</v>
      </c>
      <c r="H221" s="101">
        <v>62.432398138107772</v>
      </c>
      <c r="I221" s="101">
        <v>70.545296222282943</v>
      </c>
      <c r="J221" s="101">
        <v>65.944609389423633</v>
      </c>
      <c r="K221" s="101">
        <v>57.344594757955335</v>
      </c>
      <c r="L221" s="101">
        <v>124.05863327685398</v>
      </c>
      <c r="M221" s="101">
        <v>65.012790880404523</v>
      </c>
      <c r="N221" s="101">
        <v>84.63090310016662</v>
      </c>
      <c r="O221" s="101">
        <v>87.521036691659802</v>
      </c>
      <c r="P221" s="101">
        <v>61.432772567160718</v>
      </c>
      <c r="Q221" s="101">
        <v>72.192703706925556</v>
      </c>
      <c r="R221" s="101">
        <v>69.760308195584656</v>
      </c>
      <c r="S221" s="101">
        <v>81.800069729166395</v>
      </c>
      <c r="T221" s="101">
        <v>79.350249731055712</v>
      </c>
      <c r="U221" s="101">
        <v>71.987278011761944</v>
      </c>
      <c r="V221" s="101">
        <v>75.103379060047985</v>
      </c>
      <c r="W221" s="101">
        <v>72.372706160620339</v>
      </c>
      <c r="X221" s="101">
        <v>20.103175894134548</v>
      </c>
      <c r="Y221" s="101">
        <v>14.435273093149197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186.41754020792052</v>
      </c>
      <c r="C227" s="122">
        <v>170.60028222481384</v>
      </c>
      <c r="D227" s="122">
        <v>183.25065926855396</v>
      </c>
      <c r="E227" s="122">
        <v>168.74758395968232</v>
      </c>
      <c r="F227" s="122">
        <v>160.94892310911752</v>
      </c>
      <c r="G227" s="122">
        <v>164.15707751448599</v>
      </c>
      <c r="H227" s="122">
        <v>169.83551372555229</v>
      </c>
      <c r="I227" s="122">
        <v>178.65308331197176</v>
      </c>
      <c r="J227" s="122">
        <v>174.5495078106045</v>
      </c>
      <c r="K227" s="122">
        <v>150.58067485160052</v>
      </c>
      <c r="L227" s="122">
        <v>171.60440179674268</v>
      </c>
      <c r="M227" s="122">
        <v>187.91406492425622</v>
      </c>
      <c r="N227" s="122">
        <v>188.76891945383238</v>
      </c>
      <c r="O227" s="122">
        <v>175.5145233492828</v>
      </c>
      <c r="P227" s="122">
        <v>168.54275023764592</v>
      </c>
      <c r="Q227" s="122">
        <v>166.08122684783089</v>
      </c>
      <c r="R227" s="122">
        <v>166.59564650113418</v>
      </c>
      <c r="S227" s="122">
        <v>168.76862652508854</v>
      </c>
      <c r="T227" s="122">
        <v>163.66530590245679</v>
      </c>
      <c r="U227" s="122">
        <v>163.42332210040718</v>
      </c>
      <c r="V227" s="122">
        <v>169.23547253285597</v>
      </c>
      <c r="W227" s="122">
        <v>162.57111836156437</v>
      </c>
      <c r="X227" s="122">
        <v>176.26147802224861</v>
      </c>
      <c r="Y227" s="122">
        <v>164.80481044169309</v>
      </c>
      <c r="DA227" s="130" t="s">
        <v>2651</v>
      </c>
    </row>
    <row r="228" spans="1:105" ht="12" customHeight="1" x14ac:dyDescent="0.25">
      <c r="A228" s="97" t="s">
        <v>175</v>
      </c>
      <c r="B228" s="98">
        <v>193.94938157797341</v>
      </c>
      <c r="C228" s="98">
        <v>179.72925879077954</v>
      </c>
      <c r="D228" s="98">
        <v>192.47592226363443</v>
      </c>
      <c r="E228" s="98">
        <v>175.80270512842395</v>
      </c>
      <c r="F228" s="98">
        <v>166.81932994854213</v>
      </c>
      <c r="G228" s="98">
        <v>167.22887142748135</v>
      </c>
      <c r="H228" s="98">
        <v>174.30111662293876</v>
      </c>
      <c r="I228" s="98">
        <v>182.33486190023314</v>
      </c>
      <c r="J228" s="98">
        <v>180.47914894686954</v>
      </c>
      <c r="K228" s="98">
        <v>154.28177706970007</v>
      </c>
      <c r="L228" s="98">
        <v>177.813482514979</v>
      </c>
      <c r="M228" s="98">
        <v>195.57200786020996</v>
      </c>
      <c r="N228" s="98">
        <v>200.25418865828507</v>
      </c>
      <c r="O228" s="98">
        <v>190.13798729474809</v>
      </c>
      <c r="P228" s="98">
        <v>183.16131425657315</v>
      </c>
      <c r="Q228" s="98">
        <v>184.13924979337332</v>
      </c>
      <c r="R228" s="98">
        <v>186.31102558129311</v>
      </c>
      <c r="S228" s="98">
        <v>192.01458734594485</v>
      </c>
      <c r="T228" s="98">
        <v>188.69179657863788</v>
      </c>
      <c r="U228" s="98">
        <v>189.94886212804286</v>
      </c>
      <c r="V228" s="98">
        <v>198.02341238666688</v>
      </c>
      <c r="W228" s="98">
        <v>187.94843234655434</v>
      </c>
      <c r="X228" s="98">
        <v>199.84624036780215</v>
      </c>
      <c r="Y228" s="98">
        <v>184.90294333793497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206.15273031688307</v>
      </c>
      <c r="C231" s="118">
        <f t="shared" si="108"/>
        <v>200.66868513215175</v>
      </c>
      <c r="D231" s="118">
        <f t="shared" si="108"/>
        <v>197.81949338637313</v>
      </c>
      <c r="E231" s="118">
        <f t="shared" si="108"/>
        <v>192.54170952171503</v>
      </c>
      <c r="F231" s="118">
        <f t="shared" si="108"/>
        <v>205.65372157204797</v>
      </c>
      <c r="G231" s="118">
        <f t="shared" si="108"/>
        <v>197.63465339446455</v>
      </c>
      <c r="H231" s="118">
        <f t="shared" si="108"/>
        <v>191.63005816479864</v>
      </c>
      <c r="I231" s="118">
        <f t="shared" si="108"/>
        <v>166.78377479946349</v>
      </c>
      <c r="J231" s="118">
        <f t="shared" si="108"/>
        <v>176.79381973974915</v>
      </c>
      <c r="K231" s="118">
        <f t="shared" si="108"/>
        <v>178.77114776534933</v>
      </c>
      <c r="L231" s="118">
        <f t="shared" si="108"/>
        <v>173.7383350993384</v>
      </c>
      <c r="M231" s="118">
        <f t="shared" si="108"/>
        <v>157.39042672899393</v>
      </c>
      <c r="N231" s="118">
        <f t="shared" si="108"/>
        <v>174.34075929186588</v>
      </c>
      <c r="O231" s="118">
        <f t="shared" si="108"/>
        <v>181.04662132468263</v>
      </c>
      <c r="P231" s="118">
        <f t="shared" si="108"/>
        <v>135.21781994254087</v>
      </c>
      <c r="Q231" s="118">
        <f t="shared" si="108"/>
        <v>144.24091888427287</v>
      </c>
      <c r="R231" s="118">
        <f t="shared" ref="R231:V231" si="109">R232+R235+R237+R246</f>
        <v>154.46644562883711</v>
      </c>
      <c r="S231" s="118">
        <f t="shared" si="109"/>
        <v>150.23304353360368</v>
      </c>
      <c r="T231" s="118">
        <f t="shared" si="109"/>
        <v>140.27574796108854</v>
      </c>
      <c r="U231" s="118">
        <f t="shared" si="109"/>
        <v>136.64566284021649</v>
      </c>
      <c r="V231" s="118">
        <f t="shared" si="109"/>
        <v>135.06944428077065</v>
      </c>
      <c r="W231" s="118">
        <f t="shared" ref="W231:Y231" si="110">W232+W235+W237+W246</f>
        <v>143.38244566883375</v>
      </c>
      <c r="X231" s="118">
        <f t="shared" si="110"/>
        <v>121.63028034018633</v>
      </c>
      <c r="Y231" s="118">
        <f t="shared" si="110"/>
        <v>114.54226930708914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176.46557246256381</v>
      </c>
      <c r="C232" s="123">
        <f t="shared" si="111"/>
        <v>173.35082695505199</v>
      </c>
      <c r="D232" s="123">
        <f t="shared" si="111"/>
        <v>169.00525091161009</v>
      </c>
      <c r="E232" s="123">
        <f t="shared" si="111"/>
        <v>164.63764895243719</v>
      </c>
      <c r="F232" s="123">
        <f t="shared" si="111"/>
        <v>178.19884173168498</v>
      </c>
      <c r="G232" s="123">
        <f t="shared" si="111"/>
        <v>171.48321440434458</v>
      </c>
      <c r="H232" s="123">
        <f t="shared" si="111"/>
        <v>164.25313856631919</v>
      </c>
      <c r="I232" s="123">
        <f t="shared" si="111"/>
        <v>140.32724937546698</v>
      </c>
      <c r="J232" s="123">
        <f t="shared" si="111"/>
        <v>150.40209391432947</v>
      </c>
      <c r="K232" s="123">
        <f t="shared" si="111"/>
        <v>154.61541835799542</v>
      </c>
      <c r="L232" s="123">
        <f t="shared" si="111"/>
        <v>148.5905724446944</v>
      </c>
      <c r="M232" s="123">
        <f t="shared" si="111"/>
        <v>128.76299163886861</v>
      </c>
      <c r="N232" s="123">
        <f t="shared" si="111"/>
        <v>145.79679704086521</v>
      </c>
      <c r="O232" s="123">
        <f t="shared" si="111"/>
        <v>153.60590380144797</v>
      </c>
      <c r="P232" s="123">
        <f t="shared" si="111"/>
        <v>108.99825315673452</v>
      </c>
      <c r="Q232" s="123">
        <f t="shared" si="111"/>
        <v>118.01764641312536</v>
      </c>
      <c r="R232" s="123">
        <f t="shared" ref="R232:V232" si="112">SUM(R233:R234)</f>
        <v>127.97597090794392</v>
      </c>
      <c r="S232" s="123">
        <f t="shared" si="112"/>
        <v>123.10345826345477</v>
      </c>
      <c r="T232" s="123">
        <f t="shared" si="112"/>
        <v>113.77723947308142</v>
      </c>
      <c r="U232" s="123">
        <f t="shared" si="112"/>
        <v>110.29994580012912</v>
      </c>
      <c r="V232" s="123">
        <f t="shared" si="112"/>
        <v>108.01390609324282</v>
      </c>
      <c r="W232" s="123">
        <f t="shared" ref="W232:Y232" si="113">SUM(W233:W234)</f>
        <v>117.62030868678424</v>
      </c>
      <c r="X232" s="123">
        <f t="shared" si="113"/>
        <v>99.596844414348794</v>
      </c>
      <c r="Y232" s="123">
        <f t="shared" si="113"/>
        <v>94.532977095593239</v>
      </c>
      <c r="DA232" s="130" t="s">
        <v>2805</v>
      </c>
    </row>
    <row r="233" spans="1:105" ht="12" customHeight="1" x14ac:dyDescent="0.25">
      <c r="A233" s="97" t="s">
        <v>212</v>
      </c>
      <c r="B233" s="99">
        <v>174.18763221634018</v>
      </c>
      <c r="C233" s="99">
        <v>171.14467323051807</v>
      </c>
      <c r="D233" s="99">
        <v>166.86029956223891</v>
      </c>
      <c r="E233" s="99">
        <v>162.62444328379578</v>
      </c>
      <c r="F233" s="99">
        <v>175.97765089540644</v>
      </c>
      <c r="G233" s="99">
        <v>169.37409402834334</v>
      </c>
      <c r="H233" s="99">
        <v>162.24683663095544</v>
      </c>
      <c r="I233" s="99">
        <v>138.59546779847099</v>
      </c>
      <c r="J233" s="99">
        <v>148.55378358055245</v>
      </c>
      <c r="K233" s="99">
        <v>152.74923159102377</v>
      </c>
      <c r="L233" s="99">
        <v>146.78648627060895</v>
      </c>
      <c r="M233" s="99">
        <v>127.21137218390784</v>
      </c>
      <c r="N233" s="99">
        <v>144.00696246046724</v>
      </c>
      <c r="O233" s="99">
        <v>151.70109894777812</v>
      </c>
      <c r="P233" s="99">
        <v>107.64792126720683</v>
      </c>
      <c r="Q233" s="99">
        <v>116.54226428317149</v>
      </c>
      <c r="R233" s="99">
        <v>126.35025901400911</v>
      </c>
      <c r="S233" s="99">
        <v>121.51077438370409</v>
      </c>
      <c r="T233" s="99">
        <v>112.28171061232716</v>
      </c>
      <c r="U233" s="99">
        <v>108.81696879535612</v>
      </c>
      <c r="V233" s="99">
        <v>106.53816216489626</v>
      </c>
      <c r="W233" s="99">
        <v>115.96820433234402</v>
      </c>
      <c r="X233" s="99">
        <v>98.201059314474776</v>
      </c>
      <c r="Y233" s="99">
        <v>93.182962585360755</v>
      </c>
      <c r="DA233" s="63" t="s">
        <v>2806</v>
      </c>
    </row>
    <row r="234" spans="1:105" ht="12" customHeight="1" x14ac:dyDescent="0.25">
      <c r="A234" s="97" t="s">
        <v>53</v>
      </c>
      <c r="B234" s="99">
        <v>2.2779402462236455</v>
      </c>
      <c r="C234" s="99">
        <v>2.2061537245339098</v>
      </c>
      <c r="D234" s="99">
        <v>2.144951349371178</v>
      </c>
      <c r="E234" s="99">
        <v>2.0132056686413953</v>
      </c>
      <c r="F234" s="99">
        <v>2.2211908362785326</v>
      </c>
      <c r="G234" s="99">
        <v>2.1091203760012398</v>
      </c>
      <c r="H234" s="99">
        <v>2.0063019353637372</v>
      </c>
      <c r="I234" s="99">
        <v>1.7317815769959877</v>
      </c>
      <c r="J234" s="99">
        <v>1.8483103337770082</v>
      </c>
      <c r="K234" s="99">
        <v>1.8661867669716461</v>
      </c>
      <c r="L234" s="99">
        <v>1.8040861740854648</v>
      </c>
      <c r="M234" s="99">
        <v>1.5516194549607825</v>
      </c>
      <c r="N234" s="99">
        <v>1.7898345803979798</v>
      </c>
      <c r="O234" s="99">
        <v>1.9048048536698368</v>
      </c>
      <c r="P234" s="99">
        <v>1.3503318895276963</v>
      </c>
      <c r="Q234" s="99">
        <v>1.4753821299538734</v>
      </c>
      <c r="R234" s="99">
        <v>1.6257118939348036</v>
      </c>
      <c r="S234" s="99">
        <v>1.5926838797506757</v>
      </c>
      <c r="T234" s="99">
        <v>1.4955288607542585</v>
      </c>
      <c r="U234" s="99">
        <v>1.4829770047729993</v>
      </c>
      <c r="V234" s="99">
        <v>1.4757439283465645</v>
      </c>
      <c r="W234" s="99">
        <v>1.652104354440223</v>
      </c>
      <c r="X234" s="99">
        <v>1.3957850998740235</v>
      </c>
      <c r="Y234" s="99">
        <v>1.3500145102324901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0.23819933597497689</v>
      </c>
      <c r="C235" s="123">
        <f t="shared" si="114"/>
        <v>0.28455218151496359</v>
      </c>
      <c r="D235" s="123">
        <f t="shared" si="114"/>
        <v>0.22024257402017039</v>
      </c>
      <c r="E235" s="123">
        <f t="shared" si="114"/>
        <v>0.77963216526324175</v>
      </c>
      <c r="F235" s="123">
        <f t="shared" si="114"/>
        <v>0.24210149734281644</v>
      </c>
      <c r="G235" s="123">
        <f t="shared" si="114"/>
        <v>0.35149075180682665</v>
      </c>
      <c r="H235" s="123">
        <f t="shared" si="114"/>
        <v>0.49201077772570451</v>
      </c>
      <c r="I235" s="123">
        <f t="shared" si="114"/>
        <v>0.23260010995737879</v>
      </c>
      <c r="J235" s="123">
        <f t="shared" si="114"/>
        <v>0.24022597192471939</v>
      </c>
      <c r="K235" s="123">
        <f t="shared" si="114"/>
        <v>0.27996219731121086</v>
      </c>
      <c r="L235" s="123">
        <f t="shared" si="114"/>
        <v>0.26629334968759993</v>
      </c>
      <c r="M235" s="123">
        <f t="shared" si="114"/>
        <v>0.25042823168170836</v>
      </c>
      <c r="N235" s="123">
        <f t="shared" si="114"/>
        <v>0.24316105702251467</v>
      </c>
      <c r="O235" s="123">
        <f t="shared" si="114"/>
        <v>0.2478701386516165</v>
      </c>
      <c r="P235" s="123">
        <f t="shared" si="114"/>
        <v>0.25153590633346551</v>
      </c>
      <c r="Q235" s="123">
        <f t="shared" si="114"/>
        <v>0.25671438961986054</v>
      </c>
      <c r="R235" s="123">
        <f t="shared" si="114"/>
        <v>0.30583051979634501</v>
      </c>
      <c r="S235" s="123">
        <f t="shared" si="114"/>
        <v>0.3256247865338015</v>
      </c>
      <c r="T235" s="123">
        <f t="shared" si="114"/>
        <v>0.39040099483344243</v>
      </c>
      <c r="U235" s="123">
        <f t="shared" si="114"/>
        <v>0.4564596167371876</v>
      </c>
      <c r="V235" s="123">
        <f t="shared" si="114"/>
        <v>0.58730331301714156</v>
      </c>
      <c r="W235" s="123">
        <f t="shared" si="114"/>
        <v>0.64699362851726105</v>
      </c>
      <c r="X235" s="123">
        <f t="shared" si="114"/>
        <v>0.49234509477304539</v>
      </c>
      <c r="Y235" s="123">
        <f t="shared" si="114"/>
        <v>0.49407013985482512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0.23819933597497689</v>
      </c>
      <c r="C236" s="99">
        <f>RES_hhdet_fecs!C67</f>
        <v>0.28455218151496359</v>
      </c>
      <c r="D236" s="99">
        <f>RES_hhdet_fecs!D67</f>
        <v>0.22024257402017039</v>
      </c>
      <c r="E236" s="99">
        <f>RES_hhdet_fecs!E67</f>
        <v>0.77963216526324175</v>
      </c>
      <c r="F236" s="99">
        <f>RES_hhdet_fecs!F67</f>
        <v>0.24210149734281644</v>
      </c>
      <c r="G236" s="99">
        <f>RES_hhdet_fecs!G67</f>
        <v>0.35149075180682665</v>
      </c>
      <c r="H236" s="99">
        <f>RES_hhdet_fecs!H67</f>
        <v>0.49201077772570451</v>
      </c>
      <c r="I236" s="99">
        <f>RES_hhdet_fecs!I67</f>
        <v>0.23260010995737879</v>
      </c>
      <c r="J236" s="99">
        <f>RES_hhdet_fecs!J67</f>
        <v>0.24022597192471939</v>
      </c>
      <c r="K236" s="99">
        <f>RES_hhdet_fecs!K67</f>
        <v>0.27996219731121086</v>
      </c>
      <c r="L236" s="99">
        <f>RES_hhdet_fecs!L67</f>
        <v>0.26629334968759993</v>
      </c>
      <c r="M236" s="99">
        <f>RES_hhdet_fecs!M67</f>
        <v>0.25042823168170836</v>
      </c>
      <c r="N236" s="99">
        <f>RES_hhdet_fecs!N67</f>
        <v>0.24316105702251467</v>
      </c>
      <c r="O236" s="99">
        <f>RES_hhdet_fecs!O67</f>
        <v>0.2478701386516165</v>
      </c>
      <c r="P236" s="99">
        <f>RES_hhdet_fecs!P67</f>
        <v>0.25153590633346551</v>
      </c>
      <c r="Q236" s="99">
        <f>RES_hhdet_fecs!Q67</f>
        <v>0.25671438961986054</v>
      </c>
      <c r="R236" s="99">
        <f>RES_hhdet_fecs!R67</f>
        <v>0.30583051979634501</v>
      </c>
      <c r="S236" s="99">
        <f>RES_hhdet_fecs!S67</f>
        <v>0.3256247865338015</v>
      </c>
      <c r="T236" s="99">
        <f>RES_hhdet_fecs!T67</f>
        <v>0.39040099483344243</v>
      </c>
      <c r="U236" s="99">
        <f>RES_hhdet_fecs!U67</f>
        <v>0.4564596167371876</v>
      </c>
      <c r="V236" s="99">
        <f>RES_hhdet_fecs!V67</f>
        <v>0.58730331301714156</v>
      </c>
      <c r="W236" s="99">
        <f>RES_hhdet_fecs!W67</f>
        <v>0.64699362851726105</v>
      </c>
      <c r="X236" s="99">
        <f>RES_hhdet_fecs!X67</f>
        <v>0.49234509477304539</v>
      </c>
      <c r="Y236" s="99">
        <f>RES_hhdet_fecs!Y67</f>
        <v>0.49407013985482512</v>
      </c>
      <c r="DA236" s="63" t="s">
        <v>2809</v>
      </c>
    </row>
    <row r="237" spans="1:105" ht="12" customHeight="1" x14ac:dyDescent="0.25">
      <c r="A237" s="121" t="s">
        <v>55</v>
      </c>
      <c r="B237" s="123">
        <v>18.487537005714564</v>
      </c>
      <c r="C237" s="123">
        <v>16.900025018377484</v>
      </c>
      <c r="D237" s="123">
        <v>17.819180987401641</v>
      </c>
      <c r="E237" s="123">
        <v>17.296607212472928</v>
      </c>
      <c r="F237" s="123">
        <v>17.965658051557568</v>
      </c>
      <c r="G237" s="123">
        <v>16.52045401149741</v>
      </c>
      <c r="H237" s="123">
        <v>17.299269520886853</v>
      </c>
      <c r="I237" s="123">
        <v>16.253866013158099</v>
      </c>
      <c r="J237" s="123">
        <v>16.381707898651285</v>
      </c>
      <c r="K237" s="123">
        <v>15.596195509349236</v>
      </c>
      <c r="L237" s="123">
        <v>15.400019125671376</v>
      </c>
      <c r="M237" s="123">
        <v>18.071092942788734</v>
      </c>
      <c r="N237" s="123">
        <v>17.847897935478979</v>
      </c>
      <c r="O237" s="123">
        <v>17.33013828982434</v>
      </c>
      <c r="P237" s="123">
        <v>16.649047059418322</v>
      </c>
      <c r="Q237" s="123">
        <v>16.676135282698219</v>
      </c>
      <c r="R237" s="123">
        <v>16.894280159606748</v>
      </c>
      <c r="S237" s="123">
        <v>17.316598497102071</v>
      </c>
      <c r="T237" s="123">
        <v>16.866473802090606</v>
      </c>
      <c r="U237" s="123">
        <v>16.693635685709697</v>
      </c>
      <c r="V237" s="123">
        <v>16.963199640029988</v>
      </c>
      <c r="W237" s="123">
        <v>16.117727150753957</v>
      </c>
      <c r="X237" s="123">
        <v>11.899860405628125</v>
      </c>
      <c r="Y237" s="123">
        <v>10.587418421795599</v>
      </c>
      <c r="DA237" s="130" t="s">
        <v>2810</v>
      </c>
    </row>
    <row r="238" spans="1:105" ht="12" customHeight="1" x14ac:dyDescent="0.25">
      <c r="A238" s="97" t="s">
        <v>134</v>
      </c>
      <c r="B238" s="99">
        <v>18.560642991383386</v>
      </c>
      <c r="C238" s="99">
        <v>16.987822608969783</v>
      </c>
      <c r="D238" s="99">
        <v>17.943216310596963</v>
      </c>
      <c r="E238" s="99">
        <v>17.36974642844557</v>
      </c>
      <c r="F238" s="99">
        <v>18.057988101290881</v>
      </c>
      <c r="G238" s="99">
        <v>16.567735446979171</v>
      </c>
      <c r="H238" s="99">
        <v>17.383520568009697</v>
      </c>
      <c r="I238" s="99">
        <v>16.299780483101326</v>
      </c>
      <c r="J238" s="99">
        <v>16.460017525877035</v>
      </c>
      <c r="K238" s="99">
        <v>15.664223109770477</v>
      </c>
      <c r="L238" s="99">
        <v>15.45307356072944</v>
      </c>
      <c r="M238" s="99">
        <v>18.210995775117155</v>
      </c>
      <c r="N238" s="99">
        <v>17.979349247969765</v>
      </c>
      <c r="O238" s="99">
        <v>17.383974568861838</v>
      </c>
      <c r="P238" s="99">
        <v>16.81209521465906</v>
      </c>
      <c r="Q238" s="99">
        <v>16.8216346579045</v>
      </c>
      <c r="R238" s="99">
        <v>17.097397115418691</v>
      </c>
      <c r="S238" s="99">
        <v>17.476635777387056</v>
      </c>
      <c r="T238" s="99">
        <v>16.967570343354147</v>
      </c>
      <c r="U238" s="99">
        <v>16.80201179738043</v>
      </c>
      <c r="V238" s="99">
        <v>17.038945704563332</v>
      </c>
      <c r="W238" s="99">
        <v>16.157494506747152</v>
      </c>
      <c r="X238" s="99">
        <v>11.914993198025195</v>
      </c>
      <c r="Y238" s="99">
        <v>10.586957747475187</v>
      </c>
      <c r="DA238" s="63" t="s">
        <v>2811</v>
      </c>
    </row>
    <row r="239" spans="1:105" ht="12" customHeight="1" x14ac:dyDescent="0.25">
      <c r="A239" s="97" t="s">
        <v>133</v>
      </c>
      <c r="B239" s="99">
        <v>12.547038235602189</v>
      </c>
      <c r="C239" s="99">
        <v>11.480012741851095</v>
      </c>
      <c r="D239" s="99">
        <v>12.037101372228875</v>
      </c>
      <c r="E239" s="99">
        <v>11.925105337158474</v>
      </c>
      <c r="F239" s="99">
        <v>12.407827265989781</v>
      </c>
      <c r="G239" s="99">
        <v>11.30440286562761</v>
      </c>
      <c r="H239" s="99">
        <v>11.837282802760557</v>
      </c>
      <c r="I239" s="99">
        <v>11.412829925098809</v>
      </c>
      <c r="J239" s="99">
        <v>11.487121156649813</v>
      </c>
      <c r="K239" s="99">
        <v>10.905292998944423</v>
      </c>
      <c r="L239" s="99">
        <v>12.071097226634668</v>
      </c>
      <c r="M239" s="99">
        <v>12.881212256762117</v>
      </c>
      <c r="N239" s="99">
        <v>13.253477241125603</v>
      </c>
      <c r="O239" s="99">
        <v>13.093984495068941</v>
      </c>
      <c r="P239" s="99">
        <v>12.344811861007777</v>
      </c>
      <c r="Q239" s="99">
        <v>12.653981730974273</v>
      </c>
      <c r="R239" s="99">
        <v>12.950486652315528</v>
      </c>
      <c r="S239" s="99">
        <v>13.645789076822663</v>
      </c>
      <c r="T239" s="99">
        <v>13.4586725665836</v>
      </c>
      <c r="U239" s="99">
        <v>13.454307865579475</v>
      </c>
      <c r="V239" s="99">
        <v>13.923518784070067</v>
      </c>
      <c r="W239" s="99">
        <v>13.401961925839345</v>
      </c>
      <c r="X239" s="99">
        <v>9.6512678612165317</v>
      </c>
      <c r="Y239" s="99">
        <v>8.6785856462733459</v>
      </c>
      <c r="DA239" s="63" t="s">
        <v>2812</v>
      </c>
    </row>
    <row r="240" spans="1:105" ht="12" customHeight="1" x14ac:dyDescent="0.25">
      <c r="A240" s="100" t="s">
        <v>212</v>
      </c>
      <c r="B240" s="102">
        <v>4.6907363418733361</v>
      </c>
      <c r="C240" s="102">
        <v>4.088402069967997</v>
      </c>
      <c r="D240" s="102">
        <v>3.9331242967696367</v>
      </c>
      <c r="E240" s="102">
        <v>4.2404516835005266</v>
      </c>
      <c r="F240" s="102">
        <v>4.2413050275984894</v>
      </c>
      <c r="G240" s="102">
        <v>3.5171377752546076</v>
      </c>
      <c r="H240" s="102">
        <v>3.4522090053955727</v>
      </c>
      <c r="I240" s="102">
        <v>3.8744642758270267</v>
      </c>
      <c r="J240" s="102">
        <v>3.5898374798292214</v>
      </c>
      <c r="K240" s="102">
        <v>3.0998850491148895</v>
      </c>
      <c r="L240" s="102">
        <v>6.6496155885521864</v>
      </c>
      <c r="M240" s="102">
        <v>3.4615687057459925</v>
      </c>
      <c r="N240" s="102">
        <v>4.4722802396155323</v>
      </c>
      <c r="O240" s="102">
        <v>4.5898549767608019</v>
      </c>
      <c r="P240" s="102">
        <v>3.1928250900069233</v>
      </c>
      <c r="Q240" s="102">
        <v>3.7213532000036613</v>
      </c>
      <c r="R240" s="102">
        <v>3.5691723230389738</v>
      </c>
      <c r="S240" s="102">
        <v>4.1573133392415436</v>
      </c>
      <c r="T240" s="102">
        <v>4.0065197465299036</v>
      </c>
      <c r="U240" s="102">
        <v>3.6116254415185778</v>
      </c>
      <c r="V240" s="102">
        <v>3.7496693695061314</v>
      </c>
      <c r="W240" s="102">
        <v>3.6011980037349267</v>
      </c>
      <c r="X240" s="102">
        <v>0.99939615806571813</v>
      </c>
      <c r="Y240" s="102">
        <v>0.71761366266220594</v>
      </c>
      <c r="DA240" s="131" t="s">
        <v>2813</v>
      </c>
    </row>
    <row r="241" spans="1:105" ht="12" customHeight="1" x14ac:dyDescent="0.25">
      <c r="A241" s="103" t="s">
        <v>52</v>
      </c>
      <c r="B241" s="105">
        <v>7.856301893728852</v>
      </c>
      <c r="C241" s="105">
        <v>7.3916106718830976</v>
      </c>
      <c r="D241" s="105">
        <v>8.1039770754592375</v>
      </c>
      <c r="E241" s="105">
        <v>7.6846536536579464</v>
      </c>
      <c r="F241" s="105">
        <v>8.1665222383912877</v>
      </c>
      <c r="G241" s="105">
        <v>7.7872650903730047</v>
      </c>
      <c r="H241" s="105">
        <v>8.3850737973649849</v>
      </c>
      <c r="I241" s="105">
        <v>7.538365649271781</v>
      </c>
      <c r="J241" s="105">
        <v>7.8972836768205914</v>
      </c>
      <c r="K241" s="105">
        <v>7.8054079498295348</v>
      </c>
      <c r="L241" s="105">
        <v>5.4214816380824837</v>
      </c>
      <c r="M241" s="105">
        <v>9.4196435510161241</v>
      </c>
      <c r="N241" s="105">
        <v>8.7811970015100709</v>
      </c>
      <c r="O241" s="105">
        <v>8.5041295183081385</v>
      </c>
      <c r="P241" s="105">
        <v>9.1519867710008533</v>
      </c>
      <c r="Q241" s="105">
        <v>8.932628530970609</v>
      </c>
      <c r="R241" s="105">
        <v>9.3813143292765524</v>
      </c>
      <c r="S241" s="105">
        <v>9.4884757375811191</v>
      </c>
      <c r="T241" s="105">
        <v>9.4521528200536959</v>
      </c>
      <c r="U241" s="105">
        <v>9.8426824240609001</v>
      </c>
      <c r="V241" s="105">
        <v>10.173849414563934</v>
      </c>
      <c r="W241" s="105">
        <v>9.8007639221044158</v>
      </c>
      <c r="X241" s="105">
        <v>8.6518717031508139</v>
      </c>
      <c r="Y241" s="105">
        <v>7.9609719836111399</v>
      </c>
      <c r="DA241" s="132" t="s">
        <v>2814</v>
      </c>
    </row>
    <row r="242" spans="1:105" ht="12" customHeight="1" x14ac:dyDescent="0.25">
      <c r="A242" s="106" t="s">
        <v>122</v>
      </c>
      <c r="B242" s="102">
        <v>15.258693293199105</v>
      </c>
      <c r="C242" s="102">
        <v>14.475813828166068</v>
      </c>
      <c r="D242" s="102">
        <v>14.350870378303966</v>
      </c>
      <c r="E242" s="102">
        <v>15.077113501664353</v>
      </c>
      <c r="F242" s="102">
        <v>15.044772427447455</v>
      </c>
      <c r="G242" s="102">
        <v>13.793210664175328</v>
      </c>
      <c r="H242" s="102">
        <v>14.194452734915089</v>
      </c>
      <c r="I242" s="102">
        <v>14.24992393799339</v>
      </c>
      <c r="J242" s="102">
        <v>14.340498213103416</v>
      </c>
      <c r="K242" s="102">
        <v>13.161441925720768</v>
      </c>
      <c r="L242" s="102">
        <v>14.335148970378366</v>
      </c>
      <c r="M242" s="102">
        <v>15.381369762679398</v>
      </c>
      <c r="N242" s="102">
        <v>16.315522964939387</v>
      </c>
      <c r="O242" s="102">
        <v>17.113750195156815</v>
      </c>
      <c r="P242" s="102">
        <v>15.16700694538704</v>
      </c>
      <c r="Q242" s="102">
        <v>15.685931125315671</v>
      </c>
      <c r="R242" s="102">
        <v>15.619190079862573</v>
      </c>
      <c r="S242" s="102">
        <v>16.470577770777506</v>
      </c>
      <c r="T242" s="102">
        <v>16.483929502295382</v>
      </c>
      <c r="U242" s="102">
        <v>16.154960548267969</v>
      </c>
      <c r="V242" s="102">
        <v>16.624001555645652</v>
      </c>
      <c r="W242" s="102">
        <v>16.021599793183736</v>
      </c>
      <c r="X242" s="102">
        <v>11.90888444462006</v>
      </c>
      <c r="Y242" s="102">
        <v>11.097178628846512</v>
      </c>
      <c r="DA242" s="131" t="s">
        <v>2815</v>
      </c>
    </row>
    <row r="243" spans="1:105" ht="12" customHeight="1" x14ac:dyDescent="0.25">
      <c r="A243" s="107" t="s">
        <v>121</v>
      </c>
      <c r="B243" s="105">
        <v>11.664168503559846</v>
      </c>
      <c r="C243" s="105">
        <v>11.119161605981335</v>
      </c>
      <c r="D243" s="105">
        <v>10.959428279859111</v>
      </c>
      <c r="E243" s="105">
        <v>11.638433096869548</v>
      </c>
      <c r="F243" s="105">
        <v>11.605293849234666</v>
      </c>
      <c r="G243" s="105">
        <v>10.608702183854158</v>
      </c>
      <c r="H243" s="105">
        <v>10.879523367177327</v>
      </c>
      <c r="I243" s="105">
        <v>11.106232777969062</v>
      </c>
      <c r="J243" s="105">
        <v>11.116748981269156</v>
      </c>
      <c r="K243" s="105">
        <v>10.152042439557976</v>
      </c>
      <c r="L243" s="105">
        <v>12.053473493386143</v>
      </c>
      <c r="M243" s="105">
        <v>11.856949204279719</v>
      </c>
      <c r="N243" s="105">
        <v>12.909755271655056</v>
      </c>
      <c r="O243" s="105">
        <v>13.66163588690128</v>
      </c>
      <c r="P243" s="105">
        <v>11.835337527968255</v>
      </c>
      <c r="Q243" s="105">
        <v>12.45496328921327</v>
      </c>
      <c r="R243" s="105">
        <v>12.445792505403535</v>
      </c>
      <c r="S243" s="105">
        <v>13.293924641777943</v>
      </c>
      <c r="T243" s="105">
        <v>13.365669192830021</v>
      </c>
      <c r="U243" s="105">
        <v>13.080254771244716</v>
      </c>
      <c r="V243" s="105">
        <v>13.580081692899029</v>
      </c>
      <c r="W243" s="105">
        <v>13.188396133271116</v>
      </c>
      <c r="X243" s="105">
        <v>9.5684915266354711</v>
      </c>
      <c r="Y243" s="105">
        <v>8.9158608550834675</v>
      </c>
      <c r="DA243" s="132" t="s">
        <v>2816</v>
      </c>
    </row>
    <row r="244" spans="1:105" ht="12" customHeight="1" x14ac:dyDescent="0.25">
      <c r="A244" s="108" t="s">
        <v>53</v>
      </c>
      <c r="B244" s="99">
        <v>3.8570592695087722</v>
      </c>
      <c r="C244" s="99">
        <v>3.4703559231140764</v>
      </c>
      <c r="D244" s="99">
        <v>3.1416572263038498</v>
      </c>
      <c r="E244" s="99">
        <v>3.6591017550785376</v>
      </c>
      <c r="F244" s="99">
        <v>3.5344263520223076</v>
      </c>
      <c r="G244" s="99">
        <v>2.9441150906861697</v>
      </c>
      <c r="H244" s="99">
        <v>2.8642409640758109</v>
      </c>
      <c r="I244" s="99">
        <v>3.4745248822137347</v>
      </c>
      <c r="J244" s="99">
        <v>3.215141656089572</v>
      </c>
      <c r="K244" s="99">
        <v>2.6879040043036206</v>
      </c>
      <c r="L244" s="99">
        <v>6.396124710213444</v>
      </c>
      <c r="M244" s="99">
        <v>3.0241095878638902</v>
      </c>
      <c r="N244" s="99">
        <v>4.1650506641414333</v>
      </c>
      <c r="O244" s="99">
        <v>4.5789510673343115</v>
      </c>
      <c r="P244" s="99">
        <v>2.9072713842359401</v>
      </c>
      <c r="Q244" s="99">
        <v>3.4662289044320005</v>
      </c>
      <c r="R244" s="99">
        <v>3.2447410517778366</v>
      </c>
      <c r="S244" s="99">
        <v>3.842858433810513</v>
      </c>
      <c r="T244" s="99">
        <v>3.8059692233549289</v>
      </c>
      <c r="U244" s="99">
        <v>3.4046606731164912</v>
      </c>
      <c r="V244" s="99">
        <v>3.5779759303536247</v>
      </c>
      <c r="W244" s="99">
        <v>3.5206756281278628</v>
      </c>
      <c r="X244" s="99">
        <v>1.0054464939360741</v>
      </c>
      <c r="Y244" s="99">
        <v>0.76632612343193562</v>
      </c>
      <c r="DA244" s="63" t="s">
        <v>2817</v>
      </c>
    </row>
    <row r="245" spans="1:105" ht="12" customHeight="1" x14ac:dyDescent="0.25">
      <c r="A245" s="108" t="s">
        <v>52</v>
      </c>
      <c r="B245" s="99">
        <v>7.8071092340510786</v>
      </c>
      <c r="C245" s="99">
        <v>7.6488056828672599</v>
      </c>
      <c r="D245" s="99">
        <v>7.8177710535552611</v>
      </c>
      <c r="E245" s="99">
        <v>7.9793313417910072</v>
      </c>
      <c r="F245" s="99">
        <v>8.0708674972123582</v>
      </c>
      <c r="G245" s="99">
        <v>7.664587093167988</v>
      </c>
      <c r="H245" s="99">
        <v>8.0152824031015157</v>
      </c>
      <c r="I245" s="99">
        <v>7.6317078957553255</v>
      </c>
      <c r="J245" s="99">
        <v>7.901607325179584</v>
      </c>
      <c r="K245" s="99">
        <v>7.4641384352543545</v>
      </c>
      <c r="L245" s="99">
        <v>5.6573487831726972</v>
      </c>
      <c r="M245" s="99">
        <v>8.8328396164158303</v>
      </c>
      <c r="N245" s="99">
        <v>8.7447046075136221</v>
      </c>
      <c r="O245" s="99">
        <v>9.0826848195669676</v>
      </c>
      <c r="P245" s="99">
        <v>8.9280661437323143</v>
      </c>
      <c r="Q245" s="99">
        <v>8.9887343847812673</v>
      </c>
      <c r="R245" s="99">
        <v>9.2010514536256984</v>
      </c>
      <c r="S245" s="99">
        <v>9.451066207967429</v>
      </c>
      <c r="T245" s="99">
        <v>9.5596999694750924</v>
      </c>
      <c r="U245" s="99">
        <v>9.6755940981282258</v>
      </c>
      <c r="V245" s="99">
        <v>10.002105762545401</v>
      </c>
      <c r="W245" s="99">
        <v>9.6677205051432527</v>
      </c>
      <c r="X245" s="99">
        <v>8.5630450326993977</v>
      </c>
      <c r="Y245" s="99">
        <v>8.1495347316515314</v>
      </c>
      <c r="DA245" s="63" t="s">
        <v>2818</v>
      </c>
    </row>
    <row r="246" spans="1:105" ht="12" customHeight="1" x14ac:dyDescent="0.25">
      <c r="A246" s="121" t="s">
        <v>54</v>
      </c>
      <c r="B246" s="123">
        <v>10.961421512629727</v>
      </c>
      <c r="C246" s="123">
        <v>10.133280977207342</v>
      </c>
      <c r="D246" s="123">
        <v>10.774818913341232</v>
      </c>
      <c r="E246" s="123">
        <v>9.8278211915416502</v>
      </c>
      <c r="F246" s="123">
        <v>9.2471202914626005</v>
      </c>
      <c r="G246" s="123">
        <v>9.2794942268157374</v>
      </c>
      <c r="H246" s="123">
        <v>9.5856392998668962</v>
      </c>
      <c r="I246" s="123">
        <v>9.9700593008810241</v>
      </c>
      <c r="J246" s="123">
        <v>9.7697919548436545</v>
      </c>
      <c r="K246" s="123">
        <v>8.2795717006934577</v>
      </c>
      <c r="L246" s="123">
        <v>9.481450179285007</v>
      </c>
      <c r="M246" s="123">
        <v>10.305913915654875</v>
      </c>
      <c r="N246" s="123">
        <v>10.452903258499173</v>
      </c>
      <c r="O246" s="123">
        <v>9.8627090947587241</v>
      </c>
      <c r="P246" s="123">
        <v>9.3189838200545658</v>
      </c>
      <c r="Q246" s="123">
        <v>9.2904227988294501</v>
      </c>
      <c r="R246" s="123">
        <v>9.2903640414900774</v>
      </c>
      <c r="S246" s="123">
        <v>9.4873619865130401</v>
      </c>
      <c r="T246" s="123">
        <v>9.2416336910830736</v>
      </c>
      <c r="U246" s="123">
        <v>9.1956217376404918</v>
      </c>
      <c r="V246" s="123">
        <v>9.5050352344807099</v>
      </c>
      <c r="W246" s="123">
        <v>8.9974162027782949</v>
      </c>
      <c r="X246" s="123">
        <v>9.6412304254363796</v>
      </c>
      <c r="Y246" s="123">
        <v>8.9278036498454725</v>
      </c>
      <c r="DA246" s="130" t="s">
        <v>2819</v>
      </c>
    </row>
    <row r="247" spans="1:105" ht="12" customHeight="1" x14ac:dyDescent="0.25">
      <c r="A247" s="97" t="s">
        <v>175</v>
      </c>
      <c r="B247" s="99">
        <v>11.069842357632236</v>
      </c>
      <c r="C247" s="99">
        <v>10.212530458116072</v>
      </c>
      <c r="D247" s="99">
        <v>10.884171380552953</v>
      </c>
      <c r="E247" s="99">
        <v>9.8906054171513258</v>
      </c>
      <c r="F247" s="99">
        <v>9.3337020168552893</v>
      </c>
      <c r="G247" s="99">
        <v>9.314421380006177</v>
      </c>
      <c r="H247" s="99">
        <v>9.6380069066885685</v>
      </c>
      <c r="I247" s="99">
        <v>10.014132004554025</v>
      </c>
      <c r="J247" s="99">
        <v>9.8247729301291979</v>
      </c>
      <c r="K247" s="99">
        <v>8.3400323275088049</v>
      </c>
      <c r="L247" s="99">
        <v>9.5309070715593549</v>
      </c>
      <c r="M247" s="99">
        <v>10.413119217942423</v>
      </c>
      <c r="N247" s="99">
        <v>10.582338342492838</v>
      </c>
      <c r="O247" s="99">
        <v>9.9713831125042542</v>
      </c>
      <c r="P247" s="99">
        <v>9.5193821675181756</v>
      </c>
      <c r="Q247" s="99">
        <v>9.4919174830559321</v>
      </c>
      <c r="R247" s="99">
        <v>9.5322995723784079</v>
      </c>
      <c r="S247" s="99">
        <v>9.7587301324466971</v>
      </c>
      <c r="T247" s="99">
        <v>9.5273475705853734</v>
      </c>
      <c r="U247" s="99">
        <v>9.5297969585272462</v>
      </c>
      <c r="V247" s="99">
        <v>9.8866699896111374</v>
      </c>
      <c r="W247" s="99">
        <v>9.3521377778713539</v>
      </c>
      <c r="X247" s="99">
        <v>9.9350254844923729</v>
      </c>
      <c r="Y247" s="99">
        <v>9.1919894794875994</v>
      </c>
      <c r="DA247" s="63" t="s">
        <v>2820</v>
      </c>
    </row>
    <row r="248" spans="1:105" ht="12" customHeight="1" x14ac:dyDescent="0.25">
      <c r="A248" s="109" t="s">
        <v>120</v>
      </c>
      <c r="B248" s="110">
        <v>8.2779413064487422</v>
      </c>
      <c r="C248" s="110">
        <v>8.6522843165735193</v>
      </c>
      <c r="D248" s="110">
        <v>8.6026410881804232</v>
      </c>
      <c r="E248" s="110">
        <v>8.3261196432601832</v>
      </c>
      <c r="F248" s="110">
        <v>6.8733094391557268</v>
      </c>
      <c r="G248" s="110">
        <v>7.4129824893625829</v>
      </c>
      <c r="H248" s="110">
        <v>7.5939979444876577</v>
      </c>
      <c r="I248" s="110">
        <v>7.8314938732421702</v>
      </c>
      <c r="J248" s="110">
        <v>8.1513293945472203</v>
      </c>
      <c r="K248" s="110">
        <v>5.8197093539353668</v>
      </c>
      <c r="L248" s="110">
        <v>8.1145778839162936</v>
      </c>
      <c r="M248" s="110">
        <v>7.675261754523631</v>
      </c>
      <c r="N248" s="110">
        <v>8.3255416346699498</v>
      </c>
      <c r="O248" s="110">
        <v>8.5583759698445707</v>
      </c>
      <c r="P248" s="110">
        <v>7.0085182653759048</v>
      </c>
      <c r="Q248" s="110">
        <v>7.4372584485254878</v>
      </c>
      <c r="R248" s="110">
        <v>7.2460002980356766</v>
      </c>
      <c r="S248" s="110">
        <v>7.5171947981216318</v>
      </c>
      <c r="T248" s="110">
        <v>7.3731556014312032</v>
      </c>
      <c r="U248" s="110">
        <v>7.1367748789506003</v>
      </c>
      <c r="V248" s="110">
        <v>7.2615215114621128</v>
      </c>
      <c r="W248" s="110">
        <v>6.7250132524911619</v>
      </c>
      <c r="X248" s="110">
        <v>7.445543626217626</v>
      </c>
      <c r="Y248" s="110">
        <v>6.761478260301768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110.74009378149458</v>
      </c>
      <c r="C250" s="118">
        <f t="shared" si="115"/>
        <v>108.94975838024898</v>
      </c>
      <c r="D250" s="118">
        <f t="shared" si="115"/>
        <v>108.49013229174625</v>
      </c>
      <c r="E250" s="118">
        <f t="shared" si="115"/>
        <v>107.35807393685056</v>
      </c>
      <c r="F250" s="118">
        <f t="shared" si="115"/>
        <v>114.9169134585278</v>
      </c>
      <c r="G250" s="118">
        <f t="shared" si="115"/>
        <v>111.65562274700714</v>
      </c>
      <c r="H250" s="118">
        <f t="shared" si="115"/>
        <v>109.94927886080713</v>
      </c>
      <c r="I250" s="118">
        <f t="shared" si="115"/>
        <v>96.398018343027246</v>
      </c>
      <c r="J250" s="118">
        <f t="shared" si="115"/>
        <v>103.21795369824893</v>
      </c>
      <c r="K250" s="118">
        <f t="shared" si="115"/>
        <v>105.39652077346921</v>
      </c>
      <c r="L250" s="118">
        <f t="shared" si="115"/>
        <v>103.77003669311185</v>
      </c>
      <c r="M250" s="118">
        <f t="shared" si="115"/>
        <v>95.675918536249583</v>
      </c>
      <c r="N250" s="118">
        <f t="shared" si="115"/>
        <v>107.64774034320821</v>
      </c>
      <c r="O250" s="118">
        <f t="shared" si="115"/>
        <v>113.819740487781</v>
      </c>
      <c r="P250" s="118">
        <f t="shared" si="115"/>
        <v>86.147320822111567</v>
      </c>
      <c r="Q250" s="118">
        <f t="shared" si="115"/>
        <v>93.169116746546422</v>
      </c>
      <c r="R250" s="118">
        <f t="shared" ref="R250:V250" si="116">R251+R254+R256+R265</f>
        <v>101.73020974375089</v>
      </c>
      <c r="S250" s="118">
        <f t="shared" si="116"/>
        <v>101.37525269342939</v>
      </c>
      <c r="T250" s="118">
        <f t="shared" si="116"/>
        <v>97.134279157841405</v>
      </c>
      <c r="U250" s="118">
        <f t="shared" si="116"/>
        <v>97.014883939272593</v>
      </c>
      <c r="V250" s="118">
        <f t="shared" si="116"/>
        <v>98.511992114569239</v>
      </c>
      <c r="W250" s="118">
        <f t="shared" ref="W250:Y250" si="117">W251+W254+W256+W265</f>
        <v>106.63850757296954</v>
      </c>
      <c r="X250" s="118">
        <f t="shared" si="117"/>
        <v>91.632873040511029</v>
      </c>
      <c r="Y250" s="118">
        <f t="shared" si="117"/>
        <v>87.962888085735173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93.052542362521663</v>
      </c>
      <c r="C251" s="123">
        <f t="shared" si="118"/>
        <v>92.413678083713393</v>
      </c>
      <c r="D251" s="123">
        <f t="shared" si="118"/>
        <v>91.021793752940724</v>
      </c>
      <c r="E251" s="123">
        <f t="shared" si="118"/>
        <v>89.469374896920471</v>
      </c>
      <c r="F251" s="123">
        <f t="shared" si="118"/>
        <v>97.975361764788175</v>
      </c>
      <c r="G251" s="123">
        <f t="shared" si="118"/>
        <v>95.174000236944025</v>
      </c>
      <c r="H251" s="123">
        <f t="shared" si="118"/>
        <v>92.240337084529074</v>
      </c>
      <c r="I251" s="123">
        <f t="shared" si="118"/>
        <v>79.620232004319107</v>
      </c>
      <c r="J251" s="123">
        <f t="shared" si="118"/>
        <v>86.301943463103825</v>
      </c>
      <c r="K251" s="123">
        <f t="shared" si="118"/>
        <v>89.669946989903281</v>
      </c>
      <c r="L251" s="123">
        <f t="shared" si="118"/>
        <v>87.265757001182322</v>
      </c>
      <c r="M251" s="123">
        <f t="shared" si="118"/>
        <v>76.776121107000449</v>
      </c>
      <c r="N251" s="123">
        <f t="shared" si="118"/>
        <v>88.53327618977049</v>
      </c>
      <c r="O251" s="123">
        <f t="shared" si="118"/>
        <v>95.109700802354496</v>
      </c>
      <c r="P251" s="123">
        <f t="shared" si="118"/>
        <v>68.11401390545268</v>
      </c>
      <c r="Q251" s="123">
        <f t="shared" si="118"/>
        <v>74.904746463876393</v>
      </c>
      <c r="R251" s="123">
        <f t="shared" ref="R251:V251" si="119">SUM(R252:R253)</f>
        <v>82.890230981143119</v>
      </c>
      <c r="S251" s="123">
        <f t="shared" si="119"/>
        <v>81.701454712560803</v>
      </c>
      <c r="T251" s="123">
        <f t="shared" si="119"/>
        <v>77.350699052431736</v>
      </c>
      <c r="U251" s="123">
        <f t="shared" si="119"/>
        <v>76.798635252866561</v>
      </c>
      <c r="V251" s="123">
        <f t="shared" si="119"/>
        <v>77.033966542752921</v>
      </c>
      <c r="W251" s="123">
        <f t="shared" ref="W251:Y251" si="120">SUM(W252:W253)</f>
        <v>85.631970586651178</v>
      </c>
      <c r="X251" s="123">
        <f t="shared" si="120"/>
        <v>73.924409365506961</v>
      </c>
      <c r="Y251" s="123">
        <f t="shared" si="120"/>
        <v>71.605402914514656</v>
      </c>
      <c r="DA251" s="130" t="s">
        <v>2973</v>
      </c>
    </row>
    <row r="252" spans="1:105" ht="12" customHeight="1" x14ac:dyDescent="0.25">
      <c r="A252" s="97" t="s">
        <v>212</v>
      </c>
      <c r="B252" s="99">
        <v>90.774602116298013</v>
      </c>
      <c r="C252" s="99">
        <v>90.207524359179487</v>
      </c>
      <c r="D252" s="99">
        <v>88.87684240356954</v>
      </c>
      <c r="E252" s="99">
        <v>87.45616922827908</v>
      </c>
      <c r="F252" s="99">
        <v>95.754170928509637</v>
      </c>
      <c r="G252" s="99">
        <v>93.064879860942781</v>
      </c>
      <c r="H252" s="99">
        <v>90.234035149165337</v>
      </c>
      <c r="I252" s="99">
        <v>77.888450427323122</v>
      </c>
      <c r="J252" s="99">
        <v>84.453633129326818</v>
      </c>
      <c r="K252" s="99">
        <v>87.803760222931629</v>
      </c>
      <c r="L252" s="99">
        <v>85.461670827096853</v>
      </c>
      <c r="M252" s="99">
        <v>75.224501652039663</v>
      </c>
      <c r="N252" s="99">
        <v>86.74344160937251</v>
      </c>
      <c r="O252" s="99">
        <v>93.204895948684666</v>
      </c>
      <c r="P252" s="99">
        <v>66.763682015924985</v>
      </c>
      <c r="Q252" s="99">
        <v>73.429364333922521</v>
      </c>
      <c r="R252" s="99">
        <v>81.264519087208313</v>
      </c>
      <c r="S252" s="99">
        <v>80.108770832810123</v>
      </c>
      <c r="T252" s="99">
        <v>75.855170191677473</v>
      </c>
      <c r="U252" s="99">
        <v>75.315658248093555</v>
      </c>
      <c r="V252" s="99">
        <v>75.558222614406361</v>
      </c>
      <c r="W252" s="99">
        <v>83.979866232210952</v>
      </c>
      <c r="X252" s="99">
        <v>72.528624265632942</v>
      </c>
      <c r="Y252" s="99">
        <v>70.255388404282172</v>
      </c>
      <c r="DA252" s="63" t="s">
        <v>2974</v>
      </c>
    </row>
    <row r="253" spans="1:105" ht="12" customHeight="1" x14ac:dyDescent="0.25">
      <c r="A253" s="97" t="s">
        <v>53</v>
      </c>
      <c r="B253" s="99">
        <v>2.2779402462236455</v>
      </c>
      <c r="C253" s="99">
        <v>2.2061537245339098</v>
      </c>
      <c r="D253" s="99">
        <v>2.144951349371178</v>
      </c>
      <c r="E253" s="99">
        <v>2.0132056686413953</v>
      </c>
      <c r="F253" s="99">
        <v>2.2211908362785326</v>
      </c>
      <c r="G253" s="99">
        <v>2.1091203760012398</v>
      </c>
      <c r="H253" s="99">
        <v>2.0063019353637372</v>
      </c>
      <c r="I253" s="99">
        <v>1.7317815769959877</v>
      </c>
      <c r="J253" s="99">
        <v>1.8483103337770082</v>
      </c>
      <c r="K253" s="99">
        <v>1.8661867669716461</v>
      </c>
      <c r="L253" s="99">
        <v>1.8040861740854648</v>
      </c>
      <c r="M253" s="99">
        <v>1.5516194549607825</v>
      </c>
      <c r="N253" s="99">
        <v>1.7898345803979798</v>
      </c>
      <c r="O253" s="99">
        <v>1.9048048536698368</v>
      </c>
      <c r="P253" s="99">
        <v>1.3503318895276963</v>
      </c>
      <c r="Q253" s="99">
        <v>1.4753821299538734</v>
      </c>
      <c r="R253" s="99">
        <v>1.6257118939348036</v>
      </c>
      <c r="S253" s="99">
        <v>1.5926838797506757</v>
      </c>
      <c r="T253" s="99">
        <v>1.4955288607542585</v>
      </c>
      <c r="U253" s="99">
        <v>1.4829770047729993</v>
      </c>
      <c r="V253" s="99">
        <v>1.4757439283465645</v>
      </c>
      <c r="W253" s="99">
        <v>1.652104354440223</v>
      </c>
      <c r="X253" s="99">
        <v>1.3957850998740235</v>
      </c>
      <c r="Y253" s="99">
        <v>1.3500145102324901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0.43185668773187341</v>
      </c>
      <c r="C254" s="123">
        <f t="shared" si="121"/>
        <v>0.53729363296850297</v>
      </c>
      <c r="D254" s="123">
        <f t="shared" si="121"/>
        <v>0.43705119230275286</v>
      </c>
      <c r="E254" s="123">
        <f t="shared" si="121"/>
        <v>1.6437601311699805</v>
      </c>
      <c r="F254" s="123">
        <f t="shared" si="121"/>
        <v>0.54232698795074119</v>
      </c>
      <c r="G254" s="123">
        <f t="shared" si="121"/>
        <v>0.83841525758988422</v>
      </c>
      <c r="H254" s="123">
        <f t="shared" si="121"/>
        <v>1.2532167062355655</v>
      </c>
      <c r="I254" s="123">
        <f t="shared" si="121"/>
        <v>0.61250202803398146</v>
      </c>
      <c r="J254" s="123">
        <f t="shared" si="121"/>
        <v>0.64445185716594711</v>
      </c>
      <c r="K254" s="123">
        <f t="shared" si="121"/>
        <v>0.7750061492182968</v>
      </c>
      <c r="L254" s="123">
        <f t="shared" si="121"/>
        <v>0.76508287019099408</v>
      </c>
      <c r="M254" s="123">
        <f t="shared" si="121"/>
        <v>0.7511630382639165</v>
      </c>
      <c r="N254" s="123">
        <f t="shared" si="121"/>
        <v>0.76325738491361084</v>
      </c>
      <c r="O254" s="123">
        <f t="shared" si="121"/>
        <v>0.81871949200234473</v>
      </c>
      <c r="P254" s="123">
        <f t="shared" si="121"/>
        <v>0.86353437861765914</v>
      </c>
      <c r="Q254" s="123">
        <f t="shared" si="121"/>
        <v>0.9068653300587517</v>
      </c>
      <c r="R254" s="123">
        <f t="shared" si="121"/>
        <v>1.114795102375544</v>
      </c>
      <c r="S254" s="123">
        <f t="shared" si="121"/>
        <v>1.2314579732592659</v>
      </c>
      <c r="T254" s="123">
        <f t="shared" si="121"/>
        <v>1.5172403251454061</v>
      </c>
      <c r="U254" s="123">
        <f t="shared" si="121"/>
        <v>1.8067199755222707</v>
      </c>
      <c r="V254" s="123">
        <f t="shared" si="121"/>
        <v>2.3484685608578761</v>
      </c>
      <c r="W254" s="123">
        <f t="shared" si="121"/>
        <v>2.6066020267385523</v>
      </c>
      <c r="X254" s="123">
        <f t="shared" si="121"/>
        <v>1.9907617897921379</v>
      </c>
      <c r="Y254" s="123">
        <f t="shared" si="121"/>
        <v>2.0031175736284457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0.43185668773187341</v>
      </c>
      <c r="C255" s="99">
        <f>RES_hhdet_tess!C67</f>
        <v>0.53729363296850297</v>
      </c>
      <c r="D255" s="99">
        <f>RES_hhdet_tess!D67</f>
        <v>0.43705119230275286</v>
      </c>
      <c r="E255" s="99">
        <f>RES_hhdet_tess!E67</f>
        <v>1.6437601311699805</v>
      </c>
      <c r="F255" s="99">
        <f>RES_hhdet_tess!F67</f>
        <v>0.54232698795074119</v>
      </c>
      <c r="G255" s="99">
        <f>RES_hhdet_tess!G67</f>
        <v>0.83841525758988422</v>
      </c>
      <c r="H255" s="99">
        <f>RES_hhdet_tess!H67</f>
        <v>1.2532167062355655</v>
      </c>
      <c r="I255" s="99">
        <f>RES_hhdet_tess!I67</f>
        <v>0.61250202803398146</v>
      </c>
      <c r="J255" s="99">
        <f>RES_hhdet_tess!J67</f>
        <v>0.64445185716594711</v>
      </c>
      <c r="K255" s="99">
        <f>RES_hhdet_tess!K67</f>
        <v>0.7750061492182968</v>
      </c>
      <c r="L255" s="99">
        <f>RES_hhdet_tess!L67</f>
        <v>0.76508287019099408</v>
      </c>
      <c r="M255" s="99">
        <f>RES_hhdet_tess!M67</f>
        <v>0.7511630382639165</v>
      </c>
      <c r="N255" s="99">
        <f>RES_hhdet_tess!N67</f>
        <v>0.76325738491361084</v>
      </c>
      <c r="O255" s="99">
        <f>RES_hhdet_tess!O67</f>
        <v>0.81871949200234473</v>
      </c>
      <c r="P255" s="99">
        <f>RES_hhdet_tess!P67</f>
        <v>0.86353437861765914</v>
      </c>
      <c r="Q255" s="99">
        <f>RES_hhdet_tess!Q67</f>
        <v>0.9068653300587517</v>
      </c>
      <c r="R255" s="99">
        <f>RES_hhdet_tess!R67</f>
        <v>1.114795102375544</v>
      </c>
      <c r="S255" s="99">
        <f>RES_hhdet_tess!S67</f>
        <v>1.2314579732592659</v>
      </c>
      <c r="T255" s="99">
        <f>RES_hhdet_tess!T67</f>
        <v>1.5172403251454061</v>
      </c>
      <c r="U255" s="99">
        <f>RES_hhdet_tess!U67</f>
        <v>1.8067199755222707</v>
      </c>
      <c r="V255" s="99">
        <f>RES_hhdet_tess!V67</f>
        <v>2.3484685608578761</v>
      </c>
      <c r="W255" s="99">
        <f>RES_hhdet_tess!W67</f>
        <v>2.6066020267385523</v>
      </c>
      <c r="X255" s="99">
        <f>RES_hhdet_tess!X67</f>
        <v>1.9907617897921379</v>
      </c>
      <c r="Y255" s="99">
        <f>RES_hhdet_tess!Y67</f>
        <v>2.0031175736284457</v>
      </c>
      <c r="DA255" s="63" t="s">
        <v>2977</v>
      </c>
    </row>
    <row r="256" spans="1:105" ht="12" customHeight="1" x14ac:dyDescent="0.25">
      <c r="A256" s="121" t="s">
        <v>55</v>
      </c>
      <c r="B256" s="123">
        <v>10.51191892364284</v>
      </c>
      <c r="C256" s="123">
        <v>9.7300690489624788</v>
      </c>
      <c r="D256" s="123">
        <v>10.36139318104426</v>
      </c>
      <c r="E256" s="123">
        <v>10.154545536317999</v>
      </c>
      <c r="F256" s="123">
        <v>10.669478400806769</v>
      </c>
      <c r="G256" s="123">
        <v>9.9002843338930262</v>
      </c>
      <c r="H256" s="123">
        <v>10.504479631285005</v>
      </c>
      <c r="I256" s="123">
        <v>9.9771939665276488</v>
      </c>
      <c r="J256" s="123">
        <v>10.187854136636702</v>
      </c>
      <c r="K256" s="123">
        <v>9.8077088718218803</v>
      </c>
      <c r="L256" s="123">
        <v>9.8260718967593004</v>
      </c>
      <c r="M256" s="123">
        <v>11.719795242876488</v>
      </c>
      <c r="N256" s="123">
        <v>11.798649558570293</v>
      </c>
      <c r="O256" s="123">
        <v>11.670247704908768</v>
      </c>
      <c r="P256" s="123">
        <v>11.299859025785425</v>
      </c>
      <c r="Q256" s="123">
        <v>11.469651873840739</v>
      </c>
      <c r="R256" s="123">
        <v>11.822193347065719</v>
      </c>
      <c r="S256" s="123">
        <v>12.37597806357628</v>
      </c>
      <c r="T256" s="123">
        <v>12.319487616302695</v>
      </c>
      <c r="U256" s="123">
        <v>12.463851245584108</v>
      </c>
      <c r="V256" s="123">
        <v>12.94992444624064</v>
      </c>
      <c r="W256" s="123">
        <v>12.54933603924273</v>
      </c>
      <c r="X256" s="123">
        <v>9.4456259888214618</v>
      </c>
      <c r="Y256" s="123">
        <v>8.5493942531394218</v>
      </c>
      <c r="DA256" s="130" t="s">
        <v>2978</v>
      </c>
    </row>
    <row r="257" spans="1:105" ht="12" customHeight="1" x14ac:dyDescent="0.25">
      <c r="A257" s="97" t="s">
        <v>134</v>
      </c>
      <c r="B257" s="99">
        <v>10.513265760673407</v>
      </c>
      <c r="C257" s="99">
        <v>9.7189689270836901</v>
      </c>
      <c r="D257" s="99">
        <v>10.373508938303679</v>
      </c>
      <c r="E257" s="99">
        <v>10.142968357879786</v>
      </c>
      <c r="F257" s="99">
        <v>10.673092863933306</v>
      </c>
      <c r="G257" s="99">
        <v>9.9027624923128457</v>
      </c>
      <c r="H257" s="99">
        <v>10.515821657672253</v>
      </c>
      <c r="I257" s="99">
        <v>9.9747619840810842</v>
      </c>
      <c r="J257" s="99">
        <v>10.187688931573266</v>
      </c>
      <c r="K257" s="99">
        <v>9.8181251365676161</v>
      </c>
      <c r="L257" s="99">
        <v>9.8109321812771437</v>
      </c>
      <c r="M257" s="99">
        <v>11.750292186415161</v>
      </c>
      <c r="N257" s="99">
        <v>11.802299949621977</v>
      </c>
      <c r="O257" s="99">
        <v>11.612598986284045</v>
      </c>
      <c r="P257" s="99">
        <v>11.321540085390019</v>
      </c>
      <c r="Q257" s="99">
        <v>11.462284078994179</v>
      </c>
      <c r="R257" s="99">
        <v>11.845869097613489</v>
      </c>
      <c r="S257" s="99">
        <v>12.3803515099777</v>
      </c>
      <c r="T257" s="99">
        <v>12.303392931800337</v>
      </c>
      <c r="U257" s="99">
        <v>12.484523218962845</v>
      </c>
      <c r="V257" s="99">
        <v>12.968370240194604</v>
      </c>
      <c r="W257" s="99">
        <v>12.560815855007771</v>
      </c>
      <c r="X257" s="99">
        <v>9.4493203727175992</v>
      </c>
      <c r="Y257" s="99">
        <v>8.5452283700833132</v>
      </c>
      <c r="DA257" s="63" t="s">
        <v>2979</v>
      </c>
    </row>
    <row r="258" spans="1:105" ht="12" customHeight="1" x14ac:dyDescent="0.25">
      <c r="A258" s="97" t="s">
        <v>133</v>
      </c>
      <c r="B258" s="99">
        <v>10.513265760673409</v>
      </c>
      <c r="C258" s="99">
        <v>9.7190421743604229</v>
      </c>
      <c r="D258" s="99">
        <v>10.373488892215688</v>
      </c>
      <c r="E258" s="99">
        <v>10.143216533263772</v>
      </c>
      <c r="F258" s="99">
        <v>10.672869836863203</v>
      </c>
      <c r="G258" s="99">
        <v>9.9022690193227714</v>
      </c>
      <c r="H258" s="99">
        <v>10.513805936873654</v>
      </c>
      <c r="I258" s="99">
        <v>9.9717043444197042</v>
      </c>
      <c r="J258" s="99">
        <v>10.184000482692998</v>
      </c>
      <c r="K258" s="99">
        <v>9.8142676883170701</v>
      </c>
      <c r="L258" s="99">
        <v>9.7997709526081209</v>
      </c>
      <c r="M258" s="99">
        <v>11.744400443996154</v>
      </c>
      <c r="N258" s="99">
        <v>11.7963586921214</v>
      </c>
      <c r="O258" s="99">
        <v>11.608809299651174</v>
      </c>
      <c r="P258" s="99">
        <v>11.320064089057542</v>
      </c>
      <c r="Q258" s="99">
        <v>11.463413737433259</v>
      </c>
      <c r="R258" s="99">
        <v>11.847095368836726</v>
      </c>
      <c r="S258" s="99">
        <v>12.384673539791617</v>
      </c>
      <c r="T258" s="99">
        <v>12.307699355653801</v>
      </c>
      <c r="U258" s="99">
        <v>12.487643616787679</v>
      </c>
      <c r="V258" s="99">
        <v>12.97280676862716</v>
      </c>
      <c r="W258" s="99">
        <v>12.563026605084477</v>
      </c>
      <c r="X258" s="99">
        <v>9.4481858163356414</v>
      </c>
      <c r="Y258" s="99">
        <v>8.5441995215599107</v>
      </c>
      <c r="DA258" s="63" t="s">
        <v>2980</v>
      </c>
    </row>
    <row r="259" spans="1:105" ht="12" customHeight="1" x14ac:dyDescent="0.25">
      <c r="A259" s="100" t="s">
        <v>212</v>
      </c>
      <c r="B259" s="102">
        <v>2.6569638669445563</v>
      </c>
      <c r="C259" s="102">
        <v>2.3274315024773244</v>
      </c>
      <c r="D259" s="102">
        <v>2.2695118167564496</v>
      </c>
      <c r="E259" s="102">
        <v>2.4585628796058256</v>
      </c>
      <c r="F259" s="102">
        <v>2.506347598471915</v>
      </c>
      <c r="G259" s="102">
        <v>2.1150039289497657</v>
      </c>
      <c r="H259" s="102">
        <v>2.1287321395086667</v>
      </c>
      <c r="I259" s="102">
        <v>2.433338695147925</v>
      </c>
      <c r="J259" s="102">
        <v>2.2867168058724068</v>
      </c>
      <c r="K259" s="102">
        <v>2.0088597384875335</v>
      </c>
      <c r="L259" s="102">
        <v>4.3782893145256372</v>
      </c>
      <c r="M259" s="102">
        <v>2.3247568929800284</v>
      </c>
      <c r="N259" s="102">
        <v>3.0151616906113277</v>
      </c>
      <c r="O259" s="102">
        <v>3.1046797813430334</v>
      </c>
      <c r="P259" s="102">
        <v>2.1680773180566906</v>
      </c>
      <c r="Q259" s="102">
        <v>2.5307852064626464</v>
      </c>
      <c r="R259" s="102">
        <v>2.4657810395601722</v>
      </c>
      <c r="S259" s="102">
        <v>2.8961978022104988</v>
      </c>
      <c r="T259" s="102">
        <v>2.8555465356001046</v>
      </c>
      <c r="U259" s="102">
        <v>2.6449611927267767</v>
      </c>
      <c r="V259" s="102">
        <v>2.7989573540632278</v>
      </c>
      <c r="W259" s="102">
        <v>2.7622626829800634</v>
      </c>
      <c r="X259" s="102">
        <v>0.79631411318482748</v>
      </c>
      <c r="Y259" s="102">
        <v>0.58322753794877158</v>
      </c>
      <c r="DA259" s="131" t="s">
        <v>2981</v>
      </c>
    </row>
    <row r="260" spans="1:105" ht="12" customHeight="1" x14ac:dyDescent="0.25">
      <c r="A260" s="103" t="s">
        <v>52</v>
      </c>
      <c r="B260" s="105">
        <v>7.856301893728852</v>
      </c>
      <c r="C260" s="105">
        <v>7.3916106718830976</v>
      </c>
      <c r="D260" s="105">
        <v>8.1039770754592375</v>
      </c>
      <c r="E260" s="105">
        <v>7.6846536536579464</v>
      </c>
      <c r="F260" s="105">
        <v>8.1665222383912877</v>
      </c>
      <c r="G260" s="105">
        <v>7.7872650903730047</v>
      </c>
      <c r="H260" s="105">
        <v>8.3850737973649849</v>
      </c>
      <c r="I260" s="105">
        <v>7.538365649271781</v>
      </c>
      <c r="J260" s="105">
        <v>7.8972836768205914</v>
      </c>
      <c r="K260" s="105">
        <v>7.8054079498295348</v>
      </c>
      <c r="L260" s="105">
        <v>5.4214816380824837</v>
      </c>
      <c r="M260" s="105">
        <v>9.4196435510161241</v>
      </c>
      <c r="N260" s="105">
        <v>8.7811970015100709</v>
      </c>
      <c r="O260" s="105">
        <v>8.5041295183081385</v>
      </c>
      <c r="P260" s="105">
        <v>9.1519867710008533</v>
      </c>
      <c r="Q260" s="105">
        <v>8.932628530970609</v>
      </c>
      <c r="R260" s="105">
        <v>9.3813143292765524</v>
      </c>
      <c r="S260" s="105">
        <v>9.4884757375811191</v>
      </c>
      <c r="T260" s="105">
        <v>9.4521528200536959</v>
      </c>
      <c r="U260" s="105">
        <v>9.8426824240609001</v>
      </c>
      <c r="V260" s="105">
        <v>10.173849414563934</v>
      </c>
      <c r="W260" s="105">
        <v>9.8007639221044158</v>
      </c>
      <c r="X260" s="105">
        <v>8.6518717031508139</v>
      </c>
      <c r="Y260" s="105">
        <v>7.9609719836111399</v>
      </c>
      <c r="DA260" s="132" t="s">
        <v>2982</v>
      </c>
    </row>
    <row r="261" spans="1:105" ht="12" customHeight="1" x14ac:dyDescent="0.25">
      <c r="A261" s="106" t="s">
        <v>122</v>
      </c>
      <c r="B261" s="102">
        <v>10.448176556217046</v>
      </c>
      <c r="C261" s="102">
        <v>10.057865409978884</v>
      </c>
      <c r="D261" s="102">
        <v>10.005845238687813</v>
      </c>
      <c r="E261" s="102">
        <v>10.532807747012559</v>
      </c>
      <c r="F261" s="102">
        <v>10.54804244267498</v>
      </c>
      <c r="G261" s="102">
        <v>9.7452304780480681</v>
      </c>
      <c r="H261" s="102">
        <v>10.051711973885157</v>
      </c>
      <c r="I261" s="102">
        <v>10.09927172534719</v>
      </c>
      <c r="J261" s="102">
        <v>10.193085015770926</v>
      </c>
      <c r="K261" s="102">
        <v>9.3753280446168432</v>
      </c>
      <c r="L261" s="102">
        <v>10.234185850401902</v>
      </c>
      <c r="M261" s="102">
        <v>10.998635167085387</v>
      </c>
      <c r="N261" s="102">
        <v>11.741982786513095</v>
      </c>
      <c r="O261" s="102">
        <v>12.391134795485176</v>
      </c>
      <c r="P261" s="102">
        <v>11.042637034054092</v>
      </c>
      <c r="Q261" s="102">
        <v>11.542359392106251</v>
      </c>
      <c r="R261" s="102">
        <v>11.623012079145729</v>
      </c>
      <c r="S261" s="102">
        <v>12.341737729729232</v>
      </c>
      <c r="T261" s="102">
        <v>12.450641974392067</v>
      </c>
      <c r="U261" s="102">
        <v>12.275272545602078</v>
      </c>
      <c r="V261" s="102">
        <v>12.755744243157915</v>
      </c>
      <c r="W261" s="102">
        <v>12.388007872434958</v>
      </c>
      <c r="X261" s="102">
        <v>9.3281867621636856</v>
      </c>
      <c r="Y261" s="102">
        <v>8.7273241689589671</v>
      </c>
      <c r="DA261" s="131" t="s">
        <v>2983</v>
      </c>
    </row>
    <row r="262" spans="1:105" ht="12" customHeight="1" x14ac:dyDescent="0.25">
      <c r="A262" s="107" t="s">
        <v>121</v>
      </c>
      <c r="B262" s="105">
        <v>10.448176556217046</v>
      </c>
      <c r="C262" s="105">
        <v>10.057925662367239</v>
      </c>
      <c r="D262" s="105">
        <v>10.005753209491472</v>
      </c>
      <c r="E262" s="105">
        <v>10.532956829844975</v>
      </c>
      <c r="F262" s="105">
        <v>10.547796709584988</v>
      </c>
      <c r="G262" s="105">
        <v>9.7450511855492508</v>
      </c>
      <c r="H262" s="105">
        <v>10.046049498966322</v>
      </c>
      <c r="I262" s="105">
        <v>10.096851505936058</v>
      </c>
      <c r="J262" s="105">
        <v>10.189902624927015</v>
      </c>
      <c r="K262" s="105">
        <v>9.3792721829431027</v>
      </c>
      <c r="L262" s="105">
        <v>10.231733882370998</v>
      </c>
      <c r="M262" s="105">
        <v>10.999147714983417</v>
      </c>
      <c r="N262" s="105">
        <v>11.742541795445867</v>
      </c>
      <c r="O262" s="105">
        <v>12.391053068935774</v>
      </c>
      <c r="P262" s="105">
        <v>11.040521510910619</v>
      </c>
      <c r="Q262" s="105">
        <v>11.537100747260613</v>
      </c>
      <c r="R262" s="105">
        <v>11.617350213904301</v>
      </c>
      <c r="S262" s="105">
        <v>12.335740414708729</v>
      </c>
      <c r="T262" s="105">
        <v>12.448440577198669</v>
      </c>
      <c r="U262" s="105">
        <v>12.274936057911884</v>
      </c>
      <c r="V262" s="105">
        <v>12.753811048265025</v>
      </c>
      <c r="W262" s="105">
        <v>12.390420903543061</v>
      </c>
      <c r="X262" s="105">
        <v>9.3497321008131298</v>
      </c>
      <c r="Y262" s="105">
        <v>8.7510066357359086</v>
      </c>
      <c r="DA262" s="132" t="s">
        <v>2984</v>
      </c>
    </row>
    <row r="263" spans="1:105" ht="12" customHeight="1" x14ac:dyDescent="0.25">
      <c r="A263" s="108" t="s">
        <v>53</v>
      </c>
      <c r="B263" s="99">
        <v>2.64106732216597</v>
      </c>
      <c r="C263" s="99">
        <v>2.4091199794999798</v>
      </c>
      <c r="D263" s="99">
        <v>2.1879821559362114</v>
      </c>
      <c r="E263" s="99">
        <v>2.5536254880539668</v>
      </c>
      <c r="F263" s="99">
        <v>2.4769292123726312</v>
      </c>
      <c r="G263" s="99">
        <v>2.0804640923812627</v>
      </c>
      <c r="H263" s="99">
        <v>2.0307670958648067</v>
      </c>
      <c r="I263" s="99">
        <v>2.465143610180732</v>
      </c>
      <c r="J263" s="99">
        <v>2.288295299747428</v>
      </c>
      <c r="K263" s="99">
        <v>1.9151337476887493</v>
      </c>
      <c r="L263" s="99">
        <v>4.5743850991983033</v>
      </c>
      <c r="M263" s="99">
        <v>2.1663080985675855</v>
      </c>
      <c r="N263" s="99">
        <v>2.997837187932245</v>
      </c>
      <c r="O263" s="99">
        <v>3.308368249368808</v>
      </c>
      <c r="P263" s="99">
        <v>2.1124553671783022</v>
      </c>
      <c r="Q263" s="99">
        <v>2.5483663624793458</v>
      </c>
      <c r="R263" s="99">
        <v>2.416298760278603</v>
      </c>
      <c r="S263" s="99">
        <v>2.8846742067412992</v>
      </c>
      <c r="T263" s="99">
        <v>2.8887406077235762</v>
      </c>
      <c r="U263" s="99">
        <v>2.5993419597836587</v>
      </c>
      <c r="V263" s="99">
        <v>2.7517052857196229</v>
      </c>
      <c r="W263" s="99">
        <v>2.7227003983998075</v>
      </c>
      <c r="X263" s="99">
        <v>0.78668706811373135</v>
      </c>
      <c r="Y263" s="99">
        <v>0.6014719040843769</v>
      </c>
      <c r="DA263" s="63" t="s">
        <v>2985</v>
      </c>
    </row>
    <row r="264" spans="1:105" ht="12" customHeight="1" x14ac:dyDescent="0.25">
      <c r="A264" s="108" t="s">
        <v>52</v>
      </c>
      <c r="B264" s="99">
        <v>7.8071092340510786</v>
      </c>
      <c r="C264" s="99">
        <v>7.6488056828672599</v>
      </c>
      <c r="D264" s="99">
        <v>7.8177710535552611</v>
      </c>
      <c r="E264" s="99">
        <v>7.9793313417910072</v>
      </c>
      <c r="F264" s="99">
        <v>8.0708674972123582</v>
      </c>
      <c r="G264" s="99">
        <v>7.664587093167988</v>
      </c>
      <c r="H264" s="99">
        <v>8.0152824031015157</v>
      </c>
      <c r="I264" s="99">
        <v>7.6317078957553255</v>
      </c>
      <c r="J264" s="99">
        <v>7.901607325179584</v>
      </c>
      <c r="K264" s="99">
        <v>7.4641384352543545</v>
      </c>
      <c r="L264" s="99">
        <v>5.6573487831726972</v>
      </c>
      <c r="M264" s="99">
        <v>8.8328396164158303</v>
      </c>
      <c r="N264" s="99">
        <v>8.7447046075136221</v>
      </c>
      <c r="O264" s="99">
        <v>9.0826848195669676</v>
      </c>
      <c r="P264" s="99">
        <v>8.9280661437323143</v>
      </c>
      <c r="Q264" s="99">
        <v>8.9887343847812673</v>
      </c>
      <c r="R264" s="99">
        <v>9.2010514536256984</v>
      </c>
      <c r="S264" s="99">
        <v>9.451066207967429</v>
      </c>
      <c r="T264" s="99">
        <v>9.5596999694750924</v>
      </c>
      <c r="U264" s="99">
        <v>9.6755940981282258</v>
      </c>
      <c r="V264" s="99">
        <v>10.002105762545401</v>
      </c>
      <c r="W264" s="99">
        <v>9.6677205051432527</v>
      </c>
      <c r="X264" s="99">
        <v>8.5630450326993977</v>
      </c>
      <c r="Y264" s="99">
        <v>8.1495347316515314</v>
      </c>
      <c r="DA264" s="63" t="s">
        <v>2986</v>
      </c>
    </row>
    <row r="265" spans="1:105" ht="12" customHeight="1" x14ac:dyDescent="0.25">
      <c r="A265" s="121" t="s">
        <v>54</v>
      </c>
      <c r="B265" s="123">
        <v>6.7437758075982019</v>
      </c>
      <c r="C265" s="123">
        <v>6.2687176146046122</v>
      </c>
      <c r="D265" s="123">
        <v>6.669894165458512</v>
      </c>
      <c r="E265" s="123">
        <v>6.0903933724421089</v>
      </c>
      <c r="F265" s="123">
        <v>5.7297463049821129</v>
      </c>
      <c r="G265" s="123">
        <v>5.7429229185802049</v>
      </c>
      <c r="H265" s="123">
        <v>5.9512454387574802</v>
      </c>
      <c r="I265" s="123">
        <v>6.1880903441464978</v>
      </c>
      <c r="J265" s="123">
        <v>6.0837042413424589</v>
      </c>
      <c r="K265" s="123">
        <v>5.1438587625257544</v>
      </c>
      <c r="L265" s="123">
        <v>5.9131249249792317</v>
      </c>
      <c r="M265" s="123">
        <v>6.4288391481087421</v>
      </c>
      <c r="N265" s="123">
        <v>6.5525572099538181</v>
      </c>
      <c r="O265" s="123">
        <v>6.2210724885153841</v>
      </c>
      <c r="P265" s="123">
        <v>5.869913512255799</v>
      </c>
      <c r="Q265" s="123">
        <v>5.8878530787705401</v>
      </c>
      <c r="R265" s="123">
        <v>5.9029903131665149</v>
      </c>
      <c r="S265" s="123">
        <v>6.066361944033039</v>
      </c>
      <c r="T265" s="123">
        <v>5.9468521639615695</v>
      </c>
      <c r="U265" s="123">
        <v>5.9456774652996502</v>
      </c>
      <c r="V265" s="123">
        <v>6.1796325647177923</v>
      </c>
      <c r="W265" s="123">
        <v>5.8505989203370818</v>
      </c>
      <c r="X265" s="123">
        <v>6.2720758963904748</v>
      </c>
      <c r="Y265" s="123">
        <v>5.8049733444526517</v>
      </c>
      <c r="DA265" s="130" t="s">
        <v>2987</v>
      </c>
    </row>
    <row r="266" spans="1:105" ht="12" customHeight="1" x14ac:dyDescent="0.25">
      <c r="A266" s="97" t="s">
        <v>175</v>
      </c>
      <c r="B266" s="99">
        <v>6.7626153835331078</v>
      </c>
      <c r="C266" s="99">
        <v>6.2507838680503198</v>
      </c>
      <c r="D266" s="99">
        <v>6.6745094545887431</v>
      </c>
      <c r="E266" s="99">
        <v>6.0761090968656974</v>
      </c>
      <c r="F266" s="99">
        <v>5.7446530848937041</v>
      </c>
      <c r="G266" s="99">
        <v>5.7428277271368513</v>
      </c>
      <c r="H266" s="99">
        <v>5.9527462484655436</v>
      </c>
      <c r="I266" s="99">
        <v>6.1900347098046309</v>
      </c>
      <c r="J266" s="99">
        <v>6.0746062191789028</v>
      </c>
      <c r="K266" s="99">
        <v>5.158644811288835</v>
      </c>
      <c r="L266" s="99">
        <v>5.8975464829204221</v>
      </c>
      <c r="M266" s="99">
        <v>6.4460601004555578</v>
      </c>
      <c r="N266" s="99">
        <v>6.553364348184946</v>
      </c>
      <c r="O266" s="99">
        <v>6.1770359969632391</v>
      </c>
      <c r="P266" s="99">
        <v>5.8984132777206231</v>
      </c>
      <c r="Q266" s="99">
        <v>5.8834325746669185</v>
      </c>
      <c r="R266" s="99">
        <v>5.9132542145699221</v>
      </c>
      <c r="S266" s="99">
        <v>6.0626956395894407</v>
      </c>
      <c r="T266" s="99">
        <v>5.9316453360904751</v>
      </c>
      <c r="U266" s="99">
        <v>5.9496822911071963</v>
      </c>
      <c r="V266" s="99">
        <v>6.1907597884844465</v>
      </c>
      <c r="W266" s="99">
        <v>5.8723994664663488</v>
      </c>
      <c r="X266" s="99">
        <v>6.2540097196845394</v>
      </c>
      <c r="Y266" s="99">
        <v>5.7996848358902096</v>
      </c>
      <c r="DA266" s="63" t="s">
        <v>2988</v>
      </c>
    </row>
    <row r="267" spans="1:105" ht="12" customHeight="1" x14ac:dyDescent="0.25">
      <c r="A267" s="109" t="s">
        <v>120</v>
      </c>
      <c r="B267" s="110">
        <v>6.2774851315478992</v>
      </c>
      <c r="C267" s="110">
        <v>6.6038594786901132</v>
      </c>
      <c r="D267" s="110">
        <v>6.5782160445983004</v>
      </c>
      <c r="E267" s="110">
        <v>6.4320511462041479</v>
      </c>
      <c r="F267" s="110">
        <v>5.3210471739981111</v>
      </c>
      <c r="G267" s="110">
        <v>5.7480099620434153</v>
      </c>
      <c r="H267" s="110">
        <v>5.8941667433090768</v>
      </c>
      <c r="I267" s="110">
        <v>6.093742758710782</v>
      </c>
      <c r="J267" s="110">
        <v>6.3515206663510897</v>
      </c>
      <c r="K267" s="110">
        <v>4.5422830507701546</v>
      </c>
      <c r="L267" s="110">
        <v>6.3436764593755184</v>
      </c>
      <c r="M267" s="110">
        <v>6.006263636065702</v>
      </c>
      <c r="N267" s="110">
        <v>6.5392912943685539</v>
      </c>
      <c r="O267" s="110">
        <v>6.7496096294809425</v>
      </c>
      <c r="P267" s="110">
        <v>5.5413293335122473</v>
      </c>
      <c r="Q267" s="110">
        <v>5.9285088441901124</v>
      </c>
      <c r="R267" s="110">
        <v>5.8162599853867532</v>
      </c>
      <c r="S267" s="110">
        <v>6.0929797797137013</v>
      </c>
      <c r="T267" s="110">
        <v>6.0462999917665821</v>
      </c>
      <c r="U267" s="110">
        <v>5.9210038135202456</v>
      </c>
      <c r="V267" s="110">
        <v>6.1142190276015143</v>
      </c>
      <c r="W267" s="110">
        <v>5.7109411469721021</v>
      </c>
      <c r="X267" s="110">
        <v>6.4070940475909541</v>
      </c>
      <c r="Y267" s="110">
        <v>5.8483391464230321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40.997720075495153</v>
      </c>
      <c r="C269" s="118">
        <f t="shared" si="122"/>
        <v>39.839758710700877</v>
      </c>
      <c r="D269" s="118">
        <f t="shared" si="122"/>
        <v>39.295341385577643</v>
      </c>
      <c r="E269" s="118">
        <f t="shared" si="122"/>
        <v>38.163938818892795</v>
      </c>
      <c r="F269" s="118">
        <f t="shared" si="122"/>
        <v>40.899763500956745</v>
      </c>
      <c r="G269" s="118">
        <f t="shared" si="122"/>
        <v>39.345761126316511</v>
      </c>
      <c r="H269" s="118">
        <f t="shared" si="122"/>
        <v>38.087710387591819</v>
      </c>
      <c r="I269" s="118">
        <f t="shared" si="122"/>
        <v>33.198453523002534</v>
      </c>
      <c r="J269" s="118">
        <f t="shared" si="122"/>
        <v>35.13625896116779</v>
      </c>
      <c r="K269" s="118">
        <f t="shared" si="122"/>
        <v>35.580299910488826</v>
      </c>
      <c r="L269" s="118">
        <f t="shared" si="122"/>
        <v>34.510040075117125</v>
      </c>
      <c r="M269" s="118">
        <f t="shared" si="122"/>
        <v>31.237120237797221</v>
      </c>
      <c r="N269" s="118">
        <f t="shared" si="122"/>
        <v>34.50598920774285</v>
      </c>
      <c r="O269" s="118">
        <f t="shared" si="122"/>
        <v>35.743160990461597</v>
      </c>
      <c r="P269" s="118">
        <f t="shared" si="122"/>
        <v>26.635892644402222</v>
      </c>
      <c r="Q269" s="118">
        <f t="shared" si="122"/>
        <v>28.339760731177641</v>
      </c>
      <c r="R269" s="118">
        <f t="shared" ref="R269:V269" si="123">R270+R273+R275+R284</f>
        <v>30.309567198671452</v>
      </c>
      <c r="S269" s="118">
        <f t="shared" si="123"/>
        <v>29.381537909456892</v>
      </c>
      <c r="T269" s="118">
        <f t="shared" si="123"/>
        <v>27.351302958451445</v>
      </c>
      <c r="U269" s="118">
        <f t="shared" si="123"/>
        <v>26.617089078423142</v>
      </c>
      <c r="V269" s="118">
        <f t="shared" si="123"/>
        <v>26.229489633290264</v>
      </c>
      <c r="W269" s="118">
        <f t="shared" ref="W269:Y269" si="124">W270+W273+W275+W284</f>
        <v>27.835331034644309</v>
      </c>
      <c r="X269" s="118">
        <f t="shared" si="124"/>
        <v>23.537550006533614</v>
      </c>
      <c r="Y269" s="118">
        <f t="shared" si="124"/>
        <v>22.011516720113949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35.178934202412066</v>
      </c>
      <c r="C270" s="123">
        <f t="shared" si="125"/>
        <v>34.564378205635435</v>
      </c>
      <c r="D270" s="123">
        <f t="shared" si="125"/>
        <v>33.69910609958977</v>
      </c>
      <c r="E270" s="123">
        <f t="shared" si="125"/>
        <v>32.843632565595406</v>
      </c>
      <c r="F270" s="123">
        <f t="shared" si="125"/>
        <v>35.540446374836286</v>
      </c>
      <c r="G270" s="123">
        <f t="shared" si="125"/>
        <v>34.206792029964227</v>
      </c>
      <c r="H270" s="123">
        <f t="shared" si="125"/>
        <v>32.767371125987765</v>
      </c>
      <c r="I270" s="123">
        <f t="shared" si="125"/>
        <v>27.990740676579208</v>
      </c>
      <c r="J270" s="123">
        <f t="shared" si="125"/>
        <v>30.001922131928378</v>
      </c>
      <c r="K270" s="123">
        <f t="shared" si="125"/>
        <v>30.849234812123161</v>
      </c>
      <c r="L270" s="123">
        <f t="shared" si="125"/>
        <v>29.644998767212183</v>
      </c>
      <c r="M270" s="123">
        <f t="shared" si="125"/>
        <v>25.691608726262032</v>
      </c>
      <c r="N270" s="123">
        <f t="shared" si="125"/>
        <v>29.083312180294524</v>
      </c>
      <c r="O270" s="123">
        <f t="shared" si="125"/>
        <v>30.636693590272479</v>
      </c>
      <c r="P270" s="123">
        <f t="shared" si="125"/>
        <v>21.738917826349837</v>
      </c>
      <c r="Q270" s="123">
        <f t="shared" si="125"/>
        <v>23.532497215309768</v>
      </c>
      <c r="R270" s="123">
        <f t="shared" ref="R270:V270" si="126">SUM(R271:R272)</f>
        <v>25.506395740024569</v>
      </c>
      <c r="S270" s="123">
        <f t="shared" si="126"/>
        <v>24.519768473637708</v>
      </c>
      <c r="T270" s="123">
        <f t="shared" si="126"/>
        <v>22.641367256058686</v>
      </c>
      <c r="U270" s="123">
        <f t="shared" si="126"/>
        <v>21.919125842025963</v>
      </c>
      <c r="V270" s="123">
        <f t="shared" si="126"/>
        <v>21.408213966927441</v>
      </c>
      <c r="W270" s="123">
        <f t="shared" ref="W270:Y270" si="127">SUM(W271:W272)</f>
        <v>23.202988485547081</v>
      </c>
      <c r="X270" s="123">
        <f t="shared" si="127"/>
        <v>19.507994429359417</v>
      </c>
      <c r="Y270" s="123">
        <f t="shared" si="127"/>
        <v>18.361580829451558</v>
      </c>
      <c r="DA270" s="130" t="s">
        <v>3141</v>
      </c>
    </row>
    <row r="271" spans="1:105" ht="12" customHeight="1" x14ac:dyDescent="0.25">
      <c r="A271" s="97" t="s">
        <v>212</v>
      </c>
      <c r="B271" s="99">
        <v>35.178934202412066</v>
      </c>
      <c r="C271" s="99">
        <v>34.564378205635435</v>
      </c>
      <c r="D271" s="99">
        <v>33.69910609958977</v>
      </c>
      <c r="E271" s="99">
        <v>32.843632565595406</v>
      </c>
      <c r="F271" s="99">
        <v>35.540446374836286</v>
      </c>
      <c r="G271" s="99">
        <v>34.206792029964227</v>
      </c>
      <c r="H271" s="99">
        <v>32.767371125987765</v>
      </c>
      <c r="I271" s="99">
        <v>27.990740676579208</v>
      </c>
      <c r="J271" s="99">
        <v>30.001922131928378</v>
      </c>
      <c r="K271" s="99">
        <v>30.849234812123161</v>
      </c>
      <c r="L271" s="99">
        <v>29.644998767212183</v>
      </c>
      <c r="M271" s="99">
        <v>25.691608726262032</v>
      </c>
      <c r="N271" s="99">
        <v>29.083312180294524</v>
      </c>
      <c r="O271" s="99">
        <v>30.636693590272479</v>
      </c>
      <c r="P271" s="99">
        <v>21.738917826349837</v>
      </c>
      <c r="Q271" s="99">
        <v>23.532497215309768</v>
      </c>
      <c r="R271" s="99">
        <v>25.506395740024569</v>
      </c>
      <c r="S271" s="99">
        <v>24.519768473637708</v>
      </c>
      <c r="T271" s="99">
        <v>22.641367256058686</v>
      </c>
      <c r="U271" s="99">
        <v>21.919125842025963</v>
      </c>
      <c r="V271" s="99">
        <v>21.408213966927441</v>
      </c>
      <c r="W271" s="99">
        <v>23.202988485547081</v>
      </c>
      <c r="X271" s="99">
        <v>19.507994429359417</v>
      </c>
      <c r="Y271" s="99">
        <v>18.361580829451558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3.6699404670121032</v>
      </c>
      <c r="C275" s="123">
        <v>3.3176194327847273</v>
      </c>
      <c r="D275" s="123">
        <v>3.503424957416871</v>
      </c>
      <c r="E275" s="123">
        <v>3.4029613281001452</v>
      </c>
      <c r="F275" s="123">
        <v>3.5406174206044563</v>
      </c>
      <c r="G275" s="123">
        <v>3.2923828513017397</v>
      </c>
      <c r="H275" s="123">
        <v>3.4237166011358386</v>
      </c>
      <c r="I275" s="123">
        <v>3.2260969503075572</v>
      </c>
      <c r="J275" s="123">
        <v>3.2153169309884673</v>
      </c>
      <c r="K275" s="123">
        <v>3.0871185122307443</v>
      </c>
      <c r="L275" s="123">
        <v>3.0073936985333711</v>
      </c>
      <c r="M275" s="123">
        <v>3.5248256846631785</v>
      </c>
      <c r="N275" s="123">
        <v>3.4080674281544932</v>
      </c>
      <c r="O275" s="123">
        <v>3.247581490722498</v>
      </c>
      <c r="P275" s="123">
        <v>3.1280174732740571</v>
      </c>
      <c r="Q275" s="123">
        <v>3.0785911352324415</v>
      </c>
      <c r="R275" s="123">
        <v>3.0825088103228384</v>
      </c>
      <c r="S275" s="123">
        <v>3.1309475529167359</v>
      </c>
      <c r="T275" s="123">
        <v>3.0435741180982605</v>
      </c>
      <c r="U275" s="123">
        <v>3.0464289582341357</v>
      </c>
      <c r="V275" s="123">
        <v>3.1234224871348713</v>
      </c>
      <c r="W275" s="123">
        <v>3.0138132185458764</v>
      </c>
      <c r="X275" s="123">
        <v>2.288843827390235</v>
      </c>
      <c r="Y275" s="123">
        <v>2.0355433840092689</v>
      </c>
      <c r="DA275" s="130" t="s">
        <v>3146</v>
      </c>
    </row>
    <row r="276" spans="1:105" ht="12" customHeight="1" x14ac:dyDescent="0.25">
      <c r="A276" s="97" t="s">
        <v>134</v>
      </c>
      <c r="B276" s="99">
        <v>3.7485074585397893</v>
      </c>
      <c r="C276" s="99">
        <v>3.4308606541075379</v>
      </c>
      <c r="D276" s="99">
        <v>3.6238119660881636</v>
      </c>
      <c r="E276" s="99">
        <v>3.507993988688868</v>
      </c>
      <c r="F276" s="99">
        <v>3.6469912769367068</v>
      </c>
      <c r="G276" s="99">
        <v>3.3460198508719139</v>
      </c>
      <c r="H276" s="99">
        <v>3.5107758139152385</v>
      </c>
      <c r="I276" s="99">
        <v>3.2919036663671442</v>
      </c>
      <c r="J276" s="99">
        <v>3.3242651395261267</v>
      </c>
      <c r="K276" s="99">
        <v>3.1635464992492457</v>
      </c>
      <c r="L276" s="99">
        <v>3.120902736324918</v>
      </c>
      <c r="M276" s="99">
        <v>3.6778927067426608</v>
      </c>
      <c r="N276" s="99">
        <v>3.6310676792505383</v>
      </c>
      <c r="O276" s="99">
        <v>3.510768912957237</v>
      </c>
      <c r="P276" s="99">
        <v>3.3951120658711602</v>
      </c>
      <c r="Q276" s="99">
        <v>3.3966653486520322</v>
      </c>
      <c r="R276" s="99">
        <v>3.4514608862168759</v>
      </c>
      <c r="S276" s="99">
        <v>3.526626055451207</v>
      </c>
      <c r="T276" s="99">
        <v>3.4214743388912532</v>
      </c>
      <c r="U276" s="99">
        <v>3.3844483545447144</v>
      </c>
      <c r="V276" s="99">
        <v>3.4238754264370241</v>
      </c>
      <c r="W276" s="99">
        <v>3.2328012764683529</v>
      </c>
      <c r="X276" s="99">
        <v>2.3669563501202449</v>
      </c>
      <c r="Y276" s="99">
        <v>2.0861461690507968</v>
      </c>
      <c r="DA276" s="63" t="s">
        <v>3147</v>
      </c>
    </row>
    <row r="277" spans="1:105" ht="12" customHeight="1" x14ac:dyDescent="0.25">
      <c r="A277" s="97" t="s">
        <v>133</v>
      </c>
      <c r="B277" s="99">
        <v>0.94734111160473899</v>
      </c>
      <c r="C277" s="99">
        <v>0.8256936820507369</v>
      </c>
      <c r="D277" s="99">
        <v>0.79433378297559598</v>
      </c>
      <c r="E277" s="99">
        <v>0.85640162199976655</v>
      </c>
      <c r="F277" s="99">
        <v>0.85657396337379088</v>
      </c>
      <c r="G277" s="99">
        <v>0.71032114509042066</v>
      </c>
      <c r="H277" s="99">
        <v>0.69720813072969001</v>
      </c>
      <c r="I277" s="99">
        <v>0.78248680514602653</v>
      </c>
      <c r="J277" s="99">
        <v>0.72500357742630983</v>
      </c>
      <c r="K277" s="99">
        <v>0.62605278451924307</v>
      </c>
      <c r="L277" s="99">
        <v>1.3429563642639999</v>
      </c>
      <c r="M277" s="99">
        <v>0.69909841581246079</v>
      </c>
      <c r="N277" s="99">
        <v>0.90321134578619655</v>
      </c>
      <c r="O277" s="99">
        <v>0.92694108033597378</v>
      </c>
      <c r="P277" s="99">
        <v>0.64477382794304539</v>
      </c>
      <c r="Q277" s="99">
        <v>0.75142468146567187</v>
      </c>
      <c r="R277" s="99">
        <v>0.72051076464893637</v>
      </c>
      <c r="S277" s="99">
        <v>0.83890799863291021</v>
      </c>
      <c r="T277" s="99">
        <v>0.80790615412903699</v>
      </c>
      <c r="U277" s="99">
        <v>0.72749382217938308</v>
      </c>
      <c r="V277" s="99">
        <v>0.75347389645577101</v>
      </c>
      <c r="W277" s="99">
        <v>0.72052987537319146</v>
      </c>
      <c r="X277" s="99">
        <v>0.19853364943687019</v>
      </c>
      <c r="Y277" s="99">
        <v>0.141404833090818</v>
      </c>
      <c r="DA277" s="63" t="s">
        <v>3148</v>
      </c>
    </row>
    <row r="278" spans="1:105" ht="12" customHeight="1" x14ac:dyDescent="0.25">
      <c r="A278" s="100" t="s">
        <v>212</v>
      </c>
      <c r="B278" s="102">
        <v>0.94734111160473899</v>
      </c>
      <c r="C278" s="102">
        <v>0.8256936820507369</v>
      </c>
      <c r="D278" s="102">
        <v>0.79433378297559598</v>
      </c>
      <c r="E278" s="102">
        <v>0.85640162199976655</v>
      </c>
      <c r="F278" s="102">
        <v>0.85657396337379088</v>
      </c>
      <c r="G278" s="102">
        <v>0.71032114509042066</v>
      </c>
      <c r="H278" s="102">
        <v>0.69720813072969001</v>
      </c>
      <c r="I278" s="102">
        <v>0.78248680514602653</v>
      </c>
      <c r="J278" s="102">
        <v>0.72500357742630983</v>
      </c>
      <c r="K278" s="102">
        <v>0.62605278451924307</v>
      </c>
      <c r="L278" s="102">
        <v>1.3429563642639999</v>
      </c>
      <c r="M278" s="102">
        <v>0.69909841581246079</v>
      </c>
      <c r="N278" s="102">
        <v>0.90321134578619655</v>
      </c>
      <c r="O278" s="102">
        <v>0.92694108033597378</v>
      </c>
      <c r="P278" s="102">
        <v>0.64477382794304539</v>
      </c>
      <c r="Q278" s="102">
        <v>0.75142468146567187</v>
      </c>
      <c r="R278" s="102">
        <v>0.72051076464893637</v>
      </c>
      <c r="S278" s="102">
        <v>0.83890799863291021</v>
      </c>
      <c r="T278" s="102">
        <v>0.80790615412903699</v>
      </c>
      <c r="U278" s="102">
        <v>0.72749382217938308</v>
      </c>
      <c r="V278" s="102">
        <v>0.75347389645577101</v>
      </c>
      <c r="W278" s="102">
        <v>0.72052987537319146</v>
      </c>
      <c r="X278" s="102">
        <v>0.19853364943687019</v>
      </c>
      <c r="Y278" s="102">
        <v>0.141404833090818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2.1488454060709832</v>
      </c>
      <c r="C284" s="123">
        <v>1.9577610722807157</v>
      </c>
      <c r="D284" s="123">
        <v>2.0928103285710078</v>
      </c>
      <c r="E284" s="123">
        <v>1.9173449251972399</v>
      </c>
      <c r="F284" s="123">
        <v>1.8186997055160035</v>
      </c>
      <c r="G284" s="123">
        <v>1.8465862450505455</v>
      </c>
      <c r="H284" s="123">
        <v>1.896622660468217</v>
      </c>
      <c r="I284" s="123">
        <v>1.9816158961157704</v>
      </c>
      <c r="J284" s="123">
        <v>1.9190198982509421</v>
      </c>
      <c r="K284" s="123">
        <v>1.6439465861349227</v>
      </c>
      <c r="L284" s="123">
        <v>1.8576476093715704</v>
      </c>
      <c r="M284" s="123">
        <v>2.020685826872012</v>
      </c>
      <c r="N284" s="123">
        <v>2.0146095992938355</v>
      </c>
      <c r="O284" s="123">
        <v>1.8588859094666228</v>
      </c>
      <c r="P284" s="123">
        <v>1.7689573447783289</v>
      </c>
      <c r="Q284" s="123">
        <v>1.7286723806354312</v>
      </c>
      <c r="R284" s="123">
        <v>1.7206626483240424</v>
      </c>
      <c r="S284" s="123">
        <v>1.7308218829024455</v>
      </c>
      <c r="T284" s="123">
        <v>1.6663615842945003</v>
      </c>
      <c r="U284" s="123">
        <v>1.6515342781630444</v>
      </c>
      <c r="V284" s="123">
        <v>1.6978531792279536</v>
      </c>
      <c r="W284" s="123">
        <v>1.6185293305513493</v>
      </c>
      <c r="X284" s="123">
        <v>1.7407117497839617</v>
      </c>
      <c r="Y284" s="123">
        <v>1.6143925066531231</v>
      </c>
      <c r="DA284" s="130" t="s">
        <v>3155</v>
      </c>
    </row>
    <row r="285" spans="1:105" ht="12" customHeight="1" x14ac:dyDescent="0.25">
      <c r="A285" s="97" t="s">
        <v>175</v>
      </c>
      <c r="B285" s="99">
        <v>2.2356653625474063</v>
      </c>
      <c r="C285" s="99">
        <v>2.0625226513211223</v>
      </c>
      <c r="D285" s="99">
        <v>2.1981672520164746</v>
      </c>
      <c r="E285" s="99">
        <v>1.9975066700478821</v>
      </c>
      <c r="F285" s="99">
        <v>1.8850344593240944</v>
      </c>
      <c r="G285" s="99">
        <v>1.8811405419060476</v>
      </c>
      <c r="H285" s="99">
        <v>1.9464918748748234</v>
      </c>
      <c r="I285" s="99">
        <v>2.0224540996397313</v>
      </c>
      <c r="J285" s="99">
        <v>1.984211140968893</v>
      </c>
      <c r="K285" s="99">
        <v>1.6843529288636787</v>
      </c>
      <c r="L285" s="99">
        <v>1.9248619921721273</v>
      </c>
      <c r="M285" s="99">
        <v>2.1030335572556513</v>
      </c>
      <c r="N285" s="99">
        <v>2.1371845107607799</v>
      </c>
      <c r="O285" s="99">
        <v>2.0137639819878483</v>
      </c>
      <c r="P285" s="99">
        <v>1.9223879500991237</v>
      </c>
      <c r="Q285" s="99">
        <v>1.9166310446416981</v>
      </c>
      <c r="R285" s="99">
        <v>1.9242905167182367</v>
      </c>
      <c r="S285" s="99">
        <v>1.969222932352533</v>
      </c>
      <c r="T285" s="99">
        <v>1.9211692994821492</v>
      </c>
      <c r="U285" s="99">
        <v>1.9195978448522022</v>
      </c>
      <c r="V285" s="99">
        <v>1.9866678968086704</v>
      </c>
      <c r="W285" s="99">
        <v>1.8711813847985692</v>
      </c>
      <c r="X285" s="99">
        <v>1.973628626411907</v>
      </c>
      <c r="Y285" s="99">
        <v>1.8112694974305907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530.46411910170252</v>
      </c>
      <c r="D290" s="117">
        <f t="shared" si="129"/>
        <v>480.49581869599837</v>
      </c>
      <c r="E290" s="117">
        <f t="shared" si="129"/>
        <v>410.66906946198691</v>
      </c>
      <c r="F290" s="117">
        <f t="shared" si="129"/>
        <v>558.09786328485541</v>
      </c>
      <c r="G290" s="117">
        <f t="shared" si="129"/>
        <v>337.60719740632379</v>
      </c>
      <c r="H290" s="117">
        <f t="shared" si="129"/>
        <v>579.0218566257754</v>
      </c>
      <c r="I290" s="117">
        <f t="shared" si="129"/>
        <v>314.78048362205624</v>
      </c>
      <c r="J290" s="117">
        <f t="shared" si="129"/>
        <v>452.55436993809042</v>
      </c>
      <c r="K290" s="117">
        <f t="shared" si="129"/>
        <v>308.32636608775255</v>
      </c>
      <c r="L290" s="117">
        <f t="shared" si="129"/>
        <v>370.30593331602807</v>
      </c>
      <c r="M290" s="117">
        <f t="shared" si="129"/>
        <v>280.40880930136927</v>
      </c>
      <c r="N290" s="117">
        <f t="shared" si="129"/>
        <v>313.40564861324742</v>
      </c>
      <c r="O290" s="117">
        <f t="shared" si="129"/>
        <v>298.36217690477872</v>
      </c>
      <c r="P290" s="117">
        <f t="shared" si="129"/>
        <v>241.17245474150855</v>
      </c>
      <c r="Q290" s="117">
        <f t="shared" si="129"/>
        <v>296.47037204306167</v>
      </c>
      <c r="R290" s="117">
        <f t="shared" ref="R290:V290" si="130">R291+R294+R296+R305</f>
        <v>296.86073855692439</v>
      </c>
      <c r="S290" s="117">
        <f t="shared" si="130"/>
        <v>236.95268184136782</v>
      </c>
      <c r="T290" s="117">
        <f t="shared" si="130"/>
        <v>213.6969689997126</v>
      </c>
      <c r="U290" s="117">
        <f t="shared" si="130"/>
        <v>203.25118377922377</v>
      </c>
      <c r="V290" s="117">
        <f t="shared" si="130"/>
        <v>184.90440603816921</v>
      </c>
      <c r="W290" s="117">
        <f t="shared" ref="W290:Y290" si="131">W291+W294+W296+W305</f>
        <v>141.19017248383992</v>
      </c>
      <c r="X290" s="117">
        <f t="shared" si="131"/>
        <v>88.746372066616232</v>
      </c>
      <c r="Y290" s="117">
        <f t="shared" si="131"/>
        <v>114.81534200349492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463.88837545484097</v>
      </c>
      <c r="D291" s="122">
        <f t="shared" si="132"/>
        <v>414.76929253336539</v>
      </c>
      <c r="E291" s="122">
        <f t="shared" si="132"/>
        <v>356.03939162756484</v>
      </c>
      <c r="F291" s="122">
        <f t="shared" si="132"/>
        <v>488.77458976793417</v>
      </c>
      <c r="G291" s="122">
        <f t="shared" si="132"/>
        <v>295.51934308984494</v>
      </c>
      <c r="H291" s="122">
        <f t="shared" si="132"/>
        <v>501.63379268374973</v>
      </c>
      <c r="I291" s="122">
        <f t="shared" si="132"/>
        <v>267.27365410749786</v>
      </c>
      <c r="J291" s="122">
        <f t="shared" si="132"/>
        <v>388.30958134895781</v>
      </c>
      <c r="K291" s="122">
        <f t="shared" si="132"/>
        <v>267.82496666660285</v>
      </c>
      <c r="L291" s="122">
        <f t="shared" si="132"/>
        <v>318.0694513317851</v>
      </c>
      <c r="M291" s="122">
        <f t="shared" si="132"/>
        <v>229.65249064944203</v>
      </c>
      <c r="N291" s="122">
        <f t="shared" si="132"/>
        <v>261.25697957965241</v>
      </c>
      <c r="O291" s="122">
        <f t="shared" si="132"/>
        <v>250.23396809259739</v>
      </c>
      <c r="P291" s="122">
        <f t="shared" si="132"/>
        <v>189.86539445072688</v>
      </c>
      <c r="Q291" s="122">
        <f t="shared" si="132"/>
        <v>235.52115489698937</v>
      </c>
      <c r="R291" s="122">
        <f t="shared" ref="R291:V291" si="133">SUM(R292:R293)</f>
        <v>237.2537600706948</v>
      </c>
      <c r="S291" s="122">
        <f t="shared" si="133"/>
        <v>186.00724231725636</v>
      </c>
      <c r="T291" s="122">
        <f t="shared" si="133"/>
        <v>164.81056474835637</v>
      </c>
      <c r="U291" s="122">
        <f t="shared" si="133"/>
        <v>154.24257991182367</v>
      </c>
      <c r="V291" s="122">
        <f t="shared" si="133"/>
        <v>137.92813741284095</v>
      </c>
      <c r="W291" s="122">
        <f t="shared" ref="W291:Y291" si="134">SUM(W292:W293)</f>
        <v>106.77780600355304</v>
      </c>
      <c r="X291" s="122">
        <f t="shared" si="134"/>
        <v>66.200060228265428</v>
      </c>
      <c r="Y291" s="122">
        <f t="shared" si="134"/>
        <v>85.135116705607501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457.46643518344649</v>
      </c>
      <c r="D292" s="98">
        <v>409.05666900819449</v>
      </c>
      <c r="E292" s="98">
        <v>351.31959686874006</v>
      </c>
      <c r="F292" s="98">
        <v>482.19155690178258</v>
      </c>
      <c r="G292" s="98">
        <v>291.59567723661405</v>
      </c>
      <c r="H292" s="98">
        <v>495.03887849089551</v>
      </c>
      <c r="I292" s="98">
        <v>263.72680329987554</v>
      </c>
      <c r="J292" s="98">
        <v>383.18418181421157</v>
      </c>
      <c r="K292" s="98">
        <v>264.35115386381187</v>
      </c>
      <c r="L292" s="98">
        <v>313.91939559829837</v>
      </c>
      <c r="M292" s="98">
        <v>226.65568774960468</v>
      </c>
      <c r="N292" s="98">
        <v>257.72388832649131</v>
      </c>
      <c r="O292" s="98">
        <v>246.71650618586401</v>
      </c>
      <c r="P292" s="98">
        <v>187.07765384686158</v>
      </c>
      <c r="Q292" s="98">
        <v>231.93381963586253</v>
      </c>
      <c r="R292" s="98">
        <v>233.57824364143349</v>
      </c>
      <c r="S292" s="98">
        <v>183.09706444139917</v>
      </c>
      <c r="T292" s="98">
        <v>162.2202361864953</v>
      </c>
      <c r="U292" s="98">
        <v>151.79454125382358</v>
      </c>
      <c r="V292" s="98">
        <v>135.73468293232258</v>
      </c>
      <c r="W292" s="98">
        <v>105.05485491007614</v>
      </c>
      <c r="X292" s="98">
        <v>65.149635573044364</v>
      </c>
      <c r="Y292" s="98">
        <v>83.78160343912873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6.4219402713944902</v>
      </c>
      <c r="D293" s="98">
        <v>5.7126235251709092</v>
      </c>
      <c r="E293" s="98">
        <v>4.7197947588248015</v>
      </c>
      <c r="F293" s="98">
        <v>6.5830328661516155</v>
      </c>
      <c r="G293" s="98">
        <v>3.9236658532309101</v>
      </c>
      <c r="H293" s="98">
        <v>6.5949141928542465</v>
      </c>
      <c r="I293" s="98">
        <v>3.5468508076223149</v>
      </c>
      <c r="J293" s="98">
        <v>5.1253995347462604</v>
      </c>
      <c r="K293" s="98">
        <v>3.4738128027909823</v>
      </c>
      <c r="L293" s="98">
        <v>4.1500557334867638</v>
      </c>
      <c r="M293" s="98">
        <v>2.9968028998373355</v>
      </c>
      <c r="N293" s="98">
        <v>3.5330912531610861</v>
      </c>
      <c r="O293" s="98">
        <v>3.5174619067333759</v>
      </c>
      <c r="P293" s="98">
        <v>2.7877406038653039</v>
      </c>
      <c r="Q293" s="98">
        <v>3.5873352611268294</v>
      </c>
      <c r="R293" s="98">
        <v>3.6755164292613149</v>
      </c>
      <c r="S293" s="98">
        <v>2.9101778758571846</v>
      </c>
      <c r="T293" s="98">
        <v>2.5903285618610798</v>
      </c>
      <c r="U293" s="98">
        <v>2.448038658000089</v>
      </c>
      <c r="V293" s="98">
        <v>2.193454480518362</v>
      </c>
      <c r="W293" s="98">
        <v>1.7229510934768999</v>
      </c>
      <c r="X293" s="98">
        <v>1.0504246552210588</v>
      </c>
      <c r="Y293" s="98">
        <v>1.3535132664787757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0.11587633584545956</v>
      </c>
      <c r="D294" s="122">
        <f t="shared" si="135"/>
        <v>0.26105128899466407</v>
      </c>
      <c r="E294" s="122">
        <f t="shared" si="135"/>
        <v>0.14940769063242385</v>
      </c>
      <c r="F294" s="122">
        <f t="shared" si="135"/>
        <v>7.5717378135762251E-2</v>
      </c>
      <c r="G294" s="122">
        <f t="shared" si="135"/>
        <v>5.4917130651517494E-2</v>
      </c>
      <c r="H294" s="122">
        <f t="shared" si="135"/>
        <v>0.16120974125213033</v>
      </c>
      <c r="I294" s="122">
        <f t="shared" si="135"/>
        <v>2.1735618813649882E-2</v>
      </c>
      <c r="J294" s="122">
        <f t="shared" si="135"/>
        <v>0.15107731889199053</v>
      </c>
      <c r="K294" s="122">
        <f t="shared" si="135"/>
        <v>0.36789120230029365</v>
      </c>
      <c r="L294" s="122">
        <f t="shared" si="135"/>
        <v>0.26330871873747036</v>
      </c>
      <c r="M294" s="122">
        <f t="shared" si="135"/>
        <v>0.15754131257762438</v>
      </c>
      <c r="N294" s="122">
        <f t="shared" si="135"/>
        <v>0.14239095601673135</v>
      </c>
      <c r="O294" s="122">
        <f t="shared" si="135"/>
        <v>0.25786970354767985</v>
      </c>
      <c r="P294" s="122">
        <f t="shared" si="135"/>
        <v>0.12283355955383715</v>
      </c>
      <c r="Q294" s="122">
        <f t="shared" si="135"/>
        <v>0.22773151677131026</v>
      </c>
      <c r="R294" s="122">
        <f t="shared" si="135"/>
        <v>0.67460488225104209</v>
      </c>
      <c r="S294" s="122">
        <f t="shared" si="135"/>
        <v>0.67359403965317954</v>
      </c>
      <c r="T294" s="122">
        <f t="shared" si="135"/>
        <v>0.50727851992925921</v>
      </c>
      <c r="U294" s="122">
        <f t="shared" si="135"/>
        <v>1.103532763873595</v>
      </c>
      <c r="V294" s="122">
        <f t="shared" si="135"/>
        <v>0.48926425647301752</v>
      </c>
      <c r="W294" s="122">
        <f t="shared" si="135"/>
        <v>0.98373556806328821</v>
      </c>
      <c r="X294" s="122">
        <f t="shared" si="135"/>
        <v>8.1055278059057184E-2</v>
      </c>
      <c r="Y294" s="122">
        <f t="shared" si="135"/>
        <v>8.2244111930791813E-2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0.11587633584545956</v>
      </c>
      <c r="D295" s="98">
        <v>0.26105128899466407</v>
      </c>
      <c r="E295" s="98">
        <v>0.14940769063242385</v>
      </c>
      <c r="F295" s="98">
        <v>7.5717378135762251E-2</v>
      </c>
      <c r="G295" s="98">
        <v>5.4917130651517494E-2</v>
      </c>
      <c r="H295" s="98">
        <v>0.16120974125213033</v>
      </c>
      <c r="I295" s="98">
        <v>2.1735618813649882E-2</v>
      </c>
      <c r="J295" s="98">
        <v>0.15107731889199053</v>
      </c>
      <c r="K295" s="98">
        <v>0.36789120230029365</v>
      </c>
      <c r="L295" s="98">
        <v>0.26330871873747036</v>
      </c>
      <c r="M295" s="98">
        <v>0.15754131257762438</v>
      </c>
      <c r="N295" s="98">
        <v>0.14239095601673135</v>
      </c>
      <c r="O295" s="98">
        <v>0.25786970354767985</v>
      </c>
      <c r="P295" s="98">
        <v>0.12283355955383715</v>
      </c>
      <c r="Q295" s="98">
        <v>0.22773151677131026</v>
      </c>
      <c r="R295" s="98">
        <v>0.67460488225104209</v>
      </c>
      <c r="S295" s="98">
        <v>0.67359403965317954</v>
      </c>
      <c r="T295" s="98">
        <v>0.50727851992925921</v>
      </c>
      <c r="U295" s="98">
        <v>1.103532763873595</v>
      </c>
      <c r="V295" s="98">
        <v>0.48926425647301752</v>
      </c>
      <c r="W295" s="98">
        <v>0.98373556806328821</v>
      </c>
      <c r="X295" s="98">
        <v>8.1055278059057184E-2</v>
      </c>
      <c r="Y295" s="98">
        <v>8.2244111930791813E-2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40.454532864808456</v>
      </c>
      <c r="D296" s="122">
        <v>39.511084359162979</v>
      </c>
      <c r="E296" s="122">
        <v>34.010462214132595</v>
      </c>
      <c r="F296" s="122">
        <v>44.763009195752119</v>
      </c>
      <c r="G296" s="122">
        <v>26.130550312597851</v>
      </c>
      <c r="H296" s="122">
        <v>48.114101397504669</v>
      </c>
      <c r="I296" s="122">
        <v>28.594735648619658</v>
      </c>
      <c r="J296" s="122">
        <v>38.836805491319488</v>
      </c>
      <c r="K296" s="122">
        <v>25.362423574551805</v>
      </c>
      <c r="L296" s="122">
        <v>31.032347970025135</v>
      </c>
      <c r="M296" s="122">
        <v>30.956002548600342</v>
      </c>
      <c r="N296" s="122">
        <v>31.62610588620619</v>
      </c>
      <c r="O296" s="122">
        <v>29.333350372881583</v>
      </c>
      <c r="P296" s="122">
        <v>30.853567189320831</v>
      </c>
      <c r="Q296" s="122">
        <v>37.090473395612392</v>
      </c>
      <c r="R296" s="122">
        <v>35.671937632925101</v>
      </c>
      <c r="S296" s="122">
        <v>30.596529819205102</v>
      </c>
      <c r="T296" s="122">
        <v>29.458049776083339</v>
      </c>
      <c r="U296" s="122">
        <v>29.060748325274226</v>
      </c>
      <c r="V296" s="122">
        <v>28.224565920279186</v>
      </c>
      <c r="W296" s="122">
        <v>19.98770283519567</v>
      </c>
      <c r="X296" s="122">
        <v>11.484064459795981</v>
      </c>
      <c r="Y296" s="122">
        <v>14.784518197092577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35.412498069417722</v>
      </c>
      <c r="D297" s="98">
        <v>38.109482732633246</v>
      </c>
      <c r="E297" s="98">
        <v>33.829860165476525</v>
      </c>
      <c r="F297" s="98">
        <v>43.346696051119544</v>
      </c>
      <c r="G297" s="98">
        <v>26.117682573945565</v>
      </c>
      <c r="H297" s="98">
        <v>44.139945563649306</v>
      </c>
      <c r="I297" s="98">
        <v>28.564159768476724</v>
      </c>
      <c r="J297" s="98">
        <v>32.723491767390868</v>
      </c>
      <c r="K297" s="98">
        <v>25.319190216413322</v>
      </c>
      <c r="L297" s="98">
        <v>25.944999942236691</v>
      </c>
      <c r="M297" s="98">
        <v>28.861146589754583</v>
      </c>
      <c r="N297" s="98">
        <v>23.607162821603428</v>
      </c>
      <c r="O297" s="98">
        <v>22.480530144278628</v>
      </c>
      <c r="P297" s="98">
        <v>23.443195253571112</v>
      </c>
      <c r="Q297" s="98">
        <v>24.124697576444355</v>
      </c>
      <c r="R297" s="98">
        <v>24.566469291234132</v>
      </c>
      <c r="S297" s="98">
        <v>25.330670415049642</v>
      </c>
      <c r="T297" s="98">
        <v>24.951906087181932</v>
      </c>
      <c r="U297" s="98">
        <v>27.55890098732932</v>
      </c>
      <c r="V297" s="98">
        <v>25.814053322937561</v>
      </c>
      <c r="W297" s="98">
        <v>19.942136452158174</v>
      </c>
      <c r="X297" s="98">
        <v>11.428001472105679</v>
      </c>
      <c r="Y297" s="98">
        <v>14.75169752132477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4.4077930122415517E-3</v>
      </c>
      <c r="D298" s="98">
        <v>1.2379066033149923E-2</v>
      </c>
      <c r="E298" s="98">
        <v>3.1271565195268138E-3</v>
      </c>
      <c r="F298" s="98">
        <v>1.8307789006025834E-2</v>
      </c>
      <c r="G298" s="98">
        <v>1.2867738652287266E-2</v>
      </c>
      <c r="H298" s="98">
        <v>4.2467900095597887E-2</v>
      </c>
      <c r="I298" s="98">
        <v>3.0575880142933887E-2</v>
      </c>
      <c r="J298" s="98">
        <v>3.5479611927469429E-2</v>
      </c>
      <c r="K298" s="98">
        <v>4.3233358138483453E-2</v>
      </c>
      <c r="L298" s="98">
        <v>6.9198279044147701E-2</v>
      </c>
      <c r="M298" s="98">
        <v>9.5699053116951885E-2</v>
      </c>
      <c r="N298" s="98">
        <v>0</v>
      </c>
      <c r="O298" s="98">
        <v>0</v>
      </c>
      <c r="P298" s="98">
        <v>1.4866201939840468E-2</v>
      </c>
      <c r="Q298" s="98">
        <v>1.1458317932618383E-3</v>
      </c>
      <c r="R298" s="98">
        <v>3.5560513123092177E-2</v>
      </c>
      <c r="S298" s="98">
        <v>1.1221235370956919E-2</v>
      </c>
      <c r="T298" s="98">
        <v>3.8100145127654125E-2</v>
      </c>
      <c r="U298" s="98">
        <v>5.1843908948047759E-2</v>
      </c>
      <c r="V298" s="98">
        <v>2.7571913988955251E-2</v>
      </c>
      <c r="W298" s="98">
        <v>4.5566383037495439E-2</v>
      </c>
      <c r="X298" s="98">
        <v>5.6062987690302477E-2</v>
      </c>
      <c r="Y298" s="98">
        <v>3.2735538360119151E-2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1.4782380825817819E-3</v>
      </c>
      <c r="D299" s="101">
        <v>3.8100507516680301E-3</v>
      </c>
      <c r="E299" s="101">
        <v>1.0466623911938198E-3</v>
      </c>
      <c r="F299" s="101">
        <v>5.920783904443303E-3</v>
      </c>
      <c r="G299" s="101">
        <v>3.7984838374590544E-3</v>
      </c>
      <c r="H299" s="101">
        <v>1.1861541552660735E-2</v>
      </c>
      <c r="I299" s="101">
        <v>1.0022862102847281E-2</v>
      </c>
      <c r="J299" s="101">
        <v>1.0714867412421933E-2</v>
      </c>
      <c r="K299" s="101">
        <v>1.190630182884421E-2</v>
      </c>
      <c r="L299" s="101">
        <v>3.7421866781198791E-2</v>
      </c>
      <c r="M299" s="101">
        <v>2.4972182814871031E-2</v>
      </c>
      <c r="N299" s="101">
        <v>0</v>
      </c>
      <c r="O299" s="101">
        <v>0</v>
      </c>
      <c r="P299" s="101">
        <v>3.4832173039274677E-3</v>
      </c>
      <c r="Q299" s="101">
        <v>2.9951686406580978E-4</v>
      </c>
      <c r="R299" s="101">
        <v>8.6582798510846243E-3</v>
      </c>
      <c r="S299" s="101">
        <v>3.0160104605996157E-3</v>
      </c>
      <c r="T299" s="101">
        <v>1.0060849776560838E-2</v>
      </c>
      <c r="U299" s="101">
        <v>1.2436052055923016E-2</v>
      </c>
      <c r="V299" s="101">
        <v>6.6864251566428725E-3</v>
      </c>
      <c r="W299" s="101">
        <v>1.1203133869952983E-2</v>
      </c>
      <c r="X299" s="101">
        <v>5.3818489913910143E-3</v>
      </c>
      <c r="Y299" s="101">
        <v>2.5477302356648086E-3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2.9295549296597698E-3</v>
      </c>
      <c r="D300" s="104">
        <v>8.5690152814818926E-3</v>
      </c>
      <c r="E300" s="104">
        <v>2.080494128332994E-3</v>
      </c>
      <c r="F300" s="104">
        <v>1.238700510158253E-2</v>
      </c>
      <c r="G300" s="104">
        <v>9.0692548148282124E-3</v>
      </c>
      <c r="H300" s="104">
        <v>3.060635854293715E-2</v>
      </c>
      <c r="I300" s="104">
        <v>2.0553018040086603E-2</v>
      </c>
      <c r="J300" s="104">
        <v>2.4764744515047499E-2</v>
      </c>
      <c r="K300" s="104">
        <v>3.1327056309639244E-2</v>
      </c>
      <c r="L300" s="104">
        <v>3.177641226294891E-2</v>
      </c>
      <c r="M300" s="104">
        <v>7.0726870302080858E-2</v>
      </c>
      <c r="N300" s="104">
        <v>0</v>
      </c>
      <c r="O300" s="104">
        <v>0</v>
      </c>
      <c r="P300" s="104">
        <v>1.1382984635913002E-2</v>
      </c>
      <c r="Q300" s="104">
        <v>8.4631492919602853E-4</v>
      </c>
      <c r="R300" s="104">
        <v>2.6902233272007556E-2</v>
      </c>
      <c r="S300" s="104">
        <v>8.205224910357304E-3</v>
      </c>
      <c r="T300" s="104">
        <v>2.8039295351093285E-2</v>
      </c>
      <c r="U300" s="104">
        <v>3.9407856892124747E-2</v>
      </c>
      <c r="V300" s="104">
        <v>2.0885488832312379E-2</v>
      </c>
      <c r="W300" s="104">
        <v>3.4363249167542458E-2</v>
      </c>
      <c r="X300" s="104">
        <v>5.0681138698911464E-2</v>
      </c>
      <c r="Y300" s="104">
        <v>3.0187808124454343E-2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4.9132465556542915</v>
      </c>
      <c r="D301" s="101">
        <v>1.3603217995454426</v>
      </c>
      <c r="E301" s="101">
        <v>0.1722445323974951</v>
      </c>
      <c r="F301" s="101">
        <v>1.354441138894509</v>
      </c>
      <c r="G301" s="101">
        <v>0</v>
      </c>
      <c r="H301" s="101">
        <v>3.7226997600520839</v>
      </c>
      <c r="I301" s="101">
        <v>0</v>
      </c>
      <c r="J301" s="101">
        <v>5.6783520442612136</v>
      </c>
      <c r="K301" s="101">
        <v>0</v>
      </c>
      <c r="L301" s="101">
        <v>4.1772992982244261</v>
      </c>
      <c r="M301" s="101">
        <v>1.7459110626482439</v>
      </c>
      <c r="N301" s="101">
        <v>7.348143282179894</v>
      </c>
      <c r="O301" s="101">
        <v>6.441462744724757</v>
      </c>
      <c r="P301" s="101">
        <v>6.6443970250758477</v>
      </c>
      <c r="Q301" s="101">
        <v>11.600877390989965</v>
      </c>
      <c r="R301" s="101">
        <v>9.7540434185755149</v>
      </c>
      <c r="S301" s="101">
        <v>4.6679968630650919</v>
      </c>
      <c r="T301" s="101">
        <v>3.7581352957507552</v>
      </c>
      <c r="U301" s="101">
        <v>1.2688582555251737</v>
      </c>
      <c r="V301" s="101">
        <v>2.1771690058042719</v>
      </c>
      <c r="W301" s="101">
        <v>0</v>
      </c>
      <c r="X301" s="101">
        <v>0</v>
      </c>
      <c r="Y301" s="101">
        <v>8.5137407688001937E-5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0.12438044672420331</v>
      </c>
      <c r="D302" s="104">
        <v>2.8900760951135175E-2</v>
      </c>
      <c r="E302" s="104">
        <v>5.2303597390493299E-3</v>
      </c>
      <c r="F302" s="104">
        <v>4.3564216732045476E-2</v>
      </c>
      <c r="G302" s="104">
        <v>0</v>
      </c>
      <c r="H302" s="104">
        <v>0.20898817370767819</v>
      </c>
      <c r="I302" s="104">
        <v>0</v>
      </c>
      <c r="J302" s="104">
        <v>0.39948206773992861</v>
      </c>
      <c r="K302" s="104">
        <v>0</v>
      </c>
      <c r="L302" s="104">
        <v>0.84085045051986906</v>
      </c>
      <c r="M302" s="104">
        <v>0.25324584308056397</v>
      </c>
      <c r="N302" s="104">
        <v>0.67079978242286742</v>
      </c>
      <c r="O302" s="104">
        <v>0.41135748387819981</v>
      </c>
      <c r="P302" s="104">
        <v>0.75110870873402846</v>
      </c>
      <c r="Q302" s="104">
        <v>1.3637525963848169</v>
      </c>
      <c r="R302" s="104">
        <v>1.3158644099923618</v>
      </c>
      <c r="S302" s="104">
        <v>0.58664130571941142</v>
      </c>
      <c r="T302" s="104">
        <v>0.70990824802299846</v>
      </c>
      <c r="U302" s="104">
        <v>0.18114517347168269</v>
      </c>
      <c r="V302" s="104">
        <v>0.20577167754840103</v>
      </c>
      <c r="W302" s="104">
        <v>0</v>
      </c>
      <c r="X302" s="104">
        <v>0</v>
      </c>
      <c r="Y302" s="104">
        <v>0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3.8388117203181749E-2</v>
      </c>
      <c r="D303" s="98">
        <v>8.2005379827589219E-3</v>
      </c>
      <c r="E303" s="98">
        <v>1.6290621098421366E-3</v>
      </c>
      <c r="F303" s="98">
        <v>1.3167066566962518E-2</v>
      </c>
      <c r="G303" s="98">
        <v>0</v>
      </c>
      <c r="H303" s="98">
        <v>5.4919556686718538E-2</v>
      </c>
      <c r="I303" s="98">
        <v>0</v>
      </c>
      <c r="J303" s="98">
        <v>0.11533671159989849</v>
      </c>
      <c r="K303" s="98">
        <v>0</v>
      </c>
      <c r="L303" s="98">
        <v>0.44565796532695867</v>
      </c>
      <c r="M303" s="98">
        <v>6.4304093753319067E-2</v>
      </c>
      <c r="N303" s="98">
        <v>0.21503853060943967</v>
      </c>
      <c r="O303" s="98">
        <v>0.1362261575170465</v>
      </c>
      <c r="P303" s="98">
        <v>0.18059921609562596</v>
      </c>
      <c r="Q303" s="98">
        <v>0.37093807727121847</v>
      </c>
      <c r="R303" s="98">
        <v>0.33578729535932433</v>
      </c>
      <c r="S303" s="98">
        <v>0.16592045013585452</v>
      </c>
      <c r="T303" s="98">
        <v>0.19798441233649686</v>
      </c>
      <c r="U303" s="98">
        <v>4.6023006742970399E-2</v>
      </c>
      <c r="V303" s="98">
        <v>5.2850716137183576E-2</v>
      </c>
      <c r="W303" s="98">
        <v>0</v>
      </c>
      <c r="X303" s="98">
        <v>0</v>
      </c>
      <c r="Y303" s="98">
        <v>0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8.5992329521021565E-2</v>
      </c>
      <c r="D304" s="98">
        <v>2.0700222968376255E-2</v>
      </c>
      <c r="E304" s="98">
        <v>3.6012976292071931E-3</v>
      </c>
      <c r="F304" s="98">
        <v>3.0397150165082959E-2</v>
      </c>
      <c r="G304" s="98">
        <v>0</v>
      </c>
      <c r="H304" s="98">
        <v>0.15406861702095967</v>
      </c>
      <c r="I304" s="98">
        <v>0</v>
      </c>
      <c r="J304" s="98">
        <v>0.28414535614003011</v>
      </c>
      <c r="K304" s="98">
        <v>0</v>
      </c>
      <c r="L304" s="98">
        <v>0.39519248519291034</v>
      </c>
      <c r="M304" s="98">
        <v>0.18894174932724489</v>
      </c>
      <c r="N304" s="98">
        <v>0.45576125181342775</v>
      </c>
      <c r="O304" s="98">
        <v>0.27513132636115334</v>
      </c>
      <c r="P304" s="98">
        <v>0.57050949263840256</v>
      </c>
      <c r="Q304" s="98">
        <v>0.99281451911359841</v>
      </c>
      <c r="R304" s="98">
        <v>0.98007711463303748</v>
      </c>
      <c r="S304" s="98">
        <v>0.42072085558355693</v>
      </c>
      <c r="T304" s="98">
        <v>0.51192383568650157</v>
      </c>
      <c r="U304" s="98">
        <v>0.13512216672871227</v>
      </c>
      <c r="V304" s="98">
        <v>0.15292096141121747</v>
      </c>
      <c r="W304" s="98">
        <v>0</v>
      </c>
      <c r="X304" s="98">
        <v>0</v>
      </c>
      <c r="Y304" s="98">
        <v>0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26.005334446207581</v>
      </c>
      <c r="D305" s="122">
        <v>25.954390514475318</v>
      </c>
      <c r="E305" s="122">
        <v>20.46980792965708</v>
      </c>
      <c r="F305" s="122">
        <v>24.484546943033347</v>
      </c>
      <c r="G305" s="122">
        <v>15.902386873229489</v>
      </c>
      <c r="H305" s="122">
        <v>29.112752803268862</v>
      </c>
      <c r="I305" s="122">
        <v>18.8903582471251</v>
      </c>
      <c r="J305" s="122">
        <v>25.256905778921205</v>
      </c>
      <c r="K305" s="122">
        <v>14.771084644297535</v>
      </c>
      <c r="L305" s="122">
        <v>20.940825295480394</v>
      </c>
      <c r="M305" s="122">
        <v>19.642774790749261</v>
      </c>
      <c r="N305" s="122">
        <v>20.380172191372093</v>
      </c>
      <c r="O305" s="122">
        <v>18.536988735752089</v>
      </c>
      <c r="P305" s="122">
        <v>20.330659541906996</v>
      </c>
      <c r="Q305" s="122">
        <v>23.63101223368858</v>
      </c>
      <c r="R305" s="122">
        <v>23.260435971053454</v>
      </c>
      <c r="S305" s="122">
        <v>19.675315665253176</v>
      </c>
      <c r="T305" s="122">
        <v>18.921075955343628</v>
      </c>
      <c r="U305" s="122">
        <v>18.844322778252273</v>
      </c>
      <c r="V305" s="122">
        <v>18.262438448576066</v>
      </c>
      <c r="W305" s="122">
        <v>13.440928077027902</v>
      </c>
      <c r="X305" s="122">
        <v>10.981192100495772</v>
      </c>
      <c r="Y305" s="122">
        <v>14.813462988864043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22.305650265242274</v>
      </c>
      <c r="D306" s="98">
        <v>25.080606879501868</v>
      </c>
      <c r="E306" s="98">
        <v>16.970480066023384</v>
      </c>
      <c r="F306" s="98">
        <v>22.054214236774598</v>
      </c>
      <c r="G306" s="98">
        <v>15.240920973406032</v>
      </c>
      <c r="H306" s="98">
        <v>27.288019197057377</v>
      </c>
      <c r="I306" s="98">
        <v>17.425484725372453</v>
      </c>
      <c r="J306" s="98">
        <v>22.368959936934189</v>
      </c>
      <c r="K306" s="98">
        <v>14.456956272545968</v>
      </c>
      <c r="L306" s="98">
        <v>18.973251808446275</v>
      </c>
      <c r="M306" s="98">
        <v>18.90253885608519</v>
      </c>
      <c r="N306" s="98">
        <v>17.417122185590809</v>
      </c>
      <c r="O306" s="98">
        <v>15.11418822174679</v>
      </c>
      <c r="P306" s="98">
        <v>18.688004749033176</v>
      </c>
      <c r="Q306" s="98">
        <v>18.070166832994705</v>
      </c>
      <c r="R306" s="98">
        <v>20.146906214942874</v>
      </c>
      <c r="S306" s="98">
        <v>16.258957405965774</v>
      </c>
      <c r="T306" s="98">
        <v>15.681825101685368</v>
      </c>
      <c r="U306" s="98">
        <v>16.12770176225197</v>
      </c>
      <c r="V306" s="98">
        <v>15.17976418169272</v>
      </c>
      <c r="W306" s="98">
        <v>12.744255715302048</v>
      </c>
      <c r="X306" s="98">
        <v>10.183294416348765</v>
      </c>
      <c r="Y306" s="98">
        <v>14.326730297454549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3.6996841809653049</v>
      </c>
      <c r="D307" s="33">
        <v>0.87378363497345046</v>
      </c>
      <c r="E307" s="33">
        <v>3.4993278636336944</v>
      </c>
      <c r="F307" s="33">
        <v>2.4303327062587488</v>
      </c>
      <c r="G307" s="33">
        <v>0.66146589982345638</v>
      </c>
      <c r="H307" s="33">
        <v>1.8247336062114843</v>
      </c>
      <c r="I307" s="33">
        <v>1.4648735217526476</v>
      </c>
      <c r="J307" s="33">
        <v>2.8879458419870154</v>
      </c>
      <c r="K307" s="33">
        <v>0.31412837175156599</v>
      </c>
      <c r="L307" s="33">
        <v>1.9675734870341195</v>
      </c>
      <c r="M307" s="33">
        <v>0.74023593466406956</v>
      </c>
      <c r="N307" s="33">
        <v>2.9630500057812852</v>
      </c>
      <c r="O307" s="33">
        <v>3.4228005140052993</v>
      </c>
      <c r="P307" s="33">
        <v>1.6426547928738215</v>
      </c>
      <c r="Q307" s="33">
        <v>5.5608454006938732</v>
      </c>
      <c r="R307" s="33">
        <v>3.1135297561105801</v>
      </c>
      <c r="S307" s="33">
        <v>3.4163582592874024</v>
      </c>
      <c r="T307" s="33">
        <v>3.2392508536582616</v>
      </c>
      <c r="U307" s="33">
        <v>2.7166210160003041</v>
      </c>
      <c r="V307" s="33">
        <v>3.0826742668833464</v>
      </c>
      <c r="W307" s="33">
        <v>0.69667236172585445</v>
      </c>
      <c r="X307" s="33">
        <v>0.79789768414700613</v>
      </c>
      <c r="Y307" s="33">
        <v>0.48673269140949227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311.5814372997919</v>
      </c>
      <c r="D309" s="117">
        <f t="shared" si="136"/>
        <v>284.21168875768296</v>
      </c>
      <c r="E309" s="117">
        <f t="shared" si="136"/>
        <v>244.96378943292495</v>
      </c>
      <c r="F309" s="117">
        <f t="shared" si="136"/>
        <v>334.93315352769702</v>
      </c>
      <c r="G309" s="117">
        <f t="shared" si="136"/>
        <v>204.08913498513454</v>
      </c>
      <c r="H309" s="117">
        <f t="shared" si="136"/>
        <v>353.74675080823749</v>
      </c>
      <c r="I309" s="117">
        <f t="shared" si="136"/>
        <v>193.99182752217143</v>
      </c>
      <c r="J309" s="117">
        <f t="shared" si="136"/>
        <v>282.22520743721952</v>
      </c>
      <c r="K309" s="117">
        <f t="shared" si="136"/>
        <v>194.45158721685445</v>
      </c>
      <c r="L309" s="117">
        <f t="shared" si="136"/>
        <v>236.453593253186</v>
      </c>
      <c r="M309" s="117">
        <f t="shared" si="136"/>
        <v>182.86839983209865</v>
      </c>
      <c r="N309" s="117">
        <f t="shared" si="136"/>
        <v>211.30531580225141</v>
      </c>
      <c r="O309" s="117">
        <f t="shared" si="136"/>
        <v>210.51485729434236</v>
      </c>
      <c r="P309" s="117">
        <f t="shared" si="136"/>
        <v>177.83419232569094</v>
      </c>
      <c r="Q309" s="117">
        <f t="shared" si="136"/>
        <v>228.15360631451526</v>
      </c>
      <c r="R309" s="117">
        <f t="shared" ref="R309:V309" si="137">R310+R313+R315+R324</f>
        <v>234.02792113088054</v>
      </c>
      <c r="S309" s="117">
        <f t="shared" si="137"/>
        <v>190.22630347758241</v>
      </c>
      <c r="T309" s="117">
        <f t="shared" si="137"/>
        <v>173.2763694903102</v>
      </c>
      <c r="U309" s="117">
        <f t="shared" si="137"/>
        <v>168.43888192350994</v>
      </c>
      <c r="V309" s="117">
        <f t="shared" si="137"/>
        <v>152.92844974970873</v>
      </c>
      <c r="W309" s="117">
        <f t="shared" ref="W309:Y309" si="138">W310+W313+W315+W324</f>
        <v>119.28832028967547</v>
      </c>
      <c r="X309" s="117">
        <f t="shared" si="138"/>
        <v>73.098286640448237</v>
      </c>
      <c r="Y309" s="117">
        <f t="shared" si="138"/>
        <v>94.49325183855882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269.00896085057173</v>
      </c>
      <c r="D310" s="122">
        <f t="shared" si="139"/>
        <v>242.417265290768</v>
      </c>
      <c r="E310" s="122">
        <f t="shared" si="139"/>
        <v>209.75357525134956</v>
      </c>
      <c r="F310" s="122">
        <f t="shared" si="139"/>
        <v>290.37353118713128</v>
      </c>
      <c r="G310" s="122">
        <f t="shared" si="139"/>
        <v>177.0553160901558</v>
      </c>
      <c r="H310" s="122">
        <f t="shared" si="139"/>
        <v>303.20317070428121</v>
      </c>
      <c r="I310" s="122">
        <f t="shared" si="139"/>
        <v>163.06968958375143</v>
      </c>
      <c r="J310" s="122">
        <f t="shared" si="139"/>
        <v>239.31692248324353</v>
      </c>
      <c r="K310" s="122">
        <f t="shared" si="139"/>
        <v>166.91609617648055</v>
      </c>
      <c r="L310" s="122">
        <f t="shared" si="139"/>
        <v>200.74304674686954</v>
      </c>
      <c r="M310" s="122">
        <f t="shared" si="139"/>
        <v>148.28565189493372</v>
      </c>
      <c r="N310" s="122">
        <f t="shared" si="139"/>
        <v>174.7625993739716</v>
      </c>
      <c r="O310" s="122">
        <f t="shared" si="139"/>
        <v>175.63203332275731</v>
      </c>
      <c r="P310" s="122">
        <f t="shared" si="139"/>
        <v>140.62039394099776</v>
      </c>
      <c r="Q310" s="122">
        <f t="shared" si="139"/>
        <v>182.1280282309167</v>
      </c>
      <c r="R310" s="122">
        <f t="shared" ref="R310:V310" si="140">SUM(R311:R312)</f>
        <v>187.40368876742363</v>
      </c>
      <c r="S310" s="122">
        <f t="shared" si="140"/>
        <v>149.28622619515878</v>
      </c>
      <c r="T310" s="122">
        <f t="shared" si="140"/>
        <v>133.97516443406047</v>
      </c>
      <c r="U310" s="122">
        <f t="shared" si="140"/>
        <v>126.77609118385756</v>
      </c>
      <c r="V310" s="122">
        <f t="shared" si="140"/>
        <v>114.4985222840246</v>
      </c>
      <c r="W310" s="122">
        <f t="shared" ref="W310:Y310" si="141">SUM(W311:W312)</f>
        <v>89.304102953498202</v>
      </c>
      <c r="X310" s="122">
        <f t="shared" si="141"/>
        <v>55.633221924486456</v>
      </c>
      <c r="Y310" s="122">
        <f t="shared" si="141"/>
        <v>71.790978587084254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262.58702057917725</v>
      </c>
      <c r="D311" s="98">
        <v>236.7046417655971</v>
      </c>
      <c r="E311" s="98">
        <v>205.03378049252476</v>
      </c>
      <c r="F311" s="98">
        <v>283.79049832097968</v>
      </c>
      <c r="G311" s="98">
        <v>173.13165023692488</v>
      </c>
      <c r="H311" s="98">
        <v>296.60825651142699</v>
      </c>
      <c r="I311" s="98">
        <v>159.52283877612911</v>
      </c>
      <c r="J311" s="98">
        <v>234.19152294849727</v>
      </c>
      <c r="K311" s="98">
        <v>163.44228337368958</v>
      </c>
      <c r="L311" s="98">
        <v>196.59299101338277</v>
      </c>
      <c r="M311" s="98">
        <v>145.28884899509637</v>
      </c>
      <c r="N311" s="98">
        <v>171.22950812081052</v>
      </c>
      <c r="O311" s="98">
        <v>172.11457141602392</v>
      </c>
      <c r="P311" s="98">
        <v>137.83265333713246</v>
      </c>
      <c r="Q311" s="98">
        <v>178.54069296978986</v>
      </c>
      <c r="R311" s="98">
        <v>183.72817233816232</v>
      </c>
      <c r="S311" s="98">
        <v>146.37604831930159</v>
      </c>
      <c r="T311" s="98">
        <v>131.3848358721994</v>
      </c>
      <c r="U311" s="98">
        <v>124.32805252585747</v>
      </c>
      <c r="V311" s="98">
        <v>112.30506780350623</v>
      </c>
      <c r="W311" s="98">
        <v>87.581151860021308</v>
      </c>
      <c r="X311" s="98">
        <v>54.582797269265399</v>
      </c>
      <c r="Y311" s="98">
        <v>70.437465320605483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6.4219402713944902</v>
      </c>
      <c r="D312" s="98">
        <v>5.7126235251709092</v>
      </c>
      <c r="E312" s="98">
        <v>4.7197947588248015</v>
      </c>
      <c r="F312" s="98">
        <v>6.5830328661516155</v>
      </c>
      <c r="G312" s="98">
        <v>3.9236658532309101</v>
      </c>
      <c r="H312" s="98">
        <v>6.5949141928542465</v>
      </c>
      <c r="I312" s="98">
        <v>3.5468508076223149</v>
      </c>
      <c r="J312" s="98">
        <v>5.1253995347462604</v>
      </c>
      <c r="K312" s="98">
        <v>3.4738128027909823</v>
      </c>
      <c r="L312" s="98">
        <v>4.1500557334867638</v>
      </c>
      <c r="M312" s="98">
        <v>2.9968028998373355</v>
      </c>
      <c r="N312" s="98">
        <v>3.5330912531610861</v>
      </c>
      <c r="O312" s="98">
        <v>3.5174619067333759</v>
      </c>
      <c r="P312" s="98">
        <v>2.7877406038653039</v>
      </c>
      <c r="Q312" s="98">
        <v>3.5873352611268294</v>
      </c>
      <c r="R312" s="98">
        <v>3.6755164292613149</v>
      </c>
      <c r="S312" s="98">
        <v>2.9101778758571846</v>
      </c>
      <c r="T312" s="98">
        <v>2.5903285618610798</v>
      </c>
      <c r="U312" s="98">
        <v>2.448038658000089</v>
      </c>
      <c r="V312" s="98">
        <v>2.193454480518362</v>
      </c>
      <c r="W312" s="98">
        <v>1.7229510934768999</v>
      </c>
      <c r="X312" s="98">
        <v>1.0504246552210588</v>
      </c>
      <c r="Y312" s="98">
        <v>1.3535132664787757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0.26783648239008184</v>
      </c>
      <c r="D313" s="122">
        <f t="shared" si="142"/>
        <v>0.62892942999385881</v>
      </c>
      <c r="E313" s="122">
        <f t="shared" si="142"/>
        <v>0.37478962789335213</v>
      </c>
      <c r="F313" s="122">
        <f t="shared" si="142"/>
        <v>0.19751524569294829</v>
      </c>
      <c r="G313" s="122">
        <f t="shared" si="142"/>
        <v>0.14882789907804211</v>
      </c>
      <c r="H313" s="122">
        <f t="shared" si="142"/>
        <v>0.45344928597485074</v>
      </c>
      <c r="I313" s="122">
        <f t="shared" si="142"/>
        <v>6.3401589007001907E-2</v>
      </c>
      <c r="J313" s="122">
        <f t="shared" si="142"/>
        <v>0.45671430051671902</v>
      </c>
      <c r="K313" s="122">
        <f t="shared" si="142"/>
        <v>1.1520659099851491</v>
      </c>
      <c r="L313" s="122">
        <f t="shared" si="142"/>
        <v>0.85377072830727385</v>
      </c>
      <c r="M313" s="122">
        <f t="shared" si="142"/>
        <v>0.53084944319374749</v>
      </c>
      <c r="N313" s="122">
        <f t="shared" si="142"/>
        <v>0.50078552599406267</v>
      </c>
      <c r="O313" s="122">
        <f t="shared" si="142"/>
        <v>0.95008689344315167</v>
      </c>
      <c r="P313" s="122">
        <f t="shared" si="142"/>
        <v>0.47358175730236568</v>
      </c>
      <c r="Q313" s="122">
        <f t="shared" si="142"/>
        <v>0.90791944992075557</v>
      </c>
      <c r="R313" s="122">
        <f t="shared" si="142"/>
        <v>2.7087087286263114</v>
      </c>
      <c r="S313" s="122">
        <f t="shared" si="142"/>
        <v>2.706779594359114</v>
      </c>
      <c r="T313" s="122">
        <f t="shared" si="142"/>
        <v>2.0402370411031048</v>
      </c>
      <c r="U313" s="122">
        <f t="shared" si="142"/>
        <v>4.4426352832808398</v>
      </c>
      <c r="V313" s="122">
        <f t="shared" si="142"/>
        <v>1.9751517998114889</v>
      </c>
      <c r="W313" s="122">
        <f t="shared" si="142"/>
        <v>4.0073374642953334</v>
      </c>
      <c r="X313" s="122">
        <f t="shared" si="142"/>
        <v>0.33377473794318846</v>
      </c>
      <c r="Y313" s="122">
        <f t="shared" si="142"/>
        <v>0.34277450857568165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0.26783648239008184</v>
      </c>
      <c r="D314" s="98">
        <v>0.62892942999385881</v>
      </c>
      <c r="E314" s="98">
        <v>0.37478962789335213</v>
      </c>
      <c r="F314" s="98">
        <v>0.19751524569294829</v>
      </c>
      <c r="G314" s="98">
        <v>0.14882789907804211</v>
      </c>
      <c r="H314" s="98">
        <v>0.45344928597485074</v>
      </c>
      <c r="I314" s="98">
        <v>6.3401589007001907E-2</v>
      </c>
      <c r="J314" s="98">
        <v>0.45671430051671902</v>
      </c>
      <c r="K314" s="98">
        <v>1.1520659099851491</v>
      </c>
      <c r="L314" s="98">
        <v>0.85377072830727385</v>
      </c>
      <c r="M314" s="98">
        <v>0.53084944319374749</v>
      </c>
      <c r="N314" s="98">
        <v>0.50078552599406267</v>
      </c>
      <c r="O314" s="98">
        <v>0.95008689344315167</v>
      </c>
      <c r="P314" s="98">
        <v>0.47358175730236568</v>
      </c>
      <c r="Q314" s="98">
        <v>0.90791944992075557</v>
      </c>
      <c r="R314" s="98">
        <v>2.7087087286263114</v>
      </c>
      <c r="S314" s="98">
        <v>2.706779594359114</v>
      </c>
      <c r="T314" s="98">
        <v>2.0402370411031048</v>
      </c>
      <c r="U314" s="98">
        <v>4.4426352832808398</v>
      </c>
      <c r="V314" s="98">
        <v>1.9751517998114889</v>
      </c>
      <c r="W314" s="98">
        <v>4.0073374642953334</v>
      </c>
      <c r="X314" s="98">
        <v>0.33377473794318846</v>
      </c>
      <c r="Y314" s="98">
        <v>0.34277450857568165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25.681402168460195</v>
      </c>
      <c r="D315" s="122">
        <v>25.001595147140502</v>
      </c>
      <c r="E315" s="122">
        <v>21.643157534872291</v>
      </c>
      <c r="F315" s="122">
        <v>28.847712547848023</v>
      </c>
      <c r="G315" s="122">
        <v>16.947974484038433</v>
      </c>
      <c r="H315" s="122">
        <v>31.792010292033936</v>
      </c>
      <c r="I315" s="122">
        <v>18.934537465197028</v>
      </c>
      <c r="J315" s="122">
        <v>26.349505833735336</v>
      </c>
      <c r="K315" s="122">
        <v>17.184746126547576</v>
      </c>
      <c r="L315" s="122">
        <v>21.559135677008907</v>
      </c>
      <c r="M315" s="122">
        <v>21.755264883946488</v>
      </c>
      <c r="N315" s="122">
        <v>22.903921410190826</v>
      </c>
      <c r="O315" s="122">
        <v>21.840462076498859</v>
      </c>
      <c r="P315" s="122">
        <v>23.834834907820877</v>
      </c>
      <c r="Q315" s="122">
        <v>29.391120475129174</v>
      </c>
      <c r="R315" s="122">
        <v>28.810593778513446</v>
      </c>
      <c r="S315" s="122">
        <v>25.207305809281078</v>
      </c>
      <c r="T315" s="122">
        <v>24.647980052053629</v>
      </c>
      <c r="U315" s="122">
        <v>24.689791774365265</v>
      </c>
      <c r="V315" s="122">
        <v>24.13757860001903</v>
      </c>
      <c r="W315" s="122">
        <v>17.283816648093708</v>
      </c>
      <c r="X315" s="122">
        <v>9.9604599818163368</v>
      </c>
      <c r="Y315" s="122">
        <v>12.837837769915906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22.097932743309606</v>
      </c>
      <c r="D316" s="98">
        <v>24.003106671956303</v>
      </c>
      <c r="E316" s="98">
        <v>21.513798628736922</v>
      </c>
      <c r="F316" s="98">
        <v>27.832182231446293</v>
      </c>
      <c r="G316" s="98">
        <v>16.936442039728526</v>
      </c>
      <c r="H316" s="98">
        <v>28.914550694800749</v>
      </c>
      <c r="I316" s="98">
        <v>18.907350057631959</v>
      </c>
      <c r="J316" s="98">
        <v>21.899859801752804</v>
      </c>
      <c r="K316" s="98">
        <v>17.145356498422309</v>
      </c>
      <c r="L316" s="98">
        <v>17.791786231516426</v>
      </c>
      <c r="M316" s="98">
        <v>20.173655068199945</v>
      </c>
      <c r="N316" s="98">
        <v>16.952896238363977</v>
      </c>
      <c r="O316" s="98">
        <v>16.726365931228653</v>
      </c>
      <c r="P316" s="98">
        <v>18.148961003402768</v>
      </c>
      <c r="Q316" s="98">
        <v>19.312949859445723</v>
      </c>
      <c r="R316" s="98">
        <v>20.062741631890255</v>
      </c>
      <c r="S316" s="98">
        <v>21.034689167604533</v>
      </c>
      <c r="T316" s="98">
        <v>21.008481643255994</v>
      </c>
      <c r="U316" s="98">
        <v>23.467564069759373</v>
      </c>
      <c r="V316" s="98">
        <v>22.182875194818156</v>
      </c>
      <c r="W316" s="98">
        <v>17.239768406858623</v>
      </c>
      <c r="X316" s="98">
        <v>9.9051141754705938</v>
      </c>
      <c r="Y316" s="98">
        <v>12.805368025610834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3.8519977819956113E-3</v>
      </c>
      <c r="D317" s="98">
        <v>1.0968760648257588E-2</v>
      </c>
      <c r="E317" s="98">
        <v>2.7461097651187314E-3</v>
      </c>
      <c r="F317" s="98">
        <v>1.6188640556961696E-2</v>
      </c>
      <c r="G317" s="98">
        <v>1.1532444309907989E-2</v>
      </c>
      <c r="H317" s="98">
        <v>3.8376443896765554E-2</v>
      </c>
      <c r="I317" s="98">
        <v>2.718740756506904E-2</v>
      </c>
      <c r="J317" s="98">
        <v>3.193555916387554E-2</v>
      </c>
      <c r="K317" s="98">
        <v>3.9389628125266189E-2</v>
      </c>
      <c r="L317" s="98">
        <v>5.7438461044513736E-2</v>
      </c>
      <c r="M317" s="98">
        <v>8.8182178283021412E-2</v>
      </c>
      <c r="N317" s="98">
        <v>0</v>
      </c>
      <c r="O317" s="98">
        <v>0</v>
      </c>
      <c r="P317" s="98">
        <v>1.4079578437721119E-2</v>
      </c>
      <c r="Q317" s="98">
        <v>1.0860922014056297E-3</v>
      </c>
      <c r="R317" s="98">
        <v>3.3973205887958324E-2</v>
      </c>
      <c r="S317" s="98">
        <v>1.0709731957563791E-2</v>
      </c>
      <c r="T317" s="98">
        <v>3.6510118265700761E-2</v>
      </c>
      <c r="U317" s="98">
        <v>4.9997678617287752E-2</v>
      </c>
      <c r="V317" s="98">
        <v>2.6631356515072029E-2</v>
      </c>
      <c r="W317" s="98">
        <v>4.4048241235086022E-2</v>
      </c>
      <c r="X317" s="98">
        <v>5.5345806345742536E-2</v>
      </c>
      <c r="Y317" s="98">
        <v>3.239939246927314E-2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9.2244285233584154E-4</v>
      </c>
      <c r="D318" s="101">
        <v>2.3997453667756958E-3</v>
      </c>
      <c r="E318" s="101">
        <v>6.6561563678573736E-4</v>
      </c>
      <c r="F318" s="101">
        <v>3.8016354553791648E-3</v>
      </c>
      <c r="G318" s="101">
        <v>2.4631894950797768E-3</v>
      </c>
      <c r="H318" s="101">
        <v>7.7700853538284018E-3</v>
      </c>
      <c r="I318" s="101">
        <v>6.6343895249824369E-3</v>
      </c>
      <c r="J318" s="101">
        <v>7.1708146488280384E-3</v>
      </c>
      <c r="K318" s="101">
        <v>8.0625718156269437E-3</v>
      </c>
      <c r="L318" s="101">
        <v>2.5662048781564827E-2</v>
      </c>
      <c r="M318" s="101">
        <v>1.7455307980940561E-2</v>
      </c>
      <c r="N318" s="101">
        <v>0</v>
      </c>
      <c r="O318" s="101">
        <v>0</v>
      </c>
      <c r="P318" s="101">
        <v>2.6965938018081175E-3</v>
      </c>
      <c r="Q318" s="101">
        <v>2.3977727220960121E-4</v>
      </c>
      <c r="R318" s="101">
        <v>7.0709726159507696E-3</v>
      </c>
      <c r="S318" s="101">
        <v>2.504507047206487E-3</v>
      </c>
      <c r="T318" s="101">
        <v>8.4708229146074794E-3</v>
      </c>
      <c r="U318" s="101">
        <v>1.0589821725163002E-2</v>
      </c>
      <c r="V318" s="101">
        <v>5.74586768275965E-3</v>
      </c>
      <c r="W318" s="101">
        <v>9.6849920675435609E-3</v>
      </c>
      <c r="X318" s="101">
        <v>4.6646676468310748E-3</v>
      </c>
      <c r="Y318" s="101">
        <v>2.2115843448187954E-3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2.9295549296597698E-3</v>
      </c>
      <c r="D319" s="104">
        <v>8.5690152814818926E-3</v>
      </c>
      <c r="E319" s="104">
        <v>2.080494128332994E-3</v>
      </c>
      <c r="F319" s="104">
        <v>1.238700510158253E-2</v>
      </c>
      <c r="G319" s="104">
        <v>9.0692548148282124E-3</v>
      </c>
      <c r="H319" s="104">
        <v>3.060635854293715E-2</v>
      </c>
      <c r="I319" s="104">
        <v>2.0553018040086603E-2</v>
      </c>
      <c r="J319" s="104">
        <v>2.4764744515047499E-2</v>
      </c>
      <c r="K319" s="104">
        <v>3.1327056309639244E-2</v>
      </c>
      <c r="L319" s="104">
        <v>3.177641226294891E-2</v>
      </c>
      <c r="M319" s="104">
        <v>7.0726870302080858E-2</v>
      </c>
      <c r="N319" s="104">
        <v>0</v>
      </c>
      <c r="O319" s="104">
        <v>0</v>
      </c>
      <c r="P319" s="104">
        <v>1.1382984635913002E-2</v>
      </c>
      <c r="Q319" s="104">
        <v>8.4631492919602853E-4</v>
      </c>
      <c r="R319" s="104">
        <v>2.6902233272007556E-2</v>
      </c>
      <c r="S319" s="104">
        <v>8.205224910357304E-3</v>
      </c>
      <c r="T319" s="104">
        <v>2.8039295351093285E-2</v>
      </c>
      <c r="U319" s="104">
        <v>3.9407856892124747E-2</v>
      </c>
      <c r="V319" s="104">
        <v>2.0885488832312379E-2</v>
      </c>
      <c r="W319" s="104">
        <v>3.4363249167542458E-2</v>
      </c>
      <c r="X319" s="104">
        <v>5.0681138698911464E-2</v>
      </c>
      <c r="Y319" s="104">
        <v>3.0187808124454343E-2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3.4665403675351163</v>
      </c>
      <c r="D320" s="101">
        <v>0.96102606040049054</v>
      </c>
      <c r="E320" s="101">
        <v>0.12185897542522996</v>
      </c>
      <c r="F320" s="101">
        <v>0.95961571570445059</v>
      </c>
      <c r="G320" s="101">
        <v>0</v>
      </c>
      <c r="H320" s="101">
        <v>2.6459794203686431</v>
      </c>
      <c r="I320" s="101">
        <v>0</v>
      </c>
      <c r="J320" s="101">
        <v>4.0512769876762729</v>
      </c>
      <c r="K320" s="101">
        <v>0</v>
      </c>
      <c r="L320" s="101">
        <v>2.9951761332339584</v>
      </c>
      <c r="M320" s="101">
        <v>1.2581467651022258</v>
      </c>
      <c r="N320" s="101">
        <v>5.339021017499495</v>
      </c>
      <c r="O320" s="101">
        <v>4.7387482240780789</v>
      </c>
      <c r="P320" s="101">
        <v>4.9662975001000351</v>
      </c>
      <c r="Q320" s="101">
        <v>8.8028004429834947</v>
      </c>
      <c r="R320" s="101">
        <v>7.476422641886022</v>
      </c>
      <c r="S320" s="101">
        <v>3.6127727541294523</v>
      </c>
      <c r="T320" s="101">
        <v>2.9363718204603408</v>
      </c>
      <c r="U320" s="101">
        <v>1.0008073784715579</v>
      </c>
      <c r="V320" s="101">
        <v>1.7330806045380109</v>
      </c>
      <c r="W320" s="101">
        <v>0</v>
      </c>
      <c r="X320" s="101">
        <v>0</v>
      </c>
      <c r="Y320" s="101">
        <v>7.035183579902159E-5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0.11307705983347735</v>
      </c>
      <c r="D321" s="104">
        <v>2.6493654135449251E-2</v>
      </c>
      <c r="E321" s="104">
        <v>4.7538209450202241E-3</v>
      </c>
      <c r="F321" s="104">
        <v>3.9725960140315104E-2</v>
      </c>
      <c r="G321" s="104">
        <v>0</v>
      </c>
      <c r="H321" s="104">
        <v>0.19310373296777814</v>
      </c>
      <c r="I321" s="104">
        <v>0</v>
      </c>
      <c r="J321" s="104">
        <v>0.36643348514237994</v>
      </c>
      <c r="K321" s="104">
        <v>0</v>
      </c>
      <c r="L321" s="104">
        <v>0.71473485121401026</v>
      </c>
      <c r="M321" s="104">
        <v>0.23528087236129641</v>
      </c>
      <c r="N321" s="104">
        <v>0.61200415432735555</v>
      </c>
      <c r="O321" s="104">
        <v>0.37534792119212579</v>
      </c>
      <c r="P321" s="104">
        <v>0.70549682588035234</v>
      </c>
      <c r="Q321" s="104">
        <v>1.2742840804985485</v>
      </c>
      <c r="R321" s="104">
        <v>1.237456298849213</v>
      </c>
      <c r="S321" s="104">
        <v>0.54913415558952805</v>
      </c>
      <c r="T321" s="104">
        <v>0.66661647007159597</v>
      </c>
      <c r="U321" s="104">
        <v>0.17142264751704664</v>
      </c>
      <c r="V321" s="104">
        <v>0.19499144414779346</v>
      </c>
      <c r="W321" s="104">
        <v>0</v>
      </c>
      <c r="X321" s="104">
        <v>0</v>
      </c>
      <c r="Y321" s="104">
        <v>0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2.7084730312455785E-2</v>
      </c>
      <c r="D322" s="98">
        <v>5.793431167072996E-3</v>
      </c>
      <c r="E322" s="98">
        <v>1.1525233158130315E-3</v>
      </c>
      <c r="F322" s="98">
        <v>9.3288099752321437E-3</v>
      </c>
      <c r="G322" s="98">
        <v>0</v>
      </c>
      <c r="H322" s="98">
        <v>3.9035115946818459E-2</v>
      </c>
      <c r="I322" s="98">
        <v>0</v>
      </c>
      <c r="J322" s="98">
        <v>8.2288129002349844E-2</v>
      </c>
      <c r="K322" s="98">
        <v>0</v>
      </c>
      <c r="L322" s="98">
        <v>0.31954236602109992</v>
      </c>
      <c r="M322" s="98">
        <v>4.6339123034051535E-2</v>
      </c>
      <c r="N322" s="98">
        <v>0.15624290251392783</v>
      </c>
      <c r="O322" s="98">
        <v>0.10021659483097246</v>
      </c>
      <c r="P322" s="98">
        <v>0.13498733324194978</v>
      </c>
      <c r="Q322" s="98">
        <v>0.28146956138494994</v>
      </c>
      <c r="R322" s="98">
        <v>0.25737918421617551</v>
      </c>
      <c r="S322" s="98">
        <v>0.12841330000597109</v>
      </c>
      <c r="T322" s="98">
        <v>0.15469263438509437</v>
      </c>
      <c r="U322" s="98">
        <v>3.6300480788334373E-2</v>
      </c>
      <c r="V322" s="98">
        <v>4.2070482736575987E-2</v>
      </c>
      <c r="W322" s="98">
        <v>0</v>
      </c>
      <c r="X322" s="98">
        <v>0</v>
      </c>
      <c r="Y322" s="98">
        <v>0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8.5992329521021565E-2</v>
      </c>
      <c r="D323" s="98">
        <v>2.0700222968376255E-2</v>
      </c>
      <c r="E323" s="98">
        <v>3.6012976292071931E-3</v>
      </c>
      <c r="F323" s="98">
        <v>3.0397150165082959E-2</v>
      </c>
      <c r="G323" s="98">
        <v>0</v>
      </c>
      <c r="H323" s="98">
        <v>0.15406861702095967</v>
      </c>
      <c r="I323" s="98">
        <v>0</v>
      </c>
      <c r="J323" s="98">
        <v>0.28414535614003011</v>
      </c>
      <c r="K323" s="98">
        <v>0</v>
      </c>
      <c r="L323" s="98">
        <v>0.39519248519291034</v>
      </c>
      <c r="M323" s="98">
        <v>0.18894174932724489</v>
      </c>
      <c r="N323" s="98">
        <v>0.45576125181342775</v>
      </c>
      <c r="O323" s="98">
        <v>0.27513132636115334</v>
      </c>
      <c r="P323" s="98">
        <v>0.57050949263840256</v>
      </c>
      <c r="Q323" s="98">
        <v>0.99281451911359841</v>
      </c>
      <c r="R323" s="98">
        <v>0.98007711463303748</v>
      </c>
      <c r="S323" s="98">
        <v>0.42072085558355693</v>
      </c>
      <c r="T323" s="98">
        <v>0.51192383568650157</v>
      </c>
      <c r="U323" s="98">
        <v>0.13512216672871227</v>
      </c>
      <c r="V323" s="98">
        <v>0.15292096141121747</v>
      </c>
      <c r="W323" s="98">
        <v>0</v>
      </c>
      <c r="X323" s="98">
        <v>0</v>
      </c>
      <c r="Y323" s="98">
        <v>0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16.6232377983699</v>
      </c>
      <c r="D324" s="122">
        <v>16.16389888978064</v>
      </c>
      <c r="E324" s="122">
        <v>13.192267018809744</v>
      </c>
      <c r="F324" s="122">
        <v>15.514394547024766</v>
      </c>
      <c r="G324" s="122">
        <v>9.9370165118622626</v>
      </c>
      <c r="H324" s="122">
        <v>18.2981205259475</v>
      </c>
      <c r="I324" s="122">
        <v>11.924198884215963</v>
      </c>
      <c r="J324" s="122">
        <v>16.102064819723903</v>
      </c>
      <c r="K324" s="122">
        <v>9.1986790038411996</v>
      </c>
      <c r="L324" s="122">
        <v>13.297640101000285</v>
      </c>
      <c r="M324" s="122">
        <v>12.296633610024672</v>
      </c>
      <c r="N324" s="122">
        <v>13.138009492094923</v>
      </c>
      <c r="O324" s="122">
        <v>12.09227500164307</v>
      </c>
      <c r="P324" s="122">
        <v>12.905381719569961</v>
      </c>
      <c r="Q324" s="122">
        <v>15.726538158548617</v>
      </c>
      <c r="R324" s="122">
        <v>15.104929856317177</v>
      </c>
      <c r="S324" s="122">
        <v>13.025991878783429</v>
      </c>
      <c r="T324" s="122">
        <v>12.612987963092982</v>
      </c>
      <c r="U324" s="122">
        <v>12.530363682006271</v>
      </c>
      <c r="V324" s="122">
        <v>12.317197065853613</v>
      </c>
      <c r="W324" s="122">
        <v>8.6930632237882257</v>
      </c>
      <c r="X324" s="122">
        <v>7.1708299962022588</v>
      </c>
      <c r="Y324" s="122">
        <v>9.5216609729829713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13.769719999132692</v>
      </c>
      <c r="D325" s="98">
        <v>15.488892187248876</v>
      </c>
      <c r="E325" s="98">
        <v>10.484518401757668</v>
      </c>
      <c r="F325" s="98">
        <v>13.630692605877744</v>
      </c>
      <c r="G325" s="98">
        <v>9.423439978380749</v>
      </c>
      <c r="H325" s="98">
        <v>16.878822139910397</v>
      </c>
      <c r="I325" s="98">
        <v>10.782682261001664</v>
      </c>
      <c r="J325" s="98">
        <v>13.847121630919975</v>
      </c>
      <c r="K325" s="98">
        <v>8.9528710317217097</v>
      </c>
      <c r="L325" s="98">
        <v>11.754358994798238</v>
      </c>
      <c r="M325" s="98">
        <v>11.714066490595769</v>
      </c>
      <c r="N325" s="98">
        <v>10.795351681281169</v>
      </c>
      <c r="O325" s="98">
        <v>9.3689033350889712</v>
      </c>
      <c r="P325" s="98">
        <v>11.5874619928142</v>
      </c>
      <c r="Q325" s="98">
        <v>11.217124741252105</v>
      </c>
      <c r="R325" s="98">
        <v>12.543614487154136</v>
      </c>
      <c r="S325" s="98">
        <v>10.165462808588305</v>
      </c>
      <c r="T325" s="98">
        <v>9.8496175944233908</v>
      </c>
      <c r="U325" s="98">
        <v>10.171861007125974</v>
      </c>
      <c r="V325" s="98">
        <v>9.602167780943704</v>
      </c>
      <c r="W325" s="98">
        <v>8.0729232810207776</v>
      </c>
      <c r="X325" s="98">
        <v>6.4547828151872171</v>
      </c>
      <c r="Y325" s="98">
        <v>9.0817200033427739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2.8535177992372067</v>
      </c>
      <c r="D326" s="33">
        <v>0.67500670253176354</v>
      </c>
      <c r="E326" s="33">
        <v>2.7077486170520753</v>
      </c>
      <c r="F326" s="33">
        <v>1.8837019411470224</v>
      </c>
      <c r="G326" s="33">
        <v>0.51357653348151378</v>
      </c>
      <c r="H326" s="33">
        <v>1.4192983860371009</v>
      </c>
      <c r="I326" s="33">
        <v>1.1415166232142986</v>
      </c>
      <c r="J326" s="33">
        <v>2.254943188803928</v>
      </c>
      <c r="K326" s="33">
        <v>0.24580797211949029</v>
      </c>
      <c r="L326" s="33">
        <v>1.5432811062020464</v>
      </c>
      <c r="M326" s="33">
        <v>0.58256711942890338</v>
      </c>
      <c r="N326" s="33">
        <v>2.3426578108137543</v>
      </c>
      <c r="O326" s="33">
        <v>2.7233716665541001</v>
      </c>
      <c r="P326" s="33">
        <v>1.3179197267557612</v>
      </c>
      <c r="Q326" s="33">
        <v>4.5094134172965123</v>
      </c>
      <c r="R326" s="33">
        <v>2.561315369163041</v>
      </c>
      <c r="S326" s="33">
        <v>2.8605290701951236</v>
      </c>
      <c r="T326" s="33">
        <v>2.7633703686695905</v>
      </c>
      <c r="U326" s="33">
        <v>2.3585026748802966</v>
      </c>
      <c r="V326" s="33">
        <v>2.715029284909908</v>
      </c>
      <c r="W326" s="33">
        <v>0.62013994276744722</v>
      </c>
      <c r="X326" s="33">
        <v>0.71604718101504161</v>
      </c>
      <c r="Y326" s="33">
        <v>0.43994096964019674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0.58737514203115093</v>
      </c>
      <c r="D328" s="119">
        <f t="shared" si="143"/>
        <v>0.59149669507842051</v>
      </c>
      <c r="E328" s="119">
        <f t="shared" si="143"/>
        <v>0.59649924391396059</v>
      </c>
      <c r="F328" s="119">
        <f t="shared" si="143"/>
        <v>0.60013337366379738</v>
      </c>
      <c r="G328" s="119">
        <f t="shared" si="143"/>
        <v>0.60451654038496427</v>
      </c>
      <c r="H328" s="119">
        <f t="shared" si="143"/>
        <v>0.61093851080109696</v>
      </c>
      <c r="I328" s="119">
        <f t="shared" si="143"/>
        <v>0.61627654068633209</v>
      </c>
      <c r="J328" s="119">
        <f t="shared" si="143"/>
        <v>0.6236271842338591</v>
      </c>
      <c r="K328" s="119">
        <f t="shared" si="143"/>
        <v>0.63066804725195547</v>
      </c>
      <c r="L328" s="119">
        <f t="shared" si="143"/>
        <v>0.63853579427092455</v>
      </c>
      <c r="M328" s="119">
        <f t="shared" si="143"/>
        <v>0.65214926837609044</v>
      </c>
      <c r="N328" s="119">
        <f t="shared" si="143"/>
        <v>0.67422306118996889</v>
      </c>
      <c r="O328" s="119">
        <f t="shared" si="143"/>
        <v>0.70556817716719999</v>
      </c>
      <c r="P328" s="119">
        <f t="shared" si="143"/>
        <v>0.73737356331300641</v>
      </c>
      <c r="Q328" s="119">
        <f t="shared" si="143"/>
        <v>0.76956629676767985</v>
      </c>
      <c r="R328" s="119">
        <f t="shared" ref="R328:V328" si="144">IF(R309=0,"",R309/R290)</f>
        <v>0.78834244726506542</v>
      </c>
      <c r="S328" s="119">
        <f t="shared" si="144"/>
        <v>0.80280291406422144</v>
      </c>
      <c r="T328" s="119">
        <f t="shared" si="144"/>
        <v>0.81085085250106304</v>
      </c>
      <c r="U328" s="119">
        <f t="shared" si="144"/>
        <v>0.82872275964932252</v>
      </c>
      <c r="V328" s="119">
        <f t="shared" si="144"/>
        <v>0.82706763471142064</v>
      </c>
      <c r="W328" s="119">
        <f t="shared" ref="W328:Y328" si="145">IF(W309=0,"",W309/W290)</f>
        <v>0.84487693577489431</v>
      </c>
      <c r="X328" s="119">
        <f t="shared" si="145"/>
        <v>0.82367633671355067</v>
      </c>
      <c r="Y328" s="119">
        <f t="shared" si="145"/>
        <v>0.82300196288822181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0.57990019816040739</v>
      </c>
      <c r="D329" s="124">
        <f t="shared" si="146"/>
        <v>0.58446290420901192</v>
      </c>
      <c r="E329" s="124">
        <f t="shared" si="146"/>
        <v>0.58913024846071638</v>
      </c>
      <c r="F329" s="124">
        <f t="shared" si="146"/>
        <v>0.59408475249296011</v>
      </c>
      <c r="G329" s="124">
        <f t="shared" si="146"/>
        <v>0.59913274792414095</v>
      </c>
      <c r="H329" s="124">
        <f t="shared" si="146"/>
        <v>0.60443131050270527</v>
      </c>
      <c r="I329" s="124">
        <f t="shared" si="146"/>
        <v>0.61012257316676843</v>
      </c>
      <c r="J329" s="124">
        <f t="shared" si="146"/>
        <v>0.61630444876450086</v>
      </c>
      <c r="K329" s="124">
        <f t="shared" si="146"/>
        <v>0.62322829067785557</v>
      </c>
      <c r="L329" s="124">
        <f t="shared" si="146"/>
        <v>0.63112960363323334</v>
      </c>
      <c r="M329" s="124">
        <f t="shared" si="146"/>
        <v>0.64569581403446452</v>
      </c>
      <c r="N329" s="124">
        <f t="shared" si="146"/>
        <v>0.66892987760615874</v>
      </c>
      <c r="O329" s="124">
        <f t="shared" si="146"/>
        <v>0.70187127136059269</v>
      </c>
      <c r="P329" s="124">
        <f t="shared" si="146"/>
        <v>0.74063203749059714</v>
      </c>
      <c r="Q329" s="124">
        <f t="shared" si="146"/>
        <v>0.77329795835356963</v>
      </c>
      <c r="R329" s="124">
        <f t="shared" ref="R329:V329" si="147">IF(R310=0,"",R310/R291)</f>
        <v>0.78988711796003874</v>
      </c>
      <c r="S329" s="124">
        <f t="shared" si="147"/>
        <v>0.8025828690075103</v>
      </c>
      <c r="T329" s="124">
        <f t="shared" si="147"/>
        <v>0.81290398245174744</v>
      </c>
      <c r="U329" s="124">
        <f t="shared" si="147"/>
        <v>0.82192667716224688</v>
      </c>
      <c r="V329" s="124">
        <f t="shared" si="147"/>
        <v>0.83013172244407407</v>
      </c>
      <c r="W329" s="124">
        <f t="shared" ref="W329:Y329" si="148">IF(W310=0,"",W310/W291)</f>
        <v>0.83635454122860142</v>
      </c>
      <c r="X329" s="124">
        <f t="shared" si="148"/>
        <v>0.84038023126650796</v>
      </c>
      <c r="Y329" s="124">
        <f t="shared" si="148"/>
        <v>0.84325929610613526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0.57400281284872501</v>
      </c>
      <c r="D330" s="111">
        <f t="shared" si="149"/>
        <v>0.57865977919273404</v>
      </c>
      <c r="E330" s="111">
        <f t="shared" si="149"/>
        <v>0.58361042856692513</v>
      </c>
      <c r="F330" s="111">
        <f t="shared" si="149"/>
        <v>0.58854306812092283</v>
      </c>
      <c r="G330" s="111">
        <f t="shared" si="149"/>
        <v>0.59373874084024214</v>
      </c>
      <c r="H330" s="111">
        <f t="shared" si="149"/>
        <v>0.59916153942418493</v>
      </c>
      <c r="I330" s="111">
        <f t="shared" si="149"/>
        <v>0.60487912787059661</v>
      </c>
      <c r="J330" s="111">
        <f t="shared" si="149"/>
        <v>0.61117220924856963</v>
      </c>
      <c r="K330" s="111">
        <f t="shared" si="149"/>
        <v>0.61827717028952933</v>
      </c>
      <c r="L330" s="111">
        <f t="shared" si="149"/>
        <v>0.62625308843595529</v>
      </c>
      <c r="M330" s="111">
        <f t="shared" si="149"/>
        <v>0.64101126443207812</v>
      </c>
      <c r="N330" s="111">
        <f t="shared" si="149"/>
        <v>0.66439129578819844</v>
      </c>
      <c r="O330" s="111">
        <f t="shared" si="149"/>
        <v>0.69762082025578509</v>
      </c>
      <c r="P330" s="111">
        <f t="shared" si="149"/>
        <v>0.73676706171416817</v>
      </c>
      <c r="Q330" s="111">
        <f t="shared" si="149"/>
        <v>0.76979154333809452</v>
      </c>
      <c r="R330" s="111">
        <f t="shared" ref="R330:V330" si="150">IF(R311=0,"",R311/R292)</f>
        <v>0.78658084534706874</v>
      </c>
      <c r="S330" s="111">
        <f t="shared" si="150"/>
        <v>0.79944508540250103</v>
      </c>
      <c r="T330" s="111">
        <f t="shared" si="150"/>
        <v>0.80991643805248681</v>
      </c>
      <c r="U330" s="111">
        <f t="shared" si="150"/>
        <v>0.8190548322680592</v>
      </c>
      <c r="V330" s="111">
        <f t="shared" si="150"/>
        <v>0.82738667359986118</v>
      </c>
      <c r="W330" s="111">
        <f t="shared" ref="W330:Y330" si="151">IF(W311=0,"",W311/W292)</f>
        <v>0.83367067552459317</v>
      </c>
      <c r="X330" s="111">
        <f t="shared" si="151"/>
        <v>0.83780663988624071</v>
      </c>
      <c r="Y330" s="111">
        <f t="shared" si="151"/>
        <v>0.8407271098813669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2.3113993071655847</v>
      </c>
      <c r="D332" s="124">
        <f t="shared" si="155"/>
        <v>2.4092178683197929</v>
      </c>
      <c r="E332" s="124">
        <f t="shared" si="155"/>
        <v>2.5085029178010521</v>
      </c>
      <c r="F332" s="124">
        <f t="shared" si="155"/>
        <v>2.6085853810046205</v>
      </c>
      <c r="G332" s="124">
        <f t="shared" si="155"/>
        <v>2.7100450681308428</v>
      </c>
      <c r="H332" s="124">
        <f t="shared" si="155"/>
        <v>2.8127908552725782</v>
      </c>
      <c r="I332" s="124">
        <f t="shared" si="155"/>
        <v>2.9169442816684823</v>
      </c>
      <c r="J332" s="124">
        <f t="shared" si="155"/>
        <v>3.0230500770485413</v>
      </c>
      <c r="K332" s="124">
        <f t="shared" si="155"/>
        <v>3.1315397127783653</v>
      </c>
      <c r="L332" s="124">
        <f t="shared" si="155"/>
        <v>3.2424704066047978</v>
      </c>
      <c r="M332" s="124">
        <f t="shared" si="155"/>
        <v>3.3695888050455669</v>
      </c>
      <c r="N332" s="124">
        <f t="shared" si="155"/>
        <v>3.5169756563416774</v>
      </c>
      <c r="O332" s="124">
        <f t="shared" si="155"/>
        <v>3.684368036927927</v>
      </c>
      <c r="P332" s="124">
        <f t="shared" si="155"/>
        <v>3.8554753197948144</v>
      </c>
      <c r="Q332" s="124">
        <f t="shared" si="155"/>
        <v>3.9867975359444658</v>
      </c>
      <c r="R332" s="124">
        <f t="shared" ref="R332:V332" si="156">IF(R313=0,"",R313/R294)</f>
        <v>4.0152521867138136</v>
      </c>
      <c r="S332" s="124">
        <f t="shared" si="156"/>
        <v>4.018413814577074</v>
      </c>
      <c r="T332" s="124">
        <f t="shared" si="156"/>
        <v>4.0219267344251417</v>
      </c>
      <c r="U332" s="124">
        <f t="shared" si="156"/>
        <v>4.0258299787007727</v>
      </c>
      <c r="V332" s="124">
        <f t="shared" si="156"/>
        <v>4.0369836416211138</v>
      </c>
      <c r="W332" s="124">
        <f t="shared" ref="W332:Y332" si="157">IF(W313=0,"",W313/W294)</f>
        <v>4.0735921261693395</v>
      </c>
      <c r="X332" s="124">
        <f t="shared" si="157"/>
        <v>4.1178655595999425</v>
      </c>
      <c r="Y332" s="124">
        <f t="shared" si="157"/>
        <v>4.1677695889539841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2.3113993071655847</v>
      </c>
      <c r="D333" s="111">
        <f t="shared" si="158"/>
        <v>2.4092178683197929</v>
      </c>
      <c r="E333" s="111">
        <f t="shared" si="158"/>
        <v>2.5085029178010521</v>
      </c>
      <c r="F333" s="111">
        <f t="shared" si="158"/>
        <v>2.6085853810046205</v>
      </c>
      <c r="G333" s="111">
        <f t="shared" si="158"/>
        <v>2.7100450681308428</v>
      </c>
      <c r="H333" s="111">
        <f t="shared" si="158"/>
        <v>2.8127908552725782</v>
      </c>
      <c r="I333" s="111">
        <f t="shared" si="158"/>
        <v>2.9169442816684823</v>
      </c>
      <c r="J333" s="111">
        <f t="shared" si="158"/>
        <v>3.0230500770485413</v>
      </c>
      <c r="K333" s="111">
        <f t="shared" si="158"/>
        <v>3.1315397127783653</v>
      </c>
      <c r="L333" s="111">
        <f t="shared" si="158"/>
        <v>3.2424704066047978</v>
      </c>
      <c r="M333" s="111">
        <f t="shared" si="158"/>
        <v>3.3695888050455669</v>
      </c>
      <c r="N333" s="111">
        <f t="shared" si="158"/>
        <v>3.5169756563416774</v>
      </c>
      <c r="O333" s="111">
        <f t="shared" si="158"/>
        <v>3.684368036927927</v>
      </c>
      <c r="P333" s="111">
        <f t="shared" si="158"/>
        <v>3.8554753197948144</v>
      </c>
      <c r="Q333" s="111">
        <f t="shared" si="158"/>
        <v>3.9867975359444658</v>
      </c>
      <c r="R333" s="111">
        <f t="shared" ref="R333:V333" si="159">IF(R314=0,"",R314/R295)</f>
        <v>4.0152521867138136</v>
      </c>
      <c r="S333" s="111">
        <f t="shared" si="159"/>
        <v>4.018413814577074</v>
      </c>
      <c r="T333" s="111">
        <f t="shared" si="159"/>
        <v>4.0219267344251417</v>
      </c>
      <c r="U333" s="111">
        <f t="shared" si="159"/>
        <v>4.0258299787007727</v>
      </c>
      <c r="V333" s="111">
        <f t="shared" si="159"/>
        <v>4.0369836416211138</v>
      </c>
      <c r="W333" s="111">
        <f t="shared" ref="W333:Y333" si="160">IF(W314=0,"",W314/W295)</f>
        <v>4.0735921261693395</v>
      </c>
      <c r="X333" s="111">
        <f t="shared" si="160"/>
        <v>4.1178655595999425</v>
      </c>
      <c r="Y333" s="111">
        <f t="shared" si="160"/>
        <v>4.1677695889539841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0.63482137475873657</v>
      </c>
      <c r="D334" s="124">
        <f t="shared" si="161"/>
        <v>0.63277420887443714</v>
      </c>
      <c r="E334" s="124">
        <f t="shared" si="161"/>
        <v>0.63636763883434566</v>
      </c>
      <c r="F334" s="124">
        <f t="shared" si="161"/>
        <v>0.64445427298452462</v>
      </c>
      <c r="G334" s="124">
        <f t="shared" si="161"/>
        <v>0.64858850201358409</v>
      </c>
      <c r="H334" s="124">
        <f t="shared" si="161"/>
        <v>0.66076284017813447</v>
      </c>
      <c r="I334" s="124">
        <f t="shared" si="161"/>
        <v>0.66216864872856585</v>
      </c>
      <c r="J334" s="124">
        <f t="shared" si="161"/>
        <v>0.67846738423490516</v>
      </c>
      <c r="K334" s="124">
        <f t="shared" si="161"/>
        <v>0.6775671921113422</v>
      </c>
      <c r="L334" s="124">
        <f t="shared" si="161"/>
        <v>0.69473104960776333</v>
      </c>
      <c r="M334" s="124">
        <f t="shared" si="161"/>
        <v>0.7027801748559469</v>
      </c>
      <c r="N334" s="124">
        <f t="shared" si="161"/>
        <v>0.7242093444131682</v>
      </c>
      <c r="O334" s="124">
        <f t="shared" si="161"/>
        <v>0.7445607746427142</v>
      </c>
      <c r="P334" s="124">
        <f t="shared" si="161"/>
        <v>0.77251472290279266</v>
      </c>
      <c r="Q334" s="124">
        <f t="shared" si="161"/>
        <v>0.79241696814271423</v>
      </c>
      <c r="R334" s="124">
        <f t="shared" ref="R334:V334" si="162">IF(R315=0,"",R315/R296)</f>
        <v>0.80765429887725937</v>
      </c>
      <c r="S334" s="124">
        <f t="shared" si="162"/>
        <v>0.82386159339739018</v>
      </c>
      <c r="T334" s="124">
        <f t="shared" si="162"/>
        <v>0.83671459038897578</v>
      </c>
      <c r="U334" s="124">
        <f t="shared" si="162"/>
        <v>0.84959242955531444</v>
      </c>
      <c r="V334" s="124">
        <f t="shared" si="162"/>
        <v>0.85519751369059394</v>
      </c>
      <c r="W334" s="124">
        <f t="shared" ref="W334:Y334" si="163">IF(W315=0,"",W315/W296)</f>
        <v>0.86472251416802237</v>
      </c>
      <c r="X334" s="124">
        <f t="shared" si="163"/>
        <v>0.86732881173616194</v>
      </c>
      <c r="Y334" s="124">
        <f t="shared" si="163"/>
        <v>0.8683298027554599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0.62401507795332312</v>
      </c>
      <c r="D335" s="111">
        <f t="shared" si="164"/>
        <v>0.62984603701803543</v>
      </c>
      <c r="E335" s="111">
        <f t="shared" si="164"/>
        <v>0.63594110420508976</v>
      </c>
      <c r="F335" s="111">
        <f t="shared" si="164"/>
        <v>0.64208312897996411</v>
      </c>
      <c r="G335" s="111">
        <f t="shared" si="164"/>
        <v>0.64846649360169317</v>
      </c>
      <c r="H335" s="111">
        <f t="shared" si="164"/>
        <v>0.65506539089646798</v>
      </c>
      <c r="I335" s="111">
        <f t="shared" si="164"/>
        <v>0.66192565126659264</v>
      </c>
      <c r="J335" s="111">
        <f t="shared" si="164"/>
        <v>0.66923969964525998</v>
      </c>
      <c r="K335" s="111">
        <f t="shared" si="164"/>
        <v>0.67716843832184359</v>
      </c>
      <c r="L335" s="111">
        <f t="shared" si="164"/>
        <v>0.68575009717200308</v>
      </c>
      <c r="M335" s="111">
        <f t="shared" si="164"/>
        <v>0.69899007669228885</v>
      </c>
      <c r="N335" s="111">
        <f t="shared" si="164"/>
        <v>0.71812510323561685</v>
      </c>
      <c r="O335" s="111">
        <f t="shared" si="164"/>
        <v>0.74403787739345506</v>
      </c>
      <c r="P335" s="111">
        <f t="shared" si="164"/>
        <v>0.77416754871067028</v>
      </c>
      <c r="Q335" s="111">
        <f t="shared" si="164"/>
        <v>0.8005468171465544</v>
      </c>
      <c r="R335" s="111">
        <f t="shared" ref="R335:V335" si="165">IF(R316=0,"",R316/R297)</f>
        <v>0.81667175669598935</v>
      </c>
      <c r="S335" s="111">
        <f t="shared" si="165"/>
        <v>0.83040396574372743</v>
      </c>
      <c r="T335" s="111">
        <f t="shared" si="165"/>
        <v>0.84195898982035211</v>
      </c>
      <c r="U335" s="111">
        <f t="shared" si="165"/>
        <v>0.85154208727514169</v>
      </c>
      <c r="V335" s="111">
        <f t="shared" si="165"/>
        <v>0.8593332832045848</v>
      </c>
      <c r="W335" s="111">
        <f t="shared" ref="W335:Y335" si="166">IF(W316=0,"",W316/W297)</f>
        <v>0.86448954194137528</v>
      </c>
      <c r="X335" s="111">
        <f t="shared" si="166"/>
        <v>0.86674071574524536</v>
      </c>
      <c r="Y335" s="111">
        <f t="shared" si="166"/>
        <v>0.86806064231588531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0.87390623182568761</v>
      </c>
      <c r="D336" s="111">
        <f t="shared" si="167"/>
        <v>0.88607336117961755</v>
      </c>
      <c r="E336" s="111">
        <f t="shared" si="167"/>
        <v>0.8781491262017993</v>
      </c>
      <c r="F336" s="111">
        <f t="shared" si="167"/>
        <v>0.88424880533817385</v>
      </c>
      <c r="G336" s="111">
        <f t="shared" si="167"/>
        <v>0.89622929261607864</v>
      </c>
      <c r="H336" s="111">
        <f t="shared" si="167"/>
        <v>0.90365767580638057</v>
      </c>
      <c r="I336" s="111">
        <f t="shared" si="167"/>
        <v>0.88917824893266639</v>
      </c>
      <c r="J336" s="111">
        <f t="shared" si="167"/>
        <v>0.90011015986198062</v>
      </c>
      <c r="K336" s="111">
        <f t="shared" si="167"/>
        <v>0.91109342001828375</v>
      </c>
      <c r="L336" s="111">
        <f t="shared" si="167"/>
        <v>0.83005620714741568</v>
      </c>
      <c r="M336" s="111">
        <f t="shared" si="167"/>
        <v>0.92145298632428208</v>
      </c>
      <c r="N336" s="111" t="str">
        <f t="shared" si="167"/>
        <v/>
      </c>
      <c r="O336" s="111" t="str">
        <f t="shared" si="167"/>
        <v/>
      </c>
      <c r="P336" s="111">
        <f t="shared" si="167"/>
        <v>0.94708645117948731</v>
      </c>
      <c r="Q336" s="111">
        <f t="shared" si="167"/>
        <v>0.94786355885086071</v>
      </c>
      <c r="R336" s="111">
        <f t="shared" ref="R336:V336" si="168">IF(R317=0,"",R317/R298)</f>
        <v>0.95536320779063533</v>
      </c>
      <c r="S336" s="111">
        <f t="shared" si="168"/>
        <v>0.95441647942640839</v>
      </c>
      <c r="T336" s="111">
        <f t="shared" si="168"/>
        <v>0.95826717046284215</v>
      </c>
      <c r="U336" s="111">
        <f t="shared" si="168"/>
        <v>0.96438867422959762</v>
      </c>
      <c r="V336" s="111">
        <f t="shared" si="168"/>
        <v>0.96588711707645725</v>
      </c>
      <c r="W336" s="111">
        <f t="shared" ref="W336:Y336" si="169">IF(W317=0,"",W317/W298)</f>
        <v>0.96668285474490756</v>
      </c>
      <c r="X336" s="111">
        <f t="shared" si="169"/>
        <v>0.98720757893743161</v>
      </c>
      <c r="Y336" s="111">
        <f t="shared" si="169"/>
        <v>0.98973146898798126</v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>
        <f t="shared" ref="C337:Q337" si="170">IF(C318=0,"",C318/C299)</f>
        <v>0.62401507795332312</v>
      </c>
      <c r="D337" s="112">
        <f t="shared" si="170"/>
        <v>0.62984603701803543</v>
      </c>
      <c r="E337" s="112">
        <f t="shared" si="170"/>
        <v>0.63594110420508976</v>
      </c>
      <c r="F337" s="112">
        <f t="shared" si="170"/>
        <v>0.64208312897996411</v>
      </c>
      <c r="G337" s="112">
        <f t="shared" si="170"/>
        <v>0.64846649360169317</v>
      </c>
      <c r="H337" s="112">
        <f t="shared" si="170"/>
        <v>0.65506539089646798</v>
      </c>
      <c r="I337" s="112">
        <f t="shared" si="170"/>
        <v>0.66192565126659264</v>
      </c>
      <c r="J337" s="112">
        <f t="shared" si="170"/>
        <v>0.66923969964525998</v>
      </c>
      <c r="K337" s="112">
        <f t="shared" si="170"/>
        <v>0.67716843832184359</v>
      </c>
      <c r="L337" s="112">
        <f t="shared" si="170"/>
        <v>0.68575009717200308</v>
      </c>
      <c r="M337" s="112">
        <f t="shared" si="170"/>
        <v>0.69899007669228896</v>
      </c>
      <c r="N337" s="112" t="str">
        <f t="shared" si="170"/>
        <v/>
      </c>
      <c r="O337" s="112" t="str">
        <f t="shared" si="170"/>
        <v/>
      </c>
      <c r="P337" s="112">
        <f t="shared" si="170"/>
        <v>0.77416754871067028</v>
      </c>
      <c r="Q337" s="112">
        <f t="shared" si="170"/>
        <v>0.8005468171465544</v>
      </c>
      <c r="R337" s="112">
        <f t="shared" ref="R337:V337" si="171">IF(R318=0,"",R318/R299)</f>
        <v>0.81667175669598935</v>
      </c>
      <c r="S337" s="112">
        <f t="shared" si="171"/>
        <v>0.83040396574372743</v>
      </c>
      <c r="T337" s="112">
        <f t="shared" si="171"/>
        <v>0.84195898982035222</v>
      </c>
      <c r="U337" s="112">
        <f t="shared" si="171"/>
        <v>0.85154208727514169</v>
      </c>
      <c r="V337" s="112">
        <f t="shared" si="171"/>
        <v>0.8593332832045848</v>
      </c>
      <c r="W337" s="112">
        <f t="shared" ref="W337:Y337" si="172">IF(W318=0,"",W318/W299)</f>
        <v>0.86448954194137517</v>
      </c>
      <c r="X337" s="112">
        <f t="shared" si="172"/>
        <v>0.86674071574524536</v>
      </c>
      <c r="Y337" s="112">
        <f t="shared" si="172"/>
        <v>0.8680606423158852</v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 t="str">
        <f t="shared" si="173"/>
        <v/>
      </c>
      <c r="O338" s="113" t="str">
        <f t="shared" si="173"/>
        <v/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0.70554984942608501</v>
      </c>
      <c r="D339" s="112">
        <f t="shared" si="176"/>
        <v>0.70646964616873853</v>
      </c>
      <c r="E339" s="112">
        <f t="shared" si="176"/>
        <v>0.70747659579702349</v>
      </c>
      <c r="F339" s="112">
        <f t="shared" si="176"/>
        <v>0.70849569475398999</v>
      </c>
      <c r="G339" s="112" t="str">
        <f t="shared" si="176"/>
        <v/>
      </c>
      <c r="H339" s="112">
        <f t="shared" si="176"/>
        <v>0.71076895557422648</v>
      </c>
      <c r="I339" s="112" t="str">
        <f t="shared" si="176"/>
        <v/>
      </c>
      <c r="J339" s="112">
        <f t="shared" si="176"/>
        <v>0.71345998911262776</v>
      </c>
      <c r="K339" s="112" t="str">
        <f t="shared" si="176"/>
        <v/>
      </c>
      <c r="L339" s="112">
        <f t="shared" si="176"/>
        <v>0.71701257664421292</v>
      </c>
      <c r="M339" s="112">
        <f t="shared" si="176"/>
        <v>0.72062477409005909</v>
      </c>
      <c r="N339" s="112">
        <f t="shared" si="176"/>
        <v>0.72658096235646963</v>
      </c>
      <c r="O339" s="112">
        <f t="shared" si="176"/>
        <v>0.73566337521068204</v>
      </c>
      <c r="P339" s="112">
        <f t="shared" si="176"/>
        <v>0.7474414128712219</v>
      </c>
      <c r="Q339" s="112">
        <f t="shared" si="176"/>
        <v>0.75880471332455868</v>
      </c>
      <c r="R339" s="112">
        <f t="shared" ref="R339:V339" si="177">IF(R320=0,"",R320/R301)</f>
        <v>0.76649470594399738</v>
      </c>
      <c r="S339" s="112">
        <f t="shared" si="177"/>
        <v>0.77394498327859629</v>
      </c>
      <c r="T339" s="112">
        <f t="shared" si="177"/>
        <v>0.78133744247590953</v>
      </c>
      <c r="U339" s="112">
        <f t="shared" si="177"/>
        <v>0.78874639788455247</v>
      </c>
      <c r="V339" s="112">
        <f t="shared" si="177"/>
        <v>0.79602483772167731</v>
      </c>
      <c r="W339" s="112" t="str">
        <f t="shared" ref="W339:Y339" si="178">IF(W320=0,"",W320/W301)</f>
        <v/>
      </c>
      <c r="X339" s="112" t="str">
        <f t="shared" si="178"/>
        <v/>
      </c>
      <c r="Y339" s="112">
        <f t="shared" si="178"/>
        <v>0.82633283898936449</v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0.90912247713831029</v>
      </c>
      <c r="D340" s="113">
        <f t="shared" si="179"/>
        <v>0.91671129975588495</v>
      </c>
      <c r="E340" s="113">
        <f t="shared" si="179"/>
        <v>0.908889862685483</v>
      </c>
      <c r="F340" s="113">
        <f t="shared" si="179"/>
        <v>0.91189428205862855</v>
      </c>
      <c r="G340" s="113" t="str">
        <f t="shared" si="179"/>
        <v/>
      </c>
      <c r="H340" s="113">
        <f t="shared" si="179"/>
        <v>0.92399359036402517</v>
      </c>
      <c r="I340" s="113" t="str">
        <f t="shared" si="179"/>
        <v/>
      </c>
      <c r="J340" s="113">
        <f t="shared" si="179"/>
        <v>0.91727142401029127</v>
      </c>
      <c r="K340" s="113" t="str">
        <f t="shared" si="179"/>
        <v/>
      </c>
      <c r="L340" s="113">
        <f t="shared" si="179"/>
        <v>0.8500142335323887</v>
      </c>
      <c r="M340" s="113">
        <f t="shared" si="179"/>
        <v>0.92906114271912277</v>
      </c>
      <c r="N340" s="113">
        <f t="shared" si="179"/>
        <v>0.91234995950185394</v>
      </c>
      <c r="O340" s="113">
        <f t="shared" si="179"/>
        <v>0.91246163228493438</v>
      </c>
      <c r="P340" s="113">
        <f t="shared" si="179"/>
        <v>0.93927392623292361</v>
      </c>
      <c r="Q340" s="113">
        <f t="shared" si="179"/>
        <v>0.93439534698343285</v>
      </c>
      <c r="R340" s="113">
        <f t="shared" ref="R340:V340" si="180">IF(R321=0,"",R321/R302)</f>
        <v>0.94041322909280312</v>
      </c>
      <c r="S340" s="113">
        <f t="shared" si="180"/>
        <v>0.93606459387668328</v>
      </c>
      <c r="T340" s="113">
        <f t="shared" si="180"/>
        <v>0.93901778423906979</v>
      </c>
      <c r="U340" s="113">
        <f t="shared" si="180"/>
        <v>0.94632743578919643</v>
      </c>
      <c r="V340" s="113">
        <f t="shared" si="180"/>
        <v>0.94761070362527478</v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0.70554984942608501</v>
      </c>
      <c r="D341" s="111">
        <f t="shared" si="182"/>
        <v>0.70646964616873853</v>
      </c>
      <c r="E341" s="111">
        <f t="shared" si="182"/>
        <v>0.70747659579702338</v>
      </c>
      <c r="F341" s="111">
        <f t="shared" si="182"/>
        <v>0.70849569475398999</v>
      </c>
      <c r="G341" s="111" t="str">
        <f t="shared" si="182"/>
        <v/>
      </c>
      <c r="H341" s="111">
        <f t="shared" si="182"/>
        <v>0.71076895557422648</v>
      </c>
      <c r="I341" s="111" t="str">
        <f t="shared" si="182"/>
        <v/>
      </c>
      <c r="J341" s="111">
        <f t="shared" si="182"/>
        <v>0.71345998911262765</v>
      </c>
      <c r="K341" s="111" t="str">
        <f t="shared" si="182"/>
        <v/>
      </c>
      <c r="L341" s="111">
        <f t="shared" si="182"/>
        <v>0.71701257664421292</v>
      </c>
      <c r="M341" s="111">
        <f t="shared" si="182"/>
        <v>0.72062477409005909</v>
      </c>
      <c r="N341" s="111">
        <f t="shared" si="182"/>
        <v>0.72658096235646963</v>
      </c>
      <c r="O341" s="111">
        <f t="shared" si="182"/>
        <v>0.73566337521068215</v>
      </c>
      <c r="P341" s="111">
        <f t="shared" si="182"/>
        <v>0.7474414128712219</v>
      </c>
      <c r="Q341" s="111">
        <f t="shared" si="182"/>
        <v>0.75880471332455868</v>
      </c>
      <c r="R341" s="111">
        <f t="shared" ref="R341:V341" si="183">IF(R322=0,"",R322/R303)</f>
        <v>0.76649470594399738</v>
      </c>
      <c r="S341" s="111">
        <f t="shared" si="183"/>
        <v>0.77394498327859629</v>
      </c>
      <c r="T341" s="111">
        <f t="shared" si="183"/>
        <v>0.78133744247590953</v>
      </c>
      <c r="U341" s="111">
        <f t="shared" si="183"/>
        <v>0.78874639788455247</v>
      </c>
      <c r="V341" s="111">
        <f t="shared" si="183"/>
        <v>0.79602483772167731</v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>
        <f t="shared" si="185"/>
        <v>1</v>
      </c>
      <c r="I342" s="111" t="str">
        <f t="shared" si="185"/>
        <v/>
      </c>
      <c r="J342" s="111">
        <f t="shared" si="185"/>
        <v>1</v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0.6392241496741875</v>
      </c>
      <c r="D343" s="124">
        <f t="shared" si="188"/>
        <v>0.62278090794563978</v>
      </c>
      <c r="E343" s="124">
        <f t="shared" si="188"/>
        <v>0.64447439195052314</v>
      </c>
      <c r="F343" s="124">
        <f t="shared" si="188"/>
        <v>0.63364025412114544</v>
      </c>
      <c r="G343" s="124">
        <f t="shared" si="188"/>
        <v>0.62487578695437895</v>
      </c>
      <c r="H343" s="124">
        <f t="shared" si="188"/>
        <v>0.62852594701703834</v>
      </c>
      <c r="I343" s="124">
        <f t="shared" si="188"/>
        <v>0.63123201414301877</v>
      </c>
      <c r="J343" s="124">
        <f t="shared" si="188"/>
        <v>0.63753117506429835</v>
      </c>
      <c r="K343" s="124">
        <f t="shared" si="188"/>
        <v>0.62274905501894906</v>
      </c>
      <c r="L343" s="124">
        <f t="shared" si="188"/>
        <v>0.63501031661203344</v>
      </c>
      <c r="M343" s="124">
        <f t="shared" si="188"/>
        <v>0.62601306287010716</v>
      </c>
      <c r="N343" s="124">
        <f t="shared" si="188"/>
        <v>0.64464663834670022</v>
      </c>
      <c r="O343" s="124">
        <f t="shared" si="188"/>
        <v>0.65233221932755614</v>
      </c>
      <c r="P343" s="124">
        <f t="shared" si="188"/>
        <v>0.63477437576328866</v>
      </c>
      <c r="Q343" s="124">
        <f t="shared" si="188"/>
        <v>0.66550421128929571</v>
      </c>
      <c r="R343" s="124">
        <f t="shared" ref="R343:V343" si="189">IF(R324=0,"",R324/R305)</f>
        <v>0.64938292107312912</v>
      </c>
      <c r="S343" s="124">
        <f t="shared" si="189"/>
        <v>0.66204741516739551</v>
      </c>
      <c r="T343" s="124">
        <f t="shared" si="189"/>
        <v>0.66661050316913206</v>
      </c>
      <c r="U343" s="124">
        <f t="shared" si="189"/>
        <v>0.66494104508054952</v>
      </c>
      <c r="V343" s="124">
        <f t="shared" si="189"/>
        <v>0.67445522680537728</v>
      </c>
      <c r="W343" s="124">
        <f t="shared" ref="W343:Y343" si="190">IF(W324=0,"",W324/W305)</f>
        <v>0.64676063840008746</v>
      </c>
      <c r="X343" s="124">
        <f t="shared" si="190"/>
        <v>0.65301015869474821</v>
      </c>
      <c r="Y343" s="124">
        <f t="shared" si="190"/>
        <v>0.64277076738510364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0.61731981965974447</v>
      </c>
      <c r="D344" s="111">
        <f t="shared" si="191"/>
        <v>0.61756448963393284</v>
      </c>
      <c r="E344" s="111">
        <f t="shared" si="191"/>
        <v>0.6178091816476502</v>
      </c>
      <c r="F344" s="111">
        <f t="shared" si="191"/>
        <v>0.61805387666675793</v>
      </c>
      <c r="G344" s="111">
        <f t="shared" si="191"/>
        <v>0.61829859198297543</v>
      </c>
      <c r="H344" s="111">
        <f t="shared" si="191"/>
        <v>0.61854332548001645</v>
      </c>
      <c r="I344" s="111">
        <f t="shared" si="191"/>
        <v>0.61878808141856123</v>
      </c>
      <c r="J344" s="111">
        <f t="shared" si="191"/>
        <v>0.61903287725311262</v>
      </c>
      <c r="K344" s="111">
        <f t="shared" si="191"/>
        <v>0.61927772782458923</v>
      </c>
      <c r="L344" s="111">
        <f t="shared" si="191"/>
        <v>0.61952263710354494</v>
      </c>
      <c r="M344" s="111">
        <f t="shared" si="191"/>
        <v>0.61970863172301982</v>
      </c>
      <c r="N344" s="111">
        <f t="shared" si="191"/>
        <v>0.61981259396642263</v>
      </c>
      <c r="O344" s="111">
        <f t="shared" si="191"/>
        <v>0.61987472946834721</v>
      </c>
      <c r="P344" s="111">
        <f t="shared" si="191"/>
        <v>0.62004810831470258</v>
      </c>
      <c r="Q344" s="111">
        <f t="shared" si="191"/>
        <v>0.62075380072144748</v>
      </c>
      <c r="R344" s="111">
        <f t="shared" ref="R344:V344" si="192">IF(R325=0,"",R325/R306)</f>
        <v>0.62260747895131363</v>
      </c>
      <c r="S344" s="111">
        <f t="shared" si="192"/>
        <v>0.62522230391343359</v>
      </c>
      <c r="T344" s="111">
        <f t="shared" si="192"/>
        <v>0.62809127958995192</v>
      </c>
      <c r="U344" s="111">
        <f t="shared" si="192"/>
        <v>0.6307074099630201</v>
      </c>
      <c r="V344" s="111">
        <f t="shared" si="192"/>
        <v>0.63256369901478604</v>
      </c>
      <c r="W344" s="111">
        <f t="shared" ref="W344:Y344" si="193">IF(W325=0,"",W325/W306)</f>
        <v>0.63345584562679524</v>
      </c>
      <c r="X344" s="111">
        <f t="shared" si="193"/>
        <v>0.63385998197443738</v>
      </c>
      <c r="Y344" s="111">
        <f t="shared" si="193"/>
        <v>0.63390039560920164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0.77128686116464129</v>
      </c>
      <c r="D345" s="45">
        <f t="shared" si="194"/>
        <v>0.77251012208791636</v>
      </c>
      <c r="E345" s="45">
        <f t="shared" si="194"/>
        <v>0.7737910600467014</v>
      </c>
      <c r="F345" s="45">
        <f t="shared" si="194"/>
        <v>0.77507986305578336</v>
      </c>
      <c r="G345" s="45">
        <f t="shared" si="194"/>
        <v>0.7764217832220619</v>
      </c>
      <c r="H345" s="45">
        <f t="shared" si="194"/>
        <v>0.7778112822637443</v>
      </c>
      <c r="I345" s="45">
        <f t="shared" si="194"/>
        <v>0.77925951030129292</v>
      </c>
      <c r="J345" s="45">
        <f t="shared" si="194"/>
        <v>0.78081214544260369</v>
      </c>
      <c r="K345" s="45">
        <f t="shared" si="194"/>
        <v>0.7825080260941597</v>
      </c>
      <c r="L345" s="45">
        <f t="shared" si="194"/>
        <v>0.78435754312198891</v>
      </c>
      <c r="M345" s="45">
        <f t="shared" si="194"/>
        <v>0.78700194376983512</v>
      </c>
      <c r="N345" s="45">
        <f t="shared" si="194"/>
        <v>0.79062378503330444</v>
      </c>
      <c r="O345" s="45">
        <f t="shared" si="194"/>
        <v>0.79565597101283003</v>
      </c>
      <c r="P345" s="45">
        <f t="shared" si="194"/>
        <v>0.80231082785815455</v>
      </c>
      <c r="Q345" s="45">
        <f t="shared" si="194"/>
        <v>0.81092227752525459</v>
      </c>
      <c r="R345" s="45">
        <f t="shared" ref="R345:V345" si="195">IF(R326=0,"",R326/R307)</f>
        <v>0.82264040166509755</v>
      </c>
      <c r="S345" s="45">
        <f t="shared" si="195"/>
        <v>0.83730360023535244</v>
      </c>
      <c r="T345" s="45">
        <f t="shared" si="195"/>
        <v>0.85308933871199466</v>
      </c>
      <c r="U345" s="45">
        <f t="shared" si="195"/>
        <v>0.8681750825710437</v>
      </c>
      <c r="V345" s="45">
        <f t="shared" si="195"/>
        <v>0.88073829728849817</v>
      </c>
      <c r="W345" s="45">
        <f t="shared" ref="W345:Y345" si="196">IF(W326=0,"",W326/W307)</f>
        <v>0.89014575119814598</v>
      </c>
      <c r="X345" s="45">
        <f t="shared" si="196"/>
        <v>0.89741729452509078</v>
      </c>
      <c r="Y345" s="45">
        <f t="shared" si="196"/>
        <v>0.90386566878465691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1210.0663428854157</v>
      </c>
      <c r="D347" s="117">
        <f t="shared" si="197"/>
        <v>1109.2196799916787</v>
      </c>
      <c r="E347" s="117">
        <f t="shared" si="197"/>
        <v>944.49967563255268</v>
      </c>
      <c r="F347" s="117">
        <f t="shared" si="197"/>
        <v>1286.1962461607302</v>
      </c>
      <c r="G347" s="117">
        <f t="shared" si="197"/>
        <v>782.05020520220387</v>
      </c>
      <c r="H347" s="117">
        <f t="shared" si="197"/>
        <v>1330.5422361288975</v>
      </c>
      <c r="I347" s="117">
        <f t="shared" si="197"/>
        <v>727.48392369876046</v>
      </c>
      <c r="J347" s="117">
        <f t="shared" si="197"/>
        <v>1029.4470447947056</v>
      </c>
      <c r="K347" s="117">
        <f t="shared" si="197"/>
        <v>714.36058706644985</v>
      </c>
      <c r="L347" s="117">
        <f t="shared" si="197"/>
        <v>842.92389642362321</v>
      </c>
      <c r="M347" s="117">
        <f t="shared" si="197"/>
        <v>644.61345131385963</v>
      </c>
      <c r="N347" s="117">
        <f t="shared" si="197"/>
        <v>701.69009865980388</v>
      </c>
      <c r="O347" s="117">
        <f t="shared" si="197"/>
        <v>667.76997319647944</v>
      </c>
      <c r="P347" s="117">
        <f t="shared" si="197"/>
        <v>538.33172830352896</v>
      </c>
      <c r="Q347" s="117">
        <f t="shared" si="197"/>
        <v>643.75295381939964</v>
      </c>
      <c r="R347" s="117">
        <f t="shared" ref="R347:V347" si="198">R348+R351+R353+R362</f>
        <v>653.38071388043284</v>
      </c>
      <c r="S347" s="117">
        <f t="shared" si="198"/>
        <v>527.30813515717261</v>
      </c>
      <c r="T347" s="117">
        <f t="shared" si="198"/>
        <v>475.74955248097604</v>
      </c>
      <c r="U347" s="117">
        <f t="shared" si="198"/>
        <v>457.97188839826811</v>
      </c>
      <c r="V347" s="117">
        <f t="shared" si="198"/>
        <v>413.02655422555614</v>
      </c>
      <c r="W347" s="117">
        <f t="shared" ref="W347:Y347" si="199">W348+W351+W353+W362</f>
        <v>320.54133334549857</v>
      </c>
      <c r="X347" s="117">
        <f t="shared" si="199"/>
        <v>200.45980784769623</v>
      </c>
      <c r="Y347" s="117">
        <f t="shared" si="199"/>
        <v>258.64449515406551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1074.4947841334163</v>
      </c>
      <c r="D348" s="122">
        <f t="shared" si="200"/>
        <v>960.79017707176854</v>
      </c>
      <c r="E348" s="122">
        <f t="shared" si="200"/>
        <v>825.17764226339307</v>
      </c>
      <c r="F348" s="122">
        <f t="shared" si="200"/>
        <v>1132.5690214548113</v>
      </c>
      <c r="G348" s="122">
        <f t="shared" si="200"/>
        <v>684.89841039583757</v>
      </c>
      <c r="H348" s="122">
        <f t="shared" si="200"/>
        <v>1162.7447435972474</v>
      </c>
      <c r="I348" s="122">
        <f t="shared" si="200"/>
        <v>619.44014421137058</v>
      </c>
      <c r="J348" s="122">
        <f t="shared" si="200"/>
        <v>900.02101368747481</v>
      </c>
      <c r="K348" s="122">
        <f t="shared" si="200"/>
        <v>620.90661556932127</v>
      </c>
      <c r="L348" s="122">
        <f t="shared" si="200"/>
        <v>737.33224400042616</v>
      </c>
      <c r="M348" s="122">
        <f t="shared" si="200"/>
        <v>532.36770077669519</v>
      </c>
      <c r="N348" s="122">
        <f t="shared" si="200"/>
        <v>605.33357780505287</v>
      </c>
      <c r="O348" s="122">
        <f t="shared" si="200"/>
        <v>579.47017386503182</v>
      </c>
      <c r="P348" s="122">
        <f t="shared" si="200"/>
        <v>439.37354337525665</v>
      </c>
      <c r="Q348" s="122">
        <f t="shared" si="200"/>
        <v>544.66360886404777</v>
      </c>
      <c r="R348" s="122">
        <f t="shared" ref="R348:V348" si="201">SUM(R349:R350)</f>
        <v>548.38436018863263</v>
      </c>
      <c r="S348" s="122">
        <f t="shared" si="201"/>
        <v>429.69734726831865</v>
      </c>
      <c r="T348" s="122">
        <f t="shared" si="201"/>
        <v>380.43316720218616</v>
      </c>
      <c r="U348" s="122">
        <f t="shared" si="201"/>
        <v>355.60059152244543</v>
      </c>
      <c r="V348" s="122">
        <f t="shared" si="201"/>
        <v>317.20920647327426</v>
      </c>
      <c r="W348" s="122">
        <f t="shared" ref="W348:Y348" si="202">SUM(W349:W350)</f>
        <v>244.45607476029753</v>
      </c>
      <c r="X348" s="122">
        <f t="shared" si="202"/>
        <v>150.51790182193835</v>
      </c>
      <c r="Y348" s="122">
        <f t="shared" si="202"/>
        <v>192.00031329239766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1074.4947841334163</v>
      </c>
      <c r="D349" s="98">
        <v>960.79017707176854</v>
      </c>
      <c r="E349" s="98">
        <v>825.17764226339307</v>
      </c>
      <c r="F349" s="98">
        <v>1132.5690214548113</v>
      </c>
      <c r="G349" s="98">
        <v>684.89841039583757</v>
      </c>
      <c r="H349" s="98">
        <v>1162.7447435972474</v>
      </c>
      <c r="I349" s="98">
        <v>619.44014421137058</v>
      </c>
      <c r="J349" s="98">
        <v>900.02101368747481</v>
      </c>
      <c r="K349" s="98">
        <v>620.90661556932127</v>
      </c>
      <c r="L349" s="98">
        <v>737.33224400042616</v>
      </c>
      <c r="M349" s="98">
        <v>532.36770077669519</v>
      </c>
      <c r="N349" s="98">
        <v>605.33357780505287</v>
      </c>
      <c r="O349" s="98">
        <v>579.47017386503182</v>
      </c>
      <c r="P349" s="98">
        <v>439.37354337525665</v>
      </c>
      <c r="Q349" s="98">
        <v>544.66360886404777</v>
      </c>
      <c r="R349" s="98">
        <v>548.38436018863263</v>
      </c>
      <c r="S349" s="98">
        <v>429.69734726831865</v>
      </c>
      <c r="T349" s="98">
        <v>380.43316720218616</v>
      </c>
      <c r="U349" s="98">
        <v>355.60059152244543</v>
      </c>
      <c r="V349" s="98">
        <v>317.20920647327426</v>
      </c>
      <c r="W349" s="98">
        <v>244.45607476029753</v>
      </c>
      <c r="X349" s="98">
        <v>150.51790182193835</v>
      </c>
      <c r="Y349" s="98">
        <v>192.00031329239766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83.180163398379932</v>
      </c>
      <c r="D353" s="122">
        <v>89.520303900492024</v>
      </c>
      <c r="E353" s="122">
        <v>79.461858036580196</v>
      </c>
      <c r="F353" s="122">
        <v>101.8264009884968</v>
      </c>
      <c r="G353" s="122">
        <v>61.353998876819269</v>
      </c>
      <c r="H353" s="122">
        <v>103.70353493930145</v>
      </c>
      <c r="I353" s="122">
        <v>67.114891576955628</v>
      </c>
      <c r="J353" s="122">
        <v>76.885934325951482</v>
      </c>
      <c r="K353" s="122">
        <v>59.497547780345307</v>
      </c>
      <c r="L353" s="122">
        <v>61.027377236427824</v>
      </c>
      <c r="M353" s="122">
        <v>67.84756556519352</v>
      </c>
      <c r="N353" s="122">
        <v>55.447744582079345</v>
      </c>
      <c r="O353" s="122">
        <v>52.800669532299068</v>
      </c>
      <c r="P353" s="122">
        <v>55.067240732886361</v>
      </c>
      <c r="Q353" s="122">
        <v>56.654126600880872</v>
      </c>
      <c r="R353" s="122">
        <v>57.696365036084337</v>
      </c>
      <c r="S353" s="122">
        <v>59.45380875865002</v>
      </c>
      <c r="T353" s="122">
        <v>58.539923037135466</v>
      </c>
      <c r="U353" s="122">
        <v>64.589830960229847</v>
      </c>
      <c r="V353" s="122">
        <v>60.342546128241381</v>
      </c>
      <c r="W353" s="122">
        <v>46.430172862880788</v>
      </c>
      <c r="X353" s="122">
        <v>26.415019103031021</v>
      </c>
      <c r="Y353" s="122">
        <v>33.811953870644778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83.176691320458403</v>
      </c>
      <c r="D354" s="98">
        <v>89.511354873098767</v>
      </c>
      <c r="E354" s="98">
        <v>79.459399641398406</v>
      </c>
      <c r="F354" s="98">
        <v>101.81249428205012</v>
      </c>
      <c r="G354" s="98">
        <v>61.345077017733963</v>
      </c>
      <c r="H354" s="98">
        <v>103.67567461218258</v>
      </c>
      <c r="I354" s="98">
        <v>67.091349930567347</v>
      </c>
      <c r="J354" s="98">
        <v>76.86076730109049</v>
      </c>
      <c r="K354" s="98">
        <v>59.469582320522491</v>
      </c>
      <c r="L354" s="98">
        <v>60.939480950325851</v>
      </c>
      <c r="M354" s="98">
        <v>67.788911032053306</v>
      </c>
      <c r="N354" s="98">
        <v>55.447744582079345</v>
      </c>
      <c r="O354" s="98">
        <v>52.800669532299068</v>
      </c>
      <c r="P354" s="98">
        <v>55.059059993510481</v>
      </c>
      <c r="Q354" s="98">
        <v>56.653423228098269</v>
      </c>
      <c r="R354" s="98">
        <v>57.676037521062177</v>
      </c>
      <c r="S354" s="98">
        <v>59.446730700363247</v>
      </c>
      <c r="T354" s="98">
        <v>58.5163286876559</v>
      </c>
      <c r="U354" s="98">
        <v>64.560697715840675</v>
      </c>
      <c r="V354" s="98">
        <v>60.326920087996832</v>
      </c>
      <c r="W354" s="98">
        <v>46.40410387127438</v>
      </c>
      <c r="X354" s="98">
        <v>26.402585194368577</v>
      </c>
      <c r="Y354" s="98">
        <v>33.806115297696152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3.4720779215300602E-3</v>
      </c>
      <c r="D355" s="98">
        <v>8.9490273932539607E-3</v>
      </c>
      <c r="E355" s="98">
        <v>2.4583951817916099E-3</v>
      </c>
      <c r="F355" s="98">
        <v>1.3906706446680128E-2</v>
      </c>
      <c r="G355" s="98">
        <v>8.9218590853078726E-3</v>
      </c>
      <c r="H355" s="98">
        <v>2.7860327118873464E-2</v>
      </c>
      <c r="I355" s="98">
        <v>2.3541646388284761E-2</v>
      </c>
      <c r="J355" s="98">
        <v>2.5167024860986095E-2</v>
      </c>
      <c r="K355" s="98">
        <v>2.7965459822819772E-2</v>
      </c>
      <c r="L355" s="98">
        <v>8.7896286101972476E-2</v>
      </c>
      <c r="M355" s="98">
        <v>5.865453314021845E-2</v>
      </c>
      <c r="N355" s="98">
        <v>0</v>
      </c>
      <c r="O355" s="98">
        <v>0</v>
      </c>
      <c r="P355" s="98">
        <v>8.1807393758818753E-3</v>
      </c>
      <c r="Q355" s="98">
        <v>7.0337278260605013E-4</v>
      </c>
      <c r="R355" s="98">
        <v>2.0327515022160784E-2</v>
      </c>
      <c r="S355" s="98">
        <v>7.0780582867724503E-3</v>
      </c>
      <c r="T355" s="98">
        <v>2.3594349479569315E-2</v>
      </c>
      <c r="U355" s="98">
        <v>2.9133244389173675E-2</v>
      </c>
      <c r="V355" s="98">
        <v>1.5626040244549392E-2</v>
      </c>
      <c r="W355" s="98">
        <v>2.6068991606404787E-2</v>
      </c>
      <c r="X355" s="98">
        <v>1.2433908662443148E-2</v>
      </c>
      <c r="Y355" s="98">
        <v>5.8385729486253955E-3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3.4720779215300602E-3</v>
      </c>
      <c r="D356" s="101">
        <v>8.9490273932539607E-3</v>
      </c>
      <c r="E356" s="101">
        <v>2.4583951817916099E-3</v>
      </c>
      <c r="F356" s="101">
        <v>1.3906706446680128E-2</v>
      </c>
      <c r="G356" s="101">
        <v>8.9218590853078726E-3</v>
      </c>
      <c r="H356" s="101">
        <v>2.7860327118873464E-2</v>
      </c>
      <c r="I356" s="101">
        <v>2.3541646388284761E-2</v>
      </c>
      <c r="J356" s="101">
        <v>2.5167024860986095E-2</v>
      </c>
      <c r="K356" s="101">
        <v>2.7965459822819772E-2</v>
      </c>
      <c r="L356" s="101">
        <v>8.7896286101972476E-2</v>
      </c>
      <c r="M356" s="101">
        <v>5.865453314021845E-2</v>
      </c>
      <c r="N356" s="101">
        <v>0</v>
      </c>
      <c r="O356" s="101">
        <v>0</v>
      </c>
      <c r="P356" s="101">
        <v>8.1807393758818753E-3</v>
      </c>
      <c r="Q356" s="101">
        <v>7.0337278260605013E-4</v>
      </c>
      <c r="R356" s="101">
        <v>2.0327515022160784E-2</v>
      </c>
      <c r="S356" s="101">
        <v>7.0780582867724503E-3</v>
      </c>
      <c r="T356" s="101">
        <v>2.3594349479569315E-2</v>
      </c>
      <c r="U356" s="101">
        <v>2.9133244389173675E-2</v>
      </c>
      <c r="V356" s="101">
        <v>1.5626040244549392E-2</v>
      </c>
      <c r="W356" s="101">
        <v>2.6068991606404787E-2</v>
      </c>
      <c r="X356" s="101">
        <v>1.2433908662443148E-2</v>
      </c>
      <c r="Y356" s="101">
        <v>5.8385729486253955E-3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52.391395353619679</v>
      </c>
      <c r="D362" s="122">
        <v>58.909199019418224</v>
      </c>
      <c r="E362" s="122">
        <v>39.860175332579388</v>
      </c>
      <c r="F362" s="122">
        <v>51.800823717422155</v>
      </c>
      <c r="G362" s="122">
        <v>35.797795929547028</v>
      </c>
      <c r="H362" s="122">
        <v>64.093957592348545</v>
      </c>
      <c r="I362" s="122">
        <v>40.928887910434248</v>
      </c>
      <c r="J362" s="122">
        <v>52.54009678127936</v>
      </c>
      <c r="K362" s="122">
        <v>33.956423716783355</v>
      </c>
      <c r="L362" s="122">
        <v>44.564275186769208</v>
      </c>
      <c r="M362" s="122">
        <v>44.398184971970849</v>
      </c>
      <c r="N362" s="122">
        <v>40.908776272671659</v>
      </c>
      <c r="O362" s="122">
        <v>35.499129799148569</v>
      </c>
      <c r="P362" s="122">
        <v>43.890944195385948</v>
      </c>
      <c r="Q362" s="122">
        <v>42.435218354470983</v>
      </c>
      <c r="R362" s="122">
        <v>47.299988655715836</v>
      </c>
      <c r="S362" s="122">
        <v>38.15697913020395</v>
      </c>
      <c r="T362" s="122">
        <v>36.776462241654436</v>
      </c>
      <c r="U362" s="122">
        <v>37.781465915592833</v>
      </c>
      <c r="V362" s="122">
        <v>35.474801624040495</v>
      </c>
      <c r="W362" s="122">
        <v>29.655085722320269</v>
      </c>
      <c r="X362" s="122">
        <v>23.526886922726835</v>
      </c>
      <c r="Y362" s="122">
        <v>32.832227991023096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52.391395353619679</v>
      </c>
      <c r="D363" s="98">
        <v>58.909199019418224</v>
      </c>
      <c r="E363" s="98">
        <v>39.860175332579388</v>
      </c>
      <c r="F363" s="98">
        <v>51.800823717422155</v>
      </c>
      <c r="G363" s="98">
        <v>35.797795929547028</v>
      </c>
      <c r="H363" s="98">
        <v>64.093957592348545</v>
      </c>
      <c r="I363" s="98">
        <v>40.928887910434248</v>
      </c>
      <c r="J363" s="98">
        <v>52.54009678127936</v>
      </c>
      <c r="K363" s="98">
        <v>33.956423716783355</v>
      </c>
      <c r="L363" s="98">
        <v>44.564275186769208</v>
      </c>
      <c r="M363" s="98">
        <v>44.398184971970849</v>
      </c>
      <c r="N363" s="98">
        <v>40.908776272671659</v>
      </c>
      <c r="O363" s="98">
        <v>35.499129799148569</v>
      </c>
      <c r="P363" s="98">
        <v>43.890944195385948</v>
      </c>
      <c r="Q363" s="98">
        <v>42.435218354470983</v>
      </c>
      <c r="R363" s="98">
        <v>47.299988655715836</v>
      </c>
      <c r="S363" s="98">
        <v>38.15697913020395</v>
      </c>
      <c r="T363" s="98">
        <v>36.776462241654436</v>
      </c>
      <c r="U363" s="98">
        <v>37.781465915592833</v>
      </c>
      <c r="V363" s="98">
        <v>35.474801624040495</v>
      </c>
      <c r="W363" s="98">
        <v>29.655085722320269</v>
      </c>
      <c r="X363" s="98">
        <v>23.526886922726835</v>
      </c>
      <c r="Y363" s="98">
        <v>32.832227991023096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17542.810482390647</v>
      </c>
      <c r="D366" s="117">
        <f t="shared" si="204"/>
        <v>17362.534243796716</v>
      </c>
      <c r="E366" s="117">
        <f t="shared" si="204"/>
        <v>16838.235392278759</v>
      </c>
      <c r="F366" s="117">
        <f t="shared" si="204"/>
        <v>18112.930695287694</v>
      </c>
      <c r="G366" s="117">
        <f t="shared" si="204"/>
        <v>17345.695820089884</v>
      </c>
      <c r="H366" s="117">
        <f t="shared" si="204"/>
        <v>16854.611831118516</v>
      </c>
      <c r="I366" s="117">
        <f t="shared" si="204"/>
        <v>14709.782117627381</v>
      </c>
      <c r="J366" s="117">
        <f t="shared" si="204"/>
        <v>15624.502227598718</v>
      </c>
      <c r="K366" s="117">
        <f t="shared" si="204"/>
        <v>15780.851912847334</v>
      </c>
      <c r="L366" s="117">
        <f t="shared" si="204"/>
        <v>15296.13714150639</v>
      </c>
      <c r="M366" s="117">
        <f t="shared" si="204"/>
        <v>13622.483561373148</v>
      </c>
      <c r="N366" s="117">
        <f t="shared" si="204"/>
        <v>14642.47628168928</v>
      </c>
      <c r="O366" s="117">
        <f t="shared" si="204"/>
        <v>14670.799283795421</v>
      </c>
      <c r="P366" s="117">
        <f t="shared" si="204"/>
        <v>10433.647224017559</v>
      </c>
      <c r="Q366" s="117">
        <f t="shared" si="204"/>
        <v>10679.100275532202</v>
      </c>
      <c r="R366" s="117">
        <f t="shared" ref="R366:V366" si="205">R367+R370+R372+R381</f>
        <v>11220.240328035015</v>
      </c>
      <c r="S366" s="117">
        <f t="shared" si="205"/>
        <v>10765.40117826226</v>
      </c>
      <c r="T366" s="117">
        <f t="shared" si="205"/>
        <v>9911.7648797036709</v>
      </c>
      <c r="U366" s="117">
        <f t="shared" si="205"/>
        <v>9540.999573576797</v>
      </c>
      <c r="V366" s="117">
        <f t="shared" si="205"/>
        <v>9237.9125808642693</v>
      </c>
      <c r="W366" s="117">
        <f t="shared" ref="W366:Y366" si="206">W367+W370+W372+W381</f>
        <v>9560.8173999374558</v>
      </c>
      <c r="X366" s="117">
        <f t="shared" si="206"/>
        <v>7856.112188758746</v>
      </c>
      <c r="Y366" s="117">
        <f t="shared" si="206"/>
        <v>7141.9914288805176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15341.105199290818</v>
      </c>
      <c r="D367" s="122">
        <f t="shared" si="207"/>
        <v>14987.531139042292</v>
      </c>
      <c r="E367" s="122">
        <f t="shared" si="207"/>
        <v>14598.311708750654</v>
      </c>
      <c r="F367" s="122">
        <f t="shared" si="207"/>
        <v>15863.060678957638</v>
      </c>
      <c r="G367" s="122">
        <f t="shared" si="207"/>
        <v>15183.291924964202</v>
      </c>
      <c r="H367" s="122">
        <f t="shared" si="207"/>
        <v>14601.940773577373</v>
      </c>
      <c r="I367" s="122">
        <f t="shared" si="207"/>
        <v>12489.774373762732</v>
      </c>
      <c r="J367" s="122">
        <f t="shared" si="207"/>
        <v>13406.442014060549</v>
      </c>
      <c r="K367" s="122">
        <f t="shared" si="207"/>
        <v>13707.897223184706</v>
      </c>
      <c r="L367" s="122">
        <f t="shared" si="207"/>
        <v>13138.417482343088</v>
      </c>
      <c r="M367" s="122">
        <f t="shared" si="207"/>
        <v>11156.701126811382</v>
      </c>
      <c r="N367" s="122">
        <f t="shared" si="207"/>
        <v>12206.063112926107</v>
      </c>
      <c r="O367" s="122">
        <f t="shared" si="207"/>
        <v>12304.281856228021</v>
      </c>
      <c r="P367" s="122">
        <f t="shared" si="207"/>
        <v>8213.9917175494702</v>
      </c>
      <c r="Q367" s="122">
        <f t="shared" si="207"/>
        <v>8483.6606532432234</v>
      </c>
      <c r="R367" s="122">
        <f t="shared" ref="R367:V367" si="208">SUM(R368:R369)</f>
        <v>8967.3165258015233</v>
      </c>
      <c r="S367" s="122">
        <f t="shared" si="208"/>
        <v>8450.8120779492838</v>
      </c>
      <c r="T367" s="122">
        <f t="shared" si="208"/>
        <v>7644.299192091411</v>
      </c>
      <c r="U367" s="122">
        <f t="shared" si="208"/>
        <v>7240.4419093795404</v>
      </c>
      <c r="V367" s="122">
        <f t="shared" si="208"/>
        <v>6890.9557276760434</v>
      </c>
      <c r="W367" s="122">
        <f t="shared" ref="W367:Y367" si="209">SUM(W368:W369)</f>
        <v>7230.5535690365596</v>
      </c>
      <c r="X367" s="122">
        <f t="shared" si="209"/>
        <v>5860.240683027042</v>
      </c>
      <c r="Y367" s="122">
        <f t="shared" si="209"/>
        <v>5295.758068548741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15128.727251276003</v>
      </c>
      <c r="D368" s="98">
        <v>14781.107653720661</v>
      </c>
      <c r="E368" s="98">
        <v>14404.790888552405</v>
      </c>
      <c r="F368" s="98">
        <v>15649.409945074527</v>
      </c>
      <c r="G368" s="98">
        <v>14981.700504779206</v>
      </c>
      <c r="H368" s="98">
        <v>14409.970958434571</v>
      </c>
      <c r="I368" s="98">
        <v>12324.029020100663</v>
      </c>
      <c r="J368" s="98">
        <v>13229.48688608569</v>
      </c>
      <c r="K368" s="98">
        <v>13530.099501538691</v>
      </c>
      <c r="L368" s="98">
        <v>12966.992139314265</v>
      </c>
      <c r="M368" s="98">
        <v>11011.114052206198</v>
      </c>
      <c r="N368" s="98">
        <v>12040.995236503448</v>
      </c>
      <c r="O368" s="98">
        <v>12131.324351501975</v>
      </c>
      <c r="P368" s="98">
        <v>8093.3879693147255</v>
      </c>
      <c r="Q368" s="98">
        <v>8354.4419636604362</v>
      </c>
      <c r="R368" s="98">
        <v>8828.3955695766399</v>
      </c>
      <c r="S368" s="98">
        <v>8318.5948264278195</v>
      </c>
      <c r="T368" s="98">
        <v>7524.1536992164865</v>
      </c>
      <c r="U368" s="98">
        <v>7125.5262894171547</v>
      </c>
      <c r="V368" s="98">
        <v>6781.3696925171471</v>
      </c>
      <c r="W368" s="98">
        <v>7113.8824119442297</v>
      </c>
      <c r="X368" s="98">
        <v>5767.2537389403542</v>
      </c>
      <c r="Y368" s="98">
        <v>5211.563918364759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212.37794801481476</v>
      </c>
      <c r="D369" s="98">
        <v>206.42348532163129</v>
      </c>
      <c r="E369" s="98">
        <v>193.52082019824937</v>
      </c>
      <c r="F369" s="98">
        <v>213.65073388311066</v>
      </c>
      <c r="G369" s="98">
        <v>201.59142018499509</v>
      </c>
      <c r="H369" s="98">
        <v>191.96981514280284</v>
      </c>
      <c r="I369" s="98">
        <v>165.74535366206939</v>
      </c>
      <c r="J369" s="98">
        <v>176.95512797485873</v>
      </c>
      <c r="K369" s="98">
        <v>177.79772164601533</v>
      </c>
      <c r="L369" s="98">
        <v>171.42534302882262</v>
      </c>
      <c r="M369" s="98">
        <v>145.5870746051848</v>
      </c>
      <c r="N369" s="98">
        <v>165.06787642265979</v>
      </c>
      <c r="O369" s="98">
        <v>172.95750472604615</v>
      </c>
      <c r="P369" s="98">
        <v>120.60374823474471</v>
      </c>
      <c r="Q369" s="98">
        <v>129.21868958278753</v>
      </c>
      <c r="R369" s="98">
        <v>138.92095622488347</v>
      </c>
      <c r="S369" s="98">
        <v>132.21725152146453</v>
      </c>
      <c r="T369" s="98">
        <v>120.14549287492466</v>
      </c>
      <c r="U369" s="98">
        <v>114.91561996238606</v>
      </c>
      <c r="V369" s="98">
        <v>109.58603515889644</v>
      </c>
      <c r="W369" s="98">
        <v>116.67115709232968</v>
      </c>
      <c r="X369" s="98">
        <v>92.98694408668814</v>
      </c>
      <c r="Y369" s="98">
        <v>84.194150183981819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3.8321095168003465</v>
      </c>
      <c r="D370" s="122">
        <f t="shared" si="210"/>
        <v>9.4329893584875748</v>
      </c>
      <c r="E370" s="122">
        <f t="shared" si="210"/>
        <v>6.1260076576533677</v>
      </c>
      <c r="F370" s="122">
        <f t="shared" si="210"/>
        <v>2.4573891298020478</v>
      </c>
      <c r="G370" s="122">
        <f t="shared" si="210"/>
        <v>2.8215507575417411</v>
      </c>
      <c r="H370" s="122">
        <f t="shared" si="210"/>
        <v>4.6926166622338803</v>
      </c>
      <c r="I370" s="122">
        <f t="shared" si="210"/>
        <v>1.0157116898151608</v>
      </c>
      <c r="J370" s="122">
        <f t="shared" si="210"/>
        <v>5.2159653344866941</v>
      </c>
      <c r="K370" s="122">
        <f t="shared" si="210"/>
        <v>18.829517102951737</v>
      </c>
      <c r="L370" s="122">
        <f t="shared" si="210"/>
        <v>10.876429217042608</v>
      </c>
      <c r="M370" s="122">
        <f t="shared" si="210"/>
        <v>7.6534825926931287</v>
      </c>
      <c r="N370" s="122">
        <f t="shared" si="210"/>
        <v>6.6525801478931008</v>
      </c>
      <c r="O370" s="122">
        <f t="shared" si="210"/>
        <v>12.679739440724152</v>
      </c>
      <c r="P370" s="122">
        <f t="shared" si="210"/>
        <v>5.314048111459182</v>
      </c>
      <c r="Q370" s="122">
        <f t="shared" si="210"/>
        <v>8.2030716484095354</v>
      </c>
      <c r="R370" s="122">
        <f t="shared" si="210"/>
        <v>25.49757486327557</v>
      </c>
      <c r="S370" s="122">
        <f t="shared" si="210"/>
        <v>30.603198966987954</v>
      </c>
      <c r="T370" s="122">
        <f t="shared" si="210"/>
        <v>23.528763377405003</v>
      </c>
      <c r="U370" s="122">
        <f t="shared" si="210"/>
        <v>51.801940012229558</v>
      </c>
      <c r="V370" s="122">
        <f t="shared" si="210"/>
        <v>24.443876309287553</v>
      </c>
      <c r="W370" s="122">
        <f t="shared" si="210"/>
        <v>66.614524018329533</v>
      </c>
      <c r="X370" s="122">
        <f t="shared" si="210"/>
        <v>7.1752719924708481</v>
      </c>
      <c r="Y370" s="122">
        <f t="shared" si="210"/>
        <v>5.1159255569497439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3.8321095168003465</v>
      </c>
      <c r="D371" s="98">
        <f>RES_hhdet_in_fech!D67</f>
        <v>9.4329893584875748</v>
      </c>
      <c r="E371" s="98">
        <f>RES_hhdet_in_fech!E67</f>
        <v>6.1260076576533677</v>
      </c>
      <c r="F371" s="98">
        <f>RES_hhdet_in_fech!F67</f>
        <v>2.4573891298020478</v>
      </c>
      <c r="G371" s="98">
        <f>RES_hhdet_in_fech!G67</f>
        <v>2.8215507575417411</v>
      </c>
      <c r="H371" s="98">
        <f>RES_hhdet_in_fech!H67</f>
        <v>4.6926166622338803</v>
      </c>
      <c r="I371" s="98">
        <f>RES_hhdet_in_fech!I67</f>
        <v>1.0157116898151608</v>
      </c>
      <c r="J371" s="98">
        <f>RES_hhdet_in_fech!J67</f>
        <v>5.2159653344866941</v>
      </c>
      <c r="K371" s="98">
        <f>RES_hhdet_in_fech!K67</f>
        <v>18.829517102951737</v>
      </c>
      <c r="L371" s="98">
        <f>RES_hhdet_in_fech!L67</f>
        <v>10.876429217042608</v>
      </c>
      <c r="M371" s="98">
        <f>RES_hhdet_in_fech!M67</f>
        <v>7.6534825926931287</v>
      </c>
      <c r="N371" s="98">
        <f>RES_hhdet_in_fech!N67</f>
        <v>6.6525801478931008</v>
      </c>
      <c r="O371" s="98">
        <f>RES_hhdet_in_fech!O67</f>
        <v>12.679739440724152</v>
      </c>
      <c r="P371" s="98">
        <f>RES_hhdet_in_fech!P67</f>
        <v>5.314048111459182</v>
      </c>
      <c r="Q371" s="98">
        <f>RES_hhdet_in_fech!Q67</f>
        <v>8.2030716484095354</v>
      </c>
      <c r="R371" s="98">
        <f>RES_hhdet_in_fech!R67</f>
        <v>25.49757486327557</v>
      </c>
      <c r="S371" s="98">
        <f>RES_hhdet_in_fech!S67</f>
        <v>30.603198966987954</v>
      </c>
      <c r="T371" s="98">
        <f>RES_hhdet_in_fech!T67</f>
        <v>23.528763377405003</v>
      </c>
      <c r="U371" s="98">
        <f>RES_hhdet_in_fech!U67</f>
        <v>51.801940012229558</v>
      </c>
      <c r="V371" s="98">
        <f>RES_hhdet_in_fech!V67</f>
        <v>24.443876309287553</v>
      </c>
      <c r="W371" s="98">
        <f>RES_hhdet_in_fech!W67</f>
        <v>66.614524018329533</v>
      </c>
      <c r="X371" s="98">
        <f>RES_hhdet_in_fech!X67</f>
        <v>7.1752719924708481</v>
      </c>
      <c r="Y371" s="98">
        <f>RES_hhdet_in_fech!Y67</f>
        <v>5.1159255569497439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1337.8590137307947</v>
      </c>
      <c r="D372" s="122">
        <v>1427.7180539411452</v>
      </c>
      <c r="E372" s="122">
        <v>1394.495498071047</v>
      </c>
      <c r="F372" s="122">
        <v>1452.772598882633</v>
      </c>
      <c r="G372" s="122">
        <v>1342.5441780151662</v>
      </c>
      <c r="H372" s="122">
        <v>1400.542126999768</v>
      </c>
      <c r="I372" s="122">
        <v>1336.2401831981783</v>
      </c>
      <c r="J372" s="122">
        <v>1340.846082195495</v>
      </c>
      <c r="K372" s="122">
        <v>1298.1071183091688</v>
      </c>
      <c r="L372" s="122">
        <v>1281.8456515719736</v>
      </c>
      <c r="M372" s="122">
        <v>1503.867288958508</v>
      </c>
      <c r="N372" s="122">
        <v>1477.5882546151201</v>
      </c>
      <c r="O372" s="122">
        <v>1442.3533844208878</v>
      </c>
      <c r="P372" s="122">
        <v>1334.7927150342646</v>
      </c>
      <c r="Q372" s="122">
        <v>1336.028561400977</v>
      </c>
      <c r="R372" s="122">
        <v>1348.2675922513306</v>
      </c>
      <c r="S372" s="122">
        <v>1390.0830984766774</v>
      </c>
      <c r="T372" s="122">
        <v>1366.3331986498042</v>
      </c>
      <c r="U372" s="122">
        <v>1364.1671464036328</v>
      </c>
      <c r="V372" s="122">
        <v>1410.1128155407887</v>
      </c>
      <c r="W372" s="122">
        <v>1353.4849748369732</v>
      </c>
      <c r="X372" s="122">
        <v>1016.606050232362</v>
      </c>
      <c r="Y372" s="122">
        <v>919.65847421809792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1354.587248830999</v>
      </c>
      <c r="D373" s="98">
        <v>1436.4204780379598</v>
      </c>
      <c r="E373" s="98">
        <v>1395.1274018548638</v>
      </c>
      <c r="F373" s="98">
        <v>1458.7245474405302</v>
      </c>
      <c r="G373" s="98">
        <v>1342.7966028088863</v>
      </c>
      <c r="H373" s="98">
        <v>1418.3340385349977</v>
      </c>
      <c r="I373" s="98">
        <v>1336.7288409989792</v>
      </c>
      <c r="J373" s="98">
        <v>1358.465854916137</v>
      </c>
      <c r="K373" s="98">
        <v>1298.8667408456154</v>
      </c>
      <c r="L373" s="98">
        <v>1288.3929877079438</v>
      </c>
      <c r="M373" s="98">
        <v>1518.6503372462732</v>
      </c>
      <c r="N373" s="98">
        <v>1490.4498939521729</v>
      </c>
      <c r="O373" s="98">
        <v>1420.7616866534097</v>
      </c>
      <c r="P373" s="98">
        <v>1337.8954432543553</v>
      </c>
      <c r="Q373" s="98">
        <v>1315.3229953450057</v>
      </c>
      <c r="R373" s="98">
        <v>1337.0148385147381</v>
      </c>
      <c r="S373" s="98">
        <v>1377.7291779196607</v>
      </c>
      <c r="T373" s="98">
        <v>1353.7032943066404</v>
      </c>
      <c r="U373" s="98">
        <v>1361.6069368949534</v>
      </c>
      <c r="V373" s="98">
        <v>1404.2829552113262</v>
      </c>
      <c r="W373" s="98">
        <v>1353.8520856382302</v>
      </c>
      <c r="X373" s="98">
        <v>1017.2879786342723</v>
      </c>
      <c r="Y373" s="98">
        <v>919.93931232275247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967.21948551640082</v>
      </c>
      <c r="D374" s="98">
        <v>1021.0534607484653</v>
      </c>
      <c r="E374" s="98">
        <v>1010.2452867249124</v>
      </c>
      <c r="F374" s="98">
        <v>1059.3014235824899</v>
      </c>
      <c r="G374" s="98">
        <v>971.76493848117468</v>
      </c>
      <c r="H374" s="98">
        <v>1028.9618293995904</v>
      </c>
      <c r="I374" s="98">
        <v>996.07138953031108</v>
      </c>
      <c r="J374" s="98">
        <v>1011.3428595991898</v>
      </c>
      <c r="K374" s="98">
        <v>966.93068298185108</v>
      </c>
      <c r="L374" s="98">
        <v>1065.9284573290568</v>
      </c>
      <c r="M374" s="98">
        <v>1154.5435557574176</v>
      </c>
      <c r="N374" s="98">
        <v>0</v>
      </c>
      <c r="O374" s="98">
        <v>0</v>
      </c>
      <c r="P374" s="98">
        <v>1094.2653706350927</v>
      </c>
      <c r="Q374" s="98">
        <v>1110.5019796362651</v>
      </c>
      <c r="R374" s="98">
        <v>1142.4551591755855</v>
      </c>
      <c r="S374" s="98">
        <v>1197.2749299470547</v>
      </c>
      <c r="T374" s="98">
        <v>1187.9482247576877</v>
      </c>
      <c r="U374" s="98">
        <v>1201.0849822027799</v>
      </c>
      <c r="V374" s="98">
        <v>1247.7095707842398</v>
      </c>
      <c r="W374" s="98">
        <v>1209.9019057672876</v>
      </c>
      <c r="X374" s="98">
        <v>894.3930683651821</v>
      </c>
      <c r="Y374" s="98">
        <v>808.31063933797395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324.37563963068163</v>
      </c>
      <c r="D375" s="101">
        <v>314.2616329212708</v>
      </c>
      <c r="E375" s="101">
        <v>338.13010026622567</v>
      </c>
      <c r="F375" s="101">
        <v>342.58068064017721</v>
      </c>
      <c r="G375" s="101">
        <v>286.85952616655061</v>
      </c>
      <c r="H375" s="101">
        <v>287.39526720300904</v>
      </c>
      <c r="I375" s="101">
        <v>326.51508755213973</v>
      </c>
      <c r="J375" s="101">
        <v>305.42624511388993</v>
      </c>
      <c r="K375" s="101">
        <v>266.28901974895803</v>
      </c>
      <c r="L375" s="101">
        <v>576.44544458985695</v>
      </c>
      <c r="M375" s="101">
        <v>301.27228852380716</v>
      </c>
      <c r="N375" s="101">
        <v>0</v>
      </c>
      <c r="O375" s="101">
        <v>0</v>
      </c>
      <c r="P375" s="101">
        <v>256.39124838402819</v>
      </c>
      <c r="Q375" s="101">
        <v>290.281760757114</v>
      </c>
      <c r="R375" s="101">
        <v>278.16517864119936</v>
      </c>
      <c r="S375" s="101">
        <v>321.80001519975713</v>
      </c>
      <c r="T375" s="101">
        <v>313.69351984290228</v>
      </c>
      <c r="U375" s="101">
        <v>288.1101302995711</v>
      </c>
      <c r="V375" s="101">
        <v>302.58025125197122</v>
      </c>
      <c r="W375" s="101">
        <v>297.47133997158267</v>
      </c>
      <c r="X375" s="101">
        <v>85.858578559502732</v>
      </c>
      <c r="Y375" s="101">
        <v>62.908922804207485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642.84384588571925</v>
      </c>
      <c r="D376" s="104">
        <v>706.79182782719442</v>
      </c>
      <c r="E376" s="104">
        <v>672.11518645868671</v>
      </c>
      <c r="F376" s="104">
        <v>716.72074294231254</v>
      </c>
      <c r="G376" s="104">
        <v>684.90541231462407</v>
      </c>
      <c r="H376" s="104">
        <v>741.56656219658134</v>
      </c>
      <c r="I376" s="104">
        <v>669.5563019781714</v>
      </c>
      <c r="J376" s="104">
        <v>705.91661448529999</v>
      </c>
      <c r="K376" s="104">
        <v>700.64166323289317</v>
      </c>
      <c r="L376" s="104">
        <v>489.48301273919975</v>
      </c>
      <c r="M376" s="104">
        <v>853.27126723361039</v>
      </c>
      <c r="N376" s="104">
        <v>0</v>
      </c>
      <c r="O376" s="104">
        <v>0</v>
      </c>
      <c r="P376" s="104">
        <v>837.87412225106459</v>
      </c>
      <c r="Q376" s="104">
        <v>820.22021887915105</v>
      </c>
      <c r="R376" s="104">
        <v>864.28998053438625</v>
      </c>
      <c r="S376" s="104">
        <v>875.4749147472977</v>
      </c>
      <c r="T376" s="104">
        <v>874.25470491478529</v>
      </c>
      <c r="U376" s="104">
        <v>912.97485190320879</v>
      </c>
      <c r="V376" s="104">
        <v>945.12931953226837</v>
      </c>
      <c r="W376" s="104">
        <v>912.43056579570498</v>
      </c>
      <c r="X376" s="104">
        <v>808.53448980567953</v>
      </c>
      <c r="Y376" s="104">
        <v>745.40171653376638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1240.1479608095192</v>
      </c>
      <c r="D377" s="101">
        <v>1235.5937620051154</v>
      </c>
      <c r="E377" s="101">
        <v>1302.4732846442575</v>
      </c>
      <c r="F377" s="101">
        <v>1306.7986100334444</v>
      </c>
      <c r="G377" s="101">
        <v>0</v>
      </c>
      <c r="H377" s="101">
        <v>1251.4813761932573</v>
      </c>
      <c r="I377" s="101">
        <v>0</v>
      </c>
      <c r="J377" s="101">
        <v>1279.0616930673027</v>
      </c>
      <c r="K377" s="101">
        <v>0</v>
      </c>
      <c r="L377" s="101">
        <v>1291.2157033448525</v>
      </c>
      <c r="M377" s="101">
        <v>1384.3022674256258</v>
      </c>
      <c r="N377" s="101">
        <v>1471.7546648942955</v>
      </c>
      <c r="O377" s="101">
        <v>1539.9554283131317</v>
      </c>
      <c r="P377" s="101">
        <v>1360.2242105550449</v>
      </c>
      <c r="Q377" s="101">
        <v>1409.9067231376725</v>
      </c>
      <c r="R377" s="101">
        <v>1411.817361020949</v>
      </c>
      <c r="S377" s="101">
        <v>1487.3644799300553</v>
      </c>
      <c r="T377" s="101">
        <v>1489.4228485118858</v>
      </c>
      <c r="U377" s="101">
        <v>1457.1760157754291</v>
      </c>
      <c r="V377" s="101">
        <v>1503.1448820126852</v>
      </c>
      <c r="W377" s="101">
        <v>0</v>
      </c>
      <c r="X377" s="101">
        <v>0</v>
      </c>
      <c r="Y377" s="101">
        <v>990.14805141146257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962.43818722720198</v>
      </c>
      <c r="D378" s="104">
        <v>952.16954635043078</v>
      </c>
      <c r="E378" s="104">
        <v>1013.8180627523951</v>
      </c>
      <c r="F378" s="104">
        <v>1015.334349887152</v>
      </c>
      <c r="G378" s="104">
        <v>0</v>
      </c>
      <c r="H378" s="104">
        <v>962.96848661659953</v>
      </c>
      <c r="I378" s="104">
        <v>0</v>
      </c>
      <c r="J378" s="104">
        <v>995.49527486937427</v>
      </c>
      <c r="K378" s="104">
        <v>0</v>
      </c>
      <c r="L378" s="104">
        <v>1089.8351431568124</v>
      </c>
      <c r="M378" s="104">
        <v>1074.5162915092881</v>
      </c>
      <c r="N378" s="104">
        <v>1172.4378523561688</v>
      </c>
      <c r="O378" s="104">
        <v>1241.3304456417914</v>
      </c>
      <c r="P378" s="104">
        <v>1082.1846237087154</v>
      </c>
      <c r="Q378" s="104">
        <v>1144.7450520357575</v>
      </c>
      <c r="R378" s="104">
        <v>1150.7258506813421</v>
      </c>
      <c r="S378" s="104">
        <v>1229.9690617481081</v>
      </c>
      <c r="T378" s="104">
        <v>1240.4196100522045</v>
      </c>
      <c r="U378" s="104">
        <v>1215.648221278517</v>
      </c>
      <c r="V378" s="104">
        <v>1262.8625909698701</v>
      </c>
      <c r="W378" s="104">
        <v>0</v>
      </c>
      <c r="X378" s="104">
        <v>0</v>
      </c>
      <c r="Y378" s="104">
        <v>0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297.04178514504571</v>
      </c>
      <c r="D379" s="98">
        <v>270.1763647010942</v>
      </c>
      <c r="E379" s="98">
        <v>315.76653895773416</v>
      </c>
      <c r="F379" s="98">
        <v>306.87972780315448</v>
      </c>
      <c r="G379" s="98">
        <v>0</v>
      </c>
      <c r="H379" s="98">
        <v>253.05643592176571</v>
      </c>
      <c r="I379" s="98">
        <v>0</v>
      </c>
      <c r="J379" s="98">
        <v>287.41503233486594</v>
      </c>
      <c r="K379" s="98">
        <v>0</v>
      </c>
      <c r="L379" s="98">
        <v>577.62199228268469</v>
      </c>
      <c r="M379" s="98">
        <v>272.84079180996014</v>
      </c>
      <c r="N379" s="98">
        <v>375.84882942407324</v>
      </c>
      <c r="O379" s="98">
        <v>411.0820477226909</v>
      </c>
      <c r="P379" s="98">
        <v>260.20427195145317</v>
      </c>
      <c r="Q379" s="98">
        <v>311.36844739547246</v>
      </c>
      <c r="R379" s="98">
        <v>293.64660839378462</v>
      </c>
      <c r="S379" s="98">
        <v>347.87359565170146</v>
      </c>
      <c r="T379" s="98">
        <v>345.93730701223836</v>
      </c>
      <c r="U379" s="98">
        <v>308.85606948687007</v>
      </c>
      <c r="V379" s="98">
        <v>324.3555824144828</v>
      </c>
      <c r="W379" s="98">
        <v>0</v>
      </c>
      <c r="X379" s="98">
        <v>0</v>
      </c>
      <c r="Y379" s="98">
        <v>0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665.39640208215621</v>
      </c>
      <c r="D380" s="98">
        <v>681.99318164933675</v>
      </c>
      <c r="E380" s="98">
        <v>698.05152379466097</v>
      </c>
      <c r="F380" s="98">
        <v>708.45462208399761</v>
      </c>
      <c r="G380" s="98">
        <v>0</v>
      </c>
      <c r="H380" s="98">
        <v>709.91205069483397</v>
      </c>
      <c r="I380" s="98">
        <v>0</v>
      </c>
      <c r="J380" s="98">
        <v>708.08024253450833</v>
      </c>
      <c r="K380" s="98">
        <v>0</v>
      </c>
      <c r="L380" s="98">
        <v>512.21315087412768</v>
      </c>
      <c r="M380" s="98">
        <v>801.67549969932804</v>
      </c>
      <c r="N380" s="98">
        <v>796.58902293209565</v>
      </c>
      <c r="O380" s="98">
        <v>830.24839791910063</v>
      </c>
      <c r="P380" s="98">
        <v>821.98035175726238</v>
      </c>
      <c r="Q380" s="98">
        <v>833.376604640285</v>
      </c>
      <c r="R380" s="98">
        <v>857.07924228755746</v>
      </c>
      <c r="S380" s="98">
        <v>882.09546609640665</v>
      </c>
      <c r="T380" s="98">
        <v>894.48230303996581</v>
      </c>
      <c r="U380" s="98">
        <v>906.79215179164669</v>
      </c>
      <c r="V380" s="98">
        <v>938.50700855538742</v>
      </c>
      <c r="W380" s="98">
        <v>0</v>
      </c>
      <c r="X380" s="98">
        <v>0</v>
      </c>
      <c r="Y380" s="98">
        <v>0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860.01415985223161</v>
      </c>
      <c r="D381" s="122">
        <v>937.85206145479265</v>
      </c>
      <c r="E381" s="122">
        <v>839.30217779940358</v>
      </c>
      <c r="F381" s="122">
        <v>794.64002831762093</v>
      </c>
      <c r="G381" s="122">
        <v>817.03816635297289</v>
      </c>
      <c r="H381" s="122">
        <v>847.43631387914195</v>
      </c>
      <c r="I381" s="122">
        <v>882.75184897665463</v>
      </c>
      <c r="J381" s="122">
        <v>871.99816600818633</v>
      </c>
      <c r="K381" s="122">
        <v>756.01805425050861</v>
      </c>
      <c r="L381" s="122">
        <v>864.99757837428604</v>
      </c>
      <c r="M381" s="122">
        <v>954.26166301056378</v>
      </c>
      <c r="N381" s="122">
        <v>952.17233400015834</v>
      </c>
      <c r="O381" s="122">
        <v>911.48430370578853</v>
      </c>
      <c r="P381" s="122">
        <v>879.54874332236602</v>
      </c>
      <c r="Q381" s="122">
        <v>851.20798923959308</v>
      </c>
      <c r="R381" s="122">
        <v>879.15863511888665</v>
      </c>
      <c r="S381" s="122">
        <v>893.90280286930943</v>
      </c>
      <c r="T381" s="122">
        <v>877.60372558504912</v>
      </c>
      <c r="U381" s="122">
        <v>884.58857778139486</v>
      </c>
      <c r="V381" s="122">
        <v>912.40016133814891</v>
      </c>
      <c r="W381" s="122">
        <v>910.16433204559337</v>
      </c>
      <c r="X381" s="122">
        <v>972.09018350687199</v>
      </c>
      <c r="Y381" s="122">
        <v>921.45896055672893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882.35696554706306</v>
      </c>
      <c r="D382" s="98">
        <v>946.3520178851245</v>
      </c>
      <c r="E382" s="98">
        <v>865.58260458850236</v>
      </c>
      <c r="F382" s="98">
        <v>822.55425073820504</v>
      </c>
      <c r="G382" s="98">
        <v>825.69099189323276</v>
      </c>
      <c r="H382" s="98">
        <v>861.77684165560754</v>
      </c>
      <c r="I382" s="98">
        <v>901.8663493217108</v>
      </c>
      <c r="J382" s="98">
        <v>892.57263062266998</v>
      </c>
      <c r="K382" s="98">
        <v>763.01258622279215</v>
      </c>
      <c r="L382" s="98">
        <v>879.38546544862254</v>
      </c>
      <c r="M382" s="98">
        <v>967.31360700622952</v>
      </c>
      <c r="N382" s="98">
        <v>990.70306960912592</v>
      </c>
      <c r="O382" s="98">
        <v>940.88495476397418</v>
      </c>
      <c r="P382" s="98">
        <v>906.36374916597856</v>
      </c>
      <c r="Q382" s="98">
        <v>910.58238450788554</v>
      </c>
      <c r="R382" s="98">
        <v>919.56013139375455</v>
      </c>
      <c r="S382" s="98">
        <v>945.51983194598631</v>
      </c>
      <c r="T382" s="98">
        <v>927.55526249390118</v>
      </c>
      <c r="U382" s="98">
        <v>933.45263189452623</v>
      </c>
      <c r="V382" s="98">
        <v>975.50826605673956</v>
      </c>
      <c r="W382" s="98">
        <v>931.15517590160971</v>
      </c>
      <c r="X382" s="98">
        <v>999.06964672551624</v>
      </c>
      <c r="Y382" s="98">
        <v>933.99407696065714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746.10842956573708</v>
      </c>
      <c r="D383" s="33">
        <v>745.62357287704378</v>
      </c>
      <c r="E383" s="33">
        <v>731.58214337952995</v>
      </c>
      <c r="F383" s="33">
        <v>607.54399702919522</v>
      </c>
      <c r="G383" s="33">
        <v>658.1271635680381</v>
      </c>
      <c r="H383" s="33">
        <v>678.57171580992394</v>
      </c>
      <c r="I383" s="33">
        <v>705.00637525277432</v>
      </c>
      <c r="J383" s="33">
        <v>739.89536375531986</v>
      </c>
      <c r="K383" s="33">
        <v>531.70032942376838</v>
      </c>
      <c r="L383" s="33">
        <v>747.12288279374457</v>
      </c>
      <c r="M383" s="33">
        <v>709.7233240019068</v>
      </c>
      <c r="N383" s="33">
        <v>774.99767383866742</v>
      </c>
      <c r="O383" s="33">
        <v>800.96521012257051</v>
      </c>
      <c r="P383" s="33">
        <v>658.05777414221154</v>
      </c>
      <c r="Q383" s="33">
        <v>702.38316184532073</v>
      </c>
      <c r="R383" s="33">
        <v>684.54451223256615</v>
      </c>
      <c r="S383" s="33">
        <v>709.55508528310031</v>
      </c>
      <c r="T383" s="33">
        <v>696.11751040403533</v>
      </c>
      <c r="U383" s="33">
        <v>674.86121018633662</v>
      </c>
      <c r="V383" s="33">
        <v>691.96699009579663</v>
      </c>
      <c r="W383" s="33">
        <v>644.42054934158023</v>
      </c>
      <c r="X383" s="33">
        <v>722.93160381970097</v>
      </c>
      <c r="Y383" s="33">
        <v>660.52522766539028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10304.210798719771</v>
      </c>
      <c r="D385" s="117">
        <f t="shared" si="211"/>
        <v>10269.881623391662</v>
      </c>
      <c r="E385" s="117">
        <f t="shared" si="211"/>
        <v>10043.994680339569</v>
      </c>
      <c r="F385" s="117">
        <f t="shared" si="211"/>
        <v>10870.174205101557</v>
      </c>
      <c r="G385" s="117">
        <f t="shared" si="211"/>
        <v>10485.760027730672</v>
      </c>
      <c r="H385" s="117">
        <f t="shared" si="211"/>
        <v>10297.131452234096</v>
      </c>
      <c r="I385" s="117">
        <f t="shared" si="211"/>
        <v>9065.2936377010683</v>
      </c>
      <c r="J385" s="117">
        <f t="shared" si="211"/>
        <v>9743.8643292530396</v>
      </c>
      <c r="K385" s="117">
        <f t="shared" si="211"/>
        <v>9952.4790598477193</v>
      </c>
      <c r="L385" s="117">
        <f t="shared" si="211"/>
        <v>9767.1310789287709</v>
      </c>
      <c r="M385" s="117">
        <f t="shared" si="211"/>
        <v>8883.8926880148156</v>
      </c>
      <c r="N385" s="117">
        <f t="shared" si="211"/>
        <v>9872.2951820420603</v>
      </c>
      <c r="O385" s="117">
        <f t="shared" si="211"/>
        <v>10351.249108253396</v>
      </c>
      <c r="P385" s="117">
        <f t="shared" si="211"/>
        <v>7693.4956319246867</v>
      </c>
      <c r="Q385" s="117">
        <f t="shared" si="211"/>
        <v>8218.2756518520273</v>
      </c>
      <c r="R385" s="117">
        <f t="shared" ref="R385:V385" si="212">R386+R389+R391+R400</f>
        <v>8845.3917191053079</v>
      </c>
      <c r="S385" s="117">
        <f t="shared" si="212"/>
        <v>8642.4954369793431</v>
      </c>
      <c r="T385" s="117">
        <f t="shared" si="212"/>
        <v>8036.9630024978178</v>
      </c>
      <c r="U385" s="117">
        <f t="shared" si="212"/>
        <v>7906.8434964275739</v>
      </c>
      <c r="V385" s="117">
        <f t="shared" si="212"/>
        <v>7640.3785079262852</v>
      </c>
      <c r="W385" s="117">
        <f t="shared" ref="W385:Y385" si="213">W386+W389+W391+W400</f>
        <v>8077.7141083624501</v>
      </c>
      <c r="X385" s="117">
        <f t="shared" si="213"/>
        <v>6470.8937084474801</v>
      </c>
      <c r="Y385" s="117">
        <f t="shared" si="213"/>
        <v>5877.8729648995213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8896.3099450684003</v>
      </c>
      <c r="D386" s="122">
        <f t="shared" si="214"/>
        <v>8759.6559764476588</v>
      </c>
      <c r="E386" s="122">
        <f t="shared" si="214"/>
        <v>8600.3070040832554</v>
      </c>
      <c r="F386" s="122">
        <f t="shared" si="214"/>
        <v>9424.0024772393572</v>
      </c>
      <c r="G386" s="122">
        <f t="shared" si="214"/>
        <v>9096.807413538223</v>
      </c>
      <c r="H386" s="122">
        <f t="shared" si="214"/>
        <v>8825.870197656257</v>
      </c>
      <c r="I386" s="122">
        <f t="shared" si="214"/>
        <v>7620.2932791924823</v>
      </c>
      <c r="J386" s="122">
        <f t="shared" si="214"/>
        <v>8262.4498553688281</v>
      </c>
      <c r="K386" s="122">
        <f t="shared" si="214"/>
        <v>8543.1493551931271</v>
      </c>
      <c r="L386" s="122">
        <f t="shared" si="214"/>
        <v>8292.0442179991351</v>
      </c>
      <c r="M386" s="122">
        <f t="shared" si="214"/>
        <v>7203.8352160157028</v>
      </c>
      <c r="N386" s="122">
        <f t="shared" si="214"/>
        <v>8165.0003041827113</v>
      </c>
      <c r="O386" s="122">
        <f t="shared" si="214"/>
        <v>8636.0219496098325</v>
      </c>
      <c r="P386" s="122">
        <f t="shared" si="214"/>
        <v>6083.5454216995522</v>
      </c>
      <c r="Q386" s="122">
        <f t="shared" si="214"/>
        <v>6560.3974625174942</v>
      </c>
      <c r="R386" s="122">
        <f t="shared" ref="R386:V386" si="215">SUM(R387:R388)</f>
        <v>7083.1678064007938</v>
      </c>
      <c r="S386" s="122">
        <f t="shared" si="215"/>
        <v>6782.4770029638548</v>
      </c>
      <c r="T386" s="122">
        <f t="shared" si="215"/>
        <v>6214.0812563037844</v>
      </c>
      <c r="U386" s="122">
        <f t="shared" si="215"/>
        <v>5951.1123597626001</v>
      </c>
      <c r="V386" s="122">
        <f t="shared" si="215"/>
        <v>5720.4009475015719</v>
      </c>
      <c r="W386" s="122">
        <f t="shared" ref="W386:Y386" si="216">SUM(W387:W388)</f>
        <v>6047.3063130603978</v>
      </c>
      <c r="X386" s="122">
        <f t="shared" si="216"/>
        <v>4924.8304204796659</v>
      </c>
      <c r="Y386" s="122">
        <f t="shared" si="216"/>
        <v>4465.6972212327973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8683.9319970535853</v>
      </c>
      <c r="D387" s="98">
        <v>8553.2324911260275</v>
      </c>
      <c r="E387" s="98">
        <v>8406.7861838850058</v>
      </c>
      <c r="F387" s="98">
        <v>9210.3517433562465</v>
      </c>
      <c r="G387" s="98">
        <v>8895.2159933532275</v>
      </c>
      <c r="H387" s="98">
        <v>8633.900382513455</v>
      </c>
      <c r="I387" s="98">
        <v>7454.5479255304126</v>
      </c>
      <c r="J387" s="98">
        <v>8085.4947273939697</v>
      </c>
      <c r="K387" s="98">
        <v>8365.3516335471122</v>
      </c>
      <c r="L387" s="98">
        <v>8120.6188749703124</v>
      </c>
      <c r="M387" s="98">
        <v>7058.2481414105177</v>
      </c>
      <c r="N387" s="98">
        <v>7999.9324277600517</v>
      </c>
      <c r="O387" s="98">
        <v>8463.0644448837866</v>
      </c>
      <c r="P387" s="98">
        <v>5962.9416734648075</v>
      </c>
      <c r="Q387" s="98">
        <v>6431.178772934707</v>
      </c>
      <c r="R387" s="98">
        <v>6944.2468501759104</v>
      </c>
      <c r="S387" s="98">
        <v>6650.2597514423906</v>
      </c>
      <c r="T387" s="98">
        <v>6093.9357634288599</v>
      </c>
      <c r="U387" s="98">
        <v>5836.1967398002143</v>
      </c>
      <c r="V387" s="98">
        <v>5610.8149123426756</v>
      </c>
      <c r="W387" s="98">
        <v>5930.6351559680679</v>
      </c>
      <c r="X387" s="98">
        <v>4831.8434763929781</v>
      </c>
      <c r="Y387" s="98">
        <v>4381.5030710488154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212.37794801481476</v>
      </c>
      <c r="D388" s="98">
        <v>206.42348532163129</v>
      </c>
      <c r="E388" s="98">
        <v>193.52082019824937</v>
      </c>
      <c r="F388" s="98">
        <v>213.65073388311066</v>
      </c>
      <c r="G388" s="98">
        <v>201.59142018499509</v>
      </c>
      <c r="H388" s="98">
        <v>191.96981514280284</v>
      </c>
      <c r="I388" s="98">
        <v>165.74535366206939</v>
      </c>
      <c r="J388" s="98">
        <v>176.95512797485873</v>
      </c>
      <c r="K388" s="98">
        <v>177.79772164601533</v>
      </c>
      <c r="L388" s="98">
        <v>171.42534302882262</v>
      </c>
      <c r="M388" s="98">
        <v>145.5870746051848</v>
      </c>
      <c r="N388" s="98">
        <v>165.06787642265979</v>
      </c>
      <c r="O388" s="98">
        <v>172.95750472604615</v>
      </c>
      <c r="P388" s="98">
        <v>120.60374823474471</v>
      </c>
      <c r="Q388" s="98">
        <v>129.21868958278753</v>
      </c>
      <c r="R388" s="98">
        <v>138.92095622488347</v>
      </c>
      <c r="S388" s="98">
        <v>132.21725152146453</v>
      </c>
      <c r="T388" s="98">
        <v>120.14549287492466</v>
      </c>
      <c r="U388" s="98">
        <v>114.91561996238606</v>
      </c>
      <c r="V388" s="98">
        <v>109.58603515889644</v>
      </c>
      <c r="W388" s="98">
        <v>116.67115709232968</v>
      </c>
      <c r="X388" s="98">
        <v>92.98694408668814</v>
      </c>
      <c r="Y388" s="98">
        <v>84.194150183981819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8.8575352821149664</v>
      </c>
      <c r="D389" s="122">
        <f t="shared" si="217"/>
        <v>22.726126514138727</v>
      </c>
      <c r="E389" s="122">
        <f t="shared" si="217"/>
        <v>15.367108083695058</v>
      </c>
      <c r="F389" s="122">
        <f t="shared" si="217"/>
        <v>6.4103093594412881</v>
      </c>
      <c r="G389" s="122">
        <f t="shared" si="217"/>
        <v>7.6465297149568379</v>
      </c>
      <c r="H389" s="122">
        <f t="shared" si="217"/>
        <v>13.199349234831191</v>
      </c>
      <c r="I389" s="122">
        <f t="shared" si="217"/>
        <v>2.9627744054301646</v>
      </c>
      <c r="J389" s="122">
        <f t="shared" si="217"/>
        <v>15.768124406302521</v>
      </c>
      <c r="K389" s="122">
        <f t="shared" si="217"/>
        <v>58.965380580332813</v>
      </c>
      <c r="L389" s="122">
        <f t="shared" si="217"/>
        <v>35.266499865792447</v>
      </c>
      <c r="M389" s="122">
        <f t="shared" si="217"/>
        <v>25.789089263949887</v>
      </c>
      <c r="N389" s="122">
        <f t="shared" si="217"/>
        <v>23.396962432001946</v>
      </c>
      <c r="O389" s="122">
        <f t="shared" si="217"/>
        <v>46.716826711978442</v>
      </c>
      <c r="P389" s="122">
        <f t="shared" si="217"/>
        <v>20.488181341933121</v>
      </c>
      <c r="Q389" s="122">
        <f t="shared" si="217"/>
        <v>32.70398583505505</v>
      </c>
      <c r="R389" s="122">
        <f t="shared" si="217"/>
        <v>102.37919322566638</v>
      </c>
      <c r="S389" s="122">
        <f t="shared" si="217"/>
        <v>122.97631749919525</v>
      </c>
      <c r="T389" s="122">
        <f t="shared" si="217"/>
        <v>94.630962455548371</v>
      </c>
      <c r="U389" s="122">
        <f t="shared" si="217"/>
        <v>208.54580305609284</v>
      </c>
      <c r="V389" s="122">
        <f t="shared" si="217"/>
        <v>98.679528798403737</v>
      </c>
      <c r="W389" s="122">
        <f t="shared" si="217"/>
        <v>271.36040052958555</v>
      </c>
      <c r="X389" s="122">
        <f t="shared" si="217"/>
        <v>29.546805418557767</v>
      </c>
      <c r="Y389" s="122">
        <f t="shared" si="217"/>
        <v>21.321998955607615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8.8575352821149664</v>
      </c>
      <c r="D390" s="98">
        <f>RES_hhdet_in_tesh!D67</f>
        <v>22.726126514138727</v>
      </c>
      <c r="E390" s="98">
        <f>RES_hhdet_in_tesh!E67</f>
        <v>15.367108083695058</v>
      </c>
      <c r="F390" s="98">
        <f>RES_hhdet_in_tesh!F67</f>
        <v>6.4103093594412881</v>
      </c>
      <c r="G390" s="98">
        <f>RES_hhdet_in_tesh!G67</f>
        <v>7.6465297149568379</v>
      </c>
      <c r="H390" s="98">
        <f>RES_hhdet_in_tesh!H67</f>
        <v>13.199349234831191</v>
      </c>
      <c r="I390" s="98">
        <f>RES_hhdet_in_tesh!I67</f>
        <v>2.9627744054301646</v>
      </c>
      <c r="J390" s="98">
        <f>RES_hhdet_in_tesh!J67</f>
        <v>15.768124406302521</v>
      </c>
      <c r="K390" s="98">
        <f>RES_hhdet_in_tesh!K67</f>
        <v>58.965380580332813</v>
      </c>
      <c r="L390" s="98">
        <f>RES_hhdet_in_tesh!L67</f>
        <v>35.266499865792447</v>
      </c>
      <c r="M390" s="98">
        <f>RES_hhdet_in_tesh!M67</f>
        <v>25.789089263949887</v>
      </c>
      <c r="N390" s="98">
        <f>RES_hhdet_in_tesh!N67</f>
        <v>23.396962432001946</v>
      </c>
      <c r="O390" s="98">
        <f>RES_hhdet_in_tesh!O67</f>
        <v>46.716826711978442</v>
      </c>
      <c r="P390" s="98">
        <f>RES_hhdet_in_tesh!P67</f>
        <v>20.488181341933121</v>
      </c>
      <c r="Q390" s="98">
        <f>RES_hhdet_in_tesh!Q67</f>
        <v>32.70398583505505</v>
      </c>
      <c r="R390" s="98">
        <f>RES_hhdet_in_tesh!R67</f>
        <v>102.37919322566638</v>
      </c>
      <c r="S390" s="98">
        <f>RES_hhdet_in_tesh!S67</f>
        <v>122.97631749919525</v>
      </c>
      <c r="T390" s="98">
        <f>RES_hhdet_in_tesh!T67</f>
        <v>94.630962455548371</v>
      </c>
      <c r="U390" s="98">
        <f>RES_hhdet_in_tesh!U67</f>
        <v>208.54580305609284</v>
      </c>
      <c r="V390" s="98">
        <f>RES_hhdet_in_tesh!V67</f>
        <v>98.679528798403737</v>
      </c>
      <c r="W390" s="98">
        <f>RES_hhdet_in_tesh!W67</f>
        <v>271.36040052958555</v>
      </c>
      <c r="X390" s="98">
        <f>RES_hhdet_in_tesh!X67</f>
        <v>29.546805418557767</v>
      </c>
      <c r="Y390" s="98">
        <f>RES_hhdet_in_tesh!Y67</f>
        <v>21.321998955607615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849.30149832995073</v>
      </c>
      <c r="D391" s="122">
        <v>903.42316207835927</v>
      </c>
      <c r="E391" s="122">
        <v>887.41180747259693</v>
      </c>
      <c r="F391" s="122">
        <v>936.24550902474584</v>
      </c>
      <c r="G391" s="122">
        <v>870.75871730591518</v>
      </c>
      <c r="H391" s="122">
        <v>925.42619362549226</v>
      </c>
      <c r="I391" s="122">
        <v>884.81635648514884</v>
      </c>
      <c r="J391" s="122">
        <v>909.72033404879801</v>
      </c>
      <c r="K391" s="122">
        <v>879.55479521248935</v>
      </c>
      <c r="L391" s="122">
        <v>890.53797495174456</v>
      </c>
      <c r="M391" s="122">
        <v>1056.888116294399</v>
      </c>
      <c r="N391" s="122">
        <v>1070.0832211874135</v>
      </c>
      <c r="O391" s="122">
        <v>1073.9197532129567</v>
      </c>
      <c r="P391" s="122">
        <v>1031.1470243873614</v>
      </c>
      <c r="Q391" s="122">
        <v>1058.6917019774344</v>
      </c>
      <c r="R391" s="122">
        <v>1088.9341169186791</v>
      </c>
      <c r="S391" s="122">
        <v>1145.2360764657767</v>
      </c>
      <c r="T391" s="122">
        <v>1143.23092264313</v>
      </c>
      <c r="U391" s="122">
        <v>1158.9860802326029</v>
      </c>
      <c r="V391" s="122">
        <v>1205.9249738737255</v>
      </c>
      <c r="W391" s="122">
        <v>1170.3889303296701</v>
      </c>
      <c r="X391" s="122">
        <v>881.7317175518275</v>
      </c>
      <c r="Y391" s="122">
        <v>798.56686152018813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845.28286767385339</v>
      </c>
      <c r="D392" s="98">
        <v>904.723745583761</v>
      </c>
      <c r="E392" s="98">
        <v>887.2188604423601</v>
      </c>
      <c r="F392" s="98">
        <v>936.62242174049788</v>
      </c>
      <c r="G392" s="98">
        <v>870.75860464374398</v>
      </c>
      <c r="H392" s="98">
        <v>929.10154137469408</v>
      </c>
      <c r="I392" s="98">
        <v>884.81510864508687</v>
      </c>
      <c r="J392" s="98">
        <v>909.13928072241697</v>
      </c>
      <c r="K392" s="98">
        <v>879.55156248660819</v>
      </c>
      <c r="L392" s="98">
        <v>883.51561651644988</v>
      </c>
      <c r="M392" s="98">
        <v>1061.5215157005427</v>
      </c>
      <c r="N392" s="98">
        <v>1070.329483961918</v>
      </c>
      <c r="O392" s="98">
        <v>1057.1005096195481</v>
      </c>
      <c r="P392" s="98">
        <v>1035.7552357353998</v>
      </c>
      <c r="Q392" s="98">
        <v>1052.9776374431167</v>
      </c>
      <c r="R392" s="98">
        <v>1091.902256898436</v>
      </c>
      <c r="S392" s="98">
        <v>1144.0717730653319</v>
      </c>
      <c r="T392" s="98">
        <v>1139.7626581909017</v>
      </c>
      <c r="U392" s="98">
        <v>1159.4656130918406</v>
      </c>
      <c r="V392" s="98">
        <v>1206.747082449986</v>
      </c>
      <c r="W392" s="98">
        <v>1170.3909693697692</v>
      </c>
      <c r="X392" s="98">
        <v>881.72491072050309</v>
      </c>
      <c r="Y392" s="98">
        <v>798.56311034652242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845.2591359360182</v>
      </c>
      <c r="D393" s="98">
        <v>904.72827190947339</v>
      </c>
      <c r="E393" s="98">
        <v>887.14601578696795</v>
      </c>
      <c r="F393" s="98">
        <v>936.68601829584338</v>
      </c>
      <c r="G393" s="98">
        <v>870.92420340409046</v>
      </c>
      <c r="H393" s="98">
        <v>929.8292552487153</v>
      </c>
      <c r="I393" s="98">
        <v>885.68501395449005</v>
      </c>
      <c r="J393" s="98">
        <v>910.31998302909938</v>
      </c>
      <c r="K393" s="98">
        <v>880.96418287854965</v>
      </c>
      <c r="L393" s="98">
        <v>884.78053238105258</v>
      </c>
      <c r="M393" s="98">
        <v>1063.8576072941275</v>
      </c>
      <c r="N393" s="98">
        <v>0</v>
      </c>
      <c r="O393" s="98">
        <v>0</v>
      </c>
      <c r="P393" s="98">
        <v>1036.3639065233963</v>
      </c>
      <c r="Q393" s="98">
        <v>1052.604358528956</v>
      </c>
      <c r="R393" s="98">
        <v>1091.4596256269485</v>
      </c>
      <c r="S393" s="98">
        <v>1142.6989235455678</v>
      </c>
      <c r="T393" s="98">
        <v>1138.3717839949056</v>
      </c>
      <c r="U393" s="98">
        <v>1158.3127536236188</v>
      </c>
      <c r="V393" s="98">
        <v>1205.146600273493</v>
      </c>
      <c r="W393" s="98">
        <v>1169.5914282284257</v>
      </c>
      <c r="X393" s="98">
        <v>882.95161563921215</v>
      </c>
      <c r="Y393" s="98">
        <v>800.01047647058726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202.41529005029881</v>
      </c>
      <c r="D394" s="101">
        <v>197.93644408227905</v>
      </c>
      <c r="E394" s="101">
        <v>215.03082932828127</v>
      </c>
      <c r="F394" s="101">
        <v>219.96527535353079</v>
      </c>
      <c r="G394" s="101">
        <v>186.01879108946628</v>
      </c>
      <c r="H394" s="101">
        <v>188.26269305213398</v>
      </c>
      <c r="I394" s="101">
        <v>216.12871197631858</v>
      </c>
      <c r="J394" s="101">
        <v>204.40336854379922</v>
      </c>
      <c r="K394" s="101">
        <v>180.32251964565646</v>
      </c>
      <c r="L394" s="101">
        <v>395.29751964185289</v>
      </c>
      <c r="M394" s="101">
        <v>210.58634006051736</v>
      </c>
      <c r="N394" s="101">
        <v>0</v>
      </c>
      <c r="O394" s="101">
        <v>0</v>
      </c>
      <c r="P394" s="101">
        <v>198.48978427233169</v>
      </c>
      <c r="Q394" s="101">
        <v>232.38413964980518</v>
      </c>
      <c r="R394" s="101">
        <v>227.16964509256204</v>
      </c>
      <c r="S394" s="101">
        <v>267.22400879827012</v>
      </c>
      <c r="T394" s="101">
        <v>264.11707908012062</v>
      </c>
      <c r="U394" s="101">
        <v>245.3379017204098</v>
      </c>
      <c r="V394" s="101">
        <v>260.01728074122462</v>
      </c>
      <c r="W394" s="101">
        <v>257.16086243272059</v>
      </c>
      <c r="X394" s="101">
        <v>74.417125833532779</v>
      </c>
      <c r="Y394" s="101">
        <v>54.608759936820789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642.84384588571925</v>
      </c>
      <c r="D395" s="104">
        <v>706.79182782719442</v>
      </c>
      <c r="E395" s="104">
        <v>672.11518645868671</v>
      </c>
      <c r="F395" s="104">
        <v>716.72074294231254</v>
      </c>
      <c r="G395" s="104">
        <v>684.90541231462407</v>
      </c>
      <c r="H395" s="104">
        <v>741.56656219658134</v>
      </c>
      <c r="I395" s="104">
        <v>669.5563019781714</v>
      </c>
      <c r="J395" s="104">
        <v>705.91661448529999</v>
      </c>
      <c r="K395" s="104">
        <v>700.64166323289317</v>
      </c>
      <c r="L395" s="104">
        <v>489.48301273919975</v>
      </c>
      <c r="M395" s="104">
        <v>853.27126723361039</v>
      </c>
      <c r="N395" s="104">
        <v>0</v>
      </c>
      <c r="O395" s="104">
        <v>0</v>
      </c>
      <c r="P395" s="104">
        <v>837.87412225106459</v>
      </c>
      <c r="Q395" s="104">
        <v>820.22021887915105</v>
      </c>
      <c r="R395" s="104">
        <v>864.28998053438625</v>
      </c>
      <c r="S395" s="104">
        <v>875.4749147472977</v>
      </c>
      <c r="T395" s="104">
        <v>874.25470491478529</v>
      </c>
      <c r="U395" s="104">
        <v>912.97485190320879</v>
      </c>
      <c r="V395" s="104">
        <v>945.12931953226837</v>
      </c>
      <c r="W395" s="104">
        <v>912.43056579570498</v>
      </c>
      <c r="X395" s="104">
        <v>808.53448980567953</v>
      </c>
      <c r="Y395" s="104">
        <v>745.40171653376638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874.9862070152227</v>
      </c>
      <c r="D396" s="101">
        <v>872.90948785205455</v>
      </c>
      <c r="E396" s="101">
        <v>921.46936553668684</v>
      </c>
      <c r="F396" s="101">
        <v>925.86118911919357</v>
      </c>
      <c r="G396" s="101">
        <v>0</v>
      </c>
      <c r="H396" s="101">
        <v>889.51411067747711</v>
      </c>
      <c r="I396" s="101">
        <v>0</v>
      </c>
      <c r="J396" s="101">
        <v>912.55934161017706</v>
      </c>
      <c r="K396" s="101">
        <v>0</v>
      </c>
      <c r="L396" s="101">
        <v>925.81789845876244</v>
      </c>
      <c r="M396" s="101">
        <v>997.56250873594797</v>
      </c>
      <c r="N396" s="101">
        <v>1069.3489207715209</v>
      </c>
      <c r="O396" s="101">
        <v>1132.8888080668501</v>
      </c>
      <c r="P396" s="101">
        <v>1016.6879057589052</v>
      </c>
      <c r="Q396" s="101">
        <v>1069.8438668648496</v>
      </c>
      <c r="R396" s="101">
        <v>1082.1505329823824</v>
      </c>
      <c r="S396" s="101">
        <v>1151.1382775486447</v>
      </c>
      <c r="T396" s="101">
        <v>1163.7418392214609</v>
      </c>
      <c r="U396" s="101">
        <v>1149.3423335266336</v>
      </c>
      <c r="V396" s="101">
        <v>1196.5406607763175</v>
      </c>
      <c r="W396" s="101">
        <v>0</v>
      </c>
      <c r="X396" s="101">
        <v>0</v>
      </c>
      <c r="Y396" s="101">
        <v>818.19185034262114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874.97418886449861</v>
      </c>
      <c r="D397" s="104">
        <v>872.86458242287472</v>
      </c>
      <c r="E397" s="104">
        <v>921.44895984308675</v>
      </c>
      <c r="F397" s="104">
        <v>925.87758803980898</v>
      </c>
      <c r="G397" s="104">
        <v>0</v>
      </c>
      <c r="H397" s="104">
        <v>889.77670935628362</v>
      </c>
      <c r="I397" s="104">
        <v>0</v>
      </c>
      <c r="J397" s="104">
        <v>913.13936837494714</v>
      </c>
      <c r="K397" s="104">
        <v>0</v>
      </c>
      <c r="L397" s="104">
        <v>926.37538388709902</v>
      </c>
      <c r="M397" s="104">
        <v>998.29133365993346</v>
      </c>
      <c r="N397" s="104">
        <v>1069.6736271155914</v>
      </c>
      <c r="O397" s="104">
        <v>1132.6664046352942</v>
      </c>
      <c r="P397" s="104">
        <v>1016.4678004197842</v>
      </c>
      <c r="Q397" s="104">
        <v>1069.6444501045196</v>
      </c>
      <c r="R397" s="104">
        <v>1082.1578130398034</v>
      </c>
      <c r="S397" s="104">
        <v>1151.330490266128</v>
      </c>
      <c r="T397" s="104">
        <v>1164.7760737579117</v>
      </c>
      <c r="U397" s="104">
        <v>1150.4012640641965</v>
      </c>
      <c r="V397" s="104">
        <v>1196.7021084109963</v>
      </c>
      <c r="W397" s="104">
        <v>0</v>
      </c>
      <c r="X397" s="104">
        <v>0</v>
      </c>
      <c r="Y397" s="104">
        <v>0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209.57778678234249</v>
      </c>
      <c r="D398" s="98">
        <v>190.87140077353806</v>
      </c>
      <c r="E398" s="98">
        <v>223.3974360484259</v>
      </c>
      <c r="F398" s="98">
        <v>217.42296595581126</v>
      </c>
      <c r="G398" s="98">
        <v>0</v>
      </c>
      <c r="H398" s="98">
        <v>179.86465866144954</v>
      </c>
      <c r="I398" s="98">
        <v>0</v>
      </c>
      <c r="J398" s="98">
        <v>205.05912584043898</v>
      </c>
      <c r="K398" s="98">
        <v>0</v>
      </c>
      <c r="L398" s="98">
        <v>414.16223301297134</v>
      </c>
      <c r="M398" s="98">
        <v>196.61583396060536</v>
      </c>
      <c r="N398" s="98">
        <v>273.0846041834958</v>
      </c>
      <c r="O398" s="98">
        <v>302.41800671619347</v>
      </c>
      <c r="P398" s="98">
        <v>194.48744866252179</v>
      </c>
      <c r="Q398" s="98">
        <v>236.2678454642344</v>
      </c>
      <c r="R398" s="98">
        <v>225.07857075224612</v>
      </c>
      <c r="S398" s="98">
        <v>269.23502416972127</v>
      </c>
      <c r="T398" s="98">
        <v>270.29377071794585</v>
      </c>
      <c r="U398" s="98">
        <v>243.60911227254979</v>
      </c>
      <c r="V398" s="98">
        <v>258.19509985560882</v>
      </c>
      <c r="W398" s="98">
        <v>0</v>
      </c>
      <c r="X398" s="98">
        <v>0</v>
      </c>
      <c r="Y398" s="98">
        <v>0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665.39640208215621</v>
      </c>
      <c r="D399" s="98">
        <v>681.99318164933675</v>
      </c>
      <c r="E399" s="98">
        <v>698.05152379466097</v>
      </c>
      <c r="F399" s="98">
        <v>708.45462208399761</v>
      </c>
      <c r="G399" s="98">
        <v>0</v>
      </c>
      <c r="H399" s="98">
        <v>709.91205069483397</v>
      </c>
      <c r="I399" s="98">
        <v>0</v>
      </c>
      <c r="J399" s="98">
        <v>708.08024253450833</v>
      </c>
      <c r="K399" s="98">
        <v>0</v>
      </c>
      <c r="L399" s="98">
        <v>512.21315087412768</v>
      </c>
      <c r="M399" s="98">
        <v>801.67549969932804</v>
      </c>
      <c r="N399" s="98">
        <v>796.58902293209565</v>
      </c>
      <c r="O399" s="98">
        <v>830.24839791910063</v>
      </c>
      <c r="P399" s="98">
        <v>821.98035175726238</v>
      </c>
      <c r="Q399" s="98">
        <v>833.376604640285</v>
      </c>
      <c r="R399" s="98">
        <v>857.07924228755746</v>
      </c>
      <c r="S399" s="98">
        <v>882.09546609640665</v>
      </c>
      <c r="T399" s="98">
        <v>894.48230303996581</v>
      </c>
      <c r="U399" s="98">
        <v>906.79215179164669</v>
      </c>
      <c r="V399" s="98">
        <v>938.50700855538742</v>
      </c>
      <c r="W399" s="98">
        <v>0</v>
      </c>
      <c r="X399" s="98">
        <v>0</v>
      </c>
      <c r="Y399" s="98">
        <v>0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549.74182003930355</v>
      </c>
      <c r="D400" s="122">
        <v>584.07635835150575</v>
      </c>
      <c r="E400" s="122">
        <v>540.90876070002048</v>
      </c>
      <c r="F400" s="122">
        <v>503.51590947801151</v>
      </c>
      <c r="G400" s="122">
        <v>510.54736717157681</v>
      </c>
      <c r="H400" s="122">
        <v>532.63571171751585</v>
      </c>
      <c r="I400" s="122">
        <v>557.22122761800767</v>
      </c>
      <c r="J400" s="122">
        <v>555.92601542911211</v>
      </c>
      <c r="K400" s="122">
        <v>470.80952886176885</v>
      </c>
      <c r="L400" s="122">
        <v>549.2823861120977</v>
      </c>
      <c r="M400" s="122">
        <v>597.38026644076501</v>
      </c>
      <c r="N400" s="122">
        <v>613.8146942399336</v>
      </c>
      <c r="O400" s="122">
        <v>594.59057871862933</v>
      </c>
      <c r="P400" s="122">
        <v>558.31500449583984</v>
      </c>
      <c r="Q400" s="122">
        <v>566.48250152204275</v>
      </c>
      <c r="R400" s="122">
        <v>570.91060256016783</v>
      </c>
      <c r="S400" s="122">
        <v>591.80604005051612</v>
      </c>
      <c r="T400" s="122">
        <v>585.01986109535449</v>
      </c>
      <c r="U400" s="122">
        <v>588.19925337627762</v>
      </c>
      <c r="V400" s="122">
        <v>615.37305775258403</v>
      </c>
      <c r="W400" s="122">
        <v>588.65846444279714</v>
      </c>
      <c r="X400" s="122">
        <v>634.78476499742931</v>
      </c>
      <c r="Y400" s="122">
        <v>592.28688319092862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544.69644284703236</v>
      </c>
      <c r="D401" s="98">
        <v>584.43340093926929</v>
      </c>
      <c r="E401" s="98">
        <v>534.76488058926429</v>
      </c>
      <c r="F401" s="98">
        <v>508.38284343746801</v>
      </c>
      <c r="G401" s="98">
        <v>510.52357770061212</v>
      </c>
      <c r="H401" s="98">
        <v>533.04631345932501</v>
      </c>
      <c r="I401" s="98">
        <v>558.0641479927433</v>
      </c>
      <c r="J401" s="98">
        <v>552.53180369173106</v>
      </c>
      <c r="K401" s="98">
        <v>472.51670069761428</v>
      </c>
      <c r="L401" s="98">
        <v>544.79920258525897</v>
      </c>
      <c r="M401" s="98">
        <v>599.45259184488941</v>
      </c>
      <c r="N401" s="98">
        <v>614.05023942492983</v>
      </c>
      <c r="O401" s="98">
        <v>583.23080679515647</v>
      </c>
      <c r="P401" s="98">
        <v>561.98912811538662</v>
      </c>
      <c r="Q401" s="98">
        <v>565.24747605326854</v>
      </c>
      <c r="R401" s="98">
        <v>572.52501515120423</v>
      </c>
      <c r="S401" s="98">
        <v>591.16008772511202</v>
      </c>
      <c r="T401" s="98">
        <v>582.58937171018817</v>
      </c>
      <c r="U401" s="98">
        <v>588.73549178536098</v>
      </c>
      <c r="V401" s="98">
        <v>617.07111719635122</v>
      </c>
      <c r="W401" s="98">
        <v>589.84568936052153</v>
      </c>
      <c r="X401" s="98">
        <v>633.27026826464328</v>
      </c>
      <c r="Y401" s="98">
        <v>592.0592148820117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575.46362872823738</v>
      </c>
      <c r="D402" s="33">
        <v>576.00175731487343</v>
      </c>
      <c r="E402" s="33">
        <v>566.09172223688427</v>
      </c>
      <c r="F402" s="33">
        <v>470.89511801775188</v>
      </c>
      <c r="G402" s="33">
        <v>510.98426592437386</v>
      </c>
      <c r="H402" s="33">
        <v>527.800736382026</v>
      </c>
      <c r="I402" s="33">
        <v>549.38292273876641</v>
      </c>
      <c r="J402" s="33">
        <v>577.71928637682686</v>
      </c>
      <c r="K402" s="33">
        <v>416.05977525100747</v>
      </c>
      <c r="L402" s="33">
        <v>586.0114687583191</v>
      </c>
      <c r="M402" s="33">
        <v>558.55363552828896</v>
      </c>
      <c r="N402" s="33">
        <v>612.7315942823335</v>
      </c>
      <c r="O402" s="33">
        <v>637.29275200756922</v>
      </c>
      <c r="P402" s="33">
        <v>527.96687755053233</v>
      </c>
      <c r="Q402" s="33">
        <v>569.57815329899688</v>
      </c>
      <c r="R402" s="33">
        <v>563.13397250063645</v>
      </c>
      <c r="S402" s="33">
        <v>594.11302747284242</v>
      </c>
      <c r="T402" s="33">
        <v>593.85042661641853</v>
      </c>
      <c r="U402" s="33">
        <v>585.89768687751723</v>
      </c>
      <c r="V402" s="33">
        <v>609.44182863681908</v>
      </c>
      <c r="W402" s="33">
        <v>573.62821398118274</v>
      </c>
      <c r="X402" s="33">
        <v>648.77132402656071</v>
      </c>
      <c r="Y402" s="33">
        <v>597.02607665291578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3440.9045468219329</v>
      </c>
      <c r="D404" s="117">
        <f t="shared" si="218"/>
        <v>3446.3656587241303</v>
      </c>
      <c r="E404" s="117">
        <f t="shared" si="218"/>
        <v>3329.8654149819408</v>
      </c>
      <c r="F404" s="117">
        <f t="shared" si="218"/>
        <v>3589.26801311789</v>
      </c>
      <c r="G404" s="117">
        <f t="shared" si="218"/>
        <v>3454.8957642790415</v>
      </c>
      <c r="H404" s="117">
        <f t="shared" si="218"/>
        <v>3330.2186439492243</v>
      </c>
      <c r="I404" s="117">
        <f t="shared" si="218"/>
        <v>2923.0895979859788</v>
      </c>
      <c r="J404" s="117">
        <f t="shared" si="218"/>
        <v>3056.0448523841214</v>
      </c>
      <c r="K404" s="117">
        <f t="shared" si="218"/>
        <v>3143.8191194992228</v>
      </c>
      <c r="L404" s="117">
        <f t="shared" si="218"/>
        <v>2993.8480153706005</v>
      </c>
      <c r="M404" s="117">
        <f t="shared" si="218"/>
        <v>2692.6771708425804</v>
      </c>
      <c r="N404" s="117">
        <f t="shared" si="218"/>
        <v>2818.8589371976677</v>
      </c>
      <c r="O404" s="117">
        <f t="shared" si="218"/>
        <v>2823.3009889036471</v>
      </c>
      <c r="P404" s="117">
        <f t="shared" si="218"/>
        <v>2002.5285065563935</v>
      </c>
      <c r="Q404" s="117">
        <f t="shared" si="218"/>
        <v>1993.8518526690377</v>
      </c>
      <c r="R404" s="117">
        <f t="shared" ref="R404:V404" si="219">R405+R408+R410+R419</f>
        <v>2123.4204323677868</v>
      </c>
      <c r="S404" s="117">
        <f t="shared" si="219"/>
        <v>2059.934195462873</v>
      </c>
      <c r="T404" s="117">
        <f t="shared" si="219"/>
        <v>1897.3668251867498</v>
      </c>
      <c r="U404" s="117">
        <f t="shared" si="219"/>
        <v>1848.5018885675174</v>
      </c>
      <c r="V404" s="117">
        <f t="shared" si="219"/>
        <v>1774.2909917586956</v>
      </c>
      <c r="W404" s="117">
        <f t="shared" ref="W404:Y404" si="220">W405+W408+W410+W419</f>
        <v>1866.3576851153066</v>
      </c>
      <c r="X404" s="117">
        <f t="shared" si="220"/>
        <v>1525.8247792453549</v>
      </c>
      <c r="Y404" s="117">
        <f t="shared" si="220"/>
        <v>1383.3845647798548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3055.3977556677014</v>
      </c>
      <c r="D405" s="122">
        <f t="shared" si="221"/>
        <v>2985.192501745425</v>
      </c>
      <c r="E405" s="122">
        <f t="shared" si="221"/>
        <v>2909.191567852044</v>
      </c>
      <c r="F405" s="122">
        <f t="shared" si="221"/>
        <v>3160.5548325072523</v>
      </c>
      <c r="G405" s="122">
        <f t="shared" si="221"/>
        <v>3025.7042339452091</v>
      </c>
      <c r="H405" s="122">
        <f t="shared" si="221"/>
        <v>2910.2377347654465</v>
      </c>
      <c r="I405" s="122">
        <f t="shared" si="221"/>
        <v>2488.9609008995303</v>
      </c>
      <c r="J405" s="122">
        <f t="shared" si="221"/>
        <v>2671.8271715138658</v>
      </c>
      <c r="K405" s="122">
        <f t="shared" si="221"/>
        <v>2732.5388953307543</v>
      </c>
      <c r="L405" s="122">
        <f t="shared" si="221"/>
        <v>2618.8137324559093</v>
      </c>
      <c r="M405" s="122">
        <f t="shared" si="221"/>
        <v>2223.8045939835633</v>
      </c>
      <c r="N405" s="122">
        <f t="shared" si="221"/>
        <v>2431.7714743882862</v>
      </c>
      <c r="O405" s="122">
        <f t="shared" si="221"/>
        <v>2449.9734647876166</v>
      </c>
      <c r="P405" s="122">
        <f t="shared" si="221"/>
        <v>1634.4161032610562</v>
      </c>
      <c r="Q405" s="122">
        <f t="shared" si="221"/>
        <v>1686.9492235676009</v>
      </c>
      <c r="R405" s="122">
        <f t="shared" ref="R405:V405" si="222">SUM(R406:R407)</f>
        <v>1782.1930315325626</v>
      </c>
      <c r="S405" s="122">
        <f t="shared" si="222"/>
        <v>1678.6167334093227</v>
      </c>
      <c r="T405" s="122">
        <f t="shared" si="222"/>
        <v>1517.2295315590773</v>
      </c>
      <c r="U405" s="122">
        <f t="shared" si="222"/>
        <v>1435.3028682697907</v>
      </c>
      <c r="V405" s="122">
        <f t="shared" si="222"/>
        <v>1362.6761567516423</v>
      </c>
      <c r="W405" s="122">
        <f t="shared" ref="W405:Y405" si="223">SUM(W406:W407)</f>
        <v>1423.3498970013889</v>
      </c>
      <c r="X405" s="122">
        <f t="shared" si="223"/>
        <v>1145.6857451166738</v>
      </c>
      <c r="Y405" s="122">
        <f t="shared" si="223"/>
        <v>1026.9318497708002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3055.3977556677014</v>
      </c>
      <c r="D406" s="98">
        <v>2985.192501745425</v>
      </c>
      <c r="E406" s="98">
        <v>2909.191567852044</v>
      </c>
      <c r="F406" s="98">
        <v>3160.5548325072523</v>
      </c>
      <c r="G406" s="98">
        <v>3025.7042339452091</v>
      </c>
      <c r="H406" s="98">
        <v>2910.2377347654465</v>
      </c>
      <c r="I406" s="98">
        <v>2488.9609008995303</v>
      </c>
      <c r="J406" s="98">
        <v>2671.8271715138658</v>
      </c>
      <c r="K406" s="98">
        <v>2732.5388953307543</v>
      </c>
      <c r="L406" s="98">
        <v>2618.8137324559093</v>
      </c>
      <c r="M406" s="98">
        <v>2223.8045939835633</v>
      </c>
      <c r="N406" s="98">
        <v>2431.7714743882862</v>
      </c>
      <c r="O406" s="98">
        <v>2449.9734647876166</v>
      </c>
      <c r="P406" s="98">
        <v>1634.4161032610562</v>
      </c>
      <c r="Q406" s="98">
        <v>1686.9492235676009</v>
      </c>
      <c r="R406" s="98">
        <v>1782.1930315325626</v>
      </c>
      <c r="S406" s="98">
        <v>1678.6167334093227</v>
      </c>
      <c r="T406" s="98">
        <v>1517.2295315590773</v>
      </c>
      <c r="U406" s="98">
        <v>1435.3028682697907</v>
      </c>
      <c r="V406" s="98">
        <v>1362.6761567516423</v>
      </c>
      <c r="W406" s="98">
        <v>1423.3498970013889</v>
      </c>
      <c r="X406" s="98">
        <v>1145.6857451166738</v>
      </c>
      <c r="Y406" s="98">
        <v>1026.9318497708002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236.52835575972981</v>
      </c>
      <c r="D410" s="122">
        <v>278.14120745091543</v>
      </c>
      <c r="E410" s="122">
        <v>280.1454565974376</v>
      </c>
      <c r="F410" s="122">
        <v>284.15744879514654</v>
      </c>
      <c r="G410" s="122">
        <v>271.0461162609086</v>
      </c>
      <c r="H410" s="122">
        <v>259.55992686341517</v>
      </c>
      <c r="I410" s="122">
        <v>269.67309523638625</v>
      </c>
      <c r="J410" s="122">
        <v>228.24570239494469</v>
      </c>
      <c r="K410" s="122">
        <v>261.84189282235519</v>
      </c>
      <c r="L410" s="122">
        <v>216.75348509841103</v>
      </c>
      <c r="M410" s="122">
        <v>283.41262584930143</v>
      </c>
      <c r="N410" s="122">
        <v>222.74700848875111</v>
      </c>
      <c r="O410" s="122">
        <v>223.23882248214355</v>
      </c>
      <c r="P410" s="122">
        <v>204.84343304920787</v>
      </c>
      <c r="Q410" s="122">
        <v>175.47093899036722</v>
      </c>
      <c r="R410" s="122">
        <v>187.50727988795762</v>
      </c>
      <c r="S410" s="122">
        <v>232.25686377083642</v>
      </c>
      <c r="T410" s="122">
        <v>233.46676279656168</v>
      </c>
      <c r="U410" s="122">
        <v>260.70251807336274</v>
      </c>
      <c r="V410" s="122">
        <v>259.22119272905951</v>
      </c>
      <c r="W410" s="122">
        <v>270.34051752217385</v>
      </c>
      <c r="X410" s="122">
        <v>201.06120585661998</v>
      </c>
      <c r="Y410" s="122">
        <v>180.84643580694129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273.57244077390862</v>
      </c>
      <c r="D411" s="98">
        <v>290.09947974454639</v>
      </c>
      <c r="E411" s="98">
        <v>281.75993007860831</v>
      </c>
      <c r="F411" s="98">
        <v>294.6040096010895</v>
      </c>
      <c r="G411" s="98">
        <v>271.19120190328266</v>
      </c>
      <c r="H411" s="98">
        <v>286.44674242252813</v>
      </c>
      <c r="I411" s="98">
        <v>269.96575672815391</v>
      </c>
      <c r="J411" s="98">
        <v>274.35576405886309</v>
      </c>
      <c r="K411" s="98">
        <v>262.31912698118055</v>
      </c>
      <c r="L411" s="98">
        <v>260.20384779749639</v>
      </c>
      <c r="M411" s="98">
        <v>306.7066221102574</v>
      </c>
      <c r="N411" s="98">
        <v>301.00780416639617</v>
      </c>
      <c r="O411" s="98">
        <v>286.92897256982434</v>
      </c>
      <c r="P411" s="98">
        <v>270.1807778429847</v>
      </c>
      <c r="Q411" s="98">
        <v>265.59321560786589</v>
      </c>
      <c r="R411" s="98">
        <v>269.90391509732359</v>
      </c>
      <c r="S411" s="98">
        <v>278.01321021369262</v>
      </c>
      <c r="T411" s="98">
        <v>272.97137953265366</v>
      </c>
      <c r="U411" s="98">
        <v>274.27003460557404</v>
      </c>
      <c r="V411" s="98">
        <v>282.18235948863509</v>
      </c>
      <c r="W411" s="98">
        <v>270.87954439798483</v>
      </c>
      <c r="X411" s="98">
        <v>202.08792408949608</v>
      </c>
      <c r="Y411" s="98">
        <v>181.27283757404379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65.510904179812457</v>
      </c>
      <c r="D412" s="98">
        <v>63.468279384779862</v>
      </c>
      <c r="E412" s="98">
        <v>68.288755049766948</v>
      </c>
      <c r="F412" s="98">
        <v>69.187594262090187</v>
      </c>
      <c r="G412" s="98">
        <v>57.93414990459658</v>
      </c>
      <c r="H412" s="98">
        <v>58.042348164319719</v>
      </c>
      <c r="I412" s="98">
        <v>65.942987082030143</v>
      </c>
      <c r="J412" s="98">
        <v>61.68388446320121</v>
      </c>
      <c r="K412" s="98">
        <v>53.779730428499562</v>
      </c>
      <c r="L412" s="98">
        <v>116.41892198936752</v>
      </c>
      <c r="M412" s="98">
        <v>60.844951390268108</v>
      </c>
      <c r="N412" s="98">
        <v>0</v>
      </c>
      <c r="O412" s="98">
        <v>0</v>
      </c>
      <c r="P412" s="98">
        <v>51.776831492923264</v>
      </c>
      <c r="Q412" s="98">
        <v>58.614398550504177</v>
      </c>
      <c r="R412" s="98">
        <v>56.153356414808798</v>
      </c>
      <c r="S412" s="98">
        <v>64.936314557545415</v>
      </c>
      <c r="T412" s="98">
        <v>63.255628631553122</v>
      </c>
      <c r="U412" s="98">
        <v>58.03435137285593</v>
      </c>
      <c r="V412" s="98">
        <v>60.801713013810868</v>
      </c>
      <c r="W412" s="98">
        <v>59.518245676723254</v>
      </c>
      <c r="X412" s="98">
        <v>17.056116135038611</v>
      </c>
      <c r="Y412" s="98">
        <v>12.396120910032687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65.510904179812457</v>
      </c>
      <c r="D413" s="101">
        <v>63.468279384779862</v>
      </c>
      <c r="E413" s="101">
        <v>68.288755049766948</v>
      </c>
      <c r="F413" s="101">
        <v>69.187594262090187</v>
      </c>
      <c r="G413" s="101">
        <v>57.93414990459658</v>
      </c>
      <c r="H413" s="101">
        <v>58.042348164319719</v>
      </c>
      <c r="I413" s="101">
        <v>65.942987082030143</v>
      </c>
      <c r="J413" s="101">
        <v>61.68388446320121</v>
      </c>
      <c r="K413" s="101">
        <v>53.779730428499562</v>
      </c>
      <c r="L413" s="101">
        <v>116.41892198936752</v>
      </c>
      <c r="M413" s="101">
        <v>60.844951390268108</v>
      </c>
      <c r="N413" s="101">
        <v>0</v>
      </c>
      <c r="O413" s="101">
        <v>0</v>
      </c>
      <c r="P413" s="101">
        <v>51.776831492923264</v>
      </c>
      <c r="Q413" s="101">
        <v>58.614398550504177</v>
      </c>
      <c r="R413" s="101">
        <v>56.153356414808798</v>
      </c>
      <c r="S413" s="101">
        <v>64.936314557545415</v>
      </c>
      <c r="T413" s="101">
        <v>63.255628631553122</v>
      </c>
      <c r="U413" s="101">
        <v>58.03435137285593</v>
      </c>
      <c r="V413" s="101">
        <v>60.801713013810868</v>
      </c>
      <c r="W413" s="101">
        <v>59.518245676723254</v>
      </c>
      <c r="X413" s="101">
        <v>17.056116135038611</v>
      </c>
      <c r="Y413" s="101">
        <v>12.396120910032687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148.97843539450133</v>
      </c>
      <c r="D419" s="122">
        <v>183.03194952778986</v>
      </c>
      <c r="E419" s="122">
        <v>140.52839053245918</v>
      </c>
      <c r="F419" s="122">
        <v>144.5557318154911</v>
      </c>
      <c r="G419" s="122">
        <v>158.14541407292378</v>
      </c>
      <c r="H419" s="122">
        <v>160.42098232036298</v>
      </c>
      <c r="I419" s="122">
        <v>164.45560185006227</v>
      </c>
      <c r="J419" s="122">
        <v>155.971978475311</v>
      </c>
      <c r="K419" s="122">
        <v>149.43833134611359</v>
      </c>
      <c r="L419" s="122">
        <v>158.2807978162798</v>
      </c>
      <c r="M419" s="122">
        <v>185.45995100971552</v>
      </c>
      <c r="N419" s="122">
        <v>164.34045432063078</v>
      </c>
      <c r="O419" s="122">
        <v>150.08870163388693</v>
      </c>
      <c r="P419" s="122">
        <v>163.26897024612927</v>
      </c>
      <c r="Q419" s="122">
        <v>131.43169011106977</v>
      </c>
      <c r="R419" s="122">
        <v>153.72012094726662</v>
      </c>
      <c r="S419" s="122">
        <v>149.06059828271387</v>
      </c>
      <c r="T419" s="122">
        <v>146.67053083111099</v>
      </c>
      <c r="U419" s="122">
        <v>152.49650222436392</v>
      </c>
      <c r="V419" s="122">
        <v>152.39364227799373</v>
      </c>
      <c r="W419" s="122">
        <v>172.66727059174409</v>
      </c>
      <c r="X419" s="122">
        <v>179.07782827206105</v>
      </c>
      <c r="Y419" s="122">
        <v>175.60627920211323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178.20081276188489</v>
      </c>
      <c r="D420" s="98">
        <v>191.12525353207977</v>
      </c>
      <c r="E420" s="98">
        <v>174.81306282269398</v>
      </c>
      <c r="F420" s="98">
        <v>166.12305647908792</v>
      </c>
      <c r="G420" s="98">
        <v>166.75655272275728</v>
      </c>
      <c r="H420" s="98">
        <v>174.04445094076647</v>
      </c>
      <c r="I420" s="98">
        <v>182.1409279090127</v>
      </c>
      <c r="J420" s="98">
        <v>180.26396848055447</v>
      </c>
      <c r="K420" s="98">
        <v>154.09802191355513</v>
      </c>
      <c r="L420" s="98">
        <v>177.60068860200383</v>
      </c>
      <c r="M420" s="98">
        <v>195.35865607097816</v>
      </c>
      <c r="N420" s="98">
        <v>200.08009445604398</v>
      </c>
      <c r="O420" s="98">
        <v>190.01578935643857</v>
      </c>
      <c r="P420" s="98">
        <v>183.03527677969078</v>
      </c>
      <c r="Q420" s="98">
        <v>183.86700790089381</v>
      </c>
      <c r="R420" s="98">
        <v>185.63210555411328</v>
      </c>
      <c r="S420" s="98">
        <v>190.79729747535563</v>
      </c>
      <c r="T420" s="98">
        <v>187.03953862018082</v>
      </c>
      <c r="U420" s="98">
        <v>188.02642577321666</v>
      </c>
      <c r="V420" s="98">
        <v>196.02262008167236</v>
      </c>
      <c r="W420" s="98">
        <v>186.30609095907792</v>
      </c>
      <c r="X420" s="98">
        <v>198.46878678212647</v>
      </c>
      <c r="Y420" s="98">
        <v>184.04231055255528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175.52246653851191</v>
      </c>
      <c r="D423" s="118">
        <f t="shared" si="225"/>
        <v>171.66538901250553</v>
      </c>
      <c r="E423" s="118">
        <f t="shared" si="225"/>
        <v>164.65681283974831</v>
      </c>
      <c r="F423" s="118">
        <f t="shared" si="225"/>
        <v>174.56014885511811</v>
      </c>
      <c r="G423" s="118">
        <f t="shared" si="225"/>
        <v>166.00463302122847</v>
      </c>
      <c r="H423" s="118">
        <f t="shared" si="225"/>
        <v>158.8206953307438</v>
      </c>
      <c r="I423" s="118">
        <f t="shared" si="225"/>
        <v>136.46055023637618</v>
      </c>
      <c r="J423" s="118">
        <f t="shared" si="225"/>
        <v>142.73013722491817</v>
      </c>
      <c r="K423" s="118">
        <f t="shared" si="225"/>
        <v>142.37698835886613</v>
      </c>
      <c r="L423" s="118">
        <f t="shared" si="225"/>
        <v>135.89387141964329</v>
      </c>
      <c r="M423" s="118">
        <f t="shared" si="225"/>
        <v>120.18916342720605</v>
      </c>
      <c r="N423" s="118">
        <f t="shared" si="225"/>
        <v>128.88669270869451</v>
      </c>
      <c r="O423" s="118">
        <f t="shared" si="225"/>
        <v>128.28186026129555</v>
      </c>
      <c r="P423" s="118">
        <f t="shared" si="225"/>
        <v>90.700460406558179</v>
      </c>
      <c r="Q423" s="118">
        <f t="shared" si="225"/>
        <v>92.326787024209892</v>
      </c>
      <c r="R423" s="118">
        <f t="shared" ref="R423:V423" si="226">R424+R427+R429+R438</f>
        <v>96.688156118413261</v>
      </c>
      <c r="S423" s="118">
        <f t="shared" si="226"/>
        <v>92.476409018333399</v>
      </c>
      <c r="T423" s="118">
        <f t="shared" si="226"/>
        <v>84.923880507635715</v>
      </c>
      <c r="U423" s="118">
        <f t="shared" si="226"/>
        <v>81.466413833511183</v>
      </c>
      <c r="V423" s="118">
        <f t="shared" si="226"/>
        <v>78.712648732043832</v>
      </c>
      <c r="W423" s="118">
        <f t="shared" ref="W423:Y423" si="227">W424+W427+W429+W438</f>
        <v>80.946282854845123</v>
      </c>
      <c r="X423" s="118">
        <f t="shared" si="227"/>
        <v>66.2104443967701</v>
      </c>
      <c r="Y423" s="118">
        <f t="shared" si="227"/>
        <v>60.052242290115139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153.49357086820476</v>
      </c>
      <c r="D424" s="123">
        <f t="shared" si="228"/>
        <v>148.18345796725839</v>
      </c>
      <c r="E424" s="123">
        <f t="shared" si="228"/>
        <v>142.75316996140194</v>
      </c>
      <c r="F424" s="123">
        <f t="shared" si="228"/>
        <v>152.87742662964098</v>
      </c>
      <c r="G424" s="123">
        <f t="shared" si="228"/>
        <v>145.30963935955862</v>
      </c>
      <c r="H424" s="123">
        <f t="shared" si="228"/>
        <v>137.59381764913635</v>
      </c>
      <c r="I424" s="123">
        <f t="shared" si="228"/>
        <v>115.86585509852262</v>
      </c>
      <c r="J424" s="123">
        <f t="shared" si="228"/>
        <v>122.46811325514149</v>
      </c>
      <c r="K424" s="123">
        <f t="shared" si="228"/>
        <v>123.6745097253599</v>
      </c>
      <c r="L424" s="123">
        <f t="shared" si="228"/>
        <v>116.72426832251142</v>
      </c>
      <c r="M424" s="123">
        <f t="shared" si="228"/>
        <v>98.433928659016345</v>
      </c>
      <c r="N424" s="123">
        <f t="shared" si="228"/>
        <v>107.44078223885919</v>
      </c>
      <c r="O424" s="123">
        <f t="shared" si="228"/>
        <v>107.5889687509849</v>
      </c>
      <c r="P424" s="123">
        <f t="shared" si="228"/>
        <v>71.404832323870664</v>
      </c>
      <c r="Q424" s="123">
        <f t="shared" si="228"/>
        <v>73.34598515871896</v>
      </c>
      <c r="R424" s="123">
        <f t="shared" ref="R424:V424" si="229">SUM(R425:R426)</f>
        <v>77.274040026000691</v>
      </c>
      <c r="S424" s="123">
        <f t="shared" si="229"/>
        <v>72.593741869604813</v>
      </c>
      <c r="T424" s="123">
        <f t="shared" si="229"/>
        <v>65.496262172554253</v>
      </c>
      <c r="U424" s="123">
        <f t="shared" si="229"/>
        <v>61.822960202259317</v>
      </c>
      <c r="V424" s="123">
        <f t="shared" si="229"/>
        <v>58.71514510152295</v>
      </c>
      <c r="W424" s="123">
        <f t="shared" ref="W424:Y424" si="230">SUM(W425:W426)</f>
        <v>61.217196178244343</v>
      </c>
      <c r="X424" s="123">
        <f t="shared" si="230"/>
        <v>49.3894601518613</v>
      </c>
      <c r="Y424" s="123">
        <f t="shared" si="230"/>
        <v>44.52849738188079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151.36864901994295</v>
      </c>
      <c r="D425" s="99">
        <v>146.14252503595458</v>
      </c>
      <c r="E425" s="99">
        <v>140.86077917759158</v>
      </c>
      <c r="F425" s="99">
        <v>150.81840567179324</v>
      </c>
      <c r="G425" s="99">
        <v>143.38033597068684</v>
      </c>
      <c r="H425" s="99">
        <v>135.78488963412249</v>
      </c>
      <c r="I425" s="99">
        <v>114.32825909750878</v>
      </c>
      <c r="J425" s="99">
        <v>120.8516246572589</v>
      </c>
      <c r="K425" s="99">
        <v>122.07039454293309</v>
      </c>
      <c r="L425" s="99">
        <v>115.2012920764098</v>
      </c>
      <c r="M425" s="99">
        <v>97.14943537085945</v>
      </c>
      <c r="N425" s="99">
        <v>105.98781402123817</v>
      </c>
      <c r="O425" s="99">
        <v>106.07662371625214</v>
      </c>
      <c r="P425" s="99">
        <v>70.356415096722372</v>
      </c>
      <c r="Q425" s="99">
        <v>72.228817408174265</v>
      </c>
      <c r="R425" s="99">
        <v>76.076916728202036</v>
      </c>
      <c r="S425" s="99">
        <v>71.457975869943994</v>
      </c>
      <c r="T425" s="99">
        <v>64.466857056081579</v>
      </c>
      <c r="U425" s="99">
        <v>60.841746087365415</v>
      </c>
      <c r="V425" s="99">
        <v>57.781405253273313</v>
      </c>
      <c r="W425" s="99">
        <v>60.229404435348009</v>
      </c>
      <c r="X425" s="99">
        <v>48.605776474343706</v>
      </c>
      <c r="Y425" s="99">
        <v>43.820564929621973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2.124921848261808</v>
      </c>
      <c r="D426" s="99">
        <v>2.0409329313038245</v>
      </c>
      <c r="E426" s="99">
        <v>1.8923907838103593</v>
      </c>
      <c r="F426" s="99">
        <v>2.0590209578477419</v>
      </c>
      <c r="G426" s="99">
        <v>1.9293033888717745</v>
      </c>
      <c r="H426" s="99">
        <v>1.8089280150138574</v>
      </c>
      <c r="I426" s="99">
        <v>1.5375960010138403</v>
      </c>
      <c r="J426" s="99">
        <v>1.6164885978825956</v>
      </c>
      <c r="K426" s="99">
        <v>1.6041151824268143</v>
      </c>
      <c r="L426" s="99">
        <v>1.5229762461016263</v>
      </c>
      <c r="M426" s="99">
        <v>1.2844932881568916</v>
      </c>
      <c r="N426" s="99">
        <v>1.4529682176210186</v>
      </c>
      <c r="O426" s="99">
        <v>1.5123450347327656</v>
      </c>
      <c r="P426" s="99">
        <v>1.048417227148293</v>
      </c>
      <c r="Q426" s="99">
        <v>1.1171677505446924</v>
      </c>
      <c r="R426" s="99">
        <v>1.1971232977986592</v>
      </c>
      <c r="S426" s="99">
        <v>1.1357659996608214</v>
      </c>
      <c r="T426" s="99">
        <v>1.0294051164726723</v>
      </c>
      <c r="U426" s="99">
        <v>0.98121411489390054</v>
      </c>
      <c r="V426" s="99">
        <v>0.93373984824963763</v>
      </c>
      <c r="W426" s="99">
        <v>0.98779174289633098</v>
      </c>
      <c r="X426" s="99">
        <v>0.78368367751759216</v>
      </c>
      <c r="Y426" s="99">
        <v>0.7079324522588144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3.8341707852893619E-2</v>
      </c>
      <c r="D427" s="123">
        <f t="shared" si="231"/>
        <v>9.3265059411136608E-2</v>
      </c>
      <c r="E427" s="123">
        <f t="shared" si="231"/>
        <v>5.9904667730422273E-2</v>
      </c>
      <c r="F427" s="123">
        <f t="shared" si="231"/>
        <v>2.3682650781896637E-2</v>
      </c>
      <c r="G427" s="123">
        <f t="shared" si="231"/>
        <v>2.7003269451663824E-2</v>
      </c>
      <c r="H427" s="123">
        <f t="shared" si="231"/>
        <v>4.4218439954850017E-2</v>
      </c>
      <c r="I427" s="123">
        <f t="shared" si="231"/>
        <v>9.4226124469648214E-3</v>
      </c>
      <c r="J427" s="123">
        <f t="shared" si="231"/>
        <v>4.7647946610208151E-2</v>
      </c>
      <c r="K427" s="123">
        <f t="shared" si="231"/>
        <v>0.16988245958936432</v>
      </c>
      <c r="L427" s="123">
        <f t="shared" si="231"/>
        <v>9.6628322553080848E-2</v>
      </c>
      <c r="M427" s="123">
        <f t="shared" si="231"/>
        <v>6.7525548184823689E-2</v>
      </c>
      <c r="N427" s="123">
        <f t="shared" si="231"/>
        <v>5.8557653551653176E-2</v>
      </c>
      <c r="O427" s="123">
        <f t="shared" si="231"/>
        <v>0.11087197988464387</v>
      </c>
      <c r="P427" s="123">
        <f t="shared" si="231"/>
        <v>4.6195409906369826E-2</v>
      </c>
      <c r="Q427" s="123">
        <f t="shared" si="231"/>
        <v>7.0920136480252097E-2</v>
      </c>
      <c r="R427" s="123">
        <f t="shared" si="231"/>
        <v>0.21972020446491317</v>
      </c>
      <c r="S427" s="123">
        <f t="shared" si="231"/>
        <v>0.26288606416778648</v>
      </c>
      <c r="T427" s="123">
        <f t="shared" si="231"/>
        <v>0.20159415742869358</v>
      </c>
      <c r="U427" s="123">
        <f t="shared" si="231"/>
        <v>0.4423140625749914</v>
      </c>
      <c r="V427" s="123">
        <f t="shared" si="231"/>
        <v>0.20827673272942709</v>
      </c>
      <c r="W427" s="123">
        <f t="shared" si="231"/>
        <v>0.56398923626172914</v>
      </c>
      <c r="X427" s="123">
        <f t="shared" si="231"/>
        <v>6.0472398544534331E-2</v>
      </c>
      <c r="Y427" s="123">
        <f t="shared" si="231"/>
        <v>4.3016405738293413E-2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3.8341707852893619E-2</v>
      </c>
      <c r="D428" s="99">
        <f>RES_hhdet_in_fecs!D67</f>
        <v>9.3265059411136608E-2</v>
      </c>
      <c r="E428" s="99">
        <f>RES_hhdet_in_fecs!E67</f>
        <v>5.9904667730422273E-2</v>
      </c>
      <c r="F428" s="99">
        <f>RES_hhdet_in_fecs!F67</f>
        <v>2.3682650781896637E-2</v>
      </c>
      <c r="G428" s="99">
        <f>RES_hhdet_in_fecs!G67</f>
        <v>2.7003269451663824E-2</v>
      </c>
      <c r="H428" s="99">
        <f>RES_hhdet_in_fecs!H67</f>
        <v>4.4218439954850017E-2</v>
      </c>
      <c r="I428" s="99">
        <f>RES_hhdet_in_fecs!I67</f>
        <v>9.4226124469648214E-3</v>
      </c>
      <c r="J428" s="99">
        <f>RES_hhdet_in_fecs!J67</f>
        <v>4.7647946610208151E-2</v>
      </c>
      <c r="K428" s="99">
        <f>RES_hhdet_in_fecs!K67</f>
        <v>0.16988245958936432</v>
      </c>
      <c r="L428" s="99">
        <f>RES_hhdet_in_fecs!L67</f>
        <v>9.6628322553080848E-2</v>
      </c>
      <c r="M428" s="99">
        <f>RES_hhdet_in_fecs!M67</f>
        <v>6.7525548184823689E-2</v>
      </c>
      <c r="N428" s="99">
        <f>RES_hhdet_in_fecs!N67</f>
        <v>5.8557653551653176E-2</v>
      </c>
      <c r="O428" s="99">
        <f>RES_hhdet_in_fecs!O67</f>
        <v>0.11087197988464387</v>
      </c>
      <c r="P428" s="99">
        <f>RES_hhdet_in_fecs!P67</f>
        <v>4.6195409906369826E-2</v>
      </c>
      <c r="Q428" s="99">
        <f>RES_hhdet_in_fecs!Q67</f>
        <v>7.0920136480252097E-2</v>
      </c>
      <c r="R428" s="99">
        <f>RES_hhdet_in_fecs!R67</f>
        <v>0.21972020446491317</v>
      </c>
      <c r="S428" s="99">
        <f>RES_hhdet_in_fecs!S67</f>
        <v>0.26288606416778648</v>
      </c>
      <c r="T428" s="99">
        <f>RES_hhdet_in_fecs!T67</f>
        <v>0.20159415742869358</v>
      </c>
      <c r="U428" s="99">
        <f>RES_hhdet_in_fecs!U67</f>
        <v>0.4423140625749914</v>
      </c>
      <c r="V428" s="99">
        <f>RES_hhdet_in_fecs!V67</f>
        <v>0.20827673272942709</v>
      </c>
      <c r="W428" s="99">
        <f>RES_hhdet_in_fecs!W67</f>
        <v>0.56398923626172914</v>
      </c>
      <c r="X428" s="99">
        <f>RES_hhdet_in_fecs!X67</f>
        <v>6.0472398544534331E-2</v>
      </c>
      <c r="Y428" s="99">
        <f>RES_hhdet_in_fecs!Y67</f>
        <v>4.3016405738293413E-2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13.385786399877318</v>
      </c>
      <c r="D429" s="123">
        <v>14.116013923344726</v>
      </c>
      <c r="E429" s="123">
        <v>13.636416101953655</v>
      </c>
      <c r="F429" s="123">
        <v>14.000837599382274</v>
      </c>
      <c r="G429" s="123">
        <v>12.848637258360482</v>
      </c>
      <c r="H429" s="123">
        <v>13.197282540759684</v>
      </c>
      <c r="I429" s="123">
        <v>12.396109554108799</v>
      </c>
      <c r="J429" s="123">
        <v>12.248655510523063</v>
      </c>
      <c r="K429" s="123">
        <v>11.711698651807362</v>
      </c>
      <c r="L429" s="123">
        <v>11.388167257069691</v>
      </c>
      <c r="M429" s="123">
        <v>13.268399301136244</v>
      </c>
      <c r="N429" s="123">
        <v>13.006096759788251</v>
      </c>
      <c r="O429" s="123">
        <v>12.611976466207864</v>
      </c>
      <c r="P429" s="123">
        <v>11.603450950712713</v>
      </c>
      <c r="Q429" s="123">
        <v>11.550713193446647</v>
      </c>
      <c r="R429" s="123">
        <v>11.618423816045286</v>
      </c>
      <c r="S429" s="123">
        <v>11.941022081348189</v>
      </c>
      <c r="T429" s="123">
        <v>11.706726168752777</v>
      </c>
      <c r="U429" s="123">
        <v>11.648025390838136</v>
      </c>
      <c r="V429" s="123">
        <v>12.015021115498715</v>
      </c>
      <c r="W429" s="123">
        <v>11.459227075464621</v>
      </c>
      <c r="X429" s="123">
        <v>8.5678433231443876</v>
      </c>
      <c r="Y429" s="123">
        <v>7.7327947068902532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13.553158731042345</v>
      </c>
      <c r="D430" s="99">
        <v>14.202055799314833</v>
      </c>
      <c r="E430" s="99">
        <v>13.642595328021036</v>
      </c>
      <c r="F430" s="99">
        <v>14.058198445273151</v>
      </c>
      <c r="G430" s="99">
        <v>12.851053055667295</v>
      </c>
      <c r="H430" s="99">
        <v>13.364935393854239</v>
      </c>
      <c r="I430" s="99">
        <v>12.40064276281586</v>
      </c>
      <c r="J430" s="99">
        <v>12.409612483209647</v>
      </c>
      <c r="K430" s="99">
        <v>11.718552069457187</v>
      </c>
      <c r="L430" s="99">
        <v>11.446335070732159</v>
      </c>
      <c r="M430" s="99">
        <v>13.398827955985094</v>
      </c>
      <c r="N430" s="99">
        <v>13.119308085869603</v>
      </c>
      <c r="O430" s="99">
        <v>12.423178084999613</v>
      </c>
      <c r="P430" s="99">
        <v>11.630423194649698</v>
      </c>
      <c r="Q430" s="99">
        <v>11.371702009157518</v>
      </c>
      <c r="R430" s="99">
        <v>11.52145548219176</v>
      </c>
      <c r="S430" s="99">
        <v>11.834900052870744</v>
      </c>
      <c r="T430" s="99">
        <v>11.598513302499457</v>
      </c>
      <c r="U430" s="99">
        <v>11.626164883904231</v>
      </c>
      <c r="V430" s="99">
        <v>11.965347150276269</v>
      </c>
      <c r="W430" s="99">
        <v>11.462335204562224</v>
      </c>
      <c r="X430" s="99">
        <v>8.5735905402732193</v>
      </c>
      <c r="Y430" s="99">
        <v>7.7351560871961462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9.6773974701694403</v>
      </c>
      <c r="D431" s="99">
        <v>10.09527394335157</v>
      </c>
      <c r="E431" s="99">
        <v>9.8789312076477671</v>
      </c>
      <c r="F431" s="99">
        <v>10.208829111851298</v>
      </c>
      <c r="G431" s="99">
        <v>9.3001447545635667</v>
      </c>
      <c r="H431" s="99">
        <v>9.6958882738738268</v>
      </c>
      <c r="I431" s="99">
        <v>9.2404121830692372</v>
      </c>
      <c r="J431" s="99">
        <v>9.2386370477172033</v>
      </c>
      <c r="K431" s="99">
        <v>8.7237798919246021</v>
      </c>
      <c r="L431" s="99">
        <v>9.4699167105236981</v>
      </c>
      <c r="M431" s="99">
        <v>10.186367521134191</v>
      </c>
      <c r="N431" s="99">
        <v>0</v>
      </c>
      <c r="O431" s="99">
        <v>0</v>
      </c>
      <c r="P431" s="99">
        <v>9.5125291082382208</v>
      </c>
      <c r="Q431" s="99">
        <v>9.6009099192329934</v>
      </c>
      <c r="R431" s="99">
        <v>9.844876719142496</v>
      </c>
      <c r="S431" s="99">
        <v>10.284771026717332</v>
      </c>
      <c r="T431" s="99">
        <v>10.178325889788054</v>
      </c>
      <c r="U431" s="99">
        <v>10.255538264599783</v>
      </c>
      <c r="V431" s="99">
        <v>10.631246432033327</v>
      </c>
      <c r="W431" s="99">
        <v>10.243586692859097</v>
      </c>
      <c r="X431" s="99">
        <v>7.5378458325206097</v>
      </c>
      <c r="Y431" s="99">
        <v>6.7965450312519486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3.2455011932173523</v>
      </c>
      <c r="D432" s="102">
        <v>3.1071411989531219</v>
      </c>
      <c r="E432" s="102">
        <v>3.3064880813194621</v>
      </c>
      <c r="F432" s="102">
        <v>3.30156039425442</v>
      </c>
      <c r="G432" s="102">
        <v>2.7453502507963945</v>
      </c>
      <c r="H432" s="102">
        <v>2.7081202835934857</v>
      </c>
      <c r="I432" s="102">
        <v>3.0290338872150664</v>
      </c>
      <c r="J432" s="102">
        <v>2.7900747967634141</v>
      </c>
      <c r="K432" s="102">
        <v>2.4024956874492687</v>
      </c>
      <c r="L432" s="102">
        <v>5.1212539743101777</v>
      </c>
      <c r="M432" s="102">
        <v>2.6580809702093924</v>
      </c>
      <c r="N432" s="102">
        <v>0</v>
      </c>
      <c r="O432" s="102">
        <v>0</v>
      </c>
      <c r="P432" s="102">
        <v>2.2288279230979331</v>
      </c>
      <c r="Q432" s="102">
        <v>2.5096479676139265</v>
      </c>
      <c r="R432" s="102">
        <v>2.3970322767477414</v>
      </c>
      <c r="S432" s="102">
        <v>2.7643103433812115</v>
      </c>
      <c r="T432" s="102">
        <v>2.6877222491131909</v>
      </c>
      <c r="U432" s="102">
        <v>2.4600461328615904</v>
      </c>
      <c r="V432" s="102">
        <v>2.5781682627507334</v>
      </c>
      <c r="W432" s="102">
        <v>2.518529349457824</v>
      </c>
      <c r="X432" s="102">
        <v>0.72360660147317113</v>
      </c>
      <c r="Y432" s="102">
        <v>0.52895917225156597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6.4318962769520889</v>
      </c>
      <c r="D433" s="105">
        <v>6.9881327443984471</v>
      </c>
      <c r="E433" s="105">
        <v>6.572443126328305</v>
      </c>
      <c r="F433" s="105">
        <v>6.9072687175968772</v>
      </c>
      <c r="G433" s="105">
        <v>6.5547945037671722</v>
      </c>
      <c r="H433" s="105">
        <v>6.9877679902803411</v>
      </c>
      <c r="I433" s="105">
        <v>6.2113782958541721</v>
      </c>
      <c r="J433" s="105">
        <v>6.4485622509537919</v>
      </c>
      <c r="K433" s="105">
        <v>6.3212842044753348</v>
      </c>
      <c r="L433" s="105">
        <v>4.3486627362135195</v>
      </c>
      <c r="M433" s="105">
        <v>7.5282865509247978</v>
      </c>
      <c r="N433" s="105">
        <v>0</v>
      </c>
      <c r="O433" s="105">
        <v>0</v>
      </c>
      <c r="P433" s="105">
        <v>7.2837011851402877</v>
      </c>
      <c r="Q433" s="105">
        <v>7.0912619516190674</v>
      </c>
      <c r="R433" s="105">
        <v>7.4478444423947554</v>
      </c>
      <c r="S433" s="105">
        <v>7.5204606833361209</v>
      </c>
      <c r="T433" s="105">
        <v>7.4906036406748626</v>
      </c>
      <c r="U433" s="105">
        <v>7.7954921317381931</v>
      </c>
      <c r="V433" s="105">
        <v>8.0530781692825926</v>
      </c>
      <c r="W433" s="105">
        <v>7.7250573434012724</v>
      </c>
      <c r="X433" s="105">
        <v>6.8142392310474396</v>
      </c>
      <c r="Y433" s="105">
        <v>6.2675858590003815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12.40815028883155</v>
      </c>
      <c r="D434" s="102">
        <v>12.216458774836713</v>
      </c>
      <c r="E434" s="102">
        <v>12.736554327823672</v>
      </c>
      <c r="F434" s="102">
        <v>12.594039237970833</v>
      </c>
      <c r="G434" s="102">
        <v>0</v>
      </c>
      <c r="H434" s="102">
        <v>11.79268584480352</v>
      </c>
      <c r="I434" s="102">
        <v>0</v>
      </c>
      <c r="J434" s="102">
        <v>11.684253892463969</v>
      </c>
      <c r="K434" s="102">
        <v>0</v>
      </c>
      <c r="L434" s="102">
        <v>11.471412628044025</v>
      </c>
      <c r="M434" s="102">
        <v>12.213494749521248</v>
      </c>
      <c r="N434" s="102">
        <v>12.9547480622543</v>
      </c>
      <c r="O434" s="102">
        <v>13.465411341404558</v>
      </c>
      <c r="P434" s="102">
        <v>11.824528806139178</v>
      </c>
      <c r="Q434" s="102">
        <v>12.189431168595926</v>
      </c>
      <c r="R434" s="102">
        <v>12.166051120313734</v>
      </c>
      <c r="S434" s="102">
        <v>12.776683722952079</v>
      </c>
      <c r="T434" s="102">
        <v>12.761356786355426</v>
      </c>
      <c r="U434" s="102">
        <v>12.442187363490774</v>
      </c>
      <c r="V434" s="102">
        <v>12.807711055451952</v>
      </c>
      <c r="W434" s="102">
        <v>0</v>
      </c>
      <c r="X434" s="102">
        <v>0</v>
      </c>
      <c r="Y434" s="102">
        <v>8.3254945456811864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9.629558768963669</v>
      </c>
      <c r="D435" s="105">
        <v>9.4142106955674763</v>
      </c>
      <c r="E435" s="105">
        <v>9.9138684739331246</v>
      </c>
      <c r="F435" s="105">
        <v>9.7851042570447344</v>
      </c>
      <c r="G435" s="105">
        <v>0</v>
      </c>
      <c r="H435" s="105">
        <v>9.074034226268676</v>
      </c>
      <c r="I435" s="105">
        <v>0</v>
      </c>
      <c r="J435" s="105">
        <v>9.0938690474173498</v>
      </c>
      <c r="K435" s="105">
        <v>0</v>
      </c>
      <c r="L435" s="105">
        <v>9.6823083790797551</v>
      </c>
      <c r="M435" s="105">
        <v>9.4802987710404949</v>
      </c>
      <c r="N435" s="105">
        <v>10.320087551423219</v>
      </c>
      <c r="O435" s="105">
        <v>10.854226527507617</v>
      </c>
      <c r="P435" s="105">
        <v>9.4075102893389921</v>
      </c>
      <c r="Q435" s="105">
        <v>9.8969604076553406</v>
      </c>
      <c r="R435" s="105">
        <v>9.9161477336784092</v>
      </c>
      <c r="S435" s="105">
        <v>10.565618517198086</v>
      </c>
      <c r="T435" s="105">
        <v>10.627900078532821</v>
      </c>
      <c r="U435" s="105">
        <v>10.379887380449873</v>
      </c>
      <c r="V435" s="105">
        <v>10.76035940475963</v>
      </c>
      <c r="W435" s="105">
        <v>0</v>
      </c>
      <c r="X435" s="105">
        <v>0</v>
      </c>
      <c r="Y435" s="105">
        <v>0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2.9720156212139672</v>
      </c>
      <c r="D436" s="99">
        <v>2.6712650409872349</v>
      </c>
      <c r="E436" s="99">
        <v>3.0878005144209104</v>
      </c>
      <c r="F436" s="99">
        <v>2.9574988093933041</v>
      </c>
      <c r="G436" s="99">
        <v>0</v>
      </c>
      <c r="H436" s="99">
        <v>2.3845461119912059</v>
      </c>
      <c r="I436" s="99">
        <v>0</v>
      </c>
      <c r="J436" s="99">
        <v>2.6255420113927288</v>
      </c>
      <c r="K436" s="99">
        <v>0</v>
      </c>
      <c r="L436" s="99">
        <v>5.1317066539252396</v>
      </c>
      <c r="M436" s="99">
        <v>2.4072340677612911</v>
      </c>
      <c r="N436" s="99">
        <v>3.3083142257488705</v>
      </c>
      <c r="O436" s="99">
        <v>3.5945123903465181</v>
      </c>
      <c r="P436" s="99">
        <v>2.261974816574492</v>
      </c>
      <c r="Q436" s="99">
        <v>2.6919541522244974</v>
      </c>
      <c r="R436" s="99">
        <v>2.5304403725720448</v>
      </c>
      <c r="S436" s="99">
        <v>2.9882863058669531</v>
      </c>
      <c r="T436" s="99">
        <v>2.9639866240167452</v>
      </c>
      <c r="U436" s="99">
        <v>2.6371866152779164</v>
      </c>
      <c r="V436" s="99">
        <v>2.7637073634745408</v>
      </c>
      <c r="W436" s="99">
        <v>0</v>
      </c>
      <c r="X436" s="99">
        <v>0</v>
      </c>
      <c r="Y436" s="99">
        <v>0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6.6575431477497018</v>
      </c>
      <c r="D437" s="99">
        <v>6.7429456545802431</v>
      </c>
      <c r="E437" s="99">
        <v>6.8260679595122138</v>
      </c>
      <c r="F437" s="99">
        <v>6.8276054476514316</v>
      </c>
      <c r="G437" s="99">
        <v>0</v>
      </c>
      <c r="H437" s="99">
        <v>6.6894881142774709</v>
      </c>
      <c r="I437" s="99">
        <v>0</v>
      </c>
      <c r="J437" s="99">
        <v>6.468327036024621</v>
      </c>
      <c r="K437" s="99">
        <v>0</v>
      </c>
      <c r="L437" s="99">
        <v>4.5506017251545163</v>
      </c>
      <c r="M437" s="99">
        <v>7.0730647032792051</v>
      </c>
      <c r="N437" s="99">
        <v>7.0117733256743495</v>
      </c>
      <c r="O437" s="99">
        <v>7.2597141371611009</v>
      </c>
      <c r="P437" s="99">
        <v>7.1455354727645011</v>
      </c>
      <c r="Q437" s="99">
        <v>7.2050062554308436</v>
      </c>
      <c r="R437" s="99">
        <v>7.3857073611063644</v>
      </c>
      <c r="S437" s="99">
        <v>7.5773322113311323</v>
      </c>
      <c r="T437" s="99">
        <v>7.6639134545160745</v>
      </c>
      <c r="U437" s="99">
        <v>7.7427007651719544</v>
      </c>
      <c r="V437" s="99">
        <v>7.9966520412850901</v>
      </c>
      <c r="W437" s="99">
        <v>0</v>
      </c>
      <c r="X437" s="99">
        <v>0</v>
      </c>
      <c r="Y437" s="99">
        <v>0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8.6047675625769404</v>
      </c>
      <c r="D438" s="123">
        <v>9.2726520624912876</v>
      </c>
      <c r="E438" s="123">
        <v>8.2073221086623054</v>
      </c>
      <c r="F438" s="123">
        <v>7.6582019753129735</v>
      </c>
      <c r="G438" s="123">
        <v>7.819353133857728</v>
      </c>
      <c r="H438" s="123">
        <v>7.9853767008929077</v>
      </c>
      <c r="I438" s="123">
        <v>8.1891629712978045</v>
      </c>
      <c r="J438" s="123">
        <v>7.9657205126433874</v>
      </c>
      <c r="K438" s="123">
        <v>6.8208975221094956</v>
      </c>
      <c r="L438" s="123">
        <v>7.6848075175090722</v>
      </c>
      <c r="M438" s="123">
        <v>8.4193099188686507</v>
      </c>
      <c r="N438" s="123">
        <v>8.3812560564954222</v>
      </c>
      <c r="O438" s="123">
        <v>7.9700430642181459</v>
      </c>
      <c r="P438" s="123">
        <v>7.645981722068429</v>
      </c>
      <c r="Q438" s="123">
        <v>7.3591685355640406</v>
      </c>
      <c r="R438" s="123">
        <v>7.5759720719023758</v>
      </c>
      <c r="S438" s="123">
        <v>7.6787590032126056</v>
      </c>
      <c r="T438" s="123">
        <v>7.5192980088999883</v>
      </c>
      <c r="U438" s="123">
        <v>7.5531141778387312</v>
      </c>
      <c r="V438" s="123">
        <v>7.7742057822927384</v>
      </c>
      <c r="W438" s="123">
        <v>7.7058703648744231</v>
      </c>
      <c r="X438" s="123">
        <v>8.1926685232198757</v>
      </c>
      <c r="Y438" s="123">
        <v>7.7479337956058023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8.82831580012326</v>
      </c>
      <c r="D439" s="99">
        <v>9.3566921171695725</v>
      </c>
      <c r="E439" s="99">
        <v>8.4643117049204513</v>
      </c>
      <c r="F439" s="99">
        <v>7.9272203303702105</v>
      </c>
      <c r="G439" s="99">
        <v>7.9021638289895941</v>
      </c>
      <c r="H439" s="99">
        <v>8.1205072287086271</v>
      </c>
      <c r="I439" s="99">
        <v>8.3664854641615189</v>
      </c>
      <c r="J439" s="99">
        <v>8.1536686542851324</v>
      </c>
      <c r="K439" s="99">
        <v>6.8840031391378638</v>
      </c>
      <c r="L439" s="99">
        <v>7.8126323178486743</v>
      </c>
      <c r="M439" s="99">
        <v>8.5344652958504152</v>
      </c>
      <c r="N439" s="99">
        <v>8.7204131078531333</v>
      </c>
      <c r="O439" s="99">
        <v>8.2271231412936441</v>
      </c>
      <c r="P439" s="99">
        <v>7.8790865341826049</v>
      </c>
      <c r="Q439" s="99">
        <v>7.872493348065972</v>
      </c>
      <c r="R439" s="99">
        <v>7.9241238106384415</v>
      </c>
      <c r="S439" s="99">
        <v>8.1221570163627739</v>
      </c>
      <c r="T439" s="99">
        <v>7.9472821674333103</v>
      </c>
      <c r="U439" s="99">
        <v>7.9703429203059208</v>
      </c>
      <c r="V439" s="99">
        <v>8.3119253196208067</v>
      </c>
      <c r="W439" s="99">
        <v>7.8835885152223319</v>
      </c>
      <c r="X439" s="99">
        <v>8.4200484544597547</v>
      </c>
      <c r="Y439" s="99">
        <v>7.8533332286518158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7.4650975676907247</v>
      </c>
      <c r="D440" s="110">
        <v>7.3720667097064476</v>
      </c>
      <c r="E440" s="110">
        <v>7.1539553434787235</v>
      </c>
      <c r="F440" s="110">
        <v>5.8550972419411282</v>
      </c>
      <c r="G440" s="110">
        <v>6.2985169002489787</v>
      </c>
      <c r="H440" s="110">
        <v>6.3941687187201151</v>
      </c>
      <c r="I440" s="110">
        <v>6.5402435683842883</v>
      </c>
      <c r="J440" s="110">
        <v>6.758958798337841</v>
      </c>
      <c r="K440" s="110">
        <v>4.7970725554520639</v>
      </c>
      <c r="L440" s="110">
        <v>6.6375856877972232</v>
      </c>
      <c r="M440" s="110">
        <v>6.2617842181463965</v>
      </c>
      <c r="N440" s="110">
        <v>6.8217209382068802</v>
      </c>
      <c r="O440" s="110">
        <v>7.0036611619786937</v>
      </c>
      <c r="P440" s="110">
        <v>5.7205444852898557</v>
      </c>
      <c r="Q440" s="110">
        <v>6.0724947720235054</v>
      </c>
      <c r="R440" s="110">
        <v>5.8989241525753222</v>
      </c>
      <c r="S440" s="110">
        <v>6.0951844897498075</v>
      </c>
      <c r="T440" s="110">
        <v>5.9643263324253279</v>
      </c>
      <c r="U440" s="110">
        <v>5.7623441029683979</v>
      </c>
      <c r="V440" s="110">
        <v>5.8959807368608352</v>
      </c>
      <c r="W440" s="110">
        <v>5.4559611257526441</v>
      </c>
      <c r="X440" s="110">
        <v>6.0927875782963872</v>
      </c>
      <c r="Y440" s="110">
        <v>5.5539160758574297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103.09753371271637</v>
      </c>
      <c r="D442" s="118">
        <f t="shared" si="232"/>
        <v>101.53951026024843</v>
      </c>
      <c r="E442" s="118">
        <f t="shared" si="232"/>
        <v>98.217664364192359</v>
      </c>
      <c r="F442" s="118">
        <f t="shared" si="232"/>
        <v>104.75937103967672</v>
      </c>
      <c r="G442" s="118">
        <f t="shared" si="232"/>
        <v>100.35254644186865</v>
      </c>
      <c r="H442" s="118">
        <f t="shared" si="232"/>
        <v>97.029679089759355</v>
      </c>
      <c r="I442" s="118">
        <f t="shared" si="232"/>
        <v>84.097435839827327</v>
      </c>
      <c r="J442" s="118">
        <f t="shared" si="232"/>
        <v>89.010393582887957</v>
      </c>
      <c r="K442" s="118">
        <f t="shared" si="232"/>
        <v>89.792617221900528</v>
      </c>
      <c r="L442" s="118">
        <f t="shared" si="232"/>
        <v>86.773101123492793</v>
      </c>
      <c r="M442" s="118">
        <f t="shared" si="232"/>
        <v>78.381274995786796</v>
      </c>
      <c r="N442" s="118">
        <f t="shared" si="232"/>
        <v>86.898380504706864</v>
      </c>
      <c r="O442" s="118">
        <f t="shared" si="232"/>
        <v>90.511598308179771</v>
      </c>
      <c r="P442" s="118">
        <f t="shared" si="232"/>
        <v>66.880121684114059</v>
      </c>
      <c r="Q442" s="118">
        <f t="shared" si="232"/>
        <v>71.051583582679484</v>
      </c>
      <c r="R442" s="118">
        <f t="shared" ref="R442:V442" si="233">R443+R446+R448+R457</f>
        <v>76.223377615936627</v>
      </c>
      <c r="S442" s="118">
        <f t="shared" si="233"/>
        <v>74.24033064211288</v>
      </c>
      <c r="T442" s="118">
        <f t="shared" si="233"/>
        <v>68.860600907314833</v>
      </c>
      <c r="U442" s="118">
        <f t="shared" si="233"/>
        <v>67.513071290841125</v>
      </c>
      <c r="V442" s="118">
        <f t="shared" si="233"/>
        <v>65.100684208682395</v>
      </c>
      <c r="W442" s="118">
        <f t="shared" ref="W442:Y442" si="234">W443+W446+W448+W457</f>
        <v>68.389647420769407</v>
      </c>
      <c r="X442" s="118">
        <f t="shared" si="234"/>
        <v>54.535976292907847</v>
      </c>
      <c r="Y442" s="118">
        <f t="shared" si="234"/>
        <v>49.423113280603843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89.010952162820459</v>
      </c>
      <c r="D443" s="123">
        <f t="shared" si="235"/>
        <v>86.607734199277886</v>
      </c>
      <c r="E443" s="123">
        <f t="shared" si="235"/>
        <v>84.100210487915561</v>
      </c>
      <c r="F443" s="123">
        <f t="shared" si="235"/>
        <v>90.822148161030952</v>
      </c>
      <c r="G443" s="123">
        <f t="shared" si="235"/>
        <v>87.059763529358278</v>
      </c>
      <c r="H443" s="123">
        <f t="shared" si="235"/>
        <v>83.166011518737747</v>
      </c>
      <c r="I443" s="123">
        <f t="shared" si="235"/>
        <v>70.692373654878551</v>
      </c>
      <c r="J443" s="123">
        <f t="shared" si="235"/>
        <v>75.47764303093841</v>
      </c>
      <c r="K443" s="123">
        <f t="shared" si="235"/>
        <v>77.077453296557877</v>
      </c>
      <c r="L443" s="123">
        <f t="shared" si="235"/>
        <v>73.668141200765803</v>
      </c>
      <c r="M443" s="123">
        <f t="shared" si="235"/>
        <v>63.558375694093954</v>
      </c>
      <c r="N443" s="123">
        <f t="shared" si="235"/>
        <v>71.87034931295004</v>
      </c>
      <c r="O443" s="123">
        <f t="shared" si="235"/>
        <v>75.513606281628839</v>
      </c>
      <c r="P443" s="123">
        <f t="shared" si="235"/>
        <v>52.884706450702772</v>
      </c>
      <c r="Q443" s="123">
        <f t="shared" si="235"/>
        <v>56.718300576668582</v>
      </c>
      <c r="R443" s="123">
        <f t="shared" ref="R443:V443" si="236">SUM(R444:R445)</f>
        <v>61.037768769266371</v>
      </c>
      <c r="S443" s="123">
        <f t="shared" si="236"/>
        <v>58.262493621698049</v>
      </c>
      <c r="T443" s="123">
        <f t="shared" si="236"/>
        <v>53.2421723557731</v>
      </c>
      <c r="U443" s="123">
        <f t="shared" si="236"/>
        <v>50.813940251376827</v>
      </c>
      <c r="V443" s="123">
        <f t="shared" si="236"/>
        <v>48.741304536680985</v>
      </c>
      <c r="W443" s="123">
        <f t="shared" ref="W443:Y443" si="237">SUM(W444:W445)</f>
        <v>51.199280024956835</v>
      </c>
      <c r="X443" s="123">
        <f t="shared" si="237"/>
        <v>41.505925944549197</v>
      </c>
      <c r="Y443" s="123">
        <f t="shared" si="237"/>
        <v>37.549069358908682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86.886030314558653</v>
      </c>
      <c r="D444" s="99">
        <v>84.566801267974057</v>
      </c>
      <c r="E444" s="99">
        <v>82.207819704105205</v>
      </c>
      <c r="F444" s="99">
        <v>88.763127203183217</v>
      </c>
      <c r="G444" s="99">
        <v>85.130460140486505</v>
      </c>
      <c r="H444" s="99">
        <v>81.357083503723885</v>
      </c>
      <c r="I444" s="99">
        <v>69.154777653864713</v>
      </c>
      <c r="J444" s="99">
        <v>73.861154433055816</v>
      </c>
      <c r="K444" s="99">
        <v>75.473338114131067</v>
      </c>
      <c r="L444" s="99">
        <v>72.145164954664182</v>
      </c>
      <c r="M444" s="99">
        <v>62.273882405937066</v>
      </c>
      <c r="N444" s="99">
        <v>70.41738109532902</v>
      </c>
      <c r="O444" s="99">
        <v>74.001261246896078</v>
      </c>
      <c r="P444" s="99">
        <v>51.836289223554481</v>
      </c>
      <c r="Q444" s="99">
        <v>55.601132826123887</v>
      </c>
      <c r="R444" s="99">
        <v>59.84064547146771</v>
      </c>
      <c r="S444" s="99">
        <v>57.12672762203723</v>
      </c>
      <c r="T444" s="99">
        <v>52.212767239300426</v>
      </c>
      <c r="U444" s="99">
        <v>49.832726136482925</v>
      </c>
      <c r="V444" s="99">
        <v>47.807564688431349</v>
      </c>
      <c r="W444" s="99">
        <v>50.2114882820605</v>
      </c>
      <c r="X444" s="99">
        <v>40.722242267031604</v>
      </c>
      <c r="Y444" s="99">
        <v>36.841136906649865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2.124921848261808</v>
      </c>
      <c r="D445" s="99">
        <v>2.0409329313038245</v>
      </c>
      <c r="E445" s="99">
        <v>1.8923907838103593</v>
      </c>
      <c r="F445" s="99">
        <v>2.0590209578477419</v>
      </c>
      <c r="G445" s="99">
        <v>1.9293033888717745</v>
      </c>
      <c r="H445" s="99">
        <v>1.8089280150138574</v>
      </c>
      <c r="I445" s="99">
        <v>1.5375960010138403</v>
      </c>
      <c r="J445" s="99">
        <v>1.6164885978825956</v>
      </c>
      <c r="K445" s="99">
        <v>1.6041151824268143</v>
      </c>
      <c r="L445" s="99">
        <v>1.5229762461016263</v>
      </c>
      <c r="M445" s="99">
        <v>1.2844932881568916</v>
      </c>
      <c r="N445" s="99">
        <v>1.4529682176210186</v>
      </c>
      <c r="O445" s="99">
        <v>1.5123450347327656</v>
      </c>
      <c r="P445" s="99">
        <v>1.048417227148293</v>
      </c>
      <c r="Q445" s="99">
        <v>1.1171677505446924</v>
      </c>
      <c r="R445" s="99">
        <v>1.1971232977986592</v>
      </c>
      <c r="S445" s="99">
        <v>1.1357659996608214</v>
      </c>
      <c r="T445" s="99">
        <v>1.0294051164726723</v>
      </c>
      <c r="U445" s="99">
        <v>0.98121411489390054</v>
      </c>
      <c r="V445" s="99">
        <v>0.93373984824963763</v>
      </c>
      <c r="W445" s="99">
        <v>0.98779174289633098</v>
      </c>
      <c r="X445" s="99">
        <v>0.78368367751759216</v>
      </c>
      <c r="Y445" s="99">
        <v>0.7079324522588144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8.8622996966723586E-2</v>
      </c>
      <c r="D446" s="123">
        <f t="shared" si="238"/>
        <v>0.22469584762321737</v>
      </c>
      <c r="E446" s="123">
        <f t="shared" si="238"/>
        <v>0.15027103379166676</v>
      </c>
      <c r="F446" s="123">
        <f t="shared" si="238"/>
        <v>6.1778216613093219E-2</v>
      </c>
      <c r="G446" s="123">
        <f t="shared" si="238"/>
        <v>7.3180077200889787E-2</v>
      </c>
      <c r="H446" s="123">
        <f t="shared" si="238"/>
        <v>0.12437722353942177</v>
      </c>
      <c r="I446" s="123">
        <f t="shared" si="238"/>
        <v>2.7485235495552301E-2</v>
      </c>
      <c r="J446" s="123">
        <f t="shared" si="238"/>
        <v>0.14404212867119454</v>
      </c>
      <c r="K446" s="123">
        <f t="shared" si="238"/>
        <v>0.53199366870856035</v>
      </c>
      <c r="L446" s="123">
        <f t="shared" si="238"/>
        <v>0.31331447631822762</v>
      </c>
      <c r="M446" s="123">
        <f t="shared" si="238"/>
        <v>0.22753333121814692</v>
      </c>
      <c r="N446" s="123">
        <f t="shared" si="238"/>
        <v>0.20594584203365393</v>
      </c>
      <c r="O446" s="123">
        <f t="shared" si="238"/>
        <v>0.40849317887789782</v>
      </c>
      <c r="P446" s="123">
        <f t="shared" si="238"/>
        <v>0.17810526278181374</v>
      </c>
      <c r="Q446" s="123">
        <f t="shared" si="238"/>
        <v>0.28274422536831434</v>
      </c>
      <c r="R446" s="123">
        <f t="shared" si="238"/>
        <v>0.88223203144294871</v>
      </c>
      <c r="S446" s="123">
        <f t="shared" si="238"/>
        <v>1.0563849919116284</v>
      </c>
      <c r="T446" s="123">
        <f t="shared" si="238"/>
        <v>0.81079693126637353</v>
      </c>
      <c r="U446" s="123">
        <f t="shared" si="238"/>
        <v>1.7806812131153298</v>
      </c>
      <c r="V446" s="123">
        <f t="shared" si="238"/>
        <v>0.8408097629589899</v>
      </c>
      <c r="W446" s="123">
        <f t="shared" si="238"/>
        <v>2.2974621120800389</v>
      </c>
      <c r="X446" s="123">
        <f t="shared" si="238"/>
        <v>0.24901720727293963</v>
      </c>
      <c r="Y446" s="123">
        <f t="shared" si="238"/>
        <v>0.17928246766216493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8.8622996966723586E-2</v>
      </c>
      <c r="D447" s="99">
        <f>RES_hhdet_in_tess!D67</f>
        <v>0.22469584762321737</v>
      </c>
      <c r="E447" s="99">
        <f>RES_hhdet_in_tess!E67</f>
        <v>0.15027103379166676</v>
      </c>
      <c r="F447" s="99">
        <f>RES_hhdet_in_tess!F67</f>
        <v>6.1778216613093219E-2</v>
      </c>
      <c r="G447" s="99">
        <f>RES_hhdet_in_tess!G67</f>
        <v>7.3180077200889787E-2</v>
      </c>
      <c r="H447" s="99">
        <f>RES_hhdet_in_tess!H67</f>
        <v>0.12437722353942177</v>
      </c>
      <c r="I447" s="99">
        <f>RES_hhdet_in_tess!I67</f>
        <v>2.7485235495552301E-2</v>
      </c>
      <c r="J447" s="99">
        <f>RES_hhdet_in_tess!J67</f>
        <v>0.14404212867119454</v>
      </c>
      <c r="K447" s="99">
        <f>RES_hhdet_in_tess!K67</f>
        <v>0.53199366870856035</v>
      </c>
      <c r="L447" s="99">
        <f>RES_hhdet_in_tess!L67</f>
        <v>0.31331447631822762</v>
      </c>
      <c r="M447" s="99">
        <f>RES_hhdet_in_tess!M67</f>
        <v>0.22753333121814692</v>
      </c>
      <c r="N447" s="99">
        <f>RES_hhdet_in_tess!N67</f>
        <v>0.20594584203365393</v>
      </c>
      <c r="O447" s="99">
        <f>RES_hhdet_in_tess!O67</f>
        <v>0.40849317887789782</v>
      </c>
      <c r="P447" s="99">
        <f>RES_hhdet_in_tess!P67</f>
        <v>0.17810526278181374</v>
      </c>
      <c r="Q447" s="99">
        <f>RES_hhdet_in_tess!Q67</f>
        <v>0.28274422536831434</v>
      </c>
      <c r="R447" s="99">
        <f>RES_hhdet_in_tess!R67</f>
        <v>0.88223203144294871</v>
      </c>
      <c r="S447" s="99">
        <f>RES_hhdet_in_tess!S67</f>
        <v>1.0563849919116284</v>
      </c>
      <c r="T447" s="99">
        <f>RES_hhdet_in_tess!T67</f>
        <v>0.81079693126637353</v>
      </c>
      <c r="U447" s="99">
        <f>RES_hhdet_in_tess!U67</f>
        <v>1.7806812131153298</v>
      </c>
      <c r="V447" s="99">
        <f>RES_hhdet_in_tess!V67</f>
        <v>0.8408097629589899</v>
      </c>
      <c r="W447" s="99">
        <f>RES_hhdet_in_tess!W67</f>
        <v>2.2974621120800389</v>
      </c>
      <c r="X447" s="99">
        <f>RES_hhdet_in_tess!X67</f>
        <v>0.24901720727293963</v>
      </c>
      <c r="Y447" s="99">
        <f>RES_hhdet_in_tess!Y67</f>
        <v>0.17928246766216493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8.4975833245969206</v>
      </c>
      <c r="D448" s="123">
        <v>8.9322495428049997</v>
      </c>
      <c r="E448" s="123">
        <v>8.6777739169628987</v>
      </c>
      <c r="F448" s="123">
        <v>9.0228996162843025</v>
      </c>
      <c r="G448" s="123">
        <v>8.3334783923159481</v>
      </c>
      <c r="H448" s="123">
        <v>8.7202738942656755</v>
      </c>
      <c r="I448" s="123">
        <v>8.2083151129354874</v>
      </c>
      <c r="J448" s="123">
        <v>8.3103132646190385</v>
      </c>
      <c r="K448" s="123">
        <v>7.9354627703593064</v>
      </c>
      <c r="L448" s="123">
        <v>7.91171339161279</v>
      </c>
      <c r="M448" s="123">
        <v>9.3247679809110515</v>
      </c>
      <c r="N448" s="123">
        <v>9.4191368077804807</v>
      </c>
      <c r="O448" s="123">
        <v>9.3903829674554089</v>
      </c>
      <c r="P448" s="123">
        <v>8.9638366959059788</v>
      </c>
      <c r="Q448" s="123">
        <v>9.1529811286370411</v>
      </c>
      <c r="R448" s="123">
        <v>9.3836699412069091</v>
      </c>
      <c r="S448" s="123">
        <v>9.83774947873294</v>
      </c>
      <c r="T448" s="123">
        <v>9.7951885910838836</v>
      </c>
      <c r="U448" s="123">
        <v>9.8960741913241641</v>
      </c>
      <c r="V448" s="123">
        <v>10.275216184914488</v>
      </c>
      <c r="W448" s="123">
        <v>9.9090516471180425</v>
      </c>
      <c r="X448" s="123">
        <v>7.4311373686044302</v>
      </c>
      <c r="Y448" s="123">
        <v>6.714616102582478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8.4573754020651517</v>
      </c>
      <c r="D449" s="99">
        <v>8.9451085627074551</v>
      </c>
      <c r="E449" s="99">
        <v>8.6758871371248958</v>
      </c>
      <c r="F449" s="99">
        <v>9.026532045562254</v>
      </c>
      <c r="G449" s="99">
        <v>8.3334773140978946</v>
      </c>
      <c r="H449" s="99">
        <v>8.754906628081164</v>
      </c>
      <c r="I449" s="99">
        <v>8.208303536901246</v>
      </c>
      <c r="J449" s="99">
        <v>8.3050053309772949</v>
      </c>
      <c r="K449" s="99">
        <v>7.9354336042675335</v>
      </c>
      <c r="L449" s="99">
        <v>7.8493253870178856</v>
      </c>
      <c r="M449" s="99">
        <v>9.3656477805408045</v>
      </c>
      <c r="N449" s="99">
        <v>9.4213044735449678</v>
      </c>
      <c r="O449" s="99">
        <v>9.2433150528440002</v>
      </c>
      <c r="P449" s="99">
        <v>9.0038962150696786</v>
      </c>
      <c r="Q449" s="99">
        <v>9.1035798489701314</v>
      </c>
      <c r="R449" s="99">
        <v>9.409247288336184</v>
      </c>
      <c r="S449" s="99">
        <v>9.8277479380845154</v>
      </c>
      <c r="T449" s="99">
        <v>9.7654725435903593</v>
      </c>
      <c r="U449" s="99">
        <v>9.9001687122447617</v>
      </c>
      <c r="V449" s="99">
        <v>10.282221051329529</v>
      </c>
      <c r="W449" s="99">
        <v>9.9090689105704985</v>
      </c>
      <c r="X449" s="99">
        <v>7.4310800013830756</v>
      </c>
      <c r="Y449" s="99">
        <v>6.7145845614651174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8.4571379570352185</v>
      </c>
      <c r="D450" s="99">
        <v>8.9451533150145384</v>
      </c>
      <c r="E450" s="99">
        <v>8.6751748078035718</v>
      </c>
      <c r="F450" s="99">
        <v>9.0271449460560795</v>
      </c>
      <c r="G450" s="99">
        <v>8.3350621546096395</v>
      </c>
      <c r="H450" s="99">
        <v>8.761763862447161</v>
      </c>
      <c r="I450" s="99">
        <v>8.2163735243575839</v>
      </c>
      <c r="J450" s="99">
        <v>8.315791069927549</v>
      </c>
      <c r="K450" s="99">
        <v>7.9481784572203198</v>
      </c>
      <c r="L450" s="99">
        <v>7.8605631467392305</v>
      </c>
      <c r="M450" s="99">
        <v>9.3862587721457729</v>
      </c>
      <c r="N450" s="99">
        <v>0</v>
      </c>
      <c r="O450" s="99">
        <v>0</v>
      </c>
      <c r="P450" s="99">
        <v>9.0091874348629091</v>
      </c>
      <c r="Q450" s="99">
        <v>9.1003526442507123</v>
      </c>
      <c r="R450" s="99">
        <v>9.4054330027033224</v>
      </c>
      <c r="S450" s="99">
        <v>9.8159549550262835</v>
      </c>
      <c r="T450" s="99">
        <v>9.7535555504558875</v>
      </c>
      <c r="U450" s="99">
        <v>9.890324950508294</v>
      </c>
      <c r="V450" s="99">
        <v>10.268583967166041</v>
      </c>
      <c r="W450" s="99">
        <v>9.9022996270799766</v>
      </c>
      <c r="X450" s="99">
        <v>7.4414185347262789</v>
      </c>
      <c r="Y450" s="99">
        <v>6.726754497823956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2.0252416800831288</v>
      </c>
      <c r="D451" s="102">
        <v>1.9570205706160917</v>
      </c>
      <c r="E451" s="102">
        <v>2.1027316814752672</v>
      </c>
      <c r="F451" s="102">
        <v>2.1198762284592019</v>
      </c>
      <c r="G451" s="102">
        <v>1.7802676508424673</v>
      </c>
      <c r="H451" s="102">
        <v>1.7739958721668205</v>
      </c>
      <c r="I451" s="102">
        <v>2.0049952285034114</v>
      </c>
      <c r="J451" s="102">
        <v>1.8672288189737567</v>
      </c>
      <c r="K451" s="102">
        <v>1.6268942527449852</v>
      </c>
      <c r="L451" s="102">
        <v>3.511900410525711</v>
      </c>
      <c r="M451" s="102">
        <v>1.8579722212209768</v>
      </c>
      <c r="N451" s="102">
        <v>0</v>
      </c>
      <c r="O451" s="102">
        <v>0</v>
      </c>
      <c r="P451" s="102">
        <v>1.7254862497226211</v>
      </c>
      <c r="Q451" s="102">
        <v>2.0090906926316476</v>
      </c>
      <c r="R451" s="102">
        <v>1.9575885603085652</v>
      </c>
      <c r="S451" s="102">
        <v>2.2954942716901634</v>
      </c>
      <c r="T451" s="102">
        <v>2.2629519097810276</v>
      </c>
      <c r="U451" s="102">
        <v>2.0948328187700991</v>
      </c>
      <c r="V451" s="102">
        <v>2.2155057978834485</v>
      </c>
      <c r="W451" s="102">
        <v>2.1772422836787038</v>
      </c>
      <c r="X451" s="102">
        <v>0.62717930367884089</v>
      </c>
      <c r="Y451" s="102">
        <v>0.45916863882357334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6.4318962769520889</v>
      </c>
      <c r="D452" s="105">
        <v>6.9881327443984471</v>
      </c>
      <c r="E452" s="105">
        <v>6.572443126328305</v>
      </c>
      <c r="F452" s="105">
        <v>6.9072687175968772</v>
      </c>
      <c r="G452" s="105">
        <v>6.5547945037671722</v>
      </c>
      <c r="H452" s="105">
        <v>6.9877679902803411</v>
      </c>
      <c r="I452" s="105">
        <v>6.2113782958541721</v>
      </c>
      <c r="J452" s="105">
        <v>6.4485622509537919</v>
      </c>
      <c r="K452" s="105">
        <v>6.3212842044753348</v>
      </c>
      <c r="L452" s="105">
        <v>4.3486627362135195</v>
      </c>
      <c r="M452" s="105">
        <v>7.5282865509247978</v>
      </c>
      <c r="N452" s="105">
        <v>0</v>
      </c>
      <c r="O452" s="105">
        <v>0</v>
      </c>
      <c r="P452" s="105">
        <v>7.2837011851402877</v>
      </c>
      <c r="Q452" s="105">
        <v>7.0912619516190674</v>
      </c>
      <c r="R452" s="105">
        <v>7.4478444423947554</v>
      </c>
      <c r="S452" s="105">
        <v>7.5204606833361209</v>
      </c>
      <c r="T452" s="105">
        <v>7.4906036406748626</v>
      </c>
      <c r="U452" s="105">
        <v>7.7954921317381931</v>
      </c>
      <c r="V452" s="105">
        <v>8.0530781692825926</v>
      </c>
      <c r="W452" s="105">
        <v>7.7250573434012724</v>
      </c>
      <c r="X452" s="105">
        <v>6.8142392310474396</v>
      </c>
      <c r="Y452" s="105">
        <v>6.2675858590003815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8.7545685679413339</v>
      </c>
      <c r="D453" s="102">
        <v>8.6305573080938753</v>
      </c>
      <c r="E453" s="102">
        <v>9.0108140980325366</v>
      </c>
      <c r="F453" s="102">
        <v>8.922822579665155</v>
      </c>
      <c r="G453" s="102">
        <v>0</v>
      </c>
      <c r="H453" s="102">
        <v>8.3818750013259624</v>
      </c>
      <c r="I453" s="102">
        <v>0</v>
      </c>
      <c r="J453" s="102">
        <v>8.3362476549065221</v>
      </c>
      <c r="K453" s="102">
        <v>0</v>
      </c>
      <c r="L453" s="102">
        <v>8.2251471261828097</v>
      </c>
      <c r="M453" s="102">
        <v>8.8013468947238707</v>
      </c>
      <c r="N453" s="102">
        <v>9.4126733141583401</v>
      </c>
      <c r="O453" s="102">
        <v>9.9060099560178738</v>
      </c>
      <c r="P453" s="102">
        <v>8.8381425173971309</v>
      </c>
      <c r="Q453" s="102">
        <v>9.2493978234758725</v>
      </c>
      <c r="R453" s="102">
        <v>9.325213775964512</v>
      </c>
      <c r="S453" s="102">
        <v>9.8884502703160599</v>
      </c>
      <c r="T453" s="102">
        <v>9.97092587397354</v>
      </c>
      <c r="U453" s="102">
        <v>9.8137304647580468</v>
      </c>
      <c r="V453" s="102">
        <v>10.195256114502271</v>
      </c>
      <c r="W453" s="102">
        <v>0</v>
      </c>
      <c r="X453" s="102">
        <v>0</v>
      </c>
      <c r="Y453" s="102">
        <v>6.8796295439232047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8.7544483217891891</v>
      </c>
      <c r="D454" s="105">
        <v>8.6301133229094145</v>
      </c>
      <c r="E454" s="105">
        <v>9.0106145559550157</v>
      </c>
      <c r="F454" s="105">
        <v>8.9229806213466389</v>
      </c>
      <c r="G454" s="105">
        <v>0</v>
      </c>
      <c r="H454" s="105">
        <v>8.3843494638160436</v>
      </c>
      <c r="I454" s="105">
        <v>0</v>
      </c>
      <c r="J454" s="105">
        <v>8.341546210887623</v>
      </c>
      <c r="K454" s="105">
        <v>0</v>
      </c>
      <c r="L454" s="105">
        <v>8.2300999356677043</v>
      </c>
      <c r="M454" s="105">
        <v>8.8077772095415803</v>
      </c>
      <c r="N454" s="105">
        <v>9.4155314595965631</v>
      </c>
      <c r="O454" s="105">
        <v>9.904065254480038</v>
      </c>
      <c r="P454" s="105">
        <v>8.8362291255440635</v>
      </c>
      <c r="Q454" s="105">
        <v>9.2476737541924106</v>
      </c>
      <c r="R454" s="105">
        <v>9.3252765103897914</v>
      </c>
      <c r="S454" s="105">
        <v>9.8901014063569903</v>
      </c>
      <c r="T454" s="105">
        <v>9.9797871828581233</v>
      </c>
      <c r="U454" s="105">
        <v>9.8227722085217675</v>
      </c>
      <c r="V454" s="105">
        <v>10.196631746805117</v>
      </c>
      <c r="W454" s="105">
        <v>0</v>
      </c>
      <c r="X454" s="105">
        <v>0</v>
      </c>
      <c r="Y454" s="105">
        <v>0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2.0969051740394868</v>
      </c>
      <c r="D455" s="99">
        <v>1.8871676683291723</v>
      </c>
      <c r="E455" s="99">
        <v>2.1845465964428028</v>
      </c>
      <c r="F455" s="99">
        <v>2.0953751736952069</v>
      </c>
      <c r="G455" s="99">
        <v>0</v>
      </c>
      <c r="H455" s="99">
        <v>1.6948613495385714</v>
      </c>
      <c r="I455" s="99">
        <v>0</v>
      </c>
      <c r="J455" s="99">
        <v>1.8732191748630027</v>
      </c>
      <c r="K455" s="99">
        <v>0</v>
      </c>
      <c r="L455" s="99">
        <v>3.6794982105131875</v>
      </c>
      <c r="M455" s="99">
        <v>1.7347125062623743</v>
      </c>
      <c r="N455" s="99">
        <v>2.4037581339222136</v>
      </c>
      <c r="O455" s="99">
        <v>2.6443511173189362</v>
      </c>
      <c r="P455" s="99">
        <v>1.6906936527795609</v>
      </c>
      <c r="Q455" s="99">
        <v>2.0426674987615652</v>
      </c>
      <c r="R455" s="99">
        <v>1.9395691492834291</v>
      </c>
      <c r="S455" s="99">
        <v>2.3127691950258575</v>
      </c>
      <c r="T455" s="99">
        <v>2.3158737283420487</v>
      </c>
      <c r="U455" s="99">
        <v>2.0800714433498113</v>
      </c>
      <c r="V455" s="99">
        <v>2.1999797055200263</v>
      </c>
      <c r="W455" s="99">
        <v>0</v>
      </c>
      <c r="X455" s="99">
        <v>0</v>
      </c>
      <c r="Y455" s="99">
        <v>0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6.6575431477497018</v>
      </c>
      <c r="D456" s="99">
        <v>6.7429456545802431</v>
      </c>
      <c r="E456" s="99">
        <v>6.8260679595122138</v>
      </c>
      <c r="F456" s="99">
        <v>6.8276054476514316</v>
      </c>
      <c r="G456" s="99">
        <v>0</v>
      </c>
      <c r="H456" s="99">
        <v>6.6894881142774709</v>
      </c>
      <c r="I456" s="99">
        <v>0</v>
      </c>
      <c r="J456" s="99">
        <v>6.468327036024621</v>
      </c>
      <c r="K456" s="99">
        <v>0</v>
      </c>
      <c r="L456" s="99">
        <v>4.5506017251545163</v>
      </c>
      <c r="M456" s="99">
        <v>7.0730647032792051</v>
      </c>
      <c r="N456" s="99">
        <v>7.0117733256743495</v>
      </c>
      <c r="O456" s="99">
        <v>7.2597141371611009</v>
      </c>
      <c r="P456" s="99">
        <v>7.1455354727645011</v>
      </c>
      <c r="Q456" s="99">
        <v>7.2050062554308436</v>
      </c>
      <c r="R456" s="99">
        <v>7.3857073611063644</v>
      </c>
      <c r="S456" s="99">
        <v>7.5773322113311323</v>
      </c>
      <c r="T456" s="99">
        <v>7.6639134545160745</v>
      </c>
      <c r="U456" s="99">
        <v>7.7427007651719544</v>
      </c>
      <c r="V456" s="99">
        <v>7.9966520412850901</v>
      </c>
      <c r="W456" s="99">
        <v>0</v>
      </c>
      <c r="X456" s="99">
        <v>0</v>
      </c>
      <c r="Y456" s="99">
        <v>0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5.5003752283322767</v>
      </c>
      <c r="D457" s="123">
        <v>5.7748306705423333</v>
      </c>
      <c r="E457" s="123">
        <v>5.289408925522225</v>
      </c>
      <c r="F457" s="123">
        <v>4.8525450457483705</v>
      </c>
      <c r="G457" s="123">
        <v>4.8861244429935375</v>
      </c>
      <c r="H457" s="123">
        <v>5.0190164532165085</v>
      </c>
      <c r="I457" s="123">
        <v>5.1692618365177418</v>
      </c>
      <c r="J457" s="123">
        <v>5.0783951586593234</v>
      </c>
      <c r="K457" s="123">
        <v>4.2477074862747797</v>
      </c>
      <c r="L457" s="123">
        <v>4.8799320547959715</v>
      </c>
      <c r="M457" s="123">
        <v>5.2705979895636368</v>
      </c>
      <c r="N457" s="123">
        <v>5.4029485419426964</v>
      </c>
      <c r="O457" s="123">
        <v>5.1991158802176205</v>
      </c>
      <c r="P457" s="123">
        <v>4.853473274723501</v>
      </c>
      <c r="Q457" s="123">
        <v>4.8975576520055482</v>
      </c>
      <c r="R457" s="123">
        <v>4.9197068740204104</v>
      </c>
      <c r="S457" s="123">
        <v>5.0837025497702708</v>
      </c>
      <c r="T457" s="123">
        <v>5.0124430291914734</v>
      </c>
      <c r="U457" s="123">
        <v>5.022375635024801</v>
      </c>
      <c r="V457" s="123">
        <v>5.2433537241279247</v>
      </c>
      <c r="W457" s="123">
        <v>4.983853636614497</v>
      </c>
      <c r="X457" s="123">
        <v>5.3498957724812781</v>
      </c>
      <c r="Y457" s="123">
        <v>4.9801453514505205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5.4498943176313643</v>
      </c>
      <c r="D458" s="99">
        <v>5.778360792001668</v>
      </c>
      <c r="E458" s="99">
        <v>5.2293294876275311</v>
      </c>
      <c r="F458" s="99">
        <v>4.8994492563768457</v>
      </c>
      <c r="G458" s="99">
        <v>4.8858967690830637</v>
      </c>
      <c r="H458" s="99">
        <v>5.0228855458299462</v>
      </c>
      <c r="I458" s="99">
        <v>5.1770814885847862</v>
      </c>
      <c r="J458" s="99">
        <v>5.0473889672306393</v>
      </c>
      <c r="K458" s="99">
        <v>4.2631098223426367</v>
      </c>
      <c r="L458" s="99">
        <v>4.840102576273992</v>
      </c>
      <c r="M458" s="99">
        <v>5.2888818109790581</v>
      </c>
      <c r="N458" s="99">
        <v>5.4050218688372453</v>
      </c>
      <c r="O458" s="99">
        <v>5.0997857315121751</v>
      </c>
      <c r="P458" s="99">
        <v>4.8854127007677706</v>
      </c>
      <c r="Q458" s="99">
        <v>4.8868801669662663</v>
      </c>
      <c r="R458" s="99">
        <v>4.9336187486396765</v>
      </c>
      <c r="S458" s="99">
        <v>5.0781537225169933</v>
      </c>
      <c r="T458" s="99">
        <v>4.9916186258055948</v>
      </c>
      <c r="U458" s="99">
        <v>5.0269543397832406</v>
      </c>
      <c r="V458" s="99">
        <v>5.2578222261139951</v>
      </c>
      <c r="W458" s="99">
        <v>4.993905229483854</v>
      </c>
      <c r="X458" s="99">
        <v>5.3371317615677505</v>
      </c>
      <c r="Y458" s="99">
        <v>4.9782310404932746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5.757731671271979</v>
      </c>
      <c r="D459" s="110">
        <v>5.6949961539555911</v>
      </c>
      <c r="E459" s="110">
        <v>5.5356666887571642</v>
      </c>
      <c r="F459" s="110">
        <v>4.538167968462024</v>
      </c>
      <c r="G459" s="110">
        <v>4.8903057233456071</v>
      </c>
      <c r="H459" s="110">
        <v>4.9734565701184152</v>
      </c>
      <c r="I459" s="110">
        <v>5.0965470003503208</v>
      </c>
      <c r="J459" s="110">
        <v>5.2774771202883306</v>
      </c>
      <c r="K459" s="110">
        <v>3.7537477763972609</v>
      </c>
      <c r="L459" s="110">
        <v>5.2062404023423063</v>
      </c>
      <c r="M459" s="110">
        <v>4.9280363511484895</v>
      </c>
      <c r="N459" s="110">
        <v>5.3934148286060681</v>
      </c>
      <c r="O459" s="110">
        <v>5.5725048224790026</v>
      </c>
      <c r="P459" s="110">
        <v>4.5896547817923059</v>
      </c>
      <c r="Q459" s="110">
        <v>4.9243212907895018</v>
      </c>
      <c r="R459" s="110">
        <v>4.8526933342665082</v>
      </c>
      <c r="S459" s="110">
        <v>5.1035199173661931</v>
      </c>
      <c r="T459" s="110">
        <v>5.088103206791259</v>
      </c>
      <c r="U459" s="110">
        <v>5.0027235673973554</v>
      </c>
      <c r="V459" s="110">
        <v>5.1928160350285975</v>
      </c>
      <c r="W459" s="110">
        <v>4.8566006147909686</v>
      </c>
      <c r="X459" s="110">
        <v>5.4677729446308225</v>
      </c>
      <c r="Y459" s="110">
        <v>5.0199940682787334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34.427553885280425</v>
      </c>
      <c r="D461" s="118">
        <f t="shared" si="239"/>
        <v>34.07461682591596</v>
      </c>
      <c r="E461" s="118">
        <f t="shared" si="239"/>
        <v>32.561905309130594</v>
      </c>
      <c r="F461" s="118">
        <f t="shared" si="239"/>
        <v>34.590932256687545</v>
      </c>
      <c r="G461" s="118">
        <f t="shared" si="239"/>
        <v>33.06461207577933</v>
      </c>
      <c r="H461" s="118">
        <f t="shared" si="239"/>
        <v>31.380588644521918</v>
      </c>
      <c r="I461" s="118">
        <f t="shared" si="239"/>
        <v>27.117085198249889</v>
      </c>
      <c r="J461" s="118">
        <f t="shared" si="239"/>
        <v>27.917030238302004</v>
      </c>
      <c r="K461" s="118">
        <f t="shared" si="239"/>
        <v>28.363962899551723</v>
      </c>
      <c r="L461" s="118">
        <f t="shared" si="239"/>
        <v>26.597930803506099</v>
      </c>
      <c r="M461" s="118">
        <f t="shared" si="239"/>
        <v>23.757093564110985</v>
      </c>
      <c r="N461" s="118">
        <f t="shared" si="239"/>
        <v>24.812292582101293</v>
      </c>
      <c r="O461" s="118">
        <f t="shared" si="239"/>
        <v>24.687019154720353</v>
      </c>
      <c r="P461" s="118">
        <f t="shared" si="239"/>
        <v>17.408127150764834</v>
      </c>
      <c r="Q461" s="118">
        <f t="shared" si="239"/>
        <v>17.237962994033829</v>
      </c>
      <c r="R461" s="118">
        <f t="shared" ref="R461:V461" si="240">R462+R465+R467+R476</f>
        <v>18.298146944037939</v>
      </c>
      <c r="S461" s="118">
        <f t="shared" si="240"/>
        <v>17.695143363085123</v>
      </c>
      <c r="T461" s="118">
        <f t="shared" si="240"/>
        <v>16.256615799196503</v>
      </c>
      <c r="U461" s="118">
        <f t="shared" si="240"/>
        <v>15.783547485225784</v>
      </c>
      <c r="V461" s="118">
        <f t="shared" si="240"/>
        <v>15.118041263134128</v>
      </c>
      <c r="W461" s="118">
        <f t="shared" ref="W461:Y461" si="241">W462+W465+W467+W476</f>
        <v>15.801443618057789</v>
      </c>
      <c r="X461" s="118">
        <f t="shared" si="241"/>
        <v>12.859482435853613</v>
      </c>
      <c r="Y461" s="118">
        <f t="shared" si="241"/>
        <v>11.631958101857746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30.570412356067674</v>
      </c>
      <c r="D462" s="123">
        <f t="shared" si="242"/>
        <v>29.514944356261388</v>
      </c>
      <c r="E462" s="123">
        <f t="shared" si="242"/>
        <v>28.448242962706399</v>
      </c>
      <c r="F462" s="123">
        <f t="shared" si="242"/>
        <v>30.459285209475375</v>
      </c>
      <c r="G462" s="123">
        <f t="shared" si="242"/>
        <v>28.957092652639922</v>
      </c>
      <c r="H462" s="123">
        <f t="shared" si="242"/>
        <v>27.423116310507382</v>
      </c>
      <c r="I462" s="123">
        <f t="shared" si="242"/>
        <v>23.089735207332879</v>
      </c>
      <c r="J462" s="123">
        <f t="shared" si="242"/>
        <v>24.407194115780005</v>
      </c>
      <c r="K462" s="123">
        <f t="shared" si="242"/>
        <v>24.65333688189077</v>
      </c>
      <c r="L462" s="123">
        <f t="shared" si="242"/>
        <v>23.266052947751728</v>
      </c>
      <c r="M462" s="123">
        <f t="shared" si="242"/>
        <v>19.62029996749877</v>
      </c>
      <c r="N462" s="123">
        <f t="shared" si="242"/>
        <v>21.405053129517032</v>
      </c>
      <c r="O462" s="123">
        <f t="shared" si="242"/>
        <v>21.422633325841481</v>
      </c>
      <c r="P462" s="123">
        <f t="shared" si="242"/>
        <v>14.208099035630289</v>
      </c>
      <c r="Q462" s="123">
        <f t="shared" si="242"/>
        <v>14.584618335482402</v>
      </c>
      <c r="R462" s="123">
        <f t="shared" ref="R462:V462" si="243">SUM(R463:R464)</f>
        <v>15.35768869722118</v>
      </c>
      <c r="S462" s="123">
        <f t="shared" si="243"/>
        <v>14.419569234189629</v>
      </c>
      <c r="T462" s="123">
        <f t="shared" si="243"/>
        <v>12.99960410729914</v>
      </c>
      <c r="U462" s="123">
        <f t="shared" si="243"/>
        <v>12.25542214326472</v>
      </c>
      <c r="V462" s="123">
        <f t="shared" si="243"/>
        <v>11.610831854385079</v>
      </c>
      <c r="W462" s="123">
        <f t="shared" ref="W462:Y462" si="244">SUM(W463:W464)</f>
        <v>12.050735679236253</v>
      </c>
      <c r="X462" s="123">
        <f t="shared" si="244"/>
        <v>9.6557127114047532</v>
      </c>
      <c r="Y462" s="123">
        <f t="shared" si="244"/>
        <v>8.6347849716670275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30.570412356067674</v>
      </c>
      <c r="D463" s="99">
        <v>29.514944356261388</v>
      </c>
      <c r="E463" s="99">
        <v>28.448242962706399</v>
      </c>
      <c r="F463" s="99">
        <v>30.459285209475375</v>
      </c>
      <c r="G463" s="99">
        <v>28.957092652639922</v>
      </c>
      <c r="H463" s="99">
        <v>27.423116310507382</v>
      </c>
      <c r="I463" s="99">
        <v>23.089735207332879</v>
      </c>
      <c r="J463" s="99">
        <v>24.407194115780005</v>
      </c>
      <c r="K463" s="99">
        <v>24.65333688189077</v>
      </c>
      <c r="L463" s="99">
        <v>23.266052947751728</v>
      </c>
      <c r="M463" s="99">
        <v>19.62029996749877</v>
      </c>
      <c r="N463" s="99">
        <v>21.405053129517032</v>
      </c>
      <c r="O463" s="99">
        <v>21.422633325841481</v>
      </c>
      <c r="P463" s="99">
        <v>14.208099035630289</v>
      </c>
      <c r="Q463" s="99">
        <v>14.584618335482402</v>
      </c>
      <c r="R463" s="99">
        <v>15.35768869722118</v>
      </c>
      <c r="S463" s="99">
        <v>14.419569234189629</v>
      </c>
      <c r="T463" s="99">
        <v>12.99960410729914</v>
      </c>
      <c r="U463" s="99">
        <v>12.25542214326472</v>
      </c>
      <c r="V463" s="99">
        <v>11.610831854385079</v>
      </c>
      <c r="W463" s="99">
        <v>12.050735679236253</v>
      </c>
      <c r="X463" s="99">
        <v>9.6557127114047532</v>
      </c>
      <c r="Y463" s="99">
        <v>8.6347849716670275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2.3665558292908617</v>
      </c>
      <c r="D467" s="123">
        <v>2.7500143646673307</v>
      </c>
      <c r="E467" s="123">
        <v>2.7394710277077037</v>
      </c>
      <c r="F467" s="123">
        <v>2.7385168857779663</v>
      </c>
      <c r="G467" s="123">
        <v>2.594010152628643</v>
      </c>
      <c r="H467" s="123">
        <v>2.4458283867643895</v>
      </c>
      <c r="I467" s="123">
        <v>2.5017188334696812</v>
      </c>
      <c r="J467" s="123">
        <v>2.085029010798447</v>
      </c>
      <c r="K467" s="123">
        <v>2.3623731045775633</v>
      </c>
      <c r="L467" s="123">
        <v>1.9256803179277855</v>
      </c>
      <c r="M467" s="123">
        <v>2.500507800363367</v>
      </c>
      <c r="N467" s="123">
        <v>1.9606741839679118</v>
      </c>
      <c r="O467" s="123">
        <v>1.9520062183784317</v>
      </c>
      <c r="P467" s="123">
        <v>1.7807189844462639</v>
      </c>
      <c r="Q467" s="123">
        <v>1.5170442822997452</v>
      </c>
      <c r="R467" s="123">
        <v>1.6158061343701084</v>
      </c>
      <c r="S467" s="123">
        <v>1.9951212570467545</v>
      </c>
      <c r="T467" s="123">
        <v>2.0003403739771213</v>
      </c>
      <c r="U467" s="123">
        <v>2.2260245439714401</v>
      </c>
      <c r="V467" s="123">
        <v>2.2087226425425825</v>
      </c>
      <c r="W467" s="123">
        <v>2.2888273128841736</v>
      </c>
      <c r="X467" s="123">
        <v>1.6945215993434806</v>
      </c>
      <c r="Y467" s="123">
        <v>1.5206170559748902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2.7371959373213124</v>
      </c>
      <c r="D468" s="99">
        <v>2.8682471892296237</v>
      </c>
      <c r="E468" s="99">
        <v>2.7552585524471285</v>
      </c>
      <c r="F468" s="99">
        <v>2.8391937580073661</v>
      </c>
      <c r="G468" s="99">
        <v>2.5953986751225666</v>
      </c>
      <c r="H468" s="99">
        <v>2.699182352142802</v>
      </c>
      <c r="I468" s="99">
        <v>2.5044338123782914</v>
      </c>
      <c r="J468" s="99">
        <v>2.506245337109021</v>
      </c>
      <c r="K468" s="99">
        <v>2.3666787759475745</v>
      </c>
      <c r="L468" s="99">
        <v>2.3117018308850676</v>
      </c>
      <c r="M468" s="99">
        <v>2.7060272939907501</v>
      </c>
      <c r="N468" s="99">
        <v>2.6495450367932833</v>
      </c>
      <c r="O468" s="99">
        <v>2.5089145895939846</v>
      </c>
      <c r="P468" s="99">
        <v>2.3487013138560648</v>
      </c>
      <c r="Q468" s="99">
        <v>2.2962017042470788</v>
      </c>
      <c r="R468" s="99">
        <v>2.3258425057702152</v>
      </c>
      <c r="S468" s="99">
        <v>2.3881751283115094</v>
      </c>
      <c r="T468" s="99">
        <v>2.3388154479839334</v>
      </c>
      <c r="U468" s="99">
        <v>2.3418716214167823</v>
      </c>
      <c r="V468" s="99">
        <v>2.4043657857098095</v>
      </c>
      <c r="W468" s="99">
        <v>2.2933909626361335</v>
      </c>
      <c r="X468" s="99">
        <v>1.7031746670232248</v>
      </c>
      <c r="Y468" s="99">
        <v>1.5242023840288315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0.65546142098217641</v>
      </c>
      <c r="D469" s="99">
        <v>0.62751823654057259</v>
      </c>
      <c r="E469" s="99">
        <v>0.6677783329032787</v>
      </c>
      <c r="F469" s="99">
        <v>0.66678313722362259</v>
      </c>
      <c r="G469" s="99">
        <v>0.55445093665084</v>
      </c>
      <c r="H469" s="99">
        <v>0.54693197247454051</v>
      </c>
      <c r="I469" s="99">
        <v>0.61174368386195488</v>
      </c>
      <c r="J469" s="99">
        <v>0.56348350595433905</v>
      </c>
      <c r="K469" s="99">
        <v>0.48520802903725435</v>
      </c>
      <c r="L469" s="99">
        <v>1.0342884526516836</v>
      </c>
      <c r="M469" s="99">
        <v>0.53682603274348895</v>
      </c>
      <c r="N469" s="99">
        <v>0</v>
      </c>
      <c r="O469" s="99">
        <v>0</v>
      </c>
      <c r="P469" s="99">
        <v>0.45009979290756758</v>
      </c>
      <c r="Q469" s="99">
        <v>0.50675421635694495</v>
      </c>
      <c r="R469" s="99">
        <v>0.48389021383455272</v>
      </c>
      <c r="S469" s="99">
        <v>0.55781267095668619</v>
      </c>
      <c r="T469" s="99">
        <v>0.54197345402547537</v>
      </c>
      <c r="U469" s="99">
        <v>0.49552989171008505</v>
      </c>
      <c r="V469" s="99">
        <v>0.51806767349977279</v>
      </c>
      <c r="W469" s="99">
        <v>0.50390887599251921</v>
      </c>
      <c r="X469" s="99">
        <v>0.14374705984974659</v>
      </c>
      <c r="Y469" s="99">
        <v>0.1042307126464208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0.65546142098217641</v>
      </c>
      <c r="D470" s="102">
        <v>0.62751823654057259</v>
      </c>
      <c r="E470" s="102">
        <v>0.6677783329032787</v>
      </c>
      <c r="F470" s="102">
        <v>0.66678313722362259</v>
      </c>
      <c r="G470" s="102">
        <v>0.55445093665084</v>
      </c>
      <c r="H470" s="102">
        <v>0.54693197247454051</v>
      </c>
      <c r="I470" s="102">
        <v>0.61174368386195488</v>
      </c>
      <c r="J470" s="102">
        <v>0.56348350595433905</v>
      </c>
      <c r="K470" s="102">
        <v>0.48520802903725435</v>
      </c>
      <c r="L470" s="102">
        <v>1.0342884526516836</v>
      </c>
      <c r="M470" s="102">
        <v>0.53682603274348895</v>
      </c>
      <c r="N470" s="102">
        <v>0</v>
      </c>
      <c r="O470" s="102">
        <v>0</v>
      </c>
      <c r="P470" s="102">
        <v>0.45009979290756758</v>
      </c>
      <c r="Q470" s="102">
        <v>0.50675421635694495</v>
      </c>
      <c r="R470" s="102">
        <v>0.48389021383455272</v>
      </c>
      <c r="S470" s="102">
        <v>0.55781267095668619</v>
      </c>
      <c r="T470" s="102">
        <v>0.54197345402547537</v>
      </c>
      <c r="U470" s="102">
        <v>0.49552989171008505</v>
      </c>
      <c r="V470" s="102">
        <v>0.51806767349977279</v>
      </c>
      <c r="W470" s="102">
        <v>0.50390887599251921</v>
      </c>
      <c r="X470" s="102">
        <v>0.14374705984974659</v>
      </c>
      <c r="Y470" s="102">
        <v>0.1042307126464208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1.4905856999218838</v>
      </c>
      <c r="D476" s="123">
        <v>1.8096581049872456</v>
      </c>
      <c r="E476" s="123">
        <v>1.3741913187164883</v>
      </c>
      <c r="F476" s="123">
        <v>1.3931301614342024</v>
      </c>
      <c r="G476" s="123">
        <v>1.5135092705107693</v>
      </c>
      <c r="H476" s="123">
        <v>1.5116439472501457</v>
      </c>
      <c r="I476" s="123">
        <v>1.5256311574473305</v>
      </c>
      <c r="J476" s="123">
        <v>1.4248071117235512</v>
      </c>
      <c r="K476" s="123">
        <v>1.3482529130833891</v>
      </c>
      <c r="L476" s="123">
        <v>1.4061975378265863</v>
      </c>
      <c r="M476" s="123">
        <v>1.6362857962488497</v>
      </c>
      <c r="N476" s="123">
        <v>1.4465652686163502</v>
      </c>
      <c r="O476" s="123">
        <v>1.3123796105004397</v>
      </c>
      <c r="P476" s="123">
        <v>1.4193091306882823</v>
      </c>
      <c r="Q476" s="123">
        <v>1.136300376251683</v>
      </c>
      <c r="R476" s="123">
        <v>1.3246521124466506</v>
      </c>
      <c r="S476" s="123">
        <v>1.2804528718487413</v>
      </c>
      <c r="T476" s="123">
        <v>1.2566713179202411</v>
      </c>
      <c r="U476" s="123">
        <v>1.3021007979896215</v>
      </c>
      <c r="V476" s="123">
        <v>1.2984867662064652</v>
      </c>
      <c r="W476" s="123">
        <v>1.4618806259373627</v>
      </c>
      <c r="X476" s="123">
        <v>1.5092481251053775</v>
      </c>
      <c r="Y476" s="123">
        <v>1.4765560742158284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1.7829666589928941</v>
      </c>
      <c r="D477" s="99">
        <v>1.889677539983567</v>
      </c>
      <c r="E477" s="99">
        <v>1.7094523919257347</v>
      </c>
      <c r="F477" s="99">
        <v>1.600981417921568</v>
      </c>
      <c r="G477" s="99">
        <v>1.5959210069027383</v>
      </c>
      <c r="H477" s="99">
        <v>1.6400176399099939</v>
      </c>
      <c r="I477" s="99">
        <v>1.6896954043420602</v>
      </c>
      <c r="J477" s="99">
        <v>1.6467149214194254</v>
      </c>
      <c r="K477" s="99">
        <v>1.3902932739802831</v>
      </c>
      <c r="L477" s="99">
        <v>1.5778392229127185</v>
      </c>
      <c r="M477" s="99">
        <v>1.7236206111499501</v>
      </c>
      <c r="N477" s="99">
        <v>1.7611544082561172</v>
      </c>
      <c r="O477" s="99">
        <v>1.6615031305476575</v>
      </c>
      <c r="P477" s="99">
        <v>1.5911390828266152</v>
      </c>
      <c r="Q477" s="99">
        <v>1.5896329879155979</v>
      </c>
      <c r="R477" s="99">
        <v>1.5996471980693443</v>
      </c>
      <c r="S477" s="99">
        <v>1.6389773710013968</v>
      </c>
      <c r="T477" s="99">
        <v>1.6025524839183267</v>
      </c>
      <c r="U477" s="99">
        <v>1.6054752435057891</v>
      </c>
      <c r="V477" s="99">
        <v>1.6702322632912412</v>
      </c>
      <c r="W477" s="99">
        <v>1.5773531598305264</v>
      </c>
      <c r="X477" s="99">
        <v>1.6726729781857423</v>
      </c>
      <c r="Y477" s="99">
        <v>1.5474890350949428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4770292</v>
      </c>
      <c r="C5" s="120">
        <v>4679340</v>
      </c>
      <c r="D5" s="120">
        <v>4698683</v>
      </c>
      <c r="E5" s="120">
        <v>4763460</v>
      </c>
      <c r="F5" s="120">
        <v>4762063</v>
      </c>
      <c r="G5" s="120">
        <v>4834796</v>
      </c>
      <c r="H5" s="120">
        <v>4914154</v>
      </c>
      <c r="I5" s="120">
        <v>5169671</v>
      </c>
      <c r="J5" s="120">
        <v>5376805</v>
      </c>
      <c r="K5" s="120">
        <v>5682519</v>
      </c>
      <c r="L5" s="120">
        <v>6045481</v>
      </c>
      <c r="M5" s="120">
        <v>6331489</v>
      </c>
      <c r="N5" s="120">
        <v>6617940</v>
      </c>
      <c r="O5" s="120">
        <v>6898488</v>
      </c>
      <c r="P5" s="120">
        <v>7199946</v>
      </c>
      <c r="Q5" s="120">
        <v>7278789</v>
      </c>
      <c r="R5" s="120">
        <v>7266961</v>
      </c>
      <c r="S5" s="120">
        <v>7225950</v>
      </c>
      <c r="T5" s="120">
        <v>7223037</v>
      </c>
      <c r="U5" s="120">
        <v>7175366</v>
      </c>
      <c r="V5" s="120">
        <v>7046671</v>
      </c>
      <c r="W5" s="120">
        <v>6992238</v>
      </c>
      <c r="X5" s="120">
        <v>7029438</v>
      </c>
      <c r="Y5" s="120">
        <v>7146095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4770292</v>
      </c>
      <c r="C7" s="52">
        <v>4679340</v>
      </c>
      <c r="D7" s="52">
        <v>4698683</v>
      </c>
      <c r="E7" s="52">
        <v>4763460</v>
      </c>
      <c r="F7" s="52">
        <v>4762063</v>
      </c>
      <c r="G7" s="52">
        <v>4834796</v>
      </c>
      <c r="H7" s="52">
        <v>4914154</v>
      </c>
      <c r="I7" s="52">
        <v>5169671</v>
      </c>
      <c r="J7" s="52">
        <v>5376805</v>
      </c>
      <c r="K7" s="52">
        <v>5682519</v>
      </c>
      <c r="L7" s="52">
        <v>6045481</v>
      </c>
      <c r="M7" s="52">
        <v>6331489</v>
      </c>
      <c r="N7" s="52">
        <v>6617940</v>
      </c>
      <c r="O7" s="52">
        <v>6898488</v>
      </c>
      <c r="P7" s="52">
        <v>7199946</v>
      </c>
      <c r="Q7" s="52">
        <v>7278789</v>
      </c>
      <c r="R7" s="52">
        <v>7266961</v>
      </c>
      <c r="S7" s="52">
        <v>7225950</v>
      </c>
      <c r="T7" s="52">
        <v>7223037</v>
      </c>
      <c r="U7" s="52">
        <v>7175366</v>
      </c>
      <c r="V7" s="52">
        <v>7046671</v>
      </c>
      <c r="W7" s="52">
        <v>6992238</v>
      </c>
      <c r="X7" s="52">
        <v>7029438</v>
      </c>
      <c r="Y7" s="52">
        <v>7146095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310479</v>
      </c>
      <c r="C9" s="52">
        <v>317335</v>
      </c>
      <c r="D9" s="52">
        <v>327718</v>
      </c>
      <c r="E9" s="52">
        <v>326560</v>
      </c>
      <c r="F9" s="52">
        <v>340125</v>
      </c>
      <c r="G9" s="52">
        <v>349249</v>
      </c>
      <c r="H9" s="52">
        <v>361208</v>
      </c>
      <c r="I9" s="52">
        <v>357975</v>
      </c>
      <c r="J9" s="52">
        <v>358576</v>
      </c>
      <c r="K9" s="52">
        <v>370393</v>
      </c>
      <c r="L9" s="52">
        <v>403579</v>
      </c>
      <c r="M9" s="52">
        <v>460681</v>
      </c>
      <c r="N9" s="52">
        <v>509632</v>
      </c>
      <c r="O9" s="52">
        <v>559057</v>
      </c>
      <c r="P9" s="52">
        <v>594617</v>
      </c>
      <c r="Q9" s="52">
        <v>617742</v>
      </c>
      <c r="R9" s="52">
        <v>639810</v>
      </c>
      <c r="S9" s="52">
        <v>667933</v>
      </c>
      <c r="T9" s="52">
        <v>690599</v>
      </c>
      <c r="U9" s="52">
        <v>757473</v>
      </c>
      <c r="V9" s="52">
        <v>784143</v>
      </c>
      <c r="W9" s="52">
        <v>881734</v>
      </c>
      <c r="X9" s="52">
        <v>919998</v>
      </c>
      <c r="Y9" s="52">
        <v>910970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191333</v>
      </c>
      <c r="C11" s="52">
        <v>193912</v>
      </c>
      <c r="D11" s="52">
        <v>205081</v>
      </c>
      <c r="E11" s="52">
        <v>218769</v>
      </c>
      <c r="F11" s="52">
        <v>229385</v>
      </c>
      <c r="G11" s="52">
        <v>244966</v>
      </c>
      <c r="H11" s="52">
        <v>261922</v>
      </c>
      <c r="I11" s="52">
        <v>289413</v>
      </c>
      <c r="J11" s="52">
        <v>316758</v>
      </c>
      <c r="K11" s="52">
        <v>334216</v>
      </c>
      <c r="L11" s="52">
        <v>343132</v>
      </c>
      <c r="M11" s="52">
        <v>340075</v>
      </c>
      <c r="N11" s="52">
        <v>329300</v>
      </c>
      <c r="O11" s="52">
        <v>309039</v>
      </c>
      <c r="P11" s="52">
        <v>297218</v>
      </c>
      <c r="Q11" s="52">
        <v>278550</v>
      </c>
      <c r="R11" s="52">
        <v>259207</v>
      </c>
      <c r="S11" s="52">
        <v>243785</v>
      </c>
      <c r="T11" s="52">
        <v>235579</v>
      </c>
      <c r="U11" s="52">
        <v>239779</v>
      </c>
      <c r="V11" s="52">
        <v>279884</v>
      </c>
      <c r="W11" s="52">
        <v>353917</v>
      </c>
      <c r="X11" s="52">
        <v>532637</v>
      </c>
      <c r="Y11" s="52">
        <v>640228</v>
      </c>
      <c r="DA11" s="63" t="s">
        <v>1095</v>
      </c>
    </row>
    <row r="12" spans="1:105" ht="12" customHeight="1" x14ac:dyDescent="0.25">
      <c r="A12" s="97" t="s">
        <v>131</v>
      </c>
      <c r="B12" s="52">
        <v>67</v>
      </c>
      <c r="C12" s="52">
        <v>68</v>
      </c>
      <c r="D12" s="52">
        <v>69</v>
      </c>
      <c r="E12" s="52">
        <v>77</v>
      </c>
      <c r="F12" s="52">
        <v>79</v>
      </c>
      <c r="G12" s="52">
        <v>95</v>
      </c>
      <c r="H12" s="52">
        <v>119</v>
      </c>
      <c r="I12" s="52">
        <v>167</v>
      </c>
      <c r="J12" s="52">
        <v>200</v>
      </c>
      <c r="K12" s="52">
        <v>268</v>
      </c>
      <c r="L12" s="52">
        <v>416</v>
      </c>
      <c r="M12" s="52">
        <v>460</v>
      </c>
      <c r="N12" s="52">
        <v>436</v>
      </c>
      <c r="O12" s="52">
        <v>402</v>
      </c>
      <c r="P12" s="52">
        <v>411</v>
      </c>
      <c r="Q12" s="52">
        <v>398</v>
      </c>
      <c r="R12" s="52">
        <v>374</v>
      </c>
      <c r="S12" s="52">
        <v>339</v>
      </c>
      <c r="T12" s="52">
        <v>332</v>
      </c>
      <c r="U12" s="52">
        <v>346</v>
      </c>
      <c r="V12" s="52">
        <v>334</v>
      </c>
      <c r="W12" s="52">
        <v>486</v>
      </c>
      <c r="X12" s="52">
        <v>1086</v>
      </c>
      <c r="Y12" s="52">
        <v>1343</v>
      </c>
      <c r="DA12" s="63" t="s">
        <v>1096</v>
      </c>
    </row>
    <row r="13" spans="1:105" ht="12" customHeight="1" x14ac:dyDescent="0.25">
      <c r="A13" s="97" t="s">
        <v>124</v>
      </c>
      <c r="B13" s="52">
        <v>519468</v>
      </c>
      <c r="C13" s="52">
        <v>504699</v>
      </c>
      <c r="D13" s="52">
        <v>480632</v>
      </c>
      <c r="E13" s="52">
        <v>458190</v>
      </c>
      <c r="F13" s="52">
        <v>438430</v>
      </c>
      <c r="G13" s="52">
        <v>428536</v>
      </c>
      <c r="H13" s="52">
        <v>403446</v>
      </c>
      <c r="I13" s="52">
        <v>394319</v>
      </c>
      <c r="J13" s="52">
        <v>372951</v>
      </c>
      <c r="K13" s="52">
        <v>366705</v>
      </c>
      <c r="L13" s="52">
        <v>347312</v>
      </c>
      <c r="M13" s="52">
        <v>324735</v>
      </c>
      <c r="N13" s="52">
        <v>299491</v>
      </c>
      <c r="O13" s="52">
        <v>284230</v>
      </c>
      <c r="P13" s="52">
        <v>281397</v>
      </c>
      <c r="Q13" s="52">
        <v>273093</v>
      </c>
      <c r="R13" s="52">
        <v>263595</v>
      </c>
      <c r="S13" s="52">
        <v>254238</v>
      </c>
      <c r="T13" s="52">
        <v>246714</v>
      </c>
      <c r="U13" s="52">
        <v>238126</v>
      </c>
      <c r="V13" s="52">
        <v>224449</v>
      </c>
      <c r="W13" s="52">
        <v>206367</v>
      </c>
      <c r="X13" s="52">
        <v>180572</v>
      </c>
      <c r="Y13" s="52">
        <v>167704</v>
      </c>
      <c r="DA13" s="63" t="s">
        <v>1097</v>
      </c>
    </row>
    <row r="14" spans="1:105" ht="12" customHeight="1" x14ac:dyDescent="0.25">
      <c r="A14" s="97" t="s">
        <v>123</v>
      </c>
      <c r="B14" s="52">
        <v>186</v>
      </c>
      <c r="C14" s="52">
        <v>179</v>
      </c>
      <c r="D14" s="52">
        <v>172</v>
      </c>
      <c r="E14" s="52">
        <v>154</v>
      </c>
      <c r="F14" s="52">
        <v>153</v>
      </c>
      <c r="G14" s="52">
        <v>172</v>
      </c>
      <c r="H14" s="52">
        <v>181</v>
      </c>
      <c r="I14" s="52">
        <v>227</v>
      </c>
      <c r="J14" s="52">
        <v>228</v>
      </c>
      <c r="K14" s="52">
        <v>298</v>
      </c>
      <c r="L14" s="52">
        <v>381</v>
      </c>
      <c r="M14" s="52">
        <v>442</v>
      </c>
      <c r="N14" s="52">
        <v>397</v>
      </c>
      <c r="O14" s="52">
        <v>346</v>
      </c>
      <c r="P14" s="52">
        <v>391</v>
      </c>
      <c r="Q14" s="52">
        <v>361</v>
      </c>
      <c r="R14" s="52">
        <v>357</v>
      </c>
      <c r="S14" s="52">
        <v>341</v>
      </c>
      <c r="T14" s="52">
        <v>351</v>
      </c>
      <c r="U14" s="52">
        <v>349</v>
      </c>
      <c r="V14" s="52">
        <v>334</v>
      </c>
      <c r="W14" s="52">
        <v>357</v>
      </c>
      <c r="X14" s="52">
        <v>331</v>
      </c>
      <c r="Y14" s="52">
        <v>312</v>
      </c>
      <c r="DA14" s="63" t="s">
        <v>1098</v>
      </c>
    </row>
    <row r="15" spans="1:105" ht="12" customHeight="1" x14ac:dyDescent="0.25">
      <c r="A15" s="97" t="s">
        <v>122</v>
      </c>
      <c r="B15" s="52">
        <v>3915717</v>
      </c>
      <c r="C15" s="52">
        <v>3841839</v>
      </c>
      <c r="D15" s="52">
        <v>3878620</v>
      </c>
      <c r="E15" s="52">
        <v>3948154</v>
      </c>
      <c r="F15" s="52">
        <v>3952541</v>
      </c>
      <c r="G15" s="52">
        <v>4005970</v>
      </c>
      <c r="H15" s="52">
        <v>4061288</v>
      </c>
      <c r="I15" s="52">
        <v>4239400</v>
      </c>
      <c r="J15" s="52">
        <v>4399474</v>
      </c>
      <c r="K15" s="52">
        <v>4622367</v>
      </c>
      <c r="L15" s="52">
        <v>4815138</v>
      </c>
      <c r="M15" s="52">
        <v>4998220</v>
      </c>
      <c r="N15" s="52">
        <v>5258388</v>
      </c>
      <c r="O15" s="52">
        <v>5558255</v>
      </c>
      <c r="P15" s="52">
        <v>5819849</v>
      </c>
      <c r="Q15" s="52">
        <v>5902905</v>
      </c>
      <c r="R15" s="52">
        <v>5898693</v>
      </c>
      <c r="S15" s="52">
        <v>5887394</v>
      </c>
      <c r="T15" s="52">
        <v>5853140</v>
      </c>
      <c r="U15" s="52">
        <v>5789221</v>
      </c>
      <c r="V15" s="52">
        <v>5656944</v>
      </c>
      <c r="W15" s="52">
        <v>5519488</v>
      </c>
      <c r="X15" s="52">
        <v>5315439</v>
      </c>
      <c r="Y15" s="52">
        <v>5279867</v>
      </c>
      <c r="DA15" s="63" t="s">
        <v>1099</v>
      </c>
    </row>
    <row r="16" spans="1:105" ht="12" customHeight="1" x14ac:dyDescent="0.25">
      <c r="A16" s="97" t="s">
        <v>121</v>
      </c>
      <c r="B16" s="52">
        <v>143521</v>
      </c>
      <c r="C16" s="52">
        <v>138643</v>
      </c>
      <c r="D16" s="52">
        <v>134109</v>
      </c>
      <c r="E16" s="52">
        <v>138116</v>
      </c>
      <c r="F16" s="52">
        <v>141475</v>
      </c>
      <c r="G16" s="52">
        <v>155057</v>
      </c>
      <c r="H16" s="52">
        <v>187198</v>
      </c>
      <c r="I16" s="52">
        <v>246145</v>
      </c>
      <c r="J16" s="52">
        <v>287194</v>
      </c>
      <c r="K16" s="52">
        <v>358665</v>
      </c>
      <c r="L16" s="52">
        <v>539102</v>
      </c>
      <c r="M16" s="52">
        <v>667557</v>
      </c>
      <c r="N16" s="52">
        <v>729928</v>
      </c>
      <c r="O16" s="52">
        <v>746216</v>
      </c>
      <c r="P16" s="52">
        <v>800680</v>
      </c>
      <c r="Q16" s="52">
        <v>823482</v>
      </c>
      <c r="R16" s="52">
        <v>844735</v>
      </c>
      <c r="S16" s="52">
        <v>839853</v>
      </c>
      <c r="T16" s="52">
        <v>886921</v>
      </c>
      <c r="U16" s="52">
        <v>907545</v>
      </c>
      <c r="V16" s="52">
        <v>884726</v>
      </c>
      <c r="W16" s="52">
        <v>911623</v>
      </c>
      <c r="X16" s="52">
        <v>999373</v>
      </c>
      <c r="Y16" s="52">
        <v>1056641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DA18" s="63" t="s">
        <v>1101</v>
      </c>
    </row>
    <row r="19" spans="1:105" ht="12" customHeight="1" x14ac:dyDescent="0.25">
      <c r="A19" s="97" t="s">
        <v>50</v>
      </c>
      <c r="B19" s="52">
        <v>2177896</v>
      </c>
      <c r="C19" s="52">
        <v>2110456</v>
      </c>
      <c r="D19" s="52">
        <v>2116145</v>
      </c>
      <c r="E19" s="52">
        <v>2139264</v>
      </c>
      <c r="F19" s="52">
        <v>2166865</v>
      </c>
      <c r="G19" s="52">
        <v>2166947</v>
      </c>
      <c r="H19" s="52">
        <v>2108335</v>
      </c>
      <c r="I19" s="52">
        <v>2144390</v>
      </c>
      <c r="J19" s="52">
        <v>2136271</v>
      </c>
      <c r="K19" s="52">
        <v>2170050</v>
      </c>
      <c r="L19" s="52">
        <v>2228541</v>
      </c>
      <c r="M19" s="52">
        <v>2275871</v>
      </c>
      <c r="N19" s="52">
        <v>2281761</v>
      </c>
      <c r="O19" s="52">
        <v>2321350</v>
      </c>
      <c r="P19" s="52">
        <v>2376523</v>
      </c>
      <c r="Q19" s="52">
        <v>2330855</v>
      </c>
      <c r="R19" s="52">
        <v>2193677</v>
      </c>
      <c r="S19" s="52">
        <v>2063661</v>
      </c>
      <c r="T19" s="52">
        <v>1958964</v>
      </c>
      <c r="U19" s="52">
        <v>1867456</v>
      </c>
      <c r="V19" s="52">
        <v>1733309</v>
      </c>
      <c r="W19" s="52">
        <v>1555232</v>
      </c>
      <c r="X19" s="52">
        <v>1321763</v>
      </c>
      <c r="Y19" s="52">
        <v>1181070</v>
      </c>
      <c r="DA19" s="63" t="s">
        <v>1102</v>
      </c>
    </row>
    <row r="20" spans="1:105" ht="12" customHeight="1" x14ac:dyDescent="0.25">
      <c r="A20" s="109" t="s">
        <v>120</v>
      </c>
      <c r="B20" s="36">
        <v>2592396</v>
      </c>
      <c r="C20" s="36">
        <v>2568884</v>
      </c>
      <c r="D20" s="36">
        <v>2582538</v>
      </c>
      <c r="E20" s="36">
        <v>2624196</v>
      </c>
      <c r="F20" s="36">
        <v>2595198</v>
      </c>
      <c r="G20" s="36">
        <v>2667849</v>
      </c>
      <c r="H20" s="36">
        <v>2805819</v>
      </c>
      <c r="I20" s="36">
        <v>3025281</v>
      </c>
      <c r="J20" s="36">
        <v>3240534</v>
      </c>
      <c r="K20" s="36">
        <v>3512469</v>
      </c>
      <c r="L20" s="36">
        <v>3816940</v>
      </c>
      <c r="M20" s="36">
        <v>4055618</v>
      </c>
      <c r="N20" s="36">
        <v>4336179</v>
      </c>
      <c r="O20" s="36">
        <v>4577138</v>
      </c>
      <c r="P20" s="36">
        <v>4823423</v>
      </c>
      <c r="Q20" s="36">
        <v>4947934</v>
      </c>
      <c r="R20" s="36">
        <v>5073284</v>
      </c>
      <c r="S20" s="36">
        <v>5162289</v>
      </c>
      <c r="T20" s="36">
        <v>5264073</v>
      </c>
      <c r="U20" s="36">
        <v>5307910</v>
      </c>
      <c r="V20" s="36">
        <v>5313362</v>
      </c>
      <c r="W20" s="36">
        <v>5437006</v>
      </c>
      <c r="X20" s="36">
        <v>5707675</v>
      </c>
      <c r="Y20" s="36">
        <v>5965025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372679</v>
      </c>
      <c r="D24" s="52">
        <v>372747</v>
      </c>
      <c r="E24" s="52">
        <v>373258</v>
      </c>
      <c r="F24" s="52">
        <v>374762</v>
      </c>
      <c r="G24" s="52">
        <v>377882</v>
      </c>
      <c r="H24" s="52">
        <v>383195</v>
      </c>
      <c r="I24" s="52">
        <v>391351</v>
      </c>
      <c r="J24" s="52">
        <v>403062</v>
      </c>
      <c r="K24" s="52">
        <v>419225</v>
      </c>
      <c r="L24" s="52">
        <v>440765</v>
      </c>
      <c r="M24" s="52">
        <v>468751</v>
      </c>
      <c r="N24" s="52">
        <v>504310</v>
      </c>
      <c r="O24" s="52">
        <v>474047</v>
      </c>
      <c r="P24" s="52">
        <v>230024</v>
      </c>
      <c r="Q24" s="52">
        <v>295060</v>
      </c>
      <c r="R24" s="52">
        <v>371784</v>
      </c>
      <c r="S24" s="52">
        <v>460812</v>
      </c>
      <c r="T24" s="52">
        <v>506455</v>
      </c>
      <c r="U24" s="52">
        <v>536542</v>
      </c>
      <c r="V24" s="52">
        <v>561453</v>
      </c>
      <c r="W24" s="52">
        <v>602218</v>
      </c>
      <c r="X24" s="52">
        <v>632218</v>
      </c>
      <c r="Y24" s="52">
        <v>662787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48512</v>
      </c>
      <c r="D26" s="52">
        <v>48622</v>
      </c>
      <c r="E26" s="52">
        <v>49383</v>
      </c>
      <c r="F26" s="52">
        <v>51467</v>
      </c>
      <c r="G26" s="52">
        <v>55492</v>
      </c>
      <c r="H26" s="52">
        <v>62175</v>
      </c>
      <c r="I26" s="52">
        <v>43202</v>
      </c>
      <c r="J26" s="52">
        <v>38153</v>
      </c>
      <c r="K26" s="52">
        <v>57275</v>
      </c>
      <c r="L26" s="52">
        <v>58193</v>
      </c>
      <c r="M26" s="52">
        <v>57816</v>
      </c>
      <c r="N26" s="52">
        <v>62264</v>
      </c>
      <c r="O26" s="52">
        <v>71768</v>
      </c>
      <c r="P26" s="52">
        <v>57821</v>
      </c>
      <c r="Q26" s="52">
        <v>58289</v>
      </c>
      <c r="R26" s="52">
        <v>72594</v>
      </c>
      <c r="S26" s="52">
        <v>92947</v>
      </c>
      <c r="T26" s="52">
        <v>105113</v>
      </c>
      <c r="U26" s="52">
        <v>109892</v>
      </c>
      <c r="V26" s="52">
        <v>106846</v>
      </c>
      <c r="W26" s="52">
        <v>105823</v>
      </c>
      <c r="X26" s="52">
        <v>101984</v>
      </c>
      <c r="Y26" s="52">
        <v>111264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14948</v>
      </c>
      <c r="D28" s="52">
        <v>14952</v>
      </c>
      <c r="E28" s="52">
        <v>14984</v>
      </c>
      <c r="F28" s="52">
        <v>15083</v>
      </c>
      <c r="G28" s="52">
        <v>15278</v>
      </c>
      <c r="H28" s="52">
        <v>15630</v>
      </c>
      <c r="I28" s="52">
        <v>16164</v>
      </c>
      <c r="J28" s="52">
        <v>30319</v>
      </c>
      <c r="K28" s="52">
        <v>24643</v>
      </c>
      <c r="L28" s="52">
        <v>29166</v>
      </c>
      <c r="M28" s="52">
        <v>37994</v>
      </c>
      <c r="N28" s="52">
        <v>52213</v>
      </c>
      <c r="O28" s="52">
        <v>78623</v>
      </c>
      <c r="P28" s="52">
        <v>24995</v>
      </c>
      <c r="Q28" s="52">
        <v>37257</v>
      </c>
      <c r="R28" s="52">
        <v>38652</v>
      </c>
      <c r="S28" s="52">
        <v>39494</v>
      </c>
      <c r="T28" s="52">
        <v>28947</v>
      </c>
      <c r="U28" s="52">
        <v>18189</v>
      </c>
      <c r="V28" s="52">
        <v>17395</v>
      </c>
      <c r="W28" s="52">
        <v>21883</v>
      </c>
      <c r="X28" s="52">
        <v>24582</v>
      </c>
      <c r="Y28" s="52">
        <v>33469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5</v>
      </c>
      <c r="D29" s="52">
        <v>5</v>
      </c>
      <c r="E29" s="52">
        <v>6</v>
      </c>
      <c r="F29" s="52">
        <v>5</v>
      </c>
      <c r="G29" s="52">
        <v>5</v>
      </c>
      <c r="H29" s="52">
        <v>5</v>
      </c>
      <c r="I29" s="52">
        <v>6</v>
      </c>
      <c r="J29" s="52">
        <v>13</v>
      </c>
      <c r="K29" s="52">
        <v>11</v>
      </c>
      <c r="L29" s="52">
        <v>14</v>
      </c>
      <c r="M29" s="52">
        <v>18</v>
      </c>
      <c r="N29" s="52">
        <v>24</v>
      </c>
      <c r="O29" s="52">
        <v>34</v>
      </c>
      <c r="P29" s="52">
        <v>5</v>
      </c>
      <c r="Q29" s="52">
        <v>13</v>
      </c>
      <c r="R29" s="52">
        <v>24</v>
      </c>
      <c r="S29" s="52">
        <v>35</v>
      </c>
      <c r="T29" s="52">
        <v>42</v>
      </c>
      <c r="U29" s="52">
        <v>49</v>
      </c>
      <c r="V29" s="52">
        <v>44</v>
      </c>
      <c r="W29" s="52">
        <v>44</v>
      </c>
      <c r="X29" s="52">
        <v>50</v>
      </c>
      <c r="Y29" s="52">
        <v>52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81167</v>
      </c>
      <c r="D30" s="52">
        <v>81297</v>
      </c>
      <c r="E30" s="52">
        <v>82186</v>
      </c>
      <c r="F30" s="52">
        <v>84528</v>
      </c>
      <c r="G30" s="52">
        <v>89032</v>
      </c>
      <c r="H30" s="52">
        <v>96469</v>
      </c>
      <c r="I30" s="52">
        <v>59028</v>
      </c>
      <c r="J30" s="52">
        <v>51813</v>
      </c>
      <c r="K30" s="52">
        <v>63726</v>
      </c>
      <c r="L30" s="52">
        <v>63209</v>
      </c>
      <c r="M30" s="52">
        <v>65740</v>
      </c>
      <c r="N30" s="52">
        <v>67229</v>
      </c>
      <c r="O30" s="52">
        <v>61746</v>
      </c>
      <c r="P30" s="52">
        <v>42109</v>
      </c>
      <c r="Q30" s="52">
        <v>43564</v>
      </c>
      <c r="R30" s="52">
        <v>42786</v>
      </c>
      <c r="S30" s="52">
        <v>48491</v>
      </c>
      <c r="T30" s="52">
        <v>43792</v>
      </c>
      <c r="U30" s="52">
        <v>42962</v>
      </c>
      <c r="V30" s="52">
        <v>41697</v>
      </c>
      <c r="W30" s="52">
        <v>40165</v>
      </c>
      <c r="X30" s="52">
        <v>36321</v>
      </c>
      <c r="Y30" s="52">
        <v>34699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29</v>
      </c>
      <c r="D31" s="52">
        <v>29</v>
      </c>
      <c r="E31" s="52">
        <v>29</v>
      </c>
      <c r="F31" s="52">
        <v>30</v>
      </c>
      <c r="G31" s="52">
        <v>31</v>
      </c>
      <c r="H31" s="52">
        <v>34</v>
      </c>
      <c r="I31" s="52">
        <v>21</v>
      </c>
      <c r="J31" s="52">
        <v>18</v>
      </c>
      <c r="K31" s="52">
        <v>25</v>
      </c>
      <c r="L31" s="52">
        <v>29</v>
      </c>
      <c r="M31" s="52">
        <v>30</v>
      </c>
      <c r="N31" s="52">
        <v>45</v>
      </c>
      <c r="O31" s="52">
        <v>52</v>
      </c>
      <c r="P31" s="52">
        <v>49</v>
      </c>
      <c r="Q31" s="52">
        <v>64</v>
      </c>
      <c r="R31" s="52">
        <v>62</v>
      </c>
      <c r="S31" s="52">
        <v>83</v>
      </c>
      <c r="T31" s="52">
        <v>68</v>
      </c>
      <c r="U31" s="52">
        <v>41</v>
      </c>
      <c r="V31" s="52">
        <v>28</v>
      </c>
      <c r="W31" s="52">
        <v>47</v>
      </c>
      <c r="X31" s="52">
        <v>64</v>
      </c>
      <c r="Y31" s="52">
        <v>54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611831</v>
      </c>
      <c r="D32" s="52">
        <v>612882</v>
      </c>
      <c r="E32" s="52">
        <v>620453</v>
      </c>
      <c r="F32" s="52">
        <v>642024</v>
      </c>
      <c r="G32" s="52">
        <v>685508</v>
      </c>
      <c r="H32" s="52">
        <v>758757</v>
      </c>
      <c r="I32" s="52">
        <v>503292</v>
      </c>
      <c r="J32" s="52">
        <v>515388</v>
      </c>
      <c r="K32" s="52">
        <v>637234</v>
      </c>
      <c r="L32" s="52">
        <v>695490</v>
      </c>
      <c r="M32" s="52">
        <v>725776</v>
      </c>
      <c r="N32" s="52">
        <v>753055</v>
      </c>
      <c r="O32" s="52">
        <v>758153</v>
      </c>
      <c r="P32" s="52">
        <v>642187</v>
      </c>
      <c r="Q32" s="52">
        <v>753737</v>
      </c>
      <c r="R32" s="52">
        <v>833694</v>
      </c>
      <c r="S32" s="52">
        <v>924789</v>
      </c>
      <c r="T32" s="52">
        <v>957316</v>
      </c>
      <c r="U32" s="52">
        <v>977289</v>
      </c>
      <c r="V32" s="52">
        <v>983221</v>
      </c>
      <c r="W32" s="52">
        <v>942434</v>
      </c>
      <c r="X32" s="52">
        <v>874261</v>
      </c>
      <c r="Y32" s="52">
        <v>865523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22425</v>
      </c>
      <c r="D33" s="52">
        <v>22459</v>
      </c>
      <c r="E33" s="52">
        <v>22699</v>
      </c>
      <c r="F33" s="52">
        <v>23376</v>
      </c>
      <c r="G33" s="52">
        <v>24773</v>
      </c>
      <c r="H33" s="52">
        <v>27242</v>
      </c>
      <c r="I33" s="52">
        <v>17788</v>
      </c>
      <c r="J33" s="52">
        <v>20004</v>
      </c>
      <c r="K33" s="52">
        <v>25205</v>
      </c>
      <c r="L33" s="52">
        <v>31391</v>
      </c>
      <c r="M33" s="52">
        <v>41390</v>
      </c>
      <c r="N33" s="52">
        <v>53728</v>
      </c>
      <c r="O33" s="52">
        <v>67538</v>
      </c>
      <c r="P33" s="52">
        <v>73946</v>
      </c>
      <c r="Q33" s="52">
        <v>98349</v>
      </c>
      <c r="R33" s="52">
        <v>116031</v>
      </c>
      <c r="S33" s="52">
        <v>143698</v>
      </c>
      <c r="T33" s="52">
        <v>162298</v>
      </c>
      <c r="U33" s="52">
        <v>135678</v>
      </c>
      <c r="V33" s="52">
        <v>118519</v>
      </c>
      <c r="W33" s="52">
        <v>119630</v>
      </c>
      <c r="X33" s="52">
        <v>134766</v>
      </c>
      <c r="Y33" s="52">
        <v>141022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340296</v>
      </c>
      <c r="D36" s="52">
        <v>340829</v>
      </c>
      <c r="E36" s="52">
        <v>344704</v>
      </c>
      <c r="F36" s="52">
        <v>355875</v>
      </c>
      <c r="G36" s="52">
        <v>378655</v>
      </c>
      <c r="H36" s="52">
        <v>417476</v>
      </c>
      <c r="I36" s="52">
        <v>272590</v>
      </c>
      <c r="J36" s="52">
        <v>270380</v>
      </c>
      <c r="K36" s="52">
        <v>328813</v>
      </c>
      <c r="L36" s="52">
        <v>361457</v>
      </c>
      <c r="M36" s="52">
        <v>372241</v>
      </c>
      <c r="N36" s="52">
        <v>377536</v>
      </c>
      <c r="O36" s="52">
        <v>356488</v>
      </c>
      <c r="P36" s="52">
        <v>274259</v>
      </c>
      <c r="Q36" s="52">
        <v>322151</v>
      </c>
      <c r="R36" s="52">
        <v>349973</v>
      </c>
      <c r="S36" s="52">
        <v>395838</v>
      </c>
      <c r="T36" s="52">
        <v>402588</v>
      </c>
      <c r="U36" s="52">
        <v>381788</v>
      </c>
      <c r="V36" s="52">
        <v>350802</v>
      </c>
      <c r="W36" s="52">
        <v>325589</v>
      </c>
      <c r="X36" s="52">
        <v>283418</v>
      </c>
      <c r="Y36" s="52">
        <v>257122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405062</v>
      </c>
      <c r="D37" s="36">
        <v>405807</v>
      </c>
      <c r="E37" s="36">
        <v>411096</v>
      </c>
      <c r="F37" s="36">
        <v>425838</v>
      </c>
      <c r="G37" s="36">
        <v>455169</v>
      </c>
      <c r="H37" s="36">
        <v>504091</v>
      </c>
      <c r="I37" s="36">
        <v>335729</v>
      </c>
      <c r="J37" s="36">
        <v>349596</v>
      </c>
      <c r="K37" s="36">
        <v>426406</v>
      </c>
      <c r="L37" s="36">
        <v>463854</v>
      </c>
      <c r="M37" s="36">
        <v>506093</v>
      </c>
      <c r="N37" s="36">
        <v>557567</v>
      </c>
      <c r="O37" s="36">
        <v>613124</v>
      </c>
      <c r="P37" s="36">
        <v>518233</v>
      </c>
      <c r="Q37" s="36">
        <v>620253</v>
      </c>
      <c r="R37" s="36">
        <v>693372</v>
      </c>
      <c r="S37" s="36">
        <v>773996</v>
      </c>
      <c r="T37" s="36">
        <v>809628</v>
      </c>
      <c r="U37" s="36">
        <v>819863</v>
      </c>
      <c r="V37" s="36">
        <v>835183</v>
      </c>
      <c r="W37" s="36">
        <v>825204</v>
      </c>
      <c r="X37" s="36">
        <v>806100</v>
      </c>
      <c r="Y37" s="36">
        <v>834312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281727</v>
      </c>
      <c r="D41" s="52">
        <v>392090</v>
      </c>
      <c r="E41" s="52">
        <v>438035</v>
      </c>
      <c r="F41" s="52">
        <v>373365</v>
      </c>
      <c r="G41" s="52">
        <v>450615</v>
      </c>
      <c r="H41" s="52">
        <v>462553</v>
      </c>
      <c r="I41" s="52">
        <v>646868</v>
      </c>
      <c r="J41" s="52">
        <v>610196</v>
      </c>
      <c r="K41" s="52">
        <v>724939</v>
      </c>
      <c r="L41" s="52">
        <v>803727</v>
      </c>
      <c r="M41" s="52">
        <v>754759</v>
      </c>
      <c r="N41" s="52">
        <v>790761</v>
      </c>
      <c r="O41" s="52">
        <v>754595</v>
      </c>
      <c r="P41" s="52">
        <v>531482</v>
      </c>
      <c r="Q41" s="52">
        <v>373903</v>
      </c>
      <c r="R41" s="52">
        <v>359956</v>
      </c>
      <c r="S41" s="52">
        <v>419801</v>
      </c>
      <c r="T41" s="52">
        <v>503542</v>
      </c>
      <c r="U41" s="52">
        <v>488871</v>
      </c>
      <c r="V41" s="52">
        <v>432758</v>
      </c>
      <c r="W41" s="52">
        <v>547785</v>
      </c>
      <c r="X41" s="52">
        <v>669418</v>
      </c>
      <c r="Y41" s="52">
        <v>779444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55368</v>
      </c>
      <c r="D43" s="52">
        <v>59005</v>
      </c>
      <c r="E43" s="52">
        <v>48225</v>
      </c>
      <c r="F43" s="52">
        <v>65032</v>
      </c>
      <c r="G43" s="52">
        <v>64616</v>
      </c>
      <c r="H43" s="52">
        <v>74134</v>
      </c>
      <c r="I43" s="52">
        <v>39969</v>
      </c>
      <c r="J43" s="52">
        <v>38754</v>
      </c>
      <c r="K43" s="52">
        <v>69092</v>
      </c>
      <c r="L43" s="52">
        <v>91379</v>
      </c>
      <c r="M43" s="52">
        <v>114918</v>
      </c>
      <c r="N43" s="52">
        <v>111215</v>
      </c>
      <c r="O43" s="52">
        <v>121193</v>
      </c>
      <c r="P43" s="52">
        <v>93381</v>
      </c>
      <c r="Q43" s="52">
        <v>81414</v>
      </c>
      <c r="R43" s="52">
        <v>94662</v>
      </c>
      <c r="S43" s="52">
        <v>121070</v>
      </c>
      <c r="T43" s="52">
        <v>127779</v>
      </c>
      <c r="U43" s="52">
        <v>176766</v>
      </c>
      <c r="V43" s="52">
        <v>133516</v>
      </c>
      <c r="W43" s="52">
        <v>203414</v>
      </c>
      <c r="X43" s="52">
        <v>140248</v>
      </c>
      <c r="Y43" s="52">
        <v>102236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17527</v>
      </c>
      <c r="D45" s="52">
        <v>26121</v>
      </c>
      <c r="E45" s="52">
        <v>28672</v>
      </c>
      <c r="F45" s="52">
        <v>25699</v>
      </c>
      <c r="G45" s="52">
        <v>30859</v>
      </c>
      <c r="H45" s="52">
        <v>32586</v>
      </c>
      <c r="I45" s="52">
        <v>43655</v>
      </c>
      <c r="J45" s="52">
        <v>57664</v>
      </c>
      <c r="K45" s="52">
        <v>42101</v>
      </c>
      <c r="L45" s="52">
        <v>38082</v>
      </c>
      <c r="M45" s="52">
        <v>34937</v>
      </c>
      <c r="N45" s="52">
        <v>41438</v>
      </c>
      <c r="O45" s="52">
        <v>58362</v>
      </c>
      <c r="P45" s="52">
        <v>13174</v>
      </c>
      <c r="Q45" s="52">
        <v>18589</v>
      </c>
      <c r="R45" s="52">
        <v>19309</v>
      </c>
      <c r="S45" s="52">
        <v>24072</v>
      </c>
      <c r="T45" s="52">
        <v>20741</v>
      </c>
      <c r="U45" s="52">
        <v>22389</v>
      </c>
      <c r="V45" s="52">
        <v>57500</v>
      </c>
      <c r="W45" s="52">
        <v>95916</v>
      </c>
      <c r="X45" s="52">
        <v>203302</v>
      </c>
      <c r="Y45" s="52">
        <v>141060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6</v>
      </c>
      <c r="D46" s="52">
        <v>6</v>
      </c>
      <c r="E46" s="52">
        <v>14</v>
      </c>
      <c r="F46" s="52">
        <v>7</v>
      </c>
      <c r="G46" s="52">
        <v>21</v>
      </c>
      <c r="H46" s="52">
        <v>29</v>
      </c>
      <c r="I46" s="52">
        <v>54</v>
      </c>
      <c r="J46" s="52">
        <v>46</v>
      </c>
      <c r="K46" s="52">
        <v>79</v>
      </c>
      <c r="L46" s="52">
        <v>162</v>
      </c>
      <c r="M46" s="52">
        <v>62</v>
      </c>
      <c r="N46" s="52">
        <v>0</v>
      </c>
      <c r="O46" s="52">
        <v>0</v>
      </c>
      <c r="P46" s="52">
        <v>14</v>
      </c>
      <c r="Q46" s="52">
        <v>0</v>
      </c>
      <c r="R46" s="52">
        <v>0</v>
      </c>
      <c r="S46" s="52">
        <v>0</v>
      </c>
      <c r="T46" s="52">
        <v>35</v>
      </c>
      <c r="U46" s="52">
        <v>63</v>
      </c>
      <c r="V46" s="52">
        <v>32</v>
      </c>
      <c r="W46" s="52">
        <v>196</v>
      </c>
      <c r="X46" s="52">
        <v>650</v>
      </c>
      <c r="Y46" s="52">
        <v>309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66398</v>
      </c>
      <c r="D47" s="52">
        <v>57230</v>
      </c>
      <c r="E47" s="52">
        <v>59744</v>
      </c>
      <c r="F47" s="52">
        <v>64768</v>
      </c>
      <c r="G47" s="52">
        <v>79138</v>
      </c>
      <c r="H47" s="52">
        <v>71379</v>
      </c>
      <c r="I47" s="52">
        <v>49901</v>
      </c>
      <c r="J47" s="52">
        <v>30445</v>
      </c>
      <c r="K47" s="52">
        <v>57480</v>
      </c>
      <c r="L47" s="52">
        <v>43816</v>
      </c>
      <c r="M47" s="52">
        <v>43163</v>
      </c>
      <c r="N47" s="52">
        <v>41985</v>
      </c>
      <c r="O47" s="52">
        <v>46485</v>
      </c>
      <c r="P47" s="52">
        <v>39276</v>
      </c>
      <c r="Q47" s="52">
        <v>35260</v>
      </c>
      <c r="R47" s="52">
        <v>33288</v>
      </c>
      <c r="S47" s="52">
        <v>39134</v>
      </c>
      <c r="T47" s="52">
        <v>36268</v>
      </c>
      <c r="U47" s="52">
        <v>34374</v>
      </c>
      <c r="V47" s="52">
        <v>28020</v>
      </c>
      <c r="W47" s="52">
        <v>22083</v>
      </c>
      <c r="X47" s="52">
        <v>10526</v>
      </c>
      <c r="Y47" s="52">
        <v>21831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22</v>
      </c>
      <c r="D48" s="52">
        <v>22</v>
      </c>
      <c r="E48" s="52">
        <v>11</v>
      </c>
      <c r="F48" s="52">
        <v>29</v>
      </c>
      <c r="G48" s="52">
        <v>50</v>
      </c>
      <c r="H48" s="52">
        <v>43</v>
      </c>
      <c r="I48" s="52">
        <v>67</v>
      </c>
      <c r="J48" s="52">
        <v>19</v>
      </c>
      <c r="K48" s="52">
        <v>95</v>
      </c>
      <c r="L48" s="52">
        <v>112</v>
      </c>
      <c r="M48" s="52">
        <v>91</v>
      </c>
      <c r="N48" s="52">
        <v>0</v>
      </c>
      <c r="O48" s="52">
        <v>1</v>
      </c>
      <c r="P48" s="52">
        <v>94</v>
      </c>
      <c r="Q48" s="52">
        <v>34</v>
      </c>
      <c r="R48" s="52">
        <v>58</v>
      </c>
      <c r="S48" s="52">
        <v>67</v>
      </c>
      <c r="T48" s="52">
        <v>78</v>
      </c>
      <c r="U48" s="52">
        <v>39</v>
      </c>
      <c r="V48" s="52">
        <v>13</v>
      </c>
      <c r="W48" s="52">
        <v>70</v>
      </c>
      <c r="X48" s="52">
        <v>38</v>
      </c>
      <c r="Y48" s="52">
        <v>35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537953</v>
      </c>
      <c r="D49" s="52">
        <v>649663</v>
      </c>
      <c r="E49" s="52">
        <v>689987</v>
      </c>
      <c r="F49" s="52">
        <v>646411</v>
      </c>
      <c r="G49" s="52">
        <v>738937</v>
      </c>
      <c r="H49" s="52">
        <v>814075</v>
      </c>
      <c r="I49" s="52">
        <v>681404</v>
      </c>
      <c r="J49" s="52">
        <v>675462</v>
      </c>
      <c r="K49" s="52">
        <v>860127</v>
      </c>
      <c r="L49" s="52">
        <v>888261</v>
      </c>
      <c r="M49" s="52">
        <v>908858</v>
      </c>
      <c r="N49" s="52">
        <v>1013223</v>
      </c>
      <c r="O49" s="52">
        <v>1058020</v>
      </c>
      <c r="P49" s="52">
        <v>903781</v>
      </c>
      <c r="Q49" s="52">
        <v>836793</v>
      </c>
      <c r="R49" s="52">
        <v>829482</v>
      </c>
      <c r="S49" s="52">
        <v>913490</v>
      </c>
      <c r="T49" s="52">
        <v>923062</v>
      </c>
      <c r="U49" s="52">
        <v>913370</v>
      </c>
      <c r="V49" s="52">
        <v>850944</v>
      </c>
      <c r="W49" s="52">
        <v>804978</v>
      </c>
      <c r="X49" s="52">
        <v>670212</v>
      </c>
      <c r="Y49" s="52">
        <v>829951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17547</v>
      </c>
      <c r="D50" s="52">
        <v>17925</v>
      </c>
      <c r="E50" s="52">
        <v>26706</v>
      </c>
      <c r="F50" s="52">
        <v>26735</v>
      </c>
      <c r="G50" s="52">
        <v>38355</v>
      </c>
      <c r="H50" s="52">
        <v>59383</v>
      </c>
      <c r="I50" s="52">
        <v>76735</v>
      </c>
      <c r="J50" s="52">
        <v>61053</v>
      </c>
      <c r="K50" s="52">
        <v>96676</v>
      </c>
      <c r="L50" s="52">
        <v>211828</v>
      </c>
      <c r="M50" s="52">
        <v>169845</v>
      </c>
      <c r="N50" s="52">
        <v>116099</v>
      </c>
      <c r="O50" s="52">
        <v>83826</v>
      </c>
      <c r="P50" s="52">
        <v>128410</v>
      </c>
      <c r="Q50" s="52">
        <v>121151</v>
      </c>
      <c r="R50" s="52">
        <v>137284</v>
      </c>
      <c r="S50" s="52">
        <v>138816</v>
      </c>
      <c r="T50" s="52">
        <v>209366</v>
      </c>
      <c r="U50" s="52">
        <v>156302</v>
      </c>
      <c r="V50" s="52">
        <v>95700</v>
      </c>
      <c r="W50" s="52">
        <v>146527</v>
      </c>
      <c r="X50" s="52">
        <v>222516</v>
      </c>
      <c r="Y50" s="52">
        <v>198290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2">
        <v>0</v>
      </c>
      <c r="Y52" s="52">
        <v>0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272856</v>
      </c>
      <c r="D53" s="52">
        <v>346518</v>
      </c>
      <c r="E53" s="52">
        <v>367823</v>
      </c>
      <c r="F53" s="52">
        <v>383476</v>
      </c>
      <c r="G53" s="52">
        <v>378737</v>
      </c>
      <c r="H53" s="52">
        <v>358864</v>
      </c>
      <c r="I53" s="52">
        <v>308645</v>
      </c>
      <c r="J53" s="52">
        <v>262261</v>
      </c>
      <c r="K53" s="52">
        <v>362592</v>
      </c>
      <c r="L53" s="52">
        <v>419948</v>
      </c>
      <c r="M53" s="52">
        <v>419571</v>
      </c>
      <c r="N53" s="52">
        <v>383426</v>
      </c>
      <c r="O53" s="52">
        <v>396077</v>
      </c>
      <c r="P53" s="52">
        <v>329432</v>
      </c>
      <c r="Q53" s="52">
        <v>276483</v>
      </c>
      <c r="R53" s="52">
        <v>212795</v>
      </c>
      <c r="S53" s="52">
        <v>265822</v>
      </c>
      <c r="T53" s="52">
        <v>297891</v>
      </c>
      <c r="U53" s="52">
        <v>290280</v>
      </c>
      <c r="V53" s="52">
        <v>216655</v>
      </c>
      <c r="W53" s="52">
        <v>147512</v>
      </c>
      <c r="X53" s="52">
        <v>49949</v>
      </c>
      <c r="Y53" s="52">
        <v>116429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381550</v>
      </c>
      <c r="D54" s="36">
        <v>419461</v>
      </c>
      <c r="E54" s="36">
        <v>452754</v>
      </c>
      <c r="F54" s="36">
        <v>396840</v>
      </c>
      <c r="G54" s="36">
        <v>527820</v>
      </c>
      <c r="H54" s="36">
        <v>642061</v>
      </c>
      <c r="I54" s="36">
        <v>555191</v>
      </c>
      <c r="J54" s="36">
        <v>564849</v>
      </c>
      <c r="K54" s="36">
        <v>698341</v>
      </c>
      <c r="L54" s="36">
        <v>768325</v>
      </c>
      <c r="M54" s="36">
        <v>744771</v>
      </c>
      <c r="N54" s="36">
        <v>838128</v>
      </c>
      <c r="O54" s="36">
        <v>854083</v>
      </c>
      <c r="P54" s="36">
        <v>764518</v>
      </c>
      <c r="Q54" s="36">
        <v>744764</v>
      </c>
      <c r="R54" s="36">
        <v>818722</v>
      </c>
      <c r="S54" s="36">
        <v>863001</v>
      </c>
      <c r="T54" s="36">
        <v>911412</v>
      </c>
      <c r="U54" s="36">
        <v>863700</v>
      </c>
      <c r="V54" s="36">
        <v>840635</v>
      </c>
      <c r="W54" s="36">
        <v>948848</v>
      </c>
      <c r="X54" s="36">
        <v>1076769</v>
      </c>
      <c r="Y54" s="36">
        <v>1091662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95550</v>
      </c>
      <c r="D58" s="52">
        <v>133174</v>
      </c>
      <c r="E58" s="52">
        <v>150669</v>
      </c>
      <c r="F58" s="52">
        <v>128505</v>
      </c>
      <c r="G58" s="52">
        <v>128875</v>
      </c>
      <c r="H58" s="52">
        <v>177435</v>
      </c>
      <c r="I58" s="52">
        <v>202732</v>
      </c>
      <c r="J58" s="52">
        <v>236520</v>
      </c>
      <c r="K58" s="52">
        <v>231953</v>
      </c>
      <c r="L58" s="52">
        <v>278821</v>
      </c>
      <c r="M58" s="52">
        <v>194522</v>
      </c>
      <c r="N58" s="52">
        <v>218056</v>
      </c>
      <c r="O58" s="52">
        <v>222572</v>
      </c>
      <c r="P58" s="52">
        <v>328428</v>
      </c>
      <c r="Q58" s="52">
        <v>184060</v>
      </c>
      <c r="R58" s="52">
        <v>139255</v>
      </c>
      <c r="S58" s="52">
        <v>124445</v>
      </c>
      <c r="T58" s="52">
        <v>152099</v>
      </c>
      <c r="U58" s="52">
        <v>151163</v>
      </c>
      <c r="V58" s="52">
        <v>130242</v>
      </c>
      <c r="W58" s="52">
        <v>170446</v>
      </c>
      <c r="X58" s="52">
        <v>215224</v>
      </c>
      <c r="Y58" s="52">
        <v>255635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1047</v>
      </c>
      <c r="D60" s="52">
        <v>4679</v>
      </c>
      <c r="E60" s="52">
        <v>1025</v>
      </c>
      <c r="F60" s="52">
        <v>1149</v>
      </c>
      <c r="G60" s="52">
        <v>956</v>
      </c>
      <c r="H60" s="52">
        <v>1571</v>
      </c>
      <c r="I60" s="52">
        <v>816</v>
      </c>
      <c r="J60" s="52">
        <v>4650</v>
      </c>
      <c r="K60" s="52">
        <v>13772</v>
      </c>
      <c r="L60" s="52">
        <v>9769</v>
      </c>
      <c r="M60" s="52">
        <v>5016</v>
      </c>
      <c r="N60" s="52">
        <v>5083</v>
      </c>
      <c r="O60" s="52">
        <v>9891</v>
      </c>
      <c r="P60" s="52">
        <v>6133</v>
      </c>
      <c r="Q60" s="52">
        <v>5227</v>
      </c>
      <c r="R60" s="52">
        <v>10553</v>
      </c>
      <c r="S60" s="52">
        <v>11960</v>
      </c>
      <c r="T60" s="52">
        <v>10611</v>
      </c>
      <c r="U60" s="52">
        <v>23069</v>
      </c>
      <c r="V60" s="52">
        <v>7932</v>
      </c>
      <c r="W60" s="52">
        <v>30618</v>
      </c>
      <c r="X60" s="52">
        <v>5982</v>
      </c>
      <c r="Y60" s="52">
        <v>5126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358</v>
      </c>
      <c r="D62" s="52">
        <v>939</v>
      </c>
      <c r="E62" s="52">
        <v>1233</v>
      </c>
      <c r="F62" s="52">
        <v>975</v>
      </c>
      <c r="G62" s="52">
        <v>1083</v>
      </c>
      <c r="H62" s="52">
        <v>1592</v>
      </c>
      <c r="I62" s="52">
        <v>2487</v>
      </c>
      <c r="J62" s="52">
        <v>9931</v>
      </c>
      <c r="K62" s="52">
        <v>4856</v>
      </c>
      <c r="L62" s="52">
        <v>4487</v>
      </c>
      <c r="M62" s="52">
        <v>2739</v>
      </c>
      <c r="N62" s="52">
        <v>3313</v>
      </c>
      <c r="O62" s="52">
        <v>4378</v>
      </c>
      <c r="P62" s="52">
        <v>1257</v>
      </c>
      <c r="Q62" s="52">
        <v>1086</v>
      </c>
      <c r="R62" s="52">
        <v>834</v>
      </c>
      <c r="S62" s="52">
        <v>973</v>
      </c>
      <c r="T62" s="52">
        <v>1062</v>
      </c>
      <c r="U62" s="52">
        <v>1435</v>
      </c>
      <c r="V62" s="52">
        <v>3748</v>
      </c>
      <c r="W62" s="52">
        <v>8520</v>
      </c>
      <c r="X62" s="52">
        <v>24970</v>
      </c>
      <c r="Y62" s="52">
        <v>17647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1</v>
      </c>
      <c r="F63" s="52">
        <v>0</v>
      </c>
      <c r="G63" s="52">
        <v>1</v>
      </c>
      <c r="H63" s="52">
        <v>1</v>
      </c>
      <c r="I63" s="52">
        <v>3</v>
      </c>
      <c r="J63" s="52">
        <v>8</v>
      </c>
      <c r="K63" s="52">
        <v>9</v>
      </c>
      <c r="L63" s="52">
        <v>19</v>
      </c>
      <c r="M63" s="52">
        <v>5</v>
      </c>
      <c r="N63" s="52">
        <v>0</v>
      </c>
      <c r="O63" s="52">
        <v>0</v>
      </c>
      <c r="P63" s="52">
        <v>2</v>
      </c>
      <c r="Q63" s="52">
        <v>0</v>
      </c>
      <c r="R63" s="52">
        <v>0</v>
      </c>
      <c r="S63" s="52">
        <v>0</v>
      </c>
      <c r="T63" s="52">
        <v>2</v>
      </c>
      <c r="U63" s="52">
        <v>5</v>
      </c>
      <c r="V63" s="52">
        <v>3</v>
      </c>
      <c r="W63" s="52">
        <v>18</v>
      </c>
      <c r="X63" s="52">
        <v>81</v>
      </c>
      <c r="Y63" s="52">
        <v>40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10163</v>
      </c>
      <c r="D64" s="52">
        <v>10441</v>
      </c>
      <c r="E64" s="52">
        <v>11499</v>
      </c>
      <c r="F64" s="52">
        <v>11193</v>
      </c>
      <c r="G64" s="52">
        <v>11807</v>
      </c>
      <c r="H64" s="52">
        <v>13283</v>
      </c>
      <c r="I64" s="52">
        <v>12365</v>
      </c>
      <c r="J64" s="52">
        <v>8994</v>
      </c>
      <c r="K64" s="52">
        <v>12869</v>
      </c>
      <c r="L64" s="52">
        <v>10507</v>
      </c>
      <c r="M64" s="52">
        <v>7377</v>
      </c>
      <c r="N64" s="52">
        <v>7697</v>
      </c>
      <c r="O64" s="52">
        <v>8536</v>
      </c>
      <c r="P64" s="52">
        <v>11994</v>
      </c>
      <c r="Q64" s="52">
        <v>6495</v>
      </c>
      <c r="R64" s="52">
        <v>4607</v>
      </c>
      <c r="S64" s="52">
        <v>4427</v>
      </c>
      <c r="T64" s="52">
        <v>4686</v>
      </c>
      <c r="U64" s="52">
        <v>4661</v>
      </c>
      <c r="V64" s="52">
        <v>3636</v>
      </c>
      <c r="W64" s="52">
        <v>3672</v>
      </c>
      <c r="X64" s="52">
        <v>2216</v>
      </c>
      <c r="Y64" s="52">
        <v>4946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3</v>
      </c>
      <c r="D65" s="52">
        <v>4</v>
      </c>
      <c r="E65" s="52">
        <v>2</v>
      </c>
      <c r="F65" s="52">
        <v>5</v>
      </c>
      <c r="G65" s="52">
        <v>8</v>
      </c>
      <c r="H65" s="52">
        <v>8</v>
      </c>
      <c r="I65" s="52">
        <v>17</v>
      </c>
      <c r="J65" s="52">
        <v>6</v>
      </c>
      <c r="K65" s="52">
        <v>21</v>
      </c>
      <c r="L65" s="52">
        <v>27</v>
      </c>
      <c r="M65" s="52">
        <v>16</v>
      </c>
      <c r="N65" s="52">
        <v>0</v>
      </c>
      <c r="O65" s="52">
        <v>0</v>
      </c>
      <c r="P65" s="52">
        <v>29</v>
      </c>
      <c r="Q65" s="52">
        <v>7</v>
      </c>
      <c r="R65" s="52">
        <v>9</v>
      </c>
      <c r="S65" s="52">
        <v>8</v>
      </c>
      <c r="T65" s="52">
        <v>11</v>
      </c>
      <c r="U65" s="52">
        <v>6</v>
      </c>
      <c r="V65" s="52">
        <v>2</v>
      </c>
      <c r="W65" s="52">
        <v>13</v>
      </c>
      <c r="X65" s="52">
        <v>9</v>
      </c>
      <c r="Y65" s="52">
        <v>9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82340</v>
      </c>
      <c r="D66" s="52">
        <v>118520</v>
      </c>
      <c r="E66" s="52">
        <v>132794</v>
      </c>
      <c r="F66" s="52">
        <v>111712</v>
      </c>
      <c r="G66" s="52">
        <v>110253</v>
      </c>
      <c r="H66" s="52">
        <v>151499</v>
      </c>
      <c r="I66" s="52">
        <v>168846</v>
      </c>
      <c r="J66" s="52">
        <v>199544</v>
      </c>
      <c r="K66" s="52">
        <v>192555</v>
      </c>
      <c r="L66" s="52">
        <v>212989</v>
      </c>
      <c r="M66" s="52">
        <v>155353</v>
      </c>
      <c r="N66" s="52">
        <v>185760</v>
      </c>
      <c r="O66" s="52">
        <v>194266</v>
      </c>
      <c r="P66" s="52">
        <v>275941</v>
      </c>
      <c r="Q66" s="52">
        <v>154153</v>
      </c>
      <c r="R66" s="52">
        <v>114804</v>
      </c>
      <c r="S66" s="52">
        <v>103334</v>
      </c>
      <c r="T66" s="52">
        <v>119283</v>
      </c>
      <c r="U66" s="52">
        <v>123860</v>
      </c>
      <c r="V66" s="52">
        <v>110433</v>
      </c>
      <c r="W66" s="52">
        <v>133857</v>
      </c>
      <c r="X66" s="52">
        <v>141099</v>
      </c>
      <c r="Y66" s="52">
        <v>188063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2686</v>
      </c>
      <c r="D67" s="52">
        <v>3270</v>
      </c>
      <c r="E67" s="52">
        <v>5140</v>
      </c>
      <c r="F67" s="52">
        <v>4620</v>
      </c>
      <c r="G67" s="52">
        <v>5723</v>
      </c>
      <c r="H67" s="52">
        <v>11052</v>
      </c>
      <c r="I67" s="52">
        <v>19014</v>
      </c>
      <c r="J67" s="52">
        <v>18037</v>
      </c>
      <c r="K67" s="52">
        <v>21643</v>
      </c>
      <c r="L67" s="52">
        <v>50792</v>
      </c>
      <c r="M67" s="52">
        <v>29032</v>
      </c>
      <c r="N67" s="52">
        <v>21286</v>
      </c>
      <c r="O67" s="52">
        <v>15392</v>
      </c>
      <c r="P67" s="52">
        <v>39205</v>
      </c>
      <c r="Q67" s="52">
        <v>22319</v>
      </c>
      <c r="R67" s="52">
        <v>19001</v>
      </c>
      <c r="S67" s="52">
        <v>15703</v>
      </c>
      <c r="T67" s="52">
        <v>27055</v>
      </c>
      <c r="U67" s="52">
        <v>21196</v>
      </c>
      <c r="V67" s="52">
        <v>12420</v>
      </c>
      <c r="W67" s="52">
        <v>24366</v>
      </c>
      <c r="X67" s="52">
        <v>46849</v>
      </c>
      <c r="Y67" s="52">
        <v>44930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39840</v>
      </c>
      <c r="D70" s="52">
        <v>60246</v>
      </c>
      <c r="E70" s="52">
        <v>67537</v>
      </c>
      <c r="F70" s="52">
        <v>63152</v>
      </c>
      <c r="G70" s="52">
        <v>53841</v>
      </c>
      <c r="H70" s="52">
        <v>63616</v>
      </c>
      <c r="I70" s="52">
        <v>72435</v>
      </c>
      <c r="J70" s="52">
        <v>74995</v>
      </c>
      <c r="K70" s="52">
        <v>79274</v>
      </c>
      <c r="L70" s="52">
        <v>98538</v>
      </c>
      <c r="M70" s="52">
        <v>70097</v>
      </c>
      <c r="N70" s="52">
        <v>68443</v>
      </c>
      <c r="O70" s="52">
        <v>70516</v>
      </c>
      <c r="P70" s="52">
        <v>98902</v>
      </c>
      <c r="Q70" s="52">
        <v>49830</v>
      </c>
      <c r="R70" s="52">
        <v>28727</v>
      </c>
      <c r="S70" s="52">
        <v>29305</v>
      </c>
      <c r="T70" s="52">
        <v>37467</v>
      </c>
      <c r="U70" s="52">
        <v>38024</v>
      </c>
      <c r="V70" s="52">
        <v>26688</v>
      </c>
      <c r="W70" s="52">
        <v>22934</v>
      </c>
      <c r="X70" s="52">
        <v>9541</v>
      </c>
      <c r="Y70" s="52">
        <v>24638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55710</v>
      </c>
      <c r="D71" s="36">
        <v>72928</v>
      </c>
      <c r="E71" s="36">
        <v>83132</v>
      </c>
      <c r="F71" s="36">
        <v>65353</v>
      </c>
      <c r="G71" s="36">
        <v>75034</v>
      </c>
      <c r="H71" s="36">
        <v>113819</v>
      </c>
      <c r="I71" s="36">
        <v>130297</v>
      </c>
      <c r="J71" s="36">
        <v>161525</v>
      </c>
      <c r="K71" s="36">
        <v>152679</v>
      </c>
      <c r="L71" s="36">
        <v>180283</v>
      </c>
      <c r="M71" s="36">
        <v>124425</v>
      </c>
      <c r="N71" s="36">
        <v>149613</v>
      </c>
      <c r="O71" s="36">
        <v>152056</v>
      </c>
      <c r="P71" s="36">
        <v>229526</v>
      </c>
      <c r="Q71" s="36">
        <v>134230</v>
      </c>
      <c r="R71" s="36">
        <v>110528</v>
      </c>
      <c r="S71" s="36">
        <v>95140</v>
      </c>
      <c r="T71" s="36">
        <v>114632</v>
      </c>
      <c r="U71" s="36">
        <v>113139</v>
      </c>
      <c r="V71" s="36">
        <v>103554</v>
      </c>
      <c r="W71" s="36">
        <v>147512</v>
      </c>
      <c r="X71" s="36">
        <v>205683</v>
      </c>
      <c r="Y71" s="36">
        <v>230997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186177</v>
      </c>
      <c r="D75" s="52">
        <v>258916</v>
      </c>
      <c r="E75" s="52">
        <v>287366</v>
      </c>
      <c r="F75" s="52">
        <v>244860</v>
      </c>
      <c r="G75" s="52">
        <v>321740</v>
      </c>
      <c r="H75" s="52">
        <v>285118</v>
      </c>
      <c r="I75" s="52">
        <v>444136</v>
      </c>
      <c r="J75" s="52">
        <v>373676</v>
      </c>
      <c r="K75" s="52">
        <v>492986</v>
      </c>
      <c r="L75" s="52">
        <v>524906</v>
      </c>
      <c r="M75" s="52">
        <v>560237</v>
      </c>
      <c r="N75" s="52">
        <v>572705</v>
      </c>
      <c r="O75" s="52">
        <v>532023</v>
      </c>
      <c r="P75" s="52">
        <v>203054</v>
      </c>
      <c r="Q75" s="52">
        <v>189843</v>
      </c>
      <c r="R75" s="52">
        <v>220701</v>
      </c>
      <c r="S75" s="52">
        <v>295356</v>
      </c>
      <c r="T75" s="52">
        <v>351443</v>
      </c>
      <c r="U75" s="52">
        <v>337708</v>
      </c>
      <c r="V75" s="52">
        <v>302516</v>
      </c>
      <c r="W75" s="52">
        <v>377339</v>
      </c>
      <c r="X75" s="52">
        <v>454194</v>
      </c>
      <c r="Y75" s="52">
        <v>523809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54321</v>
      </c>
      <c r="D77" s="52">
        <v>54326</v>
      </c>
      <c r="E77" s="52">
        <v>47200</v>
      </c>
      <c r="F77" s="52">
        <v>63883</v>
      </c>
      <c r="G77" s="52">
        <v>63660</v>
      </c>
      <c r="H77" s="52">
        <v>72563</v>
      </c>
      <c r="I77" s="52">
        <v>39153</v>
      </c>
      <c r="J77" s="52">
        <v>34104</v>
      </c>
      <c r="K77" s="52">
        <v>55320</v>
      </c>
      <c r="L77" s="52">
        <v>81610</v>
      </c>
      <c r="M77" s="52">
        <v>109902</v>
      </c>
      <c r="N77" s="52">
        <v>106132</v>
      </c>
      <c r="O77" s="52">
        <v>111302</v>
      </c>
      <c r="P77" s="52">
        <v>87248</v>
      </c>
      <c r="Q77" s="52">
        <v>76187</v>
      </c>
      <c r="R77" s="52">
        <v>84109</v>
      </c>
      <c r="S77" s="52">
        <v>109110</v>
      </c>
      <c r="T77" s="52">
        <v>117168</v>
      </c>
      <c r="U77" s="52">
        <v>153697</v>
      </c>
      <c r="V77" s="52">
        <v>125584</v>
      </c>
      <c r="W77" s="52">
        <v>172796</v>
      </c>
      <c r="X77" s="52">
        <v>134266</v>
      </c>
      <c r="Y77" s="52">
        <v>97110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17169</v>
      </c>
      <c r="D79" s="52">
        <f t="shared" si="0"/>
        <v>25182</v>
      </c>
      <c r="E79" s="52">
        <f t="shared" si="0"/>
        <v>27439</v>
      </c>
      <c r="F79" s="52">
        <f t="shared" si="0"/>
        <v>24724</v>
      </c>
      <c r="G79" s="52">
        <f t="shared" si="0"/>
        <v>29776</v>
      </c>
      <c r="H79" s="52">
        <f t="shared" si="0"/>
        <v>30994</v>
      </c>
      <c r="I79" s="52">
        <f t="shared" si="0"/>
        <v>41168</v>
      </c>
      <c r="J79" s="52">
        <f t="shared" si="0"/>
        <v>47733</v>
      </c>
      <c r="K79" s="52">
        <f t="shared" si="0"/>
        <v>37245</v>
      </c>
      <c r="L79" s="52">
        <f t="shared" si="0"/>
        <v>33595</v>
      </c>
      <c r="M79" s="52">
        <f t="shared" si="0"/>
        <v>32198</v>
      </c>
      <c r="N79" s="52">
        <f t="shared" si="0"/>
        <v>38125</v>
      </c>
      <c r="O79" s="52">
        <f t="shared" si="0"/>
        <v>53984</v>
      </c>
      <c r="P79" s="52">
        <f t="shared" si="0"/>
        <v>11917</v>
      </c>
      <c r="Q79" s="52">
        <f t="shared" si="0"/>
        <v>17503</v>
      </c>
      <c r="R79" s="52">
        <f t="shared" ref="R79:V79" si="1">R45-R62</f>
        <v>18475</v>
      </c>
      <c r="S79" s="52">
        <f t="shared" si="1"/>
        <v>23099</v>
      </c>
      <c r="T79" s="52">
        <f t="shared" si="1"/>
        <v>19679</v>
      </c>
      <c r="U79" s="52">
        <f t="shared" si="1"/>
        <v>20954</v>
      </c>
      <c r="V79" s="52">
        <f t="shared" si="1"/>
        <v>53752</v>
      </c>
      <c r="W79" s="52">
        <f t="shared" ref="W79:Y79" si="2">W45-W62</f>
        <v>87396</v>
      </c>
      <c r="X79" s="52">
        <f t="shared" si="2"/>
        <v>178332</v>
      </c>
      <c r="Y79" s="52">
        <f t="shared" si="2"/>
        <v>123413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6</v>
      </c>
      <c r="D80" s="52">
        <f t="shared" si="3"/>
        <v>6</v>
      </c>
      <c r="E80" s="52">
        <f t="shared" si="3"/>
        <v>13</v>
      </c>
      <c r="F80" s="52">
        <f t="shared" si="3"/>
        <v>7</v>
      </c>
      <c r="G80" s="52">
        <f t="shared" si="3"/>
        <v>20</v>
      </c>
      <c r="H80" s="52">
        <f t="shared" si="3"/>
        <v>28</v>
      </c>
      <c r="I80" s="52">
        <f t="shared" si="3"/>
        <v>51</v>
      </c>
      <c r="J80" s="52">
        <f t="shared" si="3"/>
        <v>38</v>
      </c>
      <c r="K80" s="52">
        <f t="shared" si="3"/>
        <v>70</v>
      </c>
      <c r="L80" s="52">
        <f t="shared" si="3"/>
        <v>143</v>
      </c>
      <c r="M80" s="52">
        <f t="shared" si="3"/>
        <v>57</v>
      </c>
      <c r="N80" s="52">
        <f t="shared" si="3"/>
        <v>0</v>
      </c>
      <c r="O80" s="52">
        <f t="shared" si="3"/>
        <v>0</v>
      </c>
      <c r="P80" s="52">
        <f t="shared" si="3"/>
        <v>12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33</v>
      </c>
      <c r="U80" s="52">
        <f t="shared" si="4"/>
        <v>58</v>
      </c>
      <c r="V80" s="52">
        <f t="shared" si="4"/>
        <v>29</v>
      </c>
      <c r="W80" s="52">
        <f t="shared" ref="W80:Y80" si="5">W46-W63</f>
        <v>178</v>
      </c>
      <c r="X80" s="52">
        <f t="shared" si="5"/>
        <v>569</v>
      </c>
      <c r="Y80" s="52">
        <f t="shared" si="5"/>
        <v>269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56235</v>
      </c>
      <c r="D81" s="52">
        <f t="shared" si="6"/>
        <v>46789</v>
      </c>
      <c r="E81" s="52">
        <f t="shared" si="6"/>
        <v>48245</v>
      </c>
      <c r="F81" s="52">
        <f t="shared" si="6"/>
        <v>53575</v>
      </c>
      <c r="G81" s="52">
        <f t="shared" si="6"/>
        <v>67331</v>
      </c>
      <c r="H81" s="52">
        <f t="shared" si="6"/>
        <v>58096</v>
      </c>
      <c r="I81" s="52">
        <f t="shared" si="6"/>
        <v>37536</v>
      </c>
      <c r="J81" s="52">
        <f t="shared" si="6"/>
        <v>21451</v>
      </c>
      <c r="K81" s="52">
        <f t="shared" si="6"/>
        <v>44611</v>
      </c>
      <c r="L81" s="52">
        <f t="shared" si="6"/>
        <v>33309</v>
      </c>
      <c r="M81" s="52">
        <f t="shared" si="6"/>
        <v>35786</v>
      </c>
      <c r="N81" s="52">
        <f t="shared" si="6"/>
        <v>34288</v>
      </c>
      <c r="O81" s="52">
        <f t="shared" si="6"/>
        <v>37949</v>
      </c>
      <c r="P81" s="52">
        <f t="shared" si="6"/>
        <v>27282</v>
      </c>
      <c r="Q81" s="52">
        <f t="shared" si="6"/>
        <v>28765</v>
      </c>
      <c r="R81" s="52">
        <f t="shared" ref="R81:V81" si="7">R47-R64</f>
        <v>28681</v>
      </c>
      <c r="S81" s="52">
        <f t="shared" si="7"/>
        <v>34707</v>
      </c>
      <c r="T81" s="52">
        <f t="shared" si="7"/>
        <v>31582</v>
      </c>
      <c r="U81" s="52">
        <f t="shared" si="7"/>
        <v>29713</v>
      </c>
      <c r="V81" s="52">
        <f t="shared" si="7"/>
        <v>24384</v>
      </c>
      <c r="W81" s="52">
        <f t="shared" ref="W81:Y81" si="8">W47-W64</f>
        <v>18411</v>
      </c>
      <c r="X81" s="52">
        <f t="shared" si="8"/>
        <v>8310</v>
      </c>
      <c r="Y81" s="52">
        <f t="shared" si="8"/>
        <v>16885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19</v>
      </c>
      <c r="D82" s="52">
        <f t="shared" si="9"/>
        <v>18</v>
      </c>
      <c r="E82" s="52">
        <f t="shared" si="9"/>
        <v>9</v>
      </c>
      <c r="F82" s="52">
        <f t="shared" si="9"/>
        <v>24</v>
      </c>
      <c r="G82" s="52">
        <f t="shared" si="9"/>
        <v>42</v>
      </c>
      <c r="H82" s="52">
        <f t="shared" si="9"/>
        <v>35</v>
      </c>
      <c r="I82" s="52">
        <f t="shared" si="9"/>
        <v>50</v>
      </c>
      <c r="J82" s="52">
        <f t="shared" si="9"/>
        <v>13</v>
      </c>
      <c r="K82" s="52">
        <f t="shared" si="9"/>
        <v>74</v>
      </c>
      <c r="L82" s="52">
        <f t="shared" si="9"/>
        <v>85</v>
      </c>
      <c r="M82" s="52">
        <f t="shared" si="9"/>
        <v>75</v>
      </c>
      <c r="N82" s="52">
        <f t="shared" si="9"/>
        <v>0</v>
      </c>
      <c r="O82" s="52">
        <f t="shared" si="9"/>
        <v>1</v>
      </c>
      <c r="P82" s="52">
        <f t="shared" si="9"/>
        <v>65</v>
      </c>
      <c r="Q82" s="52">
        <f t="shared" si="9"/>
        <v>27</v>
      </c>
      <c r="R82" s="52">
        <f t="shared" ref="R82:V82" si="10">R48-R65</f>
        <v>49</v>
      </c>
      <c r="S82" s="52">
        <f t="shared" si="10"/>
        <v>59</v>
      </c>
      <c r="T82" s="52">
        <f t="shared" si="10"/>
        <v>67</v>
      </c>
      <c r="U82" s="52">
        <f t="shared" si="10"/>
        <v>33</v>
      </c>
      <c r="V82" s="52">
        <f t="shared" si="10"/>
        <v>11</v>
      </c>
      <c r="W82" s="52">
        <f t="shared" ref="W82:Y82" si="11">W48-W65</f>
        <v>57</v>
      </c>
      <c r="X82" s="52">
        <f t="shared" si="11"/>
        <v>29</v>
      </c>
      <c r="Y82" s="52">
        <f t="shared" si="11"/>
        <v>26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455613</v>
      </c>
      <c r="D83" s="52">
        <f t="shared" si="12"/>
        <v>531143</v>
      </c>
      <c r="E83" s="52">
        <f t="shared" si="12"/>
        <v>557193</v>
      </c>
      <c r="F83" s="52">
        <f t="shared" si="12"/>
        <v>534699</v>
      </c>
      <c r="G83" s="52">
        <f t="shared" si="12"/>
        <v>628684</v>
      </c>
      <c r="H83" s="52">
        <f t="shared" si="12"/>
        <v>662576</v>
      </c>
      <c r="I83" s="52">
        <f t="shared" si="12"/>
        <v>512558</v>
      </c>
      <c r="J83" s="52">
        <f t="shared" si="12"/>
        <v>475918</v>
      </c>
      <c r="K83" s="52">
        <f t="shared" si="12"/>
        <v>667572</v>
      </c>
      <c r="L83" s="52">
        <f t="shared" si="12"/>
        <v>675272</v>
      </c>
      <c r="M83" s="52">
        <f t="shared" si="12"/>
        <v>753505</v>
      </c>
      <c r="N83" s="52">
        <f t="shared" si="12"/>
        <v>827463</v>
      </c>
      <c r="O83" s="52">
        <f t="shared" si="12"/>
        <v>863754</v>
      </c>
      <c r="P83" s="52">
        <f t="shared" si="12"/>
        <v>627840</v>
      </c>
      <c r="Q83" s="52">
        <f t="shared" si="12"/>
        <v>682640</v>
      </c>
      <c r="R83" s="52">
        <f t="shared" ref="R83:V83" si="13">R49-R66</f>
        <v>714678</v>
      </c>
      <c r="S83" s="52">
        <f t="shared" si="13"/>
        <v>810156</v>
      </c>
      <c r="T83" s="52">
        <f t="shared" si="13"/>
        <v>803779</v>
      </c>
      <c r="U83" s="52">
        <f t="shared" si="13"/>
        <v>789510</v>
      </c>
      <c r="V83" s="52">
        <f t="shared" si="13"/>
        <v>740511</v>
      </c>
      <c r="W83" s="52">
        <f t="shared" ref="W83:Y83" si="14">W49-W66</f>
        <v>671121</v>
      </c>
      <c r="X83" s="52">
        <f t="shared" si="14"/>
        <v>529113</v>
      </c>
      <c r="Y83" s="52">
        <f t="shared" si="14"/>
        <v>641888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14861</v>
      </c>
      <c r="D84" s="52">
        <f t="shared" si="15"/>
        <v>14655</v>
      </c>
      <c r="E84" s="52">
        <f t="shared" si="15"/>
        <v>21566</v>
      </c>
      <c r="F84" s="52">
        <f t="shared" si="15"/>
        <v>22115</v>
      </c>
      <c r="G84" s="52">
        <f t="shared" si="15"/>
        <v>32632</v>
      </c>
      <c r="H84" s="52">
        <f t="shared" si="15"/>
        <v>48331</v>
      </c>
      <c r="I84" s="52">
        <f t="shared" si="15"/>
        <v>57721</v>
      </c>
      <c r="J84" s="52">
        <f t="shared" si="15"/>
        <v>43016</v>
      </c>
      <c r="K84" s="52">
        <f t="shared" si="15"/>
        <v>75033</v>
      </c>
      <c r="L84" s="52">
        <f t="shared" si="15"/>
        <v>161036</v>
      </c>
      <c r="M84" s="52">
        <f t="shared" si="15"/>
        <v>140813</v>
      </c>
      <c r="N84" s="52">
        <f t="shared" si="15"/>
        <v>94813</v>
      </c>
      <c r="O84" s="52">
        <f t="shared" si="15"/>
        <v>68434</v>
      </c>
      <c r="P84" s="52">
        <f t="shared" si="15"/>
        <v>89205</v>
      </c>
      <c r="Q84" s="52">
        <f t="shared" si="15"/>
        <v>98832</v>
      </c>
      <c r="R84" s="52">
        <f t="shared" ref="R84:V84" si="16">R50-R67</f>
        <v>118283</v>
      </c>
      <c r="S84" s="52">
        <f t="shared" si="16"/>
        <v>123113</v>
      </c>
      <c r="T84" s="52">
        <f t="shared" si="16"/>
        <v>182311</v>
      </c>
      <c r="U84" s="52">
        <f t="shared" si="16"/>
        <v>135106</v>
      </c>
      <c r="V84" s="52">
        <f t="shared" si="16"/>
        <v>83280</v>
      </c>
      <c r="W84" s="52">
        <f t="shared" ref="W84:Y84" si="17">W50-W67</f>
        <v>122161</v>
      </c>
      <c r="X84" s="52">
        <f t="shared" si="17"/>
        <v>175667</v>
      </c>
      <c r="Y84" s="52">
        <f t="shared" si="17"/>
        <v>153360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X86" s="52">
        <v>0</v>
      </c>
      <c r="Y86" s="52">
        <v>0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233016</v>
      </c>
      <c r="D87" s="52">
        <v>286272</v>
      </c>
      <c r="E87" s="52">
        <v>300286</v>
      </c>
      <c r="F87" s="52">
        <v>320324</v>
      </c>
      <c r="G87" s="52">
        <v>324896</v>
      </c>
      <c r="H87" s="52">
        <v>295248</v>
      </c>
      <c r="I87" s="52">
        <v>236210</v>
      </c>
      <c r="J87" s="52">
        <v>187266</v>
      </c>
      <c r="K87" s="52">
        <v>283318</v>
      </c>
      <c r="L87" s="52">
        <v>321410</v>
      </c>
      <c r="M87" s="52">
        <v>349474</v>
      </c>
      <c r="N87" s="52">
        <v>314983</v>
      </c>
      <c r="O87" s="52">
        <v>325561</v>
      </c>
      <c r="P87" s="52">
        <v>230530</v>
      </c>
      <c r="Q87" s="52">
        <v>226653</v>
      </c>
      <c r="R87" s="52">
        <v>184068</v>
      </c>
      <c r="S87" s="52">
        <v>236517</v>
      </c>
      <c r="T87" s="52">
        <v>260424</v>
      </c>
      <c r="U87" s="52">
        <v>252256</v>
      </c>
      <c r="V87" s="52">
        <v>189967</v>
      </c>
      <c r="W87" s="52">
        <v>124578</v>
      </c>
      <c r="X87" s="52">
        <v>40408</v>
      </c>
      <c r="Y87" s="52">
        <v>91791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325840</v>
      </c>
      <c r="D88" s="36">
        <v>346533</v>
      </c>
      <c r="E88" s="36">
        <v>369622</v>
      </c>
      <c r="F88" s="36">
        <v>331487</v>
      </c>
      <c r="G88" s="36">
        <v>452786</v>
      </c>
      <c r="H88" s="36">
        <v>528242</v>
      </c>
      <c r="I88" s="36">
        <v>424894</v>
      </c>
      <c r="J88" s="36">
        <v>403324</v>
      </c>
      <c r="K88" s="36">
        <v>545662</v>
      </c>
      <c r="L88" s="36">
        <v>588042</v>
      </c>
      <c r="M88" s="36">
        <v>620346</v>
      </c>
      <c r="N88" s="36">
        <v>688515</v>
      </c>
      <c r="O88" s="36">
        <v>702027</v>
      </c>
      <c r="P88" s="36">
        <v>534992</v>
      </c>
      <c r="Q88" s="36">
        <v>610534</v>
      </c>
      <c r="R88" s="36">
        <v>708194</v>
      </c>
      <c r="S88" s="36">
        <v>767861</v>
      </c>
      <c r="T88" s="36">
        <v>796780</v>
      </c>
      <c r="U88" s="36">
        <v>750561</v>
      </c>
      <c r="V88" s="36">
        <v>737081</v>
      </c>
      <c r="W88" s="36">
        <v>801336</v>
      </c>
      <c r="X88" s="36">
        <v>871086</v>
      </c>
      <c r="Y88" s="36">
        <v>860665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107410</v>
      </c>
      <c r="K94" s="52">
        <f>RES_hhdet_numvin!K83</f>
        <v>239286</v>
      </c>
      <c r="L94" s="52">
        <f>RES_hhdet_numvin!L83</f>
        <v>372627</v>
      </c>
      <c r="M94" s="52">
        <f>RES_hhdet_numvin!M83</f>
        <v>436345</v>
      </c>
      <c r="N94" s="52">
        <f>RES_hhdet_numvin!N83</f>
        <v>533802</v>
      </c>
      <c r="O94" s="52">
        <f>RES_hhdet_numvin!O83</f>
        <v>570368</v>
      </c>
      <c r="P94" s="52">
        <f>RES_hhdet_numvin!P83</f>
        <v>436890</v>
      </c>
      <c r="Q94" s="52">
        <f>RES_hhdet_numvin!Q83</f>
        <v>327165</v>
      </c>
      <c r="R94" s="52">
        <f>RES_hhdet_numvin!R83</f>
        <v>329815</v>
      </c>
      <c r="S94" s="52">
        <f>RES_hhdet_numvin!S83</f>
        <v>397662</v>
      </c>
      <c r="T94" s="52">
        <f>RES_hhdet_numvin!T83</f>
        <v>488175</v>
      </c>
      <c r="U94" s="52">
        <f>RES_hhdet_numvin!U83</f>
        <v>481232</v>
      </c>
      <c r="V94" s="52">
        <f>RES_hhdet_numvin!V83</f>
        <v>429905</v>
      </c>
      <c r="W94" s="52">
        <f>RES_hhdet_numvin!W83</f>
        <v>546715</v>
      </c>
      <c r="X94" s="52">
        <f>RES_hhdet_numvin!X83</f>
        <v>669254</v>
      </c>
      <c r="Y94" s="52">
        <f>RES_hhdet_numvin!Y83</f>
        <v>779444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30384</v>
      </c>
      <c r="S97" s="138">
        <f>RES_hhdet_numvin!S86</f>
        <v>68691</v>
      </c>
      <c r="T97" s="138">
        <f>RES_hhdet_numvin!T86</f>
        <v>94831</v>
      </c>
      <c r="U97" s="138">
        <f>RES_hhdet_numvin!U86</f>
        <v>151563</v>
      </c>
      <c r="V97" s="138">
        <f>RES_hhdet_numvin!V86</f>
        <v>125681</v>
      </c>
      <c r="W97" s="138">
        <f>RES_hhdet_numvin!W86</f>
        <v>197825</v>
      </c>
      <c r="X97" s="138">
        <f>RES_hhdet_numvin!X86</f>
        <v>139759</v>
      </c>
      <c r="Y97" s="138">
        <f>RES_hhdet_numvin!Y86</f>
        <v>102236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4449</v>
      </c>
      <c r="K99" s="138">
        <f>RES_hhdet_numvin!K88</f>
        <v>5334</v>
      </c>
      <c r="L99" s="138">
        <f>RES_hhdet_numvin!L88</f>
        <v>8325</v>
      </c>
      <c r="M99" s="138">
        <f>RES_hhdet_numvin!M88</f>
        <v>9931</v>
      </c>
      <c r="N99" s="138">
        <f>RES_hhdet_numvin!N88</f>
        <v>13875</v>
      </c>
      <c r="O99" s="138">
        <f>RES_hhdet_numvin!O88</f>
        <v>23510</v>
      </c>
      <c r="P99" s="138">
        <f>RES_hhdet_numvin!P88</f>
        <v>6370</v>
      </c>
      <c r="Q99" s="138">
        <f>RES_hhdet_numvin!Q88</f>
        <v>10785</v>
      </c>
      <c r="R99" s="138">
        <f>RES_hhdet_numvin!R88</f>
        <v>14028</v>
      </c>
      <c r="S99" s="138">
        <f>RES_hhdet_numvin!S88</f>
        <v>19645</v>
      </c>
      <c r="T99" s="138">
        <f>RES_hhdet_numvin!T88</f>
        <v>17744</v>
      </c>
      <c r="U99" s="138">
        <f>RES_hhdet_numvin!U88</f>
        <v>20107</v>
      </c>
      <c r="V99" s="138">
        <f>RES_hhdet_numvin!V88</f>
        <v>51538</v>
      </c>
      <c r="W99" s="138">
        <f>RES_hhdet_numvin!W88</f>
        <v>91048</v>
      </c>
      <c r="X99" s="138">
        <f>RES_hhdet_numvin!X88</f>
        <v>202479</v>
      </c>
      <c r="Y99" s="138">
        <f>RES_hhdet_numvin!Y88</f>
        <v>141060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3</v>
      </c>
      <c r="K100" s="138">
        <f>RES_hhdet_numvin!K89</f>
        <v>9</v>
      </c>
      <c r="L100" s="138">
        <f>RES_hhdet_numvin!L89</f>
        <v>35</v>
      </c>
      <c r="M100" s="138">
        <f>RES_hhdet_numvin!M89</f>
        <v>20</v>
      </c>
      <c r="N100" s="138">
        <f>RES_hhdet_numvin!N89</f>
        <v>0</v>
      </c>
      <c r="O100" s="138">
        <f>RES_hhdet_numvin!O89</f>
        <v>0</v>
      </c>
      <c r="P100" s="138">
        <f>RES_hhdet_numvin!P89</f>
        <v>11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31</v>
      </c>
      <c r="U100" s="138">
        <f>RES_hhdet_numvin!U89</f>
        <v>60</v>
      </c>
      <c r="V100" s="138">
        <f>RES_hhdet_numvin!V89</f>
        <v>29</v>
      </c>
      <c r="W100" s="138">
        <f>RES_hhdet_numvin!W89</f>
        <v>187</v>
      </c>
      <c r="X100" s="138">
        <f>RES_hhdet_numvin!X89</f>
        <v>649</v>
      </c>
      <c r="Y100" s="138">
        <f>RES_hhdet_numvin!Y89</f>
        <v>309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10692</v>
      </c>
      <c r="S103" s="138">
        <f>RES_hhdet_numvin!S92</f>
        <v>22071</v>
      </c>
      <c r="T103" s="138">
        <f>RES_hhdet_numvin!T92</f>
        <v>26762</v>
      </c>
      <c r="U103" s="138">
        <f>RES_hhdet_numvin!U92</f>
        <v>29232</v>
      </c>
      <c r="V103" s="138">
        <f>RES_hhdet_numvin!V92</f>
        <v>25456</v>
      </c>
      <c r="W103" s="138">
        <f>RES_hhdet_numvin!W92</f>
        <v>21190</v>
      </c>
      <c r="X103" s="138">
        <f>RES_hhdet_numvin!X92</f>
        <v>10470</v>
      </c>
      <c r="Y103" s="138">
        <f>RES_hhdet_numvin!Y92</f>
        <v>21831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16</v>
      </c>
      <c r="S104" s="138">
        <f>RES_hhdet_numvin!S93</f>
        <v>43</v>
      </c>
      <c r="T104" s="138">
        <f>RES_hhdet_numvin!T93</f>
        <v>63</v>
      </c>
      <c r="U104" s="138">
        <f>RES_hhdet_numvin!U93</f>
        <v>35</v>
      </c>
      <c r="V104" s="138">
        <f>RES_hhdet_numvin!V93</f>
        <v>13</v>
      </c>
      <c r="W104" s="138">
        <f>RES_hhdet_numvin!W93</f>
        <v>69</v>
      </c>
      <c r="X104" s="138">
        <f>RES_hhdet_numvin!X93</f>
        <v>38</v>
      </c>
      <c r="Y104" s="138">
        <f>RES_hhdet_numvin!Y93</f>
        <v>35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266340</v>
      </c>
      <c r="S107" s="138">
        <f>RES_hhdet_numvin!S96</f>
        <v>515142</v>
      </c>
      <c r="T107" s="138">
        <f>RES_hhdet_numvin!T96</f>
        <v>680886</v>
      </c>
      <c r="U107" s="138">
        <f>RES_hhdet_numvin!U96</f>
        <v>776499</v>
      </c>
      <c r="V107" s="138">
        <f>RES_hhdet_numvin!V96</f>
        <v>772888</v>
      </c>
      <c r="W107" s="138">
        <f>RES_hhdet_numvin!W96</f>
        <v>771962</v>
      </c>
      <c r="X107" s="138">
        <f>RES_hhdet_numvin!X96</f>
        <v>666199</v>
      </c>
      <c r="Y107" s="138">
        <f>RES_hhdet_numvin!Y96</f>
        <v>829951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44086</v>
      </c>
      <c r="S108" s="138">
        <f>RES_hhdet_numvin!S97</f>
        <v>78285</v>
      </c>
      <c r="T108" s="138">
        <f>RES_hhdet_numvin!T97</f>
        <v>154438</v>
      </c>
      <c r="U108" s="138">
        <f>RES_hhdet_numvin!U97</f>
        <v>132883</v>
      </c>
      <c r="V108" s="138">
        <f>RES_hhdet_numvin!V97</f>
        <v>86934</v>
      </c>
      <c r="W108" s="138">
        <f>RES_hhdet_numvin!W97</f>
        <v>140526</v>
      </c>
      <c r="X108" s="138">
        <f>RES_hhdet_numvin!X97</f>
        <v>221199</v>
      </c>
      <c r="Y108" s="138">
        <f>RES_hhdet_numvin!Y97</f>
        <v>198290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X112" s="138">
        <f>RES_hhdet_numvin!X101</f>
        <v>0</v>
      </c>
      <c r="Y112" s="138">
        <f>RES_hhdet_numvin!Y101</f>
        <v>0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67719</v>
      </c>
      <c r="S113" s="138">
        <f>RES_hhdet_numvin!S102</f>
        <v>148800</v>
      </c>
      <c r="T113" s="138">
        <f>RES_hhdet_numvin!T102</f>
        <v>217896</v>
      </c>
      <c r="U113" s="138">
        <f>RES_hhdet_numvin!U102</f>
        <v>243673</v>
      </c>
      <c r="V113" s="138">
        <f>RES_hhdet_numvin!V102</f>
        <v>195725</v>
      </c>
      <c r="W113" s="138">
        <f>RES_hhdet_numvin!W102</f>
        <v>141143</v>
      </c>
      <c r="X113" s="138">
        <f>RES_hhdet_numvin!X102</f>
        <v>49685</v>
      </c>
      <c r="Y113" s="138">
        <f>RES_hhdet_numvin!Y102</f>
        <v>116429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260531</v>
      </c>
      <c r="S114" s="39">
        <f>RES_hhdet_numvin!S103</f>
        <v>483072</v>
      </c>
      <c r="T114" s="39">
        <f>RES_hhdet_numvin!T103</f>
        <v>666640</v>
      </c>
      <c r="U114" s="39">
        <f>RES_hhdet_numvin!U103</f>
        <v>725008</v>
      </c>
      <c r="V114" s="39">
        <f>RES_hhdet_numvin!V103</f>
        <v>759387</v>
      </c>
      <c r="W114" s="39">
        <f>RES_hhdet_numvin!W103</f>
        <v>907808</v>
      </c>
      <c r="X114" s="39">
        <f>RES_hhdet_numvin!X103</f>
        <v>1070917</v>
      </c>
      <c r="Y114" s="39">
        <f>RES_hhdet_numvin!Y103</f>
        <v>1091662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7580.5204956236521</v>
      </c>
      <c r="C118" s="117">
        <f t="shared" si="18"/>
        <v>7693.0502102686705</v>
      </c>
      <c r="D118" s="117">
        <f t="shared" si="18"/>
        <v>7165.2056534988542</v>
      </c>
      <c r="E118" s="117">
        <f t="shared" si="18"/>
        <v>7690.5434159256074</v>
      </c>
      <c r="F118" s="117">
        <f t="shared" si="18"/>
        <v>7673.4914953974394</v>
      </c>
      <c r="G118" s="117">
        <f t="shared" si="18"/>
        <v>7469.2315404339442</v>
      </c>
      <c r="H118" s="117">
        <f t="shared" si="18"/>
        <v>6984.6789503306763</v>
      </c>
      <c r="I118" s="117">
        <f t="shared" si="18"/>
        <v>6748.1072190977966</v>
      </c>
      <c r="J118" s="117">
        <f t="shared" si="18"/>
        <v>7192.5742907871563</v>
      </c>
      <c r="K118" s="117">
        <f t="shared" si="18"/>
        <v>7323.4459218070797</v>
      </c>
      <c r="L118" s="117">
        <f t="shared" si="18"/>
        <v>8344.0161185425422</v>
      </c>
      <c r="M118" s="117">
        <f t="shared" si="18"/>
        <v>7146.9208396636004</v>
      </c>
      <c r="N118" s="117">
        <f t="shared" si="18"/>
        <v>8224.0827096472567</v>
      </c>
      <c r="O118" s="117">
        <f t="shared" si="18"/>
        <v>9015.6138631685462</v>
      </c>
      <c r="P118" s="117">
        <f t="shared" si="18"/>
        <v>7545.3442204851362</v>
      </c>
      <c r="Q118" s="117">
        <f t="shared" si="18"/>
        <v>8020.5831582709407</v>
      </c>
      <c r="R118" s="117">
        <f t="shared" ref="R118:V118" si="19">R119+R122+R124+R137</f>
        <v>8489.7709316972669</v>
      </c>
      <c r="S118" s="117">
        <f t="shared" si="19"/>
        <v>8297.5806025856637</v>
      </c>
      <c r="T118" s="117">
        <f t="shared" si="19"/>
        <v>8121.3080414051783</v>
      </c>
      <c r="U118" s="117">
        <f t="shared" si="19"/>
        <v>8138.8375201835943</v>
      </c>
      <c r="V118" s="117">
        <f t="shared" si="19"/>
        <v>7404.3772240907092</v>
      </c>
      <c r="W118" s="117">
        <f t="shared" ref="W118:Y118" si="20">W119+W122+W124+W137</f>
        <v>8154.6656451791923</v>
      </c>
      <c r="X118" s="117">
        <f t="shared" si="20"/>
        <v>7191.3036353336929</v>
      </c>
      <c r="Y118" s="117">
        <f t="shared" si="20"/>
        <v>7141.7486833189341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6682.7687364390167</v>
      </c>
      <c r="C119" s="122">
        <f t="shared" si="21"/>
        <v>6827.9348978416801</v>
      </c>
      <c r="D119" s="122">
        <f t="shared" si="21"/>
        <v>6296.0400044935941</v>
      </c>
      <c r="E119" s="122">
        <f t="shared" si="21"/>
        <v>6779.8729977080784</v>
      </c>
      <c r="F119" s="122">
        <f t="shared" si="21"/>
        <v>6812.288472381304</v>
      </c>
      <c r="G119" s="122">
        <f t="shared" si="21"/>
        <v>6625.4069161086481</v>
      </c>
      <c r="H119" s="122">
        <f t="shared" si="21"/>
        <v>6106.5731627602108</v>
      </c>
      <c r="I119" s="122">
        <f t="shared" si="21"/>
        <v>5813.8324584133707</v>
      </c>
      <c r="J119" s="122">
        <f t="shared" si="21"/>
        <v>6217.2437573447442</v>
      </c>
      <c r="K119" s="122">
        <f t="shared" si="21"/>
        <v>6395.7276679020606</v>
      </c>
      <c r="L119" s="122">
        <f t="shared" si="21"/>
        <v>7218.9417979561749</v>
      </c>
      <c r="M119" s="122">
        <f t="shared" si="21"/>
        <v>5929.5481475570514</v>
      </c>
      <c r="N119" s="122">
        <f t="shared" si="21"/>
        <v>6877.8945666232694</v>
      </c>
      <c r="O119" s="122">
        <f t="shared" si="21"/>
        <v>7552.91179914236</v>
      </c>
      <c r="P119" s="122">
        <f t="shared" si="21"/>
        <v>6172.8878868372667</v>
      </c>
      <c r="Q119" s="122">
        <f t="shared" si="21"/>
        <v>6573.8805089276293</v>
      </c>
      <c r="R119" s="122">
        <f t="shared" ref="R119:V119" si="22">SUM(R120:R121)</f>
        <v>7057.8143769580174</v>
      </c>
      <c r="S119" s="122">
        <f t="shared" si="22"/>
        <v>6793.4532896557257</v>
      </c>
      <c r="T119" s="122">
        <f t="shared" si="22"/>
        <v>6621.119235113365</v>
      </c>
      <c r="U119" s="122">
        <f t="shared" si="22"/>
        <v>6675.6318009087609</v>
      </c>
      <c r="V119" s="122">
        <f t="shared" si="22"/>
        <v>5915.49084509967</v>
      </c>
      <c r="W119" s="122">
        <f t="shared" ref="W119:Y119" si="23">SUM(W120:W121)</f>
        <v>6738.4870070469115</v>
      </c>
      <c r="X119" s="122">
        <f t="shared" si="23"/>
        <v>5979.9470814416172</v>
      </c>
      <c r="Y119" s="122">
        <f t="shared" si="23"/>
        <v>6007.8149811703215</v>
      </c>
      <c r="DA119" s="130" t="s">
        <v>1647</v>
      </c>
    </row>
    <row r="120" spans="1:105" ht="12" customHeight="1" x14ac:dyDescent="0.25">
      <c r="A120" s="97" t="s">
        <v>199</v>
      </c>
      <c r="B120" s="98">
        <v>6651.2394796991948</v>
      </c>
      <c r="C120" s="98">
        <v>6796.1204669770823</v>
      </c>
      <c r="D120" s="98">
        <v>6266.5121347464865</v>
      </c>
      <c r="E120" s="98">
        <v>6748.8278538604245</v>
      </c>
      <c r="F120" s="98">
        <v>6780.1687899761919</v>
      </c>
      <c r="G120" s="98">
        <v>6594.0759222309407</v>
      </c>
      <c r="H120" s="98">
        <v>6077.4400335041692</v>
      </c>
      <c r="I120" s="98">
        <v>5785.1086825973534</v>
      </c>
      <c r="J120" s="98">
        <v>6185.9808583840595</v>
      </c>
      <c r="K120" s="98">
        <v>6363.343374468589</v>
      </c>
      <c r="L120" s="98">
        <v>7181.2737173975365</v>
      </c>
      <c r="M120" s="98">
        <v>5898.2463169962748</v>
      </c>
      <c r="N120" s="98">
        <v>6840.2890465271767</v>
      </c>
      <c r="O120" s="98">
        <v>7510.7867010604778</v>
      </c>
      <c r="P120" s="98">
        <v>6138.5348285086475</v>
      </c>
      <c r="Q120" s="98">
        <v>6537.2706076239583</v>
      </c>
      <c r="R120" s="98">
        <v>7018.3485239323581</v>
      </c>
      <c r="S120" s="98">
        <v>6755.2846231011772</v>
      </c>
      <c r="T120" s="98">
        <v>6583.7587226521509</v>
      </c>
      <c r="U120" s="98">
        <v>6637.5334623101207</v>
      </c>
      <c r="V120" s="98">
        <v>5881.5983901786549</v>
      </c>
      <c r="W120" s="98">
        <v>6699.0559377089967</v>
      </c>
      <c r="X120" s="98">
        <v>5945.1778733161354</v>
      </c>
      <c r="Y120" s="98">
        <v>5972.3514330753851</v>
      </c>
      <c r="DA120" s="63" t="s">
        <v>1648</v>
      </c>
    </row>
    <row r="121" spans="1:105" ht="12" customHeight="1" x14ac:dyDescent="0.25">
      <c r="A121" s="97" t="s">
        <v>53</v>
      </c>
      <c r="B121" s="98">
        <v>31.52925673982169</v>
      </c>
      <c r="C121" s="98">
        <v>31.814430864597497</v>
      </c>
      <c r="D121" s="98">
        <v>29.527869747107438</v>
      </c>
      <c r="E121" s="98">
        <v>31.045143847653542</v>
      </c>
      <c r="F121" s="98">
        <v>32.119682405112563</v>
      </c>
      <c r="G121" s="98">
        <v>31.330993877707737</v>
      </c>
      <c r="H121" s="98">
        <v>29.133129256041986</v>
      </c>
      <c r="I121" s="98">
        <v>28.723775816017657</v>
      </c>
      <c r="J121" s="98">
        <v>31.262898960684623</v>
      </c>
      <c r="K121" s="98">
        <v>32.384293433471512</v>
      </c>
      <c r="L121" s="98">
        <v>37.668080558638401</v>
      </c>
      <c r="M121" s="98">
        <v>31.301830560776516</v>
      </c>
      <c r="N121" s="98">
        <v>37.605520096092384</v>
      </c>
      <c r="O121" s="98">
        <v>42.125098081882072</v>
      </c>
      <c r="P121" s="98">
        <v>34.353058328618928</v>
      </c>
      <c r="Q121" s="98">
        <v>36.609901303670604</v>
      </c>
      <c r="R121" s="98">
        <v>39.46585302565898</v>
      </c>
      <c r="S121" s="98">
        <v>38.168666554548622</v>
      </c>
      <c r="T121" s="98">
        <v>37.360512461213759</v>
      </c>
      <c r="U121" s="98">
        <v>38.098338598639984</v>
      </c>
      <c r="V121" s="98">
        <v>33.892454921014661</v>
      </c>
      <c r="W121" s="98">
        <v>39.431069337914707</v>
      </c>
      <c r="X121" s="98">
        <v>34.769208125481377</v>
      </c>
      <c r="Y121" s="98">
        <v>35.463548094936861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8.4759492430477241</v>
      </c>
      <c r="C122" s="122">
        <f t="shared" si="24"/>
        <v>10.534730590841248</v>
      </c>
      <c r="D122" s="122">
        <f t="shared" si="24"/>
        <v>8.3201869528490402</v>
      </c>
      <c r="E122" s="122">
        <f t="shared" si="24"/>
        <v>28.027005716469354</v>
      </c>
      <c r="F122" s="122">
        <f t="shared" si="24"/>
        <v>8.8434402305877917</v>
      </c>
      <c r="G122" s="122">
        <f t="shared" si="24"/>
        <v>12.490822252637271</v>
      </c>
      <c r="H122" s="122">
        <f t="shared" si="24"/>
        <v>17.608942142606288</v>
      </c>
      <c r="I122" s="122">
        <f t="shared" si="24"/>
        <v>8.3640923882745035</v>
      </c>
      <c r="J122" s="122">
        <f t="shared" si="24"/>
        <v>9.0004590742706885</v>
      </c>
      <c r="K122" s="122">
        <f t="shared" si="24"/>
        <v>11.203277773601348</v>
      </c>
      <c r="L122" s="122">
        <f t="shared" si="24"/>
        <v>11.938035154576921</v>
      </c>
      <c r="M122" s="122">
        <f t="shared" si="24"/>
        <v>13.071113246545938</v>
      </c>
      <c r="N122" s="122">
        <f t="shared" si="24"/>
        <v>14.126058633800195</v>
      </c>
      <c r="O122" s="122">
        <f t="shared" si="24"/>
        <v>15.734943952114786</v>
      </c>
      <c r="P122" s="122">
        <f t="shared" si="24"/>
        <v>17.123603349992113</v>
      </c>
      <c r="Q122" s="122">
        <f t="shared" si="24"/>
        <v>18.434672179271583</v>
      </c>
      <c r="R122" s="122">
        <f t="shared" si="24"/>
        <v>22.134159697263222</v>
      </c>
      <c r="S122" s="122">
        <f t="shared" si="24"/>
        <v>21.525841719641974</v>
      </c>
      <c r="T122" s="122">
        <f t="shared" si="24"/>
        <v>23.271458465092529</v>
      </c>
      <c r="U122" s="122">
        <f t="shared" si="24"/>
        <v>25.373842731630894</v>
      </c>
      <c r="V122" s="122">
        <f t="shared" si="24"/>
        <v>31.216852589271777</v>
      </c>
      <c r="W122" s="122">
        <f t="shared" si="24"/>
        <v>33.002839048639878</v>
      </c>
      <c r="X122" s="122">
        <f t="shared" si="24"/>
        <v>24.67391205740492</v>
      </c>
      <c r="Y122" s="122">
        <f t="shared" si="24"/>
        <v>25.281938103561458</v>
      </c>
      <c r="DA122" s="130" t="s">
        <v>1650</v>
      </c>
    </row>
    <row r="123" spans="1:105" ht="12" customHeight="1" x14ac:dyDescent="0.25">
      <c r="A123" s="97" t="s">
        <v>53</v>
      </c>
      <c r="B123" s="98">
        <v>8.4759492430477241</v>
      </c>
      <c r="C123" s="98">
        <v>10.534730590841248</v>
      </c>
      <c r="D123" s="98">
        <v>8.3201869528490402</v>
      </c>
      <c r="E123" s="98">
        <v>28.027005716469354</v>
      </c>
      <c r="F123" s="98">
        <v>8.8434402305877917</v>
      </c>
      <c r="G123" s="98">
        <v>12.490822252637271</v>
      </c>
      <c r="H123" s="98">
        <v>17.608942142606288</v>
      </c>
      <c r="I123" s="98">
        <v>8.3640923882745035</v>
      </c>
      <c r="J123" s="98">
        <v>9.0004590742706885</v>
      </c>
      <c r="K123" s="98">
        <v>11.203277773601348</v>
      </c>
      <c r="L123" s="98">
        <v>11.938035154576921</v>
      </c>
      <c r="M123" s="98">
        <v>13.071113246545938</v>
      </c>
      <c r="N123" s="98">
        <v>14.126058633800195</v>
      </c>
      <c r="O123" s="98">
        <v>15.734943952114786</v>
      </c>
      <c r="P123" s="98">
        <v>17.123603349992113</v>
      </c>
      <c r="Q123" s="98">
        <v>18.434672179271583</v>
      </c>
      <c r="R123" s="98">
        <v>22.134159697263222</v>
      </c>
      <c r="S123" s="98">
        <v>21.525841719641974</v>
      </c>
      <c r="T123" s="98">
        <v>23.271458465092529</v>
      </c>
      <c r="U123" s="98">
        <v>25.373842731630894</v>
      </c>
      <c r="V123" s="98">
        <v>31.216852589271777</v>
      </c>
      <c r="W123" s="98">
        <v>33.002839048639878</v>
      </c>
      <c r="X123" s="98">
        <v>24.67391205740492</v>
      </c>
      <c r="Y123" s="98">
        <v>25.281938103561458</v>
      </c>
      <c r="DA123" s="63" t="s">
        <v>1651</v>
      </c>
    </row>
    <row r="124" spans="1:105" ht="12" customHeight="1" x14ac:dyDescent="0.25">
      <c r="A124" s="121" t="s">
        <v>55</v>
      </c>
      <c r="B124" s="122">
        <v>552.99936779581424</v>
      </c>
      <c r="C124" s="122">
        <v>523.20251620215367</v>
      </c>
      <c r="D124" s="122">
        <v>524.63325028041061</v>
      </c>
      <c r="E124" s="122">
        <v>555.20561038806625</v>
      </c>
      <c r="F124" s="122">
        <v>555.59891055452988</v>
      </c>
      <c r="G124" s="122">
        <v>523.31159540711997</v>
      </c>
      <c r="H124" s="122">
        <v>544.22379745663522</v>
      </c>
      <c r="I124" s="122">
        <v>577.44079630592603</v>
      </c>
      <c r="J124" s="122">
        <v>604.25194901927853</v>
      </c>
      <c r="K124" s="122">
        <v>594.84990468706349</v>
      </c>
      <c r="L124" s="122">
        <v>696.37776610401261</v>
      </c>
      <c r="M124" s="122">
        <v>772.27099795017295</v>
      </c>
      <c r="N124" s="122">
        <v>855.65139111567066</v>
      </c>
      <c r="O124" s="122">
        <v>939.40514612100742</v>
      </c>
      <c r="P124" s="122">
        <v>883.17251356388635</v>
      </c>
      <c r="Q124" s="122">
        <v>932.48290069291011</v>
      </c>
      <c r="R124" s="122">
        <v>937.27906784290644</v>
      </c>
      <c r="S124" s="122">
        <v>986.53329173960287</v>
      </c>
      <c r="T124" s="122">
        <v>990.05254149469056</v>
      </c>
      <c r="U124" s="122">
        <v>963.850723830893</v>
      </c>
      <c r="V124" s="122">
        <v>973.58713062012464</v>
      </c>
      <c r="W124" s="122">
        <v>937.64150799851348</v>
      </c>
      <c r="X124" s="122">
        <v>707.60928661197158</v>
      </c>
      <c r="Y124" s="122">
        <v>666.34434051237997</v>
      </c>
      <c r="DA124" s="130" t="s">
        <v>1652</v>
      </c>
    </row>
    <row r="125" spans="1:105" ht="12" customHeight="1" x14ac:dyDescent="0.25">
      <c r="A125" s="97" t="s">
        <v>132</v>
      </c>
      <c r="B125" s="98">
        <v>29.229902998298975</v>
      </c>
      <c r="C125" s="98">
        <v>28.540333686386017</v>
      </c>
      <c r="D125" s="98">
        <v>29.511296683019111</v>
      </c>
      <c r="E125" s="98">
        <v>32.959711060582869</v>
      </c>
      <c r="F125" s="98">
        <v>32.979354389244797</v>
      </c>
      <c r="G125" s="98">
        <v>32.557538093069908</v>
      </c>
      <c r="H125" s="98">
        <v>34.193473632044984</v>
      </c>
      <c r="I125" s="98">
        <v>37.567132062150691</v>
      </c>
      <c r="J125" s="98">
        <v>39.030553278918426</v>
      </c>
      <c r="K125" s="98">
        <v>39.822325419825439</v>
      </c>
      <c r="L125" s="98">
        <v>48.495264615285691</v>
      </c>
      <c r="M125" s="98">
        <v>46.457103589926064</v>
      </c>
      <c r="N125" s="98">
        <v>42.230816288963702</v>
      </c>
      <c r="O125" s="98">
        <v>39.583055295228505</v>
      </c>
      <c r="P125" s="98">
        <v>38.203238167445903</v>
      </c>
      <c r="Q125" s="98">
        <v>35.478008357157556</v>
      </c>
      <c r="R125" s="98">
        <v>33.283200635258275</v>
      </c>
      <c r="S125" s="98">
        <v>32.641810362770819</v>
      </c>
      <c r="T125" s="98">
        <v>31.907044919169856</v>
      </c>
      <c r="U125" s="98">
        <v>31.539779111085455</v>
      </c>
      <c r="V125" s="98">
        <v>31.294017519732353</v>
      </c>
      <c r="W125" s="98">
        <v>40.539831468373436</v>
      </c>
      <c r="X125" s="98">
        <v>55.309789745595388</v>
      </c>
      <c r="Y125" s="98">
        <v>59.553867476492933</v>
      </c>
      <c r="DA125" s="63" t="s">
        <v>1653</v>
      </c>
    </row>
    <row r="126" spans="1:105" ht="12" customHeight="1" x14ac:dyDescent="0.25">
      <c r="A126" s="97" t="s">
        <v>131</v>
      </c>
      <c r="B126" s="98">
        <v>6.3726359499571266E-3</v>
      </c>
      <c r="C126" s="98">
        <v>6.2389302787361168E-3</v>
      </c>
      <c r="D126" s="98">
        <v>6.2212429401893345E-3</v>
      </c>
      <c r="E126" s="98">
        <v>7.5122348718856102E-3</v>
      </c>
      <c r="F126" s="98">
        <v>7.4588652941525099E-3</v>
      </c>
      <c r="G126" s="98">
        <v>8.2947283432565182E-3</v>
      </c>
      <c r="H126" s="98">
        <v>1.0300831540346196E-2</v>
      </c>
      <c r="I126" s="98">
        <v>1.4964375519998938E-2</v>
      </c>
      <c r="J126" s="98">
        <v>1.7362118397999442E-2</v>
      </c>
      <c r="K126" s="98">
        <v>2.2718420151233615E-2</v>
      </c>
      <c r="L126" s="98">
        <v>4.6378916109530197E-2</v>
      </c>
      <c r="M126" s="98">
        <v>4.6528511159523805E-2</v>
      </c>
      <c r="N126" s="98">
        <v>4.3626317175467826E-2</v>
      </c>
      <c r="O126" s="98">
        <v>4.176635388762602E-2</v>
      </c>
      <c r="P126" s="98">
        <v>4.1895541251777718E-2</v>
      </c>
      <c r="Q126" s="98">
        <v>4.0798839212334494E-2</v>
      </c>
      <c r="R126" s="98">
        <v>3.8722296380636519E-2</v>
      </c>
      <c r="S126" s="98">
        <v>3.7330827758921034E-2</v>
      </c>
      <c r="T126" s="98">
        <v>3.726394795031876E-2</v>
      </c>
      <c r="U126" s="98">
        <v>3.7737854158542528E-2</v>
      </c>
      <c r="V126" s="98">
        <v>3.1619612688253293E-2</v>
      </c>
      <c r="W126" s="98">
        <v>4.7895122831428077E-2</v>
      </c>
      <c r="X126" s="98">
        <v>9.6795919971813998E-2</v>
      </c>
      <c r="Y126" s="98">
        <v>0.10839495722570491</v>
      </c>
      <c r="DA126" s="63" t="s">
        <v>1654</v>
      </c>
    </row>
    <row r="127" spans="1:105" ht="12" customHeight="1" x14ac:dyDescent="0.25">
      <c r="A127" s="100" t="s">
        <v>199</v>
      </c>
      <c r="B127" s="101">
        <v>2.5863480778887979E-3</v>
      </c>
      <c r="C127" s="101">
        <v>2.3979607790677155E-3</v>
      </c>
      <c r="D127" s="101">
        <v>2.1919582830384607E-3</v>
      </c>
      <c r="E127" s="101">
        <v>2.8048124411420923E-3</v>
      </c>
      <c r="F127" s="101">
        <v>2.6724875309306856E-3</v>
      </c>
      <c r="G127" s="101">
        <v>2.6531755573292928E-3</v>
      </c>
      <c r="H127" s="101">
        <v>3.03628596992425E-3</v>
      </c>
      <c r="I127" s="101">
        <v>5.0107919162476347E-3</v>
      </c>
      <c r="J127" s="101">
        <v>5.2693344427457104E-3</v>
      </c>
      <c r="K127" s="101">
        <v>6.1831726310055783E-3</v>
      </c>
      <c r="L127" s="101">
        <v>2.4655132493047988E-2</v>
      </c>
      <c r="M127" s="101">
        <v>1.1798674332966236E-2</v>
      </c>
      <c r="N127" s="101">
        <v>1.3929101310386894E-2</v>
      </c>
      <c r="O127" s="101">
        <v>1.3820600443577059E-2</v>
      </c>
      <c r="P127" s="101">
        <v>1.0170641190711833E-2</v>
      </c>
      <c r="Q127" s="101">
        <v>1.1315231263124403E-2</v>
      </c>
      <c r="R127" s="101">
        <v>1.0149894979627915E-2</v>
      </c>
      <c r="S127" s="101">
        <v>1.0883818943158026E-2</v>
      </c>
      <c r="T127" s="101">
        <v>1.0672669442044792E-2</v>
      </c>
      <c r="U127" s="101">
        <v>9.7336432854002036E-3</v>
      </c>
      <c r="V127" s="101">
        <v>8.1941932704259375E-3</v>
      </c>
      <c r="W127" s="101">
        <v>1.2141398732716024E-2</v>
      </c>
      <c r="X127" s="101">
        <v>9.4994490161726102E-3</v>
      </c>
      <c r="Y127" s="101">
        <v>8.5429562958147087E-3</v>
      </c>
      <c r="DA127" s="131" t="s">
        <v>1655</v>
      </c>
    </row>
    <row r="128" spans="1:105" ht="12" customHeight="1" x14ac:dyDescent="0.25">
      <c r="A128" s="103" t="s">
        <v>52</v>
      </c>
      <c r="B128" s="104">
        <v>3.7862878720683292E-3</v>
      </c>
      <c r="C128" s="104">
        <v>3.8409694996684013E-3</v>
      </c>
      <c r="D128" s="104">
        <v>4.0292846571508738E-3</v>
      </c>
      <c r="E128" s="104">
        <v>4.7074224307435174E-3</v>
      </c>
      <c r="F128" s="104">
        <v>4.7863777632218239E-3</v>
      </c>
      <c r="G128" s="104">
        <v>5.6415527859272254E-3</v>
      </c>
      <c r="H128" s="104">
        <v>7.2645455704219465E-3</v>
      </c>
      <c r="I128" s="104">
        <v>9.9535836037513044E-3</v>
      </c>
      <c r="J128" s="104">
        <v>1.2092783955253733E-2</v>
      </c>
      <c r="K128" s="104">
        <v>1.6535247520228037E-2</v>
      </c>
      <c r="L128" s="104">
        <v>2.1723783616482212E-2</v>
      </c>
      <c r="M128" s="104">
        <v>3.4729836826557572E-2</v>
      </c>
      <c r="N128" s="104">
        <v>2.969721586508093E-2</v>
      </c>
      <c r="O128" s="104">
        <v>2.7945753444048958E-2</v>
      </c>
      <c r="P128" s="104">
        <v>3.1724900061065882E-2</v>
      </c>
      <c r="Q128" s="104">
        <v>2.9483607949210091E-2</v>
      </c>
      <c r="R128" s="104">
        <v>2.8572401401008606E-2</v>
      </c>
      <c r="S128" s="104">
        <v>2.6447008815763007E-2</v>
      </c>
      <c r="T128" s="104">
        <v>2.6591278508273964E-2</v>
      </c>
      <c r="U128" s="104">
        <v>2.8004210873142324E-2</v>
      </c>
      <c r="V128" s="104">
        <v>2.3425419417827352E-2</v>
      </c>
      <c r="W128" s="104">
        <v>3.5753724098712053E-2</v>
      </c>
      <c r="X128" s="104">
        <v>8.7296470955641386E-2</v>
      </c>
      <c r="Y128" s="104">
        <v>9.9852000929890203E-2</v>
      </c>
      <c r="DA128" s="132" t="s">
        <v>1656</v>
      </c>
    </row>
    <row r="129" spans="1:105" ht="12" customHeight="1" x14ac:dyDescent="0.25">
      <c r="A129" s="106" t="s">
        <v>124</v>
      </c>
      <c r="B129" s="101">
        <v>65.571561145613501</v>
      </c>
      <c r="C129" s="101">
        <v>61.847708400522762</v>
      </c>
      <c r="D129" s="101">
        <v>61.079788526386643</v>
      </c>
      <c r="E129" s="101">
        <v>57.076838187282135</v>
      </c>
      <c r="F129" s="101">
        <v>55.827974727298241</v>
      </c>
      <c r="G129" s="101">
        <v>53.219635039023075</v>
      </c>
      <c r="H129" s="101">
        <v>48.92506076192884</v>
      </c>
      <c r="I129" s="101">
        <v>49.836537266365077</v>
      </c>
      <c r="J129" s="101">
        <v>44.76384813807335</v>
      </c>
      <c r="K129" s="101">
        <v>44.711378907135746</v>
      </c>
      <c r="L129" s="101">
        <v>44.968863582621559</v>
      </c>
      <c r="M129" s="101">
        <v>45.510690632833509</v>
      </c>
      <c r="N129" s="101">
        <v>41.940932398149897</v>
      </c>
      <c r="O129" s="101">
        <v>39.7562337320797</v>
      </c>
      <c r="P129" s="101">
        <v>39.265757028919751</v>
      </c>
      <c r="Q129" s="101">
        <v>37.708003859101751</v>
      </c>
      <c r="R129" s="101">
        <v>36.617021630144684</v>
      </c>
      <c r="S129" s="101">
        <v>36.938252490087159</v>
      </c>
      <c r="T129" s="101">
        <v>35.640679859015577</v>
      </c>
      <c r="U129" s="101">
        <v>33.103634628664402</v>
      </c>
      <c r="V129" s="101">
        <v>31.823792203233182</v>
      </c>
      <c r="W129" s="101">
        <v>31.679058210192263</v>
      </c>
      <c r="X129" s="101">
        <v>18.841952640053368</v>
      </c>
      <c r="Y129" s="101">
        <v>15.569156678579155</v>
      </c>
      <c r="DA129" s="131" t="s">
        <v>1657</v>
      </c>
    </row>
    <row r="130" spans="1:105" ht="12" customHeight="1" x14ac:dyDescent="0.25">
      <c r="A130" s="107" t="s">
        <v>123</v>
      </c>
      <c r="B130" s="104">
        <v>1.6582499521982371E-2</v>
      </c>
      <c r="C130" s="104">
        <v>1.5429485515566149E-2</v>
      </c>
      <c r="D130" s="104">
        <v>1.5248604276841087E-2</v>
      </c>
      <c r="E130" s="104">
        <v>1.3620183280856152E-2</v>
      </c>
      <c r="F130" s="104">
        <v>1.3835637993293294E-2</v>
      </c>
      <c r="G130" s="104">
        <v>1.5080668163902014E-2</v>
      </c>
      <c r="H130" s="104">
        <v>1.5515455901833175E-2</v>
      </c>
      <c r="I130" s="104">
        <v>2.0787907302357161E-2</v>
      </c>
      <c r="J130" s="104">
        <v>1.9662508568563438E-2</v>
      </c>
      <c r="K130" s="104">
        <v>2.590895137375732E-2</v>
      </c>
      <c r="L130" s="104">
        <v>3.9448022549832762E-2</v>
      </c>
      <c r="M130" s="104">
        <v>4.4312330192897965E-2</v>
      </c>
      <c r="N130" s="104">
        <v>4.1242405629991485E-2</v>
      </c>
      <c r="O130" s="104">
        <v>3.6610412270720066E-2</v>
      </c>
      <c r="P130" s="104">
        <v>4.0189348765390515E-2</v>
      </c>
      <c r="Q130" s="104">
        <v>3.7720557907002572E-2</v>
      </c>
      <c r="R130" s="104">
        <v>3.7821239859620728E-2</v>
      </c>
      <c r="S130" s="104">
        <v>3.8754315770684618E-2</v>
      </c>
      <c r="T130" s="104">
        <v>4.0189370885253706E-2</v>
      </c>
      <c r="U130" s="104">
        <v>3.8936111441780927E-2</v>
      </c>
      <c r="V130" s="104">
        <v>3.8776754332733386E-2</v>
      </c>
      <c r="W130" s="104">
        <v>4.5512434974103434E-2</v>
      </c>
      <c r="X130" s="104">
        <v>2.7907342057088669E-2</v>
      </c>
      <c r="Y130" s="104">
        <v>2.3526672089294941E-2</v>
      </c>
      <c r="DA130" s="132" t="s">
        <v>1658</v>
      </c>
    </row>
    <row r="131" spans="1:105" ht="12" customHeight="1" x14ac:dyDescent="0.25">
      <c r="A131" s="108" t="s">
        <v>50</v>
      </c>
      <c r="B131" s="98">
        <v>5.9331198758658605E-3</v>
      </c>
      <c r="C131" s="98">
        <v>5.2549267554816426E-3</v>
      </c>
      <c r="D131" s="98">
        <v>4.782169740603779E-3</v>
      </c>
      <c r="E131" s="98">
        <v>4.6581731881948901E-3</v>
      </c>
      <c r="F131" s="98">
        <v>4.5764596537139525E-3</v>
      </c>
      <c r="G131" s="98">
        <v>4.5536065181644454E-3</v>
      </c>
      <c r="H131" s="98">
        <v>4.4298025659579012E-3</v>
      </c>
      <c r="I131" s="98">
        <v>6.983133373709368E-3</v>
      </c>
      <c r="J131" s="98">
        <v>6.1233902133421879E-3</v>
      </c>
      <c r="K131" s="98">
        <v>7.3994337426637876E-3</v>
      </c>
      <c r="L131" s="98">
        <v>2.1914152018283253E-2</v>
      </c>
      <c r="M131" s="98">
        <v>1.2148457481641319E-2</v>
      </c>
      <c r="N131" s="98">
        <v>1.4208304511835135E-2</v>
      </c>
      <c r="O131" s="98">
        <v>1.3102780545451366E-2</v>
      </c>
      <c r="P131" s="98">
        <v>1.049904772507468E-2</v>
      </c>
      <c r="Q131" s="98">
        <v>1.1081876069959765E-2</v>
      </c>
      <c r="R131" s="98">
        <v>1.0340018412113846E-2</v>
      </c>
      <c r="S131" s="98">
        <v>1.1492470635028956E-2</v>
      </c>
      <c r="T131" s="98">
        <v>1.1525285087479463E-2</v>
      </c>
      <c r="U131" s="98">
        <v>1.0112091156311273E-2</v>
      </c>
      <c r="V131" s="98">
        <v>1.021328150782728E-2</v>
      </c>
      <c r="W131" s="98">
        <v>1.2097284584963253E-2</v>
      </c>
      <c r="X131" s="98">
        <v>2.8905214776022469E-3</v>
      </c>
      <c r="Y131" s="98">
        <v>1.9229890552851154E-3</v>
      </c>
      <c r="DA131" s="63" t="s">
        <v>1659</v>
      </c>
    </row>
    <row r="132" spans="1:105" ht="12" customHeight="1" x14ac:dyDescent="0.25">
      <c r="A132" s="108" t="s">
        <v>52</v>
      </c>
      <c r="B132" s="98">
        <v>1.064937964611651E-2</v>
      </c>
      <c r="C132" s="98">
        <v>1.0174558760084506E-2</v>
      </c>
      <c r="D132" s="98">
        <v>1.0466434536237308E-2</v>
      </c>
      <c r="E132" s="98">
        <v>8.9620100926612618E-3</v>
      </c>
      <c r="F132" s="98">
        <v>9.2591783395793419E-3</v>
      </c>
      <c r="G132" s="98">
        <v>1.0527061645737568E-2</v>
      </c>
      <c r="H132" s="98">
        <v>1.1085653335875273E-2</v>
      </c>
      <c r="I132" s="98">
        <v>1.3804773928647795E-2</v>
      </c>
      <c r="J132" s="98">
        <v>1.3539118355221251E-2</v>
      </c>
      <c r="K132" s="98">
        <v>1.8509517631093531E-2</v>
      </c>
      <c r="L132" s="98">
        <v>1.7533870531549509E-2</v>
      </c>
      <c r="M132" s="98">
        <v>3.2163872711256647E-2</v>
      </c>
      <c r="N132" s="98">
        <v>2.7034101118156347E-2</v>
      </c>
      <c r="O132" s="98">
        <v>2.3507631725268697E-2</v>
      </c>
      <c r="P132" s="98">
        <v>2.9690301040315836E-2</v>
      </c>
      <c r="Q132" s="98">
        <v>2.6638681837042811E-2</v>
      </c>
      <c r="R132" s="98">
        <v>2.7481221447506886E-2</v>
      </c>
      <c r="S132" s="98">
        <v>2.7261845135655664E-2</v>
      </c>
      <c r="T132" s="98">
        <v>2.8664085797774245E-2</v>
      </c>
      <c r="U132" s="98">
        <v>2.882402028546965E-2</v>
      </c>
      <c r="V132" s="98">
        <v>2.8563472824906105E-2</v>
      </c>
      <c r="W132" s="98">
        <v>3.3415150389140183E-2</v>
      </c>
      <c r="X132" s="98">
        <v>2.5016820579486423E-2</v>
      </c>
      <c r="Y132" s="98">
        <v>2.1603683034009825E-2</v>
      </c>
      <c r="DA132" s="63" t="s">
        <v>1660</v>
      </c>
    </row>
    <row r="133" spans="1:105" ht="12" customHeight="1" x14ac:dyDescent="0.25">
      <c r="A133" s="106" t="s">
        <v>122</v>
      </c>
      <c r="B133" s="101">
        <v>445.68757441118578</v>
      </c>
      <c r="C133" s="101">
        <v>421.20268294943639</v>
      </c>
      <c r="D133" s="101">
        <v>422.92280996964428</v>
      </c>
      <c r="E133" s="101">
        <v>452.96203782628811</v>
      </c>
      <c r="F133" s="101">
        <v>454.25991702587675</v>
      </c>
      <c r="G133" s="101">
        <v>424.91299224908835</v>
      </c>
      <c r="H133" s="101">
        <v>445.35598729716992</v>
      </c>
      <c r="I133" s="101">
        <v>468.77924760473962</v>
      </c>
      <c r="J133" s="101">
        <v>495.36864761731647</v>
      </c>
      <c r="K133" s="101">
        <v>481.50478106330746</v>
      </c>
      <c r="L133" s="101">
        <v>551.01878047652792</v>
      </c>
      <c r="M133" s="101">
        <v>616.75077770018549</v>
      </c>
      <c r="N133" s="101">
        <v>695.21541009866007</v>
      </c>
      <c r="O133" s="101">
        <v>776.92053417944419</v>
      </c>
      <c r="P133" s="101">
        <v>727.63734237448978</v>
      </c>
      <c r="Q133" s="101">
        <v>773.76155482552724</v>
      </c>
      <c r="R133" s="101">
        <v>778.81629675923875</v>
      </c>
      <c r="S133" s="101">
        <v>822.32206563199077</v>
      </c>
      <c r="T133" s="101">
        <v>821.4459397575896</v>
      </c>
      <c r="U133" s="101">
        <v>797.44709506793515</v>
      </c>
      <c r="V133" s="101">
        <v>806.726572888021</v>
      </c>
      <c r="W133" s="101">
        <v>761.10101100380973</v>
      </c>
      <c r="X133" s="101">
        <v>549.9647563480579</v>
      </c>
      <c r="Y133" s="101">
        <v>508.55865808004751</v>
      </c>
      <c r="DA133" s="131" t="s">
        <v>1661</v>
      </c>
    </row>
    <row r="134" spans="1:105" ht="12" customHeight="1" x14ac:dyDescent="0.25">
      <c r="A134" s="107" t="s">
        <v>121</v>
      </c>
      <c r="B134" s="104">
        <v>12.487374105244054</v>
      </c>
      <c r="C134" s="104">
        <v>11.590122750014206</v>
      </c>
      <c r="D134" s="104">
        <v>11.097885254143563</v>
      </c>
      <c r="E134" s="104">
        <v>12.185890895760448</v>
      </c>
      <c r="F134" s="104">
        <v>12.510369908822696</v>
      </c>
      <c r="G134" s="104">
        <v>12.598054629431495</v>
      </c>
      <c r="H134" s="104">
        <v>15.723459478049367</v>
      </c>
      <c r="I134" s="104">
        <v>21.222127089848307</v>
      </c>
      <c r="J134" s="104">
        <v>25.051875358003667</v>
      </c>
      <c r="K134" s="104">
        <v>28.762791925269894</v>
      </c>
      <c r="L134" s="104">
        <v>51.809030490918062</v>
      </c>
      <c r="M134" s="104">
        <v>63.461585185875506</v>
      </c>
      <c r="N134" s="104">
        <v>76.179363607091545</v>
      </c>
      <c r="O134" s="104">
        <v>83.066946148096704</v>
      </c>
      <c r="P134" s="104">
        <v>77.984091103013753</v>
      </c>
      <c r="Q134" s="104">
        <v>85.456814254004229</v>
      </c>
      <c r="R134" s="104">
        <v>88.486005282024564</v>
      </c>
      <c r="S134" s="104">
        <v>94.555078111224447</v>
      </c>
      <c r="T134" s="104">
        <v>100.98142364007995</v>
      </c>
      <c r="U134" s="104">
        <v>101.6835410576077</v>
      </c>
      <c r="V134" s="104">
        <v>103.67235164211716</v>
      </c>
      <c r="W134" s="104">
        <v>104.22819975833247</v>
      </c>
      <c r="X134" s="104">
        <v>83.368084616236089</v>
      </c>
      <c r="Y134" s="104">
        <v>82.530736647945361</v>
      </c>
      <c r="DA134" s="132" t="s">
        <v>1662</v>
      </c>
    </row>
    <row r="135" spans="1:105" ht="12" customHeight="1" x14ac:dyDescent="0.25">
      <c r="A135" s="108" t="s">
        <v>53</v>
      </c>
      <c r="B135" s="98">
        <v>4.1292735122744322</v>
      </c>
      <c r="C135" s="98">
        <v>3.6422425645009273</v>
      </c>
      <c r="D135" s="98">
        <v>3.2017161669197693</v>
      </c>
      <c r="E135" s="98">
        <v>3.8444677567404422</v>
      </c>
      <c r="F135" s="98">
        <v>3.8188376982138088</v>
      </c>
      <c r="G135" s="98">
        <v>3.508808830074849</v>
      </c>
      <c r="H135" s="98">
        <v>4.1449531156909387</v>
      </c>
      <c r="I135" s="98">
        <v>6.636104377930347</v>
      </c>
      <c r="J135" s="98">
        <v>7.2516196472231336</v>
      </c>
      <c r="K135" s="98">
        <v>7.6176335810351503</v>
      </c>
      <c r="L135" s="98">
        <v>27.508576563276726</v>
      </c>
      <c r="M135" s="98">
        <v>16.189373004162501</v>
      </c>
      <c r="N135" s="98">
        <v>24.615710719921246</v>
      </c>
      <c r="O135" s="98">
        <v>27.892581525401351</v>
      </c>
      <c r="P135" s="98">
        <v>19.184099827903708</v>
      </c>
      <c r="Q135" s="98">
        <v>23.879930659219848</v>
      </c>
      <c r="R135" s="98">
        <v>23.215341594003444</v>
      </c>
      <c r="S135" s="98">
        <v>27.426876668819606</v>
      </c>
      <c r="T135" s="98">
        <v>28.750935606363832</v>
      </c>
      <c r="U135" s="98">
        <v>26.346757203862033</v>
      </c>
      <c r="V135" s="98">
        <v>27.176356364122693</v>
      </c>
      <c r="W135" s="98">
        <v>27.614867464180314</v>
      </c>
      <c r="X135" s="98">
        <v>8.6745693038840948</v>
      </c>
      <c r="Y135" s="98">
        <v>6.9706340697295648</v>
      </c>
      <c r="DA135" s="63" t="s">
        <v>1663</v>
      </c>
    </row>
    <row r="136" spans="1:105" ht="12" customHeight="1" x14ac:dyDescent="0.25">
      <c r="A136" s="108" t="s">
        <v>52</v>
      </c>
      <c r="B136" s="98">
        <v>8.3581005929696222</v>
      </c>
      <c r="C136" s="98">
        <v>7.9478801855132799</v>
      </c>
      <c r="D136" s="98">
        <v>7.896169087223794</v>
      </c>
      <c r="E136" s="98">
        <v>8.3414231390200051</v>
      </c>
      <c r="F136" s="98">
        <v>8.6915322106088873</v>
      </c>
      <c r="G136" s="98">
        <v>9.0892457993566449</v>
      </c>
      <c r="H136" s="98">
        <v>11.578506362358429</v>
      </c>
      <c r="I136" s="98">
        <v>14.586022711917961</v>
      </c>
      <c r="J136" s="98">
        <v>17.800255710780533</v>
      </c>
      <c r="K136" s="98">
        <v>21.145158344234744</v>
      </c>
      <c r="L136" s="98">
        <v>24.300453927641335</v>
      </c>
      <c r="M136" s="98">
        <v>47.272212181713002</v>
      </c>
      <c r="N136" s="98">
        <v>51.563652887170292</v>
      </c>
      <c r="O136" s="98">
        <v>55.174364622695357</v>
      </c>
      <c r="P136" s="98">
        <v>58.799991275110045</v>
      </c>
      <c r="Q136" s="98">
        <v>61.576883594784377</v>
      </c>
      <c r="R136" s="98">
        <v>65.270663688021116</v>
      </c>
      <c r="S136" s="98">
        <v>67.128201442404844</v>
      </c>
      <c r="T136" s="98">
        <v>72.230488033716114</v>
      </c>
      <c r="U136" s="98">
        <v>75.336783853745672</v>
      </c>
      <c r="V136" s="98">
        <v>76.495995277994467</v>
      </c>
      <c r="W136" s="98">
        <v>76.613332294152144</v>
      </c>
      <c r="X136" s="98">
        <v>74.693515312351991</v>
      </c>
      <c r="Y136" s="98">
        <v>75.56010257821579</v>
      </c>
      <c r="DA136" s="63" t="s">
        <v>1664</v>
      </c>
    </row>
    <row r="137" spans="1:105" ht="12" customHeight="1" x14ac:dyDescent="0.25">
      <c r="A137" s="121" t="s">
        <v>54</v>
      </c>
      <c r="B137" s="122">
        <v>336.27644214577276</v>
      </c>
      <c r="C137" s="122">
        <v>331.37806563399602</v>
      </c>
      <c r="D137" s="122">
        <v>336.2122117719997</v>
      </c>
      <c r="E137" s="122">
        <v>327.43780211299406</v>
      </c>
      <c r="F137" s="122">
        <v>296.76067223101876</v>
      </c>
      <c r="G137" s="122">
        <v>308.02220666553831</v>
      </c>
      <c r="H137" s="122">
        <v>316.27304797122417</v>
      </c>
      <c r="I137" s="122">
        <v>348.46987199022567</v>
      </c>
      <c r="J137" s="122">
        <v>362.07812534886295</v>
      </c>
      <c r="K137" s="122">
        <v>321.66507144435434</v>
      </c>
      <c r="L137" s="122">
        <v>416.75851932777812</v>
      </c>
      <c r="M137" s="122">
        <v>432.03058090983041</v>
      </c>
      <c r="N137" s="122">
        <v>476.41069327451589</v>
      </c>
      <c r="O137" s="122">
        <v>507.56197395306367</v>
      </c>
      <c r="P137" s="122">
        <v>472.16021673399143</v>
      </c>
      <c r="Q137" s="122">
        <v>495.78507647112917</v>
      </c>
      <c r="R137" s="122">
        <v>472.54332719907939</v>
      </c>
      <c r="S137" s="122">
        <v>496.06817947069413</v>
      </c>
      <c r="T137" s="122">
        <v>486.86480633203109</v>
      </c>
      <c r="U137" s="122">
        <v>473.98115271230915</v>
      </c>
      <c r="V137" s="122">
        <v>484.08239578164245</v>
      </c>
      <c r="W137" s="122">
        <v>445.53429108512802</v>
      </c>
      <c r="X137" s="122">
        <v>479.07335522269921</v>
      </c>
      <c r="Y137" s="122">
        <v>442.30742353267084</v>
      </c>
      <c r="DA137" s="130" t="s">
        <v>1665</v>
      </c>
    </row>
    <row r="138" spans="1:105" ht="12" customHeight="1" x14ac:dyDescent="0.25">
      <c r="A138" s="97" t="s">
        <v>202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1666</v>
      </c>
    </row>
    <row r="139" spans="1:105" ht="12" customHeight="1" x14ac:dyDescent="0.25">
      <c r="A139" s="97" t="s">
        <v>50</v>
      </c>
      <c r="B139" s="98">
        <v>176.20068245193846</v>
      </c>
      <c r="C139" s="98">
        <v>164.17852187035191</v>
      </c>
      <c r="D139" s="98">
        <v>168.4662989492621</v>
      </c>
      <c r="E139" s="98">
        <v>160.47779509391958</v>
      </c>
      <c r="F139" s="98">
        <v>159.86410823214021</v>
      </c>
      <c r="G139" s="98">
        <v>155.92256981202993</v>
      </c>
      <c r="H139" s="98">
        <v>151.76548431134421</v>
      </c>
      <c r="I139" s="98">
        <v>164.29225117113145</v>
      </c>
      <c r="J139" s="98">
        <v>154.91521640853043</v>
      </c>
      <c r="K139" s="98">
        <v>160.26405345925622</v>
      </c>
      <c r="L139" s="98">
        <v>170.23449049924233</v>
      </c>
      <c r="M139" s="98">
        <v>182.91921190778467</v>
      </c>
      <c r="N139" s="98">
        <v>185.05738057649396</v>
      </c>
      <c r="O139" s="98">
        <v>188.83742635962844</v>
      </c>
      <c r="P139" s="98">
        <v>194.9722504805473</v>
      </c>
      <c r="Q139" s="98">
        <v>190.58032835365532</v>
      </c>
      <c r="R139" s="98">
        <v>165.37820537755155</v>
      </c>
      <c r="S139" s="98">
        <v>169.54989608996868</v>
      </c>
      <c r="T139" s="98">
        <v>158.17520671780494</v>
      </c>
      <c r="U139" s="98">
        <v>151.43079251905465</v>
      </c>
      <c r="V139" s="98">
        <v>153.08982930862544</v>
      </c>
      <c r="W139" s="98">
        <v>131.58679788103927</v>
      </c>
      <c r="X139" s="98">
        <v>111.74568216200224</v>
      </c>
      <c r="Y139" s="98">
        <v>93.571511954095627</v>
      </c>
      <c r="DA139" s="63" t="s">
        <v>1667</v>
      </c>
    </row>
    <row r="140" spans="1:105" ht="12" customHeight="1" x14ac:dyDescent="0.25">
      <c r="A140" s="109" t="s">
        <v>120</v>
      </c>
      <c r="B140" s="33">
        <v>160.07575969383427</v>
      </c>
      <c r="C140" s="33">
        <v>167.1995437636441</v>
      </c>
      <c r="D140" s="33">
        <v>167.74591282273764</v>
      </c>
      <c r="E140" s="33">
        <v>166.96000701907451</v>
      </c>
      <c r="F140" s="33">
        <v>136.89656399887855</v>
      </c>
      <c r="G140" s="33">
        <v>152.0996368535084</v>
      </c>
      <c r="H140" s="33">
        <v>164.50756365987999</v>
      </c>
      <c r="I140" s="33">
        <v>184.17762081909424</v>
      </c>
      <c r="J140" s="33">
        <v>207.16290894033253</v>
      </c>
      <c r="K140" s="33">
        <v>161.40101798509812</v>
      </c>
      <c r="L140" s="33">
        <v>246.52402882853579</v>
      </c>
      <c r="M140" s="33">
        <v>249.11136900204576</v>
      </c>
      <c r="N140" s="33">
        <v>291.35331269802197</v>
      </c>
      <c r="O140" s="33">
        <v>318.7245475934352</v>
      </c>
      <c r="P140" s="33">
        <v>277.18796625344413</v>
      </c>
      <c r="Q140" s="33">
        <v>305.20474811747386</v>
      </c>
      <c r="R140" s="33">
        <v>307.1651218215278</v>
      </c>
      <c r="S140" s="33">
        <v>326.51828338072545</v>
      </c>
      <c r="T140" s="33">
        <v>328.68959961422615</v>
      </c>
      <c r="U140" s="33">
        <v>322.55036019325451</v>
      </c>
      <c r="V140" s="33">
        <v>330.99256647301701</v>
      </c>
      <c r="W140" s="33">
        <v>313.94749320408874</v>
      </c>
      <c r="X140" s="33">
        <v>367.32767306069695</v>
      </c>
      <c r="Y140" s="33">
        <v>348.73591157857521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3787.8053246750392</v>
      </c>
      <c r="C142" s="117">
        <f t="shared" si="25"/>
        <v>3883.715199418361</v>
      </c>
      <c r="D142" s="117">
        <f t="shared" si="25"/>
        <v>3691.1664496394919</v>
      </c>
      <c r="E142" s="117">
        <f t="shared" si="25"/>
        <v>4065.6825881869572</v>
      </c>
      <c r="F142" s="117">
        <f t="shared" si="25"/>
        <v>4098.3474746062302</v>
      </c>
      <c r="G142" s="117">
        <f t="shared" si="25"/>
        <v>4092.3067646196528</v>
      </c>
      <c r="H142" s="117">
        <f t="shared" si="25"/>
        <v>3950.9039395364421</v>
      </c>
      <c r="I142" s="117">
        <f t="shared" si="25"/>
        <v>3931.2395071277838</v>
      </c>
      <c r="J142" s="117">
        <f t="shared" si="25"/>
        <v>4311.4087836116614</v>
      </c>
      <c r="K142" s="117">
        <f t="shared" si="25"/>
        <v>4521.457274788273</v>
      </c>
      <c r="L142" s="117">
        <f t="shared" si="25"/>
        <v>5329.453739705531</v>
      </c>
      <c r="M142" s="117">
        <f t="shared" si="25"/>
        <v>4734.4986277873368</v>
      </c>
      <c r="N142" s="117">
        <f t="shared" si="25"/>
        <v>5607.883751393083</v>
      </c>
      <c r="O142" s="117">
        <f t="shared" si="25"/>
        <v>6307.2809869203011</v>
      </c>
      <c r="P142" s="117">
        <f t="shared" si="25"/>
        <v>5335.5991416459165</v>
      </c>
      <c r="Q142" s="117">
        <f t="shared" si="25"/>
        <v>5715.5023445539055</v>
      </c>
      <c r="R142" s="117">
        <f t="shared" ref="R142:V142" si="26">R143+R146+R148+R161</f>
        <v>6108.7010837268408</v>
      </c>
      <c r="S142" s="117">
        <f t="shared" si="26"/>
        <v>6040.3992408950899</v>
      </c>
      <c r="T142" s="117">
        <f t="shared" si="26"/>
        <v>5996.7758767995092</v>
      </c>
      <c r="U142" s="117">
        <f t="shared" si="26"/>
        <v>6091.3626703297523</v>
      </c>
      <c r="V142" s="117">
        <f t="shared" si="26"/>
        <v>5641.0071884059817</v>
      </c>
      <c r="W142" s="117">
        <f t="shared" ref="W142:Y142" si="27">W143+W146+W148+W161</f>
        <v>6284.2005935376746</v>
      </c>
      <c r="X142" s="117">
        <f t="shared" si="27"/>
        <v>5616.4172641223013</v>
      </c>
      <c r="Y142" s="117">
        <f t="shared" si="27"/>
        <v>5666.8173194050078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3172.585898068121</v>
      </c>
      <c r="C143" s="122">
        <f t="shared" si="28"/>
        <v>3283.9688651594356</v>
      </c>
      <c r="D143" s="122">
        <f t="shared" si="28"/>
        <v>3088.2730328905036</v>
      </c>
      <c r="E143" s="122">
        <f t="shared" si="28"/>
        <v>3402.6447230015847</v>
      </c>
      <c r="F143" s="122">
        <f t="shared" si="28"/>
        <v>3493.7690699263999</v>
      </c>
      <c r="G143" s="122">
        <f t="shared" si="28"/>
        <v>3487.5291491970916</v>
      </c>
      <c r="H143" s="122">
        <f t="shared" si="28"/>
        <v>3304.8113347130343</v>
      </c>
      <c r="I143" s="122">
        <f t="shared" si="28"/>
        <v>3258.4185861342035</v>
      </c>
      <c r="J143" s="122">
        <f t="shared" si="28"/>
        <v>3602.4507984373768</v>
      </c>
      <c r="K143" s="122">
        <f t="shared" si="28"/>
        <v>3841.5726152376947</v>
      </c>
      <c r="L143" s="122">
        <f t="shared" si="28"/>
        <v>4498.6205944023895</v>
      </c>
      <c r="M143" s="122">
        <f t="shared" si="28"/>
        <v>3825.1840824279279</v>
      </c>
      <c r="N143" s="122">
        <f t="shared" si="28"/>
        <v>4593.9375302868657</v>
      </c>
      <c r="O143" s="122">
        <f t="shared" si="28"/>
        <v>5195.2322208214237</v>
      </c>
      <c r="P143" s="122">
        <f t="shared" si="28"/>
        <v>4280.5992595655725</v>
      </c>
      <c r="Q143" s="122">
        <f t="shared" si="28"/>
        <v>4591.7717920407858</v>
      </c>
      <c r="R143" s="122">
        <f t="shared" ref="R143:V143" si="29">SUM(R144:R145)</f>
        <v>4971.4184001865797</v>
      </c>
      <c r="S143" s="122">
        <f t="shared" si="29"/>
        <v>4837.685069161289</v>
      </c>
      <c r="T143" s="122">
        <f t="shared" si="29"/>
        <v>4774.7950507762434</v>
      </c>
      <c r="U143" s="122">
        <f t="shared" si="29"/>
        <v>4875.3302047706702</v>
      </c>
      <c r="V143" s="122">
        <f t="shared" si="29"/>
        <v>4372.1343488584753</v>
      </c>
      <c r="W143" s="122">
        <f t="shared" ref="W143:Y143" si="30">SUM(W144:W145)</f>
        <v>5050.3371896009821</v>
      </c>
      <c r="X143" s="122">
        <f t="shared" si="30"/>
        <v>4551.5154328384269</v>
      </c>
      <c r="Y143" s="122">
        <f t="shared" si="30"/>
        <v>4649.3127451207238</v>
      </c>
      <c r="DA143" s="130" t="s">
        <v>1815</v>
      </c>
    </row>
    <row r="144" spans="1:105" ht="12" customHeight="1" x14ac:dyDescent="0.25">
      <c r="A144" s="97" t="s">
        <v>199</v>
      </c>
      <c r="B144" s="98">
        <v>3141.0566413282991</v>
      </c>
      <c r="C144" s="98">
        <v>3252.1544342948382</v>
      </c>
      <c r="D144" s="98">
        <v>3058.745163143396</v>
      </c>
      <c r="E144" s="98">
        <v>3371.5995791539312</v>
      </c>
      <c r="F144" s="98">
        <v>3461.6493875212873</v>
      </c>
      <c r="G144" s="98">
        <v>3456.1981553193837</v>
      </c>
      <c r="H144" s="98">
        <v>3275.6782054569921</v>
      </c>
      <c r="I144" s="98">
        <v>3229.6948103181858</v>
      </c>
      <c r="J144" s="98">
        <v>3571.1878994766921</v>
      </c>
      <c r="K144" s="98">
        <v>3809.1883218042231</v>
      </c>
      <c r="L144" s="98">
        <v>4460.9525138437511</v>
      </c>
      <c r="M144" s="98">
        <v>3793.8822518671514</v>
      </c>
      <c r="N144" s="98">
        <v>4556.332010190773</v>
      </c>
      <c r="O144" s="98">
        <v>5153.1071227395414</v>
      </c>
      <c r="P144" s="98">
        <v>4246.2462012369533</v>
      </c>
      <c r="Q144" s="98">
        <v>4555.1618907371148</v>
      </c>
      <c r="R144" s="98">
        <v>4931.9525471609204</v>
      </c>
      <c r="S144" s="98">
        <v>4799.5164026067405</v>
      </c>
      <c r="T144" s="98">
        <v>4737.4345383150294</v>
      </c>
      <c r="U144" s="98">
        <v>4837.2318661720301</v>
      </c>
      <c r="V144" s="98">
        <v>4338.2418939374602</v>
      </c>
      <c r="W144" s="98">
        <v>5010.9061202630674</v>
      </c>
      <c r="X144" s="98">
        <v>4516.7462247129451</v>
      </c>
      <c r="Y144" s="98">
        <v>4613.8491970257874</v>
      </c>
      <c r="DA144" s="63" t="s">
        <v>1816</v>
      </c>
    </row>
    <row r="145" spans="1:105" ht="12" customHeight="1" x14ac:dyDescent="0.25">
      <c r="A145" s="97" t="s">
        <v>53</v>
      </c>
      <c r="B145" s="98">
        <v>31.52925673982169</v>
      </c>
      <c r="C145" s="98">
        <v>31.814430864597497</v>
      </c>
      <c r="D145" s="98">
        <v>29.527869747107438</v>
      </c>
      <c r="E145" s="98">
        <v>31.045143847653542</v>
      </c>
      <c r="F145" s="98">
        <v>32.119682405112563</v>
      </c>
      <c r="G145" s="98">
        <v>31.330993877707737</v>
      </c>
      <c r="H145" s="98">
        <v>29.133129256041986</v>
      </c>
      <c r="I145" s="98">
        <v>28.723775816017657</v>
      </c>
      <c r="J145" s="98">
        <v>31.262898960684623</v>
      </c>
      <c r="K145" s="98">
        <v>32.384293433471512</v>
      </c>
      <c r="L145" s="98">
        <v>37.668080558638401</v>
      </c>
      <c r="M145" s="98">
        <v>31.301830560776516</v>
      </c>
      <c r="N145" s="98">
        <v>37.605520096092384</v>
      </c>
      <c r="O145" s="98">
        <v>42.125098081882072</v>
      </c>
      <c r="P145" s="98">
        <v>34.353058328618928</v>
      </c>
      <c r="Q145" s="98">
        <v>36.609901303670604</v>
      </c>
      <c r="R145" s="98">
        <v>39.46585302565898</v>
      </c>
      <c r="S145" s="98">
        <v>38.168666554548622</v>
      </c>
      <c r="T145" s="98">
        <v>37.360512461213759</v>
      </c>
      <c r="U145" s="98">
        <v>38.098338598639984</v>
      </c>
      <c r="V145" s="98">
        <v>33.892454921014661</v>
      </c>
      <c r="W145" s="98">
        <v>39.431069337914707</v>
      </c>
      <c r="X145" s="98">
        <v>34.769208125481377</v>
      </c>
      <c r="Y145" s="98">
        <v>35.463548094936861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15.366941937531674</v>
      </c>
      <c r="C146" s="122">
        <f t="shared" si="31"/>
        <v>19.847524772784265</v>
      </c>
      <c r="D146" s="122">
        <f t="shared" si="31"/>
        <v>16.419407581617296</v>
      </c>
      <c r="E146" s="122">
        <f t="shared" si="31"/>
        <v>58.00662813177577</v>
      </c>
      <c r="F146" s="122">
        <f t="shared" si="31"/>
        <v>19.47987379659018</v>
      </c>
      <c r="G146" s="122">
        <f t="shared" si="31"/>
        <v>29.369743304488246</v>
      </c>
      <c r="H146" s="122">
        <f t="shared" si="31"/>
        <v>44.577032903373649</v>
      </c>
      <c r="I146" s="122">
        <f t="shared" si="31"/>
        <v>22.010417621064349</v>
      </c>
      <c r="J146" s="122">
        <f t="shared" si="31"/>
        <v>24.221952653364021</v>
      </c>
      <c r="K146" s="122">
        <f t="shared" si="31"/>
        <v>31.404432499969822</v>
      </c>
      <c r="L146" s="122">
        <f t="shared" si="31"/>
        <v>35.004311942896152</v>
      </c>
      <c r="M146" s="122">
        <f t="shared" si="31"/>
        <v>40.133716341309949</v>
      </c>
      <c r="N146" s="122">
        <f t="shared" si="31"/>
        <v>45.26680064360923</v>
      </c>
      <c r="O146" s="122">
        <f t="shared" si="31"/>
        <v>52.626513037790147</v>
      </c>
      <c r="P146" s="122">
        <f t="shared" si="31"/>
        <v>59.151585559756477</v>
      </c>
      <c r="Q146" s="122">
        <f t="shared" si="31"/>
        <v>65.386881076917646</v>
      </c>
      <c r="R146" s="122">
        <f t="shared" si="31"/>
        <v>80.673644012669754</v>
      </c>
      <c r="S146" s="122">
        <f t="shared" si="31"/>
        <v>80.790823356696535</v>
      </c>
      <c r="T146" s="122">
        <f t="shared" si="31"/>
        <v>89.646604270790121</v>
      </c>
      <c r="U146" s="122">
        <f t="shared" si="31"/>
        <v>99.908230459192666</v>
      </c>
      <c r="V146" s="122">
        <f t="shared" si="31"/>
        <v>124.50947678954032</v>
      </c>
      <c r="W146" s="122">
        <f t="shared" si="31"/>
        <v>132.88342830207333</v>
      </c>
      <c r="X146" s="122">
        <f t="shared" si="31"/>
        <v>99.852310150204971</v>
      </c>
      <c r="Y146" s="122">
        <f t="shared" si="31"/>
        <v>102.73835411249304</v>
      </c>
      <c r="DA146" s="130" t="s">
        <v>1818</v>
      </c>
    </row>
    <row r="147" spans="1:105" ht="12" customHeight="1" x14ac:dyDescent="0.25">
      <c r="A147" s="97" t="s">
        <v>53</v>
      </c>
      <c r="B147" s="98">
        <v>15.366941937531674</v>
      </c>
      <c r="C147" s="98">
        <v>19.847524772784265</v>
      </c>
      <c r="D147" s="98">
        <v>16.419407581617296</v>
      </c>
      <c r="E147" s="98">
        <v>58.00662813177577</v>
      </c>
      <c r="F147" s="98">
        <v>19.47987379659018</v>
      </c>
      <c r="G147" s="98">
        <v>29.369743304488246</v>
      </c>
      <c r="H147" s="98">
        <v>44.577032903373649</v>
      </c>
      <c r="I147" s="98">
        <v>22.010417621064349</v>
      </c>
      <c r="J147" s="98">
        <v>24.221952653364021</v>
      </c>
      <c r="K147" s="98">
        <v>31.404432499969822</v>
      </c>
      <c r="L147" s="98">
        <v>35.004311942896152</v>
      </c>
      <c r="M147" s="98">
        <v>40.133716341309949</v>
      </c>
      <c r="N147" s="98">
        <v>45.26680064360923</v>
      </c>
      <c r="O147" s="98">
        <v>52.626513037790147</v>
      </c>
      <c r="P147" s="98">
        <v>59.151585559756477</v>
      </c>
      <c r="Q147" s="98">
        <v>65.386881076917646</v>
      </c>
      <c r="R147" s="98">
        <v>80.673644012669754</v>
      </c>
      <c r="S147" s="98">
        <v>80.790823356696535</v>
      </c>
      <c r="T147" s="98">
        <v>89.646604270790121</v>
      </c>
      <c r="U147" s="98">
        <v>99.908230459192666</v>
      </c>
      <c r="V147" s="98">
        <v>124.50947678954032</v>
      </c>
      <c r="W147" s="98">
        <v>132.88342830207333</v>
      </c>
      <c r="X147" s="98">
        <v>99.852310150204971</v>
      </c>
      <c r="Y147" s="98">
        <v>102.73835411249304</v>
      </c>
      <c r="DA147" s="63" t="s">
        <v>1819</v>
      </c>
    </row>
    <row r="148" spans="1:105" ht="12" customHeight="1" x14ac:dyDescent="0.25">
      <c r="A148" s="121" t="s">
        <v>55</v>
      </c>
      <c r="B148" s="122">
        <v>370.65123285155539</v>
      </c>
      <c r="C148" s="122">
        <v>352.20189355426635</v>
      </c>
      <c r="D148" s="122">
        <v>355.18019692968727</v>
      </c>
      <c r="E148" s="122">
        <v>378.63908056495063</v>
      </c>
      <c r="F148" s="122">
        <v>381.56391523037388</v>
      </c>
      <c r="G148" s="122">
        <v>361.99654238038056</v>
      </c>
      <c r="H148" s="122">
        <v>380.38611443323236</v>
      </c>
      <c r="I148" s="122">
        <v>406.28457743016867</v>
      </c>
      <c r="J148" s="122">
        <v>427.93513852139029</v>
      </c>
      <c r="K148" s="122">
        <v>423.66866756108851</v>
      </c>
      <c r="L148" s="122">
        <v>498.15718944053435</v>
      </c>
      <c r="M148" s="122">
        <v>561.18643485794883</v>
      </c>
      <c r="N148" s="122">
        <v>625.66811036229876</v>
      </c>
      <c r="O148" s="122">
        <v>691.69327417671036</v>
      </c>
      <c r="P148" s="122">
        <v>656.15559788867961</v>
      </c>
      <c r="Q148" s="122">
        <v>697.99825695980599</v>
      </c>
      <c r="R148" s="122">
        <v>708.51789563987086</v>
      </c>
      <c r="S148" s="122">
        <v>753.13007637910789</v>
      </c>
      <c r="T148" s="122">
        <v>765.41680248570935</v>
      </c>
      <c r="U148" s="122">
        <v>754.66352673319159</v>
      </c>
      <c r="V148" s="122">
        <v>770.71985442954156</v>
      </c>
      <c r="W148" s="122">
        <v>750.8750563367355</v>
      </c>
      <c r="X148" s="122">
        <v>577.00564270052882</v>
      </c>
      <c r="Y148" s="122">
        <v>550.17147377584593</v>
      </c>
      <c r="DA148" s="130" t="s">
        <v>1820</v>
      </c>
    </row>
    <row r="149" spans="1:105" ht="12" customHeight="1" x14ac:dyDescent="0.25">
      <c r="A149" s="97" t="s">
        <v>132</v>
      </c>
      <c r="B149" s="98">
        <v>14.468496098127432</v>
      </c>
      <c r="C149" s="98">
        <v>14.402181527591264</v>
      </c>
      <c r="D149" s="98">
        <v>15.328454224339584</v>
      </c>
      <c r="E149" s="98">
        <v>17.654514924772897</v>
      </c>
      <c r="F149" s="98">
        <v>18.161931760429987</v>
      </c>
      <c r="G149" s="98">
        <v>18.498305221120361</v>
      </c>
      <c r="H149" s="98">
        <v>20.04373857688228</v>
      </c>
      <c r="I149" s="98">
        <v>22.821277818343901</v>
      </c>
      <c r="J149" s="98">
        <v>24.697590874531716</v>
      </c>
      <c r="K149" s="98">
        <v>25.928191539297867</v>
      </c>
      <c r="L149" s="98">
        <v>32.463028564768862</v>
      </c>
      <c r="M149" s="98">
        <v>32.010241373089286</v>
      </c>
      <c r="N149" s="98">
        <v>30.12719860577905</v>
      </c>
      <c r="O149" s="98">
        <v>29.309291348487637</v>
      </c>
      <c r="P149" s="98">
        <v>28.371847804861339</v>
      </c>
      <c r="Q149" s="98">
        <v>26.477475657490832</v>
      </c>
      <c r="R149" s="98">
        <v>24.998614443983637</v>
      </c>
      <c r="S149" s="98">
        <v>24.811288567187919</v>
      </c>
      <c r="T149" s="98">
        <v>24.560184935569371</v>
      </c>
      <c r="U149" s="98">
        <v>24.614719795854416</v>
      </c>
      <c r="V149" s="98">
        <v>25.017592812059558</v>
      </c>
      <c r="W149" s="98">
        <v>33.330694988651722</v>
      </c>
      <c r="X149" s="98">
        <v>46.840714094185365</v>
      </c>
      <c r="Y149" s="98">
        <v>51.156568083444974</v>
      </c>
      <c r="DA149" s="63" t="s">
        <v>1821</v>
      </c>
    </row>
    <row r="150" spans="1:105" ht="12" customHeight="1" x14ac:dyDescent="0.25">
      <c r="A150" s="97" t="s">
        <v>131</v>
      </c>
      <c r="B150" s="98">
        <v>5.0665031049245976E-3</v>
      </c>
      <c r="C150" s="98">
        <v>5.0504822717117159E-3</v>
      </c>
      <c r="D150" s="98">
        <v>5.1573130971186397E-3</v>
      </c>
      <c r="E150" s="98">
        <v>6.2138289676506213E-3</v>
      </c>
      <c r="F150" s="98">
        <v>6.2550198484693006E-3</v>
      </c>
      <c r="G150" s="98">
        <v>7.1737135208711483E-3</v>
      </c>
      <c r="H150" s="98">
        <v>9.1063281071586503E-3</v>
      </c>
      <c r="I150" s="98">
        <v>1.3167811353074731E-2</v>
      </c>
      <c r="J150" s="98">
        <v>1.5592652123445908E-2</v>
      </c>
      <c r="K150" s="98">
        <v>2.0787788405239635E-2</v>
      </c>
      <c r="L150" s="98">
        <v>3.932766687469938E-2</v>
      </c>
      <c r="M150" s="98">
        <v>4.32877752904266E-2</v>
      </c>
      <c r="N150" s="98">
        <v>3.9883301357397476E-2</v>
      </c>
      <c r="O150" s="98">
        <v>3.8132401957073653E-2</v>
      </c>
      <c r="P150" s="98">
        <v>3.92383981580453E-2</v>
      </c>
      <c r="Q150" s="98">
        <v>3.7841019409581185E-2</v>
      </c>
      <c r="R150" s="98">
        <v>3.6080458247621169E-2</v>
      </c>
      <c r="S150" s="98">
        <v>3.4518110912367193E-2</v>
      </c>
      <c r="T150" s="98">
        <v>3.4626316116024354E-2</v>
      </c>
      <c r="U150" s="98">
        <v>3.5521198454559227E-2</v>
      </c>
      <c r="V150" s="98">
        <v>2.9859693938951878E-2</v>
      </c>
      <c r="W150" s="98">
        <v>4.5757102268315766E-2</v>
      </c>
      <c r="X150" s="98">
        <v>9.5476406079640863E-2</v>
      </c>
      <c r="Y150" s="98">
        <v>0.1072917429446669</v>
      </c>
      <c r="DA150" s="63" t="s">
        <v>1822</v>
      </c>
    </row>
    <row r="151" spans="1:105" ht="12" customHeight="1" x14ac:dyDescent="0.25">
      <c r="A151" s="100" t="s">
        <v>199</v>
      </c>
      <c r="B151" s="101">
        <v>1.2802152328562683E-3</v>
      </c>
      <c r="C151" s="101">
        <v>1.2095127720433145E-3</v>
      </c>
      <c r="D151" s="101">
        <v>1.1280284399677661E-3</v>
      </c>
      <c r="E151" s="101">
        <v>1.5064065369071039E-3</v>
      </c>
      <c r="F151" s="101">
        <v>1.4686420852474771E-3</v>
      </c>
      <c r="G151" s="101">
        <v>1.5321607349439229E-3</v>
      </c>
      <c r="H151" s="101">
        <v>1.8417825367367034E-3</v>
      </c>
      <c r="I151" s="101">
        <v>3.2142277493234271E-3</v>
      </c>
      <c r="J151" s="101">
        <v>3.4998681681921761E-3</v>
      </c>
      <c r="K151" s="101">
        <v>4.2525408850115996E-3</v>
      </c>
      <c r="L151" s="101">
        <v>1.7603883258217167E-2</v>
      </c>
      <c r="M151" s="101">
        <v>8.5579384638690258E-3</v>
      </c>
      <c r="N151" s="101">
        <v>1.0186085492316544E-2</v>
      </c>
      <c r="O151" s="101">
        <v>1.0186648513024695E-2</v>
      </c>
      <c r="P151" s="101">
        <v>7.5134980969794162E-3</v>
      </c>
      <c r="Q151" s="101">
        <v>8.3574114603710923E-3</v>
      </c>
      <c r="R151" s="101">
        <v>7.5080568466125612E-3</v>
      </c>
      <c r="S151" s="101">
        <v>8.0711020966041883E-3</v>
      </c>
      <c r="T151" s="101">
        <v>8.0350376077503918E-3</v>
      </c>
      <c r="U151" s="101">
        <v>7.5169875814169018E-3</v>
      </c>
      <c r="V151" s="101">
        <v>6.4342745211245249E-3</v>
      </c>
      <c r="W151" s="101">
        <v>1.0003378169603713E-2</v>
      </c>
      <c r="X151" s="101">
        <v>8.1799351239994836E-3</v>
      </c>
      <c r="Y151" s="101">
        <v>7.4397420147766929E-3</v>
      </c>
      <c r="DA151" s="131" t="s">
        <v>1823</v>
      </c>
    </row>
    <row r="152" spans="1:105" ht="12" customHeight="1" x14ac:dyDescent="0.25">
      <c r="A152" s="103" t="s">
        <v>52</v>
      </c>
      <c r="B152" s="104">
        <v>3.7862878720683292E-3</v>
      </c>
      <c r="C152" s="104">
        <v>3.8409694996684013E-3</v>
      </c>
      <c r="D152" s="104">
        <v>4.0292846571508738E-3</v>
      </c>
      <c r="E152" s="104">
        <v>4.7074224307435174E-3</v>
      </c>
      <c r="F152" s="104">
        <v>4.7863777632218239E-3</v>
      </c>
      <c r="G152" s="104">
        <v>5.6415527859272254E-3</v>
      </c>
      <c r="H152" s="104">
        <v>7.2645455704219465E-3</v>
      </c>
      <c r="I152" s="104">
        <v>9.9535836037513044E-3</v>
      </c>
      <c r="J152" s="104">
        <v>1.2092783955253733E-2</v>
      </c>
      <c r="K152" s="104">
        <v>1.6535247520228037E-2</v>
      </c>
      <c r="L152" s="104">
        <v>2.1723783616482212E-2</v>
      </c>
      <c r="M152" s="104">
        <v>3.4729836826557572E-2</v>
      </c>
      <c r="N152" s="104">
        <v>2.969721586508093E-2</v>
      </c>
      <c r="O152" s="104">
        <v>2.7945753444048958E-2</v>
      </c>
      <c r="P152" s="104">
        <v>3.1724900061065882E-2</v>
      </c>
      <c r="Q152" s="104">
        <v>2.9483607949210091E-2</v>
      </c>
      <c r="R152" s="104">
        <v>2.8572401401008606E-2</v>
      </c>
      <c r="S152" s="104">
        <v>2.6447008815763007E-2</v>
      </c>
      <c r="T152" s="104">
        <v>2.6591278508273964E-2</v>
      </c>
      <c r="U152" s="104">
        <v>2.8004210873142324E-2</v>
      </c>
      <c r="V152" s="104">
        <v>2.3425419417827352E-2</v>
      </c>
      <c r="W152" s="104">
        <v>3.5753724098712053E-2</v>
      </c>
      <c r="X152" s="104">
        <v>8.7296470955641386E-2</v>
      </c>
      <c r="Y152" s="104">
        <v>9.9852000929890203E-2</v>
      </c>
      <c r="DA152" s="132" t="s">
        <v>1824</v>
      </c>
    </row>
    <row r="153" spans="1:105" ht="12" customHeight="1" x14ac:dyDescent="0.25">
      <c r="A153" s="106" t="s">
        <v>124</v>
      </c>
      <c r="B153" s="101">
        <v>39.799531521360038</v>
      </c>
      <c r="C153" s="101">
        <v>37.721456713377506</v>
      </c>
      <c r="D153" s="101">
        <v>37.437957536873583</v>
      </c>
      <c r="E153" s="101">
        <v>35.194409689488339</v>
      </c>
      <c r="F153" s="101">
        <v>34.674773318108869</v>
      </c>
      <c r="G153" s="101">
        <v>33.355270876354027</v>
      </c>
      <c r="H153" s="101">
        <v>30.974879062392525</v>
      </c>
      <c r="I153" s="101">
        <v>31.730329406554016</v>
      </c>
      <c r="J153" s="101">
        <v>28.55630151490282</v>
      </c>
      <c r="K153" s="101">
        <v>28.641489466699955</v>
      </c>
      <c r="L153" s="101">
        <v>28.925654097144438</v>
      </c>
      <c r="M153" s="101">
        <v>29.446441799436069</v>
      </c>
      <c r="N153" s="101">
        <v>27.383266567503213</v>
      </c>
      <c r="O153" s="101">
        <v>26.339395352405266</v>
      </c>
      <c r="P153" s="101">
        <v>26.427583172810266</v>
      </c>
      <c r="Q153" s="101">
        <v>25.855627351422878</v>
      </c>
      <c r="R153" s="101">
        <v>25.617705981887607</v>
      </c>
      <c r="S153" s="101">
        <v>26.52515697899095</v>
      </c>
      <c r="T153" s="101">
        <v>26.23107960379825</v>
      </c>
      <c r="U153" s="101">
        <v>24.944549408832778</v>
      </c>
      <c r="V153" s="101">
        <v>24.473173101650168</v>
      </c>
      <c r="W153" s="101">
        <v>24.772309744113478</v>
      </c>
      <c r="X153" s="101">
        <v>14.893812556941381</v>
      </c>
      <c r="Y153" s="101">
        <v>12.436057830904717</v>
      </c>
      <c r="DA153" s="131" t="s">
        <v>1825</v>
      </c>
    </row>
    <row r="154" spans="1:105" ht="12" customHeight="1" x14ac:dyDescent="0.25">
      <c r="A154" s="107" t="s">
        <v>123</v>
      </c>
      <c r="B154" s="104">
        <v>1.4250565699856329E-2</v>
      </c>
      <c r="C154" s="104">
        <v>1.337856198012867E-2</v>
      </c>
      <c r="D154" s="104">
        <v>1.3397540373750755E-2</v>
      </c>
      <c r="E154" s="104">
        <v>1.1829152087149377E-2</v>
      </c>
      <c r="F154" s="104">
        <v>1.2100328432017391E-2</v>
      </c>
      <c r="G154" s="104">
        <v>1.3386860828772572E-2</v>
      </c>
      <c r="H154" s="104">
        <v>1.3895936699669618E-2</v>
      </c>
      <c r="I154" s="104">
        <v>1.8263831849235333E-2</v>
      </c>
      <c r="J154" s="104">
        <v>1.7455480566122977E-2</v>
      </c>
      <c r="K154" s="104">
        <v>2.3269424369350131E-2</v>
      </c>
      <c r="L154" s="104">
        <v>3.1711247890452168E-2</v>
      </c>
      <c r="M154" s="104">
        <v>4.0069748786664E-2</v>
      </c>
      <c r="N154" s="104">
        <v>3.6298054988829057E-2</v>
      </c>
      <c r="O154" s="104">
        <v>3.2071033073950206E-2</v>
      </c>
      <c r="P154" s="104">
        <v>3.6725014908723534E-2</v>
      </c>
      <c r="Q154" s="104">
        <v>3.418037244887636E-2</v>
      </c>
      <c r="R154" s="104">
        <v>3.4696597500616606E-2</v>
      </c>
      <c r="S154" s="104">
        <v>3.5577165180924131E-2</v>
      </c>
      <c r="T154" s="104">
        <v>3.7313777161690431E-2</v>
      </c>
      <c r="U154" s="104">
        <v>3.6556853036494974E-2</v>
      </c>
      <c r="V154" s="104">
        <v>3.6416639234236083E-2</v>
      </c>
      <c r="W154" s="104">
        <v>4.2862281880218879E-2</v>
      </c>
      <c r="X154" s="104">
        <v>2.7307991143256542E-2</v>
      </c>
      <c r="Y154" s="104">
        <v>2.3141359652764384E-2</v>
      </c>
      <c r="DA154" s="132" t="s">
        <v>1826</v>
      </c>
    </row>
    <row r="155" spans="1:105" ht="12" customHeight="1" x14ac:dyDescent="0.25">
      <c r="A155" s="108" t="s">
        <v>50</v>
      </c>
      <c r="B155" s="98">
        <v>3.6011860537398183E-3</v>
      </c>
      <c r="C155" s="98">
        <v>3.2040032200441634E-3</v>
      </c>
      <c r="D155" s="98">
        <v>2.9311058375134482E-3</v>
      </c>
      <c r="E155" s="98">
        <v>2.8671419944881157E-3</v>
      </c>
      <c r="F155" s="98">
        <v>2.8411500924380483E-3</v>
      </c>
      <c r="G155" s="98">
        <v>2.8597991830350044E-3</v>
      </c>
      <c r="H155" s="98">
        <v>2.8102833637943451E-3</v>
      </c>
      <c r="I155" s="98">
        <v>4.4590579205875374E-3</v>
      </c>
      <c r="J155" s="98">
        <v>3.9163622109017271E-3</v>
      </c>
      <c r="K155" s="98">
        <v>4.7599067382566012E-3</v>
      </c>
      <c r="L155" s="98">
        <v>1.4177377358902662E-2</v>
      </c>
      <c r="M155" s="98">
        <v>7.9058760754073532E-3</v>
      </c>
      <c r="N155" s="98">
        <v>9.2639538706727129E-3</v>
      </c>
      <c r="O155" s="98">
        <v>8.5634013486815125E-3</v>
      </c>
      <c r="P155" s="98">
        <v>7.0347138684076996E-3</v>
      </c>
      <c r="Q155" s="98">
        <v>7.5416906118335519E-3</v>
      </c>
      <c r="R155" s="98">
        <v>7.2153760531097188E-3</v>
      </c>
      <c r="S155" s="98">
        <v>8.3153200452684636E-3</v>
      </c>
      <c r="T155" s="98">
        <v>8.6496913639161881E-3</v>
      </c>
      <c r="U155" s="98">
        <v>7.7328327510253229E-3</v>
      </c>
      <c r="V155" s="98">
        <v>7.8531664093299761E-3</v>
      </c>
      <c r="W155" s="98">
        <v>9.447131491078696E-3</v>
      </c>
      <c r="X155" s="98">
        <v>2.2911705637701199E-3</v>
      </c>
      <c r="Y155" s="98">
        <v>1.537676618754558E-3</v>
      </c>
      <c r="DA155" s="63" t="s">
        <v>1827</v>
      </c>
    </row>
    <row r="156" spans="1:105" ht="12" customHeight="1" x14ac:dyDescent="0.25">
      <c r="A156" s="108" t="s">
        <v>52</v>
      </c>
      <c r="B156" s="98">
        <v>1.064937964611651E-2</v>
      </c>
      <c r="C156" s="98">
        <v>1.0174558760084506E-2</v>
      </c>
      <c r="D156" s="98">
        <v>1.0466434536237308E-2</v>
      </c>
      <c r="E156" s="98">
        <v>8.9620100926612618E-3</v>
      </c>
      <c r="F156" s="98">
        <v>9.2591783395793419E-3</v>
      </c>
      <c r="G156" s="98">
        <v>1.0527061645737568E-2</v>
      </c>
      <c r="H156" s="98">
        <v>1.1085653335875273E-2</v>
      </c>
      <c r="I156" s="98">
        <v>1.3804773928647795E-2</v>
      </c>
      <c r="J156" s="98">
        <v>1.3539118355221251E-2</v>
      </c>
      <c r="K156" s="98">
        <v>1.8509517631093531E-2</v>
      </c>
      <c r="L156" s="98">
        <v>1.7533870531549509E-2</v>
      </c>
      <c r="M156" s="98">
        <v>3.2163872711256647E-2</v>
      </c>
      <c r="N156" s="98">
        <v>2.7034101118156347E-2</v>
      </c>
      <c r="O156" s="98">
        <v>2.3507631725268697E-2</v>
      </c>
      <c r="P156" s="98">
        <v>2.9690301040315836E-2</v>
      </c>
      <c r="Q156" s="98">
        <v>2.6638681837042811E-2</v>
      </c>
      <c r="R156" s="98">
        <v>2.7481221447506886E-2</v>
      </c>
      <c r="S156" s="98">
        <v>2.7261845135655664E-2</v>
      </c>
      <c r="T156" s="98">
        <v>2.8664085797774245E-2</v>
      </c>
      <c r="U156" s="98">
        <v>2.882402028546965E-2</v>
      </c>
      <c r="V156" s="98">
        <v>2.8563472824906105E-2</v>
      </c>
      <c r="W156" s="98">
        <v>3.3415150389140183E-2</v>
      </c>
      <c r="X156" s="98">
        <v>2.5016820579486423E-2</v>
      </c>
      <c r="Y156" s="98">
        <v>2.1603683034009825E-2</v>
      </c>
      <c r="DA156" s="63" t="s">
        <v>1828</v>
      </c>
    </row>
    <row r="157" spans="1:105" ht="12" customHeight="1" x14ac:dyDescent="0.25">
      <c r="A157" s="106" t="s">
        <v>122</v>
      </c>
      <c r="B157" s="101">
        <v>305.17832535736716</v>
      </c>
      <c r="C157" s="101">
        <v>289.60862755989933</v>
      </c>
      <c r="D157" s="101">
        <v>292.28913758781255</v>
      </c>
      <c r="E157" s="101">
        <v>314.76118410112025</v>
      </c>
      <c r="F157" s="101">
        <v>317.34991291980077</v>
      </c>
      <c r="G157" s="101">
        <v>298.5659885818306</v>
      </c>
      <c r="H157" s="101">
        <v>314.83243591530328</v>
      </c>
      <c r="I157" s="101">
        <v>332.4040356444898</v>
      </c>
      <c r="J157" s="101">
        <v>351.69301117118215</v>
      </c>
      <c r="K157" s="101">
        <v>342.48438845774717</v>
      </c>
      <c r="L157" s="101">
        <v>392.74829885592953</v>
      </c>
      <c r="M157" s="101">
        <v>440.78038196359682</v>
      </c>
      <c r="N157" s="101">
        <v>498.84089181458137</v>
      </c>
      <c r="O157" s="101">
        <v>560.70275525853538</v>
      </c>
      <c r="P157" s="101">
        <v>528.56764088213345</v>
      </c>
      <c r="Q157" s="101">
        <v>566.55879031190182</v>
      </c>
      <c r="R157" s="101">
        <v>575.41933001469386</v>
      </c>
      <c r="S157" s="101">
        <v>614.10632398744701</v>
      </c>
      <c r="T157" s="101">
        <v>620.49657294424298</v>
      </c>
      <c r="U157" s="101">
        <v>609.4562184316494</v>
      </c>
      <c r="V157" s="101">
        <v>623.62180503015736</v>
      </c>
      <c r="W157" s="101">
        <v>594.49364348497591</v>
      </c>
      <c r="X157" s="101">
        <v>433.59272203297775</v>
      </c>
      <c r="Y157" s="101">
        <v>405.31164059549172</v>
      </c>
      <c r="DA157" s="131" t="s">
        <v>1829</v>
      </c>
    </row>
    <row r="158" spans="1:105" ht="12" customHeight="1" x14ac:dyDescent="0.25">
      <c r="A158" s="107" t="s">
        <v>121</v>
      </c>
      <c r="B158" s="104">
        <v>11.185562805896009</v>
      </c>
      <c r="C158" s="104">
        <v>10.451198709146421</v>
      </c>
      <c r="D158" s="104">
        <v>10.106092727190703</v>
      </c>
      <c r="E158" s="104">
        <v>11.010928868514316</v>
      </c>
      <c r="F158" s="104">
        <v>11.358941883753765</v>
      </c>
      <c r="G158" s="104">
        <v>11.556417126725925</v>
      </c>
      <c r="H158" s="104">
        <v>14.512058613847453</v>
      </c>
      <c r="I158" s="104">
        <v>19.297502917578644</v>
      </c>
      <c r="J158" s="104">
        <v>22.955186828084017</v>
      </c>
      <c r="K158" s="104">
        <v>26.570540884568935</v>
      </c>
      <c r="L158" s="104">
        <v>43.949169007926329</v>
      </c>
      <c r="M158" s="104">
        <v>58.866012197749548</v>
      </c>
      <c r="N158" s="104">
        <v>69.240572018088841</v>
      </c>
      <c r="O158" s="104">
        <v>75.271628782250971</v>
      </c>
      <c r="P158" s="104">
        <v>72.712562615807727</v>
      </c>
      <c r="Q158" s="104">
        <v>79.034342247132088</v>
      </c>
      <c r="R158" s="104">
        <v>82.411468143557499</v>
      </c>
      <c r="S158" s="104">
        <v>87.617211569388687</v>
      </c>
      <c r="T158" s="104">
        <v>94.057024908821063</v>
      </c>
      <c r="U158" s="104">
        <v>95.57596104536394</v>
      </c>
      <c r="V158" s="104">
        <v>97.541007152501223</v>
      </c>
      <c r="W158" s="104">
        <v>98.18978873484582</v>
      </c>
      <c r="X158" s="104">
        <v>81.555609619201476</v>
      </c>
      <c r="Y158" s="104">
        <v>81.13677416340704</v>
      </c>
      <c r="DA158" s="132" t="s">
        <v>1830</v>
      </c>
    </row>
    <row r="159" spans="1:105" ht="12" customHeight="1" x14ac:dyDescent="0.25">
      <c r="A159" s="108" t="s">
        <v>53</v>
      </c>
      <c r="B159" s="98">
        <v>2.8274622129263864</v>
      </c>
      <c r="C159" s="98">
        <v>2.503318523633141</v>
      </c>
      <c r="D159" s="98">
        <v>2.2099236399669091</v>
      </c>
      <c r="E159" s="98">
        <v>2.6695057294943108</v>
      </c>
      <c r="F159" s="98">
        <v>2.6674096731448773</v>
      </c>
      <c r="G159" s="98">
        <v>2.4671713273692806</v>
      </c>
      <c r="H159" s="98">
        <v>2.933552251489024</v>
      </c>
      <c r="I159" s="98">
        <v>4.711480205660683</v>
      </c>
      <c r="J159" s="98">
        <v>5.1549311173034846</v>
      </c>
      <c r="K159" s="98">
        <v>5.4253825403341898</v>
      </c>
      <c r="L159" s="98">
        <v>19.64871508028499</v>
      </c>
      <c r="M159" s="98">
        <v>11.593800016036548</v>
      </c>
      <c r="N159" s="98">
        <v>17.676919130918549</v>
      </c>
      <c r="O159" s="98">
        <v>20.097264159555614</v>
      </c>
      <c r="P159" s="98">
        <v>13.912571340697683</v>
      </c>
      <c r="Q159" s="98">
        <v>17.457458652347704</v>
      </c>
      <c r="R159" s="98">
        <v>17.140804455536383</v>
      </c>
      <c r="S159" s="98">
        <v>20.489010126983842</v>
      </c>
      <c r="T159" s="98">
        <v>21.826536875104949</v>
      </c>
      <c r="U159" s="98">
        <v>20.239177191618268</v>
      </c>
      <c r="V159" s="98">
        <v>21.045011874506752</v>
      </c>
      <c r="W159" s="98">
        <v>21.576456440693676</v>
      </c>
      <c r="X159" s="98">
        <v>6.8620943068494871</v>
      </c>
      <c r="Y159" s="98">
        <v>5.5766715851912458</v>
      </c>
      <c r="DA159" s="63" t="s">
        <v>1831</v>
      </c>
    </row>
    <row r="160" spans="1:105" ht="12" customHeight="1" x14ac:dyDescent="0.25">
      <c r="A160" s="108" t="s">
        <v>52</v>
      </c>
      <c r="B160" s="98">
        <v>8.3581005929696222</v>
      </c>
      <c r="C160" s="98">
        <v>7.9478801855132799</v>
      </c>
      <c r="D160" s="98">
        <v>7.896169087223794</v>
      </c>
      <c r="E160" s="98">
        <v>8.3414231390200051</v>
      </c>
      <c r="F160" s="98">
        <v>8.6915322106088873</v>
      </c>
      <c r="G160" s="98">
        <v>9.0892457993566449</v>
      </c>
      <c r="H160" s="98">
        <v>11.578506362358429</v>
      </c>
      <c r="I160" s="98">
        <v>14.586022711917961</v>
      </c>
      <c r="J160" s="98">
        <v>17.800255710780533</v>
      </c>
      <c r="K160" s="98">
        <v>21.145158344234744</v>
      </c>
      <c r="L160" s="98">
        <v>24.300453927641335</v>
      </c>
      <c r="M160" s="98">
        <v>47.272212181713002</v>
      </c>
      <c r="N160" s="98">
        <v>51.563652887170292</v>
      </c>
      <c r="O160" s="98">
        <v>55.174364622695357</v>
      </c>
      <c r="P160" s="98">
        <v>58.799991275110045</v>
      </c>
      <c r="Q160" s="98">
        <v>61.576883594784377</v>
      </c>
      <c r="R160" s="98">
        <v>65.270663688021116</v>
      </c>
      <c r="S160" s="98">
        <v>67.128201442404844</v>
      </c>
      <c r="T160" s="98">
        <v>72.230488033716114</v>
      </c>
      <c r="U160" s="98">
        <v>75.336783853745672</v>
      </c>
      <c r="V160" s="98">
        <v>76.495995277994467</v>
      </c>
      <c r="W160" s="98">
        <v>76.613332294152144</v>
      </c>
      <c r="X160" s="98">
        <v>74.693515312351991</v>
      </c>
      <c r="Y160" s="98">
        <v>75.56010257821579</v>
      </c>
      <c r="DA160" s="63" t="s">
        <v>1832</v>
      </c>
    </row>
    <row r="161" spans="1:105" ht="12" customHeight="1" x14ac:dyDescent="0.25">
      <c r="A161" s="121" t="s">
        <v>54</v>
      </c>
      <c r="B161" s="122">
        <v>229.20125181783121</v>
      </c>
      <c r="C161" s="122">
        <v>227.69691593187446</v>
      </c>
      <c r="D161" s="122">
        <v>231.29381223768394</v>
      </c>
      <c r="E161" s="122">
        <v>226.39215648864609</v>
      </c>
      <c r="F161" s="122">
        <v>203.53461565286585</v>
      </c>
      <c r="G161" s="122">
        <v>213.41132973769263</v>
      </c>
      <c r="H161" s="122">
        <v>221.1294574868019</v>
      </c>
      <c r="I161" s="122">
        <v>244.52592594234727</v>
      </c>
      <c r="J161" s="122">
        <v>256.80089399953033</v>
      </c>
      <c r="K161" s="122">
        <v>224.81155948951971</v>
      </c>
      <c r="L161" s="122">
        <v>297.67164391971085</v>
      </c>
      <c r="M161" s="122">
        <v>307.99439416014991</v>
      </c>
      <c r="N161" s="122">
        <v>343.01131010030986</v>
      </c>
      <c r="O161" s="122">
        <v>367.72897888437637</v>
      </c>
      <c r="P161" s="122">
        <v>339.6926986319076</v>
      </c>
      <c r="Q161" s="122">
        <v>360.34541447639623</v>
      </c>
      <c r="R161" s="122">
        <v>348.09114388772065</v>
      </c>
      <c r="S161" s="122">
        <v>368.79327199799661</v>
      </c>
      <c r="T161" s="122">
        <v>366.91741926676741</v>
      </c>
      <c r="U161" s="122">
        <v>361.46070836669833</v>
      </c>
      <c r="V161" s="122">
        <v>373.64350832842456</v>
      </c>
      <c r="W161" s="122">
        <v>350.10491929788373</v>
      </c>
      <c r="X161" s="122">
        <v>388.04387843313998</v>
      </c>
      <c r="Y161" s="122">
        <v>364.59474639594589</v>
      </c>
      <c r="DA161" s="130" t="s">
        <v>1833</v>
      </c>
    </row>
    <row r="162" spans="1:105" ht="12" customHeight="1" x14ac:dyDescent="0.25">
      <c r="A162" s="97" t="s">
        <v>202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1834</v>
      </c>
    </row>
    <row r="163" spans="1:105" ht="12" customHeight="1" x14ac:dyDescent="0.25">
      <c r="A163" s="97" t="s">
        <v>50</v>
      </c>
      <c r="B163" s="98">
        <v>107.80957190625034</v>
      </c>
      <c r="C163" s="98">
        <v>100.58605536249279</v>
      </c>
      <c r="D163" s="98">
        <v>103.38784264762043</v>
      </c>
      <c r="E163" s="98">
        <v>98.65908399276104</v>
      </c>
      <c r="F163" s="98">
        <v>98.455847940962713</v>
      </c>
      <c r="G163" s="98">
        <v>96.194746516534011</v>
      </c>
      <c r="H163" s="98">
        <v>93.79383114504094</v>
      </c>
      <c r="I163" s="98">
        <v>101.61640591775081</v>
      </c>
      <c r="J163" s="98">
        <v>95.827636049414664</v>
      </c>
      <c r="K163" s="98">
        <v>99.154030451159215</v>
      </c>
      <c r="L163" s="98">
        <v>105.34398995905845</v>
      </c>
      <c r="M163" s="98">
        <v>113.21535906006693</v>
      </c>
      <c r="N163" s="98">
        <v>114.55783875348531</v>
      </c>
      <c r="O163" s="98">
        <v>116.91411453885388</v>
      </c>
      <c r="P163" s="98">
        <v>120.72386110693672</v>
      </c>
      <c r="Q163" s="98">
        <v>118.02081341317056</v>
      </c>
      <c r="R163" s="98">
        <v>102.4386440989054</v>
      </c>
      <c r="S163" s="98">
        <v>105.08018975554127</v>
      </c>
      <c r="T163" s="98">
        <v>98.123610428421358</v>
      </c>
      <c r="U163" s="98">
        <v>94.0581123947251</v>
      </c>
      <c r="V163" s="98">
        <v>95.209711811710832</v>
      </c>
      <c r="W163" s="98">
        <v>81.93466640149731</v>
      </c>
      <c r="X163" s="98">
        <v>69.645265633199386</v>
      </c>
      <c r="Y163" s="98">
        <v>58.380174350669137</v>
      </c>
      <c r="DA163" s="63" t="s">
        <v>1835</v>
      </c>
    </row>
    <row r="164" spans="1:105" ht="12" customHeight="1" x14ac:dyDescent="0.25">
      <c r="A164" s="109" t="s">
        <v>120</v>
      </c>
      <c r="B164" s="33">
        <v>121.39167991158087</v>
      </c>
      <c r="C164" s="33">
        <v>127.11086056938169</v>
      </c>
      <c r="D164" s="33">
        <v>127.90596959006349</v>
      </c>
      <c r="E164" s="33">
        <v>127.73307249588505</v>
      </c>
      <c r="F164" s="33">
        <v>105.07876771190315</v>
      </c>
      <c r="G164" s="33">
        <v>117.21658322115861</v>
      </c>
      <c r="H164" s="33">
        <v>127.33562634176096</v>
      </c>
      <c r="I164" s="33">
        <v>142.90952002459647</v>
      </c>
      <c r="J164" s="33">
        <v>160.97325795011568</v>
      </c>
      <c r="K164" s="33">
        <v>125.65752903836049</v>
      </c>
      <c r="L164" s="33">
        <v>192.32765396065238</v>
      </c>
      <c r="M164" s="33">
        <v>194.77903510008301</v>
      </c>
      <c r="N164" s="33">
        <v>228.45347134682456</v>
      </c>
      <c r="O164" s="33">
        <v>250.81486434552252</v>
      </c>
      <c r="P164" s="33">
        <v>218.96883752497089</v>
      </c>
      <c r="Q164" s="33">
        <v>242.32460106322569</v>
      </c>
      <c r="R164" s="33">
        <v>245.65249978881525</v>
      </c>
      <c r="S164" s="33">
        <v>263.71308224245536</v>
      </c>
      <c r="T164" s="33">
        <v>268.79380883834602</v>
      </c>
      <c r="U164" s="33">
        <v>267.4025959719732</v>
      </c>
      <c r="V164" s="33">
        <v>278.4337965167137</v>
      </c>
      <c r="W164" s="33">
        <v>268.17025289638639</v>
      </c>
      <c r="X164" s="33">
        <v>318.39861279994057</v>
      </c>
      <c r="Y164" s="33">
        <v>306.21457204527678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0.49967615374983759</v>
      </c>
      <c r="C166" s="119">
        <f t="shared" si="32"/>
        <v>0.50483424562007728</v>
      </c>
      <c r="D166" s="119">
        <f t="shared" si="32"/>
        <v>0.51515150131623255</v>
      </c>
      <c r="E166" s="119">
        <f t="shared" si="32"/>
        <v>0.52865998776727863</v>
      </c>
      <c r="F166" s="119">
        <f t="shared" si="32"/>
        <v>0.53409161619119783</v>
      </c>
      <c r="G166" s="119">
        <f t="shared" si="32"/>
        <v>0.54788859368816667</v>
      </c>
      <c r="H166" s="119">
        <f t="shared" si="32"/>
        <v>0.56565290511303945</v>
      </c>
      <c r="I166" s="119">
        <f t="shared" si="32"/>
        <v>0.58256921229733805</v>
      </c>
      <c r="J166" s="119">
        <f t="shared" si="32"/>
        <v>0.59942499156860574</v>
      </c>
      <c r="K166" s="119">
        <f t="shared" si="32"/>
        <v>0.61739477877821092</v>
      </c>
      <c r="L166" s="119">
        <f t="shared" si="32"/>
        <v>0.63871565730345592</v>
      </c>
      <c r="M166" s="119">
        <f t="shared" si="32"/>
        <v>0.66245292679220236</v>
      </c>
      <c r="N166" s="119">
        <f t="shared" si="32"/>
        <v>0.68188562170158595</v>
      </c>
      <c r="O166" s="119">
        <f t="shared" si="32"/>
        <v>0.69959528908923363</v>
      </c>
      <c r="P166" s="119">
        <f t="shared" si="32"/>
        <v>0.70713793641913636</v>
      </c>
      <c r="Q166" s="119">
        <f t="shared" si="32"/>
        <v>0.71260433708738469</v>
      </c>
      <c r="R166" s="119">
        <f t="shared" ref="R166:V166" si="33">IF(R142=0,"",R142/R118)</f>
        <v>0.71953662034855337</v>
      </c>
      <c r="S166" s="119">
        <f t="shared" si="33"/>
        <v>0.72797114366238291</v>
      </c>
      <c r="T166" s="119">
        <f t="shared" si="33"/>
        <v>0.73840024860846498</v>
      </c>
      <c r="U166" s="119">
        <f t="shared" si="33"/>
        <v>0.74843153647234184</v>
      </c>
      <c r="V166" s="119">
        <f t="shared" si="33"/>
        <v>0.76184762305903753</v>
      </c>
      <c r="W166" s="119">
        <f t="shared" ref="W166:Y166" si="34">IF(W142=0,"",W142/W118)</f>
        <v>0.77062639560859447</v>
      </c>
      <c r="X166" s="119">
        <f t="shared" si="34"/>
        <v>0.78100126888352239</v>
      </c>
      <c r="Y166" s="119">
        <f t="shared" si="34"/>
        <v>0.7934775600044649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0.47474123723136147</v>
      </c>
      <c r="C167" s="124">
        <f t="shared" si="35"/>
        <v>0.48096077573872342</v>
      </c>
      <c r="D167" s="124">
        <f t="shared" si="35"/>
        <v>0.49051038917896789</v>
      </c>
      <c r="E167" s="124">
        <f t="shared" si="35"/>
        <v>0.5018744044544553</v>
      </c>
      <c r="F167" s="124">
        <f t="shared" si="35"/>
        <v>0.51286276030309064</v>
      </c>
      <c r="G167" s="124">
        <f t="shared" si="35"/>
        <v>0.52638716283489029</v>
      </c>
      <c r="H167" s="124">
        <f t="shared" si="35"/>
        <v>0.54118918198946753</v>
      </c>
      <c r="I167" s="124">
        <f t="shared" si="35"/>
        <v>0.56045966398960267</v>
      </c>
      <c r="J167" s="124">
        <f t="shared" si="35"/>
        <v>0.57942891400737173</v>
      </c>
      <c r="K167" s="124">
        <f t="shared" si="35"/>
        <v>0.60064668396017162</v>
      </c>
      <c r="L167" s="124">
        <f t="shared" si="35"/>
        <v>0.62316897965239693</v>
      </c>
      <c r="M167" s="124">
        <f t="shared" si="35"/>
        <v>0.64510549324131683</v>
      </c>
      <c r="N167" s="124">
        <f t="shared" si="35"/>
        <v>0.66792787906056517</v>
      </c>
      <c r="O167" s="124">
        <f t="shared" si="35"/>
        <v>0.68784494761495119</v>
      </c>
      <c r="P167" s="124">
        <f t="shared" si="35"/>
        <v>0.69345164500610668</v>
      </c>
      <c r="Q167" s="124">
        <f t="shared" si="35"/>
        <v>0.69848726118537607</v>
      </c>
      <c r="R167" s="124">
        <f t="shared" ref="R167:V167" si="36">IF(R143=0,"",R143/R119)</f>
        <v>0.70438497453503535</v>
      </c>
      <c r="S167" s="124">
        <f t="shared" si="36"/>
        <v>0.71210985972738616</v>
      </c>
      <c r="T167" s="124">
        <f t="shared" si="36"/>
        <v>0.72114621127110556</v>
      </c>
      <c r="U167" s="124">
        <f t="shared" si="36"/>
        <v>0.73031742165692637</v>
      </c>
      <c r="V167" s="124">
        <f t="shared" si="36"/>
        <v>0.73909916579117096</v>
      </c>
      <c r="W167" s="124">
        <f t="shared" ref="W167:Y167" si="37">IF(W143=0,"",W143/W119)</f>
        <v>0.74947643058738378</v>
      </c>
      <c r="X167" s="124">
        <f t="shared" si="37"/>
        <v>0.76112971751267888</v>
      </c>
      <c r="Y167" s="124">
        <f t="shared" si="37"/>
        <v>0.77387748452517058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0.47225132261669139</v>
      </c>
      <c r="C168" s="111">
        <f t="shared" si="38"/>
        <v>0.47853101634930229</v>
      </c>
      <c r="D168" s="111">
        <f t="shared" si="38"/>
        <v>0.48810966888315749</v>
      </c>
      <c r="E168" s="111">
        <f t="shared" si="38"/>
        <v>0.4995829871738881</v>
      </c>
      <c r="F168" s="111">
        <f t="shared" si="38"/>
        <v>0.5105550458624265</v>
      </c>
      <c r="G168" s="111">
        <f t="shared" si="38"/>
        <v>0.52413684587211506</v>
      </c>
      <c r="H168" s="111">
        <f t="shared" si="38"/>
        <v>0.53898980284438625</v>
      </c>
      <c r="I168" s="111">
        <f t="shared" si="38"/>
        <v>0.55827729218531164</v>
      </c>
      <c r="J168" s="111">
        <f t="shared" si="38"/>
        <v>0.57730341901018756</v>
      </c>
      <c r="K168" s="111">
        <f t="shared" si="38"/>
        <v>0.598614297177124</v>
      </c>
      <c r="L168" s="111">
        <f t="shared" si="38"/>
        <v>0.62119238026487333</v>
      </c>
      <c r="M168" s="111">
        <f t="shared" si="38"/>
        <v>0.6432220778801272</v>
      </c>
      <c r="N168" s="111">
        <f t="shared" si="38"/>
        <v>0.66610226252120563</v>
      </c>
      <c r="O168" s="111">
        <f t="shared" si="38"/>
        <v>0.68609419064076915</v>
      </c>
      <c r="P168" s="111">
        <f t="shared" si="38"/>
        <v>0.69173610965217502</v>
      </c>
      <c r="Q168" s="111">
        <f t="shared" si="38"/>
        <v>0.69679873515175439</v>
      </c>
      <c r="R168" s="111">
        <f t="shared" ref="R168:V168" si="39">IF(R144=0,"",R144/R120)</f>
        <v>0.70272266051523513</v>
      </c>
      <c r="S168" s="111">
        <f t="shared" si="39"/>
        <v>0.71048322467327896</v>
      </c>
      <c r="T168" s="111">
        <f t="shared" si="39"/>
        <v>0.71956381421077309</v>
      </c>
      <c r="U168" s="111">
        <f t="shared" si="39"/>
        <v>0.7287694884913597</v>
      </c>
      <c r="V168" s="111">
        <f t="shared" si="39"/>
        <v>0.73759573608113782</v>
      </c>
      <c r="W168" s="111">
        <f t="shared" ref="W168:Y168" si="40">IF(W144=0,"",W144/W120)</f>
        <v>0.74800183292345246</v>
      </c>
      <c r="X168" s="111">
        <f t="shared" si="40"/>
        <v>0.75973273146049181</v>
      </c>
      <c r="Y168" s="111">
        <f t="shared" si="40"/>
        <v>0.77253477942940563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1.8130054223880809</v>
      </c>
      <c r="C170" s="124">
        <f t="shared" si="44"/>
        <v>1.8840087652587372</v>
      </c>
      <c r="D170" s="124">
        <f t="shared" si="44"/>
        <v>1.9734421443492782</v>
      </c>
      <c r="E170" s="124">
        <f t="shared" si="44"/>
        <v>2.0696691155163127</v>
      </c>
      <c r="F170" s="124">
        <f t="shared" si="44"/>
        <v>2.2027483975311974</v>
      </c>
      <c r="G170" s="124">
        <f t="shared" si="44"/>
        <v>2.3513058396365554</v>
      </c>
      <c r="H170" s="124">
        <f t="shared" si="44"/>
        <v>2.531499765424059</v>
      </c>
      <c r="I170" s="124">
        <f t="shared" si="44"/>
        <v>2.6315368840163011</v>
      </c>
      <c r="J170" s="124">
        <f t="shared" si="44"/>
        <v>2.6911907996567095</v>
      </c>
      <c r="K170" s="124">
        <f t="shared" si="44"/>
        <v>2.8031468231528738</v>
      </c>
      <c r="L170" s="124">
        <f t="shared" si="44"/>
        <v>2.9321669344788162</v>
      </c>
      <c r="M170" s="124">
        <f t="shared" si="44"/>
        <v>3.0704130233065916</v>
      </c>
      <c r="N170" s="124">
        <f t="shared" si="44"/>
        <v>3.2044890805774284</v>
      </c>
      <c r="O170" s="124">
        <f t="shared" si="44"/>
        <v>3.3445631073072306</v>
      </c>
      <c r="P170" s="124">
        <f t="shared" si="44"/>
        <v>3.4543889128209528</v>
      </c>
      <c r="Q170" s="124">
        <f t="shared" si="44"/>
        <v>3.5469511169523442</v>
      </c>
      <c r="R170" s="124">
        <f t="shared" ref="R170:V170" si="45">IF(R146=0,"",R146/R122)</f>
        <v>3.6447574751457426</v>
      </c>
      <c r="S170" s="124">
        <f t="shared" si="45"/>
        <v>3.7532015894633401</v>
      </c>
      <c r="T170" s="124">
        <f t="shared" si="45"/>
        <v>3.8522125463370127</v>
      </c>
      <c r="U170" s="124">
        <f t="shared" si="45"/>
        <v>3.9374497397135517</v>
      </c>
      <c r="V170" s="124">
        <f t="shared" si="45"/>
        <v>3.9885339636171455</v>
      </c>
      <c r="W170" s="124">
        <f t="shared" ref="W170:Y170" si="46">IF(W146=0,"",W146/W122)</f>
        <v>4.0264241541834798</v>
      </c>
      <c r="X170" s="124">
        <f t="shared" si="46"/>
        <v>4.0468779299324025</v>
      </c>
      <c r="Y170" s="124">
        <f t="shared" si="46"/>
        <v>4.0637056261924922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1.8130054223880809</v>
      </c>
      <c r="C171" s="111">
        <f t="shared" si="47"/>
        <v>1.8840087652587372</v>
      </c>
      <c r="D171" s="111">
        <f t="shared" si="47"/>
        <v>1.9734421443492782</v>
      </c>
      <c r="E171" s="111">
        <f t="shared" si="47"/>
        <v>2.0696691155163127</v>
      </c>
      <c r="F171" s="111">
        <f t="shared" si="47"/>
        <v>2.2027483975311974</v>
      </c>
      <c r="G171" s="111">
        <f t="shared" si="47"/>
        <v>2.3513058396365554</v>
      </c>
      <c r="H171" s="111">
        <f t="shared" si="47"/>
        <v>2.531499765424059</v>
      </c>
      <c r="I171" s="111">
        <f t="shared" si="47"/>
        <v>2.6315368840163011</v>
      </c>
      <c r="J171" s="111">
        <f t="shared" si="47"/>
        <v>2.6911907996567095</v>
      </c>
      <c r="K171" s="111">
        <f t="shared" si="47"/>
        <v>2.8031468231528738</v>
      </c>
      <c r="L171" s="111">
        <f t="shared" si="47"/>
        <v>2.9321669344788162</v>
      </c>
      <c r="M171" s="111">
        <f t="shared" si="47"/>
        <v>3.0704130233065916</v>
      </c>
      <c r="N171" s="111">
        <f t="shared" si="47"/>
        <v>3.2044890805774284</v>
      </c>
      <c r="O171" s="111">
        <f t="shared" si="47"/>
        <v>3.3445631073072306</v>
      </c>
      <c r="P171" s="111">
        <f t="shared" si="47"/>
        <v>3.4543889128209528</v>
      </c>
      <c r="Q171" s="111">
        <f t="shared" si="47"/>
        <v>3.5469511169523442</v>
      </c>
      <c r="R171" s="111">
        <f t="shared" ref="R171:V171" si="48">IF(R147=0,"",R147/R123)</f>
        <v>3.6447574751457426</v>
      </c>
      <c r="S171" s="111">
        <f t="shared" si="48"/>
        <v>3.7532015894633401</v>
      </c>
      <c r="T171" s="111">
        <f t="shared" si="48"/>
        <v>3.8522125463370127</v>
      </c>
      <c r="U171" s="111">
        <f t="shared" si="48"/>
        <v>3.9374497397135517</v>
      </c>
      <c r="V171" s="111">
        <f t="shared" si="48"/>
        <v>3.9885339636171455</v>
      </c>
      <c r="W171" s="111">
        <f t="shared" ref="W171:Y171" si="49">IF(W147=0,"",W147/W123)</f>
        <v>4.0264241541834798</v>
      </c>
      <c r="X171" s="111">
        <f t="shared" si="49"/>
        <v>4.0468779299324025</v>
      </c>
      <c r="Y171" s="111">
        <f t="shared" si="49"/>
        <v>4.0637056261924922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0.67025616019946732</v>
      </c>
      <c r="C172" s="124">
        <f t="shared" si="50"/>
        <v>0.6731655193687629</v>
      </c>
      <c r="D172" s="124">
        <f t="shared" si="50"/>
        <v>0.67700664557545187</v>
      </c>
      <c r="E172" s="124">
        <f t="shared" si="50"/>
        <v>0.68197992505928973</v>
      </c>
      <c r="F172" s="124">
        <f t="shared" si="50"/>
        <v>0.68676145323889159</v>
      </c>
      <c r="G172" s="124">
        <f t="shared" si="50"/>
        <v>0.69174187149199062</v>
      </c>
      <c r="H172" s="124">
        <f t="shared" si="50"/>
        <v>0.69895163756329903</v>
      </c>
      <c r="I172" s="124">
        <f t="shared" si="50"/>
        <v>0.70359520842535095</v>
      </c>
      <c r="J172" s="124">
        <f t="shared" si="50"/>
        <v>0.70820646787477237</v>
      </c>
      <c r="K172" s="124">
        <f t="shared" si="50"/>
        <v>0.71222784810560003</v>
      </c>
      <c r="L172" s="124">
        <f t="shared" si="50"/>
        <v>0.71535481700908932</v>
      </c>
      <c r="M172" s="124">
        <f t="shared" si="50"/>
        <v>0.72667034803520703</v>
      </c>
      <c r="N172" s="124">
        <f t="shared" si="50"/>
        <v>0.73121848086578778</v>
      </c>
      <c r="O172" s="124">
        <f t="shared" si="50"/>
        <v>0.73630986271775378</v>
      </c>
      <c r="P172" s="124">
        <f t="shared" si="50"/>
        <v>0.74295292008226099</v>
      </c>
      <c r="Q172" s="124">
        <f t="shared" si="50"/>
        <v>0.74853732592966249</v>
      </c>
      <c r="R172" s="124">
        <f t="shared" ref="R172:V172" si="51">IF(R148=0,"",R148/R124)</f>
        <v>0.75593056534430436</v>
      </c>
      <c r="S172" s="124">
        <f t="shared" si="51"/>
        <v>0.76341070563475499</v>
      </c>
      <c r="T172" s="124">
        <f t="shared" si="51"/>
        <v>0.77310725482321696</v>
      </c>
      <c r="U172" s="124">
        <f t="shared" si="51"/>
        <v>0.78296722518786721</v>
      </c>
      <c r="V172" s="124">
        <f t="shared" si="51"/>
        <v>0.79162904910075471</v>
      </c>
      <c r="W172" s="124">
        <f t="shared" ref="W172:Y172" si="52">IF(W148=0,"",W148/W124)</f>
        <v>0.80081251729091107</v>
      </c>
      <c r="X172" s="124">
        <f t="shared" si="52"/>
        <v>0.81542972035207151</v>
      </c>
      <c r="Y172" s="124">
        <f t="shared" si="52"/>
        <v>0.82565640664524309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0.49498953516778421</v>
      </c>
      <c r="C173" s="111">
        <f t="shared" si="53"/>
        <v>0.50462554803489301</v>
      </c>
      <c r="D173" s="111">
        <f t="shared" si="53"/>
        <v>0.5194097158448352</v>
      </c>
      <c r="E173" s="111">
        <f t="shared" si="53"/>
        <v>0.53563925036607074</v>
      </c>
      <c r="F173" s="111">
        <f t="shared" si="53"/>
        <v>0.55070610376632911</v>
      </c>
      <c r="G173" s="111">
        <f t="shared" si="53"/>
        <v>0.56817272756436854</v>
      </c>
      <c r="H173" s="111">
        <f t="shared" si="53"/>
        <v>0.58618608897628799</v>
      </c>
      <c r="I173" s="111">
        <f t="shared" si="53"/>
        <v>0.60747990505606353</v>
      </c>
      <c r="J173" s="111">
        <f t="shared" si="53"/>
        <v>0.63277583328216946</v>
      </c>
      <c r="K173" s="111">
        <f t="shared" si="53"/>
        <v>0.65109687256961601</v>
      </c>
      <c r="L173" s="111">
        <f t="shared" si="53"/>
        <v>0.66940615382345037</v>
      </c>
      <c r="M173" s="111">
        <f t="shared" si="53"/>
        <v>0.68902791821982012</v>
      </c>
      <c r="N173" s="111">
        <f t="shared" si="53"/>
        <v>0.71339370756260456</v>
      </c>
      <c r="O173" s="111">
        <f t="shared" si="53"/>
        <v>0.74045045613294769</v>
      </c>
      <c r="P173" s="111">
        <f t="shared" si="53"/>
        <v>0.74265557491505574</v>
      </c>
      <c r="Q173" s="111">
        <f t="shared" si="53"/>
        <v>0.74630670896014661</v>
      </c>
      <c r="R173" s="111">
        <f t="shared" ref="R173:V173" si="54">IF(R149=0,"",R149/R125)</f>
        <v>0.75108805544084511</v>
      </c>
      <c r="S173" s="111">
        <f t="shared" si="54"/>
        <v>0.76010761325560861</v>
      </c>
      <c r="T173" s="111">
        <f t="shared" si="54"/>
        <v>0.76974176072361788</v>
      </c>
      <c r="U173" s="111">
        <f t="shared" si="54"/>
        <v>0.78043412127775336</v>
      </c>
      <c r="V173" s="111">
        <f t="shared" si="54"/>
        <v>0.79943691462065514</v>
      </c>
      <c r="W173" s="111">
        <f t="shared" ref="W173:Y173" si="55">IF(W149=0,"",W149/W125)</f>
        <v>0.82217152320068676</v>
      </c>
      <c r="X173" s="111">
        <f t="shared" si="55"/>
        <v>0.84687926512892842</v>
      </c>
      <c r="Y173" s="111">
        <f t="shared" si="55"/>
        <v>0.85899657320555145</v>
      </c>
      <c r="DA173" s="63" t="s">
        <v>1989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0.79504041101840817</v>
      </c>
      <c r="C174" s="111">
        <f t="shared" si="56"/>
        <v>0.80951093313625599</v>
      </c>
      <c r="D174" s="111">
        <f t="shared" si="56"/>
        <v>0.82898435999055908</v>
      </c>
      <c r="E174" s="111">
        <f t="shared" si="56"/>
        <v>0.82716116756489511</v>
      </c>
      <c r="F174" s="111">
        <f t="shared" si="56"/>
        <v>0.83860206637234991</v>
      </c>
      <c r="G174" s="111">
        <f t="shared" si="56"/>
        <v>0.86485213547750039</v>
      </c>
      <c r="H174" s="111">
        <f t="shared" si="56"/>
        <v>0.88403815473450598</v>
      </c>
      <c r="I174" s="111">
        <f t="shared" si="56"/>
        <v>0.87994392652582032</v>
      </c>
      <c r="J174" s="111">
        <f t="shared" si="56"/>
        <v>0.8980846556859432</v>
      </c>
      <c r="K174" s="111">
        <f t="shared" si="56"/>
        <v>0.91501910198235559</v>
      </c>
      <c r="L174" s="111">
        <f t="shared" si="56"/>
        <v>0.84796433754125855</v>
      </c>
      <c r="M174" s="111">
        <f t="shared" si="56"/>
        <v>0.93034946125857565</v>
      </c>
      <c r="N174" s="111">
        <f t="shared" si="56"/>
        <v>0.91420280096035378</v>
      </c>
      <c r="O174" s="111">
        <f t="shared" si="56"/>
        <v>0.91299331657415783</v>
      </c>
      <c r="P174" s="111">
        <f t="shared" si="56"/>
        <v>0.93657694794384183</v>
      </c>
      <c r="Q174" s="111">
        <f t="shared" si="56"/>
        <v>0.92750235399199576</v>
      </c>
      <c r="R174" s="111">
        <f t="shared" ref="R174:V174" si="57">IF(R150=0,"",R150/R126)</f>
        <v>0.9317747556331285</v>
      </c>
      <c r="S174" s="111">
        <f t="shared" si="57"/>
        <v>0.92465431346130067</v>
      </c>
      <c r="T174" s="111">
        <f t="shared" si="57"/>
        <v>0.929217595574925</v>
      </c>
      <c r="U174" s="111">
        <f t="shared" si="57"/>
        <v>0.94126174491345516</v>
      </c>
      <c r="V174" s="111">
        <f t="shared" si="57"/>
        <v>0.94434091376599227</v>
      </c>
      <c r="W174" s="111">
        <f t="shared" ref="W174:Y174" si="58">IF(W150=0,"",W150/W126)</f>
        <v>0.95536036997676566</v>
      </c>
      <c r="X174" s="111">
        <f t="shared" si="58"/>
        <v>0.98636808356635941</v>
      </c>
      <c r="Y174" s="111">
        <f t="shared" si="58"/>
        <v>0.98982227301643877</v>
      </c>
      <c r="DA174" s="63" t="s">
        <v>1990</v>
      </c>
    </row>
    <row r="175" spans="1:105" ht="12" customHeight="1" x14ac:dyDescent="0.25">
      <c r="A175" s="100" t="s">
        <v>199</v>
      </c>
      <c r="B175" s="112">
        <f t="shared" ref="B175:Q175" si="59">IF(B151=0,"",B151/B127)</f>
        <v>0.49498953516778421</v>
      </c>
      <c r="C175" s="112">
        <f t="shared" si="59"/>
        <v>0.50439222467748268</v>
      </c>
      <c r="D175" s="112">
        <f t="shared" si="59"/>
        <v>0.51462130857897048</v>
      </c>
      <c r="E175" s="112">
        <f t="shared" si="59"/>
        <v>0.53707924095406179</v>
      </c>
      <c r="F175" s="112">
        <f t="shared" si="59"/>
        <v>0.54954123012728406</v>
      </c>
      <c r="G175" s="112">
        <f t="shared" si="59"/>
        <v>0.57748185215689529</v>
      </c>
      <c r="H175" s="112">
        <f t="shared" si="59"/>
        <v>0.60659060278918742</v>
      </c>
      <c r="I175" s="112">
        <f t="shared" si="59"/>
        <v>0.64146103111989194</v>
      </c>
      <c r="J175" s="112">
        <f t="shared" si="59"/>
        <v>0.66419548924446092</v>
      </c>
      <c r="K175" s="112">
        <f t="shared" si="59"/>
        <v>0.6877603358002965</v>
      </c>
      <c r="L175" s="112">
        <f t="shared" si="59"/>
        <v>0.71400481271722782</v>
      </c>
      <c r="M175" s="112">
        <f t="shared" si="59"/>
        <v>0.72533050937405807</v>
      </c>
      <c r="N175" s="112">
        <f t="shared" si="59"/>
        <v>0.73128088204231867</v>
      </c>
      <c r="O175" s="112">
        <f t="shared" si="59"/>
        <v>0.73706265907996815</v>
      </c>
      <c r="P175" s="112">
        <f t="shared" si="59"/>
        <v>0.73874379757305686</v>
      </c>
      <c r="Q175" s="112">
        <f t="shared" si="59"/>
        <v>0.73859837824149022</v>
      </c>
      <c r="R175" s="112">
        <f t="shared" ref="R175:V175" si="60">IF(R151=0,"",R151/R127)</f>
        <v>0.73971768788565329</v>
      </c>
      <c r="S175" s="112">
        <f t="shared" si="60"/>
        <v>0.74156894181687794</v>
      </c>
      <c r="T175" s="112">
        <f t="shared" si="60"/>
        <v>0.75286109547218838</v>
      </c>
      <c r="U175" s="112">
        <f t="shared" si="60"/>
        <v>0.77226865224163976</v>
      </c>
      <c r="V175" s="112">
        <f t="shared" si="60"/>
        <v>0.78522367105335178</v>
      </c>
      <c r="W175" s="112">
        <f t="shared" ref="W175:Y175" si="61">IF(W151=0,"",W151/W127)</f>
        <v>0.82390656874226242</v>
      </c>
      <c r="X175" s="112">
        <f t="shared" si="61"/>
        <v>0.86109574461353677</v>
      </c>
      <c r="Y175" s="112">
        <f t="shared" si="61"/>
        <v>0.87086270339712579</v>
      </c>
      <c r="DA175" s="131" t="s">
        <v>1991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:Y176" si="64">IF(W152=0,"",W152/W128)</f>
        <v>1</v>
      </c>
      <c r="X176" s="113">
        <f t="shared" si="64"/>
        <v>1</v>
      </c>
      <c r="Y176" s="113">
        <f t="shared" si="64"/>
        <v>1</v>
      </c>
      <c r="DA176" s="132" t="s">
        <v>1992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0.60696330582976343</v>
      </c>
      <c r="C177" s="112">
        <f t="shared" si="65"/>
        <v>0.60990872077418257</v>
      </c>
      <c r="D177" s="112">
        <f t="shared" si="65"/>
        <v>0.61293528416032872</v>
      </c>
      <c r="E177" s="112">
        <f t="shared" si="65"/>
        <v>0.61661456393235115</v>
      </c>
      <c r="F177" s="112">
        <f t="shared" si="65"/>
        <v>0.62110032626983191</v>
      </c>
      <c r="G177" s="112">
        <f t="shared" si="65"/>
        <v>0.6267474561202161</v>
      </c>
      <c r="H177" s="112">
        <f t="shared" si="65"/>
        <v>0.63310864779744336</v>
      </c>
      <c r="I177" s="112">
        <f t="shared" si="65"/>
        <v>0.63668808362351792</v>
      </c>
      <c r="J177" s="112">
        <f t="shared" si="65"/>
        <v>0.63793223109017305</v>
      </c>
      <c r="K177" s="112">
        <f t="shared" si="65"/>
        <v>0.64058613638795414</v>
      </c>
      <c r="L177" s="112">
        <f t="shared" si="65"/>
        <v>0.64323738232786698</v>
      </c>
      <c r="M177" s="112">
        <f t="shared" si="65"/>
        <v>0.64702252130166638</v>
      </c>
      <c r="N177" s="112">
        <f t="shared" si="65"/>
        <v>0.65290075832246275</v>
      </c>
      <c r="O177" s="112">
        <f t="shared" si="65"/>
        <v>0.66252239912634747</v>
      </c>
      <c r="P177" s="112">
        <f t="shared" si="65"/>
        <v>0.67304402544298336</v>
      </c>
      <c r="Q177" s="112">
        <f t="shared" si="65"/>
        <v>0.6856800865947188</v>
      </c>
      <c r="R177" s="112">
        <f t="shared" ref="R177:V177" si="66">IF(R153=0,"",R153/R129)</f>
        <v>0.69961195207635418</v>
      </c>
      <c r="S177" s="112">
        <f t="shared" si="66"/>
        <v>0.71809452778279936</v>
      </c>
      <c r="T177" s="112">
        <f t="shared" si="66"/>
        <v>0.73598707172705358</v>
      </c>
      <c r="U177" s="112">
        <f t="shared" si="66"/>
        <v>0.75352902146984546</v>
      </c>
      <c r="V177" s="112">
        <f t="shared" si="66"/>
        <v>0.769021270166658</v>
      </c>
      <c r="W177" s="112">
        <f t="shared" ref="W177:Y177" si="67">IF(W153=0,"",W153/W129)</f>
        <v>0.78197746851399008</v>
      </c>
      <c r="X177" s="112">
        <f t="shared" si="67"/>
        <v>0.790460141868778</v>
      </c>
      <c r="Y177" s="112">
        <f t="shared" si="67"/>
        <v>0.79876245628736486</v>
      </c>
      <c r="DA177" s="131" t="s">
        <v>1993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0.85937380435110255</v>
      </c>
      <c r="C178" s="113">
        <f t="shared" si="68"/>
        <v>0.86707764601947424</v>
      </c>
      <c r="D178" s="113">
        <f t="shared" si="68"/>
        <v>0.87860765028169518</v>
      </c>
      <c r="E178" s="113">
        <f t="shared" si="68"/>
        <v>0.86850168189556165</v>
      </c>
      <c r="F178" s="113">
        <f t="shared" si="68"/>
        <v>0.87457683107081297</v>
      </c>
      <c r="G178" s="113">
        <f t="shared" si="68"/>
        <v>0.8876835351908452</v>
      </c>
      <c r="H178" s="113">
        <f t="shared" si="68"/>
        <v>0.89561897424024728</v>
      </c>
      <c r="I178" s="113">
        <f t="shared" si="68"/>
        <v>0.87857962726071892</v>
      </c>
      <c r="J178" s="113">
        <f t="shared" si="68"/>
        <v>0.88775450524308619</v>
      </c>
      <c r="K178" s="113">
        <f t="shared" si="68"/>
        <v>0.89812297046183365</v>
      </c>
      <c r="L178" s="113">
        <f t="shared" si="68"/>
        <v>0.80387420815309296</v>
      </c>
      <c r="M178" s="113">
        <f t="shared" si="68"/>
        <v>0.90425731646777774</v>
      </c>
      <c r="N178" s="113">
        <f t="shared" si="68"/>
        <v>0.88011488259145354</v>
      </c>
      <c r="O178" s="113">
        <f t="shared" si="68"/>
        <v>0.87600852011163166</v>
      </c>
      <c r="P178" s="113">
        <f t="shared" si="68"/>
        <v>0.91379970158535317</v>
      </c>
      <c r="Q178" s="113">
        <f t="shared" si="68"/>
        <v>0.90614705469483525</v>
      </c>
      <c r="R178" s="113">
        <f t="shared" ref="R178:V178" si="69">IF(R154=0,"",R154/R130)</f>
        <v>0.9173839257887445</v>
      </c>
      <c r="S178" s="113">
        <f t="shared" si="69"/>
        <v>0.91801814774488122</v>
      </c>
      <c r="T178" s="113">
        <f t="shared" si="69"/>
        <v>0.92844889929296237</v>
      </c>
      <c r="U178" s="113">
        <f t="shared" si="69"/>
        <v>0.93889327112586651</v>
      </c>
      <c r="V178" s="113">
        <f t="shared" si="69"/>
        <v>0.9391358266283516</v>
      </c>
      <c r="W178" s="113">
        <f t="shared" ref="W178:Y178" si="70">IF(W154=0,"",W154/W130)</f>
        <v>0.94177079087523019</v>
      </c>
      <c r="X178" s="113">
        <f t="shared" si="70"/>
        <v>0.97852354005601594</v>
      </c>
      <c r="Y178" s="113">
        <f t="shared" si="70"/>
        <v>0.98362231449190463</v>
      </c>
      <c r="DA178" s="132" t="s">
        <v>1994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0.60696330582976343</v>
      </c>
      <c r="C179" s="111">
        <f t="shared" si="71"/>
        <v>0.60971415380850524</v>
      </c>
      <c r="D179" s="111">
        <f t="shared" si="71"/>
        <v>0.61292383928291461</v>
      </c>
      <c r="E179" s="111">
        <f t="shared" si="71"/>
        <v>0.61550781361119267</v>
      </c>
      <c r="F179" s="111">
        <f t="shared" si="71"/>
        <v>0.6208183415606775</v>
      </c>
      <c r="G179" s="111">
        <f t="shared" si="71"/>
        <v>0.62802949082824722</v>
      </c>
      <c r="H179" s="111">
        <f t="shared" si="71"/>
        <v>0.63440375094609869</v>
      </c>
      <c r="I179" s="111">
        <f t="shared" si="71"/>
        <v>0.63854686456016119</v>
      </c>
      <c r="J179" s="111">
        <f t="shared" si="71"/>
        <v>0.63957416961088132</v>
      </c>
      <c r="K179" s="111">
        <f t="shared" si="71"/>
        <v>0.64327986489180189</v>
      </c>
      <c r="L179" s="111">
        <f t="shared" si="71"/>
        <v>0.6469507625517199</v>
      </c>
      <c r="M179" s="111">
        <f t="shared" si="71"/>
        <v>0.65077200849199734</v>
      </c>
      <c r="N179" s="111">
        <f t="shared" si="71"/>
        <v>0.65200980616343696</v>
      </c>
      <c r="O179" s="111">
        <f t="shared" si="71"/>
        <v>0.65355603865732914</v>
      </c>
      <c r="P179" s="111">
        <f t="shared" si="71"/>
        <v>0.6700335166214002</v>
      </c>
      <c r="Q179" s="111">
        <f t="shared" si="71"/>
        <v>0.68054276768869637</v>
      </c>
      <c r="R179" s="111">
        <f t="shared" ref="R179:V179" si="72">IF(R155=0,"",R155/R131)</f>
        <v>0.69781075482965749</v>
      </c>
      <c r="S179" s="111">
        <f t="shared" si="72"/>
        <v>0.72354503303436224</v>
      </c>
      <c r="T179" s="111">
        <f t="shared" si="72"/>
        <v>0.75049695502220704</v>
      </c>
      <c r="U179" s="111">
        <f t="shared" si="72"/>
        <v>0.76471153508134859</v>
      </c>
      <c r="V179" s="111">
        <f t="shared" si="72"/>
        <v>0.76891706189743692</v>
      </c>
      <c r="W179" s="111">
        <f t="shared" ref="W179:Y179" si="73">IF(W155=0,"",W155/W131)</f>
        <v>0.7809299206551974</v>
      </c>
      <c r="X179" s="111">
        <f t="shared" si="73"/>
        <v>0.7926495552874071</v>
      </c>
      <c r="Y179" s="111">
        <f t="shared" si="73"/>
        <v>0.79962837777387741</v>
      </c>
      <c r="DA179" s="63" t="s">
        <v>1995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:Y180" si="76">IF(W156=0,"",W156/W132)</f>
        <v>1</v>
      </c>
      <c r="X180" s="111">
        <f t="shared" si="76"/>
        <v>1</v>
      </c>
      <c r="Y180" s="111">
        <f t="shared" si="76"/>
        <v>1</v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0.68473599642204397</v>
      </c>
      <c r="C181" s="112">
        <f t="shared" si="77"/>
        <v>0.68757545781033313</v>
      </c>
      <c r="D181" s="112">
        <f t="shared" si="77"/>
        <v>0.69111698564755086</v>
      </c>
      <c r="E181" s="112">
        <f t="shared" si="77"/>
        <v>0.69489528440754633</v>
      </c>
      <c r="F181" s="112">
        <f t="shared" si="77"/>
        <v>0.6986086621895875</v>
      </c>
      <c r="G181" s="112">
        <f t="shared" si="77"/>
        <v>0.7026520582519824</v>
      </c>
      <c r="H181" s="112">
        <f t="shared" si="77"/>
        <v>0.70692310173260786</v>
      </c>
      <c r="I181" s="112">
        <f t="shared" si="77"/>
        <v>0.7090843661338071</v>
      </c>
      <c r="J181" s="112">
        <f t="shared" si="77"/>
        <v>0.70996219252630821</v>
      </c>
      <c r="K181" s="112">
        <f t="shared" si="77"/>
        <v>0.71127931004431266</v>
      </c>
      <c r="L181" s="112">
        <f t="shared" si="77"/>
        <v>0.71276753673672588</v>
      </c>
      <c r="M181" s="112">
        <f t="shared" si="77"/>
        <v>0.71468151788512002</v>
      </c>
      <c r="N181" s="112">
        <f t="shared" si="77"/>
        <v>0.71753428443680412</v>
      </c>
      <c r="O181" s="112">
        <f t="shared" si="77"/>
        <v>0.72169897768338642</v>
      </c>
      <c r="P181" s="112">
        <f t="shared" si="77"/>
        <v>0.72641632046709603</v>
      </c>
      <c r="Q181" s="112">
        <f t="shared" si="77"/>
        <v>0.73221367329325782</v>
      </c>
      <c r="R181" s="112">
        <f t="shared" ref="R181:V181" si="78">IF(R157=0,"",R157/R133)</f>
        <v>0.73883832735536281</v>
      </c>
      <c r="S181" s="112">
        <f t="shared" si="78"/>
        <v>0.74679538547403468</v>
      </c>
      <c r="T181" s="112">
        <f t="shared" si="78"/>
        <v>0.75537116067230525</v>
      </c>
      <c r="U181" s="112">
        <f t="shared" si="78"/>
        <v>0.76425912414883068</v>
      </c>
      <c r="V181" s="112">
        <f t="shared" si="78"/>
        <v>0.77302747422542162</v>
      </c>
      <c r="W181" s="112">
        <f t="shared" ref="W181:Y181" si="79">IF(W157=0,"",W157/W133)</f>
        <v>0.78109690420842204</v>
      </c>
      <c r="X181" s="112">
        <f t="shared" si="79"/>
        <v>0.78840092392860273</v>
      </c>
      <c r="Y181" s="112">
        <f t="shared" si="79"/>
        <v>0.79698110366591257</v>
      </c>
      <c r="DA181" s="131" t="s">
        <v>1997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0.89574979588371972</v>
      </c>
      <c r="C182" s="113">
        <f t="shared" si="80"/>
        <v>0.90173322013639678</v>
      </c>
      <c r="D182" s="113">
        <f t="shared" si="80"/>
        <v>0.91063229577161475</v>
      </c>
      <c r="E182" s="113">
        <f t="shared" si="80"/>
        <v>0.90358012907739815</v>
      </c>
      <c r="F182" s="113">
        <f t="shared" si="80"/>
        <v>0.90796211195506626</v>
      </c>
      <c r="G182" s="113">
        <f t="shared" si="80"/>
        <v>0.91731759121982992</v>
      </c>
      <c r="H182" s="113">
        <f t="shared" si="80"/>
        <v>0.92295583132369297</v>
      </c>
      <c r="I182" s="113">
        <f t="shared" si="80"/>
        <v>0.90931049634556593</v>
      </c>
      <c r="J182" s="113">
        <f t="shared" si="80"/>
        <v>0.91630612479277751</v>
      </c>
      <c r="K182" s="113">
        <f t="shared" si="80"/>
        <v>0.9237817021936966</v>
      </c>
      <c r="L182" s="113">
        <f t="shared" si="80"/>
        <v>0.84829167022591678</v>
      </c>
      <c r="M182" s="113">
        <f t="shared" si="80"/>
        <v>0.92758496380659616</v>
      </c>
      <c r="N182" s="113">
        <f t="shared" si="80"/>
        <v>0.9089150754160833</v>
      </c>
      <c r="O182" s="113">
        <f t="shared" si="80"/>
        <v>0.90615620620086623</v>
      </c>
      <c r="P182" s="113">
        <f t="shared" si="80"/>
        <v>0.93240251424816178</v>
      </c>
      <c r="Q182" s="113">
        <f t="shared" si="80"/>
        <v>0.92484540802348947</v>
      </c>
      <c r="R182" s="113">
        <f t="shared" ref="R182:V182" si="81">IF(R158=0,"",R158/R134)</f>
        <v>0.93135030653597517</v>
      </c>
      <c r="S182" s="113">
        <f t="shared" si="81"/>
        <v>0.92662618782171802</v>
      </c>
      <c r="T182" s="113">
        <f t="shared" si="81"/>
        <v>0.93142898484042991</v>
      </c>
      <c r="U182" s="113">
        <f t="shared" si="81"/>
        <v>0.93993541187965146</v>
      </c>
      <c r="V182" s="113">
        <f t="shared" si="81"/>
        <v>0.94085844111280803</v>
      </c>
      <c r="W182" s="113">
        <f t="shared" ref="W182:Y182" si="82">IF(W158=0,"",W158/W134)</f>
        <v>0.94206547712147448</v>
      </c>
      <c r="X182" s="113">
        <f t="shared" si="82"/>
        <v>0.97825936621456655</v>
      </c>
      <c r="Y182" s="113">
        <f t="shared" si="82"/>
        <v>0.98310977774880892</v>
      </c>
      <c r="DA182" s="132" t="s">
        <v>1998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0.68473599642204397</v>
      </c>
      <c r="C183" s="111">
        <f t="shared" si="83"/>
        <v>0.68730143017703005</v>
      </c>
      <c r="D183" s="111">
        <f t="shared" si="83"/>
        <v>0.69023096513048487</v>
      </c>
      <c r="E183" s="111">
        <f t="shared" si="83"/>
        <v>0.69437589242721831</v>
      </c>
      <c r="F183" s="111">
        <f t="shared" si="83"/>
        <v>0.69848731052186619</v>
      </c>
      <c r="G183" s="111">
        <f t="shared" si="83"/>
        <v>0.70313643371578372</v>
      </c>
      <c r="H183" s="111">
        <f t="shared" si="83"/>
        <v>0.70774075595304253</v>
      </c>
      <c r="I183" s="111">
        <f t="shared" si="83"/>
        <v>0.7099768082807173</v>
      </c>
      <c r="J183" s="111">
        <f t="shared" si="83"/>
        <v>0.71086617446592981</v>
      </c>
      <c r="K183" s="111">
        <f t="shared" si="83"/>
        <v>0.71221363992109232</v>
      </c>
      <c r="L183" s="111">
        <f t="shared" si="83"/>
        <v>0.71427596535531179</v>
      </c>
      <c r="M183" s="111">
        <f t="shared" si="83"/>
        <v>0.71613644413873401</v>
      </c>
      <c r="N183" s="111">
        <f t="shared" si="83"/>
        <v>0.71811532610402329</v>
      </c>
      <c r="O183" s="111">
        <f t="shared" si="83"/>
        <v>0.72052363246669515</v>
      </c>
      <c r="P183" s="111">
        <f t="shared" si="83"/>
        <v>0.72521366472778326</v>
      </c>
      <c r="Q183" s="111">
        <f t="shared" si="83"/>
        <v>0.73105148006816012</v>
      </c>
      <c r="R183" s="111">
        <f t="shared" ref="R183:V183" si="84">IF(R159=0,"",R159/R135)</f>
        <v>0.73833953233597382</v>
      </c>
      <c r="S183" s="111">
        <f t="shared" si="84"/>
        <v>0.74704131915526806</v>
      </c>
      <c r="T183" s="111">
        <f t="shared" si="84"/>
        <v>0.75915918611962618</v>
      </c>
      <c r="U183" s="111">
        <f t="shared" si="84"/>
        <v>0.76818475363076233</v>
      </c>
      <c r="V183" s="111">
        <f t="shared" si="84"/>
        <v>0.77438680861168219</v>
      </c>
      <c r="W183" s="111">
        <f t="shared" ref="W183:Y183" si="85">IF(W159=0,"",W159/W135)</f>
        <v>0.78133478165994608</v>
      </c>
      <c r="X183" s="111">
        <f t="shared" si="85"/>
        <v>0.79105879110066479</v>
      </c>
      <c r="Y183" s="111">
        <f t="shared" si="85"/>
        <v>0.80002357452793393</v>
      </c>
      <c r="DA183" s="63" t="s">
        <v>1999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0.68158581182583866</v>
      </c>
      <c r="C185" s="124">
        <f t="shared" si="89"/>
        <v>0.68712126584553002</v>
      </c>
      <c r="D185" s="124">
        <f t="shared" si="89"/>
        <v>0.68793995024349219</v>
      </c>
      <c r="E185" s="124">
        <f t="shared" si="89"/>
        <v>0.69140506999409135</v>
      </c>
      <c r="F185" s="124">
        <f t="shared" si="89"/>
        <v>0.68585440962480571</v>
      </c>
      <c r="G185" s="124">
        <f t="shared" si="89"/>
        <v>0.69284397397172859</v>
      </c>
      <c r="H185" s="124">
        <f t="shared" si="89"/>
        <v>0.69917262601181607</v>
      </c>
      <c r="I185" s="124">
        <f t="shared" si="89"/>
        <v>0.70171324868281881</v>
      </c>
      <c r="J185" s="124">
        <f t="shared" si="89"/>
        <v>0.70924166918976994</v>
      </c>
      <c r="K185" s="124">
        <f t="shared" si="89"/>
        <v>0.6988995058744214</v>
      </c>
      <c r="L185" s="124">
        <f t="shared" si="89"/>
        <v>0.71425449058569535</v>
      </c>
      <c r="M185" s="124">
        <f t="shared" si="89"/>
        <v>0.7128995209356066</v>
      </c>
      <c r="N185" s="124">
        <f t="shared" si="89"/>
        <v>0.71999078724007759</v>
      </c>
      <c r="O185" s="124">
        <f t="shared" si="89"/>
        <v>0.72450064771475919</v>
      </c>
      <c r="P185" s="124">
        <f t="shared" si="89"/>
        <v>0.7194437112504245</v>
      </c>
      <c r="Q185" s="124">
        <f t="shared" si="89"/>
        <v>0.72681779177631234</v>
      </c>
      <c r="R185" s="124">
        <f t="shared" ref="R185:V185" si="90">IF(R161=0,"",R161/R137)</f>
        <v>0.73663328599087829</v>
      </c>
      <c r="S185" s="124">
        <f t="shared" si="90"/>
        <v>0.7434326313602696</v>
      </c>
      <c r="T185" s="124">
        <f t="shared" si="90"/>
        <v>0.75363307122375534</v>
      </c>
      <c r="U185" s="124">
        <f t="shared" si="90"/>
        <v>0.76260565699348171</v>
      </c>
      <c r="V185" s="124">
        <f t="shared" si="90"/>
        <v>0.7718593189597539</v>
      </c>
      <c r="W185" s="124">
        <f t="shared" ref="W185:Y185" si="91">IF(W161=0,"",W161/W137)</f>
        <v>0.7858091426479884</v>
      </c>
      <c r="X185" s="124">
        <f t="shared" si="91"/>
        <v>0.80998843747583538</v>
      </c>
      <c r="Y185" s="124">
        <f t="shared" si="91"/>
        <v>0.82430166666423876</v>
      </c>
      <c r="DA185" s="130" t="s">
        <v>2001</v>
      </c>
    </row>
    <row r="186" spans="1:105" ht="12" customHeight="1" x14ac:dyDescent="0.25">
      <c r="A186" s="97" t="s">
        <v>202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:Y186" si="94">IF(W162=0,"",W162/W138)</f>
        <v/>
      </c>
      <c r="X186" s="111" t="str">
        <f t="shared" si="94"/>
        <v/>
      </c>
      <c r="Y186" s="111" t="str">
        <f t="shared" si="94"/>
        <v/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0.61185672158595139</v>
      </c>
      <c r="C187" s="111">
        <f t="shared" si="95"/>
        <v>0.61266269312573862</v>
      </c>
      <c r="D187" s="111">
        <f t="shared" si="95"/>
        <v>0.61370044508877297</v>
      </c>
      <c r="E187" s="111">
        <f t="shared" si="95"/>
        <v>0.61478339688690786</v>
      </c>
      <c r="F187" s="111">
        <f t="shared" si="95"/>
        <v>0.61587212432945881</v>
      </c>
      <c r="G187" s="111">
        <f t="shared" si="95"/>
        <v>0.61693920663634594</v>
      </c>
      <c r="H187" s="111">
        <f t="shared" si="95"/>
        <v>0.61801819808135394</v>
      </c>
      <c r="I187" s="111">
        <f t="shared" si="95"/>
        <v>0.61851003436494578</v>
      </c>
      <c r="J187" s="111">
        <f t="shared" si="95"/>
        <v>0.61858117150161307</v>
      </c>
      <c r="K187" s="111">
        <f t="shared" si="95"/>
        <v>0.61869164239232877</v>
      </c>
      <c r="L187" s="111">
        <f t="shared" si="95"/>
        <v>0.61881696035931866</v>
      </c>
      <c r="M187" s="111">
        <f t="shared" si="95"/>
        <v>0.61893640301239849</v>
      </c>
      <c r="N187" s="111">
        <f t="shared" si="95"/>
        <v>0.61903955625337803</v>
      </c>
      <c r="O187" s="111">
        <f t="shared" si="95"/>
        <v>0.61912575696831751</v>
      </c>
      <c r="P187" s="111">
        <f t="shared" si="95"/>
        <v>0.61918483686467751</v>
      </c>
      <c r="Q187" s="111">
        <f t="shared" si="95"/>
        <v>0.61927070035351273</v>
      </c>
      <c r="R187" s="111">
        <f t="shared" ref="R187:V187" si="96">IF(R163=0,"",R163/R139)</f>
        <v>0.61942046030214348</v>
      </c>
      <c r="S187" s="111">
        <f t="shared" si="96"/>
        <v>0.61975968242282087</v>
      </c>
      <c r="T187" s="111">
        <f t="shared" si="96"/>
        <v>0.62034760355003293</v>
      </c>
      <c r="U187" s="111">
        <f t="shared" si="96"/>
        <v>0.62112936761451409</v>
      </c>
      <c r="V187" s="111">
        <f t="shared" si="96"/>
        <v>0.62192055632755538</v>
      </c>
      <c r="W187" s="111">
        <f t="shared" ref="W187:Y187" si="97">IF(W163=0,"",W163/W139)</f>
        <v>0.62266631395324434</v>
      </c>
      <c r="X187" s="111">
        <f t="shared" si="97"/>
        <v>0.62324793482607965</v>
      </c>
      <c r="Y187" s="111">
        <f t="shared" si="97"/>
        <v>0.62390970426243963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0.75833892741635744</v>
      </c>
      <c r="C188" s="45">
        <f t="shared" si="98"/>
        <v>0.76023449411481403</v>
      </c>
      <c r="D188" s="45">
        <f t="shared" si="98"/>
        <v>0.76249827753016997</v>
      </c>
      <c r="E188" s="45">
        <f t="shared" si="98"/>
        <v>0.76505191139152307</v>
      </c>
      <c r="F188" s="45">
        <f t="shared" si="98"/>
        <v>0.76757783133814783</v>
      </c>
      <c r="G188" s="45">
        <f t="shared" si="98"/>
        <v>0.77065656201436783</v>
      </c>
      <c r="H188" s="45">
        <f t="shared" si="98"/>
        <v>0.77404116570000303</v>
      </c>
      <c r="I188" s="45">
        <f t="shared" si="98"/>
        <v>0.77593314208878417</v>
      </c>
      <c r="J188" s="45">
        <f t="shared" si="98"/>
        <v>0.77703706118781868</v>
      </c>
      <c r="K188" s="45">
        <f t="shared" si="98"/>
        <v>0.77854235745875056</v>
      </c>
      <c r="L188" s="45">
        <f t="shared" si="98"/>
        <v>0.7801578404935996</v>
      </c>
      <c r="M188" s="45">
        <f t="shared" si="98"/>
        <v>0.7818954063814062</v>
      </c>
      <c r="N188" s="45">
        <f t="shared" si="98"/>
        <v>0.78411145983299324</v>
      </c>
      <c r="O188" s="45">
        <f t="shared" si="98"/>
        <v>0.78693299979348241</v>
      </c>
      <c r="P188" s="45">
        <f t="shared" si="98"/>
        <v>0.78996516509940717</v>
      </c>
      <c r="Q188" s="45">
        <f t="shared" si="98"/>
        <v>0.79397388984903505</v>
      </c>
      <c r="R188" s="45">
        <f t="shared" ref="R188:V188" si="99">IF(R164=0,"",R164/R140)</f>
        <v>0.79974086358524377</v>
      </c>
      <c r="S188" s="45">
        <f t="shared" si="99"/>
        <v>0.8076518089952156</v>
      </c>
      <c r="T188" s="45">
        <f t="shared" si="99"/>
        <v>0.81777400061888739</v>
      </c>
      <c r="U188" s="45">
        <f t="shared" si="99"/>
        <v>0.82902587928210714</v>
      </c>
      <c r="V188" s="45">
        <f t="shared" si="99"/>
        <v>0.84120860925561614</v>
      </c>
      <c r="W188" s="45">
        <f t="shared" ref="W188:Y188" si="100">IF(W164=0,"",W164/W140)</f>
        <v>0.85418822797242777</v>
      </c>
      <c r="X188" s="45">
        <f t="shared" si="100"/>
        <v>0.86679723895272276</v>
      </c>
      <c r="Y188" s="45">
        <f t="shared" si="100"/>
        <v>0.87807008649948637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638.74670514701234</v>
      </c>
      <c r="C190" s="117">
        <f t="shared" si="101"/>
        <v>597.14598062425148</v>
      </c>
      <c r="D190" s="117">
        <f t="shared" si="101"/>
        <v>606.44373963076043</v>
      </c>
      <c r="E190" s="117">
        <f t="shared" si="101"/>
        <v>574.76353936204237</v>
      </c>
      <c r="F190" s="117">
        <f t="shared" si="101"/>
        <v>569.84270617684467</v>
      </c>
      <c r="G190" s="117">
        <f t="shared" si="101"/>
        <v>552.53871408371037</v>
      </c>
      <c r="H190" s="117">
        <f t="shared" si="101"/>
        <v>530.21019383121279</v>
      </c>
      <c r="I190" s="117">
        <f t="shared" si="101"/>
        <v>565.71904214855226</v>
      </c>
      <c r="J190" s="117">
        <f t="shared" si="101"/>
        <v>527.54246720278945</v>
      </c>
      <c r="K190" s="117">
        <f t="shared" si="101"/>
        <v>541.5381578340872</v>
      </c>
      <c r="L190" s="117">
        <f t="shared" si="101"/>
        <v>568.59735156926104</v>
      </c>
      <c r="M190" s="117">
        <f t="shared" si="101"/>
        <v>603.51438402399094</v>
      </c>
      <c r="N190" s="117">
        <f t="shared" si="101"/>
        <v>599.73775120178016</v>
      </c>
      <c r="O190" s="117">
        <f t="shared" si="101"/>
        <v>603.94953151473101</v>
      </c>
      <c r="P190" s="117">
        <f t="shared" si="101"/>
        <v>618.85428941705447</v>
      </c>
      <c r="Q190" s="117">
        <f t="shared" si="101"/>
        <v>603.1375557383808</v>
      </c>
      <c r="R190" s="117">
        <f t="shared" ref="R190:V190" si="102">R191+R194+R196+R209</f>
        <v>533.67260896371863</v>
      </c>
      <c r="S190" s="117">
        <f t="shared" si="102"/>
        <v>545.54537190230155</v>
      </c>
      <c r="T190" s="117">
        <f t="shared" si="102"/>
        <v>512.06697963754846</v>
      </c>
      <c r="U190" s="117">
        <f t="shared" si="102"/>
        <v>487.5428295146391</v>
      </c>
      <c r="V190" s="117">
        <f t="shared" si="102"/>
        <v>488.54487936461896</v>
      </c>
      <c r="W190" s="117">
        <f t="shared" ref="W190:Y190" si="103">W191+W194+W196+W209</f>
        <v>431.35925730733106</v>
      </c>
      <c r="X190" s="117">
        <f t="shared" si="103"/>
        <v>345.00329560890304</v>
      </c>
      <c r="Y190" s="117">
        <f t="shared" si="103"/>
        <v>288.34062584177337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173.24726723716378</v>
      </c>
      <c r="C196" s="122">
        <v>163.40753770780728</v>
      </c>
      <c r="D196" s="122">
        <v>161.37754365263424</v>
      </c>
      <c r="E196" s="122">
        <v>150.80193845503288</v>
      </c>
      <c r="F196" s="122">
        <v>147.50238667031374</v>
      </c>
      <c r="G196" s="122">
        <v>140.61142983634696</v>
      </c>
      <c r="H196" s="122">
        <v>129.26539238121435</v>
      </c>
      <c r="I196" s="122">
        <v>131.68014111327423</v>
      </c>
      <c r="J196" s="122">
        <v>118.27648049741201</v>
      </c>
      <c r="K196" s="122">
        <v>118.14123471043914</v>
      </c>
      <c r="L196" s="122">
        <v>118.85982196643516</v>
      </c>
      <c r="M196" s="122">
        <v>120.26545932580217</v>
      </c>
      <c r="N196" s="122">
        <v>110.84006113225352</v>
      </c>
      <c r="O196" s="122">
        <v>105.06544886807824</v>
      </c>
      <c r="P196" s="122">
        <v>103.76279406221055</v>
      </c>
      <c r="Q196" s="122">
        <v>99.648951206446696</v>
      </c>
      <c r="R196" s="122">
        <v>96.764757220362085</v>
      </c>
      <c r="S196" s="122">
        <v>97.6164522791791</v>
      </c>
      <c r="T196" s="122">
        <v>94.188519725815681</v>
      </c>
      <c r="U196" s="122">
        <v>87.482240537690146</v>
      </c>
      <c r="V196" s="122">
        <v>84.101329537177136</v>
      </c>
      <c r="W196" s="122">
        <v>83.723938319911525</v>
      </c>
      <c r="X196" s="122">
        <v>49.785640879028364</v>
      </c>
      <c r="Y196" s="122">
        <v>41.136780698397139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173.23159270101084</v>
      </c>
      <c r="C201" s="101">
        <v>163.39365487025583</v>
      </c>
      <c r="D201" s="101">
        <v>161.36490977803589</v>
      </c>
      <c r="E201" s="101">
        <v>150.78963216330564</v>
      </c>
      <c r="F201" s="101">
        <v>147.49029625518722</v>
      </c>
      <c r="G201" s="101">
        <v>140.59939979625193</v>
      </c>
      <c r="H201" s="101">
        <v>129.25368941516558</v>
      </c>
      <c r="I201" s="101">
        <v>131.66169257712173</v>
      </c>
      <c r="J201" s="101">
        <v>118.26030329161037</v>
      </c>
      <c r="K201" s="101">
        <v>118.12168636249785</v>
      </c>
      <c r="L201" s="101">
        <v>118.8019276081113</v>
      </c>
      <c r="M201" s="101">
        <v>120.23336467071638</v>
      </c>
      <c r="N201" s="101">
        <v>110.8025246274462</v>
      </c>
      <c r="O201" s="101">
        <v>105.0308330147564</v>
      </c>
      <c r="P201" s="101">
        <v>103.73505693459786</v>
      </c>
      <c r="Q201" s="101">
        <v>99.619674321648247</v>
      </c>
      <c r="R201" s="101">
        <v>96.737440227647653</v>
      </c>
      <c r="S201" s="101">
        <v>97.586090656588553</v>
      </c>
      <c r="T201" s="101">
        <v>94.158071411681391</v>
      </c>
      <c r="U201" s="101">
        <v>87.455525699337343</v>
      </c>
      <c r="V201" s="101">
        <v>84.074347366989429</v>
      </c>
      <c r="W201" s="101">
        <v>83.691978857007214</v>
      </c>
      <c r="X201" s="101">
        <v>49.778004494739911</v>
      </c>
      <c r="Y201" s="101">
        <v>41.131700409763262</v>
      </c>
      <c r="DA201" s="131" t="s">
        <v>2161</v>
      </c>
    </row>
    <row r="202" spans="1:105" ht="12" customHeight="1" x14ac:dyDescent="0.25">
      <c r="A202" s="107" t="s">
        <v>123</v>
      </c>
      <c r="B202" s="104">
        <v>1.5674536152949642E-2</v>
      </c>
      <c r="C202" s="104">
        <v>1.3882837551445693E-2</v>
      </c>
      <c r="D202" s="104">
        <v>1.2633874598344698E-2</v>
      </c>
      <c r="E202" s="104">
        <v>1.2306291727234988E-2</v>
      </c>
      <c r="F202" s="104">
        <v>1.2090415126525004E-2</v>
      </c>
      <c r="G202" s="104">
        <v>1.2030040095028319E-2</v>
      </c>
      <c r="H202" s="104">
        <v>1.1702966048769255E-2</v>
      </c>
      <c r="I202" s="104">
        <v>1.8448536152508271E-2</v>
      </c>
      <c r="J202" s="104">
        <v>1.6177205801634498E-2</v>
      </c>
      <c r="K202" s="104">
        <v>1.9548347941278178E-2</v>
      </c>
      <c r="L202" s="104">
        <v>5.7894358323863603E-2</v>
      </c>
      <c r="M202" s="104">
        <v>3.2094655085789743E-2</v>
      </c>
      <c r="N202" s="104">
        <v>3.7536504807325503E-2</v>
      </c>
      <c r="O202" s="104">
        <v>3.4615853321836039E-2</v>
      </c>
      <c r="P202" s="104">
        <v>2.7737127612681229E-2</v>
      </c>
      <c r="Q202" s="104">
        <v>2.9276884798445462E-2</v>
      </c>
      <c r="R202" s="104">
        <v>2.731699271442594E-2</v>
      </c>
      <c r="S202" s="104">
        <v>3.0361622590540455E-2</v>
      </c>
      <c r="T202" s="104">
        <v>3.0448314134287443E-2</v>
      </c>
      <c r="U202" s="104">
        <v>2.6714838352796991E-2</v>
      </c>
      <c r="V202" s="104">
        <v>2.6982170187708866E-2</v>
      </c>
      <c r="W202" s="104">
        <v>3.1959462904304542E-2</v>
      </c>
      <c r="X202" s="104">
        <v>7.6363842884502311E-3</v>
      </c>
      <c r="Y202" s="104">
        <v>5.0802886338773331E-3</v>
      </c>
      <c r="DA202" s="132" t="s">
        <v>2162</v>
      </c>
    </row>
    <row r="203" spans="1:105" ht="12" customHeight="1" x14ac:dyDescent="0.25">
      <c r="A203" s="108" t="s">
        <v>50</v>
      </c>
      <c r="B203" s="98">
        <v>1.5674536152949642E-2</v>
      </c>
      <c r="C203" s="98">
        <v>1.3882837551445693E-2</v>
      </c>
      <c r="D203" s="98">
        <v>1.2633874598344698E-2</v>
      </c>
      <c r="E203" s="98">
        <v>1.2306291727234988E-2</v>
      </c>
      <c r="F203" s="98">
        <v>1.2090415126525004E-2</v>
      </c>
      <c r="G203" s="98">
        <v>1.2030040095028319E-2</v>
      </c>
      <c r="H203" s="98">
        <v>1.1702966048769255E-2</v>
      </c>
      <c r="I203" s="98">
        <v>1.8448536152508271E-2</v>
      </c>
      <c r="J203" s="98">
        <v>1.6177205801634498E-2</v>
      </c>
      <c r="K203" s="98">
        <v>1.9548347941278178E-2</v>
      </c>
      <c r="L203" s="98">
        <v>5.7894358323863603E-2</v>
      </c>
      <c r="M203" s="98">
        <v>3.2094655085789743E-2</v>
      </c>
      <c r="N203" s="98">
        <v>3.7536504807325503E-2</v>
      </c>
      <c r="O203" s="98">
        <v>3.4615853321836039E-2</v>
      </c>
      <c r="P203" s="98">
        <v>2.7737127612681229E-2</v>
      </c>
      <c r="Q203" s="98">
        <v>2.9276884798445462E-2</v>
      </c>
      <c r="R203" s="98">
        <v>2.731699271442594E-2</v>
      </c>
      <c r="S203" s="98">
        <v>3.0361622590540455E-2</v>
      </c>
      <c r="T203" s="98">
        <v>3.0448314134287443E-2</v>
      </c>
      <c r="U203" s="98">
        <v>2.6714838352796991E-2</v>
      </c>
      <c r="V203" s="98">
        <v>2.6982170187708866E-2</v>
      </c>
      <c r="W203" s="98">
        <v>3.1959462904304542E-2</v>
      </c>
      <c r="X203" s="98">
        <v>7.6363842884502311E-3</v>
      </c>
      <c r="Y203" s="98">
        <v>5.0802886338773331E-3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465.49943790984861</v>
      </c>
      <c r="C209" s="122">
        <v>433.73844291644417</v>
      </c>
      <c r="D209" s="122">
        <v>445.06619597812619</v>
      </c>
      <c r="E209" s="122">
        <v>423.96160090700954</v>
      </c>
      <c r="F209" s="122">
        <v>422.34031950653093</v>
      </c>
      <c r="G209" s="122">
        <v>411.92728424736345</v>
      </c>
      <c r="H209" s="122">
        <v>400.94480144999847</v>
      </c>
      <c r="I209" s="122">
        <v>434.03890103527806</v>
      </c>
      <c r="J209" s="122">
        <v>409.26598670537749</v>
      </c>
      <c r="K209" s="122">
        <v>423.39692312364804</v>
      </c>
      <c r="L209" s="122">
        <v>449.73752960282582</v>
      </c>
      <c r="M209" s="122">
        <v>483.24892469818872</v>
      </c>
      <c r="N209" s="122">
        <v>488.89769006952662</v>
      </c>
      <c r="O209" s="122">
        <v>498.88408264665276</v>
      </c>
      <c r="P209" s="122">
        <v>515.09149535484391</v>
      </c>
      <c r="Q209" s="122">
        <v>503.48860453193413</v>
      </c>
      <c r="R209" s="122">
        <v>436.9078517433565</v>
      </c>
      <c r="S209" s="122">
        <v>447.92891962312245</v>
      </c>
      <c r="T209" s="122">
        <v>417.87845991173276</v>
      </c>
      <c r="U209" s="122">
        <v>400.06058897694896</v>
      </c>
      <c r="V209" s="122">
        <v>404.44354982744181</v>
      </c>
      <c r="W209" s="122">
        <v>347.63531898741957</v>
      </c>
      <c r="X209" s="122">
        <v>295.21765472987465</v>
      </c>
      <c r="Y209" s="122">
        <v>247.20384514337621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465.49943790984861</v>
      </c>
      <c r="C211" s="98">
        <v>433.73844291644417</v>
      </c>
      <c r="D211" s="98">
        <v>445.06619597812619</v>
      </c>
      <c r="E211" s="98">
        <v>423.96160090700954</v>
      </c>
      <c r="F211" s="98">
        <v>422.34031950653093</v>
      </c>
      <c r="G211" s="98">
        <v>411.92728424736345</v>
      </c>
      <c r="H211" s="98">
        <v>400.94480144999847</v>
      </c>
      <c r="I211" s="98">
        <v>434.03890103527806</v>
      </c>
      <c r="J211" s="98">
        <v>409.26598670537749</v>
      </c>
      <c r="K211" s="98">
        <v>423.39692312364804</v>
      </c>
      <c r="L211" s="98">
        <v>449.73752960282582</v>
      </c>
      <c r="M211" s="98">
        <v>483.24892469818872</v>
      </c>
      <c r="N211" s="98">
        <v>488.89769006952662</v>
      </c>
      <c r="O211" s="98">
        <v>498.88408264665276</v>
      </c>
      <c r="P211" s="98">
        <v>515.09149535484391</v>
      </c>
      <c r="Q211" s="98">
        <v>503.48860453193413</v>
      </c>
      <c r="R211" s="98">
        <v>436.9078517433565</v>
      </c>
      <c r="S211" s="98">
        <v>447.92891962312245</v>
      </c>
      <c r="T211" s="98">
        <v>417.87845991173276</v>
      </c>
      <c r="U211" s="98">
        <v>400.06058897694896</v>
      </c>
      <c r="V211" s="98">
        <v>404.44354982744181</v>
      </c>
      <c r="W211" s="98">
        <v>347.63531898741957</v>
      </c>
      <c r="X211" s="98">
        <v>295.21765472987465</v>
      </c>
      <c r="Y211" s="98">
        <v>247.20384514337621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18481.353628688365</v>
      </c>
      <c r="C214" s="117">
        <f t="shared" si="108"/>
        <v>19120.254981562492</v>
      </c>
      <c r="D214" s="117">
        <f t="shared" si="108"/>
        <v>17735.04229806345</v>
      </c>
      <c r="E214" s="117">
        <f t="shared" si="108"/>
        <v>18776.481785763881</v>
      </c>
      <c r="F214" s="117">
        <f t="shared" si="108"/>
        <v>18740.345537526959</v>
      </c>
      <c r="G214" s="117">
        <f t="shared" si="108"/>
        <v>17967.079234624744</v>
      </c>
      <c r="H214" s="117">
        <f t="shared" si="108"/>
        <v>16530.173086221104</v>
      </c>
      <c r="I214" s="117">
        <f t="shared" si="108"/>
        <v>15180.944195115588</v>
      </c>
      <c r="J214" s="117">
        <f t="shared" si="108"/>
        <v>15557.499109946268</v>
      </c>
      <c r="K214" s="117">
        <f t="shared" si="108"/>
        <v>14988.366263380083</v>
      </c>
      <c r="L214" s="117">
        <f t="shared" si="108"/>
        <v>16051.809187498853</v>
      </c>
      <c r="M214" s="117">
        <f t="shared" si="108"/>
        <v>13127.82654527042</v>
      </c>
      <c r="N214" s="117">
        <f t="shared" si="108"/>
        <v>14452.545945293788</v>
      </c>
      <c r="O214" s="117">
        <f t="shared" si="108"/>
        <v>15199.213107082332</v>
      </c>
      <c r="P214" s="117">
        <f t="shared" si="108"/>
        <v>12187.91825442054</v>
      </c>
      <c r="Q214" s="117">
        <f t="shared" si="108"/>
        <v>12815.233705866598</v>
      </c>
      <c r="R214" s="117">
        <f t="shared" ref="R214:V214" si="109">R215+R218+R220+R233</f>
        <v>13586.977546135064</v>
      </c>
      <c r="S214" s="117">
        <f t="shared" si="109"/>
        <v>13354.76475869211</v>
      </c>
      <c r="T214" s="117">
        <f t="shared" si="109"/>
        <v>13076.329599521952</v>
      </c>
      <c r="U214" s="117">
        <f t="shared" si="109"/>
        <v>13191.617035247429</v>
      </c>
      <c r="V214" s="117">
        <f t="shared" si="109"/>
        <v>12220.367194122578</v>
      </c>
      <c r="W214" s="117">
        <f t="shared" ref="W214:Y214" si="110">W215+W218+W220+W233</f>
        <v>13563.434404468782</v>
      </c>
      <c r="X214" s="117">
        <f t="shared" si="110"/>
        <v>11897.801969222979</v>
      </c>
      <c r="Y214" s="117">
        <f t="shared" si="110"/>
        <v>11622.926533582217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16292.629550724729</v>
      </c>
      <c r="C215" s="122">
        <f t="shared" si="111"/>
        <v>16970.103232912916</v>
      </c>
      <c r="D215" s="122">
        <f t="shared" si="111"/>
        <v>15583.716810063692</v>
      </c>
      <c r="E215" s="122">
        <f t="shared" si="111"/>
        <v>16553.077587162472</v>
      </c>
      <c r="F215" s="122">
        <f t="shared" si="111"/>
        <v>16637.099285287612</v>
      </c>
      <c r="G215" s="122">
        <f t="shared" si="111"/>
        <v>15937.276864286225</v>
      </c>
      <c r="H215" s="122">
        <f t="shared" si="111"/>
        <v>14452.018777372719</v>
      </c>
      <c r="I215" s="122">
        <f t="shared" si="111"/>
        <v>13079.144009618312</v>
      </c>
      <c r="J215" s="122">
        <f t="shared" si="111"/>
        <v>13447.864465592369</v>
      </c>
      <c r="K215" s="122">
        <f t="shared" si="111"/>
        <v>13089.672516308518</v>
      </c>
      <c r="L215" s="122">
        <f t="shared" si="111"/>
        <v>13887.4463603856</v>
      </c>
      <c r="M215" s="122">
        <f t="shared" si="111"/>
        <v>10891.694663939004</v>
      </c>
      <c r="N215" s="122">
        <f t="shared" si="111"/>
        <v>12086.829709823391</v>
      </c>
      <c r="O215" s="122">
        <f t="shared" si="111"/>
        <v>12733.277817403705</v>
      </c>
      <c r="P215" s="122">
        <f t="shared" si="111"/>
        <v>9971.0034108474447</v>
      </c>
      <c r="Q215" s="122">
        <f t="shared" si="111"/>
        <v>10503.701964547719</v>
      </c>
      <c r="R215" s="122">
        <f t="shared" ref="R215:V215" si="112">SUM(R216:R217)</f>
        <v>11295.283021887932</v>
      </c>
      <c r="S215" s="122">
        <f t="shared" si="112"/>
        <v>10933.906511766076</v>
      </c>
      <c r="T215" s="122">
        <f t="shared" si="112"/>
        <v>10660.836529616066</v>
      </c>
      <c r="U215" s="122">
        <f t="shared" si="112"/>
        <v>10820.019194082766</v>
      </c>
      <c r="V215" s="122">
        <f t="shared" si="112"/>
        <v>9763.0723115225846</v>
      </c>
      <c r="W215" s="122">
        <f t="shared" ref="W215:Y215" si="113">SUM(W216:W217)</f>
        <v>11207.942849193001</v>
      </c>
      <c r="X215" s="122">
        <f t="shared" si="113"/>
        <v>9893.6479071536032</v>
      </c>
      <c r="Y215" s="122">
        <f t="shared" si="113"/>
        <v>9777.4922151204046</v>
      </c>
      <c r="DA215" s="130" t="s">
        <v>2319</v>
      </c>
    </row>
    <row r="216" spans="1:105" ht="12" customHeight="1" x14ac:dyDescent="0.25">
      <c r="A216" s="97" t="s">
        <v>199</v>
      </c>
      <c r="B216" s="98">
        <v>16215.761037039587</v>
      </c>
      <c r="C216" s="98">
        <v>16891.031861532494</v>
      </c>
      <c r="D216" s="98">
        <v>15510.630559052746</v>
      </c>
      <c r="E216" s="98">
        <v>16477.280787578093</v>
      </c>
      <c r="F216" s="98">
        <v>16558.655991620253</v>
      </c>
      <c r="G216" s="98">
        <v>15861.910818066748</v>
      </c>
      <c r="H216" s="98">
        <v>14383.071346492903</v>
      </c>
      <c r="I216" s="98">
        <v>13014.525291572176</v>
      </c>
      <c r="J216" s="98">
        <v>13380.242985008126</v>
      </c>
      <c r="K216" s="98">
        <v>13023.393928831507</v>
      </c>
      <c r="L216" s="98">
        <v>13814.982353485742</v>
      </c>
      <c r="M216" s="98">
        <v>10834.197874570527</v>
      </c>
      <c r="N216" s="98">
        <v>12020.743858528644</v>
      </c>
      <c r="O216" s="98">
        <v>12662.260097188451</v>
      </c>
      <c r="P216" s="98">
        <v>9915.5132629544132</v>
      </c>
      <c r="Q216" s="98">
        <v>10445.206911021412</v>
      </c>
      <c r="R216" s="98">
        <v>11232.122111751161</v>
      </c>
      <c r="S216" s="98">
        <v>10872.474922559204</v>
      </c>
      <c r="T216" s="98">
        <v>10600.681395435815</v>
      </c>
      <c r="U216" s="98">
        <v>10758.268521308419</v>
      </c>
      <c r="V216" s="98">
        <v>9707.1353661576886</v>
      </c>
      <c r="W216" s="98">
        <v>11142.358220008477</v>
      </c>
      <c r="X216" s="98">
        <v>9836.123267132687</v>
      </c>
      <c r="Y216" s="98">
        <v>9719.7766285876041</v>
      </c>
      <c r="DA216" s="63" t="s">
        <v>2320</v>
      </c>
    </row>
    <row r="217" spans="1:105" ht="12" customHeight="1" x14ac:dyDescent="0.25">
      <c r="A217" s="97" t="s">
        <v>53</v>
      </c>
      <c r="B217" s="98">
        <v>76.868513685142602</v>
      </c>
      <c r="C217" s="98">
        <v>79.071371380423059</v>
      </c>
      <c r="D217" s="98">
        <v>73.086251010944892</v>
      </c>
      <c r="E217" s="98">
        <v>75.796799584379997</v>
      </c>
      <c r="F217" s="98">
        <v>78.44329366735785</v>
      </c>
      <c r="G217" s="98">
        <v>75.366046219476686</v>
      </c>
      <c r="H217" s="98">
        <v>68.947430879815386</v>
      </c>
      <c r="I217" s="98">
        <v>64.618718046135896</v>
      </c>
      <c r="J217" s="98">
        <v>67.621480584243272</v>
      </c>
      <c r="K217" s="98">
        <v>66.278587477010404</v>
      </c>
      <c r="L217" s="98">
        <v>72.464006899858688</v>
      </c>
      <c r="M217" s="98">
        <v>57.49678936847728</v>
      </c>
      <c r="N217" s="98">
        <v>66.085851294746476</v>
      </c>
      <c r="O217" s="98">
        <v>71.017720215254201</v>
      </c>
      <c r="P217" s="98">
        <v>55.490147893031157</v>
      </c>
      <c r="Q217" s="98">
        <v>58.495053526306243</v>
      </c>
      <c r="R217" s="98">
        <v>63.160910136770227</v>
      </c>
      <c r="S217" s="98">
        <v>61.431589206872516</v>
      </c>
      <c r="T217" s="98">
        <v>60.155134180250776</v>
      </c>
      <c r="U217" s="98">
        <v>61.750672774348104</v>
      </c>
      <c r="V217" s="98">
        <v>55.936945364896488</v>
      </c>
      <c r="W217" s="98">
        <v>65.584629184525483</v>
      </c>
      <c r="X217" s="98">
        <v>57.524640020916095</v>
      </c>
      <c r="Y217" s="98">
        <v>57.715586532800877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20.664414190293808</v>
      </c>
      <c r="C218" s="122">
        <f t="shared" si="114"/>
        <v>26.182948187454578</v>
      </c>
      <c r="D218" s="122">
        <f t="shared" si="114"/>
        <v>20.593807724767629</v>
      </c>
      <c r="E218" s="122">
        <f t="shared" si="114"/>
        <v>68.42800747409207</v>
      </c>
      <c r="F218" s="122">
        <f t="shared" si="114"/>
        <v>21.597616386372046</v>
      </c>
      <c r="G218" s="122">
        <f t="shared" si="114"/>
        <v>30.046409982586951</v>
      </c>
      <c r="H218" s="122">
        <f t="shared" si="114"/>
        <v>41.673907068950449</v>
      </c>
      <c r="I218" s="122">
        <f t="shared" si="114"/>
        <v>18.81636074628975</v>
      </c>
      <c r="J218" s="122">
        <f t="shared" si="114"/>
        <v>19.467944073435451</v>
      </c>
      <c r="K218" s="122">
        <f t="shared" si="114"/>
        <v>22.9289370624161</v>
      </c>
      <c r="L218" s="122">
        <f t="shared" si="114"/>
        <v>22.965806831206582</v>
      </c>
      <c r="M218" s="122">
        <f t="shared" si="114"/>
        <v>24.009683513203491</v>
      </c>
      <c r="N218" s="122">
        <f t="shared" si="114"/>
        <v>24.824350464207331</v>
      </c>
      <c r="O218" s="122">
        <f t="shared" si="114"/>
        <v>26.527174964005876</v>
      </c>
      <c r="P218" s="122">
        <f t="shared" si="114"/>
        <v>27.659583413598977</v>
      </c>
      <c r="Q218" s="122">
        <f t="shared" si="114"/>
        <v>29.454794945275722</v>
      </c>
      <c r="R218" s="122">
        <f t="shared" si="114"/>
        <v>35.423373990746789</v>
      </c>
      <c r="S218" s="122">
        <f t="shared" si="114"/>
        <v>34.64534617585732</v>
      </c>
      <c r="T218" s="122">
        <f t="shared" si="114"/>
        <v>37.46998138719573</v>
      </c>
      <c r="U218" s="122">
        <f t="shared" si="114"/>
        <v>41.126514099610709</v>
      </c>
      <c r="V218" s="122">
        <f t="shared" si="114"/>
        <v>51.521065140295434</v>
      </c>
      <c r="W218" s="122">
        <f t="shared" si="114"/>
        <v>54.892727927121733</v>
      </c>
      <c r="X218" s="122">
        <f t="shared" si="114"/>
        <v>40.822267331701227</v>
      </c>
      <c r="Y218" s="122">
        <f t="shared" si="114"/>
        <v>41.145400410212815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20.664414190293808</v>
      </c>
      <c r="C219" s="98">
        <f>RES_hhdet_fech!C86</f>
        <v>26.182948187454578</v>
      </c>
      <c r="D219" s="98">
        <f>RES_hhdet_fech!D86</f>
        <v>20.593807724767629</v>
      </c>
      <c r="E219" s="98">
        <f>RES_hhdet_fech!E86</f>
        <v>68.42800747409207</v>
      </c>
      <c r="F219" s="98">
        <f>RES_hhdet_fech!F86</f>
        <v>21.597616386372046</v>
      </c>
      <c r="G219" s="98">
        <f>RES_hhdet_fech!G86</f>
        <v>30.046409982586951</v>
      </c>
      <c r="H219" s="98">
        <f>RES_hhdet_fech!H86</f>
        <v>41.673907068950449</v>
      </c>
      <c r="I219" s="98">
        <f>RES_hhdet_fech!I86</f>
        <v>18.81636074628975</v>
      </c>
      <c r="J219" s="98">
        <f>RES_hhdet_fech!J86</f>
        <v>19.467944073435451</v>
      </c>
      <c r="K219" s="98">
        <f>RES_hhdet_fech!K86</f>
        <v>22.9289370624161</v>
      </c>
      <c r="L219" s="98">
        <f>RES_hhdet_fech!L86</f>
        <v>22.965806831206582</v>
      </c>
      <c r="M219" s="98">
        <f>RES_hhdet_fech!M86</f>
        <v>24.009683513203491</v>
      </c>
      <c r="N219" s="98">
        <f>RES_hhdet_fech!N86</f>
        <v>24.824350464207331</v>
      </c>
      <c r="O219" s="98">
        <f>RES_hhdet_fech!O86</f>
        <v>26.527174964005876</v>
      </c>
      <c r="P219" s="98">
        <f>RES_hhdet_fech!P86</f>
        <v>27.659583413598977</v>
      </c>
      <c r="Q219" s="98">
        <f>RES_hhdet_fech!Q86</f>
        <v>29.454794945275722</v>
      </c>
      <c r="R219" s="98">
        <f>RES_hhdet_fech!R86</f>
        <v>35.423373990746789</v>
      </c>
      <c r="S219" s="98">
        <f>RES_hhdet_fech!S86</f>
        <v>34.64534617585732</v>
      </c>
      <c r="T219" s="98">
        <f>RES_hhdet_fech!T86</f>
        <v>37.46998138719573</v>
      </c>
      <c r="U219" s="98">
        <f>RES_hhdet_fech!U86</f>
        <v>41.126514099610709</v>
      </c>
      <c r="V219" s="98">
        <f>RES_hhdet_fech!V86</f>
        <v>51.521065140295434</v>
      </c>
      <c r="W219" s="98">
        <f>RES_hhdet_fech!W86</f>
        <v>54.892727927121733</v>
      </c>
      <c r="X219" s="98">
        <f>RES_hhdet_fech!X86</f>
        <v>40.822267331701227</v>
      </c>
      <c r="Y219" s="98">
        <f>RES_hhdet_fech!Y86</f>
        <v>41.145400410212815</v>
      </c>
      <c r="DA219" s="63" t="s">
        <v>2323</v>
      </c>
    </row>
    <row r="220" spans="1:105" ht="12" customHeight="1" x14ac:dyDescent="0.25">
      <c r="A220" s="121" t="s">
        <v>55</v>
      </c>
      <c r="B220" s="122">
        <v>1348.2157166616466</v>
      </c>
      <c r="C220" s="122">
        <v>1300.3639965104155</v>
      </c>
      <c r="D220" s="122">
        <v>1298.5521050816103</v>
      </c>
      <c r="E220" s="122">
        <v>1355.5359442113947</v>
      </c>
      <c r="F220" s="122">
        <v>1356.8941296553999</v>
      </c>
      <c r="G220" s="122">
        <v>1258.8150264426474</v>
      </c>
      <c r="H220" s="122">
        <v>1287.9781065918301</v>
      </c>
      <c r="I220" s="122">
        <v>1299.045231512396</v>
      </c>
      <c r="J220" s="122">
        <v>1306.9936825111213</v>
      </c>
      <c r="K220" s="122">
        <v>1217.4362094540375</v>
      </c>
      <c r="L220" s="122">
        <v>1339.657410186165</v>
      </c>
      <c r="M220" s="122">
        <v>1418.5465229680588</v>
      </c>
      <c r="N220" s="122">
        <v>1503.6742065771598</v>
      </c>
      <c r="O220" s="122">
        <v>1583.7212225907062</v>
      </c>
      <c r="P220" s="122">
        <v>1426.5796344511468</v>
      </c>
      <c r="Q220" s="122">
        <v>1489.9148931310613</v>
      </c>
      <c r="R220" s="122">
        <v>1500.0156955587076</v>
      </c>
      <c r="S220" s="122">
        <v>1587.8025979880267</v>
      </c>
      <c r="T220" s="122">
        <v>1594.1093832944857</v>
      </c>
      <c r="U220" s="122">
        <v>1562.2316573333383</v>
      </c>
      <c r="V220" s="122">
        <v>1606.83226577657</v>
      </c>
      <c r="W220" s="122">
        <v>1559.5537134208978</v>
      </c>
      <c r="X220" s="122">
        <v>1170.7189114260955</v>
      </c>
      <c r="Y220" s="122">
        <v>1084.4502739130924</v>
      </c>
      <c r="DA220" s="130" t="s">
        <v>2324</v>
      </c>
    </row>
    <row r="221" spans="1:105" ht="12" customHeight="1" x14ac:dyDescent="0.25">
      <c r="A221" s="97" t="s">
        <v>132</v>
      </c>
      <c r="B221" s="98">
        <v>1776.7127043960897</v>
      </c>
      <c r="C221" s="98">
        <v>1711.7253226859059</v>
      </c>
      <c r="D221" s="98">
        <v>1673.5649837064977</v>
      </c>
      <c r="E221" s="98">
        <v>1752.1743923251411</v>
      </c>
      <c r="F221" s="98">
        <v>1672.079218549238</v>
      </c>
      <c r="G221" s="98">
        <v>1545.7009055232277</v>
      </c>
      <c r="H221" s="98">
        <v>1518.2768088999135</v>
      </c>
      <c r="I221" s="98">
        <v>1509.627231267471</v>
      </c>
      <c r="J221" s="98">
        <v>1433.0351076652248</v>
      </c>
      <c r="K221" s="98">
        <v>1385.7315168411142</v>
      </c>
      <c r="L221" s="98">
        <v>1643.6821033181768</v>
      </c>
      <c r="M221" s="98">
        <v>1588.7557590262149</v>
      </c>
      <c r="N221" s="98">
        <v>1491.4800894037287</v>
      </c>
      <c r="O221" s="98">
        <v>1489.6208345338534</v>
      </c>
      <c r="P221" s="98">
        <v>1494.874670737963</v>
      </c>
      <c r="Q221" s="98">
        <v>1481.2753085397319</v>
      </c>
      <c r="R221" s="98">
        <v>1493.3378473114296</v>
      </c>
      <c r="S221" s="98">
        <v>1557.2092397769536</v>
      </c>
      <c r="T221" s="98">
        <v>1575.1783155966593</v>
      </c>
      <c r="U221" s="98">
        <v>1529.773796128618</v>
      </c>
      <c r="V221" s="98">
        <v>1300.3580903320205</v>
      </c>
      <c r="W221" s="98">
        <v>1332.1717803247175</v>
      </c>
      <c r="X221" s="98">
        <v>1207.6758744534727</v>
      </c>
      <c r="Y221" s="98">
        <v>1081.8200371611563</v>
      </c>
      <c r="DA221" s="63" t="s">
        <v>2325</v>
      </c>
    </row>
    <row r="222" spans="1:105" ht="12" customHeight="1" x14ac:dyDescent="0.25">
      <c r="A222" s="97" t="s">
        <v>131</v>
      </c>
      <c r="B222" s="98">
        <v>1106.1754641492746</v>
      </c>
      <c r="C222" s="98">
        <v>1067.0405756132504</v>
      </c>
      <c r="D222" s="98">
        <v>1048.5950057159705</v>
      </c>
      <c r="E222" s="98">
        <v>1134.6401501302551</v>
      </c>
      <c r="F222" s="98">
        <v>1098.0582705189076</v>
      </c>
      <c r="G222" s="98">
        <v>1015.4493750744557</v>
      </c>
      <c r="H222" s="98">
        <v>1006.7115194472796</v>
      </c>
      <c r="I222" s="98">
        <v>1042.1298640574112</v>
      </c>
      <c r="J222" s="98">
        <v>1009.6071848436675</v>
      </c>
      <c r="K222" s="98">
        <v>985.87771029420503</v>
      </c>
      <c r="L222" s="98">
        <v>1296.6028710428754</v>
      </c>
      <c r="M222" s="98">
        <v>1176.3621408375259</v>
      </c>
      <c r="N222" s="98">
        <v>1163.701992547456</v>
      </c>
      <c r="O222" s="98">
        <v>1208.3151634653996</v>
      </c>
      <c r="P222" s="98">
        <v>1185.5113011147807</v>
      </c>
      <c r="Q222" s="98">
        <v>1192.1871860287692</v>
      </c>
      <c r="R222" s="98">
        <v>1204.1184676652479</v>
      </c>
      <c r="S222" s="98">
        <v>1280.7006691334855</v>
      </c>
      <c r="T222" s="98">
        <v>1305.3605863319492</v>
      </c>
      <c r="U222" s="98">
        <v>1268.4718030747099</v>
      </c>
      <c r="V222" s="98">
        <v>1101.0062741448676</v>
      </c>
      <c r="W222" s="98">
        <v>1146.1322603487831</v>
      </c>
      <c r="X222" s="98">
        <v>1036.5898243758718</v>
      </c>
      <c r="Y222" s="98">
        <v>938.66965937077305</v>
      </c>
      <c r="DA222" s="63" t="s">
        <v>2326</v>
      </c>
    </row>
    <row r="223" spans="1:105" ht="12" customHeight="1" x14ac:dyDescent="0.25">
      <c r="A223" s="100" t="s">
        <v>199</v>
      </c>
      <c r="B223" s="101">
        <v>448.94370366935402</v>
      </c>
      <c r="C223" s="101">
        <v>410.12182147878724</v>
      </c>
      <c r="D223" s="101">
        <v>369.45615698169996</v>
      </c>
      <c r="E223" s="101">
        <v>423.63595701925374</v>
      </c>
      <c r="F223" s="101">
        <v>393.43075930030221</v>
      </c>
      <c r="G223" s="101">
        <v>324.80454454462813</v>
      </c>
      <c r="H223" s="101">
        <v>296.73954479175654</v>
      </c>
      <c r="I223" s="101">
        <v>348.95514961652691</v>
      </c>
      <c r="J223" s="101">
        <v>306.41179784566305</v>
      </c>
      <c r="K223" s="101">
        <v>268.32200633804058</v>
      </c>
      <c r="L223" s="101">
        <v>689.27690118785608</v>
      </c>
      <c r="M223" s="101">
        <v>298.30126628782028</v>
      </c>
      <c r="N223" s="101">
        <v>371.54919321054945</v>
      </c>
      <c r="O223" s="101">
        <v>399.83478397711741</v>
      </c>
      <c r="P223" s="101">
        <v>287.79697578583603</v>
      </c>
      <c r="Q223" s="101">
        <v>330.64356680938891</v>
      </c>
      <c r="R223" s="101">
        <v>315.62373960714609</v>
      </c>
      <c r="S223" s="101">
        <v>373.38883276969864</v>
      </c>
      <c r="T223" s="101">
        <v>373.86489641861726</v>
      </c>
      <c r="U223" s="101">
        <v>327.17419482429011</v>
      </c>
      <c r="V223" s="101">
        <v>285.3247536977654</v>
      </c>
      <c r="W223" s="101">
        <v>290.54417131993284</v>
      </c>
      <c r="X223" s="101">
        <v>101.72982694114867</v>
      </c>
      <c r="Y223" s="101">
        <v>73.979584304039506</v>
      </c>
      <c r="DA223" s="131" t="s">
        <v>2327</v>
      </c>
    </row>
    <row r="224" spans="1:105" ht="12" customHeight="1" x14ac:dyDescent="0.25">
      <c r="A224" s="103" t="s">
        <v>52</v>
      </c>
      <c r="B224" s="104">
        <v>657.23176047992047</v>
      </c>
      <c r="C224" s="104">
        <v>656.91875413446337</v>
      </c>
      <c r="D224" s="104">
        <v>679.1388487342706</v>
      </c>
      <c r="E224" s="104">
        <v>711.00419311100131</v>
      </c>
      <c r="F224" s="104">
        <v>704.62751121860515</v>
      </c>
      <c r="G224" s="104">
        <v>690.64483052982769</v>
      </c>
      <c r="H224" s="104">
        <v>709.97197465552301</v>
      </c>
      <c r="I224" s="104">
        <v>693.17471444088426</v>
      </c>
      <c r="J224" s="104">
        <v>703.19538699800455</v>
      </c>
      <c r="K224" s="104">
        <v>717.55570395616451</v>
      </c>
      <c r="L224" s="104">
        <v>607.32596985501959</v>
      </c>
      <c r="M224" s="104">
        <v>878.06087454970566</v>
      </c>
      <c r="N224" s="104">
        <v>792.15279933690647</v>
      </c>
      <c r="O224" s="104">
        <v>808.4803794882821</v>
      </c>
      <c r="P224" s="104">
        <v>897.7143253289446</v>
      </c>
      <c r="Q224" s="104">
        <v>861.54361921938028</v>
      </c>
      <c r="R224" s="104">
        <v>888.49472805810171</v>
      </c>
      <c r="S224" s="104">
        <v>907.31183636378682</v>
      </c>
      <c r="T224" s="104">
        <v>931.49568991333194</v>
      </c>
      <c r="U224" s="104">
        <v>941.29760825041978</v>
      </c>
      <c r="V224" s="104">
        <v>815.681520447102</v>
      </c>
      <c r="W224" s="104">
        <v>855.58808902885016</v>
      </c>
      <c r="X224" s="104">
        <v>934.85999743472303</v>
      </c>
      <c r="Y224" s="104">
        <v>864.69007506673358</v>
      </c>
      <c r="DA224" s="132" t="s">
        <v>2328</v>
      </c>
    </row>
    <row r="225" spans="1:105" ht="12" customHeight="1" x14ac:dyDescent="0.25">
      <c r="A225" s="106" t="s">
        <v>124</v>
      </c>
      <c r="B225" s="101">
        <v>1468.035097683563</v>
      </c>
      <c r="C225" s="101">
        <v>1425.183819857142</v>
      </c>
      <c r="D225" s="101">
        <v>1477.9663870942356</v>
      </c>
      <c r="E225" s="101">
        <v>1448.7518892120981</v>
      </c>
      <c r="F225" s="101">
        <v>1480.9190659363603</v>
      </c>
      <c r="G225" s="101">
        <v>1444.3228935348218</v>
      </c>
      <c r="H225" s="101">
        <v>1410.3460107702947</v>
      </c>
      <c r="I225" s="101">
        <v>1469.873195072583</v>
      </c>
      <c r="J225" s="101">
        <v>1395.9033595453373</v>
      </c>
      <c r="K225" s="101">
        <v>1418.0153984537674</v>
      </c>
      <c r="L225" s="101">
        <v>1505.8157606586838</v>
      </c>
      <c r="M225" s="101">
        <v>1629.9115649987027</v>
      </c>
      <c r="N225" s="101">
        <v>1628.6734619420392</v>
      </c>
      <c r="O225" s="101">
        <v>1626.7283478312877</v>
      </c>
      <c r="P225" s="101">
        <v>1622.834480276395</v>
      </c>
      <c r="Q225" s="101">
        <v>1605.8415443872723</v>
      </c>
      <c r="R225" s="101">
        <v>1615.5691934922236</v>
      </c>
      <c r="S225" s="101">
        <v>1689.723316182922</v>
      </c>
      <c r="T225" s="101">
        <v>1680.0874971033309</v>
      </c>
      <c r="U225" s="101">
        <v>1616.771250226212</v>
      </c>
      <c r="V225" s="101">
        <v>1648.9746148283214</v>
      </c>
      <c r="W225" s="101">
        <v>1785.3021412558014</v>
      </c>
      <c r="X225" s="101">
        <v>1213.5431252011422</v>
      </c>
      <c r="Y225" s="101">
        <v>1079.6957268274791</v>
      </c>
      <c r="DA225" s="131" t="s">
        <v>2329</v>
      </c>
    </row>
    <row r="226" spans="1:105" ht="12" customHeight="1" x14ac:dyDescent="0.25">
      <c r="A226" s="107" t="s">
        <v>123</v>
      </c>
      <c r="B226" s="104">
        <v>1036.8519862400806</v>
      </c>
      <c r="C226" s="104">
        <v>1002.485567296281</v>
      </c>
      <c r="D226" s="104">
        <v>1031.0538822073363</v>
      </c>
      <c r="E226" s="104">
        <v>1028.5891659503704</v>
      </c>
      <c r="F226" s="104">
        <v>1051.6893455032746</v>
      </c>
      <c r="G226" s="104">
        <v>1019.6986671289559</v>
      </c>
      <c r="H226" s="104">
        <v>996.93233225591052</v>
      </c>
      <c r="I226" s="104">
        <v>1065.036836680237</v>
      </c>
      <c r="J226" s="104">
        <v>1002.9604151420737</v>
      </c>
      <c r="K226" s="104">
        <v>1011.144645895294</v>
      </c>
      <c r="L226" s="104">
        <v>1204.1482998807219</v>
      </c>
      <c r="M226" s="104">
        <v>1165.9556564330392</v>
      </c>
      <c r="N226" s="104">
        <v>1208.1843261380377</v>
      </c>
      <c r="O226" s="104">
        <v>1230.5754182325848</v>
      </c>
      <c r="P226" s="104">
        <v>1195.4018571393649</v>
      </c>
      <c r="Q226" s="104">
        <v>1215.2080012699166</v>
      </c>
      <c r="R226" s="104">
        <v>1232.1036962671963</v>
      </c>
      <c r="S226" s="104">
        <v>1321.7381009180706</v>
      </c>
      <c r="T226" s="104">
        <v>1331.6307219245032</v>
      </c>
      <c r="U226" s="104">
        <v>1297.4984987619259</v>
      </c>
      <c r="V226" s="104">
        <v>1350.2205176338002</v>
      </c>
      <c r="W226" s="104">
        <v>1482.6599964953023</v>
      </c>
      <c r="X226" s="104">
        <v>980.55102152248094</v>
      </c>
      <c r="Y226" s="104">
        <v>876.97178332852616</v>
      </c>
      <c r="DA226" s="132" t="s">
        <v>2330</v>
      </c>
    </row>
    <row r="227" spans="1:105" ht="12" customHeight="1" x14ac:dyDescent="0.25">
      <c r="A227" s="108" t="s">
        <v>50</v>
      </c>
      <c r="B227" s="98">
        <v>370.97948471139762</v>
      </c>
      <c r="C227" s="98">
        <v>341.42345344274582</v>
      </c>
      <c r="D227" s="98">
        <v>323.3525237396625</v>
      </c>
      <c r="E227" s="98">
        <v>351.78281934225049</v>
      </c>
      <c r="F227" s="98">
        <v>347.87075668426974</v>
      </c>
      <c r="G227" s="98">
        <v>307.89792910611914</v>
      </c>
      <c r="H227" s="98">
        <v>284.63317039828945</v>
      </c>
      <c r="I227" s="98">
        <v>357.77022526977953</v>
      </c>
      <c r="J227" s="98">
        <v>312.34661482969142</v>
      </c>
      <c r="K227" s="98">
        <v>288.7765584804693</v>
      </c>
      <c r="L227" s="98">
        <v>668.92805242161216</v>
      </c>
      <c r="M227" s="98">
        <v>319.65285183594693</v>
      </c>
      <c r="N227" s="98">
        <v>416.22816491849528</v>
      </c>
      <c r="O227" s="98">
        <v>440.42005128207921</v>
      </c>
      <c r="P227" s="98">
        <v>312.28625330592973</v>
      </c>
      <c r="Q227" s="98">
        <v>357.01445621504729</v>
      </c>
      <c r="R227" s="98">
        <v>336.84709841143984</v>
      </c>
      <c r="S227" s="98">
        <v>391.95728294834822</v>
      </c>
      <c r="T227" s="98">
        <v>381.87767967916284</v>
      </c>
      <c r="U227" s="98">
        <v>336.97312363295157</v>
      </c>
      <c r="V227" s="98">
        <v>355.63013154500379</v>
      </c>
      <c r="W227" s="98">
        <v>394.09361266981131</v>
      </c>
      <c r="X227" s="98">
        <v>101.56122291393997</v>
      </c>
      <c r="Y227" s="98">
        <v>71.680649721044531</v>
      </c>
      <c r="DA227" s="63" t="s">
        <v>2331</v>
      </c>
    </row>
    <row r="228" spans="1:105" ht="12" customHeight="1" x14ac:dyDescent="0.25">
      <c r="A228" s="108" t="s">
        <v>52</v>
      </c>
      <c r="B228" s="98">
        <v>665.87250152868285</v>
      </c>
      <c r="C228" s="98">
        <v>661.06211385353515</v>
      </c>
      <c r="D228" s="98">
        <v>707.7013584676738</v>
      </c>
      <c r="E228" s="98">
        <v>676.80634660811995</v>
      </c>
      <c r="F228" s="98">
        <v>703.81858881900496</v>
      </c>
      <c r="G228" s="98">
        <v>711.80073802283675</v>
      </c>
      <c r="H228" s="98">
        <v>712.29916185762113</v>
      </c>
      <c r="I228" s="98">
        <v>707.26661141045747</v>
      </c>
      <c r="J228" s="98">
        <v>690.6138003123823</v>
      </c>
      <c r="K228" s="98">
        <v>722.3680874148248</v>
      </c>
      <c r="L228" s="98">
        <v>535.22024745910971</v>
      </c>
      <c r="M228" s="98">
        <v>846.30280459709229</v>
      </c>
      <c r="N228" s="98">
        <v>791.95616121954231</v>
      </c>
      <c r="O228" s="98">
        <v>790.15536695050571</v>
      </c>
      <c r="P228" s="98">
        <v>883.11560383343522</v>
      </c>
      <c r="Q228" s="98">
        <v>858.19354505486945</v>
      </c>
      <c r="R228" s="98">
        <v>895.25659785575658</v>
      </c>
      <c r="S228" s="98">
        <v>929.78081796972253</v>
      </c>
      <c r="T228" s="98">
        <v>949.75304224534045</v>
      </c>
      <c r="U228" s="98">
        <v>960.52537512897425</v>
      </c>
      <c r="V228" s="98">
        <v>994.59038608879655</v>
      </c>
      <c r="W228" s="98">
        <v>1088.5663838254911</v>
      </c>
      <c r="X228" s="98">
        <v>878.98979860854092</v>
      </c>
      <c r="Y228" s="98">
        <v>805.2911336074817</v>
      </c>
      <c r="DA228" s="63" t="s">
        <v>2332</v>
      </c>
    </row>
    <row r="229" spans="1:105" ht="12" customHeight="1" x14ac:dyDescent="0.25">
      <c r="A229" s="106" t="s">
        <v>122</v>
      </c>
      <c r="B229" s="101">
        <v>1323.7285765038919</v>
      </c>
      <c r="C229" s="101">
        <v>1275.0631150087095</v>
      </c>
      <c r="D229" s="101">
        <v>1268.1294584019479</v>
      </c>
      <c r="E229" s="101">
        <v>1334.2814135212889</v>
      </c>
      <c r="F229" s="101">
        <v>1336.6193633439721</v>
      </c>
      <c r="G229" s="101">
        <v>1233.5933868343741</v>
      </c>
      <c r="H229" s="101">
        <v>1275.33189772951</v>
      </c>
      <c r="I229" s="101">
        <v>1286.0080788892585</v>
      </c>
      <c r="J229" s="101">
        <v>1309.5059481632102</v>
      </c>
      <c r="K229" s="101">
        <v>1211.4790114602031</v>
      </c>
      <c r="L229" s="101">
        <v>1330.8753387632962</v>
      </c>
      <c r="M229" s="101">
        <v>1435.0731949880471</v>
      </c>
      <c r="N229" s="101">
        <v>1537.6109977900862</v>
      </c>
      <c r="O229" s="101">
        <v>1625.6155596508142</v>
      </c>
      <c r="P229" s="101">
        <v>1454.0621744336179</v>
      </c>
      <c r="Q229" s="101">
        <v>1524.4776737252052</v>
      </c>
      <c r="R229" s="101">
        <v>1535.5322833905659</v>
      </c>
      <c r="S229" s="101">
        <v>1624.420859772601</v>
      </c>
      <c r="T229" s="101">
        <v>1632.186532251196</v>
      </c>
      <c r="U229" s="101">
        <v>1601.996143460422</v>
      </c>
      <c r="V229" s="101">
        <v>1658.5333075044909</v>
      </c>
      <c r="W229" s="101">
        <v>1603.7003356061846</v>
      </c>
      <c r="X229" s="101">
        <v>1203.3042080490272</v>
      </c>
      <c r="Y229" s="101">
        <v>1120.2057160665131</v>
      </c>
      <c r="DA229" s="131" t="s">
        <v>2333</v>
      </c>
    </row>
    <row r="230" spans="1:105" ht="12" customHeight="1" x14ac:dyDescent="0.25">
      <c r="A230" s="107" t="s">
        <v>121</v>
      </c>
      <c r="B230" s="104">
        <v>1011.8948505374709</v>
      </c>
      <c r="C230" s="104">
        <v>972.23175769901979</v>
      </c>
      <c r="D230" s="104">
        <v>962.41419670335051</v>
      </c>
      <c r="E230" s="104">
        <v>1026.1078449831593</v>
      </c>
      <c r="F230" s="104">
        <v>1028.4191697445342</v>
      </c>
      <c r="G230" s="104">
        <v>944.9130019301823</v>
      </c>
      <c r="H230" s="104">
        <v>976.84715504286453</v>
      </c>
      <c r="I230" s="104">
        <v>1002.7152209264286</v>
      </c>
      <c r="J230" s="104">
        <v>1014.4825811597133</v>
      </c>
      <c r="K230" s="104">
        <v>932.65657393637218</v>
      </c>
      <c r="L230" s="104">
        <v>1117.6716551030734</v>
      </c>
      <c r="M230" s="104">
        <v>1105.610810330402</v>
      </c>
      <c r="N230" s="104">
        <v>1213.7717675585463</v>
      </c>
      <c r="O230" s="104">
        <v>1294.6232507777436</v>
      </c>
      <c r="P230" s="104">
        <v>1132.7309031423913</v>
      </c>
      <c r="Q230" s="104">
        <v>1206.9028221309868</v>
      </c>
      <c r="R230" s="104">
        <v>1218.2426931877401</v>
      </c>
      <c r="S230" s="104">
        <v>1309.3667087377676</v>
      </c>
      <c r="T230" s="104">
        <v>1324.1471979287103</v>
      </c>
      <c r="U230" s="104">
        <v>1303.0533830278139</v>
      </c>
      <c r="V230" s="104">
        <v>1362.8054896067511</v>
      </c>
      <c r="W230" s="104">
        <v>1329.6877801343392</v>
      </c>
      <c r="X230" s="104">
        <v>970.17912639907797</v>
      </c>
      <c r="Y230" s="104">
        <v>908.38086655316658</v>
      </c>
      <c r="DA230" s="132" t="s">
        <v>2334</v>
      </c>
    </row>
    <row r="231" spans="1:105" ht="12" customHeight="1" x14ac:dyDescent="0.25">
      <c r="A231" s="108" t="s">
        <v>53</v>
      </c>
      <c r="B231" s="98">
        <v>334.60922755381893</v>
      </c>
      <c r="C231" s="98">
        <v>305.52772967366388</v>
      </c>
      <c r="D231" s="98">
        <v>277.65443796670559</v>
      </c>
      <c r="E231" s="98">
        <v>323.72179914630703</v>
      </c>
      <c r="F231" s="98">
        <v>313.92883852430884</v>
      </c>
      <c r="G231" s="98">
        <v>263.17706839272324</v>
      </c>
      <c r="H231" s="98">
        <v>257.5123918817809</v>
      </c>
      <c r="I231" s="98">
        <v>313.5464621070098</v>
      </c>
      <c r="J231" s="98">
        <v>293.65633159886715</v>
      </c>
      <c r="K231" s="98">
        <v>247.00787238074193</v>
      </c>
      <c r="L231" s="98">
        <v>593.44010118847325</v>
      </c>
      <c r="M231" s="98">
        <v>282.0469383714198</v>
      </c>
      <c r="N231" s="98">
        <v>392.20404707407317</v>
      </c>
      <c r="O231" s="98">
        <v>434.71424244510666</v>
      </c>
      <c r="P231" s="98">
        <v>278.65199705065709</v>
      </c>
      <c r="Q231" s="98">
        <v>337.2552084523121</v>
      </c>
      <c r="R231" s="98">
        <v>319.62026284960382</v>
      </c>
      <c r="S231" s="98">
        <v>379.7981023564505</v>
      </c>
      <c r="T231" s="98">
        <v>377.00469500892569</v>
      </c>
      <c r="U231" s="98">
        <v>337.62820166593991</v>
      </c>
      <c r="V231" s="98">
        <v>357.24170479306235</v>
      </c>
      <c r="W231" s="98">
        <v>352.29575011645937</v>
      </c>
      <c r="X231" s="98">
        <v>100.94853573607855</v>
      </c>
      <c r="Y231" s="98">
        <v>76.722817145042484</v>
      </c>
      <c r="DA231" s="63" t="s">
        <v>2335</v>
      </c>
    </row>
    <row r="232" spans="1:105" ht="12" customHeight="1" x14ac:dyDescent="0.25">
      <c r="A232" s="108" t="s">
        <v>52</v>
      </c>
      <c r="B232" s="98">
        <v>677.28562298365193</v>
      </c>
      <c r="C232" s="98">
        <v>666.70402802535602</v>
      </c>
      <c r="D232" s="98">
        <v>684.75975873664493</v>
      </c>
      <c r="E232" s="98">
        <v>702.38604583685219</v>
      </c>
      <c r="F232" s="98">
        <v>714.49033122022524</v>
      </c>
      <c r="G232" s="98">
        <v>681.735933537459</v>
      </c>
      <c r="H232" s="98">
        <v>719.33476316108352</v>
      </c>
      <c r="I232" s="98">
        <v>689.16875881941894</v>
      </c>
      <c r="J232" s="98">
        <v>720.82624956084601</v>
      </c>
      <c r="K232" s="98">
        <v>685.64870155563017</v>
      </c>
      <c r="L232" s="98">
        <v>524.23155391460011</v>
      </c>
      <c r="M232" s="98">
        <v>823.56387195898208</v>
      </c>
      <c r="N232" s="98">
        <v>821.56772048447317</v>
      </c>
      <c r="O232" s="98">
        <v>859.90900833263686</v>
      </c>
      <c r="P232" s="98">
        <v>854.07890609173432</v>
      </c>
      <c r="Q232" s="98">
        <v>869.64761367867459</v>
      </c>
      <c r="R232" s="98">
        <v>898.62243033813627</v>
      </c>
      <c r="S232" s="98">
        <v>929.56860638131718</v>
      </c>
      <c r="T232" s="98">
        <v>947.14250291978476</v>
      </c>
      <c r="U232" s="98">
        <v>965.42518136187425</v>
      </c>
      <c r="V232" s="98">
        <v>1005.5637848136888</v>
      </c>
      <c r="W232" s="98">
        <v>977.39203001787951</v>
      </c>
      <c r="X232" s="98">
        <v>869.23059066299936</v>
      </c>
      <c r="Y232" s="98">
        <v>831.65804940812416</v>
      </c>
      <c r="DA232" s="63" t="s">
        <v>2336</v>
      </c>
    </row>
    <row r="233" spans="1:105" ht="12" customHeight="1" x14ac:dyDescent="0.25">
      <c r="A233" s="121" t="s">
        <v>54</v>
      </c>
      <c r="B233" s="122">
        <v>819.84394711169398</v>
      </c>
      <c r="C233" s="122">
        <v>823.60480395170555</v>
      </c>
      <c r="D233" s="122">
        <v>832.17957519338006</v>
      </c>
      <c r="E233" s="122">
        <v>799.44024691592267</v>
      </c>
      <c r="F233" s="122">
        <v>724.75450619757612</v>
      </c>
      <c r="G233" s="122">
        <v>740.9409339132842</v>
      </c>
      <c r="H233" s="122">
        <v>748.50229518760239</v>
      </c>
      <c r="I233" s="122">
        <v>783.93859323858806</v>
      </c>
      <c r="J233" s="122">
        <v>783.17301776934005</v>
      </c>
      <c r="K233" s="122">
        <v>658.3286005551131</v>
      </c>
      <c r="L233" s="122">
        <v>801.73961009588152</v>
      </c>
      <c r="M233" s="122">
        <v>793.57567485015409</v>
      </c>
      <c r="N233" s="122">
        <v>837.21767842903068</v>
      </c>
      <c r="O233" s="122">
        <v>855.68689212391632</v>
      </c>
      <c r="P233" s="122">
        <v>762.67562570834843</v>
      </c>
      <c r="Q233" s="122">
        <v>792.16205324254236</v>
      </c>
      <c r="R233" s="122">
        <v>756.25545469767792</v>
      </c>
      <c r="S233" s="122">
        <v>798.41030276215201</v>
      </c>
      <c r="T233" s="122">
        <v>783.91370522420436</v>
      </c>
      <c r="U233" s="122">
        <v>768.23966973171207</v>
      </c>
      <c r="V233" s="122">
        <v>798.94155168312841</v>
      </c>
      <c r="W233" s="122">
        <v>741.04511392776374</v>
      </c>
      <c r="X233" s="122">
        <v>792.61288331158084</v>
      </c>
      <c r="Y233" s="122">
        <v>719.83864413850665</v>
      </c>
      <c r="DA233" s="130" t="s">
        <v>2337</v>
      </c>
    </row>
    <row r="234" spans="1:105" ht="12" customHeight="1" x14ac:dyDescent="0.25">
      <c r="A234" s="97" t="s">
        <v>202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X234" s="98">
        <v>0</v>
      </c>
      <c r="Y234" s="98">
        <v>0</v>
      </c>
      <c r="DA234" s="63" t="s">
        <v>2338</v>
      </c>
    </row>
    <row r="235" spans="1:105" ht="12" customHeight="1" x14ac:dyDescent="0.25">
      <c r="A235" s="97" t="s">
        <v>50</v>
      </c>
      <c r="B235" s="98">
        <v>940.91450506178637</v>
      </c>
      <c r="C235" s="98">
        <v>904.7315885060824</v>
      </c>
      <c r="D235" s="98">
        <v>925.86427526465252</v>
      </c>
      <c r="E235" s="98">
        <v>872.42937615099629</v>
      </c>
      <c r="F235" s="98">
        <v>858.0228019464945</v>
      </c>
      <c r="G235" s="98">
        <v>836.83610485808288</v>
      </c>
      <c r="H235" s="98">
        <v>837.16894257361059</v>
      </c>
      <c r="I235" s="98">
        <v>891.03142670888167</v>
      </c>
      <c r="J235" s="98">
        <v>843.36863948029486</v>
      </c>
      <c r="K235" s="98">
        <v>858.90691077677934</v>
      </c>
      <c r="L235" s="98">
        <v>888.39609614819221</v>
      </c>
      <c r="M235" s="98">
        <v>934.74121972973671</v>
      </c>
      <c r="N235" s="98">
        <v>943.22645364901268</v>
      </c>
      <c r="O235" s="98">
        <v>946.07847526761543</v>
      </c>
      <c r="P235" s="98">
        <v>954.13647294335681</v>
      </c>
      <c r="Q235" s="98">
        <v>950.91681754249464</v>
      </c>
      <c r="R235" s="98">
        <v>876.76924567332594</v>
      </c>
      <c r="S235" s="98">
        <v>955.51802913673112</v>
      </c>
      <c r="T235" s="98">
        <v>939.05638599181577</v>
      </c>
      <c r="U235" s="98">
        <v>943.06913629911799</v>
      </c>
      <c r="V235" s="98">
        <v>1027.1882941006559</v>
      </c>
      <c r="W235" s="98">
        <v>984.00396812596887</v>
      </c>
      <c r="X235" s="98">
        <v>983.2339712520976</v>
      </c>
      <c r="Y235" s="98">
        <v>921.39897214062853</v>
      </c>
      <c r="DA235" s="63" t="s">
        <v>2339</v>
      </c>
    </row>
    <row r="236" spans="1:105" ht="12" customHeight="1" x14ac:dyDescent="0.25">
      <c r="A236" s="109" t="s">
        <v>120</v>
      </c>
      <c r="B236" s="33">
        <v>718.13144490243485</v>
      </c>
      <c r="C236" s="33">
        <v>756.95543044029273</v>
      </c>
      <c r="D236" s="33">
        <v>755.41384720319263</v>
      </c>
      <c r="E236" s="33">
        <v>739.93896859527126</v>
      </c>
      <c r="F236" s="33">
        <v>613.48191517832458</v>
      </c>
      <c r="G236" s="33">
        <v>663.0505611847982</v>
      </c>
      <c r="H236" s="33">
        <v>681.87683003230222</v>
      </c>
      <c r="I236" s="33">
        <v>708.0286856414549</v>
      </c>
      <c r="J236" s="33">
        <v>743.4900022576735</v>
      </c>
      <c r="K236" s="33">
        <v>534.40865646549219</v>
      </c>
      <c r="L236" s="33">
        <v>751.14475346111578</v>
      </c>
      <c r="M236" s="33">
        <v>714.35850750583313</v>
      </c>
      <c r="N236" s="33">
        <v>781.43430579733808</v>
      </c>
      <c r="O236" s="33">
        <v>809.84372516442625</v>
      </c>
      <c r="P236" s="33">
        <v>668.34197364144825</v>
      </c>
      <c r="Q236" s="33">
        <v>717.37642834488508</v>
      </c>
      <c r="R236" s="33">
        <v>704.145552818326</v>
      </c>
      <c r="S236" s="33">
        <v>735.60539437405328</v>
      </c>
      <c r="T236" s="33">
        <v>726.17914749917986</v>
      </c>
      <c r="U236" s="33">
        <v>706.73027407163079</v>
      </c>
      <c r="V236" s="33">
        <v>724.48358460823636</v>
      </c>
      <c r="W236" s="33">
        <v>671.54778677153422</v>
      </c>
      <c r="X236" s="33">
        <v>748.46953228694804</v>
      </c>
      <c r="Y236" s="33">
        <v>679.92986645635676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9234.6916972736053</v>
      </c>
      <c r="C238" s="117">
        <f t="shared" si="115"/>
        <v>9652.5594996806267</v>
      </c>
      <c r="D238" s="117">
        <f t="shared" si="115"/>
        <v>9136.2336657542746</v>
      </c>
      <c r="E238" s="117">
        <f t="shared" si="115"/>
        <v>9926.3746311744635</v>
      </c>
      <c r="F238" s="117">
        <f t="shared" si="115"/>
        <v>10009.061436119271</v>
      </c>
      <c r="G238" s="117">
        <f t="shared" si="115"/>
        <v>9843.957774542414</v>
      </c>
      <c r="H238" s="117">
        <f t="shared" si="115"/>
        <v>9350.3404282423435</v>
      </c>
      <c r="I238" s="117">
        <f t="shared" si="115"/>
        <v>8843.9507016783318</v>
      </c>
      <c r="J238" s="117">
        <f t="shared" si="115"/>
        <v>9325.553772808129</v>
      </c>
      <c r="K238" s="117">
        <f t="shared" si="115"/>
        <v>9253.7390734263463</v>
      </c>
      <c r="L238" s="117">
        <f t="shared" si="115"/>
        <v>10252.541856102982</v>
      </c>
      <c r="M238" s="117">
        <f t="shared" si="115"/>
        <v>8696.5671173347582</v>
      </c>
      <c r="N238" s="117">
        <f t="shared" si="115"/>
        <v>9854.9832770773937</v>
      </c>
      <c r="O238" s="117">
        <f t="shared" si="115"/>
        <v>10633.29788757813</v>
      </c>
      <c r="P238" s="117">
        <f t="shared" si="115"/>
        <v>8618.5393636760618</v>
      </c>
      <c r="Q238" s="117">
        <f t="shared" si="115"/>
        <v>9132.1911195889752</v>
      </c>
      <c r="R238" s="117">
        <f t="shared" ref="R238:V238" si="116">R239+R242+R244+R257</f>
        <v>9776.3279042977065</v>
      </c>
      <c r="S238" s="117">
        <f t="shared" si="116"/>
        <v>9721.8833747271838</v>
      </c>
      <c r="T238" s="117">
        <f t="shared" si="116"/>
        <v>9655.5650271732375</v>
      </c>
      <c r="U238" s="117">
        <f t="shared" si="116"/>
        <v>9873.0222062449538</v>
      </c>
      <c r="V238" s="117">
        <f t="shared" si="116"/>
        <v>9310.057699750927</v>
      </c>
      <c r="W238" s="117">
        <f t="shared" ref="W238:Y238" si="117">W239+W242+W244+W257</f>
        <v>10452.340567189383</v>
      </c>
      <c r="X238" s="117">
        <f t="shared" si="117"/>
        <v>9292.198434888016</v>
      </c>
      <c r="Y238" s="117">
        <f t="shared" si="117"/>
        <v>9222.5313859779708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7734.7831106632975</v>
      </c>
      <c r="C239" s="122">
        <f t="shared" si="118"/>
        <v>8161.9540152680165</v>
      </c>
      <c r="D239" s="122">
        <f t="shared" si="118"/>
        <v>7643.9749973591652</v>
      </c>
      <c r="E239" s="122">
        <f t="shared" si="118"/>
        <v>8307.565955945558</v>
      </c>
      <c r="F239" s="122">
        <f t="shared" si="118"/>
        <v>8532.5486628891776</v>
      </c>
      <c r="G239" s="122">
        <f t="shared" si="118"/>
        <v>8389.1779519057636</v>
      </c>
      <c r="H239" s="122">
        <f t="shared" si="118"/>
        <v>7821.2762202227668</v>
      </c>
      <c r="I239" s="122">
        <f t="shared" si="118"/>
        <v>7330.3326569023038</v>
      </c>
      <c r="J239" s="122">
        <f t="shared" si="118"/>
        <v>7792.0815030165104</v>
      </c>
      <c r="K239" s="122">
        <f t="shared" si="118"/>
        <v>7862.2683910453079</v>
      </c>
      <c r="L239" s="122">
        <f t="shared" si="118"/>
        <v>8654.2257783788882</v>
      </c>
      <c r="M239" s="122">
        <f t="shared" si="118"/>
        <v>7026.2920584141903</v>
      </c>
      <c r="N239" s="122">
        <f t="shared" si="118"/>
        <v>8073.1305326485653</v>
      </c>
      <c r="O239" s="122">
        <f t="shared" si="118"/>
        <v>8758.5208132786702</v>
      </c>
      <c r="P239" s="122">
        <f t="shared" si="118"/>
        <v>6914.4087176136618</v>
      </c>
      <c r="Q239" s="122">
        <f t="shared" si="118"/>
        <v>7336.7020175243888</v>
      </c>
      <c r="R239" s="122">
        <f t="shared" ref="R239:V239" si="119">SUM(R240:R241)</f>
        <v>7956.2276437385481</v>
      </c>
      <c r="S239" s="122">
        <f t="shared" si="119"/>
        <v>7786.1426323660962</v>
      </c>
      <c r="T239" s="122">
        <f t="shared" si="119"/>
        <v>7688.0218723132266</v>
      </c>
      <c r="U239" s="122">
        <f t="shared" si="119"/>
        <v>7902.0485201009815</v>
      </c>
      <c r="V239" s="122">
        <f t="shared" si="119"/>
        <v>7215.8786010052227</v>
      </c>
      <c r="W239" s="122">
        <f t="shared" ref="W239:Y239" si="120">SUM(W240:W241)</f>
        <v>8400.089000840564</v>
      </c>
      <c r="X239" s="122">
        <f t="shared" si="120"/>
        <v>7530.3494367417279</v>
      </c>
      <c r="Y239" s="122">
        <f t="shared" si="120"/>
        <v>7566.5810804018165</v>
      </c>
      <c r="DA239" s="130" t="s">
        <v>2487</v>
      </c>
    </row>
    <row r="240" spans="1:105" ht="12" customHeight="1" x14ac:dyDescent="0.25">
      <c r="A240" s="97" t="s">
        <v>199</v>
      </c>
      <c r="B240" s="98">
        <v>7657.9145969781548</v>
      </c>
      <c r="C240" s="98">
        <v>8082.8826438875931</v>
      </c>
      <c r="D240" s="98">
        <v>7570.8887463482206</v>
      </c>
      <c r="E240" s="98">
        <v>8231.7691563611788</v>
      </c>
      <c r="F240" s="98">
        <v>8454.1053692218193</v>
      </c>
      <c r="G240" s="98">
        <v>8313.811905686287</v>
      </c>
      <c r="H240" s="98">
        <v>7752.3287893429515</v>
      </c>
      <c r="I240" s="98">
        <v>7265.7139388561682</v>
      </c>
      <c r="J240" s="98">
        <v>7724.4600224322667</v>
      </c>
      <c r="K240" s="98">
        <v>7795.9898035682972</v>
      </c>
      <c r="L240" s="98">
        <v>8581.7617714790304</v>
      </c>
      <c r="M240" s="98">
        <v>6968.7952690457132</v>
      </c>
      <c r="N240" s="98">
        <v>8007.0446813538192</v>
      </c>
      <c r="O240" s="98">
        <v>8687.5030930634166</v>
      </c>
      <c r="P240" s="98">
        <v>6858.9185697206303</v>
      </c>
      <c r="Q240" s="98">
        <v>7278.2069639980828</v>
      </c>
      <c r="R240" s="98">
        <v>7893.0667336017777</v>
      </c>
      <c r="S240" s="98">
        <v>7724.7110431592237</v>
      </c>
      <c r="T240" s="98">
        <v>7627.866738132976</v>
      </c>
      <c r="U240" s="98">
        <v>7840.297847326633</v>
      </c>
      <c r="V240" s="98">
        <v>7159.9416556403257</v>
      </c>
      <c r="W240" s="98">
        <v>8334.5043716560394</v>
      </c>
      <c r="X240" s="98">
        <v>7472.8247967208117</v>
      </c>
      <c r="Y240" s="98">
        <v>7508.8654938690161</v>
      </c>
      <c r="DA240" s="63" t="s">
        <v>2488</v>
      </c>
    </row>
    <row r="241" spans="1:105" ht="12" customHeight="1" x14ac:dyDescent="0.25">
      <c r="A241" s="97" t="s">
        <v>53</v>
      </c>
      <c r="B241" s="98">
        <v>76.868513685142602</v>
      </c>
      <c r="C241" s="98">
        <v>79.071371380423059</v>
      </c>
      <c r="D241" s="98">
        <v>73.086251010944892</v>
      </c>
      <c r="E241" s="98">
        <v>75.796799584379997</v>
      </c>
      <c r="F241" s="98">
        <v>78.44329366735785</v>
      </c>
      <c r="G241" s="98">
        <v>75.366046219476686</v>
      </c>
      <c r="H241" s="98">
        <v>68.947430879815386</v>
      </c>
      <c r="I241" s="98">
        <v>64.618718046135896</v>
      </c>
      <c r="J241" s="98">
        <v>67.621480584243272</v>
      </c>
      <c r="K241" s="98">
        <v>66.278587477010404</v>
      </c>
      <c r="L241" s="98">
        <v>72.464006899858688</v>
      </c>
      <c r="M241" s="98">
        <v>57.49678936847728</v>
      </c>
      <c r="N241" s="98">
        <v>66.085851294746476</v>
      </c>
      <c r="O241" s="98">
        <v>71.017720215254201</v>
      </c>
      <c r="P241" s="98">
        <v>55.490147893031157</v>
      </c>
      <c r="Q241" s="98">
        <v>58.495053526306243</v>
      </c>
      <c r="R241" s="98">
        <v>63.160910136770227</v>
      </c>
      <c r="S241" s="98">
        <v>61.431589206872516</v>
      </c>
      <c r="T241" s="98">
        <v>60.155134180250776</v>
      </c>
      <c r="U241" s="98">
        <v>61.750672774348104</v>
      </c>
      <c r="V241" s="98">
        <v>55.936945364896488</v>
      </c>
      <c r="W241" s="98">
        <v>65.584629184525483</v>
      </c>
      <c r="X241" s="98">
        <v>57.524640020916095</v>
      </c>
      <c r="Y241" s="98">
        <v>57.715586532800877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37.46469497747588</v>
      </c>
      <c r="C242" s="122">
        <f t="shared" si="121"/>
        <v>49.328903885479789</v>
      </c>
      <c r="D242" s="122">
        <f t="shared" si="121"/>
        <v>40.64068807668216</v>
      </c>
      <c r="E242" s="122">
        <f t="shared" si="121"/>
        <v>141.62333370544778</v>
      </c>
      <c r="F242" s="122">
        <f t="shared" si="121"/>
        <v>47.574114885574545</v>
      </c>
      <c r="G242" s="122">
        <f t="shared" si="121"/>
        <v>70.648299252170787</v>
      </c>
      <c r="H242" s="122">
        <f t="shared" si="121"/>
        <v>105.49748596935211</v>
      </c>
      <c r="I242" s="122">
        <f t="shared" si="121"/>
        <v>49.515947326817972</v>
      </c>
      <c r="J242" s="122">
        <f t="shared" si="121"/>
        <v>52.391951978660849</v>
      </c>
      <c r="K242" s="122">
        <f t="shared" si="121"/>
        <v>64.273177084783882</v>
      </c>
      <c r="L242" s="122">
        <f t="shared" si="121"/>
        <v>67.339579414091659</v>
      </c>
      <c r="M242" s="122">
        <f t="shared" si="121"/>
        <v>73.719644944409552</v>
      </c>
      <c r="N242" s="122">
        <f t="shared" si="121"/>
        <v>79.549359994979611</v>
      </c>
      <c r="O242" s="122">
        <f t="shared" si="121"/>
        <v>88.721810725698077</v>
      </c>
      <c r="P242" s="122">
        <f t="shared" si="121"/>
        <v>95.546958277182597</v>
      </c>
      <c r="Q242" s="122">
        <f t="shared" si="121"/>
        <v>104.47471783074798</v>
      </c>
      <c r="R242" s="122">
        <f t="shared" si="121"/>
        <v>129.10960714765764</v>
      </c>
      <c r="S242" s="122">
        <f t="shared" si="121"/>
        <v>130.03096833473532</v>
      </c>
      <c r="T242" s="122">
        <f t="shared" si="121"/>
        <v>144.34233241076976</v>
      </c>
      <c r="U242" s="122">
        <f t="shared" si="121"/>
        <v>161.93358223683794</v>
      </c>
      <c r="V242" s="122">
        <f t="shared" si="121"/>
        <v>205.4935181537997</v>
      </c>
      <c r="W242" s="122">
        <f t="shared" si="121"/>
        <v>221.02140561478498</v>
      </c>
      <c r="X242" s="122">
        <f t="shared" si="121"/>
        <v>165.2027327144622</v>
      </c>
      <c r="Y242" s="122">
        <f t="shared" si="121"/>
        <v>167.20279513892473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37.46469497747588</v>
      </c>
      <c r="C243" s="98">
        <f>RES_hhdet_tesh!C86</f>
        <v>49.328903885479789</v>
      </c>
      <c r="D243" s="98">
        <f>RES_hhdet_tesh!D86</f>
        <v>40.64068807668216</v>
      </c>
      <c r="E243" s="98">
        <f>RES_hhdet_tesh!E86</f>
        <v>141.62333370544778</v>
      </c>
      <c r="F243" s="98">
        <f>RES_hhdet_tesh!F86</f>
        <v>47.574114885574545</v>
      </c>
      <c r="G243" s="98">
        <f>RES_hhdet_tesh!G86</f>
        <v>70.648299252170787</v>
      </c>
      <c r="H243" s="98">
        <f>RES_hhdet_tesh!H86</f>
        <v>105.49748596935211</v>
      </c>
      <c r="I243" s="98">
        <f>RES_hhdet_tesh!I86</f>
        <v>49.515947326817972</v>
      </c>
      <c r="J243" s="98">
        <f>RES_hhdet_tesh!J86</f>
        <v>52.391951978660849</v>
      </c>
      <c r="K243" s="98">
        <f>RES_hhdet_tesh!K86</f>
        <v>64.273177084783882</v>
      </c>
      <c r="L243" s="98">
        <f>RES_hhdet_tesh!L86</f>
        <v>67.339579414091659</v>
      </c>
      <c r="M243" s="98">
        <f>RES_hhdet_tesh!M86</f>
        <v>73.719644944409552</v>
      </c>
      <c r="N243" s="98">
        <f>RES_hhdet_tesh!N86</f>
        <v>79.549359994979611</v>
      </c>
      <c r="O243" s="98">
        <f>RES_hhdet_tesh!O86</f>
        <v>88.721810725698077</v>
      </c>
      <c r="P243" s="98">
        <f>RES_hhdet_tesh!P86</f>
        <v>95.546958277182597</v>
      </c>
      <c r="Q243" s="98">
        <f>RES_hhdet_tesh!Q86</f>
        <v>104.47471783074798</v>
      </c>
      <c r="R243" s="98">
        <f>RES_hhdet_tesh!R86</f>
        <v>129.10960714765764</v>
      </c>
      <c r="S243" s="98">
        <f>RES_hhdet_tesh!S86</f>
        <v>130.03096833473532</v>
      </c>
      <c r="T243" s="98">
        <f>RES_hhdet_tesh!T86</f>
        <v>144.34233241076976</v>
      </c>
      <c r="U243" s="98">
        <f>RES_hhdet_tesh!U86</f>
        <v>161.93358223683794</v>
      </c>
      <c r="V243" s="98">
        <f>RES_hhdet_tesh!V86</f>
        <v>205.4935181537997</v>
      </c>
      <c r="W243" s="98">
        <f>RES_hhdet_tesh!W86</f>
        <v>221.02140561478498</v>
      </c>
      <c r="X243" s="98">
        <f>RES_hhdet_tesh!X86</f>
        <v>165.2027327144622</v>
      </c>
      <c r="Y243" s="98">
        <f>RES_hhdet_tesh!Y86</f>
        <v>167.20279513892473</v>
      </c>
      <c r="DA243" s="63" t="s">
        <v>2491</v>
      </c>
    </row>
    <row r="244" spans="1:105" ht="12" customHeight="1" x14ac:dyDescent="0.25">
      <c r="A244" s="121" t="s">
        <v>55</v>
      </c>
      <c r="B244" s="122">
        <v>903.64988937020814</v>
      </c>
      <c r="C244" s="122">
        <v>875.36020507937394</v>
      </c>
      <c r="D244" s="122">
        <v>879.12840476624262</v>
      </c>
      <c r="E244" s="122">
        <v>924.44830164846053</v>
      </c>
      <c r="F244" s="122">
        <v>931.86258437346328</v>
      </c>
      <c r="G244" s="122">
        <v>870.77506225367642</v>
      </c>
      <c r="H244" s="122">
        <v>900.2344067480368</v>
      </c>
      <c r="I244" s="122">
        <v>914.00200041992252</v>
      </c>
      <c r="J244" s="122">
        <v>925.62137942584286</v>
      </c>
      <c r="K244" s="122">
        <v>867.09197166528782</v>
      </c>
      <c r="L244" s="122">
        <v>958.33038151859444</v>
      </c>
      <c r="M244" s="122">
        <v>1030.8156955493321</v>
      </c>
      <c r="N244" s="122">
        <v>1099.5143690504196</v>
      </c>
      <c r="O244" s="122">
        <v>1166.1095559889561</v>
      </c>
      <c r="P244" s="122">
        <v>1059.8815051453641</v>
      </c>
      <c r="Q244" s="122">
        <v>1115.2569099671034</v>
      </c>
      <c r="R244" s="122">
        <v>1133.9077127690236</v>
      </c>
      <c r="S244" s="122">
        <v>1212.145501738737</v>
      </c>
      <c r="T244" s="122">
        <v>1232.4175292067312</v>
      </c>
      <c r="U244" s="122">
        <v>1223.1761858429268</v>
      </c>
      <c r="V244" s="122">
        <v>1272.0150986211174</v>
      </c>
      <c r="W244" s="122">
        <v>1248.9101350949772</v>
      </c>
      <c r="X244" s="122">
        <v>954.6389945550626</v>
      </c>
      <c r="Y244" s="122">
        <v>895.38331634453334</v>
      </c>
      <c r="DA244" s="130" t="s">
        <v>2492</v>
      </c>
    </row>
    <row r="245" spans="1:105" ht="12" customHeight="1" x14ac:dyDescent="0.25">
      <c r="A245" s="97" t="s">
        <v>132</v>
      </c>
      <c r="B245" s="98">
        <v>879.4541956757173</v>
      </c>
      <c r="C245" s="98">
        <v>863.78032904557949</v>
      </c>
      <c r="D245" s="98">
        <v>869.26591263485818</v>
      </c>
      <c r="E245" s="98">
        <v>938.53337801566397</v>
      </c>
      <c r="F245" s="98">
        <v>920.82423163589931</v>
      </c>
      <c r="G245" s="98">
        <v>878.22509948984691</v>
      </c>
      <c r="H245" s="98">
        <v>889.99274459243941</v>
      </c>
      <c r="I245" s="98">
        <v>917.06820712041122</v>
      </c>
      <c r="J245" s="98">
        <v>906.78998437546613</v>
      </c>
      <c r="K245" s="98">
        <v>902.24545683639963</v>
      </c>
      <c r="L245" s="98">
        <v>1100.2909148906599</v>
      </c>
      <c r="M245" s="98">
        <v>1094.6970732015832</v>
      </c>
      <c r="N245" s="98">
        <v>1064.0125107355311</v>
      </c>
      <c r="O245" s="98">
        <v>1102.9904263957339</v>
      </c>
      <c r="P245" s="98">
        <v>1110.1770080228566</v>
      </c>
      <c r="Q245" s="98">
        <v>1105.4857005802132</v>
      </c>
      <c r="R245" s="98">
        <v>1121.6282198533593</v>
      </c>
      <c r="S245" s="98">
        <v>1183.6465985864411</v>
      </c>
      <c r="T245" s="98">
        <v>1212.4805301010351</v>
      </c>
      <c r="U245" s="98">
        <v>1193.8876683353708</v>
      </c>
      <c r="V245" s="98">
        <v>1039.5542596370376</v>
      </c>
      <c r="W245" s="98">
        <v>1095.2737017945435</v>
      </c>
      <c r="X245" s="98">
        <v>1022.7556570710931</v>
      </c>
      <c r="Y245" s="98">
        <v>929.27970474653557</v>
      </c>
      <c r="DA245" s="63" t="s">
        <v>2493</v>
      </c>
    </row>
    <row r="246" spans="1:105" ht="12" customHeight="1" x14ac:dyDescent="0.25">
      <c r="A246" s="97" t="s">
        <v>131</v>
      </c>
      <c r="B246" s="98">
        <v>879.45419567571753</v>
      </c>
      <c r="C246" s="98">
        <v>863.78101205893017</v>
      </c>
      <c r="D246" s="98">
        <v>869.26885970275043</v>
      </c>
      <c r="E246" s="98">
        <v>938.5302713477497</v>
      </c>
      <c r="F246" s="98">
        <v>920.83393465440474</v>
      </c>
      <c r="G246" s="98">
        <v>878.21356050243639</v>
      </c>
      <c r="H246" s="98">
        <v>889.97139400214371</v>
      </c>
      <c r="I246" s="98">
        <v>917.01584452849784</v>
      </c>
      <c r="J246" s="98">
        <v>906.71272097837948</v>
      </c>
      <c r="K246" s="98">
        <v>902.09693713782451</v>
      </c>
      <c r="L246" s="98">
        <v>1099.4729945979659</v>
      </c>
      <c r="M246" s="98">
        <v>1094.4278839731769</v>
      </c>
      <c r="N246" s="98">
        <v>1063.8596210700291</v>
      </c>
      <c r="O246" s="98">
        <v>1103.1836685591209</v>
      </c>
      <c r="P246" s="98">
        <v>1110.3225561510142</v>
      </c>
      <c r="Q246" s="98">
        <v>1105.7564214407769</v>
      </c>
      <c r="R246" s="98">
        <v>1121.9671909621236</v>
      </c>
      <c r="S246" s="98">
        <v>1184.2053979670516</v>
      </c>
      <c r="T246" s="98">
        <v>1212.9640253896482</v>
      </c>
      <c r="U246" s="98">
        <v>1193.9639827356179</v>
      </c>
      <c r="V246" s="98">
        <v>1039.7252709880549</v>
      </c>
      <c r="W246" s="98">
        <v>1094.9693402891201</v>
      </c>
      <c r="X246" s="98">
        <v>1022.4591185140177</v>
      </c>
      <c r="Y246" s="98">
        <v>929.11613584994495</v>
      </c>
      <c r="DA246" s="63" t="s">
        <v>2494</v>
      </c>
    </row>
    <row r="247" spans="1:105" ht="12" customHeight="1" x14ac:dyDescent="0.25">
      <c r="A247" s="100" t="s">
        <v>199</v>
      </c>
      <c r="B247" s="101">
        <v>222.222435195797</v>
      </c>
      <c r="C247" s="101">
        <v>206.86225792446686</v>
      </c>
      <c r="D247" s="101">
        <v>190.13001096848001</v>
      </c>
      <c r="E247" s="101">
        <v>227.52607823674833</v>
      </c>
      <c r="F247" s="101">
        <v>216.20642343579948</v>
      </c>
      <c r="G247" s="101">
        <v>187.56872997260868</v>
      </c>
      <c r="H247" s="101">
        <v>179.99941934662067</v>
      </c>
      <c r="I247" s="101">
        <v>223.84113008761352</v>
      </c>
      <c r="J247" s="101">
        <v>203.51733398037504</v>
      </c>
      <c r="K247" s="101">
        <v>184.54123318166009</v>
      </c>
      <c r="L247" s="101">
        <v>492.14702474294631</v>
      </c>
      <c r="M247" s="101">
        <v>216.36700942347122</v>
      </c>
      <c r="N247" s="101">
        <v>271.70682173312252</v>
      </c>
      <c r="O247" s="101">
        <v>294.70328907083882</v>
      </c>
      <c r="P247" s="101">
        <v>212.6082308220696</v>
      </c>
      <c r="Q247" s="101">
        <v>244.21280222139649</v>
      </c>
      <c r="R247" s="101">
        <v>233.47246290402163</v>
      </c>
      <c r="S247" s="101">
        <v>276.89356160326469</v>
      </c>
      <c r="T247" s="101">
        <v>281.46833547631644</v>
      </c>
      <c r="U247" s="101">
        <v>252.66637448519819</v>
      </c>
      <c r="V247" s="101">
        <v>224.04375054095277</v>
      </c>
      <c r="W247" s="101">
        <v>239.38125126026995</v>
      </c>
      <c r="X247" s="101">
        <v>87.599121079294662</v>
      </c>
      <c r="Y247" s="101">
        <v>64.426060783211426</v>
      </c>
      <c r="DA247" s="131" t="s">
        <v>2495</v>
      </c>
    </row>
    <row r="248" spans="1:105" ht="12" customHeight="1" x14ac:dyDescent="0.25">
      <c r="A248" s="103" t="s">
        <v>52</v>
      </c>
      <c r="B248" s="104">
        <v>657.23176047992047</v>
      </c>
      <c r="C248" s="104">
        <v>656.91875413446337</v>
      </c>
      <c r="D248" s="104">
        <v>679.1388487342706</v>
      </c>
      <c r="E248" s="104">
        <v>711.00419311100131</v>
      </c>
      <c r="F248" s="104">
        <v>704.62751121860515</v>
      </c>
      <c r="G248" s="104">
        <v>690.64483052982769</v>
      </c>
      <c r="H248" s="104">
        <v>709.97197465552301</v>
      </c>
      <c r="I248" s="104">
        <v>693.17471444088426</v>
      </c>
      <c r="J248" s="104">
        <v>703.19538699800455</v>
      </c>
      <c r="K248" s="104">
        <v>717.55570395616451</v>
      </c>
      <c r="L248" s="104">
        <v>607.32596985501959</v>
      </c>
      <c r="M248" s="104">
        <v>878.06087454970566</v>
      </c>
      <c r="N248" s="104">
        <v>792.15279933690647</v>
      </c>
      <c r="O248" s="104">
        <v>808.4803794882821</v>
      </c>
      <c r="P248" s="104">
        <v>897.7143253289446</v>
      </c>
      <c r="Q248" s="104">
        <v>861.54361921938028</v>
      </c>
      <c r="R248" s="104">
        <v>888.49472805810171</v>
      </c>
      <c r="S248" s="104">
        <v>907.31183636378682</v>
      </c>
      <c r="T248" s="104">
        <v>931.49568991333194</v>
      </c>
      <c r="U248" s="104">
        <v>941.29760825041978</v>
      </c>
      <c r="V248" s="104">
        <v>815.681520447102</v>
      </c>
      <c r="W248" s="104">
        <v>855.58808902885016</v>
      </c>
      <c r="X248" s="104">
        <v>934.85999743472303</v>
      </c>
      <c r="Y248" s="104">
        <v>864.69007506673358</v>
      </c>
      <c r="DA248" s="132" t="s">
        <v>2496</v>
      </c>
    </row>
    <row r="249" spans="1:105" ht="12" customHeight="1" x14ac:dyDescent="0.25">
      <c r="A249" s="106" t="s">
        <v>124</v>
      </c>
      <c r="B249" s="101">
        <v>891.04343596413491</v>
      </c>
      <c r="C249" s="101">
        <v>869.23204043713258</v>
      </c>
      <c r="D249" s="101">
        <v>905.89774745301975</v>
      </c>
      <c r="E249" s="101">
        <v>893.32151441268763</v>
      </c>
      <c r="F249" s="101">
        <v>919.79931503228818</v>
      </c>
      <c r="G249" s="101">
        <v>905.22569933913906</v>
      </c>
      <c r="H249" s="101">
        <v>892.9022558053</v>
      </c>
      <c r="I249" s="101">
        <v>935.85074774034035</v>
      </c>
      <c r="J249" s="101">
        <v>890.49174454102501</v>
      </c>
      <c r="K249" s="101">
        <v>908.36100543412408</v>
      </c>
      <c r="L249" s="101">
        <v>968.59698815413753</v>
      </c>
      <c r="M249" s="101">
        <v>1054.5894902842056</v>
      </c>
      <c r="N249" s="101">
        <v>1063.3621383616282</v>
      </c>
      <c r="O249" s="101">
        <v>1077.7439677320242</v>
      </c>
      <c r="P249" s="101">
        <v>1092.2390512328966</v>
      </c>
      <c r="Q249" s="101">
        <v>1101.0935692128617</v>
      </c>
      <c r="R249" s="101">
        <v>1130.2715171735156</v>
      </c>
      <c r="S249" s="101">
        <v>1213.3810668179608</v>
      </c>
      <c r="T249" s="101">
        <v>1236.5226772383148</v>
      </c>
      <c r="U249" s="101">
        <v>1218.2840581235362</v>
      </c>
      <c r="V249" s="101">
        <v>1268.0965527678513</v>
      </c>
      <c r="W249" s="101">
        <v>1396.0660489518177</v>
      </c>
      <c r="X249" s="101">
        <v>959.2574709103751</v>
      </c>
      <c r="Y249" s="101">
        <v>862.42041080368904</v>
      </c>
      <c r="DA249" s="131" t="s">
        <v>2497</v>
      </c>
    </row>
    <row r="250" spans="1:105" ht="12" customHeight="1" x14ac:dyDescent="0.25">
      <c r="A250" s="107" t="s">
        <v>123</v>
      </c>
      <c r="B250" s="104">
        <v>891.04343596413503</v>
      </c>
      <c r="C250" s="104">
        <v>869.23282585975664</v>
      </c>
      <c r="D250" s="104">
        <v>905.89182876000757</v>
      </c>
      <c r="E250" s="104">
        <v>893.3314206074499</v>
      </c>
      <c r="F250" s="104">
        <v>919.78313506119127</v>
      </c>
      <c r="G250" s="104">
        <v>905.1697176664245</v>
      </c>
      <c r="H250" s="104">
        <v>892.871512801976</v>
      </c>
      <c r="I250" s="104">
        <v>935.71966698945778</v>
      </c>
      <c r="J250" s="104">
        <v>890.38262712285189</v>
      </c>
      <c r="K250" s="104">
        <v>908.1322329380605</v>
      </c>
      <c r="L250" s="104">
        <v>967.98376106550847</v>
      </c>
      <c r="M250" s="104">
        <v>1054.3239330065662</v>
      </c>
      <c r="N250" s="104">
        <v>1063.3410063478136</v>
      </c>
      <c r="O250" s="104">
        <v>1077.9945510116791</v>
      </c>
      <c r="P250" s="104">
        <v>1092.3578603285287</v>
      </c>
      <c r="Q250" s="104">
        <v>1101.1571511923325</v>
      </c>
      <c r="R250" s="104">
        <v>1130.3121258604233</v>
      </c>
      <c r="S250" s="104">
        <v>1213.379563208644</v>
      </c>
      <c r="T250" s="104">
        <v>1236.3510780354977</v>
      </c>
      <c r="U250" s="104">
        <v>1218.2126097834857</v>
      </c>
      <c r="V250" s="104">
        <v>1268.0404619585797</v>
      </c>
      <c r="W250" s="104">
        <v>1396.325877498447</v>
      </c>
      <c r="X250" s="104">
        <v>959.49225678572077</v>
      </c>
      <c r="Y250" s="104">
        <v>862.609015261698</v>
      </c>
      <c r="DA250" s="132" t="s">
        <v>2498</v>
      </c>
    </row>
    <row r="251" spans="1:105" ht="12" customHeight="1" x14ac:dyDescent="0.25">
      <c r="A251" s="108" t="s">
        <v>50</v>
      </c>
      <c r="B251" s="98">
        <v>225.17093443545207</v>
      </c>
      <c r="C251" s="98">
        <v>208.17071200622135</v>
      </c>
      <c r="D251" s="98">
        <v>198.19047029233374</v>
      </c>
      <c r="E251" s="98">
        <v>216.52507399932978</v>
      </c>
      <c r="F251" s="98">
        <v>215.96454624218626</v>
      </c>
      <c r="G251" s="98">
        <v>193.36897964358778</v>
      </c>
      <c r="H251" s="98">
        <v>180.57235094435489</v>
      </c>
      <c r="I251" s="98">
        <v>228.45305557900028</v>
      </c>
      <c r="J251" s="98">
        <v>199.7688268104697</v>
      </c>
      <c r="K251" s="98">
        <v>185.76414552323581</v>
      </c>
      <c r="L251" s="98">
        <v>432.76351360639887</v>
      </c>
      <c r="M251" s="98">
        <v>208.02112840947399</v>
      </c>
      <c r="N251" s="98">
        <v>271.38484512827114</v>
      </c>
      <c r="O251" s="98">
        <v>287.8391840611734</v>
      </c>
      <c r="P251" s="98">
        <v>209.24225649509347</v>
      </c>
      <c r="Q251" s="98">
        <v>242.96360613746316</v>
      </c>
      <c r="R251" s="98">
        <v>235.05552800466677</v>
      </c>
      <c r="S251" s="98">
        <v>283.59874523892148</v>
      </c>
      <c r="T251" s="98">
        <v>286.59803579015744</v>
      </c>
      <c r="U251" s="98">
        <v>257.68723465451149</v>
      </c>
      <c r="V251" s="98">
        <v>273.45007586978329</v>
      </c>
      <c r="W251" s="98">
        <v>307.75949367295584</v>
      </c>
      <c r="X251" s="98">
        <v>80.502458177179747</v>
      </c>
      <c r="Y251" s="98">
        <v>57.317881654216379</v>
      </c>
      <c r="DA251" s="63" t="s">
        <v>2499</v>
      </c>
    </row>
    <row r="252" spans="1:105" ht="12" customHeight="1" x14ac:dyDescent="0.25">
      <c r="A252" s="108" t="s">
        <v>52</v>
      </c>
      <c r="B252" s="98">
        <v>665.87250152868285</v>
      </c>
      <c r="C252" s="98">
        <v>661.06211385353515</v>
      </c>
      <c r="D252" s="98">
        <v>707.7013584676738</v>
      </c>
      <c r="E252" s="98">
        <v>676.80634660811995</v>
      </c>
      <c r="F252" s="98">
        <v>703.81858881900496</v>
      </c>
      <c r="G252" s="98">
        <v>711.80073802283675</v>
      </c>
      <c r="H252" s="98">
        <v>712.29916185762113</v>
      </c>
      <c r="I252" s="98">
        <v>707.26661141045747</v>
      </c>
      <c r="J252" s="98">
        <v>690.6138003123823</v>
      </c>
      <c r="K252" s="98">
        <v>722.3680874148248</v>
      </c>
      <c r="L252" s="98">
        <v>535.22024745910971</v>
      </c>
      <c r="M252" s="98">
        <v>846.30280459709229</v>
      </c>
      <c r="N252" s="98">
        <v>791.95616121954231</v>
      </c>
      <c r="O252" s="98">
        <v>790.15536695050571</v>
      </c>
      <c r="P252" s="98">
        <v>883.11560383343522</v>
      </c>
      <c r="Q252" s="98">
        <v>858.19354505486945</v>
      </c>
      <c r="R252" s="98">
        <v>895.25659785575658</v>
      </c>
      <c r="S252" s="98">
        <v>929.78081796972253</v>
      </c>
      <c r="T252" s="98">
        <v>949.75304224534045</v>
      </c>
      <c r="U252" s="98">
        <v>960.52537512897425</v>
      </c>
      <c r="V252" s="98">
        <v>994.59038608879655</v>
      </c>
      <c r="W252" s="98">
        <v>1088.5663838254911</v>
      </c>
      <c r="X252" s="98">
        <v>878.98979860854092</v>
      </c>
      <c r="Y252" s="98">
        <v>805.2911336074817</v>
      </c>
      <c r="DA252" s="63" t="s">
        <v>2500</v>
      </c>
    </row>
    <row r="253" spans="1:105" ht="12" customHeight="1" x14ac:dyDescent="0.25">
      <c r="A253" s="106" t="s">
        <v>122</v>
      </c>
      <c r="B253" s="101">
        <v>906.40460582472633</v>
      </c>
      <c r="C253" s="101">
        <v>876.70210503918292</v>
      </c>
      <c r="D253" s="101">
        <v>876.42580870161544</v>
      </c>
      <c r="E253" s="101">
        <v>927.18586232857911</v>
      </c>
      <c r="F253" s="101">
        <v>933.77386528243051</v>
      </c>
      <c r="G253" s="101">
        <v>866.78693230520696</v>
      </c>
      <c r="H253" s="101">
        <v>901.56158088147822</v>
      </c>
      <c r="I253" s="101">
        <v>911.88822346214477</v>
      </c>
      <c r="J253" s="101">
        <v>929.69971408419474</v>
      </c>
      <c r="K253" s="101">
        <v>861.69995540457944</v>
      </c>
      <c r="L253" s="101">
        <v>948.6047369139701</v>
      </c>
      <c r="M253" s="101">
        <v>1025.6202892703063</v>
      </c>
      <c r="N253" s="101">
        <v>1103.28860704147</v>
      </c>
      <c r="O253" s="101">
        <v>1173.2050875061989</v>
      </c>
      <c r="P253" s="101">
        <v>1056.2544944824533</v>
      </c>
      <c r="Q253" s="101">
        <v>1116.243397331893</v>
      </c>
      <c r="R253" s="101">
        <v>1134.5101038604466</v>
      </c>
      <c r="S253" s="101">
        <v>1213.1100021459426</v>
      </c>
      <c r="T253" s="101">
        <v>1232.9066353002911</v>
      </c>
      <c r="U253" s="101">
        <v>1224.3401694908664</v>
      </c>
      <c r="V253" s="101">
        <v>1282.0918136189312</v>
      </c>
      <c r="W253" s="101">
        <v>1252.6453674199979</v>
      </c>
      <c r="X253" s="101">
        <v>948.6861493930287</v>
      </c>
      <c r="Y253" s="101">
        <v>892.78278792355366</v>
      </c>
      <c r="DA253" s="131" t="s">
        <v>2501</v>
      </c>
    </row>
    <row r="254" spans="1:105" ht="12" customHeight="1" x14ac:dyDescent="0.25">
      <c r="A254" s="107" t="s">
        <v>121</v>
      </c>
      <c r="B254" s="104">
        <v>906.40460582472656</v>
      </c>
      <c r="C254" s="104">
        <v>876.6936735888064</v>
      </c>
      <c r="D254" s="104">
        <v>876.40544942716645</v>
      </c>
      <c r="E254" s="104">
        <v>927.17065901721378</v>
      </c>
      <c r="F254" s="104">
        <v>933.76564133632303</v>
      </c>
      <c r="G254" s="104">
        <v>866.78531884289339</v>
      </c>
      <c r="H254" s="104">
        <v>901.58677805877119</v>
      </c>
      <c r="I254" s="104">
        <v>911.77947523386467</v>
      </c>
      <c r="J254" s="104">
        <v>929.57660261223111</v>
      </c>
      <c r="K254" s="104">
        <v>861.57107743308302</v>
      </c>
      <c r="L254" s="104">
        <v>948.11155507155081</v>
      </c>
      <c r="M254" s="104">
        <v>1025.5479634845074</v>
      </c>
      <c r="N254" s="104">
        <v>1103.2154576483888</v>
      </c>
      <c r="O254" s="104">
        <v>1173.1308933841926</v>
      </c>
      <c r="P254" s="104">
        <v>1056.1611420565566</v>
      </c>
      <c r="Q254" s="104">
        <v>1116.1985329784334</v>
      </c>
      <c r="R254" s="104">
        <v>1134.6107057356137</v>
      </c>
      <c r="S254" s="104">
        <v>1213.2934817783473</v>
      </c>
      <c r="T254" s="104">
        <v>1233.3490803460388</v>
      </c>
      <c r="U254" s="104">
        <v>1224.7860182774216</v>
      </c>
      <c r="V254" s="104">
        <v>1282.2070484913852</v>
      </c>
      <c r="W254" s="104">
        <v>1252.6529530148503</v>
      </c>
      <c r="X254" s="104">
        <v>949.08681730576393</v>
      </c>
      <c r="Y254" s="104">
        <v>893.03811182835409</v>
      </c>
      <c r="DA254" s="132" t="s">
        <v>2502</v>
      </c>
    </row>
    <row r="255" spans="1:105" ht="12" customHeight="1" x14ac:dyDescent="0.25">
      <c r="A255" s="108" t="s">
        <v>53</v>
      </c>
      <c r="B255" s="98">
        <v>229.11898284107465</v>
      </c>
      <c r="C255" s="98">
        <v>209.98964556345024</v>
      </c>
      <c r="D255" s="98">
        <v>191.64569069052155</v>
      </c>
      <c r="E255" s="98">
        <v>224.78461318036165</v>
      </c>
      <c r="F255" s="98">
        <v>219.27531011609773</v>
      </c>
      <c r="G255" s="98">
        <v>185.04938530543436</v>
      </c>
      <c r="H255" s="98">
        <v>182.25201489768776</v>
      </c>
      <c r="I255" s="98">
        <v>222.61071641444573</v>
      </c>
      <c r="J255" s="98">
        <v>208.75035305138522</v>
      </c>
      <c r="K255" s="98">
        <v>175.92237587745285</v>
      </c>
      <c r="L255" s="98">
        <v>423.8800011569507</v>
      </c>
      <c r="M255" s="98">
        <v>201.98409152552523</v>
      </c>
      <c r="N255" s="98">
        <v>281.64773716391579</v>
      </c>
      <c r="O255" s="98">
        <v>313.22188505155583</v>
      </c>
      <c r="P255" s="98">
        <v>202.08223596482247</v>
      </c>
      <c r="Q255" s="98">
        <v>246.55091929975856</v>
      </c>
      <c r="R255" s="98">
        <v>235.98827539747748</v>
      </c>
      <c r="S255" s="98">
        <v>283.7248753970303</v>
      </c>
      <c r="T255" s="98">
        <v>286.20657742625389</v>
      </c>
      <c r="U255" s="98">
        <v>259.3608369155474</v>
      </c>
      <c r="V255" s="98">
        <v>276.64326367769627</v>
      </c>
      <c r="W255" s="98">
        <v>275.26092299697075</v>
      </c>
      <c r="X255" s="98">
        <v>79.85622664276454</v>
      </c>
      <c r="Y255" s="98">
        <v>61.380062420229947</v>
      </c>
      <c r="DA255" s="63" t="s">
        <v>2503</v>
      </c>
    </row>
    <row r="256" spans="1:105" ht="12" customHeight="1" x14ac:dyDescent="0.25">
      <c r="A256" s="108" t="s">
        <v>52</v>
      </c>
      <c r="B256" s="98">
        <v>677.28562298365193</v>
      </c>
      <c r="C256" s="98">
        <v>666.70402802535602</v>
      </c>
      <c r="D256" s="98">
        <v>684.75975873664493</v>
      </c>
      <c r="E256" s="98">
        <v>702.38604583685219</v>
      </c>
      <c r="F256" s="98">
        <v>714.49033122022524</v>
      </c>
      <c r="G256" s="98">
        <v>681.735933537459</v>
      </c>
      <c r="H256" s="98">
        <v>719.33476316108352</v>
      </c>
      <c r="I256" s="98">
        <v>689.16875881941894</v>
      </c>
      <c r="J256" s="98">
        <v>720.82624956084601</v>
      </c>
      <c r="K256" s="98">
        <v>685.64870155563017</v>
      </c>
      <c r="L256" s="98">
        <v>524.23155391460011</v>
      </c>
      <c r="M256" s="98">
        <v>823.56387195898208</v>
      </c>
      <c r="N256" s="98">
        <v>821.56772048447317</v>
      </c>
      <c r="O256" s="98">
        <v>859.90900833263686</v>
      </c>
      <c r="P256" s="98">
        <v>854.07890609173432</v>
      </c>
      <c r="Q256" s="98">
        <v>869.64761367867459</v>
      </c>
      <c r="R256" s="98">
        <v>898.62243033813627</v>
      </c>
      <c r="S256" s="98">
        <v>929.56860638131718</v>
      </c>
      <c r="T256" s="98">
        <v>947.14250291978476</v>
      </c>
      <c r="U256" s="98">
        <v>965.42518136187425</v>
      </c>
      <c r="V256" s="98">
        <v>1005.5637848136888</v>
      </c>
      <c r="W256" s="98">
        <v>977.39203001787951</v>
      </c>
      <c r="X256" s="98">
        <v>869.23059066299936</v>
      </c>
      <c r="Y256" s="98">
        <v>831.65804940812416</v>
      </c>
      <c r="DA256" s="63" t="s">
        <v>2504</v>
      </c>
    </row>
    <row r="257" spans="1:105" ht="12" customHeight="1" x14ac:dyDescent="0.25">
      <c r="A257" s="121" t="s">
        <v>54</v>
      </c>
      <c r="B257" s="122">
        <v>558.79400226262396</v>
      </c>
      <c r="C257" s="122">
        <v>565.9163754477554</v>
      </c>
      <c r="D257" s="122">
        <v>572.48957555218431</v>
      </c>
      <c r="E257" s="122">
        <v>552.73703987499721</v>
      </c>
      <c r="F257" s="122">
        <v>497.07607397105613</v>
      </c>
      <c r="G257" s="122">
        <v>513.35646113080372</v>
      </c>
      <c r="H257" s="122">
        <v>523.33231530218757</v>
      </c>
      <c r="I257" s="122">
        <v>550.10009702928846</v>
      </c>
      <c r="J257" s="122">
        <v>555.45893838711618</v>
      </c>
      <c r="K257" s="122">
        <v>460.10553363096795</v>
      </c>
      <c r="L257" s="122">
        <v>572.64611679140785</v>
      </c>
      <c r="M257" s="122">
        <v>565.73971842682556</v>
      </c>
      <c r="N257" s="122">
        <v>602.78901538342802</v>
      </c>
      <c r="O257" s="122">
        <v>619.94570758480654</v>
      </c>
      <c r="P257" s="122">
        <v>548.70218263985396</v>
      </c>
      <c r="Q257" s="122">
        <v>575.75747426673422</v>
      </c>
      <c r="R257" s="122">
        <v>557.08294064247639</v>
      </c>
      <c r="S257" s="122">
        <v>593.56427228761618</v>
      </c>
      <c r="T257" s="122">
        <v>590.78329324251069</v>
      </c>
      <c r="U257" s="122">
        <v>585.86391806420761</v>
      </c>
      <c r="V257" s="122">
        <v>616.67048197078839</v>
      </c>
      <c r="W257" s="122">
        <v>582.32002563905689</v>
      </c>
      <c r="X257" s="122">
        <v>642.00727087676398</v>
      </c>
      <c r="Y257" s="122">
        <v>593.36419409269683</v>
      </c>
      <c r="DA257" s="130" t="s">
        <v>2505</v>
      </c>
    </row>
    <row r="258" spans="1:105" ht="12" customHeight="1" x14ac:dyDescent="0.25">
      <c r="A258" s="97" t="s">
        <v>202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X258" s="98">
        <v>0</v>
      </c>
      <c r="Y258" s="98">
        <v>0</v>
      </c>
      <c r="DA258" s="63" t="s">
        <v>2506</v>
      </c>
    </row>
    <row r="259" spans="1:105" ht="12" customHeight="1" x14ac:dyDescent="0.25">
      <c r="A259" s="97" t="s">
        <v>50</v>
      </c>
      <c r="B259" s="98">
        <v>575.70486435977273</v>
      </c>
      <c r="C259" s="98">
        <v>554.29529157006402</v>
      </c>
      <c r="D259" s="98">
        <v>568.20331782171149</v>
      </c>
      <c r="E259" s="98">
        <v>536.3550954140353</v>
      </c>
      <c r="F259" s="98">
        <v>528.43232575790194</v>
      </c>
      <c r="G259" s="98">
        <v>516.2770026157956</v>
      </c>
      <c r="H259" s="98">
        <v>517.38564137901528</v>
      </c>
      <c r="I259" s="98">
        <v>551.11187835395708</v>
      </c>
      <c r="J259" s="98">
        <v>521.69196101744228</v>
      </c>
      <c r="K259" s="98">
        <v>531.39852729060703</v>
      </c>
      <c r="L259" s="98">
        <v>549.7545718135093</v>
      </c>
      <c r="M259" s="98">
        <v>578.54536828694529</v>
      </c>
      <c r="N259" s="98">
        <v>583.89448531333221</v>
      </c>
      <c r="O259" s="98">
        <v>585.74155215149392</v>
      </c>
      <c r="P259" s="98">
        <v>590.78683634607114</v>
      </c>
      <c r="Q259" s="98">
        <v>588.87492357747408</v>
      </c>
      <c r="R259" s="98">
        <v>543.08880973373459</v>
      </c>
      <c r="S259" s="98">
        <v>592.19155028706029</v>
      </c>
      <c r="T259" s="98">
        <v>582.54137864837753</v>
      </c>
      <c r="U259" s="98">
        <v>585.76793624623701</v>
      </c>
      <c r="V259" s="98">
        <v>638.82951532023264</v>
      </c>
      <c r="W259" s="98">
        <v>612.70612374836276</v>
      </c>
      <c r="X259" s="98">
        <v>612.79854203371474</v>
      </c>
      <c r="Y259" s="98">
        <v>574.86976021597536</v>
      </c>
      <c r="DA259" s="63" t="s">
        <v>2507</v>
      </c>
    </row>
    <row r="260" spans="1:105" ht="12" customHeight="1" x14ac:dyDescent="0.25">
      <c r="A260" s="109" t="s">
        <v>120</v>
      </c>
      <c r="B260" s="33">
        <v>544.58702967127147</v>
      </c>
      <c r="C260" s="33">
        <v>575.46362872823727</v>
      </c>
      <c r="D260" s="33">
        <v>576.00175731487343</v>
      </c>
      <c r="E260" s="33">
        <v>566.09172223688438</v>
      </c>
      <c r="F260" s="33">
        <v>470.89511801775194</v>
      </c>
      <c r="G260" s="33">
        <v>510.98426592437386</v>
      </c>
      <c r="H260" s="33">
        <v>527.80073638202612</v>
      </c>
      <c r="I260" s="33">
        <v>549.38292273876607</v>
      </c>
      <c r="J260" s="33">
        <v>577.7192863768272</v>
      </c>
      <c r="K260" s="33">
        <v>416.05977525100786</v>
      </c>
      <c r="L260" s="33">
        <v>586.01146875832148</v>
      </c>
      <c r="M260" s="33">
        <v>558.55363552828817</v>
      </c>
      <c r="N260" s="33">
        <v>612.73159428233237</v>
      </c>
      <c r="O260" s="33">
        <v>637.29275200757036</v>
      </c>
      <c r="P260" s="33">
        <v>527.96687755053028</v>
      </c>
      <c r="Q260" s="33">
        <v>569.57815329899609</v>
      </c>
      <c r="R260" s="33">
        <v>563.13397250063701</v>
      </c>
      <c r="S260" s="33">
        <v>594.11302747284299</v>
      </c>
      <c r="T260" s="33">
        <v>593.85042661641739</v>
      </c>
      <c r="U260" s="33">
        <v>585.89768687751837</v>
      </c>
      <c r="V260" s="33">
        <v>609.44182863681795</v>
      </c>
      <c r="W260" s="33">
        <v>573.62821398118263</v>
      </c>
      <c r="X260" s="33">
        <v>648.7713240265623</v>
      </c>
      <c r="Y260" s="33">
        <v>597.02607665291748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133.9009656320855</v>
      </c>
      <c r="C262" s="117">
        <f t="shared" si="122"/>
        <v>127.61329175145457</v>
      </c>
      <c r="D262" s="117">
        <f t="shared" si="122"/>
        <v>129.06674905090648</v>
      </c>
      <c r="E262" s="117">
        <f t="shared" si="122"/>
        <v>120.6609354045258</v>
      </c>
      <c r="F262" s="117">
        <f t="shared" si="122"/>
        <v>119.66299189591668</v>
      </c>
      <c r="G262" s="117">
        <f t="shared" si="122"/>
        <v>114.28377000471383</v>
      </c>
      <c r="H262" s="117">
        <f t="shared" si="122"/>
        <v>107.89450103338496</v>
      </c>
      <c r="I262" s="117">
        <f t="shared" si="122"/>
        <v>109.43037615905389</v>
      </c>
      <c r="J262" s="117">
        <f t="shared" si="122"/>
        <v>98.114487544701632</v>
      </c>
      <c r="K262" s="117">
        <f t="shared" si="122"/>
        <v>95.298961223726167</v>
      </c>
      <c r="L262" s="117">
        <f t="shared" si="122"/>
        <v>94.053285680537414</v>
      </c>
      <c r="M262" s="117">
        <f t="shared" si="122"/>
        <v>95.31950288849761</v>
      </c>
      <c r="N262" s="117">
        <f t="shared" si="122"/>
        <v>90.623026380079025</v>
      </c>
      <c r="O262" s="117">
        <f t="shared" si="122"/>
        <v>87.54810206450037</v>
      </c>
      <c r="P262" s="117">
        <f t="shared" si="122"/>
        <v>85.95262928597721</v>
      </c>
      <c r="Q262" s="117">
        <f t="shared" si="122"/>
        <v>82.862349181763719</v>
      </c>
      <c r="R262" s="117">
        <f t="shared" ref="R262:V262" si="123">R263+R266+R268+R281</f>
        <v>73.438210135394783</v>
      </c>
      <c r="S262" s="117">
        <f t="shared" si="123"/>
        <v>75.498082868315109</v>
      </c>
      <c r="T262" s="117">
        <f t="shared" si="123"/>
        <v>70.893583909032785</v>
      </c>
      <c r="U262" s="117">
        <f t="shared" si="123"/>
        <v>67.946754146706823</v>
      </c>
      <c r="V262" s="117">
        <f t="shared" si="123"/>
        <v>69.329883481805652</v>
      </c>
      <c r="W262" s="117">
        <f t="shared" ref="W262:Y262" si="124">W263+W266+W268+W281</f>
        <v>61.691157724798707</v>
      </c>
      <c r="X262" s="117">
        <f t="shared" si="124"/>
        <v>49.079783562911153</v>
      </c>
      <c r="Y262" s="117">
        <f t="shared" si="124"/>
        <v>40.349397236081153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36.317958573010579</v>
      </c>
      <c r="C268" s="122">
        <v>34.921065301475693</v>
      </c>
      <c r="D268" s="122">
        <v>34.34527156921083</v>
      </c>
      <c r="E268" s="122">
        <v>31.658067550694849</v>
      </c>
      <c r="F268" s="122">
        <v>30.974471919064015</v>
      </c>
      <c r="G268" s="122">
        <v>29.083218782415422</v>
      </c>
      <c r="H268" s="122">
        <v>26.304709291001942</v>
      </c>
      <c r="I268" s="122">
        <v>25.471667561296304</v>
      </c>
      <c r="J268" s="122">
        <v>21.997539523455288</v>
      </c>
      <c r="K268" s="122">
        <v>20.79029295114352</v>
      </c>
      <c r="L268" s="122">
        <v>19.660937147339503</v>
      </c>
      <c r="M268" s="122">
        <v>18.994814541382315</v>
      </c>
      <c r="N268" s="122">
        <v>16.748423396442629</v>
      </c>
      <c r="O268" s="122">
        <v>15.230214050974393</v>
      </c>
      <c r="P268" s="122">
        <v>14.411607262361487</v>
      </c>
      <c r="Q268" s="122">
        <v>13.690320080228551</v>
      </c>
      <c r="R268" s="122">
        <v>13.315711646224891</v>
      </c>
      <c r="S268" s="122">
        <v>13.509151361299081</v>
      </c>
      <c r="T268" s="122">
        <v>13.040016232204776</v>
      </c>
      <c r="U268" s="122">
        <v>12.192024844125045</v>
      </c>
      <c r="V268" s="122">
        <v>11.934902244929148</v>
      </c>
      <c r="W268" s="122">
        <v>11.973839895025245</v>
      </c>
      <c r="X268" s="122">
        <v>7.0824496750705199</v>
      </c>
      <c r="Y268" s="122">
        <v>5.7565398582578506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333.47885278979811</v>
      </c>
      <c r="C273" s="101">
        <v>323.74475651874843</v>
      </c>
      <c r="D273" s="101">
        <v>335.7348444923266</v>
      </c>
      <c r="E273" s="101">
        <v>329.09847915342027</v>
      </c>
      <c r="F273" s="101">
        <v>336.40557501810372</v>
      </c>
      <c r="G273" s="101">
        <v>328.09238849537013</v>
      </c>
      <c r="H273" s="101">
        <v>320.37419980658029</v>
      </c>
      <c r="I273" s="101">
        <v>333.89639499268793</v>
      </c>
      <c r="J273" s="101">
        <v>317.09340715431887</v>
      </c>
      <c r="K273" s="101">
        <v>322.1163779127578</v>
      </c>
      <c r="L273" s="101">
        <v>342.06110819122659</v>
      </c>
      <c r="M273" s="101">
        <v>370.25071110510538</v>
      </c>
      <c r="N273" s="101">
        <v>369.96946361475369</v>
      </c>
      <c r="O273" s="101">
        <v>369.52761149335538</v>
      </c>
      <c r="P273" s="101">
        <v>368.64308053958592</v>
      </c>
      <c r="Q273" s="101">
        <v>364.78296522301281</v>
      </c>
      <c r="R273" s="101">
        <v>366.99269799369353</v>
      </c>
      <c r="S273" s="101">
        <v>383.83754850411248</v>
      </c>
      <c r="T273" s="101">
        <v>381.64867584199271</v>
      </c>
      <c r="U273" s="101">
        <v>367.26575720138646</v>
      </c>
      <c r="V273" s="101">
        <v>374.58107350440162</v>
      </c>
      <c r="W273" s="101">
        <v>405.549234407668</v>
      </c>
      <c r="X273" s="101">
        <v>275.66845632069152</v>
      </c>
      <c r="Y273" s="101">
        <v>245.26368130613022</v>
      </c>
      <c r="DA273" s="131" t="s">
        <v>2665</v>
      </c>
    </row>
    <row r="274" spans="1:105" ht="12" customHeight="1" x14ac:dyDescent="0.25">
      <c r="A274" s="107" t="s">
        <v>123</v>
      </c>
      <c r="B274" s="104">
        <v>84.271699747041083</v>
      </c>
      <c r="C274" s="104">
        <v>77.557751684054153</v>
      </c>
      <c r="D274" s="104">
        <v>73.452759292701742</v>
      </c>
      <c r="E274" s="104">
        <v>79.910985241785639</v>
      </c>
      <c r="F274" s="104">
        <v>79.022321088398712</v>
      </c>
      <c r="G274" s="104">
        <v>69.942093575746043</v>
      </c>
      <c r="H274" s="104">
        <v>64.657270987675446</v>
      </c>
      <c r="I274" s="104">
        <v>81.271084372283127</v>
      </c>
      <c r="J274" s="104">
        <v>70.952657024712707</v>
      </c>
      <c r="K274" s="104">
        <v>65.598483024423416</v>
      </c>
      <c r="L274" s="104">
        <v>151.95369638809345</v>
      </c>
      <c r="M274" s="104">
        <v>72.612341823053711</v>
      </c>
      <c r="N274" s="104">
        <v>94.550389942885403</v>
      </c>
      <c r="O274" s="104">
        <v>100.04581884923711</v>
      </c>
      <c r="P274" s="104">
        <v>70.938945300975007</v>
      </c>
      <c r="Q274" s="104">
        <v>81.099403873810147</v>
      </c>
      <c r="R274" s="104">
        <v>76.518186875142689</v>
      </c>
      <c r="S274" s="104">
        <v>89.037016394546782</v>
      </c>
      <c r="T274" s="104">
        <v>86.747333715918643</v>
      </c>
      <c r="U274" s="104">
        <v>76.546814764461288</v>
      </c>
      <c r="V274" s="104">
        <v>80.784940681763075</v>
      </c>
      <c r="W274" s="104">
        <v>89.522305054074351</v>
      </c>
      <c r="X274" s="104">
        <v>23.070647397130607</v>
      </c>
      <c r="Y274" s="104">
        <v>16.282976390632477</v>
      </c>
      <c r="DA274" s="132" t="s">
        <v>2666</v>
      </c>
    </row>
    <row r="275" spans="1:105" ht="12" customHeight="1" x14ac:dyDescent="0.25">
      <c r="A275" s="108" t="s">
        <v>50</v>
      </c>
      <c r="B275" s="98">
        <v>84.271699747041083</v>
      </c>
      <c r="C275" s="98">
        <v>77.557751684054153</v>
      </c>
      <c r="D275" s="98">
        <v>73.452759292701742</v>
      </c>
      <c r="E275" s="98">
        <v>79.910985241785639</v>
      </c>
      <c r="F275" s="98">
        <v>79.022321088398712</v>
      </c>
      <c r="G275" s="98">
        <v>69.942093575746043</v>
      </c>
      <c r="H275" s="98">
        <v>64.657270987675446</v>
      </c>
      <c r="I275" s="98">
        <v>81.271084372283127</v>
      </c>
      <c r="J275" s="98">
        <v>70.952657024712707</v>
      </c>
      <c r="K275" s="98">
        <v>65.598483024423416</v>
      </c>
      <c r="L275" s="98">
        <v>151.95369638809345</v>
      </c>
      <c r="M275" s="98">
        <v>72.612341823053711</v>
      </c>
      <c r="N275" s="98">
        <v>94.550389942885403</v>
      </c>
      <c r="O275" s="98">
        <v>100.04581884923711</v>
      </c>
      <c r="P275" s="98">
        <v>70.938945300975007</v>
      </c>
      <c r="Q275" s="98">
        <v>81.099403873810147</v>
      </c>
      <c r="R275" s="98">
        <v>76.518186875142689</v>
      </c>
      <c r="S275" s="98">
        <v>89.037016394546782</v>
      </c>
      <c r="T275" s="98">
        <v>86.747333715918643</v>
      </c>
      <c r="U275" s="98">
        <v>76.546814764461288</v>
      </c>
      <c r="V275" s="98">
        <v>80.784940681763075</v>
      </c>
      <c r="W275" s="98">
        <v>89.522305054074351</v>
      </c>
      <c r="X275" s="98">
        <v>23.070647397130607</v>
      </c>
      <c r="Y275" s="98">
        <v>16.282976390632477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97.583007059074916</v>
      </c>
      <c r="C281" s="122">
        <v>92.692226449978875</v>
      </c>
      <c r="D281" s="122">
        <v>94.721477481695658</v>
      </c>
      <c r="E281" s="122">
        <v>89.002867853830949</v>
      </c>
      <c r="F281" s="122">
        <v>88.68851997685266</v>
      </c>
      <c r="G281" s="122">
        <v>85.200551222298401</v>
      </c>
      <c r="H281" s="122">
        <v>81.589791742383014</v>
      </c>
      <c r="I281" s="122">
        <v>83.958708597757592</v>
      </c>
      <c r="J281" s="122">
        <v>76.116948021246344</v>
      </c>
      <c r="K281" s="122">
        <v>74.508668272582639</v>
      </c>
      <c r="L281" s="122">
        <v>74.392348533197904</v>
      </c>
      <c r="M281" s="122">
        <v>76.324688347115298</v>
      </c>
      <c r="N281" s="122">
        <v>73.874602983636393</v>
      </c>
      <c r="O281" s="122">
        <v>72.317888013525973</v>
      </c>
      <c r="P281" s="122">
        <v>71.541022023615724</v>
      </c>
      <c r="Q281" s="122">
        <v>69.172029101535173</v>
      </c>
      <c r="R281" s="122">
        <v>60.122498489169892</v>
      </c>
      <c r="S281" s="122">
        <v>61.988931507016027</v>
      </c>
      <c r="T281" s="122">
        <v>57.853567676828007</v>
      </c>
      <c r="U281" s="122">
        <v>55.754729302581772</v>
      </c>
      <c r="V281" s="122">
        <v>57.394981236876504</v>
      </c>
      <c r="W281" s="122">
        <v>49.717317829773464</v>
      </c>
      <c r="X281" s="122">
        <v>41.997333887840632</v>
      </c>
      <c r="Y281" s="122">
        <v>34.5928573778233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213.7381389698354</v>
      </c>
      <c r="C283" s="98">
        <v>205.51882764504174</v>
      </c>
      <c r="D283" s="98">
        <v>210.31932876911844</v>
      </c>
      <c r="E283" s="98">
        <v>198.18105708646036</v>
      </c>
      <c r="F283" s="98">
        <v>194.90845969016573</v>
      </c>
      <c r="G283" s="98">
        <v>190.09568957956213</v>
      </c>
      <c r="H283" s="98">
        <v>190.17129699502141</v>
      </c>
      <c r="I283" s="98">
        <v>202.40669889118962</v>
      </c>
      <c r="J283" s="98">
        <v>191.57962014434381</v>
      </c>
      <c r="K283" s="98">
        <v>195.10929385205321</v>
      </c>
      <c r="L283" s="98">
        <v>201.80805720102336</v>
      </c>
      <c r="M283" s="98">
        <v>212.33581547380706</v>
      </c>
      <c r="N283" s="98">
        <v>214.26332121090974</v>
      </c>
      <c r="O283" s="98">
        <v>214.91118644179153</v>
      </c>
      <c r="P283" s="98">
        <v>216.74164119381294</v>
      </c>
      <c r="Q283" s="98">
        <v>216.01026427295312</v>
      </c>
      <c r="R283" s="98">
        <v>199.16690184715276</v>
      </c>
      <c r="S283" s="98">
        <v>217.05547549869985</v>
      </c>
      <c r="T283" s="98">
        <v>213.31604864190089</v>
      </c>
      <c r="U283" s="98">
        <v>214.22758500170767</v>
      </c>
      <c r="V283" s="98">
        <v>233.33609288790504</v>
      </c>
      <c r="W283" s="98">
        <v>223.5263413994951</v>
      </c>
      <c r="X283" s="98">
        <v>223.35142890962652</v>
      </c>
      <c r="Y283" s="98">
        <v>209.30499051146521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213.03559632149324</v>
      </c>
      <c r="C286" s="118">
        <f t="shared" si="129"/>
        <v>219.41869267048531</v>
      </c>
      <c r="D286" s="118">
        <f t="shared" si="129"/>
        <v>202.54268032202413</v>
      </c>
      <c r="E286" s="118">
        <f t="shared" si="129"/>
        <v>213.3422667171001</v>
      </c>
      <c r="F286" s="118">
        <f t="shared" si="129"/>
        <v>211.76321190581285</v>
      </c>
      <c r="G286" s="118">
        <f t="shared" si="129"/>
        <v>202.10984430728288</v>
      </c>
      <c r="H286" s="118">
        <f t="shared" si="129"/>
        <v>184.59920524897763</v>
      </c>
      <c r="I286" s="118">
        <f t="shared" si="129"/>
        <v>168.38668427880185</v>
      </c>
      <c r="J286" s="118">
        <f t="shared" si="129"/>
        <v>171.04116037613031</v>
      </c>
      <c r="K286" s="118">
        <f t="shared" si="129"/>
        <v>163.63370382492104</v>
      </c>
      <c r="L286" s="118">
        <f t="shared" si="129"/>
        <v>173.76363689414325</v>
      </c>
      <c r="M286" s="118">
        <f t="shared" si="129"/>
        <v>141.16672452567406</v>
      </c>
      <c r="N286" s="118">
        <f t="shared" si="129"/>
        <v>154.24275288467226</v>
      </c>
      <c r="O286" s="118">
        <f t="shared" si="129"/>
        <v>160.9758699199476</v>
      </c>
      <c r="P286" s="118">
        <f t="shared" si="129"/>
        <v>127.91951883611445</v>
      </c>
      <c r="Q286" s="118">
        <f t="shared" si="129"/>
        <v>133.3885893016521</v>
      </c>
      <c r="R286" s="118">
        <f t="shared" ref="R286:V286" si="130">R287+R290+R292+R305</f>
        <v>140.33142677046425</v>
      </c>
      <c r="S286" s="118">
        <f t="shared" si="130"/>
        <v>136.96099542483717</v>
      </c>
      <c r="T286" s="118">
        <f t="shared" si="130"/>
        <v>133.13691125963538</v>
      </c>
      <c r="U286" s="118">
        <f t="shared" si="130"/>
        <v>133.31272084118524</v>
      </c>
      <c r="V286" s="118">
        <f t="shared" si="130"/>
        <v>122.6007111945508</v>
      </c>
      <c r="W286" s="118">
        <f t="shared" ref="W286:Y286" si="131">W287+W290+W292+W305</f>
        <v>135.03515647729074</v>
      </c>
      <c r="X286" s="118">
        <f t="shared" si="131"/>
        <v>117.49954622424643</v>
      </c>
      <c r="Y286" s="118">
        <f t="shared" si="131"/>
        <v>113.85569056452671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187.80605153271765</v>
      </c>
      <c r="C287" s="123">
        <f t="shared" si="132"/>
        <v>194.74415322596508</v>
      </c>
      <c r="D287" s="123">
        <f t="shared" si="132"/>
        <v>177.97351249815392</v>
      </c>
      <c r="E287" s="123">
        <f t="shared" si="132"/>
        <v>188.07948868604285</v>
      </c>
      <c r="F287" s="123">
        <f t="shared" si="132"/>
        <v>187.99683145614677</v>
      </c>
      <c r="G287" s="123">
        <f t="shared" si="132"/>
        <v>179.27680418504178</v>
      </c>
      <c r="H287" s="123">
        <f t="shared" si="132"/>
        <v>161.39160592154377</v>
      </c>
      <c r="I287" s="123">
        <f t="shared" si="132"/>
        <v>145.07356490337278</v>
      </c>
      <c r="J287" s="123">
        <f t="shared" si="132"/>
        <v>147.84756383532857</v>
      </c>
      <c r="K287" s="123">
        <f t="shared" si="132"/>
        <v>142.90494094289673</v>
      </c>
      <c r="L287" s="123">
        <f t="shared" si="132"/>
        <v>150.33403142072498</v>
      </c>
      <c r="M287" s="123">
        <f t="shared" si="132"/>
        <v>117.12105236460219</v>
      </c>
      <c r="N287" s="123">
        <f t="shared" si="132"/>
        <v>128.99498089459328</v>
      </c>
      <c r="O287" s="123">
        <f t="shared" si="132"/>
        <v>134.85898639277693</v>
      </c>
      <c r="P287" s="123">
        <f t="shared" si="132"/>
        <v>104.65166667541804</v>
      </c>
      <c r="Q287" s="123">
        <f t="shared" si="132"/>
        <v>109.32878944335006</v>
      </c>
      <c r="R287" s="123">
        <f t="shared" ref="R287:V287" si="133">SUM(R288:R289)</f>
        <v>116.66194169052889</v>
      </c>
      <c r="S287" s="123">
        <f t="shared" si="133"/>
        <v>112.1336651593891</v>
      </c>
      <c r="T287" s="123">
        <f t="shared" si="133"/>
        <v>108.54352027413429</v>
      </c>
      <c r="U287" s="123">
        <f t="shared" si="133"/>
        <v>109.3456696372301</v>
      </c>
      <c r="V287" s="123">
        <f t="shared" si="133"/>
        <v>97.947924953693459</v>
      </c>
      <c r="W287" s="123">
        <f t="shared" ref="W287:Y287" si="134">SUM(W288:W289)</f>
        <v>111.58429873267663</v>
      </c>
      <c r="X287" s="123">
        <f t="shared" si="134"/>
        <v>97.707050646846</v>
      </c>
      <c r="Y287" s="123">
        <f t="shared" si="134"/>
        <v>95.778212563365429</v>
      </c>
      <c r="DA287" s="130" t="s">
        <v>2823</v>
      </c>
    </row>
    <row r="288" spans="1:105" ht="12" customHeight="1" x14ac:dyDescent="0.25">
      <c r="A288" s="97" t="s">
        <v>199</v>
      </c>
      <c r="B288" s="99">
        <v>186.91998387878556</v>
      </c>
      <c r="C288" s="99">
        <v>193.83675230726996</v>
      </c>
      <c r="D288" s="99">
        <v>177.13883249425783</v>
      </c>
      <c r="E288" s="99">
        <v>187.21826978370868</v>
      </c>
      <c r="F288" s="99">
        <v>187.11043350866993</v>
      </c>
      <c r="G288" s="99">
        <v>178.42901920738555</v>
      </c>
      <c r="H288" s="99">
        <v>160.62164175492643</v>
      </c>
      <c r="I288" s="99">
        <v>144.35681556721249</v>
      </c>
      <c r="J288" s="99">
        <v>147.10412451878145</v>
      </c>
      <c r="K288" s="99">
        <v>142.18135235675143</v>
      </c>
      <c r="L288" s="99">
        <v>149.54959589475024</v>
      </c>
      <c r="M288" s="99">
        <v>116.50277534838014</v>
      </c>
      <c r="N288" s="99">
        <v>128.2896889917678</v>
      </c>
      <c r="O288" s="99">
        <v>134.106833027281</v>
      </c>
      <c r="P288" s="99">
        <v>104.06926426095757</v>
      </c>
      <c r="Q288" s="99">
        <v>108.71993806770743</v>
      </c>
      <c r="R288" s="99">
        <v>116.00959199719071</v>
      </c>
      <c r="S288" s="99">
        <v>111.50364795127416</v>
      </c>
      <c r="T288" s="99">
        <v>107.93104957276407</v>
      </c>
      <c r="U288" s="99">
        <v>108.72162558112036</v>
      </c>
      <c r="V288" s="99">
        <v>97.38673811087213</v>
      </c>
      <c r="W288" s="99">
        <v>110.93134975232697</v>
      </c>
      <c r="X288" s="99">
        <v>97.138952512698609</v>
      </c>
      <c r="Y288" s="99">
        <v>95.212843080727609</v>
      </c>
      <c r="DA288" s="63" t="s">
        <v>2824</v>
      </c>
    </row>
    <row r="289" spans="1:105" ht="12" customHeight="1" x14ac:dyDescent="0.25">
      <c r="A289" s="97" t="s">
        <v>53</v>
      </c>
      <c r="B289" s="99">
        <v>0.88606765393208997</v>
      </c>
      <c r="C289" s="99">
        <v>0.9074009186951254</v>
      </c>
      <c r="D289" s="99">
        <v>0.83468000389609576</v>
      </c>
      <c r="E289" s="99">
        <v>0.86121890233418452</v>
      </c>
      <c r="F289" s="99">
        <v>0.88639794747683742</v>
      </c>
      <c r="G289" s="99">
        <v>0.84778497765622263</v>
      </c>
      <c r="H289" s="99">
        <v>0.76996416661734757</v>
      </c>
      <c r="I289" s="99">
        <v>0.71674933616029646</v>
      </c>
      <c r="J289" s="99">
        <v>0.74343931654712336</v>
      </c>
      <c r="K289" s="99">
        <v>0.72358858614530897</v>
      </c>
      <c r="L289" s="99">
        <v>0.7844355259747342</v>
      </c>
      <c r="M289" s="99">
        <v>0.61827701622205911</v>
      </c>
      <c r="N289" s="99">
        <v>0.70529190282546927</v>
      </c>
      <c r="O289" s="99">
        <v>0.75215336549594092</v>
      </c>
      <c r="P289" s="99">
        <v>0.58240241446047136</v>
      </c>
      <c r="Q289" s="99">
        <v>0.60885137564262548</v>
      </c>
      <c r="R289" s="99">
        <v>0.65234969333818715</v>
      </c>
      <c r="S289" s="99">
        <v>0.63001720811493611</v>
      </c>
      <c r="T289" s="99">
        <v>0.61247070137022985</v>
      </c>
      <c r="U289" s="99">
        <v>0.62404405610973224</v>
      </c>
      <c r="V289" s="99">
        <v>0.56118684282133291</v>
      </c>
      <c r="W289" s="99">
        <v>0.6529489803496672</v>
      </c>
      <c r="X289" s="99">
        <v>0.56809813414739418</v>
      </c>
      <c r="Y289" s="99">
        <v>0.56536948263781772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0.23819985744063701</v>
      </c>
      <c r="C290" s="123">
        <f t="shared" si="135"/>
        <v>0.30046818241128165</v>
      </c>
      <c r="D290" s="123">
        <f t="shared" si="135"/>
        <v>0.23519115119710204</v>
      </c>
      <c r="E290" s="123">
        <f t="shared" si="135"/>
        <v>0.7774931634171186</v>
      </c>
      <c r="F290" s="123">
        <f t="shared" si="135"/>
        <v>0.24404996195664089</v>
      </c>
      <c r="G290" s="123">
        <f t="shared" si="135"/>
        <v>0.33798900557363026</v>
      </c>
      <c r="H290" s="123">
        <f t="shared" si="135"/>
        <v>0.46538956878561416</v>
      </c>
      <c r="I290" s="123">
        <f t="shared" si="135"/>
        <v>0.20871064115241014</v>
      </c>
      <c r="J290" s="123">
        <f t="shared" si="135"/>
        <v>0.2140330988242948</v>
      </c>
      <c r="K290" s="123">
        <f t="shared" si="135"/>
        <v>0.25032393993857044</v>
      </c>
      <c r="L290" s="123">
        <f t="shared" si="135"/>
        <v>0.24860886848235839</v>
      </c>
      <c r="M290" s="123">
        <f t="shared" si="135"/>
        <v>0.25818198974285717</v>
      </c>
      <c r="N290" s="123">
        <f t="shared" si="135"/>
        <v>0.26493436994885089</v>
      </c>
      <c r="O290" s="123">
        <f t="shared" si="135"/>
        <v>0.28095106215463955</v>
      </c>
      <c r="P290" s="123">
        <f t="shared" si="135"/>
        <v>0.29030393276486355</v>
      </c>
      <c r="Q290" s="123">
        <f t="shared" si="135"/>
        <v>0.30658305857669704</v>
      </c>
      <c r="R290" s="123">
        <f t="shared" si="135"/>
        <v>0.36586596218813205</v>
      </c>
      <c r="S290" s="123">
        <f t="shared" si="135"/>
        <v>0.3553084749018221</v>
      </c>
      <c r="T290" s="123">
        <f t="shared" si="135"/>
        <v>0.38150136465125833</v>
      </c>
      <c r="U290" s="123">
        <f t="shared" si="135"/>
        <v>0.41561906161185308</v>
      </c>
      <c r="V290" s="123">
        <f t="shared" si="135"/>
        <v>0.51688456879912303</v>
      </c>
      <c r="W290" s="123">
        <f t="shared" si="135"/>
        <v>0.54650230052810445</v>
      </c>
      <c r="X290" s="123">
        <f t="shared" si="135"/>
        <v>0.4031499179199256</v>
      </c>
      <c r="Y290" s="123">
        <f t="shared" si="135"/>
        <v>0.40305150030187126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0.23819985744063701</v>
      </c>
      <c r="C291" s="99">
        <f>RES_hhdet_fecs!C86</f>
        <v>0.30046818241128165</v>
      </c>
      <c r="D291" s="99">
        <f>RES_hhdet_fecs!D86</f>
        <v>0.23519115119710204</v>
      </c>
      <c r="E291" s="99">
        <f>RES_hhdet_fecs!E86</f>
        <v>0.7774931634171186</v>
      </c>
      <c r="F291" s="99">
        <f>RES_hhdet_fecs!F86</f>
        <v>0.24404996195664089</v>
      </c>
      <c r="G291" s="99">
        <f>RES_hhdet_fecs!G86</f>
        <v>0.33798900557363026</v>
      </c>
      <c r="H291" s="99">
        <f>RES_hhdet_fecs!H86</f>
        <v>0.46538956878561416</v>
      </c>
      <c r="I291" s="99">
        <f>RES_hhdet_fecs!I86</f>
        <v>0.20871064115241014</v>
      </c>
      <c r="J291" s="99">
        <f>RES_hhdet_fecs!J86</f>
        <v>0.2140330988242948</v>
      </c>
      <c r="K291" s="99">
        <f>RES_hhdet_fecs!K86</f>
        <v>0.25032393993857044</v>
      </c>
      <c r="L291" s="99">
        <f>RES_hhdet_fecs!L86</f>
        <v>0.24860886848235839</v>
      </c>
      <c r="M291" s="99">
        <f>RES_hhdet_fecs!M86</f>
        <v>0.25818198974285717</v>
      </c>
      <c r="N291" s="99">
        <f>RES_hhdet_fecs!N86</f>
        <v>0.26493436994885089</v>
      </c>
      <c r="O291" s="99">
        <f>RES_hhdet_fecs!O86</f>
        <v>0.28095106215463955</v>
      </c>
      <c r="P291" s="99">
        <f>RES_hhdet_fecs!P86</f>
        <v>0.29030393276486355</v>
      </c>
      <c r="Q291" s="99">
        <f>RES_hhdet_fecs!Q86</f>
        <v>0.30658305857669704</v>
      </c>
      <c r="R291" s="99">
        <f>RES_hhdet_fecs!R86</f>
        <v>0.36586596218813205</v>
      </c>
      <c r="S291" s="99">
        <f>RES_hhdet_fecs!S86</f>
        <v>0.3553084749018221</v>
      </c>
      <c r="T291" s="99">
        <f>RES_hhdet_fecs!T86</f>
        <v>0.38150136465125833</v>
      </c>
      <c r="U291" s="99">
        <f>RES_hhdet_fecs!U86</f>
        <v>0.41561906161185308</v>
      </c>
      <c r="V291" s="99">
        <f>RES_hhdet_fecs!V86</f>
        <v>0.51688456879912303</v>
      </c>
      <c r="W291" s="99">
        <f>RES_hhdet_fecs!W86</f>
        <v>0.54650230052810445</v>
      </c>
      <c r="X291" s="99">
        <f>RES_hhdet_fecs!X86</f>
        <v>0.4031499179199256</v>
      </c>
      <c r="Y291" s="99">
        <f>RES_hhdet_fecs!Y86</f>
        <v>0.40305150030187126</v>
      </c>
      <c r="DA291" s="63" t="s">
        <v>2827</v>
      </c>
    </row>
    <row r="292" spans="1:105" ht="12" customHeight="1" x14ac:dyDescent="0.25">
      <c r="A292" s="121" t="s">
        <v>55</v>
      </c>
      <c r="B292" s="123">
        <v>15.540957926543788</v>
      </c>
      <c r="C292" s="123">
        <v>14.922613133832089</v>
      </c>
      <c r="D292" s="123">
        <v>14.830087207051955</v>
      </c>
      <c r="E292" s="123">
        <v>15.401879556255659</v>
      </c>
      <c r="F292" s="123">
        <v>15.332708702546599</v>
      </c>
      <c r="G292" s="123">
        <v>14.160282018220052</v>
      </c>
      <c r="H292" s="123">
        <v>14.383378420466869</v>
      </c>
      <c r="I292" s="123">
        <v>14.408979866544817</v>
      </c>
      <c r="J292" s="123">
        <v>14.369257840294738</v>
      </c>
      <c r="K292" s="123">
        <v>13.291214841090431</v>
      </c>
      <c r="L292" s="123">
        <v>14.502025352221917</v>
      </c>
      <c r="M292" s="123">
        <v>15.253977156396054</v>
      </c>
      <c r="N292" s="123">
        <v>16.047750337002771</v>
      </c>
      <c r="O292" s="123">
        <v>16.77329607270444</v>
      </c>
      <c r="P292" s="123">
        <v>14.97280968012752</v>
      </c>
      <c r="Q292" s="123">
        <v>15.50792208208386</v>
      </c>
      <c r="R292" s="123">
        <v>15.492727651980418</v>
      </c>
      <c r="S292" s="123">
        <v>16.283852863603727</v>
      </c>
      <c r="T292" s="123">
        <v>16.230456557900542</v>
      </c>
      <c r="U292" s="123">
        <v>15.787704590488453</v>
      </c>
      <c r="V292" s="123">
        <v>16.120528575385695</v>
      </c>
      <c r="W292" s="123">
        <v>15.526641221278407</v>
      </c>
      <c r="X292" s="123">
        <v>11.561710407060477</v>
      </c>
      <c r="Y292" s="123">
        <v>10.623041835678817</v>
      </c>
      <c r="DA292" s="130" t="s">
        <v>2828</v>
      </c>
    </row>
    <row r="293" spans="1:105" ht="12" customHeight="1" x14ac:dyDescent="0.25">
      <c r="A293" s="97" t="s">
        <v>132</v>
      </c>
      <c r="B293" s="99">
        <v>20.480266655654948</v>
      </c>
      <c r="C293" s="99">
        <v>19.643280535582772</v>
      </c>
      <c r="D293" s="99">
        <v>19.112913958486121</v>
      </c>
      <c r="E293" s="99">
        <v>19.908567579775447</v>
      </c>
      <c r="F293" s="99">
        <v>18.894254920321735</v>
      </c>
      <c r="G293" s="99">
        <v>17.387432051776692</v>
      </c>
      <c r="H293" s="99">
        <v>16.955218242965778</v>
      </c>
      <c r="I293" s="99">
        <v>16.744750570383214</v>
      </c>
      <c r="J293" s="99">
        <v>15.754973594572771</v>
      </c>
      <c r="K293" s="99">
        <v>15.128558818424661</v>
      </c>
      <c r="L293" s="99">
        <v>17.793145734177802</v>
      </c>
      <c r="M293" s="99">
        <v>17.084278635128168</v>
      </c>
      <c r="N293" s="99">
        <v>15.917610345824212</v>
      </c>
      <c r="O293" s="99">
        <v>15.776672647495793</v>
      </c>
      <c r="P293" s="99">
        <v>15.68960708542156</v>
      </c>
      <c r="Q293" s="99">
        <v>15.417996137131162</v>
      </c>
      <c r="R293" s="99">
        <v>15.423756317545282</v>
      </c>
      <c r="S293" s="99">
        <v>15.970099917019626</v>
      </c>
      <c r="T293" s="99">
        <v>16.037709513636088</v>
      </c>
      <c r="U293" s="99">
        <v>15.459689777874869</v>
      </c>
      <c r="V293" s="99">
        <v>13.04582948693796</v>
      </c>
      <c r="W293" s="99">
        <v>13.262866870319387</v>
      </c>
      <c r="X293" s="99">
        <v>11.926687601736939</v>
      </c>
      <c r="Y293" s="99">
        <v>10.597276601692814</v>
      </c>
      <c r="DA293" s="63" t="s">
        <v>2829</v>
      </c>
    </row>
    <row r="294" spans="1:105" ht="12" customHeight="1" x14ac:dyDescent="0.25">
      <c r="A294" s="97" t="s">
        <v>131</v>
      </c>
      <c r="B294" s="99">
        <v>12.750946406622591</v>
      </c>
      <c r="C294" s="99">
        <v>12.245058884057242</v>
      </c>
      <c r="D294" s="99">
        <v>11.975457371939392</v>
      </c>
      <c r="E294" s="99">
        <v>12.892015889821895</v>
      </c>
      <c r="F294" s="99">
        <v>12.407900684605575</v>
      </c>
      <c r="G294" s="99">
        <v>11.422686593529257</v>
      </c>
      <c r="H294" s="99">
        <v>11.242359377341657</v>
      </c>
      <c r="I294" s="99">
        <v>11.559280512539287</v>
      </c>
      <c r="J294" s="99">
        <v>11.099752164493973</v>
      </c>
      <c r="K294" s="99">
        <v>10.763202501130548</v>
      </c>
      <c r="L294" s="99">
        <v>14.035952449226928</v>
      </c>
      <c r="M294" s="99">
        <v>12.649709356334467</v>
      </c>
      <c r="N294" s="99">
        <v>12.419444957817033</v>
      </c>
      <c r="O294" s="99">
        <v>12.797345705066226</v>
      </c>
      <c r="P294" s="99">
        <v>12.44265280154595</v>
      </c>
      <c r="Q294" s="99">
        <v>12.408994683810192</v>
      </c>
      <c r="R294" s="99">
        <v>12.436589520691154</v>
      </c>
      <c r="S294" s="99">
        <v>13.134341312272987</v>
      </c>
      <c r="T294" s="99">
        <v>13.290554908516214</v>
      </c>
      <c r="U294" s="99">
        <v>12.819006716642598</v>
      </c>
      <c r="V294" s="99">
        <v>11.045834392336783</v>
      </c>
      <c r="W294" s="99">
        <v>11.410690279806783</v>
      </c>
      <c r="X294" s="99">
        <v>10.237087009844615</v>
      </c>
      <c r="Y294" s="99">
        <v>9.1950062637701215</v>
      </c>
      <c r="DA294" s="63" t="s">
        <v>2830</v>
      </c>
    </row>
    <row r="295" spans="1:105" ht="12" customHeight="1" x14ac:dyDescent="0.25">
      <c r="A295" s="100" t="s">
        <v>199</v>
      </c>
      <c r="B295" s="102">
        <v>5.1749991665934214</v>
      </c>
      <c r="C295" s="102">
        <v>4.7064431929013884</v>
      </c>
      <c r="D295" s="102">
        <v>4.219366327912228</v>
      </c>
      <c r="E295" s="102">
        <v>4.8134392994687785</v>
      </c>
      <c r="F295" s="102">
        <v>4.4457110507989688</v>
      </c>
      <c r="G295" s="102">
        <v>3.6536932392274717</v>
      </c>
      <c r="H295" s="102">
        <v>3.313811891066182</v>
      </c>
      <c r="I295" s="102">
        <v>3.8706025034230618</v>
      </c>
      <c r="J295" s="102">
        <v>3.3687309950062709</v>
      </c>
      <c r="K295" s="102">
        <v>2.9293735516792738</v>
      </c>
      <c r="L295" s="102">
        <v>7.4615427942418293</v>
      </c>
      <c r="M295" s="102">
        <v>3.207706358588625</v>
      </c>
      <c r="N295" s="102">
        <v>3.9653062242321178</v>
      </c>
      <c r="O295" s="102">
        <v>4.2346766060526786</v>
      </c>
      <c r="P295" s="102">
        <v>3.0206020336295198</v>
      </c>
      <c r="Q295" s="102">
        <v>3.4415352814190849</v>
      </c>
      <c r="R295" s="102">
        <v>3.2598809817198475</v>
      </c>
      <c r="S295" s="102">
        <v>3.8293228776921047</v>
      </c>
      <c r="T295" s="102">
        <v>3.8065129177684476</v>
      </c>
      <c r="U295" s="102">
        <v>3.3063787392029949</v>
      </c>
      <c r="V295" s="102">
        <v>2.8625177270925457</v>
      </c>
      <c r="W295" s="102">
        <v>2.8926064349030556</v>
      </c>
      <c r="X295" s="102">
        <v>1.0046568714100665</v>
      </c>
      <c r="Y295" s="102">
        <v>0.72468810968359865</v>
      </c>
      <c r="DA295" s="131" t="s">
        <v>2831</v>
      </c>
    </row>
    <row r="296" spans="1:105" ht="12" customHeight="1" x14ac:dyDescent="0.25">
      <c r="A296" s="103" t="s">
        <v>52</v>
      </c>
      <c r="B296" s="105">
        <v>7.5759472400291683</v>
      </c>
      <c r="C296" s="105">
        <v>7.5386156911558553</v>
      </c>
      <c r="D296" s="105">
        <v>7.7560910440271646</v>
      </c>
      <c r="E296" s="105">
        <v>8.0785765903531157</v>
      </c>
      <c r="F296" s="105">
        <v>7.962189633806604</v>
      </c>
      <c r="G296" s="105">
        <v>7.7689933543017862</v>
      </c>
      <c r="H296" s="105">
        <v>7.9285474862754759</v>
      </c>
      <c r="I296" s="105">
        <v>7.6886780091162255</v>
      </c>
      <c r="J296" s="105">
        <v>7.7310211694877031</v>
      </c>
      <c r="K296" s="105">
        <v>7.8338289494512763</v>
      </c>
      <c r="L296" s="105">
        <v>6.5744096549851001</v>
      </c>
      <c r="M296" s="105">
        <v>9.442002997745842</v>
      </c>
      <c r="N296" s="105">
        <v>8.4541387335849141</v>
      </c>
      <c r="O296" s="105">
        <v>8.5626690990135472</v>
      </c>
      <c r="P296" s="105">
        <v>9.4220507679164296</v>
      </c>
      <c r="Q296" s="105">
        <v>8.9674594023911069</v>
      </c>
      <c r="R296" s="105">
        <v>9.1767085389713063</v>
      </c>
      <c r="S296" s="105">
        <v>9.3050184345808837</v>
      </c>
      <c r="T296" s="105">
        <v>9.484041990747766</v>
      </c>
      <c r="U296" s="105">
        <v>9.5126279774396032</v>
      </c>
      <c r="V296" s="105">
        <v>8.1833166652442344</v>
      </c>
      <c r="W296" s="105">
        <v>8.5180838449037264</v>
      </c>
      <c r="X296" s="105">
        <v>9.2324301384345464</v>
      </c>
      <c r="Y296" s="105">
        <v>8.4703181540865238</v>
      </c>
      <c r="DA296" s="132" t="s">
        <v>2832</v>
      </c>
    </row>
    <row r="297" spans="1:105" ht="12" customHeight="1" x14ac:dyDescent="0.25">
      <c r="A297" s="106" t="s">
        <v>124</v>
      </c>
      <c r="B297" s="102">
        <v>16.922122629071467</v>
      </c>
      <c r="C297" s="102">
        <v>16.355010478141015</v>
      </c>
      <c r="D297" s="102">
        <v>16.879084269261195</v>
      </c>
      <c r="E297" s="102">
        <v>16.461018388947128</v>
      </c>
      <c r="F297" s="102">
        <v>16.734172662252</v>
      </c>
      <c r="G297" s="102">
        <v>16.24704112058556</v>
      </c>
      <c r="H297" s="102">
        <v>15.749910866407012</v>
      </c>
      <c r="I297" s="102">
        <v>16.303799714130779</v>
      </c>
      <c r="J297" s="102">
        <v>15.346742346070924</v>
      </c>
      <c r="K297" s="102">
        <v>15.481014251478136</v>
      </c>
      <c r="L297" s="102">
        <v>16.300718505198237</v>
      </c>
      <c r="M297" s="102">
        <v>17.526837066587898</v>
      </c>
      <c r="N297" s="102">
        <v>17.38178721389583</v>
      </c>
      <c r="O297" s="102">
        <v>17.228787376733383</v>
      </c>
      <c r="P297" s="102">
        <v>17.032622104461439</v>
      </c>
      <c r="Q297" s="102">
        <v>16.714555751702523</v>
      </c>
      <c r="R297" s="102">
        <v>16.686207745567597</v>
      </c>
      <c r="S297" s="102">
        <v>17.329109988728426</v>
      </c>
      <c r="T297" s="102">
        <v>17.10584444265205</v>
      </c>
      <c r="U297" s="102">
        <v>16.338874435905602</v>
      </c>
      <c r="V297" s="102">
        <v>16.543321269179597</v>
      </c>
      <c r="W297" s="102">
        <v>17.774152682471815</v>
      </c>
      <c r="X297" s="102">
        <v>11.984631018699027</v>
      </c>
      <c r="Y297" s="102">
        <v>10.576467314176856</v>
      </c>
      <c r="DA297" s="131" t="s">
        <v>2833</v>
      </c>
    </row>
    <row r="298" spans="1:105" ht="12" customHeight="1" x14ac:dyDescent="0.25">
      <c r="A298" s="107" t="s">
        <v>123</v>
      </c>
      <c r="B298" s="105">
        <v>11.951850801821205</v>
      </c>
      <c r="C298" s="105">
        <v>11.504243683428353</v>
      </c>
      <c r="D298" s="105">
        <v>11.775129337103728</v>
      </c>
      <c r="E298" s="105">
        <v>11.687042689268955</v>
      </c>
      <c r="F298" s="105">
        <v>11.883938494353131</v>
      </c>
      <c r="G298" s="105">
        <v>11.470486447046691</v>
      </c>
      <c r="H298" s="105">
        <v>11.133151193368528</v>
      </c>
      <c r="I298" s="105">
        <v>11.81336412665757</v>
      </c>
      <c r="J298" s="105">
        <v>11.026676717439203</v>
      </c>
      <c r="K298" s="105">
        <v>11.039051261699839</v>
      </c>
      <c r="L298" s="105">
        <v>13.035115575017397</v>
      </c>
      <c r="M298" s="105">
        <v>12.537805888373263</v>
      </c>
      <c r="N298" s="105">
        <v>12.894176372871266</v>
      </c>
      <c r="O298" s="105">
        <v>13.033105533587715</v>
      </c>
      <c r="P298" s="105">
        <v>12.546460124607668</v>
      </c>
      <c r="Q298" s="105">
        <v>12.648609047470599</v>
      </c>
      <c r="R298" s="105">
        <v>12.725631512913047</v>
      </c>
      <c r="S298" s="105">
        <v>13.55520439810439</v>
      </c>
      <c r="T298" s="105">
        <v>13.558024819284777</v>
      </c>
      <c r="U298" s="105">
        <v>13.11234662855426</v>
      </c>
      <c r="V298" s="105">
        <v>13.546073788273269</v>
      </c>
      <c r="W298" s="105">
        <v>14.761100961523308</v>
      </c>
      <c r="X298" s="105">
        <v>9.6836626106777608</v>
      </c>
      <c r="Y298" s="105">
        <v>8.5906271288888849</v>
      </c>
      <c r="DA298" s="132" t="s">
        <v>2834</v>
      </c>
    </row>
    <row r="299" spans="1:105" ht="12" customHeight="1" x14ac:dyDescent="0.25">
      <c r="A299" s="108" t="s">
        <v>50</v>
      </c>
      <c r="B299" s="99">
        <v>4.2763012567354801</v>
      </c>
      <c r="C299" s="99">
        <v>3.9180799562395596</v>
      </c>
      <c r="D299" s="99">
        <v>3.6928407469472768</v>
      </c>
      <c r="E299" s="99">
        <v>3.9970290987904891</v>
      </c>
      <c r="F299" s="99">
        <v>3.9308895674336495</v>
      </c>
      <c r="G299" s="99">
        <v>3.4635124441511524</v>
      </c>
      <c r="H299" s="99">
        <v>3.1786150555688297</v>
      </c>
      <c r="I299" s="99">
        <v>3.9683791200708973</v>
      </c>
      <c r="J299" s="99">
        <v>3.4339791416649588</v>
      </c>
      <c r="K299" s="99">
        <v>3.1526836889103862</v>
      </c>
      <c r="L299" s="99">
        <v>7.241262953699918</v>
      </c>
      <c r="M299" s="99">
        <v>3.4373051718319845</v>
      </c>
      <c r="N299" s="99">
        <v>4.4421362317875692</v>
      </c>
      <c r="O299" s="99">
        <v>4.6645178527225841</v>
      </c>
      <c r="P299" s="99">
        <v>3.2776317028167292</v>
      </c>
      <c r="Q299" s="99">
        <v>3.7160192133695702</v>
      </c>
      <c r="R299" s="99">
        <v>3.4790838332558196</v>
      </c>
      <c r="S299" s="99">
        <v>4.0197532945445698</v>
      </c>
      <c r="T299" s="99">
        <v>3.8880952307395851</v>
      </c>
      <c r="U299" s="99">
        <v>3.405405405708041</v>
      </c>
      <c r="V299" s="99">
        <v>3.567855724548024</v>
      </c>
      <c r="W299" s="99">
        <v>3.9235263773631983</v>
      </c>
      <c r="X299" s="99">
        <v>1.0029917826197297</v>
      </c>
      <c r="Y299" s="99">
        <v>0.70216824054794702</v>
      </c>
      <c r="DA299" s="63" t="s">
        <v>2835</v>
      </c>
    </row>
    <row r="300" spans="1:105" ht="12" customHeight="1" x14ac:dyDescent="0.25">
      <c r="A300" s="108" t="s">
        <v>52</v>
      </c>
      <c r="B300" s="99">
        <v>7.6755495450857234</v>
      </c>
      <c r="C300" s="99">
        <v>7.5861637271887918</v>
      </c>
      <c r="D300" s="99">
        <v>8.0822885901564501</v>
      </c>
      <c r="E300" s="99">
        <v>7.6900135904784657</v>
      </c>
      <c r="F300" s="99">
        <v>7.9530489269194833</v>
      </c>
      <c r="G300" s="99">
        <v>8.0069740028955376</v>
      </c>
      <c r="H300" s="99">
        <v>7.9545361377996997</v>
      </c>
      <c r="I300" s="99">
        <v>7.844985006586672</v>
      </c>
      <c r="J300" s="99">
        <v>7.5926975757742445</v>
      </c>
      <c r="K300" s="99">
        <v>7.8863675727894531</v>
      </c>
      <c r="L300" s="99">
        <v>5.7938526213174795</v>
      </c>
      <c r="M300" s="99">
        <v>9.1005007165412799</v>
      </c>
      <c r="N300" s="99">
        <v>8.4520401410836961</v>
      </c>
      <c r="O300" s="99">
        <v>8.3685876808651329</v>
      </c>
      <c r="P300" s="99">
        <v>9.2688284217909391</v>
      </c>
      <c r="Q300" s="99">
        <v>8.9325898341010301</v>
      </c>
      <c r="R300" s="99">
        <v>9.2465476796572297</v>
      </c>
      <c r="S300" s="99">
        <v>9.5354511035598222</v>
      </c>
      <c r="T300" s="99">
        <v>9.6699295885451928</v>
      </c>
      <c r="U300" s="99">
        <v>9.7069412228462184</v>
      </c>
      <c r="V300" s="99">
        <v>9.9782180637252456</v>
      </c>
      <c r="W300" s="99">
        <v>10.837574584160111</v>
      </c>
      <c r="X300" s="99">
        <v>8.6806708280580303</v>
      </c>
      <c r="Y300" s="99">
        <v>7.8884588883409386</v>
      </c>
      <c r="DA300" s="63" t="s">
        <v>2836</v>
      </c>
    </row>
    <row r="301" spans="1:105" ht="12" customHeight="1" x14ac:dyDescent="0.25">
      <c r="A301" s="106" t="s">
        <v>122</v>
      </c>
      <c r="B301" s="102">
        <v>15.2586932931991</v>
      </c>
      <c r="C301" s="102">
        <v>14.632267301735787</v>
      </c>
      <c r="D301" s="102">
        <v>14.482646005760792</v>
      </c>
      <c r="E301" s="102">
        <v>15.160381185731669</v>
      </c>
      <c r="F301" s="102">
        <v>15.103606756365819</v>
      </c>
      <c r="G301" s="102">
        <v>13.876566363169179</v>
      </c>
      <c r="H301" s="102">
        <v>14.242153032612777</v>
      </c>
      <c r="I301" s="102">
        <v>14.264372069135673</v>
      </c>
      <c r="J301" s="102">
        <v>14.396878014287333</v>
      </c>
      <c r="K301" s="102">
        <v>13.226177841392129</v>
      </c>
      <c r="L301" s="102">
        <v>14.406957895832624</v>
      </c>
      <c r="M301" s="102">
        <v>15.431692496275556</v>
      </c>
      <c r="N301" s="102">
        <v>16.409935942263459</v>
      </c>
      <c r="O301" s="102">
        <v>17.217001763614707</v>
      </c>
      <c r="P301" s="102">
        <v>15.261255435798461</v>
      </c>
      <c r="Q301" s="102">
        <v>15.867672099259503</v>
      </c>
      <c r="R301" s="102">
        <v>15.859556361863799</v>
      </c>
      <c r="S301" s="102">
        <v>16.659394752612169</v>
      </c>
      <c r="T301" s="102">
        <v>16.618139811300242</v>
      </c>
      <c r="U301" s="102">
        <v>16.189559179223764</v>
      </c>
      <c r="V301" s="102">
        <v>16.639218757493381</v>
      </c>
      <c r="W301" s="102">
        <v>15.966157191715064</v>
      </c>
      <c r="X301" s="102">
        <v>11.883514180285239</v>
      </c>
      <c r="Y301" s="102">
        <v>10.973294463195257</v>
      </c>
      <c r="DA301" s="131" t="s">
        <v>2837</v>
      </c>
    </row>
    <row r="302" spans="1:105" ht="12" customHeight="1" x14ac:dyDescent="0.25">
      <c r="A302" s="107" t="s">
        <v>121</v>
      </c>
      <c r="B302" s="105">
        <v>11.664168503559852</v>
      </c>
      <c r="C302" s="105">
        <v>11.157059435282392</v>
      </c>
      <c r="D302" s="105">
        <v>10.991231241751786</v>
      </c>
      <c r="E302" s="105">
        <v>11.658849407607486</v>
      </c>
      <c r="F302" s="105">
        <v>11.620988851807002</v>
      </c>
      <c r="G302" s="105">
        <v>10.629230116378741</v>
      </c>
      <c r="H302" s="105">
        <v>10.908851802704328</v>
      </c>
      <c r="I302" s="105">
        <v>11.122094196355224</v>
      </c>
      <c r="J302" s="105">
        <v>11.153352903102203</v>
      </c>
      <c r="K302" s="105">
        <v>10.182167082661971</v>
      </c>
      <c r="L302" s="105">
        <v>12.098990797589208</v>
      </c>
      <c r="M302" s="105">
        <v>11.888903022621719</v>
      </c>
      <c r="N302" s="105">
        <v>12.95380755131853</v>
      </c>
      <c r="O302" s="105">
        <v>13.711440358410973</v>
      </c>
      <c r="P302" s="105">
        <v>11.888690839243006</v>
      </c>
      <c r="Q302" s="105">
        <v>12.562163793746336</v>
      </c>
      <c r="R302" s="105">
        <v>12.582469847119084</v>
      </c>
      <c r="S302" s="105">
        <v>13.428328468919451</v>
      </c>
      <c r="T302" s="105">
        <v>13.481831170099483</v>
      </c>
      <c r="U302" s="105">
        <v>13.168483547437271</v>
      </c>
      <c r="V302" s="105">
        <v>13.672332393251139</v>
      </c>
      <c r="W302" s="105">
        <v>13.238136603309224</v>
      </c>
      <c r="X302" s="105">
        <v>9.5812325169816468</v>
      </c>
      <c r="Y302" s="105">
        <v>8.8983037583683586</v>
      </c>
      <c r="DA302" s="132" t="s">
        <v>2838</v>
      </c>
    </row>
    <row r="303" spans="1:105" ht="12" customHeight="1" x14ac:dyDescent="0.25">
      <c r="A303" s="108" t="s">
        <v>53</v>
      </c>
      <c r="B303" s="99">
        <v>3.8570592695087722</v>
      </c>
      <c r="C303" s="99">
        <v>3.5061506807425658</v>
      </c>
      <c r="D303" s="99">
        <v>3.1709467123866077</v>
      </c>
      <c r="E303" s="99">
        <v>3.6781939877562229</v>
      </c>
      <c r="F303" s="99">
        <v>3.547350769101222</v>
      </c>
      <c r="G303" s="99">
        <v>2.9604520369451892</v>
      </c>
      <c r="H303" s="99">
        <v>2.8757462269263621</v>
      </c>
      <c r="I303" s="99">
        <v>3.4778501549683343</v>
      </c>
      <c r="J303" s="99">
        <v>3.2284957468746662</v>
      </c>
      <c r="K303" s="99">
        <v>2.6966790323456653</v>
      </c>
      <c r="L303" s="99">
        <v>6.4240927023756305</v>
      </c>
      <c r="M303" s="99">
        <v>3.0329196013587203</v>
      </c>
      <c r="N303" s="99">
        <v>4.1857422313134807</v>
      </c>
      <c r="O303" s="99">
        <v>4.6040872544634812</v>
      </c>
      <c r="P303" s="99">
        <v>2.9246199918114844</v>
      </c>
      <c r="Q303" s="99">
        <v>3.5103531876671661</v>
      </c>
      <c r="R303" s="99">
        <v>3.3011585805700014</v>
      </c>
      <c r="S303" s="99">
        <v>3.8950537204593898</v>
      </c>
      <c r="T303" s="99">
        <v>3.8384808398913575</v>
      </c>
      <c r="U303" s="99">
        <v>3.4120255368646402</v>
      </c>
      <c r="V303" s="99">
        <v>3.5840238169805589</v>
      </c>
      <c r="W303" s="99">
        <v>3.5073942428318023</v>
      </c>
      <c r="X303" s="99">
        <v>0.99694104605827438</v>
      </c>
      <c r="Y303" s="99">
        <v>0.75156022907532483</v>
      </c>
      <c r="DA303" s="63" t="s">
        <v>2839</v>
      </c>
    </row>
    <row r="304" spans="1:105" ht="12" customHeight="1" x14ac:dyDescent="0.25">
      <c r="A304" s="108" t="s">
        <v>52</v>
      </c>
      <c r="B304" s="99">
        <v>7.8071092340510786</v>
      </c>
      <c r="C304" s="99">
        <v>7.6509087545398264</v>
      </c>
      <c r="D304" s="99">
        <v>7.8202845293651775</v>
      </c>
      <c r="E304" s="99">
        <v>7.9806554198512609</v>
      </c>
      <c r="F304" s="99">
        <v>8.073638082705779</v>
      </c>
      <c r="G304" s="99">
        <v>7.6687780794335518</v>
      </c>
      <c r="H304" s="99">
        <v>8.0331055757779648</v>
      </c>
      <c r="I304" s="99">
        <v>7.6442440413868917</v>
      </c>
      <c r="J304" s="99">
        <v>7.9248571562275343</v>
      </c>
      <c r="K304" s="99">
        <v>7.485488050316305</v>
      </c>
      <c r="L304" s="99">
        <v>5.6748980952135772</v>
      </c>
      <c r="M304" s="99">
        <v>8.855983421262998</v>
      </c>
      <c r="N304" s="99">
        <v>8.76806532000505</v>
      </c>
      <c r="O304" s="99">
        <v>9.1073531039474922</v>
      </c>
      <c r="P304" s="99">
        <v>8.9640708474315218</v>
      </c>
      <c r="Q304" s="99">
        <v>9.0518106060791688</v>
      </c>
      <c r="R304" s="99">
        <v>9.281311266549082</v>
      </c>
      <c r="S304" s="99">
        <v>9.5332747484600624</v>
      </c>
      <c r="T304" s="99">
        <v>9.6433503302081274</v>
      </c>
      <c r="U304" s="99">
        <v>9.7564580105726328</v>
      </c>
      <c r="V304" s="99">
        <v>10.088308576270581</v>
      </c>
      <c r="W304" s="99">
        <v>9.7307423604774179</v>
      </c>
      <c r="X304" s="99">
        <v>8.5842914709233717</v>
      </c>
      <c r="Y304" s="99">
        <v>8.146743529293035</v>
      </c>
      <c r="DA304" s="63" t="s">
        <v>2840</v>
      </c>
    </row>
    <row r="305" spans="1:105" ht="12" customHeight="1" x14ac:dyDescent="0.25">
      <c r="A305" s="121" t="s">
        <v>54</v>
      </c>
      <c r="B305" s="123">
        <v>9.4503870047911605</v>
      </c>
      <c r="C305" s="123">
        <v>9.4514581282768404</v>
      </c>
      <c r="D305" s="123">
        <v>9.5038894656211426</v>
      </c>
      <c r="E305" s="123">
        <v>9.0834053113844551</v>
      </c>
      <c r="F305" s="123">
        <v>8.1896217851628439</v>
      </c>
      <c r="G305" s="123">
        <v>8.3347690984474205</v>
      </c>
      <c r="H305" s="123">
        <v>8.3588313381813606</v>
      </c>
      <c r="I305" s="123">
        <v>8.6954288677318416</v>
      </c>
      <c r="J305" s="123">
        <v>8.6103056016826773</v>
      </c>
      <c r="K305" s="123">
        <v>7.1872241009952953</v>
      </c>
      <c r="L305" s="123">
        <v>8.678971252713982</v>
      </c>
      <c r="M305" s="123">
        <v>8.5335130149329643</v>
      </c>
      <c r="N305" s="123">
        <v>8.9350872831273289</v>
      </c>
      <c r="O305" s="123">
        <v>9.0626363923115978</v>
      </c>
      <c r="P305" s="123">
        <v>8.0047385478040276</v>
      </c>
      <c r="Q305" s="123">
        <v>8.2452947176414817</v>
      </c>
      <c r="R305" s="123">
        <v>7.8108914657667867</v>
      </c>
      <c r="S305" s="123">
        <v>8.1881689269425344</v>
      </c>
      <c r="T305" s="123">
        <v>7.9814330629492831</v>
      </c>
      <c r="U305" s="123">
        <v>7.7637275518548368</v>
      </c>
      <c r="V305" s="123">
        <v>8.0153730966725139</v>
      </c>
      <c r="W305" s="123">
        <v>7.3777142228076027</v>
      </c>
      <c r="X305" s="123">
        <v>7.8276352524200377</v>
      </c>
      <c r="Y305" s="123">
        <v>7.0513846651805929</v>
      </c>
      <c r="DA305" s="130" t="s">
        <v>2841</v>
      </c>
    </row>
    <row r="306" spans="1:105" ht="12" customHeight="1" x14ac:dyDescent="0.25">
      <c r="A306" s="97" t="s">
        <v>202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2842</v>
      </c>
    </row>
    <row r="307" spans="1:105" ht="12" customHeight="1" x14ac:dyDescent="0.25">
      <c r="A307" s="97" t="s">
        <v>50</v>
      </c>
      <c r="B307" s="99">
        <v>10.845974093706376</v>
      </c>
      <c r="C307" s="99">
        <v>10.382446393059219</v>
      </c>
      <c r="D307" s="99">
        <v>10.573813626990209</v>
      </c>
      <c r="E307" s="99">
        <v>9.9127228829288878</v>
      </c>
      <c r="F307" s="99">
        <v>9.6955343787429573</v>
      </c>
      <c r="G307" s="99">
        <v>9.4134841091834627</v>
      </c>
      <c r="H307" s="99">
        <v>9.3490080625371395</v>
      </c>
      <c r="I307" s="99">
        <v>9.8833001164705525</v>
      </c>
      <c r="J307" s="99">
        <v>9.2721040639060739</v>
      </c>
      <c r="K307" s="99">
        <v>9.3770139174281368</v>
      </c>
      <c r="L307" s="99">
        <v>9.6170428433383623</v>
      </c>
      <c r="M307" s="99">
        <v>10.051500590242007</v>
      </c>
      <c r="N307" s="99">
        <v>10.066450946094053</v>
      </c>
      <c r="O307" s="99">
        <v>10.019979619719734</v>
      </c>
      <c r="P307" s="99">
        <v>10.014235078958889</v>
      </c>
      <c r="Q307" s="99">
        <v>9.8977089100719233</v>
      </c>
      <c r="R307" s="99">
        <v>9.0556033360635695</v>
      </c>
      <c r="S307" s="99">
        <v>9.7994013958027804</v>
      </c>
      <c r="T307" s="99">
        <v>9.5610213690359185</v>
      </c>
      <c r="U307" s="99">
        <v>9.5305308034227565</v>
      </c>
      <c r="V307" s="99">
        <v>10.305256248603245</v>
      </c>
      <c r="W307" s="99">
        <v>9.7965696480521522</v>
      </c>
      <c r="X307" s="99">
        <v>9.7101587127803093</v>
      </c>
      <c r="Y307" s="99">
        <v>9.0258263231217288</v>
      </c>
      <c r="DA307" s="63" t="s">
        <v>2843</v>
      </c>
    </row>
    <row r="308" spans="1:105" ht="12" customHeight="1" x14ac:dyDescent="0.25">
      <c r="A308" s="109" t="s">
        <v>120</v>
      </c>
      <c r="B308" s="110">
        <v>8.2779413064487422</v>
      </c>
      <c r="C308" s="110">
        <v>8.6866085790797722</v>
      </c>
      <c r="D308" s="110">
        <v>8.6271880716976703</v>
      </c>
      <c r="E308" s="110">
        <v>8.4073394895584848</v>
      </c>
      <c r="F308" s="110">
        <v>6.9322574946200914</v>
      </c>
      <c r="G308" s="110">
        <v>7.4585882290018741</v>
      </c>
      <c r="H308" s="110">
        <v>7.614797512711994</v>
      </c>
      <c r="I308" s="110">
        <v>7.8534379164506882</v>
      </c>
      <c r="J308" s="110">
        <v>8.1740253890101879</v>
      </c>
      <c r="K308" s="110">
        <v>5.8343428681217562</v>
      </c>
      <c r="L308" s="110">
        <v>8.1312730964312916</v>
      </c>
      <c r="M308" s="110">
        <v>7.6816714704368705</v>
      </c>
      <c r="N308" s="110">
        <v>8.3397471269726573</v>
      </c>
      <c r="O308" s="110">
        <v>8.577108383118107</v>
      </c>
      <c r="P308" s="110">
        <v>7.014650238172103</v>
      </c>
      <c r="Q308" s="110">
        <v>7.4668813672416086</v>
      </c>
      <c r="R308" s="110">
        <v>7.2726807522532058</v>
      </c>
      <c r="S308" s="110">
        <v>7.5440675200045266</v>
      </c>
      <c r="T308" s="110">
        <v>7.3936075091538287</v>
      </c>
      <c r="U308" s="110">
        <v>7.1421218100543875</v>
      </c>
      <c r="V308" s="110">
        <v>7.2683742894785182</v>
      </c>
      <c r="W308" s="110">
        <v>6.6858111127661699</v>
      </c>
      <c r="X308" s="110">
        <v>7.3916871901116243</v>
      </c>
      <c r="Y308" s="110">
        <v>6.660446855373503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106.44880738172678</v>
      </c>
      <c r="C310" s="118">
        <f t="shared" si="136"/>
        <v>110.77007018924803</v>
      </c>
      <c r="D310" s="118">
        <f t="shared" si="136"/>
        <v>104.34016584850451</v>
      </c>
      <c r="E310" s="118">
        <f t="shared" si="136"/>
        <v>112.78552011290564</v>
      </c>
      <c r="F310" s="118">
        <f t="shared" si="136"/>
        <v>113.10095609661464</v>
      </c>
      <c r="G310" s="118">
        <f t="shared" si="136"/>
        <v>110.73367836805156</v>
      </c>
      <c r="H310" s="118">
        <f t="shared" si="136"/>
        <v>104.41907673064244</v>
      </c>
      <c r="I310" s="118">
        <f t="shared" si="136"/>
        <v>98.096898021662142</v>
      </c>
      <c r="J310" s="118">
        <f t="shared" si="136"/>
        <v>102.52634611634642</v>
      </c>
      <c r="K310" s="118">
        <f t="shared" si="136"/>
        <v>101.02659437364642</v>
      </c>
      <c r="L310" s="118">
        <f t="shared" si="136"/>
        <v>110.98555555428172</v>
      </c>
      <c r="M310" s="118">
        <f t="shared" si="136"/>
        <v>93.516309827701377</v>
      </c>
      <c r="N310" s="118">
        <f t="shared" si="136"/>
        <v>105.17591544372884</v>
      </c>
      <c r="O310" s="118">
        <f t="shared" si="136"/>
        <v>112.6179602530366</v>
      </c>
      <c r="P310" s="118">
        <f t="shared" si="136"/>
        <v>90.456744577498824</v>
      </c>
      <c r="Q310" s="118">
        <f t="shared" si="136"/>
        <v>95.053287254325198</v>
      </c>
      <c r="R310" s="118">
        <f t="shared" ref="R310:V310" si="137">R311+R314+R316+R329</f>
        <v>100.97360054711035</v>
      </c>
      <c r="S310" s="118">
        <f t="shared" si="137"/>
        <v>99.70365247655711</v>
      </c>
      <c r="T310" s="118">
        <f t="shared" si="137"/>
        <v>98.308328373077899</v>
      </c>
      <c r="U310" s="118">
        <f t="shared" si="137"/>
        <v>99.775444490476673</v>
      </c>
      <c r="V310" s="118">
        <f t="shared" si="137"/>
        <v>93.403060408916048</v>
      </c>
      <c r="W310" s="118">
        <f t="shared" ref="W310:Y310" si="138">W311+W314+W316+W329</f>
        <v>104.06165591653712</v>
      </c>
      <c r="X310" s="118">
        <f t="shared" si="138"/>
        <v>91.767294694374542</v>
      </c>
      <c r="Y310" s="118">
        <f t="shared" si="138"/>
        <v>90.341935541764045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89.159277264179181</v>
      </c>
      <c r="C311" s="123">
        <f t="shared" si="139"/>
        <v>93.664299006141007</v>
      </c>
      <c r="D311" s="123">
        <f t="shared" si="139"/>
        <v>87.297856879017388</v>
      </c>
      <c r="E311" s="123">
        <f t="shared" si="139"/>
        <v>94.392281374406238</v>
      </c>
      <c r="F311" s="123">
        <f t="shared" si="139"/>
        <v>96.41657390883428</v>
      </c>
      <c r="G311" s="123">
        <f t="shared" si="139"/>
        <v>94.369008317070339</v>
      </c>
      <c r="H311" s="123">
        <f t="shared" si="139"/>
        <v>87.343391188646791</v>
      </c>
      <c r="I311" s="123">
        <f t="shared" si="139"/>
        <v>81.307881439518127</v>
      </c>
      <c r="J311" s="123">
        <f t="shared" si="139"/>
        <v>85.667153351739984</v>
      </c>
      <c r="K311" s="123">
        <f t="shared" si="139"/>
        <v>85.835378898875106</v>
      </c>
      <c r="L311" s="123">
        <f t="shared" si="139"/>
        <v>93.683504967484566</v>
      </c>
      <c r="M311" s="123">
        <f t="shared" si="139"/>
        <v>75.555434254608798</v>
      </c>
      <c r="N311" s="123">
        <f t="shared" si="139"/>
        <v>86.159343998383832</v>
      </c>
      <c r="O311" s="123">
        <f t="shared" si="139"/>
        <v>92.762072430745064</v>
      </c>
      <c r="P311" s="123">
        <f t="shared" si="139"/>
        <v>72.570870408699406</v>
      </c>
      <c r="Q311" s="123">
        <f t="shared" si="139"/>
        <v>76.364766706998225</v>
      </c>
      <c r="R311" s="123">
        <f t="shared" ref="R311:V311" si="140">SUM(R312:R313)</f>
        <v>82.174918826890973</v>
      </c>
      <c r="S311" s="123">
        <f t="shared" si="140"/>
        <v>79.851488567370268</v>
      </c>
      <c r="T311" s="123">
        <f t="shared" si="140"/>
        <v>78.275748403720371</v>
      </c>
      <c r="U311" s="123">
        <f t="shared" si="140"/>
        <v>79.857047518811953</v>
      </c>
      <c r="V311" s="123">
        <f t="shared" si="140"/>
        <v>72.393229624251049</v>
      </c>
      <c r="W311" s="123">
        <f t="shared" ref="W311:Y311" si="141">SUM(W312:W313)</f>
        <v>83.629801923762827</v>
      </c>
      <c r="X311" s="123">
        <f t="shared" si="141"/>
        <v>74.367739857830898</v>
      </c>
      <c r="Y311" s="123">
        <f t="shared" si="141"/>
        <v>74.120602210854329</v>
      </c>
      <c r="DA311" s="130" t="s">
        <v>2991</v>
      </c>
    </row>
    <row r="312" spans="1:105" ht="12" customHeight="1" x14ac:dyDescent="0.25">
      <c r="A312" s="97" t="s">
        <v>199</v>
      </c>
      <c r="B312" s="99">
        <v>88.273209610247093</v>
      </c>
      <c r="C312" s="99">
        <v>92.756898087445876</v>
      </c>
      <c r="D312" s="99">
        <v>86.463176875121292</v>
      </c>
      <c r="E312" s="99">
        <v>93.531062472072051</v>
      </c>
      <c r="F312" s="99">
        <v>95.530175961357443</v>
      </c>
      <c r="G312" s="99">
        <v>93.521223339414121</v>
      </c>
      <c r="H312" s="99">
        <v>86.573427022029449</v>
      </c>
      <c r="I312" s="99">
        <v>80.591132103357836</v>
      </c>
      <c r="J312" s="99">
        <v>84.923714035192859</v>
      </c>
      <c r="K312" s="99">
        <v>85.111790312729795</v>
      </c>
      <c r="L312" s="99">
        <v>92.899069441509837</v>
      </c>
      <c r="M312" s="99">
        <v>74.937157238386746</v>
      </c>
      <c r="N312" s="99">
        <v>85.454052095558367</v>
      </c>
      <c r="O312" s="99">
        <v>92.009919065249122</v>
      </c>
      <c r="P312" s="99">
        <v>71.988467994238931</v>
      </c>
      <c r="Q312" s="99">
        <v>75.755915331355595</v>
      </c>
      <c r="R312" s="99">
        <v>81.522569133552793</v>
      </c>
      <c r="S312" s="99">
        <v>79.221471359255332</v>
      </c>
      <c r="T312" s="99">
        <v>77.663277702350143</v>
      </c>
      <c r="U312" s="99">
        <v>79.233003462702214</v>
      </c>
      <c r="V312" s="99">
        <v>71.83204278142972</v>
      </c>
      <c r="W312" s="99">
        <v>82.976852943413164</v>
      </c>
      <c r="X312" s="99">
        <v>73.799641723683507</v>
      </c>
      <c r="Y312" s="99">
        <v>73.555232728216509</v>
      </c>
      <c r="DA312" s="63" t="s">
        <v>2992</v>
      </c>
    </row>
    <row r="313" spans="1:105" ht="12" customHeight="1" x14ac:dyDescent="0.25">
      <c r="A313" s="97" t="s">
        <v>53</v>
      </c>
      <c r="B313" s="99">
        <v>0.88606765393208997</v>
      </c>
      <c r="C313" s="99">
        <v>0.9074009186951254</v>
      </c>
      <c r="D313" s="99">
        <v>0.83468000389609576</v>
      </c>
      <c r="E313" s="99">
        <v>0.86121890233418452</v>
      </c>
      <c r="F313" s="99">
        <v>0.88639794747683742</v>
      </c>
      <c r="G313" s="99">
        <v>0.84778497765622263</v>
      </c>
      <c r="H313" s="99">
        <v>0.76996416661734757</v>
      </c>
      <c r="I313" s="99">
        <v>0.71674933616029646</v>
      </c>
      <c r="J313" s="99">
        <v>0.74343931654712336</v>
      </c>
      <c r="K313" s="99">
        <v>0.72358858614530897</v>
      </c>
      <c r="L313" s="99">
        <v>0.7844355259747342</v>
      </c>
      <c r="M313" s="99">
        <v>0.61827701622205911</v>
      </c>
      <c r="N313" s="99">
        <v>0.70529190282546927</v>
      </c>
      <c r="O313" s="99">
        <v>0.75215336549594092</v>
      </c>
      <c r="P313" s="99">
        <v>0.58240241446047136</v>
      </c>
      <c r="Q313" s="99">
        <v>0.60885137564262548</v>
      </c>
      <c r="R313" s="99">
        <v>0.65234969333818715</v>
      </c>
      <c r="S313" s="99">
        <v>0.63001720811493611</v>
      </c>
      <c r="T313" s="99">
        <v>0.61247070137022985</v>
      </c>
      <c r="U313" s="99">
        <v>0.62404405610973224</v>
      </c>
      <c r="V313" s="99">
        <v>0.56118684282133291</v>
      </c>
      <c r="W313" s="99">
        <v>0.6529489803496672</v>
      </c>
      <c r="X313" s="99">
        <v>0.56809813414739418</v>
      </c>
      <c r="Y313" s="99">
        <v>0.56536948263781772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0.43185763315194281</v>
      </c>
      <c r="C314" s="123">
        <f t="shared" si="142"/>
        <v>0.56608468934421574</v>
      </c>
      <c r="D314" s="123">
        <f t="shared" si="142"/>
        <v>0.46413612975038437</v>
      </c>
      <c r="E314" s="123">
        <f t="shared" si="142"/>
        <v>1.6091535878494878</v>
      </c>
      <c r="F314" s="123">
        <f t="shared" si="142"/>
        <v>0.53758066261754034</v>
      </c>
      <c r="G314" s="123">
        <f t="shared" si="142"/>
        <v>0.79471552253822908</v>
      </c>
      <c r="H314" s="123">
        <f t="shared" si="142"/>
        <v>1.1781335842115865</v>
      </c>
      <c r="I314" s="123">
        <f t="shared" si="142"/>
        <v>0.5492297502792578</v>
      </c>
      <c r="J314" s="123">
        <f t="shared" si="142"/>
        <v>0.57600390637795751</v>
      </c>
      <c r="K314" s="123">
        <f t="shared" si="142"/>
        <v>0.7016947569979145</v>
      </c>
      <c r="L314" s="123">
        <f t="shared" si="142"/>
        <v>0.72896270378216399</v>
      </c>
      <c r="M314" s="123">
        <f t="shared" si="142"/>
        <v>0.7927253436896774</v>
      </c>
      <c r="N314" s="123">
        <f t="shared" si="142"/>
        <v>0.84897929557075358</v>
      </c>
      <c r="O314" s="123">
        <f t="shared" si="142"/>
        <v>0.93965855744118831</v>
      </c>
      <c r="P314" s="123">
        <f t="shared" si="142"/>
        <v>1.0028226866912637</v>
      </c>
      <c r="Q314" s="123">
        <f t="shared" si="142"/>
        <v>1.0874351220572813</v>
      </c>
      <c r="R314" s="123">
        <f t="shared" si="142"/>
        <v>1.333492700586584</v>
      </c>
      <c r="S314" s="123">
        <f t="shared" si="142"/>
        <v>1.3335443327513137</v>
      </c>
      <c r="T314" s="123">
        <f t="shared" si="142"/>
        <v>1.4696243433542693</v>
      </c>
      <c r="U314" s="123">
        <f t="shared" si="142"/>
        <v>1.6364791659635818</v>
      </c>
      <c r="V314" s="123">
        <f t="shared" si="142"/>
        <v>2.0616116579249057</v>
      </c>
      <c r="W314" s="123">
        <f t="shared" si="142"/>
        <v>2.2004500631631987</v>
      </c>
      <c r="X314" s="123">
        <f t="shared" si="142"/>
        <v>1.6314985052842064</v>
      </c>
      <c r="Y314" s="123">
        <f t="shared" si="142"/>
        <v>1.6378826494220395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0.43185763315194281</v>
      </c>
      <c r="C315" s="99">
        <f>RES_hhdet_tess!C86</f>
        <v>0.56608468934421574</v>
      </c>
      <c r="D315" s="99">
        <f>RES_hhdet_tess!D86</f>
        <v>0.46413612975038437</v>
      </c>
      <c r="E315" s="99">
        <f>RES_hhdet_tess!E86</f>
        <v>1.6091535878494878</v>
      </c>
      <c r="F315" s="99">
        <f>RES_hhdet_tess!F86</f>
        <v>0.53758066261754034</v>
      </c>
      <c r="G315" s="99">
        <f>RES_hhdet_tess!G86</f>
        <v>0.79471552253822908</v>
      </c>
      <c r="H315" s="99">
        <f>RES_hhdet_tess!H86</f>
        <v>1.1781335842115865</v>
      </c>
      <c r="I315" s="99">
        <f>RES_hhdet_tess!I86</f>
        <v>0.5492297502792578</v>
      </c>
      <c r="J315" s="99">
        <f>RES_hhdet_tess!J86</f>
        <v>0.57600390637795751</v>
      </c>
      <c r="K315" s="99">
        <f>RES_hhdet_tess!K86</f>
        <v>0.7016947569979145</v>
      </c>
      <c r="L315" s="99">
        <f>RES_hhdet_tess!L86</f>
        <v>0.72896270378216399</v>
      </c>
      <c r="M315" s="99">
        <f>RES_hhdet_tess!M86</f>
        <v>0.7927253436896774</v>
      </c>
      <c r="N315" s="99">
        <f>RES_hhdet_tess!N86</f>
        <v>0.84897929557075358</v>
      </c>
      <c r="O315" s="99">
        <f>RES_hhdet_tess!O86</f>
        <v>0.93965855744118831</v>
      </c>
      <c r="P315" s="99">
        <f>RES_hhdet_tess!P86</f>
        <v>1.0028226866912637</v>
      </c>
      <c r="Q315" s="99">
        <f>RES_hhdet_tess!Q86</f>
        <v>1.0874351220572813</v>
      </c>
      <c r="R315" s="99">
        <f>RES_hhdet_tess!R86</f>
        <v>1.333492700586584</v>
      </c>
      <c r="S315" s="99">
        <f>RES_hhdet_tess!S86</f>
        <v>1.3335443327513137</v>
      </c>
      <c r="T315" s="99">
        <f>RES_hhdet_tess!T86</f>
        <v>1.4696243433542693</v>
      </c>
      <c r="U315" s="99">
        <f>RES_hhdet_tess!U86</f>
        <v>1.6364791659635818</v>
      </c>
      <c r="V315" s="99">
        <f>RES_hhdet_tess!V86</f>
        <v>2.0616116579249057</v>
      </c>
      <c r="W315" s="99">
        <f>RES_hhdet_tess!W86</f>
        <v>2.2004500631631987</v>
      </c>
      <c r="X315" s="99">
        <f>RES_hhdet_tess!X86</f>
        <v>1.6314985052842064</v>
      </c>
      <c r="Y315" s="99">
        <f>RES_hhdet_tess!Y86</f>
        <v>1.6378826494220395</v>
      </c>
      <c r="DA315" s="63" t="s">
        <v>2995</v>
      </c>
    </row>
    <row r="316" spans="1:105" ht="12" customHeight="1" x14ac:dyDescent="0.25">
      <c r="A316" s="121" t="s">
        <v>55</v>
      </c>
      <c r="B316" s="123">
        <v>10.416422785666713</v>
      </c>
      <c r="C316" s="123">
        <v>10.045388620575199</v>
      </c>
      <c r="D316" s="123">
        <v>10.040067593637666</v>
      </c>
      <c r="E316" s="123">
        <v>10.503772665547441</v>
      </c>
      <c r="F316" s="123">
        <v>10.529913310649501</v>
      </c>
      <c r="G316" s="123">
        <v>9.7952599841379193</v>
      </c>
      <c r="H316" s="123">
        <v>10.053285900677935</v>
      </c>
      <c r="I316" s="123">
        <v>10.138089192398287</v>
      </c>
      <c r="J316" s="123">
        <v>10.176401341057016</v>
      </c>
      <c r="K316" s="123">
        <v>9.4663733449790541</v>
      </c>
      <c r="L316" s="123">
        <v>10.374093692099882</v>
      </c>
      <c r="M316" s="123">
        <v>11.084612889159418</v>
      </c>
      <c r="N316" s="123">
        <v>11.734411622736602</v>
      </c>
      <c r="O316" s="123">
        <v>12.350343328617244</v>
      </c>
      <c r="P316" s="123">
        <v>11.124092673686686</v>
      </c>
      <c r="Q316" s="123">
        <v>11.608258526048616</v>
      </c>
      <c r="R316" s="123">
        <v>11.711426372686892</v>
      </c>
      <c r="S316" s="123">
        <v>12.431267605056252</v>
      </c>
      <c r="T316" s="123">
        <v>12.547883714005966</v>
      </c>
      <c r="U316" s="123">
        <v>12.361255255300495</v>
      </c>
      <c r="V316" s="123">
        <v>12.761478707134122</v>
      </c>
      <c r="W316" s="123">
        <v>12.433928641484787</v>
      </c>
      <c r="X316" s="123">
        <v>9.4277622840209592</v>
      </c>
      <c r="Y316" s="123">
        <v>8.7709825496886591</v>
      </c>
      <c r="DA316" s="130" t="s">
        <v>2996</v>
      </c>
    </row>
    <row r="317" spans="1:105" ht="12" customHeight="1" x14ac:dyDescent="0.25">
      <c r="A317" s="97" t="s">
        <v>132</v>
      </c>
      <c r="B317" s="99">
        <v>10.137517671994914</v>
      </c>
      <c r="C317" s="99">
        <v>9.9125012054716048</v>
      </c>
      <c r="D317" s="99">
        <v>9.9274332081440591</v>
      </c>
      <c r="E317" s="99">
        <v>10.663810214293179</v>
      </c>
      <c r="F317" s="99">
        <v>10.405181510738178</v>
      </c>
      <c r="G317" s="99">
        <v>9.8790646941980924</v>
      </c>
      <c r="H317" s="99">
        <v>9.9389130695835188</v>
      </c>
      <c r="I317" s="99">
        <v>10.172099486683859</v>
      </c>
      <c r="J317" s="99">
        <v>9.9693665446443624</v>
      </c>
      <c r="K317" s="99">
        <v>9.850157333161782</v>
      </c>
      <c r="L317" s="99">
        <v>11.910841250336096</v>
      </c>
      <c r="M317" s="99">
        <v>11.771544942249713</v>
      </c>
      <c r="N317" s="99">
        <v>11.355523060144408</v>
      </c>
      <c r="O317" s="99">
        <v>11.681844458098459</v>
      </c>
      <c r="P317" s="99">
        <v>11.65197417021508</v>
      </c>
      <c r="Q317" s="99">
        <v>11.506553955862612</v>
      </c>
      <c r="R317" s="99">
        <v>11.584599140138534</v>
      </c>
      <c r="S317" s="99">
        <v>12.138994531379382</v>
      </c>
      <c r="T317" s="99">
        <v>12.344894759000157</v>
      </c>
      <c r="U317" s="99">
        <v>12.065269407022438</v>
      </c>
      <c r="V317" s="99">
        <v>10.429317673704846</v>
      </c>
      <c r="W317" s="99">
        <v>10.904351456778414</v>
      </c>
      <c r="X317" s="99">
        <v>10.100464431581281</v>
      </c>
      <c r="Y317" s="99">
        <v>9.1030242861654997</v>
      </c>
      <c r="DA317" s="63" t="s">
        <v>2997</v>
      </c>
    </row>
    <row r="318" spans="1:105" ht="12" customHeight="1" x14ac:dyDescent="0.25">
      <c r="A318" s="97" t="s">
        <v>131</v>
      </c>
      <c r="B318" s="99">
        <v>10.137517671994917</v>
      </c>
      <c r="C318" s="99">
        <v>9.9125090435415792</v>
      </c>
      <c r="D318" s="99">
        <v>9.9274668650713984</v>
      </c>
      <c r="E318" s="99">
        <v>10.66377491569026</v>
      </c>
      <c r="F318" s="99">
        <v>10.405291153453131</v>
      </c>
      <c r="G318" s="99">
        <v>9.8789348933039935</v>
      </c>
      <c r="H318" s="99">
        <v>9.9386746388072886</v>
      </c>
      <c r="I318" s="99">
        <v>10.171518682017219</v>
      </c>
      <c r="J318" s="99">
        <v>9.9685171008488727</v>
      </c>
      <c r="K318" s="99">
        <v>9.8485358870387198</v>
      </c>
      <c r="L318" s="99">
        <v>11.901987120369318</v>
      </c>
      <c r="M318" s="99">
        <v>11.768650284743334</v>
      </c>
      <c r="N318" s="99">
        <v>11.353891366809275</v>
      </c>
      <c r="O318" s="99">
        <v>11.683891098614469</v>
      </c>
      <c r="P318" s="99">
        <v>11.653501785196799</v>
      </c>
      <c r="Q318" s="99">
        <v>11.509371779908115</v>
      </c>
      <c r="R318" s="99">
        <v>11.588100161551527</v>
      </c>
      <c r="S318" s="99">
        <v>12.14472534886618</v>
      </c>
      <c r="T318" s="99">
        <v>12.349817475947953</v>
      </c>
      <c r="U318" s="99">
        <v>12.066040630164311</v>
      </c>
      <c r="V318" s="99">
        <v>10.431033343367142</v>
      </c>
      <c r="W318" s="99">
        <v>10.901321287406491</v>
      </c>
      <c r="X318" s="99">
        <v>10.097535895202505</v>
      </c>
      <c r="Y318" s="99">
        <v>9.1014220004053339</v>
      </c>
      <c r="DA318" s="63" t="s">
        <v>2998</v>
      </c>
    </row>
    <row r="319" spans="1:105" ht="12" customHeight="1" x14ac:dyDescent="0.25">
      <c r="A319" s="100" t="s">
        <v>199</v>
      </c>
      <c r="B319" s="102">
        <v>2.5615704319657482</v>
      </c>
      <c r="C319" s="102">
        <v>2.3738933523857257</v>
      </c>
      <c r="D319" s="102">
        <v>2.1713758210442364</v>
      </c>
      <c r="E319" s="102">
        <v>2.5851983253371422</v>
      </c>
      <c r="F319" s="102">
        <v>2.4431015196465258</v>
      </c>
      <c r="G319" s="102">
        <v>2.1099415390022069</v>
      </c>
      <c r="H319" s="102">
        <v>2.0101271525318123</v>
      </c>
      <c r="I319" s="102">
        <v>2.4828406729009922</v>
      </c>
      <c r="J319" s="102">
        <v>2.23749593136117</v>
      </c>
      <c r="K319" s="102">
        <v>2.0147069375874445</v>
      </c>
      <c r="L319" s="102">
        <v>5.3275774653842181</v>
      </c>
      <c r="M319" s="102">
        <v>2.3266472869974923</v>
      </c>
      <c r="N319" s="102">
        <v>2.8997526332243599</v>
      </c>
      <c r="O319" s="102">
        <v>3.1212219996009223</v>
      </c>
      <c r="P319" s="102">
        <v>2.2314510172803699</v>
      </c>
      <c r="Q319" s="102">
        <v>2.5419123775170069</v>
      </c>
      <c r="R319" s="102">
        <v>2.4113916225802194</v>
      </c>
      <c r="S319" s="102">
        <v>2.8397069142852969</v>
      </c>
      <c r="T319" s="102">
        <v>2.8657754852001895</v>
      </c>
      <c r="U319" s="102">
        <v>2.5534126527247087</v>
      </c>
      <c r="V319" s="102">
        <v>2.2477166781229054</v>
      </c>
      <c r="W319" s="102">
        <v>2.3832374425027654</v>
      </c>
      <c r="X319" s="102">
        <v>0.86510575676795765</v>
      </c>
      <c r="Y319" s="102">
        <v>0.63110384631881167</v>
      </c>
      <c r="DA319" s="131" t="s">
        <v>2999</v>
      </c>
    </row>
    <row r="320" spans="1:105" ht="12" customHeight="1" x14ac:dyDescent="0.25">
      <c r="A320" s="103" t="s">
        <v>52</v>
      </c>
      <c r="B320" s="105">
        <v>7.5759472400291683</v>
      </c>
      <c r="C320" s="105">
        <v>7.5386156911558553</v>
      </c>
      <c r="D320" s="105">
        <v>7.7560910440271646</v>
      </c>
      <c r="E320" s="105">
        <v>8.0785765903531157</v>
      </c>
      <c r="F320" s="105">
        <v>7.962189633806604</v>
      </c>
      <c r="G320" s="105">
        <v>7.7689933543017862</v>
      </c>
      <c r="H320" s="105">
        <v>7.9285474862754759</v>
      </c>
      <c r="I320" s="105">
        <v>7.6886780091162255</v>
      </c>
      <c r="J320" s="105">
        <v>7.7310211694877031</v>
      </c>
      <c r="K320" s="105">
        <v>7.8338289494512763</v>
      </c>
      <c r="L320" s="105">
        <v>6.5744096549851001</v>
      </c>
      <c r="M320" s="105">
        <v>9.442002997745842</v>
      </c>
      <c r="N320" s="105">
        <v>8.4541387335849141</v>
      </c>
      <c r="O320" s="105">
        <v>8.5626690990135472</v>
      </c>
      <c r="P320" s="105">
        <v>9.4220507679164296</v>
      </c>
      <c r="Q320" s="105">
        <v>8.9674594023911069</v>
      </c>
      <c r="R320" s="105">
        <v>9.1767085389713063</v>
      </c>
      <c r="S320" s="105">
        <v>9.3050184345808837</v>
      </c>
      <c r="T320" s="105">
        <v>9.484041990747766</v>
      </c>
      <c r="U320" s="105">
        <v>9.5126279774396032</v>
      </c>
      <c r="V320" s="105">
        <v>8.1833166652442344</v>
      </c>
      <c r="W320" s="105">
        <v>8.5180838449037264</v>
      </c>
      <c r="X320" s="105">
        <v>9.2324301384345464</v>
      </c>
      <c r="Y320" s="105">
        <v>8.4703181540865238</v>
      </c>
      <c r="DA320" s="132" t="s">
        <v>3000</v>
      </c>
    </row>
    <row r="321" spans="1:105" ht="12" customHeight="1" x14ac:dyDescent="0.25">
      <c r="A321" s="106" t="s">
        <v>124</v>
      </c>
      <c r="B321" s="102">
        <v>10.271107492597862</v>
      </c>
      <c r="C321" s="102">
        <v>9.9750635189713392</v>
      </c>
      <c r="D321" s="102">
        <v>10.345786312945746</v>
      </c>
      <c r="E321" s="102">
        <v>10.150103675783045</v>
      </c>
      <c r="F321" s="102">
        <v>10.39360010038042</v>
      </c>
      <c r="G321" s="102">
        <v>10.182791691807543</v>
      </c>
      <c r="H321" s="102">
        <v>9.9714047715612057</v>
      </c>
      <c r="I321" s="102">
        <v>10.380434995771585</v>
      </c>
      <c r="J321" s="102">
        <v>9.7901815847950608</v>
      </c>
      <c r="K321" s="102">
        <v>9.9169231067212333</v>
      </c>
      <c r="L321" s="102">
        <v>10.485231501347133</v>
      </c>
      <c r="M321" s="102">
        <v>11.340258309267206</v>
      </c>
      <c r="N321" s="102">
        <v>11.348582052952276</v>
      </c>
      <c r="O321" s="102">
        <v>11.41445754687113</v>
      </c>
      <c r="P321" s="102">
        <v>11.463704545035863</v>
      </c>
      <c r="Q321" s="102">
        <v>11.46083803521964</v>
      </c>
      <c r="R321" s="102">
        <v>11.673870373628127</v>
      </c>
      <c r="S321" s="102">
        <v>12.443939054252128</v>
      </c>
      <c r="T321" s="102">
        <v>12.589680360765971</v>
      </c>
      <c r="U321" s="102">
        <v>12.311816065606621</v>
      </c>
      <c r="V321" s="102">
        <v>12.722165935199582</v>
      </c>
      <c r="W321" s="102">
        <v>13.898986919620459</v>
      </c>
      <c r="X321" s="102">
        <v>9.4733731352857902</v>
      </c>
      <c r="Y321" s="102">
        <v>8.4480850107149354</v>
      </c>
      <c r="DA321" s="131" t="s">
        <v>3001</v>
      </c>
    </row>
    <row r="322" spans="1:105" ht="12" customHeight="1" x14ac:dyDescent="0.25">
      <c r="A322" s="107" t="s">
        <v>123</v>
      </c>
      <c r="B322" s="105">
        <v>10.271107492597864</v>
      </c>
      <c r="C322" s="105">
        <v>9.9750725322614624</v>
      </c>
      <c r="D322" s="105">
        <v>10.345718718635762</v>
      </c>
      <c r="E322" s="105">
        <v>10.150216232015318</v>
      </c>
      <c r="F322" s="105">
        <v>10.39341726903181</v>
      </c>
      <c r="G322" s="105">
        <v>10.182161959673085</v>
      </c>
      <c r="H322" s="105">
        <v>9.9710614518663068</v>
      </c>
      <c r="I322" s="105">
        <v>10.378981051093955</v>
      </c>
      <c r="J322" s="105">
        <v>9.7889819337656974</v>
      </c>
      <c r="K322" s="105">
        <v>9.9144255102383134</v>
      </c>
      <c r="L322" s="105">
        <v>10.478593211051159</v>
      </c>
      <c r="M322" s="105">
        <v>11.337402707014309</v>
      </c>
      <c r="N322" s="105">
        <v>11.348356524523091</v>
      </c>
      <c r="O322" s="105">
        <v>11.417111490936895</v>
      </c>
      <c r="P322" s="105">
        <v>11.464951517819021</v>
      </c>
      <c r="Q322" s="105">
        <v>11.461499834351928</v>
      </c>
      <c r="R322" s="105">
        <v>11.674289795457131</v>
      </c>
      <c r="S322" s="105">
        <v>12.443923633851059</v>
      </c>
      <c r="T322" s="105">
        <v>12.587933220051614</v>
      </c>
      <c r="U322" s="105">
        <v>12.311094018219537</v>
      </c>
      <c r="V322" s="105">
        <v>12.721603204718662</v>
      </c>
      <c r="W322" s="105">
        <v>13.901573726722928</v>
      </c>
      <c r="X322" s="105">
        <v>9.4756918185084853</v>
      </c>
      <c r="Y322" s="105">
        <v>8.4499325394546307</v>
      </c>
      <c r="DA322" s="132" t="s">
        <v>3002</v>
      </c>
    </row>
    <row r="323" spans="1:105" ht="12" customHeight="1" x14ac:dyDescent="0.25">
      <c r="A323" s="108" t="s">
        <v>50</v>
      </c>
      <c r="B323" s="99">
        <v>2.5955579475121384</v>
      </c>
      <c r="C323" s="99">
        <v>2.3889088050726683</v>
      </c>
      <c r="D323" s="99">
        <v>2.2634301284793112</v>
      </c>
      <c r="E323" s="99">
        <v>2.4602026415368496</v>
      </c>
      <c r="F323" s="99">
        <v>2.4403683421123268</v>
      </c>
      <c r="G323" s="99">
        <v>2.1751879567775463</v>
      </c>
      <c r="H323" s="99">
        <v>2.0165253140666075</v>
      </c>
      <c r="I323" s="99">
        <v>2.5339960445072829</v>
      </c>
      <c r="J323" s="99">
        <v>2.1962843579914533</v>
      </c>
      <c r="K323" s="99">
        <v>2.0280579374488608</v>
      </c>
      <c r="L323" s="99">
        <v>4.684740589733682</v>
      </c>
      <c r="M323" s="99">
        <v>2.2369019904730303</v>
      </c>
      <c r="N323" s="99">
        <v>2.8963163834393932</v>
      </c>
      <c r="O323" s="99">
        <v>3.0485238100717624</v>
      </c>
      <c r="P323" s="99">
        <v>2.1961230960280811</v>
      </c>
      <c r="Q323" s="99">
        <v>2.5289100002508991</v>
      </c>
      <c r="R323" s="99">
        <v>2.427742115799902</v>
      </c>
      <c r="S323" s="99">
        <v>2.9084725302912369</v>
      </c>
      <c r="T323" s="99">
        <v>2.9180036315064237</v>
      </c>
      <c r="U323" s="99">
        <v>2.6041527953733188</v>
      </c>
      <c r="V323" s="99">
        <v>2.7433851409934173</v>
      </c>
      <c r="W323" s="99">
        <v>3.0639991425628166</v>
      </c>
      <c r="X323" s="99">
        <v>0.79502099045045249</v>
      </c>
      <c r="Y323" s="99">
        <v>0.56147365111369263</v>
      </c>
      <c r="DA323" s="63" t="s">
        <v>3003</v>
      </c>
    </row>
    <row r="324" spans="1:105" ht="12" customHeight="1" x14ac:dyDescent="0.25">
      <c r="A324" s="108" t="s">
        <v>52</v>
      </c>
      <c r="B324" s="99">
        <v>7.6755495450857234</v>
      </c>
      <c r="C324" s="99">
        <v>7.5861637271887918</v>
      </c>
      <c r="D324" s="99">
        <v>8.0822885901564501</v>
      </c>
      <c r="E324" s="99">
        <v>7.6900135904784657</v>
      </c>
      <c r="F324" s="99">
        <v>7.9530489269194833</v>
      </c>
      <c r="G324" s="99">
        <v>8.0069740028955376</v>
      </c>
      <c r="H324" s="99">
        <v>7.9545361377996997</v>
      </c>
      <c r="I324" s="99">
        <v>7.844985006586672</v>
      </c>
      <c r="J324" s="99">
        <v>7.5926975757742445</v>
      </c>
      <c r="K324" s="99">
        <v>7.8863675727894531</v>
      </c>
      <c r="L324" s="99">
        <v>5.7938526213174795</v>
      </c>
      <c r="M324" s="99">
        <v>9.1005007165412799</v>
      </c>
      <c r="N324" s="99">
        <v>8.4520401410836961</v>
      </c>
      <c r="O324" s="99">
        <v>8.3685876808651329</v>
      </c>
      <c r="P324" s="99">
        <v>9.2688284217909391</v>
      </c>
      <c r="Q324" s="99">
        <v>8.9325898341010301</v>
      </c>
      <c r="R324" s="99">
        <v>9.2465476796572297</v>
      </c>
      <c r="S324" s="99">
        <v>9.5354511035598222</v>
      </c>
      <c r="T324" s="99">
        <v>9.6699295885451928</v>
      </c>
      <c r="U324" s="99">
        <v>9.7069412228462184</v>
      </c>
      <c r="V324" s="99">
        <v>9.9782180637252456</v>
      </c>
      <c r="W324" s="99">
        <v>10.837574584160111</v>
      </c>
      <c r="X324" s="99">
        <v>8.6806708280580303</v>
      </c>
      <c r="Y324" s="99">
        <v>7.8884588883409386</v>
      </c>
      <c r="DA324" s="63" t="s">
        <v>3004</v>
      </c>
    </row>
    <row r="325" spans="1:105" ht="12" customHeight="1" x14ac:dyDescent="0.25">
      <c r="A325" s="106" t="s">
        <v>122</v>
      </c>
      <c r="B325" s="102">
        <v>10.448176556217046</v>
      </c>
      <c r="C325" s="102">
        <v>10.060787888794152</v>
      </c>
      <c r="D325" s="102">
        <v>10.009202651701941</v>
      </c>
      <c r="E325" s="102">
        <v>10.534877395785823</v>
      </c>
      <c r="F325" s="102">
        <v>10.551510510302339</v>
      </c>
      <c r="G325" s="102">
        <v>9.7503979165510497</v>
      </c>
      <c r="H325" s="102">
        <v>10.068106997165092</v>
      </c>
      <c r="I325" s="102">
        <v>10.114643226939849</v>
      </c>
      <c r="J325" s="102">
        <v>10.221239080557238</v>
      </c>
      <c r="K325" s="102">
        <v>9.4075066495487718</v>
      </c>
      <c r="L325" s="102">
        <v>10.268811891282342</v>
      </c>
      <c r="M325" s="102">
        <v>11.02874541677463</v>
      </c>
      <c r="N325" s="102">
        <v>11.774691643985806</v>
      </c>
      <c r="O325" s="102">
        <v>12.425492571573796</v>
      </c>
      <c r="P325" s="102">
        <v>11.086025019381184</v>
      </c>
      <c r="Q325" s="102">
        <v>11.618526474411739</v>
      </c>
      <c r="R325" s="102">
        <v>11.717648094997552</v>
      </c>
      <c r="S325" s="102">
        <v>12.441159126041116</v>
      </c>
      <c r="T325" s="102">
        <v>12.552863557476508</v>
      </c>
      <c r="U325" s="102">
        <v>12.373018318669214</v>
      </c>
      <c r="V325" s="102">
        <v>12.862573249189367</v>
      </c>
      <c r="W325" s="102">
        <v>12.471115954553667</v>
      </c>
      <c r="X325" s="102">
        <v>9.3689735592555348</v>
      </c>
      <c r="Y325" s="102">
        <v>8.7455083321284057</v>
      </c>
      <c r="DA325" s="131" t="s">
        <v>3005</v>
      </c>
    </row>
    <row r="326" spans="1:105" ht="12" customHeight="1" x14ac:dyDescent="0.25">
      <c r="A326" s="107" t="s">
        <v>121</v>
      </c>
      <c r="B326" s="105">
        <v>10.448176556217048</v>
      </c>
      <c r="C326" s="105">
        <v>10.060691131830362</v>
      </c>
      <c r="D326" s="105">
        <v>10.008970139033122</v>
      </c>
      <c r="E326" s="105">
        <v>10.534704652619917</v>
      </c>
      <c r="F326" s="105">
        <v>10.551417580892966</v>
      </c>
      <c r="G326" s="105">
        <v>9.7503797668778205</v>
      </c>
      <c r="H326" s="105">
        <v>10.068388384351938</v>
      </c>
      <c r="I326" s="105">
        <v>10.113436994089909</v>
      </c>
      <c r="J326" s="105">
        <v>10.219885577087851</v>
      </c>
      <c r="K326" s="105">
        <v>9.4060996396421004</v>
      </c>
      <c r="L326" s="105">
        <v>10.263473111734944</v>
      </c>
      <c r="M326" s="105">
        <v>11.027967679938698</v>
      </c>
      <c r="N326" s="105">
        <v>11.77391096743211</v>
      </c>
      <c r="O326" s="105">
        <v>12.424706776727133</v>
      </c>
      <c r="P326" s="105">
        <v>11.085045229629266</v>
      </c>
      <c r="Q326" s="105">
        <v>11.618059499485236</v>
      </c>
      <c r="R326" s="105">
        <v>11.718687149094023</v>
      </c>
      <c r="S326" s="105">
        <v>12.443040817972678</v>
      </c>
      <c r="T326" s="105">
        <v>12.557368320555831</v>
      </c>
      <c r="U326" s="105">
        <v>12.377524006990866</v>
      </c>
      <c r="V326" s="105">
        <v>12.863729341890418</v>
      </c>
      <c r="W326" s="105">
        <v>12.471191475395758</v>
      </c>
      <c r="X326" s="105">
        <v>9.3729304496168631</v>
      </c>
      <c r="Y326" s="105">
        <v>8.7480094302309084</v>
      </c>
      <c r="DA326" s="132" t="s">
        <v>3006</v>
      </c>
    </row>
    <row r="327" spans="1:105" ht="12" customHeight="1" x14ac:dyDescent="0.25">
      <c r="A327" s="108" t="s">
        <v>53</v>
      </c>
      <c r="B327" s="99">
        <v>2.64106732216597</v>
      </c>
      <c r="C327" s="99">
        <v>2.4097823772905334</v>
      </c>
      <c r="D327" s="99">
        <v>2.1886856096679463</v>
      </c>
      <c r="E327" s="99">
        <v>2.5540492327686559</v>
      </c>
      <c r="F327" s="99">
        <v>2.4777794981871866</v>
      </c>
      <c r="G327" s="99">
        <v>2.0816016874442682</v>
      </c>
      <c r="H327" s="99">
        <v>2.0352828085739736</v>
      </c>
      <c r="I327" s="99">
        <v>2.4691929527030165</v>
      </c>
      <c r="J327" s="99">
        <v>2.2950284208603189</v>
      </c>
      <c r="K327" s="99">
        <v>1.9206115893257953</v>
      </c>
      <c r="L327" s="99">
        <v>4.5885750165213679</v>
      </c>
      <c r="M327" s="99">
        <v>2.1719842586757006</v>
      </c>
      <c r="N327" s="99">
        <v>3.0058456474270629</v>
      </c>
      <c r="O327" s="99">
        <v>3.3173536727796407</v>
      </c>
      <c r="P327" s="99">
        <v>2.1209743821977463</v>
      </c>
      <c r="Q327" s="99">
        <v>2.566248893406065</v>
      </c>
      <c r="R327" s="99">
        <v>2.4373758825449419</v>
      </c>
      <c r="S327" s="99">
        <v>2.9097660695126173</v>
      </c>
      <c r="T327" s="99">
        <v>2.9140179903477019</v>
      </c>
      <c r="U327" s="99">
        <v>2.6210659964182335</v>
      </c>
      <c r="V327" s="99">
        <v>2.7754207656198351</v>
      </c>
      <c r="W327" s="99">
        <v>2.7404491149183388</v>
      </c>
      <c r="X327" s="99">
        <v>0.78863897869349053</v>
      </c>
      <c r="Y327" s="99">
        <v>0.60126590093787424</v>
      </c>
      <c r="DA327" s="63" t="s">
        <v>3007</v>
      </c>
    </row>
    <row r="328" spans="1:105" ht="12" customHeight="1" x14ac:dyDescent="0.25">
      <c r="A328" s="108" t="s">
        <v>52</v>
      </c>
      <c r="B328" s="99">
        <v>7.8071092340510786</v>
      </c>
      <c r="C328" s="99">
        <v>7.6509087545398264</v>
      </c>
      <c r="D328" s="99">
        <v>7.8202845293651775</v>
      </c>
      <c r="E328" s="99">
        <v>7.9806554198512609</v>
      </c>
      <c r="F328" s="99">
        <v>8.073638082705779</v>
      </c>
      <c r="G328" s="99">
        <v>7.6687780794335518</v>
      </c>
      <c r="H328" s="99">
        <v>8.0331055757779648</v>
      </c>
      <c r="I328" s="99">
        <v>7.6442440413868917</v>
      </c>
      <c r="J328" s="99">
        <v>7.9248571562275343</v>
      </c>
      <c r="K328" s="99">
        <v>7.485488050316305</v>
      </c>
      <c r="L328" s="99">
        <v>5.6748980952135772</v>
      </c>
      <c r="M328" s="99">
        <v>8.855983421262998</v>
      </c>
      <c r="N328" s="99">
        <v>8.76806532000505</v>
      </c>
      <c r="O328" s="99">
        <v>9.1073531039474922</v>
      </c>
      <c r="P328" s="99">
        <v>8.9640708474315218</v>
      </c>
      <c r="Q328" s="99">
        <v>9.0518106060791688</v>
      </c>
      <c r="R328" s="99">
        <v>9.281311266549082</v>
      </c>
      <c r="S328" s="99">
        <v>9.5332747484600624</v>
      </c>
      <c r="T328" s="99">
        <v>9.6433503302081274</v>
      </c>
      <c r="U328" s="99">
        <v>9.7564580105726328</v>
      </c>
      <c r="V328" s="99">
        <v>10.088308576270581</v>
      </c>
      <c r="W328" s="99">
        <v>9.7307423604774179</v>
      </c>
      <c r="X328" s="99">
        <v>8.5842914709233717</v>
      </c>
      <c r="Y328" s="99">
        <v>8.146743529293035</v>
      </c>
      <c r="DA328" s="63" t="s">
        <v>3008</v>
      </c>
    </row>
    <row r="329" spans="1:105" ht="12" customHeight="1" x14ac:dyDescent="0.25">
      <c r="A329" s="121" t="s">
        <v>54</v>
      </c>
      <c r="B329" s="123">
        <v>6.4412496987289405</v>
      </c>
      <c r="C329" s="123">
        <v>6.4942978731876053</v>
      </c>
      <c r="D329" s="123">
        <v>6.5381052460990583</v>
      </c>
      <c r="E329" s="123">
        <v>6.2803124851024705</v>
      </c>
      <c r="F329" s="123">
        <v>5.6168882145133088</v>
      </c>
      <c r="G329" s="123">
        <v>5.7746945443050723</v>
      </c>
      <c r="H329" s="123">
        <v>5.8442660571061262</v>
      </c>
      <c r="I329" s="123">
        <v>6.1016976394664759</v>
      </c>
      <c r="J329" s="123">
        <v>6.1067875171714494</v>
      </c>
      <c r="K329" s="123">
        <v>5.0231473727943445</v>
      </c>
      <c r="L329" s="123">
        <v>6.1989941909151192</v>
      </c>
      <c r="M329" s="123">
        <v>6.0835373402434749</v>
      </c>
      <c r="N329" s="123">
        <v>6.4331805270376519</v>
      </c>
      <c r="O329" s="123">
        <v>6.5658859362331006</v>
      </c>
      <c r="P329" s="123">
        <v>5.7589588084214638</v>
      </c>
      <c r="Q329" s="123">
        <v>5.9928268992210754</v>
      </c>
      <c r="R329" s="123">
        <v>5.7537626469458969</v>
      </c>
      <c r="S329" s="123">
        <v>6.0873519713792827</v>
      </c>
      <c r="T329" s="123">
        <v>6.0150719119972917</v>
      </c>
      <c r="U329" s="123">
        <v>5.9206625504006523</v>
      </c>
      <c r="V329" s="123">
        <v>6.1867404196059796</v>
      </c>
      <c r="W329" s="123">
        <v>5.7974752881263125</v>
      </c>
      <c r="X329" s="123">
        <v>6.3402940472384719</v>
      </c>
      <c r="Y329" s="123">
        <v>5.8124681317990179</v>
      </c>
      <c r="DA329" s="130" t="s">
        <v>3009</v>
      </c>
    </row>
    <row r="330" spans="1:105" ht="12" customHeight="1" x14ac:dyDescent="0.25">
      <c r="A330" s="97" t="s">
        <v>202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X330" s="99">
        <v>0</v>
      </c>
      <c r="Y330" s="99">
        <v>0</v>
      </c>
      <c r="DA330" s="63" t="s">
        <v>3010</v>
      </c>
    </row>
    <row r="331" spans="1:105" ht="12" customHeight="1" x14ac:dyDescent="0.25">
      <c r="A331" s="97" t="s">
        <v>50</v>
      </c>
      <c r="B331" s="99">
        <v>6.6361821513813437</v>
      </c>
      <c r="C331" s="99">
        <v>6.360937568405272</v>
      </c>
      <c r="D331" s="99">
        <v>6.4891541291696244</v>
      </c>
      <c r="E331" s="99">
        <v>6.0941774463656024</v>
      </c>
      <c r="F331" s="99">
        <v>5.9712093543457234</v>
      </c>
      <c r="G331" s="99">
        <v>5.8075474180034945</v>
      </c>
      <c r="H331" s="99">
        <v>5.7778571166572528</v>
      </c>
      <c r="I331" s="99">
        <v>6.1129202946772745</v>
      </c>
      <c r="J331" s="99">
        <v>5.7355489941358861</v>
      </c>
      <c r="K331" s="99">
        <v>5.8014801413093391</v>
      </c>
      <c r="L331" s="99">
        <v>5.9511892199599847</v>
      </c>
      <c r="M331" s="99">
        <v>6.2212396202013887</v>
      </c>
      <c r="N331" s="99">
        <v>6.2315313267164587</v>
      </c>
      <c r="O331" s="99">
        <v>6.2036274668660933</v>
      </c>
      <c r="P331" s="99">
        <v>6.2006625136896902</v>
      </c>
      <c r="Q331" s="99">
        <v>6.1293611286354421</v>
      </c>
      <c r="R331" s="99">
        <v>5.6092259867381218</v>
      </c>
      <c r="S331" s="99">
        <v>6.0732738969964801</v>
      </c>
      <c r="T331" s="99">
        <v>5.9311566937720865</v>
      </c>
      <c r="U331" s="99">
        <v>5.9196925709606223</v>
      </c>
      <c r="V331" s="99">
        <v>6.4090506992293479</v>
      </c>
      <c r="W331" s="99">
        <v>6.0999939121388662</v>
      </c>
      <c r="X331" s="99">
        <v>6.0518363645737905</v>
      </c>
      <c r="Y331" s="99">
        <v>5.631300631983021</v>
      </c>
      <c r="DA331" s="63" t="s">
        <v>3011</v>
      </c>
    </row>
    <row r="332" spans="1:105" ht="12" customHeight="1" x14ac:dyDescent="0.25">
      <c r="A332" s="109" t="s">
        <v>120</v>
      </c>
      <c r="B332" s="110">
        <v>6.2774851315479001</v>
      </c>
      <c r="C332" s="110">
        <v>6.6038594786901141</v>
      </c>
      <c r="D332" s="110">
        <v>6.5782160445983022</v>
      </c>
      <c r="E332" s="110">
        <v>6.4320511462041505</v>
      </c>
      <c r="F332" s="110">
        <v>5.321047173998112</v>
      </c>
      <c r="G332" s="110">
        <v>5.7480099620434171</v>
      </c>
      <c r="H332" s="110">
        <v>5.8941667433090768</v>
      </c>
      <c r="I332" s="110">
        <v>6.0937427587107766</v>
      </c>
      <c r="J332" s="110">
        <v>6.3515206663510924</v>
      </c>
      <c r="K332" s="110">
        <v>4.5422830507701608</v>
      </c>
      <c r="L332" s="110">
        <v>6.3436764593755424</v>
      </c>
      <c r="M332" s="110">
        <v>6.0062636360656905</v>
      </c>
      <c r="N332" s="110">
        <v>6.5392912943685415</v>
      </c>
      <c r="O332" s="110">
        <v>6.7496096294809558</v>
      </c>
      <c r="P332" s="110">
        <v>5.5413293335122207</v>
      </c>
      <c r="Q332" s="110">
        <v>5.9285088441901017</v>
      </c>
      <c r="R332" s="110">
        <v>5.8162599853867603</v>
      </c>
      <c r="S332" s="110">
        <v>6.0929797797137049</v>
      </c>
      <c r="T332" s="110">
        <v>6.0462999917665732</v>
      </c>
      <c r="U332" s="110">
        <v>5.9210038135202536</v>
      </c>
      <c r="V332" s="110">
        <v>6.1142190276015</v>
      </c>
      <c r="W332" s="110">
        <v>5.7109411469721012</v>
      </c>
      <c r="X332" s="110">
        <v>6.4070940475909648</v>
      </c>
      <c r="Y332" s="110">
        <v>5.8483391464230445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1.5434839154408624</v>
      </c>
      <c r="C334" s="118">
        <f t="shared" si="143"/>
        <v>1.4644544055757769</v>
      </c>
      <c r="D334" s="118">
        <f t="shared" si="143"/>
        <v>1.4740041130928199</v>
      </c>
      <c r="E334" s="118">
        <f t="shared" si="143"/>
        <v>1.3709744859084561</v>
      </c>
      <c r="F334" s="118">
        <f t="shared" si="143"/>
        <v>1.3521746148914686</v>
      </c>
      <c r="G334" s="118">
        <f t="shared" si="143"/>
        <v>1.2855664886249083</v>
      </c>
      <c r="H334" s="118">
        <f t="shared" si="143"/>
        <v>1.2049020320361969</v>
      </c>
      <c r="I334" s="118">
        <f t="shared" si="143"/>
        <v>1.2137992185449065</v>
      </c>
      <c r="J334" s="118">
        <f t="shared" si="143"/>
        <v>1.0786833848266959</v>
      </c>
      <c r="K334" s="118">
        <f t="shared" si="143"/>
        <v>1.0404150606998279</v>
      </c>
      <c r="L334" s="118">
        <f t="shared" si="143"/>
        <v>1.0181432379860322</v>
      </c>
      <c r="M334" s="118">
        <f t="shared" si="143"/>
        <v>1.0249938906324541</v>
      </c>
      <c r="N334" s="118">
        <f t="shared" si="143"/>
        <v>0.96716143415239075</v>
      </c>
      <c r="O334" s="118">
        <f t="shared" si="143"/>
        <v>0.9272277314873868</v>
      </c>
      <c r="P334" s="118">
        <f t="shared" si="143"/>
        <v>0.90212444417841819</v>
      </c>
      <c r="Q334" s="118">
        <f t="shared" si="143"/>
        <v>0.86248070985365966</v>
      </c>
      <c r="R334" s="118">
        <f t="shared" ref="R334:V334" si="144">R335+R338+R340+R353</f>
        <v>0.75849752255612302</v>
      </c>
      <c r="S334" s="118">
        <f t="shared" si="144"/>
        <v>0.77427740354476682</v>
      </c>
      <c r="T334" s="118">
        <f t="shared" si="144"/>
        <v>0.72180444198343463</v>
      </c>
      <c r="U334" s="118">
        <f t="shared" si="144"/>
        <v>0.68666082735888589</v>
      </c>
      <c r="V334" s="118">
        <f t="shared" si="144"/>
        <v>0.69555136002727969</v>
      </c>
      <c r="W334" s="118">
        <f t="shared" ref="W334:Y334" si="145">W335+W338+W340+W353</f>
        <v>0.61418626641411345</v>
      </c>
      <c r="X334" s="118">
        <f t="shared" si="145"/>
        <v>0.4846989647620526</v>
      </c>
      <c r="Y334" s="118">
        <f t="shared" si="145"/>
        <v>0.3952540242685797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0.41863913851908141</v>
      </c>
      <c r="C340" s="123">
        <v>0.40074436781827283</v>
      </c>
      <c r="D340" s="123">
        <v>0.39223945695214746</v>
      </c>
      <c r="E340" s="123">
        <v>0.35970550650596972</v>
      </c>
      <c r="F340" s="123">
        <v>0.35000708218173998</v>
      </c>
      <c r="G340" s="123">
        <v>0.32715416586692608</v>
      </c>
      <c r="H340" s="123">
        <v>0.29375544975218576</v>
      </c>
      <c r="I340" s="123">
        <v>0.2825311514601706</v>
      </c>
      <c r="J340" s="123">
        <v>0.2418437988600711</v>
      </c>
      <c r="K340" s="123">
        <v>0.22697554752932533</v>
      </c>
      <c r="L340" s="123">
        <v>0.21283307716674899</v>
      </c>
      <c r="M340" s="123">
        <v>0.20425587910785045</v>
      </c>
      <c r="N340" s="123">
        <v>0.17874518032489464</v>
      </c>
      <c r="O340" s="123">
        <v>0.16130420296431017</v>
      </c>
      <c r="P340" s="123">
        <v>0.15125846991857614</v>
      </c>
      <c r="Q340" s="123">
        <v>0.14249700977000476</v>
      </c>
      <c r="R340" s="123">
        <v>0.13752969028129214</v>
      </c>
      <c r="S340" s="123">
        <v>0.13854432116328169</v>
      </c>
      <c r="T340" s="123">
        <v>0.13276718598426285</v>
      </c>
      <c r="U340" s="123">
        <v>0.12321097559084433</v>
      </c>
      <c r="V340" s="123">
        <v>0.11973678695755541</v>
      </c>
      <c r="W340" s="123">
        <v>0.11920943439856496</v>
      </c>
      <c r="X340" s="123">
        <v>6.9944400245484664E-2</v>
      </c>
      <c r="Y340" s="123">
        <v>5.6389827375272046E-2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3.8440293764198734</v>
      </c>
      <c r="C345" s="102">
        <v>3.7152041802145135</v>
      </c>
      <c r="D345" s="102">
        <v>3.8342527826053741</v>
      </c>
      <c r="E345" s="102">
        <v>3.7392849372332302</v>
      </c>
      <c r="F345" s="102">
        <v>3.8013346619571653</v>
      </c>
      <c r="G345" s="102">
        <v>3.6906778609522162</v>
      </c>
      <c r="H345" s="102">
        <v>3.5777497524130184</v>
      </c>
      <c r="I345" s="102">
        <v>3.7035711430619473</v>
      </c>
      <c r="J345" s="102">
        <v>3.4861659913334715</v>
      </c>
      <c r="K345" s="102">
        <v>3.5166671973657735</v>
      </c>
      <c r="L345" s="102">
        <v>3.702871215640831</v>
      </c>
      <c r="M345" s="102">
        <v>3.9813963080461079</v>
      </c>
      <c r="N345" s="102">
        <v>3.9484467835085773</v>
      </c>
      <c r="O345" s="102">
        <v>3.9136913404987554</v>
      </c>
      <c r="P345" s="102">
        <v>3.8691304372494604</v>
      </c>
      <c r="Q345" s="102">
        <v>3.7968784845567454</v>
      </c>
      <c r="R345" s="102">
        <v>3.7904389514831358</v>
      </c>
      <c r="S345" s="102">
        <v>3.936480625039549</v>
      </c>
      <c r="T345" s="102">
        <v>3.8857636235928403</v>
      </c>
      <c r="U345" s="102">
        <v>3.7115387168603178</v>
      </c>
      <c r="V345" s="102">
        <v>3.7579808595068385</v>
      </c>
      <c r="W345" s="102">
        <v>4.0375765233502996</v>
      </c>
      <c r="X345" s="102">
        <v>2.7224287822076714</v>
      </c>
      <c r="Y345" s="102">
        <v>2.4025503150884151</v>
      </c>
      <c r="DA345" s="131" t="s">
        <v>3169</v>
      </c>
    </row>
    <row r="346" spans="1:105" ht="12" customHeight="1" x14ac:dyDescent="0.25">
      <c r="A346" s="107" t="s">
        <v>123</v>
      </c>
      <c r="B346" s="105">
        <v>0.97140459348003161</v>
      </c>
      <c r="C346" s="105">
        <v>0.89003104285937851</v>
      </c>
      <c r="D346" s="105">
        <v>0.83886570407654348</v>
      </c>
      <c r="E346" s="105">
        <v>0.90796513008124768</v>
      </c>
      <c r="F346" s="105">
        <v>0.89294087413822776</v>
      </c>
      <c r="G346" s="105">
        <v>0.78677148681337605</v>
      </c>
      <c r="H346" s="105">
        <v>0.72205419602301546</v>
      </c>
      <c r="I346" s="105">
        <v>0.90145700091530512</v>
      </c>
      <c r="J346" s="105">
        <v>0.7800627018206121</v>
      </c>
      <c r="K346" s="105">
        <v>0.71616362677288348</v>
      </c>
      <c r="L346" s="105">
        <v>1.6449252925624736</v>
      </c>
      <c r="M346" s="105">
        <v>0.78081824283335366</v>
      </c>
      <c r="N346" s="105">
        <v>1.0090756664128644</v>
      </c>
      <c r="O346" s="105">
        <v>1.0595918754244622</v>
      </c>
      <c r="P346" s="105">
        <v>0.74454681761184827</v>
      </c>
      <c r="Q346" s="105">
        <v>0.8441309245090316</v>
      </c>
      <c r="R346" s="105">
        <v>0.79030868356239214</v>
      </c>
      <c r="S346" s="105">
        <v>0.91312715838874436</v>
      </c>
      <c r="T346" s="105">
        <v>0.88321971261480425</v>
      </c>
      <c r="U346" s="105">
        <v>0.77357189196063869</v>
      </c>
      <c r="V346" s="105">
        <v>0.81047410638832929</v>
      </c>
      <c r="W346" s="105">
        <v>0.89126825188182424</v>
      </c>
      <c r="X346" s="105">
        <v>0.2278396133398978</v>
      </c>
      <c r="Y346" s="105">
        <v>0.15950453752287166</v>
      </c>
      <c r="DA346" s="132" t="s">
        <v>3170</v>
      </c>
    </row>
    <row r="347" spans="1:105" ht="12" customHeight="1" x14ac:dyDescent="0.25">
      <c r="A347" s="108" t="s">
        <v>50</v>
      </c>
      <c r="B347" s="99">
        <v>0.97140459348003161</v>
      </c>
      <c r="C347" s="99">
        <v>0.89003104285937851</v>
      </c>
      <c r="D347" s="99">
        <v>0.83886570407654348</v>
      </c>
      <c r="E347" s="99">
        <v>0.90796513008124768</v>
      </c>
      <c r="F347" s="99">
        <v>0.89294087413822776</v>
      </c>
      <c r="G347" s="99">
        <v>0.78677148681337605</v>
      </c>
      <c r="H347" s="99">
        <v>0.72205419602301546</v>
      </c>
      <c r="I347" s="99">
        <v>0.90145700091530512</v>
      </c>
      <c r="J347" s="99">
        <v>0.7800627018206121</v>
      </c>
      <c r="K347" s="99">
        <v>0.71616362677288348</v>
      </c>
      <c r="L347" s="99">
        <v>1.6449252925624736</v>
      </c>
      <c r="M347" s="99">
        <v>0.78081824283335366</v>
      </c>
      <c r="N347" s="99">
        <v>1.0090756664128644</v>
      </c>
      <c r="O347" s="99">
        <v>1.0595918754244622</v>
      </c>
      <c r="P347" s="99">
        <v>0.74454681761184827</v>
      </c>
      <c r="Q347" s="99">
        <v>0.8441309245090316</v>
      </c>
      <c r="R347" s="99">
        <v>0.79030868356239214</v>
      </c>
      <c r="S347" s="99">
        <v>0.91312715838874436</v>
      </c>
      <c r="T347" s="99">
        <v>0.88321971261480425</v>
      </c>
      <c r="U347" s="99">
        <v>0.77357189196063869</v>
      </c>
      <c r="V347" s="99">
        <v>0.81047410638832929</v>
      </c>
      <c r="W347" s="99">
        <v>0.89126825188182424</v>
      </c>
      <c r="X347" s="99">
        <v>0.2278396133398978</v>
      </c>
      <c r="Y347" s="99">
        <v>0.15950453752287166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1.1248447769217809</v>
      </c>
      <c r="C353" s="123">
        <v>1.0637100377575039</v>
      </c>
      <c r="D353" s="123">
        <v>1.0817646561406724</v>
      </c>
      <c r="E353" s="123">
        <v>1.0112689794024863</v>
      </c>
      <c r="F353" s="123">
        <v>1.0021675327097286</v>
      </c>
      <c r="G353" s="123">
        <v>0.95841232275798227</v>
      </c>
      <c r="H353" s="123">
        <v>0.91114658228401124</v>
      </c>
      <c r="I353" s="123">
        <v>0.93126806708473597</v>
      </c>
      <c r="J353" s="123">
        <v>0.83683958596662478</v>
      </c>
      <c r="K353" s="123">
        <v>0.81343951317050256</v>
      </c>
      <c r="L353" s="123">
        <v>0.80531016081928319</v>
      </c>
      <c r="M353" s="123">
        <v>0.82073801152460357</v>
      </c>
      <c r="N353" s="123">
        <v>0.78841625382749614</v>
      </c>
      <c r="O353" s="123">
        <v>0.76592352852307666</v>
      </c>
      <c r="P353" s="123">
        <v>0.75086597425984203</v>
      </c>
      <c r="Q353" s="123">
        <v>0.71998370008365487</v>
      </c>
      <c r="R353" s="123">
        <v>0.62096783227483088</v>
      </c>
      <c r="S353" s="123">
        <v>0.63573308238148518</v>
      </c>
      <c r="T353" s="123">
        <v>0.58903725599917178</v>
      </c>
      <c r="U353" s="123">
        <v>0.56344985176804152</v>
      </c>
      <c r="V353" s="123">
        <v>0.57581457306972428</v>
      </c>
      <c r="W353" s="123">
        <v>0.49497683201554848</v>
      </c>
      <c r="X353" s="123">
        <v>0.41475456451656795</v>
      </c>
      <c r="Y353" s="123">
        <v>0.33886419689330766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2.4637714751263404</v>
      </c>
      <c r="C355" s="99">
        <v>2.358476522647333</v>
      </c>
      <c r="D355" s="99">
        <v>2.4019475035070954</v>
      </c>
      <c r="E355" s="99">
        <v>2.2517741300861265</v>
      </c>
      <c r="F355" s="99">
        <v>2.2024375894752506</v>
      </c>
      <c r="G355" s="99">
        <v>2.1383670502421155</v>
      </c>
      <c r="H355" s="99">
        <v>2.1237206714859367</v>
      </c>
      <c r="I355" s="99">
        <v>2.2450904544574515</v>
      </c>
      <c r="J355" s="99">
        <v>2.106251159156904</v>
      </c>
      <c r="K355" s="99">
        <v>2.1300824814829755</v>
      </c>
      <c r="L355" s="99">
        <v>2.1846074522927426</v>
      </c>
      <c r="M355" s="99">
        <v>2.2832988740793749</v>
      </c>
      <c r="N355" s="99">
        <v>2.2866949969147248</v>
      </c>
      <c r="O355" s="99">
        <v>2.2761385704155348</v>
      </c>
      <c r="P355" s="99">
        <v>2.274833640536301</v>
      </c>
      <c r="Q355" s="99">
        <v>2.2483635560119386</v>
      </c>
      <c r="R355" s="99">
        <v>2.0570708538202012</v>
      </c>
      <c r="S355" s="99">
        <v>2.2260320210705595</v>
      </c>
      <c r="T355" s="99">
        <v>2.1718816141901995</v>
      </c>
      <c r="U355" s="99">
        <v>2.1649553773055135</v>
      </c>
      <c r="V355" s="99">
        <v>2.3409420094327138</v>
      </c>
      <c r="W355" s="99">
        <v>2.2253887612515268</v>
      </c>
      <c r="X355" s="99">
        <v>2.2057596531951753</v>
      </c>
      <c r="Y355" s="99">
        <v>2.0503067075603325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140.53678348751069</v>
      </c>
      <c r="D360" s="117">
        <f t="shared" si="150"/>
        <v>181.28516057689239</v>
      </c>
      <c r="E360" s="117">
        <f t="shared" si="150"/>
        <v>215.90600428712912</v>
      </c>
      <c r="F360" s="117">
        <f t="shared" si="150"/>
        <v>183.97209100265044</v>
      </c>
      <c r="G360" s="117">
        <f t="shared" si="150"/>
        <v>176.03748922902906</v>
      </c>
      <c r="H360" s="117">
        <f t="shared" si="150"/>
        <v>223.57315961399127</v>
      </c>
      <c r="I360" s="117">
        <f t="shared" si="150"/>
        <v>236.89357544123442</v>
      </c>
      <c r="J360" s="117">
        <f t="shared" si="150"/>
        <v>284.81706348683412</v>
      </c>
      <c r="K360" s="117">
        <f t="shared" si="150"/>
        <v>270.19125590380764</v>
      </c>
      <c r="L360" s="117">
        <f t="shared" si="150"/>
        <v>350.17593283552787</v>
      </c>
      <c r="M360" s="117">
        <f t="shared" si="150"/>
        <v>200.25886417403316</v>
      </c>
      <c r="N360" s="117">
        <f t="shared" si="150"/>
        <v>246.60917397593249</v>
      </c>
      <c r="O360" s="117">
        <f t="shared" si="150"/>
        <v>263.80452386805553</v>
      </c>
      <c r="P360" s="117">
        <f t="shared" si="150"/>
        <v>304.62102213649848</v>
      </c>
      <c r="Q360" s="117">
        <f t="shared" si="150"/>
        <v>174.60916876727234</v>
      </c>
      <c r="R360" s="117">
        <f t="shared" ref="R360:V360" si="151">R361+R364+R366+R379</f>
        <v>135.12035485639137</v>
      </c>
      <c r="S360" s="117">
        <f t="shared" si="151"/>
        <v>114.85249937487173</v>
      </c>
      <c r="T360" s="117">
        <f t="shared" si="151"/>
        <v>132.35298472702004</v>
      </c>
      <c r="U360" s="117">
        <f t="shared" si="151"/>
        <v>128.07523698595915</v>
      </c>
      <c r="V360" s="117">
        <f t="shared" si="151"/>
        <v>98.457970092230269</v>
      </c>
      <c r="W360" s="117">
        <f t="shared" ref="W360:Y360" si="152">W361+W364+W366+W379</f>
        <v>135.97753741438277</v>
      </c>
      <c r="X360" s="117">
        <f t="shared" si="152"/>
        <v>142.94382627924941</v>
      </c>
      <c r="Y360" s="117">
        <f t="shared" si="152"/>
        <v>157.98363958381603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123.6113479633371</v>
      </c>
      <c r="D361" s="122">
        <f t="shared" si="153"/>
        <v>157.48978652843158</v>
      </c>
      <c r="E361" s="122">
        <f t="shared" si="153"/>
        <v>188.70388282702044</v>
      </c>
      <c r="F361" s="122">
        <f t="shared" si="153"/>
        <v>161.44006377085495</v>
      </c>
      <c r="G361" s="122">
        <f t="shared" si="153"/>
        <v>154.43982358975958</v>
      </c>
      <c r="H361" s="122">
        <f t="shared" si="153"/>
        <v>193.3239529576168</v>
      </c>
      <c r="I361" s="122">
        <f t="shared" si="153"/>
        <v>201.72347690657338</v>
      </c>
      <c r="J361" s="122">
        <f t="shared" si="153"/>
        <v>243.4110693378442</v>
      </c>
      <c r="K361" s="122">
        <f t="shared" si="153"/>
        <v>233.74177095744975</v>
      </c>
      <c r="L361" s="122">
        <f t="shared" si="153"/>
        <v>300.54194310506369</v>
      </c>
      <c r="M361" s="122">
        <f t="shared" si="153"/>
        <v>164.42104970360819</v>
      </c>
      <c r="N361" s="122">
        <f t="shared" si="153"/>
        <v>203.92601837229071</v>
      </c>
      <c r="O361" s="122">
        <f t="shared" si="153"/>
        <v>218.3830133332969</v>
      </c>
      <c r="P361" s="122">
        <f t="shared" si="153"/>
        <v>245.8052157958856</v>
      </c>
      <c r="Q361" s="122">
        <f t="shared" si="153"/>
        <v>140.50379917661809</v>
      </c>
      <c r="R361" s="122">
        <f t="shared" ref="R361:V361" si="154">SUM(R362:R363)</f>
        <v>109.67593889252946</v>
      </c>
      <c r="S361" s="122">
        <f t="shared" si="154"/>
        <v>90.765704083986009</v>
      </c>
      <c r="T361" s="122">
        <f t="shared" si="154"/>
        <v>103.28868106160819</v>
      </c>
      <c r="U361" s="122">
        <f t="shared" si="154"/>
        <v>99.298766384936059</v>
      </c>
      <c r="V361" s="122">
        <f t="shared" si="154"/>
        <v>73.238409330246455</v>
      </c>
      <c r="W361" s="122">
        <f t="shared" ref="W361:Y361" si="155">SUM(W362:W363)</f>
        <v>104.32100934805929</v>
      </c>
      <c r="X361" s="122">
        <f t="shared" si="155"/>
        <v>110.10031291805794</v>
      </c>
      <c r="Y361" s="122">
        <f t="shared" si="155"/>
        <v>121.7098456050511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122.89212177535845</v>
      </c>
      <c r="D362" s="98">
        <v>156.56738091581454</v>
      </c>
      <c r="E362" s="98">
        <v>187.62854968101738</v>
      </c>
      <c r="F362" s="98">
        <v>160.49492526763777</v>
      </c>
      <c r="G362" s="98">
        <v>153.53929034794209</v>
      </c>
      <c r="H362" s="98">
        <v>192.19678711193657</v>
      </c>
      <c r="I362" s="98">
        <v>200.52524918554661</v>
      </c>
      <c r="J362" s="98">
        <v>241.96146759687323</v>
      </c>
      <c r="K362" s="98">
        <v>232.36523545647847</v>
      </c>
      <c r="L362" s="98">
        <v>298.75294226251066</v>
      </c>
      <c r="M362" s="98">
        <v>163.44937371764283</v>
      </c>
      <c r="N362" s="98">
        <v>202.70409136305335</v>
      </c>
      <c r="O362" s="98">
        <v>217.07268642763901</v>
      </c>
      <c r="P362" s="98">
        <v>244.33187323338285</v>
      </c>
      <c r="Q362" s="98">
        <v>139.657898104309</v>
      </c>
      <c r="R362" s="98">
        <v>109.00774061076054</v>
      </c>
      <c r="S362" s="98">
        <v>90.206164851720928</v>
      </c>
      <c r="T362" s="98">
        <v>102.6459005832609</v>
      </c>
      <c r="U362" s="98">
        <v>98.671566883980361</v>
      </c>
      <c r="V362" s="98">
        <v>72.773363811163776</v>
      </c>
      <c r="W362" s="98">
        <v>103.64673228468671</v>
      </c>
      <c r="X362" s="98">
        <v>109.39855989878151</v>
      </c>
      <c r="Y362" s="98">
        <v>120.92952210292459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0.71922618797865323</v>
      </c>
      <c r="D363" s="98">
        <v>0.92240561261705001</v>
      </c>
      <c r="E363" s="98">
        <v>1.0753331460030742</v>
      </c>
      <c r="F363" s="98">
        <v>0.94513850321718595</v>
      </c>
      <c r="G363" s="98">
        <v>0.90053324181749095</v>
      </c>
      <c r="H363" s="98">
        <v>1.1271658456802107</v>
      </c>
      <c r="I363" s="98">
        <v>1.1982277210267565</v>
      </c>
      <c r="J363" s="98">
        <v>1.4496017409709694</v>
      </c>
      <c r="K363" s="98">
        <v>1.3765355009712823</v>
      </c>
      <c r="L363" s="98">
        <v>1.789000842553053</v>
      </c>
      <c r="M363" s="98">
        <v>0.97167598596535865</v>
      </c>
      <c r="N363" s="98">
        <v>1.2219270092373544</v>
      </c>
      <c r="O363" s="98">
        <v>1.310326905657901</v>
      </c>
      <c r="P363" s="98">
        <v>1.4733425625027514</v>
      </c>
      <c r="Q363" s="98">
        <v>0.84590107230909906</v>
      </c>
      <c r="R363" s="98">
        <v>0.66819828176892959</v>
      </c>
      <c r="S363" s="98">
        <v>0.55953923226508351</v>
      </c>
      <c r="T363" s="98">
        <v>0.64278047834729723</v>
      </c>
      <c r="U363" s="98">
        <v>0.62719950095569132</v>
      </c>
      <c r="V363" s="98">
        <v>0.46504551908268132</v>
      </c>
      <c r="W363" s="98">
        <v>0.67427706337259041</v>
      </c>
      <c r="X363" s="98">
        <v>0.70175301927642697</v>
      </c>
      <c r="Y363" s="98">
        <v>0.78032350212651369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3.1487807845885327E-2</v>
      </c>
      <c r="D364" s="122">
        <f t="shared" si="156"/>
        <v>0.10801724276671675</v>
      </c>
      <c r="E364" s="122">
        <f t="shared" si="156"/>
        <v>7.9389778589027682E-2</v>
      </c>
      <c r="F364" s="122">
        <f t="shared" si="156"/>
        <v>2.7153329425090765E-2</v>
      </c>
      <c r="G364" s="122">
        <f t="shared" si="156"/>
        <v>3.1250462442173055E-2</v>
      </c>
      <c r="H364" s="122">
        <f t="shared" si="156"/>
        <v>7.1562730575613659E-2</v>
      </c>
      <c r="I364" s="122">
        <f t="shared" si="156"/>
        <v>1.7700863225487327E-2</v>
      </c>
      <c r="J364" s="122">
        <f t="shared" si="156"/>
        <v>0.10607119626268396</v>
      </c>
      <c r="K364" s="122">
        <f t="shared" si="156"/>
        <v>0.37552606270972749</v>
      </c>
      <c r="L364" s="122">
        <f t="shared" si="156"/>
        <v>0.26074636323835254</v>
      </c>
      <c r="M364" s="122">
        <f t="shared" si="156"/>
        <v>0.12799274763352184</v>
      </c>
      <c r="N364" s="122">
        <f t="shared" si="156"/>
        <v>0.12474547215323084</v>
      </c>
      <c r="O364" s="122">
        <f t="shared" si="156"/>
        <v>0.24268213489915338</v>
      </c>
      <c r="P364" s="122">
        <f t="shared" si="156"/>
        <v>0.1500972745056153</v>
      </c>
      <c r="Q364" s="122">
        <f t="shared" si="156"/>
        <v>0.12980944800039682</v>
      </c>
      <c r="R364" s="122">
        <f t="shared" si="156"/>
        <v>0.30527895893633139</v>
      </c>
      <c r="S364" s="122">
        <f t="shared" si="156"/>
        <v>0.32746056069636731</v>
      </c>
      <c r="T364" s="122">
        <f t="shared" si="156"/>
        <v>0.30770779025720973</v>
      </c>
      <c r="U364" s="122">
        <f t="shared" si="156"/>
        <v>0.67331580654870449</v>
      </c>
      <c r="V364" s="122">
        <f t="shared" si="156"/>
        <v>0.27372295685879355</v>
      </c>
      <c r="W364" s="122">
        <f t="shared" si="156"/>
        <v>0.97627432979909756</v>
      </c>
      <c r="X364" s="122">
        <f t="shared" si="156"/>
        <v>0.13276907813507124</v>
      </c>
      <c r="Y364" s="122">
        <f t="shared" si="156"/>
        <v>0.11245220532334992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3.1487807845885327E-2</v>
      </c>
      <c r="D365" s="98">
        <v>0.10801724276671675</v>
      </c>
      <c r="E365" s="98">
        <v>7.9389778589027682E-2</v>
      </c>
      <c r="F365" s="98">
        <v>2.7153329425090765E-2</v>
      </c>
      <c r="G365" s="98">
        <v>3.1250462442173055E-2</v>
      </c>
      <c r="H365" s="98">
        <v>7.1562730575613659E-2</v>
      </c>
      <c r="I365" s="98">
        <v>1.7700863225487327E-2</v>
      </c>
      <c r="J365" s="98">
        <v>0.10607119626268396</v>
      </c>
      <c r="K365" s="98">
        <v>0.37552606270972749</v>
      </c>
      <c r="L365" s="98">
        <v>0.26074636323835254</v>
      </c>
      <c r="M365" s="98">
        <v>0.12799274763352184</v>
      </c>
      <c r="N365" s="98">
        <v>0.12474547215323084</v>
      </c>
      <c r="O365" s="98">
        <v>0.24268213489915338</v>
      </c>
      <c r="P365" s="98">
        <v>0.1500972745056153</v>
      </c>
      <c r="Q365" s="98">
        <v>0.12980944800039682</v>
      </c>
      <c r="R365" s="98">
        <v>0.30527895893633139</v>
      </c>
      <c r="S365" s="98">
        <v>0.32746056069636731</v>
      </c>
      <c r="T365" s="98">
        <v>0.30770779025720973</v>
      </c>
      <c r="U365" s="98">
        <v>0.67331580654870449</v>
      </c>
      <c r="V365" s="98">
        <v>0.27372295685879355</v>
      </c>
      <c r="W365" s="98">
        <v>0.97627432979909756</v>
      </c>
      <c r="X365" s="98">
        <v>0.13276907813507124</v>
      </c>
      <c r="Y365" s="98">
        <v>0.11245220532334992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10.248165658290114</v>
      </c>
      <c r="D366" s="122">
        <v>14.250945409629763</v>
      </c>
      <c r="E366" s="122">
        <v>16.856364049006938</v>
      </c>
      <c r="F366" s="122">
        <v>14.451333696549632</v>
      </c>
      <c r="G366" s="122">
        <v>13.45650919922454</v>
      </c>
      <c r="H366" s="122">
        <v>18.962375156593545</v>
      </c>
      <c r="I366" s="122">
        <v>21.706864954940798</v>
      </c>
      <c r="J366" s="122">
        <v>25.588297596096123</v>
      </c>
      <c r="K366" s="122">
        <v>23.242302436508076</v>
      </c>
      <c r="L366" s="122">
        <v>30.268349811105253</v>
      </c>
      <c r="M366" s="122">
        <v>22.485360797860064</v>
      </c>
      <c r="N366" s="122">
        <v>27.039586377146787</v>
      </c>
      <c r="O366" s="122">
        <v>28.971802955368329</v>
      </c>
      <c r="P366" s="122">
        <v>37.566846204407369</v>
      </c>
      <c r="Q366" s="122">
        <v>21.797256535319093</v>
      </c>
      <c r="R366" s="122">
        <v>16.471547945512647</v>
      </c>
      <c r="S366" s="122">
        <v>15.554512193209666</v>
      </c>
      <c r="T366" s="122">
        <v>18.882704526291022</v>
      </c>
      <c r="U366" s="122">
        <v>18.469453335423648</v>
      </c>
      <c r="V366" s="122">
        <v>16.438854861281992</v>
      </c>
      <c r="W366" s="122">
        <v>20.574515466723604</v>
      </c>
      <c r="X366" s="122">
        <v>19.121892794020333</v>
      </c>
      <c r="Y366" s="122">
        <v>21.095752737708036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4.2283425169479118E-2</v>
      </c>
      <c r="D367" s="98">
        <v>0.10908646431170818</v>
      </c>
      <c r="E367" s="98">
        <v>0.15116817475525393</v>
      </c>
      <c r="F367" s="98">
        <v>0.1146434149061395</v>
      </c>
      <c r="G367" s="98">
        <v>0.11872966026098025</v>
      </c>
      <c r="H367" s="98">
        <v>0.17292668067376166</v>
      </c>
      <c r="I367" s="98">
        <v>0.27220294938671052</v>
      </c>
      <c r="J367" s="98">
        <v>1.0517838300126585</v>
      </c>
      <c r="K367" s="98">
        <v>0.50068501352559414</v>
      </c>
      <c r="L367" s="98">
        <v>0.55218927057174161</v>
      </c>
      <c r="M367" s="98">
        <v>0.32872913681577615</v>
      </c>
      <c r="N367" s="98">
        <v>0.37978527931074968</v>
      </c>
      <c r="O367" s="98">
        <v>0.51277578230356191</v>
      </c>
      <c r="P367" s="98">
        <v>0.14605064290604514</v>
      </c>
      <c r="Q367" s="98">
        <v>0.12359712403979577</v>
      </c>
      <c r="R367" s="98">
        <v>9.4191865628568724E-2</v>
      </c>
      <c r="S367" s="98">
        <v>0.11322953023856534</v>
      </c>
      <c r="T367" s="98">
        <v>0.12360164465014853</v>
      </c>
      <c r="U367" s="98">
        <v>0.16080535120801817</v>
      </c>
      <c r="V367" s="98">
        <v>0.35891486407297496</v>
      </c>
      <c r="W367" s="98">
        <v>0.84635645349741662</v>
      </c>
      <c r="X367" s="98">
        <v>2.2967941739862718</v>
      </c>
      <c r="Y367" s="98">
        <v>1.458220974070956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9.0462601533324063E-5</v>
      </c>
      <c r="F368" s="98">
        <v>0</v>
      </c>
      <c r="G368" s="98">
        <v>8.2114176182566617E-5</v>
      </c>
      <c r="H368" s="98">
        <v>8.2146414988852143E-5</v>
      </c>
      <c r="I368" s="98">
        <v>2.559232890188095E-4</v>
      </c>
      <c r="J368" s="98">
        <v>6.6455987513380614E-4</v>
      </c>
      <c r="K368" s="98">
        <v>7.3302819678628143E-4</v>
      </c>
      <c r="L368" s="98">
        <v>2.0155184053702473E-3</v>
      </c>
      <c r="M368" s="98">
        <v>4.8563038924056981E-4</v>
      </c>
      <c r="N368" s="98">
        <v>0</v>
      </c>
      <c r="O368" s="98">
        <v>0</v>
      </c>
      <c r="P368" s="98">
        <v>1.9246236909624222E-4</v>
      </c>
      <c r="Q368" s="98">
        <v>0</v>
      </c>
      <c r="R368" s="98">
        <v>0</v>
      </c>
      <c r="S368" s="98">
        <v>0</v>
      </c>
      <c r="T368" s="98">
        <v>2.0411521122180721E-4</v>
      </c>
      <c r="U368" s="98">
        <v>4.9631893319424761E-4</v>
      </c>
      <c r="V368" s="98">
        <v>2.5722623689553579E-4</v>
      </c>
      <c r="W368" s="98">
        <v>1.6177655858744691E-3</v>
      </c>
      <c r="X368" s="98">
        <v>6.6673652178274173E-3</v>
      </c>
      <c r="Y368" s="98">
        <v>2.9632163499474515E-3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0</v>
      </c>
      <c r="D369" s="101">
        <v>0</v>
      </c>
      <c r="E369" s="101">
        <v>2.972252145285389E-5</v>
      </c>
      <c r="F369" s="101">
        <v>0</v>
      </c>
      <c r="G369" s="101">
        <v>2.3416388991239282E-5</v>
      </c>
      <c r="H369" s="101">
        <v>2.197232075479802E-5</v>
      </c>
      <c r="I369" s="101">
        <v>8.0169487090122154E-5</v>
      </c>
      <c r="J369" s="101">
        <v>1.9024691824251383E-4</v>
      </c>
      <c r="K369" s="101">
        <v>1.8997808687234408E-4</v>
      </c>
      <c r="L369" s="101">
        <v>1.0476489825618275E-3</v>
      </c>
      <c r="M369" s="101">
        <v>1.1878123348179276E-4</v>
      </c>
      <c r="N369" s="101">
        <v>0</v>
      </c>
      <c r="O369" s="101">
        <v>0</v>
      </c>
      <c r="P369" s="101">
        <v>4.447112462508895E-5</v>
      </c>
      <c r="Q369" s="101">
        <v>0</v>
      </c>
      <c r="R369" s="101">
        <v>0</v>
      </c>
      <c r="S369" s="101">
        <v>0</v>
      </c>
      <c r="T369" s="101">
        <v>5.3939104830113042E-5</v>
      </c>
      <c r="U369" s="101">
        <v>1.1853650528752249E-4</v>
      </c>
      <c r="V369" s="101">
        <v>6.1864384963884273E-5</v>
      </c>
      <c r="W369" s="101">
        <v>3.9129871667656103E-4</v>
      </c>
      <c r="X369" s="101">
        <v>6.405047739009872E-4</v>
      </c>
      <c r="Y369" s="101">
        <v>2.2981594529247642E-4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6.0740080080470173E-5</v>
      </c>
      <c r="F370" s="104">
        <v>0</v>
      </c>
      <c r="G370" s="104">
        <v>5.8697787191327331E-5</v>
      </c>
      <c r="H370" s="104">
        <v>6.0174094234054123E-5</v>
      </c>
      <c r="I370" s="104">
        <v>1.7575380192868736E-4</v>
      </c>
      <c r="J370" s="104">
        <v>4.7431295689129234E-4</v>
      </c>
      <c r="K370" s="104">
        <v>5.4305010991393733E-4</v>
      </c>
      <c r="L370" s="104">
        <v>9.6786942280841989E-4</v>
      </c>
      <c r="M370" s="104">
        <v>3.6684915575877706E-4</v>
      </c>
      <c r="N370" s="104">
        <v>0</v>
      </c>
      <c r="O370" s="104">
        <v>0</v>
      </c>
      <c r="P370" s="104">
        <v>1.4799124447115327E-4</v>
      </c>
      <c r="Q370" s="104">
        <v>0</v>
      </c>
      <c r="R370" s="104">
        <v>0</v>
      </c>
      <c r="S370" s="104">
        <v>0</v>
      </c>
      <c r="T370" s="104">
        <v>1.5017610639169417E-4</v>
      </c>
      <c r="U370" s="104">
        <v>3.7778242790672515E-4</v>
      </c>
      <c r="V370" s="104">
        <v>1.9536185193165149E-4</v>
      </c>
      <c r="W370" s="104">
        <v>1.2264668691979082E-3</v>
      </c>
      <c r="X370" s="104">
        <v>6.0268604439264297E-3</v>
      </c>
      <c r="Y370" s="104">
        <v>2.7334004046549753E-3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1.2031427202714517</v>
      </c>
      <c r="D371" s="101">
        <v>1.2819934186723445</v>
      </c>
      <c r="E371" s="101">
        <v>1.3849260285467255</v>
      </c>
      <c r="F371" s="101">
        <v>1.3804474817424637</v>
      </c>
      <c r="G371" s="101">
        <v>1.4246317552057102</v>
      </c>
      <c r="H371" s="101">
        <v>1.5710728168556252</v>
      </c>
      <c r="I371" s="101">
        <v>1.5224818837243428</v>
      </c>
      <c r="J371" s="101">
        <v>1.0456751982288837</v>
      </c>
      <c r="K371" s="101">
        <v>1.5132545640970163</v>
      </c>
      <c r="L371" s="101">
        <v>1.3047552496188737</v>
      </c>
      <c r="M371" s="101">
        <v>0.9808299317063599</v>
      </c>
      <c r="N371" s="101">
        <v>1.0063480732429368</v>
      </c>
      <c r="O371" s="101">
        <v>1.0929446746987039</v>
      </c>
      <c r="P371" s="101">
        <v>1.4961499347022023</v>
      </c>
      <c r="Q371" s="101">
        <v>0.78811743209802798</v>
      </c>
      <c r="R371" s="101">
        <v>0.55985334713179036</v>
      </c>
      <c r="S371" s="101">
        <v>0.56429518220245389</v>
      </c>
      <c r="T371" s="101">
        <v>0.59586949690168456</v>
      </c>
      <c r="U371" s="101">
        <v>0.57298978753718677</v>
      </c>
      <c r="V371" s="101">
        <v>0.45766738280152514</v>
      </c>
      <c r="W371" s="101">
        <v>0.50222531790814373</v>
      </c>
      <c r="X371" s="101">
        <v>0.20581825708570434</v>
      </c>
      <c r="Y371" s="101">
        <v>0.40968950520773484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2.5524251830398402E-4</v>
      </c>
      <c r="D372" s="104">
        <v>3.4986977449849279E-4</v>
      </c>
      <c r="E372" s="104">
        <v>1.7403455683656966E-4</v>
      </c>
      <c r="F372" s="104">
        <v>4.4477577938154293E-4</v>
      </c>
      <c r="G372" s="104">
        <v>6.905405897558144E-4</v>
      </c>
      <c r="H372" s="104">
        <v>6.7487756843560127E-4</v>
      </c>
      <c r="I372" s="104">
        <v>1.5292633755275603E-3</v>
      </c>
      <c r="J372" s="104">
        <v>5.0635929150350575E-4</v>
      </c>
      <c r="K372" s="104">
        <v>1.7826713671209296E-3</v>
      </c>
      <c r="L372" s="104">
        <v>2.713243623831556E-3</v>
      </c>
      <c r="M372" s="104">
        <v>1.552803465380679E-3</v>
      </c>
      <c r="N372" s="104">
        <v>0</v>
      </c>
      <c r="O372" s="104">
        <v>0</v>
      </c>
      <c r="P372" s="104">
        <v>2.8128327645052372E-3</v>
      </c>
      <c r="Q372" s="104">
        <v>6.8248578249913996E-4</v>
      </c>
      <c r="R372" s="104">
        <v>8.8861379741426972E-4</v>
      </c>
      <c r="S372" s="104">
        <v>8.4600650184824401E-4</v>
      </c>
      <c r="T372" s="104">
        <v>1.1738792437312659E-3</v>
      </c>
      <c r="U372" s="104">
        <v>6.2180791171177643E-4</v>
      </c>
      <c r="V372" s="104">
        <v>2.1382882814926685E-4</v>
      </c>
      <c r="W372" s="104">
        <v>1.5200990298706448E-3</v>
      </c>
      <c r="X372" s="104">
        <v>6.9709638019982878E-4</v>
      </c>
      <c r="Y372" s="104">
        <v>6.2062547721510714E-4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8.5054529166398392E-5</v>
      </c>
      <c r="D373" s="98">
        <v>1.0745011344903236E-4</v>
      </c>
      <c r="E373" s="98">
        <v>5.8380274730428362E-5</v>
      </c>
      <c r="F373" s="98">
        <v>1.4478565636837497E-4</v>
      </c>
      <c r="G373" s="98">
        <v>2.0622593467139888E-4</v>
      </c>
      <c r="H373" s="98">
        <v>1.913912546752793E-4</v>
      </c>
      <c r="I373" s="98">
        <v>5.1131772729087462E-4</v>
      </c>
      <c r="J373" s="98">
        <v>1.5658553888373784E-4</v>
      </c>
      <c r="K373" s="98">
        <v>5.0544613666359938E-4</v>
      </c>
      <c r="L373" s="98">
        <v>1.4998479581815169E-3</v>
      </c>
      <c r="M373" s="98">
        <v>4.2000448334306444E-4</v>
      </c>
      <c r="N373" s="98">
        <v>0</v>
      </c>
      <c r="O373" s="98">
        <v>0</v>
      </c>
      <c r="P373" s="98">
        <v>6.9325371835842039E-4</v>
      </c>
      <c r="Q373" s="98">
        <v>1.8746432002885883E-4</v>
      </c>
      <c r="R373" s="98">
        <v>2.2758223368268504E-4</v>
      </c>
      <c r="S373" s="98">
        <v>2.3857163962325776E-4</v>
      </c>
      <c r="T373" s="98">
        <v>3.247078694926956E-4</v>
      </c>
      <c r="U373" s="98">
        <v>1.5617765616218504E-4</v>
      </c>
      <c r="V373" s="98">
        <v>5.427416559005129E-5</v>
      </c>
      <c r="W373" s="98">
        <v>3.9206573050764047E-4</v>
      </c>
      <c r="X373" s="98">
        <v>7.0269690178471382E-5</v>
      </c>
      <c r="Y373" s="98">
        <v>4.9637293482228008E-5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1.7018798913758564E-4</v>
      </c>
      <c r="D374" s="98">
        <v>2.4241966104946043E-4</v>
      </c>
      <c r="E374" s="98">
        <v>1.156542821061413E-4</v>
      </c>
      <c r="F374" s="98">
        <v>2.9999012301316799E-4</v>
      </c>
      <c r="G374" s="98">
        <v>4.8431465508441549E-4</v>
      </c>
      <c r="H374" s="98">
        <v>4.8348631376032196E-4</v>
      </c>
      <c r="I374" s="98">
        <v>1.0179456482366858E-3</v>
      </c>
      <c r="J374" s="98">
        <v>3.4977375261976794E-4</v>
      </c>
      <c r="K374" s="98">
        <v>1.2772252304573302E-3</v>
      </c>
      <c r="L374" s="98">
        <v>1.2133956656500391E-3</v>
      </c>
      <c r="M374" s="98">
        <v>1.1327989820376146E-3</v>
      </c>
      <c r="N374" s="98">
        <v>0</v>
      </c>
      <c r="O374" s="98">
        <v>0</v>
      </c>
      <c r="P374" s="98">
        <v>2.1195790461468167E-3</v>
      </c>
      <c r="Q374" s="98">
        <v>4.9502146247028115E-4</v>
      </c>
      <c r="R374" s="98">
        <v>6.6103156373158471E-4</v>
      </c>
      <c r="S374" s="98">
        <v>6.0743486222498619E-4</v>
      </c>
      <c r="T374" s="98">
        <v>8.4917137423857038E-4</v>
      </c>
      <c r="U374" s="98">
        <v>4.6563025554959139E-4</v>
      </c>
      <c r="V374" s="98">
        <v>1.5955466255921556E-4</v>
      </c>
      <c r="W374" s="98">
        <v>1.1280332993630043E-3</v>
      </c>
      <c r="X374" s="98">
        <v>6.2682669002135736E-4</v>
      </c>
      <c r="Y374" s="98">
        <v>5.7098818373287909E-4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8.7802049091191616</v>
      </c>
      <c r="D375" s="101">
        <v>12.591794726813953</v>
      </c>
      <c r="E375" s="101">
        <v>14.871937864234695</v>
      </c>
      <c r="F375" s="101">
        <v>12.552457981432168</v>
      </c>
      <c r="G375" s="101">
        <v>11.453596246150358</v>
      </c>
      <c r="H375" s="101">
        <v>16.302508771444735</v>
      </c>
      <c r="I375" s="101">
        <v>18.297516393264292</v>
      </c>
      <c r="J375" s="101">
        <v>21.945751202185889</v>
      </c>
      <c r="K375" s="101">
        <v>19.527571459864131</v>
      </c>
      <c r="L375" s="101">
        <v>23.647011301781326</v>
      </c>
      <c r="M375" s="101">
        <v>18.491445412843785</v>
      </c>
      <c r="N375" s="101">
        <v>23.507579239102697</v>
      </c>
      <c r="O375" s="101">
        <v>25.723214207796978</v>
      </c>
      <c r="P375" s="101">
        <v>32.27357084133876</v>
      </c>
      <c r="Q375" s="101">
        <v>18.687992355274432</v>
      </c>
      <c r="R375" s="101">
        <v>13.936567524905332</v>
      </c>
      <c r="S375" s="101">
        <v>13.215418845149813</v>
      </c>
      <c r="T375" s="101">
        <v>15.276253279367436</v>
      </c>
      <c r="U375" s="101">
        <v>15.518987215300482</v>
      </c>
      <c r="V375" s="101">
        <v>14.273155524961897</v>
      </c>
      <c r="W375" s="101">
        <v>16.657513135160951</v>
      </c>
      <c r="X375" s="101">
        <v>13.01591635799168</v>
      </c>
      <c r="Y375" s="101">
        <v>16.011196302028708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0.22227936121171671</v>
      </c>
      <c r="D376" s="104">
        <v>0.26772093005725783</v>
      </c>
      <c r="E376" s="104">
        <v>0.44806748431189258</v>
      </c>
      <c r="F376" s="104">
        <v>0.40334004268947921</v>
      </c>
      <c r="G376" s="104">
        <v>0.4587788828415526</v>
      </c>
      <c r="H376" s="104">
        <v>0.91510986363599833</v>
      </c>
      <c r="I376" s="104">
        <v>1.6128785419009057</v>
      </c>
      <c r="J376" s="104">
        <v>1.5439164465020556</v>
      </c>
      <c r="K376" s="104">
        <v>1.6982756994574264</v>
      </c>
      <c r="L376" s="104">
        <v>4.7596652271041098</v>
      </c>
      <c r="M376" s="104">
        <v>2.6823178826395226</v>
      </c>
      <c r="N376" s="104">
        <v>2.1458737854904055</v>
      </c>
      <c r="O376" s="104">
        <v>1.6428682905690843</v>
      </c>
      <c r="P376" s="104">
        <v>3.6480694903267583</v>
      </c>
      <c r="Q376" s="104">
        <v>2.1968671381243401</v>
      </c>
      <c r="R376" s="104">
        <v>1.8800465940495426</v>
      </c>
      <c r="S376" s="104">
        <v>1.6607226291169854</v>
      </c>
      <c r="T376" s="104">
        <v>2.8856021109168006</v>
      </c>
      <c r="U376" s="104">
        <v>2.2155528545330556</v>
      </c>
      <c r="V376" s="104">
        <v>1.3486460343805491</v>
      </c>
      <c r="W376" s="104">
        <v>2.5652826955413488</v>
      </c>
      <c r="X376" s="104">
        <v>3.59599954335865</v>
      </c>
      <c r="Y376" s="104">
        <v>3.2130621145734755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6.8603115640549703E-2</v>
      </c>
      <c r="D377" s="98">
        <v>7.5965323523007583E-2</v>
      </c>
      <c r="E377" s="98">
        <v>0.13955632074314303</v>
      </c>
      <c r="F377" s="98">
        <v>0.12190751009893151</v>
      </c>
      <c r="G377" s="98">
        <v>0.12693772565508893</v>
      </c>
      <c r="H377" s="98">
        <v>0.24047977040475962</v>
      </c>
      <c r="I377" s="98">
        <v>0.50334095150841718</v>
      </c>
      <c r="J377" s="98">
        <v>0.44575278918520878</v>
      </c>
      <c r="K377" s="98">
        <v>0.4484351450350374</v>
      </c>
      <c r="L377" s="98">
        <v>2.5226634765281268</v>
      </c>
      <c r="M377" s="98">
        <v>0.68109319585784711</v>
      </c>
      <c r="N377" s="98">
        <v>0.68790354111099095</v>
      </c>
      <c r="O377" s="98">
        <v>0.54405630941940319</v>
      </c>
      <c r="P377" s="98">
        <v>0.87715464160418932</v>
      </c>
      <c r="Q377" s="98">
        <v>0.59754362660529237</v>
      </c>
      <c r="R377" s="98">
        <v>0.47975745538179737</v>
      </c>
      <c r="S377" s="98">
        <v>0.46970413349257678</v>
      </c>
      <c r="T377" s="98">
        <v>0.80475785393087784</v>
      </c>
      <c r="U377" s="98">
        <v>0.56289881761338734</v>
      </c>
      <c r="V377" s="98">
        <v>0.3463883347882955</v>
      </c>
      <c r="W377" s="98">
        <v>0.66628704806526551</v>
      </c>
      <c r="X377" s="98">
        <v>0.36432585559165348</v>
      </c>
      <c r="Y377" s="98">
        <v>0.26344678328554866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0.15367624557116699</v>
      </c>
      <c r="D378" s="98">
        <v>0.19175560653425022</v>
      </c>
      <c r="E378" s="98">
        <v>0.30851116356874952</v>
      </c>
      <c r="F378" s="98">
        <v>0.28143253259054768</v>
      </c>
      <c r="G378" s="98">
        <v>0.33184115718646368</v>
      </c>
      <c r="H378" s="98">
        <v>0.67463009323123868</v>
      </c>
      <c r="I378" s="98">
        <v>1.1095375903924887</v>
      </c>
      <c r="J378" s="98">
        <v>1.0981636573168467</v>
      </c>
      <c r="K378" s="98">
        <v>1.2498405544223889</v>
      </c>
      <c r="L378" s="98">
        <v>2.2370017505759834</v>
      </c>
      <c r="M378" s="98">
        <v>2.0012246867816756</v>
      </c>
      <c r="N378" s="98">
        <v>1.4579702443794145</v>
      </c>
      <c r="O378" s="98">
        <v>1.0988119811496813</v>
      </c>
      <c r="P378" s="98">
        <v>2.770914848722569</v>
      </c>
      <c r="Q378" s="98">
        <v>1.5993235115190476</v>
      </c>
      <c r="R378" s="98">
        <v>1.4002891386677452</v>
      </c>
      <c r="S378" s="98">
        <v>1.1910184956244085</v>
      </c>
      <c r="T378" s="98">
        <v>2.0808442569859227</v>
      </c>
      <c r="U378" s="98">
        <v>1.6526540369196683</v>
      </c>
      <c r="V378" s="98">
        <v>1.0022576995922536</v>
      </c>
      <c r="W378" s="98">
        <v>1.8989956474760832</v>
      </c>
      <c r="X378" s="98">
        <v>3.2316736877669965</v>
      </c>
      <c r="Y378" s="98">
        <v>2.949615331287927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6.6457820580375699</v>
      </c>
      <c r="D379" s="122">
        <v>9.4364113960643294</v>
      </c>
      <c r="E379" s="122">
        <v>10.266367632512722</v>
      </c>
      <c r="F379" s="122">
        <v>8.0535402058207701</v>
      </c>
      <c r="G379" s="122">
        <v>8.1099059776027875</v>
      </c>
      <c r="H379" s="122">
        <v>11.215268769205325</v>
      </c>
      <c r="I379" s="122">
        <v>13.445532716494775</v>
      </c>
      <c r="J379" s="122">
        <v>15.711625356631064</v>
      </c>
      <c r="K379" s="122">
        <v>12.831656447140126</v>
      </c>
      <c r="L379" s="122">
        <v>19.104893556120576</v>
      </c>
      <c r="M379" s="122">
        <v>13.224460924931391</v>
      </c>
      <c r="N379" s="122">
        <v>15.518823754341792</v>
      </c>
      <c r="O379" s="122">
        <v>16.207025444491162</v>
      </c>
      <c r="P379" s="122">
        <v>21.098862861699878</v>
      </c>
      <c r="Q379" s="122">
        <v>12.178303607334744</v>
      </c>
      <c r="R379" s="122">
        <v>8.6675890594129239</v>
      </c>
      <c r="S379" s="122">
        <v>8.204822536979691</v>
      </c>
      <c r="T379" s="122">
        <v>9.87389134886363</v>
      </c>
      <c r="U379" s="122">
        <v>9.6337014590507497</v>
      </c>
      <c r="V379" s="122">
        <v>8.5069829438430276</v>
      </c>
      <c r="W379" s="122">
        <v>10.10573826980078</v>
      </c>
      <c r="X379" s="122">
        <v>13.588851489036063</v>
      </c>
      <c r="Y379" s="122">
        <v>15.065589035733552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3.0717751267299849</v>
      </c>
      <c r="D381" s="98">
        <v>4.7608451086372421</v>
      </c>
      <c r="E381" s="98">
        <v>5.0369706640323217</v>
      </c>
      <c r="F381" s="98">
        <v>4.6395399618096791</v>
      </c>
      <c r="G381" s="98">
        <v>3.8638257032120591</v>
      </c>
      <c r="H381" s="98">
        <v>4.574309687367859</v>
      </c>
      <c r="I381" s="98">
        <v>5.5469759085574788</v>
      </c>
      <c r="J381" s="98">
        <v>5.4354775810009652</v>
      </c>
      <c r="K381" s="98">
        <v>5.8514780639852235</v>
      </c>
      <c r="L381" s="98">
        <v>7.5233325347358209</v>
      </c>
      <c r="M381" s="98">
        <v>5.6313977616521766</v>
      </c>
      <c r="N381" s="98">
        <v>5.5489418131530952</v>
      </c>
      <c r="O381" s="98">
        <v>5.7348357634595564</v>
      </c>
      <c r="P381" s="98">
        <v>8.1116428558731126</v>
      </c>
      <c r="Q381" s="98">
        <v>4.0716061168362581</v>
      </c>
      <c r="R381" s="98">
        <v>2.1618852031755167</v>
      </c>
      <c r="S381" s="98">
        <v>2.4002592683783006</v>
      </c>
      <c r="T381" s="98">
        <v>3.0125549384908554</v>
      </c>
      <c r="U381" s="98">
        <v>3.0685146611769798</v>
      </c>
      <c r="V381" s="98">
        <v>2.3456803047733672</v>
      </c>
      <c r="W381" s="98">
        <v>1.9320698197169293</v>
      </c>
      <c r="X381" s="98">
        <v>0.80340513749285147</v>
      </c>
      <c r="Y381" s="98">
        <v>1.9461267816473815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3.5740069313075846</v>
      </c>
      <c r="D382" s="33">
        <v>4.6755662874270882</v>
      </c>
      <c r="E382" s="33">
        <v>5.2293969684804011</v>
      </c>
      <c r="F382" s="33">
        <v>3.4140002440110915</v>
      </c>
      <c r="G382" s="33">
        <v>4.246080274390728</v>
      </c>
      <c r="H382" s="33">
        <v>6.6409590818374662</v>
      </c>
      <c r="I382" s="33">
        <v>7.898556807937295</v>
      </c>
      <c r="J382" s="33">
        <v>10.276147775630099</v>
      </c>
      <c r="K382" s="33">
        <v>6.9801783831549038</v>
      </c>
      <c r="L382" s="33">
        <v>11.581561021384754</v>
      </c>
      <c r="M382" s="33">
        <v>7.593063163279214</v>
      </c>
      <c r="N382" s="33">
        <v>9.9698819411886976</v>
      </c>
      <c r="O382" s="33">
        <v>10.472189681031606</v>
      </c>
      <c r="P382" s="33">
        <v>12.987220005826767</v>
      </c>
      <c r="Q382" s="33">
        <v>8.1066974904984868</v>
      </c>
      <c r="R382" s="33">
        <v>6.5057038562374077</v>
      </c>
      <c r="S382" s="33">
        <v>5.8045632686013899</v>
      </c>
      <c r="T382" s="33">
        <v>6.8613364103727745</v>
      </c>
      <c r="U382" s="33">
        <v>6.5651867978737704</v>
      </c>
      <c r="V382" s="33">
        <v>6.1613026390696595</v>
      </c>
      <c r="W382" s="33">
        <v>8.1736684500838503</v>
      </c>
      <c r="X382" s="33">
        <v>12.785446351543211</v>
      </c>
      <c r="Y382" s="33">
        <v>13.119462254086171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86.150393412257287</v>
      </c>
      <c r="D384" s="117">
        <f t="shared" si="157"/>
        <v>113.3098544867061</v>
      </c>
      <c r="E384" s="117">
        <f t="shared" si="157"/>
        <v>137.12579093142003</v>
      </c>
      <c r="F384" s="117">
        <f t="shared" si="157"/>
        <v>118.60809478405577</v>
      </c>
      <c r="G384" s="117">
        <f t="shared" si="157"/>
        <v>115.55184239946939</v>
      </c>
      <c r="H384" s="117">
        <f t="shared" si="157"/>
        <v>149.62026098275174</v>
      </c>
      <c r="I384" s="117">
        <f t="shared" si="157"/>
        <v>161.23551309101327</v>
      </c>
      <c r="J384" s="117">
        <f t="shared" si="157"/>
        <v>197.25658991526586</v>
      </c>
      <c r="K384" s="117">
        <f t="shared" si="157"/>
        <v>190.43978081919354</v>
      </c>
      <c r="L384" s="117">
        <f t="shared" si="157"/>
        <v>250.51595368907581</v>
      </c>
      <c r="M384" s="117">
        <f t="shared" si="157"/>
        <v>145.35571745080043</v>
      </c>
      <c r="N384" s="117">
        <f t="shared" si="157"/>
        <v>181.04235647488815</v>
      </c>
      <c r="O384" s="117">
        <f t="shared" si="157"/>
        <v>195.96533894844379</v>
      </c>
      <c r="P384" s="117">
        <f t="shared" si="157"/>
        <v>228.36086164028163</v>
      </c>
      <c r="Q384" s="117">
        <f t="shared" si="157"/>
        <v>132.63271451403762</v>
      </c>
      <c r="R384" s="117">
        <f t="shared" ref="R384:V384" si="158">R385+R388+R390+R403</f>
        <v>105.04490126613166</v>
      </c>
      <c r="S384" s="117">
        <f t="shared" si="158"/>
        <v>90.902108258188434</v>
      </c>
      <c r="T384" s="117">
        <f t="shared" si="158"/>
        <v>106.33811507519354</v>
      </c>
      <c r="U384" s="117">
        <f t="shared" si="158"/>
        <v>105.52050366489489</v>
      </c>
      <c r="V384" s="117">
        <f t="shared" si="158"/>
        <v>81.309905122141686</v>
      </c>
      <c r="W384" s="117">
        <f t="shared" ref="W384:Y384" si="159">W385+W388+W390+W403</f>
        <v>115.78052617184944</v>
      </c>
      <c r="X384" s="117">
        <f t="shared" si="159"/>
        <v>120.72328529412502</v>
      </c>
      <c r="Y384" s="117">
        <f t="shared" si="159"/>
        <v>133.8752126933062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74.240410535129229</v>
      </c>
      <c r="D385" s="122">
        <f t="shared" si="160"/>
        <v>96.472939065004297</v>
      </c>
      <c r="E385" s="122">
        <f t="shared" si="160"/>
        <v>117.85987118215937</v>
      </c>
      <c r="F385" s="122">
        <f t="shared" si="160"/>
        <v>102.80598754647509</v>
      </c>
      <c r="G385" s="122">
        <f t="shared" si="160"/>
        <v>100.24054592452751</v>
      </c>
      <c r="H385" s="122">
        <f t="shared" si="160"/>
        <v>127.86372621241203</v>
      </c>
      <c r="I385" s="122">
        <f t="shared" si="160"/>
        <v>135.92667975209528</v>
      </c>
      <c r="J385" s="122">
        <f t="shared" si="160"/>
        <v>167.03885828835888</v>
      </c>
      <c r="K385" s="122">
        <f t="shared" si="160"/>
        <v>163.29092049815074</v>
      </c>
      <c r="L385" s="122">
        <f t="shared" si="160"/>
        <v>213.65665344120481</v>
      </c>
      <c r="M385" s="122">
        <f t="shared" si="160"/>
        <v>118.74192174082064</v>
      </c>
      <c r="N385" s="122">
        <f t="shared" si="160"/>
        <v>149.27213698049519</v>
      </c>
      <c r="O385" s="122">
        <f t="shared" si="160"/>
        <v>161.60087145318795</v>
      </c>
      <c r="P385" s="122">
        <f t="shared" si="160"/>
        <v>183.5874122707045</v>
      </c>
      <c r="Q385" s="122">
        <f t="shared" si="160"/>
        <v>106.09656252464511</v>
      </c>
      <c r="R385" s="122">
        <f t="shared" ref="R385:V385" si="161">SUM(R386:R387)</f>
        <v>84.171327319324931</v>
      </c>
      <c r="S385" s="122">
        <f t="shared" si="161"/>
        <v>70.91876226983841</v>
      </c>
      <c r="T385" s="122">
        <f t="shared" si="161"/>
        <v>82.149436518959121</v>
      </c>
      <c r="U385" s="122">
        <f t="shared" si="161"/>
        <v>80.260840338468967</v>
      </c>
      <c r="V385" s="122">
        <f t="shared" si="161"/>
        <v>59.990977121678441</v>
      </c>
      <c r="W385" s="122">
        <f t="shared" ref="W385:Y385" si="162">SUM(W386:W387)</f>
        <v>86.361505950110327</v>
      </c>
      <c r="X385" s="122">
        <f t="shared" si="162"/>
        <v>91.864033421480116</v>
      </c>
      <c r="Y385" s="122">
        <f t="shared" si="162"/>
        <v>102.30132625313951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73.52118434715058</v>
      </c>
      <c r="D386" s="98">
        <v>95.550533452387242</v>
      </c>
      <c r="E386" s="98">
        <v>116.78453803615629</v>
      </c>
      <c r="F386" s="98">
        <v>101.86084904325791</v>
      </c>
      <c r="G386" s="98">
        <v>99.340012682710025</v>
      </c>
      <c r="H386" s="98">
        <v>126.73656036673182</v>
      </c>
      <c r="I386" s="98">
        <v>134.72845203106851</v>
      </c>
      <c r="J386" s="98">
        <v>165.58925654738792</v>
      </c>
      <c r="K386" s="98">
        <v>161.91438499717947</v>
      </c>
      <c r="L386" s="98">
        <v>211.86765259865174</v>
      </c>
      <c r="M386" s="98">
        <v>117.77024575485528</v>
      </c>
      <c r="N386" s="98">
        <v>148.05020997125783</v>
      </c>
      <c r="O386" s="98">
        <v>160.29054454753006</v>
      </c>
      <c r="P386" s="98">
        <v>182.11406970820175</v>
      </c>
      <c r="Q386" s="98">
        <v>105.250661452336</v>
      </c>
      <c r="R386" s="98">
        <v>83.503129037556008</v>
      </c>
      <c r="S386" s="98">
        <v>70.359223037573329</v>
      </c>
      <c r="T386" s="98">
        <v>81.50665604061183</v>
      </c>
      <c r="U386" s="98">
        <v>79.633640837513269</v>
      </c>
      <c r="V386" s="98">
        <v>59.525931602595762</v>
      </c>
      <c r="W386" s="98">
        <v>85.687228886737742</v>
      </c>
      <c r="X386" s="98">
        <v>91.162280402203692</v>
      </c>
      <c r="Y386" s="98">
        <v>101.521002751013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0.71922618797865323</v>
      </c>
      <c r="D387" s="98">
        <v>0.92240561261705001</v>
      </c>
      <c r="E387" s="98">
        <v>1.0753331460030742</v>
      </c>
      <c r="F387" s="98">
        <v>0.94513850321718595</v>
      </c>
      <c r="G387" s="98">
        <v>0.90053324181749095</v>
      </c>
      <c r="H387" s="98">
        <v>1.1271658456802107</v>
      </c>
      <c r="I387" s="98">
        <v>1.1982277210267565</v>
      </c>
      <c r="J387" s="98">
        <v>1.4496017409709694</v>
      </c>
      <c r="K387" s="98">
        <v>1.3765355009712823</v>
      </c>
      <c r="L387" s="98">
        <v>1.789000842553053</v>
      </c>
      <c r="M387" s="98">
        <v>0.97167598596535865</v>
      </c>
      <c r="N387" s="98">
        <v>1.2219270092373544</v>
      </c>
      <c r="O387" s="98">
        <v>1.310326905657901</v>
      </c>
      <c r="P387" s="98">
        <v>1.4733425625027514</v>
      </c>
      <c r="Q387" s="98">
        <v>0.84590107230909906</v>
      </c>
      <c r="R387" s="98">
        <v>0.66819828176892959</v>
      </c>
      <c r="S387" s="98">
        <v>0.55953923226508351</v>
      </c>
      <c r="T387" s="98">
        <v>0.64278047834729723</v>
      </c>
      <c r="U387" s="98">
        <v>0.62719950095569132</v>
      </c>
      <c r="V387" s="98">
        <v>0.46504551908268132</v>
      </c>
      <c r="W387" s="98">
        <v>0.67427706337259041</v>
      </c>
      <c r="X387" s="98">
        <v>0.70175301927642697</v>
      </c>
      <c r="Y387" s="98">
        <v>0.78032350212651369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7.2780897239142411E-2</v>
      </c>
      <c r="D388" s="122">
        <f t="shared" si="163"/>
        <v>0.2602370713602109</v>
      </c>
      <c r="E388" s="122">
        <f t="shared" si="163"/>
        <v>0.19914949123415543</v>
      </c>
      <c r="F388" s="122">
        <f t="shared" si="163"/>
        <v>7.083177818389437E-2</v>
      </c>
      <c r="G388" s="122">
        <f t="shared" si="163"/>
        <v>8.4690161618219226E-2</v>
      </c>
      <c r="H388" s="122">
        <f t="shared" si="163"/>
        <v>0.20129099414142143</v>
      </c>
      <c r="I388" s="122">
        <f t="shared" si="163"/>
        <v>5.1632431766181194E-2</v>
      </c>
      <c r="J388" s="122">
        <f t="shared" si="163"/>
        <v>0.3206585380345377</v>
      </c>
      <c r="K388" s="122">
        <f t="shared" si="163"/>
        <v>1.1759747785588106</v>
      </c>
      <c r="L388" s="122">
        <f t="shared" si="163"/>
        <v>0.84546236643018324</v>
      </c>
      <c r="M388" s="122">
        <f t="shared" si="163"/>
        <v>0.43128292955293773</v>
      </c>
      <c r="N388" s="122">
        <f t="shared" si="163"/>
        <v>0.43872678880176147</v>
      </c>
      <c r="O388" s="122">
        <f t="shared" si="163"/>
        <v>0.89413030095587209</v>
      </c>
      <c r="P388" s="122">
        <f t="shared" si="163"/>
        <v>0.57869633742486715</v>
      </c>
      <c r="Q388" s="122">
        <f t="shared" si="163"/>
        <v>0.51752398743029326</v>
      </c>
      <c r="R388" s="122">
        <f t="shared" si="163"/>
        <v>1.225772007426821</v>
      </c>
      <c r="S388" s="122">
        <f t="shared" si="163"/>
        <v>1.3158720408314368</v>
      </c>
      <c r="T388" s="122">
        <f t="shared" si="163"/>
        <v>1.2375781880263559</v>
      </c>
      <c r="U388" s="122">
        <f t="shared" si="163"/>
        <v>2.7106549591368645</v>
      </c>
      <c r="V388" s="122">
        <f t="shared" si="163"/>
        <v>1.1050150991751113</v>
      </c>
      <c r="W388" s="122">
        <f t="shared" si="163"/>
        <v>3.9769434228508529</v>
      </c>
      <c r="X388" s="122">
        <f t="shared" si="163"/>
        <v>0.54672521423224363</v>
      </c>
      <c r="Y388" s="122">
        <f t="shared" si="163"/>
        <v>0.46867488155746712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7.2780897239142411E-2</v>
      </c>
      <c r="D389" s="98">
        <v>0.2602370713602109</v>
      </c>
      <c r="E389" s="98">
        <v>0.19914949123415543</v>
      </c>
      <c r="F389" s="98">
        <v>7.083177818389437E-2</v>
      </c>
      <c r="G389" s="98">
        <v>8.4690161618219226E-2</v>
      </c>
      <c r="H389" s="98">
        <v>0.20129099414142143</v>
      </c>
      <c r="I389" s="98">
        <v>5.1632431766181194E-2</v>
      </c>
      <c r="J389" s="98">
        <v>0.3206585380345377</v>
      </c>
      <c r="K389" s="98">
        <v>1.1759747785588106</v>
      </c>
      <c r="L389" s="98">
        <v>0.84546236643018324</v>
      </c>
      <c r="M389" s="98">
        <v>0.43128292955293773</v>
      </c>
      <c r="N389" s="98">
        <v>0.43872678880176147</v>
      </c>
      <c r="O389" s="98">
        <v>0.89413030095587209</v>
      </c>
      <c r="P389" s="98">
        <v>0.57869633742486715</v>
      </c>
      <c r="Q389" s="98">
        <v>0.51752398743029326</v>
      </c>
      <c r="R389" s="98">
        <v>1.225772007426821</v>
      </c>
      <c r="S389" s="98">
        <v>1.3158720408314368</v>
      </c>
      <c r="T389" s="98">
        <v>1.2375781880263559</v>
      </c>
      <c r="U389" s="98">
        <v>2.7106549591368645</v>
      </c>
      <c r="V389" s="98">
        <v>1.1050150991751113</v>
      </c>
      <c r="W389" s="98">
        <v>3.9769434228508529</v>
      </c>
      <c r="X389" s="98">
        <v>0.54672521423224363</v>
      </c>
      <c r="Y389" s="98">
        <v>0.46867488155746712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7.1818104775156231</v>
      </c>
      <c r="D390" s="122">
        <v>10.021335853097749</v>
      </c>
      <c r="E390" s="122">
        <v>11.905622267315035</v>
      </c>
      <c r="F390" s="122">
        <v>10.215715108229347</v>
      </c>
      <c r="G390" s="122">
        <v>9.5397564846730578</v>
      </c>
      <c r="H390" s="122">
        <v>13.559735867665774</v>
      </c>
      <c r="I390" s="122">
        <v>15.669691397894557</v>
      </c>
      <c r="J390" s="122">
        <v>18.509248811269682</v>
      </c>
      <c r="K390" s="122">
        <v>16.888648459252334</v>
      </c>
      <c r="L390" s="122">
        <v>22.271823984663918</v>
      </c>
      <c r="M390" s="122">
        <v>16.719715636710838</v>
      </c>
      <c r="N390" s="122">
        <v>20.012825270194565</v>
      </c>
      <c r="O390" s="122">
        <v>21.586559207130755</v>
      </c>
      <c r="P390" s="122">
        <v>28.750890158122786</v>
      </c>
      <c r="Q390" s="122">
        <v>16.921627747517668</v>
      </c>
      <c r="R390" s="122">
        <v>12.954475718419351</v>
      </c>
      <c r="S390" s="122">
        <v>12.315101908401777</v>
      </c>
      <c r="T390" s="122">
        <v>15.221062540373833</v>
      </c>
      <c r="U390" s="122">
        <v>14.934122863981903</v>
      </c>
      <c r="V390" s="122">
        <v>13.321460517150246</v>
      </c>
      <c r="W390" s="122">
        <v>16.958083046279746</v>
      </c>
      <c r="X390" s="122">
        <v>16.335919338610537</v>
      </c>
      <c r="Y390" s="122">
        <v>18.029126108841837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2.6536202116550976E-2</v>
      </c>
      <c r="D391" s="98">
        <v>6.9892277973748557E-2</v>
      </c>
      <c r="E391" s="98">
        <v>9.8857380735208E-2</v>
      </c>
      <c r="F391" s="98">
        <v>7.6503761677160706E-2</v>
      </c>
      <c r="G391" s="98">
        <v>8.0828906390653321E-2</v>
      </c>
      <c r="H391" s="98">
        <v>0.12006751856562881</v>
      </c>
      <c r="I391" s="98">
        <v>0.1927017362040809</v>
      </c>
      <c r="J391" s="98">
        <v>0.75892566450800525</v>
      </c>
      <c r="K391" s="98">
        <v>0.36807708910929243</v>
      </c>
      <c r="L391" s="98">
        <v>0.41339188729948312</v>
      </c>
      <c r="M391" s="98">
        <v>0.25017523069573683</v>
      </c>
      <c r="N391" s="98">
        <v>0.29311216638251475</v>
      </c>
      <c r="O391" s="98">
        <v>0.4002534982091403</v>
      </c>
      <c r="P391" s="98">
        <v>0.1151074149964572</v>
      </c>
      <c r="Q391" s="98">
        <v>9.8527596857771266E-2</v>
      </c>
      <c r="R391" s="98">
        <v>7.6361240106327374E-2</v>
      </c>
      <c r="S391" s="98">
        <v>9.3519486185127856E-2</v>
      </c>
      <c r="T391" s="98">
        <v>0.10398484533436342</v>
      </c>
      <c r="U391" s="98">
        <v>0.13756584641626027</v>
      </c>
      <c r="V391" s="98">
        <v>0.31131691583110399</v>
      </c>
      <c r="W391" s="98">
        <v>0.74220881884227952</v>
      </c>
      <c r="X391" s="98">
        <v>2.0250885306480808</v>
      </c>
      <c r="Y391" s="98">
        <v>1.2922529752641718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8.0177310333678895E-5</v>
      </c>
      <c r="F392" s="98">
        <v>0</v>
      </c>
      <c r="G392" s="98">
        <v>7.463922178837414E-5</v>
      </c>
      <c r="H392" s="98">
        <v>7.5430051382354102E-5</v>
      </c>
      <c r="I392" s="98">
        <v>2.3250851155863169E-4</v>
      </c>
      <c r="J392" s="98">
        <v>6.1158761802205175E-4</v>
      </c>
      <c r="K392" s="98">
        <v>6.8271193186090107E-4</v>
      </c>
      <c r="L392" s="98">
        <v>1.752183086998585E-3</v>
      </c>
      <c r="M392" s="98">
        <v>4.5724613966010056E-4</v>
      </c>
      <c r="N392" s="98">
        <v>0</v>
      </c>
      <c r="O392" s="98">
        <v>0</v>
      </c>
      <c r="P392" s="98">
        <v>1.8304043080628172E-4</v>
      </c>
      <c r="Q392" s="98">
        <v>0</v>
      </c>
      <c r="R392" s="98">
        <v>0</v>
      </c>
      <c r="S392" s="98">
        <v>0</v>
      </c>
      <c r="T392" s="98">
        <v>1.9555454362130413E-4</v>
      </c>
      <c r="U392" s="98">
        <v>4.7918809978644584E-4</v>
      </c>
      <c r="V392" s="98">
        <v>2.4902201330860894E-4</v>
      </c>
      <c r="W392" s="98">
        <v>1.5696146730799243E-3</v>
      </c>
      <c r="X392" s="98">
        <v>6.5915949273830151E-3</v>
      </c>
      <c r="Y392" s="98">
        <v>2.937059756939741E-3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0</v>
      </c>
      <c r="D393" s="101">
        <v>0</v>
      </c>
      <c r="E393" s="101">
        <v>1.9437230253208722E-5</v>
      </c>
      <c r="F393" s="101">
        <v>0</v>
      </c>
      <c r="G393" s="101">
        <v>1.5941434597046815E-5</v>
      </c>
      <c r="H393" s="101">
        <v>1.5255957148299982E-5</v>
      </c>
      <c r="I393" s="101">
        <v>5.6754709629944331E-5</v>
      </c>
      <c r="J393" s="101">
        <v>1.3727466113075941E-4</v>
      </c>
      <c r="K393" s="101">
        <v>1.396618219469638E-4</v>
      </c>
      <c r="L393" s="101">
        <v>7.8431366419016513E-4</v>
      </c>
      <c r="M393" s="101">
        <v>9.0396983901323486E-5</v>
      </c>
      <c r="N393" s="101">
        <v>0</v>
      </c>
      <c r="O393" s="101">
        <v>0</v>
      </c>
      <c r="P393" s="101">
        <v>3.5049186335128441E-5</v>
      </c>
      <c r="Q393" s="101">
        <v>0</v>
      </c>
      <c r="R393" s="101">
        <v>0</v>
      </c>
      <c r="S393" s="101">
        <v>0</v>
      </c>
      <c r="T393" s="101">
        <v>4.5378437229609951E-5</v>
      </c>
      <c r="U393" s="101">
        <v>1.0140567187972071E-4</v>
      </c>
      <c r="V393" s="101">
        <v>5.3660161376957429E-5</v>
      </c>
      <c r="W393" s="101">
        <v>3.4314780388201599E-4</v>
      </c>
      <c r="X393" s="101">
        <v>5.6473448345658521E-4</v>
      </c>
      <c r="Y393" s="101">
        <v>2.0365935228476556E-4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6.0740080080470173E-5</v>
      </c>
      <c r="F394" s="104">
        <v>0</v>
      </c>
      <c r="G394" s="104">
        <v>5.8697787191327331E-5</v>
      </c>
      <c r="H394" s="104">
        <v>6.0174094234054123E-5</v>
      </c>
      <c r="I394" s="104">
        <v>1.7575380192868736E-4</v>
      </c>
      <c r="J394" s="104">
        <v>4.7431295689129234E-4</v>
      </c>
      <c r="K394" s="104">
        <v>5.4305010991393733E-4</v>
      </c>
      <c r="L394" s="104">
        <v>9.6786942280841989E-4</v>
      </c>
      <c r="M394" s="104">
        <v>3.6684915575877706E-4</v>
      </c>
      <c r="N394" s="104">
        <v>0</v>
      </c>
      <c r="O394" s="104">
        <v>0</v>
      </c>
      <c r="P394" s="104">
        <v>1.4799124447115327E-4</v>
      </c>
      <c r="Q394" s="104">
        <v>0</v>
      </c>
      <c r="R394" s="104">
        <v>0</v>
      </c>
      <c r="S394" s="104">
        <v>0</v>
      </c>
      <c r="T394" s="104">
        <v>1.5017610639169417E-4</v>
      </c>
      <c r="U394" s="104">
        <v>3.7778242790672515E-4</v>
      </c>
      <c r="V394" s="104">
        <v>1.9536185193165149E-4</v>
      </c>
      <c r="W394" s="104">
        <v>1.2264668691979082E-3</v>
      </c>
      <c r="X394" s="104">
        <v>6.0268604439264297E-3</v>
      </c>
      <c r="Y394" s="104">
        <v>2.7334004046549753E-3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0.75809907959158085</v>
      </c>
      <c r="D395" s="101">
        <v>0.80998969923423536</v>
      </c>
      <c r="E395" s="101">
        <v>0.8777400872828327</v>
      </c>
      <c r="F395" s="101">
        <v>0.87765338831354112</v>
      </c>
      <c r="G395" s="101">
        <v>0.90889836532662216</v>
      </c>
      <c r="H395" s="101">
        <v>1.0061140846929006</v>
      </c>
      <c r="I395" s="101">
        <v>0.97903831524355611</v>
      </c>
      <c r="J395" s="101">
        <v>0.67565475766790417</v>
      </c>
      <c r="K395" s="101">
        <v>0.98334959391117682</v>
      </c>
      <c r="L395" s="101">
        <v>0.8534977088817548</v>
      </c>
      <c r="M395" s="101">
        <v>0.650240928628532</v>
      </c>
      <c r="N395" s="101">
        <v>0.68176569630558592</v>
      </c>
      <c r="O395" s="101">
        <v>0.76362484150449095</v>
      </c>
      <c r="P395" s="101">
        <v>1.083837976762303</v>
      </c>
      <c r="Q395" s="101">
        <v>0.58918586986248067</v>
      </c>
      <c r="R395" s="101">
        <v>0.42695397332373158</v>
      </c>
      <c r="S395" s="101">
        <v>0.43823893903725908</v>
      </c>
      <c r="T395" s="101">
        <v>0.47023635436517081</v>
      </c>
      <c r="U395" s="101">
        <v>0.45830356457318105</v>
      </c>
      <c r="V395" s="101">
        <v>0.36991342898738777</v>
      </c>
      <c r="W395" s="101">
        <v>0.40852456784275631</v>
      </c>
      <c r="X395" s="101">
        <v>0.16814681480091292</v>
      </c>
      <c r="Y395" s="101">
        <v>0.3354370891274468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2.2378076677712788E-4</v>
      </c>
      <c r="D396" s="104">
        <v>3.1030884348020931E-4</v>
      </c>
      <c r="E396" s="104">
        <v>1.5265460297616897E-4</v>
      </c>
      <c r="F396" s="104">
        <v>3.9204115977590576E-4</v>
      </c>
      <c r="G396" s="104">
        <v>6.1588438475376718E-4</v>
      </c>
      <c r="H396" s="104">
        <v>6.060531578619471E-4</v>
      </c>
      <c r="I396" s="104">
        <v>1.3467506419988706E-3</v>
      </c>
      <c r="J396" s="104">
        <v>4.5095025992144768E-4</v>
      </c>
      <c r="K396" s="104">
        <v>1.6056764144315942E-3</v>
      </c>
      <c r="L396" s="104">
        <v>2.1945120829649587E-3</v>
      </c>
      <c r="M396" s="104">
        <v>1.4112408366841374E-3</v>
      </c>
      <c r="N396" s="104">
        <v>0</v>
      </c>
      <c r="O396" s="104">
        <v>0</v>
      </c>
      <c r="P396" s="104">
        <v>2.6217845337526357E-3</v>
      </c>
      <c r="Q396" s="104">
        <v>6.3516723766313772E-4</v>
      </c>
      <c r="R396" s="104">
        <v>8.3458976326100372E-4</v>
      </c>
      <c r="S396" s="104">
        <v>7.9271268406427592E-4</v>
      </c>
      <c r="T396" s="104">
        <v>1.1054178268223311E-3</v>
      </c>
      <c r="U396" s="104">
        <v>5.9054832229815234E-4</v>
      </c>
      <c r="V396" s="104">
        <v>2.0342220360168432E-4</v>
      </c>
      <c r="W396" s="104">
        <v>1.4469508796011296E-3</v>
      </c>
      <c r="X396" s="104">
        <v>6.8423473898582233E-4</v>
      </c>
      <c r="Y396" s="104">
        <v>6.1162917898952061E-4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5.3592777639542242E-5</v>
      </c>
      <c r="D397" s="98">
        <v>6.7889182430748852E-5</v>
      </c>
      <c r="E397" s="98">
        <v>3.7000320870027669E-5</v>
      </c>
      <c r="F397" s="98">
        <v>9.2051036762737782E-5</v>
      </c>
      <c r="G397" s="98">
        <v>1.3156972966935163E-4</v>
      </c>
      <c r="H397" s="98">
        <v>1.2256684410162514E-4</v>
      </c>
      <c r="I397" s="98">
        <v>3.2880499376218488E-4</v>
      </c>
      <c r="J397" s="98">
        <v>1.0117650730167976E-4</v>
      </c>
      <c r="K397" s="98">
        <v>3.2845118397426394E-4</v>
      </c>
      <c r="L397" s="98">
        <v>9.8111641731491936E-4</v>
      </c>
      <c r="M397" s="98">
        <v>2.784418546465227E-4</v>
      </c>
      <c r="N397" s="98">
        <v>0</v>
      </c>
      <c r="O397" s="98">
        <v>0</v>
      </c>
      <c r="P397" s="98">
        <v>5.0220548760581904E-4</v>
      </c>
      <c r="Q397" s="98">
        <v>1.401457751928566E-4</v>
      </c>
      <c r="R397" s="98">
        <v>1.7355819952941901E-4</v>
      </c>
      <c r="S397" s="98">
        <v>1.8527782183928973E-4</v>
      </c>
      <c r="T397" s="98">
        <v>2.5624645258376068E-4</v>
      </c>
      <c r="U397" s="98">
        <v>1.2491806674856093E-4</v>
      </c>
      <c r="V397" s="98">
        <v>4.386754104246876E-5</v>
      </c>
      <c r="W397" s="98">
        <v>3.1891758023812523E-4</v>
      </c>
      <c r="X397" s="98">
        <v>5.7408048964464986E-5</v>
      </c>
      <c r="Y397" s="98">
        <v>4.0640995256641488E-5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1.7018798913758564E-4</v>
      </c>
      <c r="D398" s="98">
        <v>2.4241966104946043E-4</v>
      </c>
      <c r="E398" s="98">
        <v>1.156542821061413E-4</v>
      </c>
      <c r="F398" s="98">
        <v>2.9999012301316799E-4</v>
      </c>
      <c r="G398" s="98">
        <v>4.8431465508441549E-4</v>
      </c>
      <c r="H398" s="98">
        <v>4.8348631376032196E-4</v>
      </c>
      <c r="I398" s="98">
        <v>1.0179456482366858E-3</v>
      </c>
      <c r="J398" s="98">
        <v>3.4977375261976794E-4</v>
      </c>
      <c r="K398" s="98">
        <v>1.2772252304573302E-3</v>
      </c>
      <c r="L398" s="98">
        <v>1.2133956656500391E-3</v>
      </c>
      <c r="M398" s="98">
        <v>1.1327989820376146E-3</v>
      </c>
      <c r="N398" s="98">
        <v>0</v>
      </c>
      <c r="O398" s="98">
        <v>0</v>
      </c>
      <c r="P398" s="98">
        <v>2.1195790461468167E-3</v>
      </c>
      <c r="Q398" s="98">
        <v>4.9502146247028115E-4</v>
      </c>
      <c r="R398" s="98">
        <v>6.6103156373158471E-4</v>
      </c>
      <c r="S398" s="98">
        <v>6.0743486222498619E-4</v>
      </c>
      <c r="T398" s="98">
        <v>8.4917137423857038E-4</v>
      </c>
      <c r="U398" s="98">
        <v>4.6563025554959139E-4</v>
      </c>
      <c r="V398" s="98">
        <v>1.5955466255921556E-4</v>
      </c>
      <c r="W398" s="98">
        <v>1.1280332993630043E-3</v>
      </c>
      <c r="X398" s="98">
        <v>6.2682669002135736E-4</v>
      </c>
      <c r="Y398" s="98">
        <v>5.7098818373287909E-4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6.1948722515591967</v>
      </c>
      <c r="D399" s="101">
        <v>8.8957207652816415</v>
      </c>
      <c r="E399" s="101">
        <v>10.521547973093618</v>
      </c>
      <c r="F399" s="101">
        <v>8.8933624384250507</v>
      </c>
      <c r="G399" s="101">
        <v>8.1274230632437554</v>
      </c>
      <c r="H399" s="101">
        <v>11.587317132719441</v>
      </c>
      <c r="I399" s="101">
        <v>13.028439031747833</v>
      </c>
      <c r="J399" s="101">
        <v>15.657415413779979</v>
      </c>
      <c r="K399" s="101">
        <v>13.964411237621</v>
      </c>
      <c r="L399" s="101">
        <v>16.955204503425051</v>
      </c>
      <c r="M399" s="101">
        <v>13.325393673229211</v>
      </c>
      <c r="N399" s="101">
        <v>17.080159546218205</v>
      </c>
      <c r="O399" s="101">
        <v>18.923626585375299</v>
      </c>
      <c r="P399" s="101">
        <v>24.122603388049711</v>
      </c>
      <c r="Q399" s="101">
        <v>14.18053668175556</v>
      </c>
      <c r="R399" s="101">
        <v>10.682305226870975</v>
      </c>
      <c r="S399" s="101">
        <v>10.228007117129119</v>
      </c>
      <c r="T399" s="101">
        <v>11.935908667915179</v>
      </c>
      <c r="U399" s="101">
        <v>12.240545264884677</v>
      </c>
      <c r="V399" s="101">
        <v>11.361786310534056</v>
      </c>
      <c r="W399" s="101">
        <v>13.370527177362158</v>
      </c>
      <c r="X399" s="101">
        <v>10.606840568383133</v>
      </c>
      <c r="Y399" s="101">
        <v>13.230577295871399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0.20207916348151714</v>
      </c>
      <c r="D400" s="104">
        <v>0.24542280176464315</v>
      </c>
      <c r="E400" s="104">
        <v>0.40724399429006586</v>
      </c>
      <c r="F400" s="104">
        <v>0.36780347865381924</v>
      </c>
      <c r="G400" s="104">
        <v>0.421915626105484</v>
      </c>
      <c r="H400" s="104">
        <v>0.84555564847855946</v>
      </c>
      <c r="I400" s="104">
        <v>1.4679330555455301</v>
      </c>
      <c r="J400" s="104">
        <v>1.4161904374358492</v>
      </c>
      <c r="K400" s="104">
        <v>1.570522150264571</v>
      </c>
      <c r="L400" s="104">
        <v>4.0457831898876631</v>
      </c>
      <c r="M400" s="104">
        <v>2.4920373171810128</v>
      </c>
      <c r="N400" s="104">
        <v>1.9577878612882615</v>
      </c>
      <c r="O400" s="104">
        <v>1.4990542820418267</v>
      </c>
      <c r="P400" s="104">
        <v>3.4265365533497545</v>
      </c>
      <c r="Q400" s="104">
        <v>2.0527424318041936</v>
      </c>
      <c r="R400" s="104">
        <v>1.7680206883550564</v>
      </c>
      <c r="S400" s="104">
        <v>1.5545436533662085</v>
      </c>
      <c r="T400" s="104">
        <v>2.7096317003886763</v>
      </c>
      <c r="U400" s="104">
        <v>2.0966384516857013</v>
      </c>
      <c r="V400" s="104">
        <v>1.2779914175807887</v>
      </c>
      <c r="W400" s="104">
        <v>2.4338059166798698</v>
      </c>
      <c r="X400" s="104">
        <v>3.5285675951120421</v>
      </c>
      <c r="Y400" s="104">
        <v>3.1673100596428903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4.8402917910350139E-2</v>
      </c>
      <c r="D401" s="98">
        <v>5.3667195230392914E-2</v>
      </c>
      <c r="E401" s="98">
        <v>9.8732830721316361E-2</v>
      </c>
      <c r="F401" s="98">
        <v>8.6370946063271531E-2</v>
      </c>
      <c r="G401" s="98">
        <v>9.0074468919020323E-2</v>
      </c>
      <c r="H401" s="98">
        <v>0.17092555524732078</v>
      </c>
      <c r="I401" s="98">
        <v>0.35839546515304138</v>
      </c>
      <c r="J401" s="98">
        <v>0.31802678011900248</v>
      </c>
      <c r="K401" s="98">
        <v>0.32068159584218214</v>
      </c>
      <c r="L401" s="98">
        <v>1.8087814393116801</v>
      </c>
      <c r="M401" s="98">
        <v>0.49081263039933742</v>
      </c>
      <c r="N401" s="98">
        <v>0.49981761690884707</v>
      </c>
      <c r="O401" s="98">
        <v>0.40024230089214541</v>
      </c>
      <c r="P401" s="98">
        <v>0.6556217046271855</v>
      </c>
      <c r="Q401" s="98">
        <v>0.45341892028514608</v>
      </c>
      <c r="R401" s="98">
        <v>0.3677315496873112</v>
      </c>
      <c r="S401" s="98">
        <v>0.36352515774179989</v>
      </c>
      <c r="T401" s="98">
        <v>0.62878744340275372</v>
      </c>
      <c r="U401" s="98">
        <v>0.44398441476603295</v>
      </c>
      <c r="V401" s="98">
        <v>0.27573371798853497</v>
      </c>
      <c r="W401" s="98">
        <v>0.5348102692037866</v>
      </c>
      <c r="X401" s="98">
        <v>0.29689390734504556</v>
      </c>
      <c r="Y401" s="98">
        <v>0.21769472835496331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0.15367624557116699</v>
      </c>
      <c r="D402" s="98">
        <v>0.19175560653425022</v>
      </c>
      <c r="E402" s="98">
        <v>0.30851116356874952</v>
      </c>
      <c r="F402" s="98">
        <v>0.28143253259054768</v>
      </c>
      <c r="G402" s="98">
        <v>0.33184115718646368</v>
      </c>
      <c r="H402" s="98">
        <v>0.67463009323123868</v>
      </c>
      <c r="I402" s="98">
        <v>1.1095375903924887</v>
      </c>
      <c r="J402" s="98">
        <v>1.0981636573168467</v>
      </c>
      <c r="K402" s="98">
        <v>1.2498405544223889</v>
      </c>
      <c r="L402" s="98">
        <v>2.2370017505759834</v>
      </c>
      <c r="M402" s="98">
        <v>2.0012246867816756</v>
      </c>
      <c r="N402" s="98">
        <v>1.4579702443794145</v>
      </c>
      <c r="O402" s="98">
        <v>1.0988119811496813</v>
      </c>
      <c r="P402" s="98">
        <v>2.770914848722569</v>
      </c>
      <c r="Q402" s="98">
        <v>1.5993235115190476</v>
      </c>
      <c r="R402" s="98">
        <v>1.4002891386677452</v>
      </c>
      <c r="S402" s="98">
        <v>1.1910184956244085</v>
      </c>
      <c r="T402" s="98">
        <v>2.0808442569859227</v>
      </c>
      <c r="U402" s="98">
        <v>1.6526540369196683</v>
      </c>
      <c r="V402" s="98">
        <v>1.0022576995922536</v>
      </c>
      <c r="W402" s="98">
        <v>1.8989956474760832</v>
      </c>
      <c r="X402" s="98">
        <v>3.2316736877669965</v>
      </c>
      <c r="Y402" s="98">
        <v>2.949615331287927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4.6553915023732966</v>
      </c>
      <c r="D403" s="122">
        <v>6.5553424972438448</v>
      </c>
      <c r="E403" s="122">
        <v>7.1611479907114663</v>
      </c>
      <c r="F403" s="122">
        <v>5.5155603511674265</v>
      </c>
      <c r="G403" s="122">
        <v>5.6868498286506028</v>
      </c>
      <c r="H403" s="122">
        <v>7.9955079085325256</v>
      </c>
      <c r="I403" s="122">
        <v>9.5875095092572575</v>
      </c>
      <c r="J403" s="122">
        <v>11.387824277602761</v>
      </c>
      <c r="K403" s="122">
        <v>9.0842370832316597</v>
      </c>
      <c r="L403" s="122">
        <v>13.742013896776919</v>
      </c>
      <c r="M403" s="122">
        <v>9.4627971437160205</v>
      </c>
      <c r="N403" s="122">
        <v>11.318667435396648</v>
      </c>
      <c r="O403" s="122">
        <v>11.883777987169193</v>
      </c>
      <c r="P403" s="122">
        <v>15.44386287402947</v>
      </c>
      <c r="Q403" s="122">
        <v>9.0970002544445308</v>
      </c>
      <c r="R403" s="122">
        <v>6.69332622096056</v>
      </c>
      <c r="S403" s="122">
        <v>6.3523720391168208</v>
      </c>
      <c r="T403" s="122">
        <v>7.730037827834229</v>
      </c>
      <c r="U403" s="122">
        <v>7.6148855033071676</v>
      </c>
      <c r="V403" s="122">
        <v>6.8924523841378784</v>
      </c>
      <c r="W403" s="122">
        <v>8.4839937526085301</v>
      </c>
      <c r="X403" s="122">
        <v>11.976607319802129</v>
      </c>
      <c r="Y403" s="122">
        <v>13.07608544976739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X404" s="98">
        <v>0</v>
      </c>
      <c r="Y404" s="98">
        <v>0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1.8988069145443984</v>
      </c>
      <c r="D405" s="98">
        <v>2.9434202137133991</v>
      </c>
      <c r="E405" s="98">
        <v>3.1146873670660109</v>
      </c>
      <c r="F405" s="98">
        <v>2.8694375095668985</v>
      </c>
      <c r="G405" s="98">
        <v>2.390100610304132</v>
      </c>
      <c r="H405" s="98">
        <v>2.8300950096274682</v>
      </c>
      <c r="I405" s="98">
        <v>3.4324839990170979</v>
      </c>
      <c r="J405" s="98">
        <v>3.3640832860277832</v>
      </c>
      <c r="K405" s="98">
        <v>3.6221914748439934</v>
      </c>
      <c r="L405" s="98">
        <v>4.6579291485261809</v>
      </c>
      <c r="M405" s="98">
        <v>3.4870416750481472</v>
      </c>
      <c r="N405" s="98">
        <v>3.436241638718851</v>
      </c>
      <c r="O405" s="98">
        <v>3.551517737877453</v>
      </c>
      <c r="P405" s="98">
        <v>5.0240756395786104</v>
      </c>
      <c r="Q405" s="98">
        <v>2.5230986622412321</v>
      </c>
      <c r="R405" s="98">
        <v>1.3414713875512436</v>
      </c>
      <c r="S405" s="98">
        <v>1.4921903165229922</v>
      </c>
      <c r="T405" s="98">
        <v>1.876704886828787</v>
      </c>
      <c r="U405" s="98">
        <v>1.9151539129687811</v>
      </c>
      <c r="V405" s="98">
        <v>1.465957188724536</v>
      </c>
      <c r="W405" s="98">
        <v>1.2082375100640552</v>
      </c>
      <c r="X405" s="98">
        <v>0.50272664570452907</v>
      </c>
      <c r="Y405" s="98">
        <v>1.2178539253827299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2.7565845878288986</v>
      </c>
      <c r="D406" s="33">
        <v>3.6119222835304456</v>
      </c>
      <c r="E406" s="33">
        <v>4.0464606236454559</v>
      </c>
      <c r="F406" s="33">
        <v>2.6461228416005276</v>
      </c>
      <c r="G406" s="33">
        <v>3.2967492183464708</v>
      </c>
      <c r="H406" s="33">
        <v>5.1654128989050578</v>
      </c>
      <c r="I406" s="33">
        <v>6.1550255102401596</v>
      </c>
      <c r="J406" s="33">
        <v>8.0237409915749769</v>
      </c>
      <c r="K406" s="33">
        <v>5.4620456083876672</v>
      </c>
      <c r="L406" s="33">
        <v>9.0840847482507385</v>
      </c>
      <c r="M406" s="33">
        <v>5.9757554686678738</v>
      </c>
      <c r="N406" s="33">
        <v>7.8824257966777971</v>
      </c>
      <c r="O406" s="33">
        <v>8.3322602492917408</v>
      </c>
      <c r="P406" s="33">
        <v>10.41978723445086</v>
      </c>
      <c r="Q406" s="33">
        <v>6.5739015922032982</v>
      </c>
      <c r="R406" s="33">
        <v>5.3518548334093161</v>
      </c>
      <c r="S406" s="33">
        <v>4.8601817225938291</v>
      </c>
      <c r="T406" s="33">
        <v>5.8533329410054415</v>
      </c>
      <c r="U406" s="33">
        <v>5.6997315903383869</v>
      </c>
      <c r="V406" s="33">
        <v>5.4264951954133425</v>
      </c>
      <c r="W406" s="33">
        <v>7.2757562425444746</v>
      </c>
      <c r="X406" s="33">
        <v>11.4738806740976</v>
      </c>
      <c r="Y406" s="33">
        <v>11.85823152438466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0.61300957140458079</v>
      </c>
      <c r="D408" s="119">
        <f t="shared" si="164"/>
        <v>0.62503656739540769</v>
      </c>
      <c r="E408" s="119">
        <f t="shared" si="164"/>
        <v>0.63511800602385815</v>
      </c>
      <c r="F408" s="119">
        <f t="shared" si="164"/>
        <v>0.64470699951084975</v>
      </c>
      <c r="G408" s="119">
        <f t="shared" si="164"/>
        <v>0.65640474029445872</v>
      </c>
      <c r="H408" s="119">
        <f t="shared" si="164"/>
        <v>0.66922282281593015</v>
      </c>
      <c r="I408" s="119">
        <f t="shared" si="164"/>
        <v>0.68062425412212391</v>
      </c>
      <c r="J408" s="119">
        <f t="shared" si="164"/>
        <v>0.69257293611688475</v>
      </c>
      <c r="K408" s="119">
        <f t="shared" si="164"/>
        <v>0.70483324925582758</v>
      </c>
      <c r="L408" s="119">
        <f t="shared" si="164"/>
        <v>0.7154002608361415</v>
      </c>
      <c r="M408" s="119">
        <f t="shared" si="164"/>
        <v>0.72583911853450012</v>
      </c>
      <c r="N408" s="119">
        <f t="shared" si="164"/>
        <v>0.73412660833354382</v>
      </c>
      <c r="O408" s="119">
        <f t="shared" si="164"/>
        <v>0.74284298114030001</v>
      </c>
      <c r="P408" s="119">
        <f t="shared" si="164"/>
        <v>0.74965562139685415</v>
      </c>
      <c r="Q408" s="119">
        <f t="shared" si="164"/>
        <v>0.75959765143156377</v>
      </c>
      <c r="R408" s="119">
        <f t="shared" ref="R408:V408" si="165">IF(R384=0,"",R384/R360)</f>
        <v>0.77741729865774478</v>
      </c>
      <c r="S408" s="119">
        <f t="shared" si="165"/>
        <v>0.79146826366824952</v>
      </c>
      <c r="T408" s="119">
        <f t="shared" si="165"/>
        <v>0.80344327175180408</v>
      </c>
      <c r="U408" s="119">
        <f t="shared" si="165"/>
        <v>0.82389465870332979</v>
      </c>
      <c r="V408" s="119">
        <f t="shared" si="165"/>
        <v>0.82583365314128276</v>
      </c>
      <c r="W408" s="119">
        <f t="shared" ref="W408:Y408" si="166">IF(W384=0,"",W384/W360)</f>
        <v>0.85146803195159926</v>
      </c>
      <c r="X408" s="119">
        <f t="shared" si="166"/>
        <v>0.84455053734384289</v>
      </c>
      <c r="Y408" s="119">
        <f t="shared" si="166"/>
        <v>0.84739921833665921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0.60059542880439099</v>
      </c>
      <c r="D409" s="124">
        <f t="shared" si="167"/>
        <v>0.61256632059494265</v>
      </c>
      <c r="E409" s="124">
        <f t="shared" si="167"/>
        <v>0.62457576079766308</v>
      </c>
      <c r="F409" s="124">
        <f t="shared" si="167"/>
        <v>0.63680591511903772</v>
      </c>
      <c r="G409" s="124">
        <f t="shared" si="167"/>
        <v>0.6490589253118918</v>
      </c>
      <c r="H409" s="124">
        <f t="shared" si="167"/>
        <v>0.66139619150268525</v>
      </c>
      <c r="I409" s="124">
        <f t="shared" si="167"/>
        <v>0.67382677433746907</v>
      </c>
      <c r="J409" s="124">
        <f t="shared" si="167"/>
        <v>0.68624183256233129</v>
      </c>
      <c r="K409" s="124">
        <f t="shared" si="167"/>
        <v>0.69859537655285475</v>
      </c>
      <c r="L409" s="124">
        <f t="shared" si="167"/>
        <v>0.7109046119613146</v>
      </c>
      <c r="M409" s="124">
        <f t="shared" si="167"/>
        <v>0.72218199527900762</v>
      </c>
      <c r="N409" s="124">
        <f t="shared" si="167"/>
        <v>0.7319916221184759</v>
      </c>
      <c r="O409" s="124">
        <f t="shared" si="167"/>
        <v>0.73998828474150669</v>
      </c>
      <c r="P409" s="124">
        <f t="shared" si="167"/>
        <v>0.74688167895978985</v>
      </c>
      <c r="Q409" s="124">
        <f t="shared" si="167"/>
        <v>0.75511525771113208</v>
      </c>
      <c r="R409" s="124">
        <f t="shared" ref="R409:V409" si="168">IF(R385=0,"",R385/R361)</f>
        <v>0.76745481433082341</v>
      </c>
      <c r="S409" s="124">
        <f t="shared" si="168"/>
        <v>0.78133875548650944</v>
      </c>
      <c r="T409" s="124">
        <f t="shared" si="168"/>
        <v>0.79533822752523842</v>
      </c>
      <c r="U409" s="124">
        <f t="shared" si="168"/>
        <v>0.80827630856293087</v>
      </c>
      <c r="V409" s="124">
        <f t="shared" si="168"/>
        <v>0.81911906157283232</v>
      </c>
      <c r="W409" s="124">
        <f t="shared" ref="W409:Y409" si="169">IF(W385=0,"",W385/W361)</f>
        <v>0.82784384938197431</v>
      </c>
      <c r="X409" s="124">
        <f t="shared" si="169"/>
        <v>0.83436668785718926</v>
      </c>
      <c r="Y409" s="124">
        <f t="shared" si="169"/>
        <v>0.84053451669890111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0.59825791340427958</v>
      </c>
      <c r="D410" s="111">
        <f t="shared" si="170"/>
        <v>0.61028378257003779</v>
      </c>
      <c r="E410" s="111">
        <f t="shared" si="170"/>
        <v>0.62242413659700924</v>
      </c>
      <c r="F410" s="111">
        <f t="shared" si="170"/>
        <v>0.63466710161331907</v>
      </c>
      <c r="G410" s="111">
        <f t="shared" si="170"/>
        <v>0.64700059807226729</v>
      </c>
      <c r="H410" s="111">
        <f t="shared" si="170"/>
        <v>0.65941040051267708</v>
      </c>
      <c r="I410" s="111">
        <f t="shared" si="170"/>
        <v>0.6718777439663165</v>
      </c>
      <c r="J410" s="111">
        <f t="shared" si="170"/>
        <v>0.68436209365068246</v>
      </c>
      <c r="K410" s="111">
        <f t="shared" si="170"/>
        <v>0.69680985057468159</v>
      </c>
      <c r="L410" s="111">
        <f t="shared" si="170"/>
        <v>0.70917344275888727</v>
      </c>
      <c r="M410" s="111">
        <f t="shared" si="170"/>
        <v>0.72053041915169536</v>
      </c>
      <c r="N410" s="111">
        <f t="shared" si="170"/>
        <v>0.7303760322533025</v>
      </c>
      <c r="O410" s="111">
        <f t="shared" si="170"/>
        <v>0.73841876279060459</v>
      </c>
      <c r="P410" s="111">
        <f t="shared" si="170"/>
        <v>0.74535535334863412</v>
      </c>
      <c r="Q410" s="111">
        <f t="shared" si="170"/>
        <v>0.75363200277957354</v>
      </c>
      <c r="R410" s="111">
        <f t="shared" ref="R410:V410" si="171">IF(R386=0,"",R386/R362)</f>
        <v>0.76602935323395849</v>
      </c>
      <c r="S410" s="111">
        <f t="shared" si="171"/>
        <v>0.77998242307749588</v>
      </c>
      <c r="T410" s="111">
        <f t="shared" si="171"/>
        <v>0.79405661188093879</v>
      </c>
      <c r="U410" s="111">
        <f t="shared" si="171"/>
        <v>0.80705762918661061</v>
      </c>
      <c r="V410" s="111">
        <f t="shared" si="171"/>
        <v>0.81796317340856795</v>
      </c>
      <c r="W410" s="111">
        <f t="shared" ref="W410:Y410" si="172">IF(W386=0,"",W386/W362)</f>
        <v>0.82672388215173487</v>
      </c>
      <c r="X410" s="111">
        <f t="shared" si="172"/>
        <v>0.83330420881727774</v>
      </c>
      <c r="Y410" s="111">
        <f t="shared" si="172"/>
        <v>0.83950553169810127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2.3113993071655847</v>
      </c>
      <c r="D412" s="124">
        <f t="shared" si="176"/>
        <v>2.4092178683197929</v>
      </c>
      <c r="E412" s="124">
        <f t="shared" si="176"/>
        <v>2.5085029178010521</v>
      </c>
      <c r="F412" s="124">
        <f t="shared" si="176"/>
        <v>2.6085853810046205</v>
      </c>
      <c r="G412" s="124">
        <f t="shared" si="176"/>
        <v>2.7100450681308428</v>
      </c>
      <c r="H412" s="124">
        <f t="shared" si="176"/>
        <v>2.8127908552725782</v>
      </c>
      <c r="I412" s="124">
        <f t="shared" si="176"/>
        <v>2.9169442816684827</v>
      </c>
      <c r="J412" s="124">
        <f t="shared" si="176"/>
        <v>3.0230500770485413</v>
      </c>
      <c r="K412" s="124">
        <f t="shared" si="176"/>
        <v>3.1315397127783657</v>
      </c>
      <c r="L412" s="124">
        <f t="shared" si="176"/>
        <v>3.2424704066047978</v>
      </c>
      <c r="M412" s="124">
        <f t="shared" si="176"/>
        <v>3.3695888050455673</v>
      </c>
      <c r="N412" s="124">
        <f t="shared" si="176"/>
        <v>3.5169756563416774</v>
      </c>
      <c r="O412" s="124">
        <f t="shared" si="176"/>
        <v>3.684368036927927</v>
      </c>
      <c r="P412" s="124">
        <f t="shared" si="176"/>
        <v>3.8554753197948139</v>
      </c>
      <c r="Q412" s="124">
        <f t="shared" si="176"/>
        <v>3.9867975359444658</v>
      </c>
      <c r="R412" s="124">
        <f t="shared" ref="R412:V412" si="177">IF(R388=0,"",R388/R364)</f>
        <v>4.0152521867138136</v>
      </c>
      <c r="S412" s="124">
        <f t="shared" si="177"/>
        <v>4.018413814577074</v>
      </c>
      <c r="T412" s="124">
        <f t="shared" si="177"/>
        <v>4.0219267344251417</v>
      </c>
      <c r="U412" s="124">
        <f t="shared" si="177"/>
        <v>4.0258299787007727</v>
      </c>
      <c r="V412" s="124">
        <f t="shared" si="177"/>
        <v>4.0369836416211138</v>
      </c>
      <c r="W412" s="124">
        <f t="shared" ref="W412:Y412" si="178">IF(W388=0,"",W388/W364)</f>
        <v>4.0735921261693395</v>
      </c>
      <c r="X412" s="124">
        <f t="shared" si="178"/>
        <v>4.1178655595999425</v>
      </c>
      <c r="Y412" s="124">
        <f t="shared" si="178"/>
        <v>4.1677695889539841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2.3113993071655847</v>
      </c>
      <c r="D413" s="111">
        <f t="shared" si="179"/>
        <v>2.4092178683197929</v>
      </c>
      <c r="E413" s="111">
        <f t="shared" si="179"/>
        <v>2.5085029178010521</v>
      </c>
      <c r="F413" s="111">
        <f t="shared" si="179"/>
        <v>2.6085853810046205</v>
      </c>
      <c r="G413" s="111">
        <f t="shared" si="179"/>
        <v>2.7100450681308428</v>
      </c>
      <c r="H413" s="111">
        <f t="shared" si="179"/>
        <v>2.8127908552725782</v>
      </c>
      <c r="I413" s="111">
        <f t="shared" si="179"/>
        <v>2.9169442816684827</v>
      </c>
      <c r="J413" s="111">
        <f t="shared" si="179"/>
        <v>3.0230500770485413</v>
      </c>
      <c r="K413" s="111">
        <f t="shared" si="179"/>
        <v>3.1315397127783657</v>
      </c>
      <c r="L413" s="111">
        <f t="shared" si="179"/>
        <v>3.2424704066047978</v>
      </c>
      <c r="M413" s="111">
        <f t="shared" si="179"/>
        <v>3.3695888050455673</v>
      </c>
      <c r="N413" s="111">
        <f t="shared" si="179"/>
        <v>3.5169756563416774</v>
      </c>
      <c r="O413" s="111">
        <f t="shared" si="179"/>
        <v>3.684368036927927</v>
      </c>
      <c r="P413" s="111">
        <f t="shared" si="179"/>
        <v>3.8554753197948139</v>
      </c>
      <c r="Q413" s="111">
        <f t="shared" si="179"/>
        <v>3.9867975359444658</v>
      </c>
      <c r="R413" s="111">
        <f t="shared" ref="R413:V413" si="180">IF(R389=0,"",R389/R365)</f>
        <v>4.0152521867138136</v>
      </c>
      <c r="S413" s="111">
        <f t="shared" si="180"/>
        <v>4.018413814577074</v>
      </c>
      <c r="T413" s="111">
        <f t="shared" si="180"/>
        <v>4.0219267344251417</v>
      </c>
      <c r="U413" s="111">
        <f t="shared" si="180"/>
        <v>4.0258299787007727</v>
      </c>
      <c r="V413" s="111">
        <f t="shared" si="180"/>
        <v>4.0369836416211138</v>
      </c>
      <c r="W413" s="111">
        <f t="shared" ref="W413:Y413" si="181">IF(W389=0,"",W389/W365)</f>
        <v>4.0735921261693395</v>
      </c>
      <c r="X413" s="111">
        <f t="shared" si="181"/>
        <v>4.1178655595999425</v>
      </c>
      <c r="Y413" s="111">
        <f t="shared" si="181"/>
        <v>4.1677695889539841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0.70078985029930652</v>
      </c>
      <c r="D414" s="124">
        <f t="shared" si="182"/>
        <v>0.7032049850058405</v>
      </c>
      <c r="E414" s="124">
        <f t="shared" si="182"/>
        <v>0.70629835904715366</v>
      </c>
      <c r="F414" s="124">
        <f t="shared" si="182"/>
        <v>0.70690465826475435</v>
      </c>
      <c r="G414" s="124">
        <f t="shared" si="182"/>
        <v>0.70893248341277149</v>
      </c>
      <c r="H414" s="124">
        <f t="shared" si="182"/>
        <v>0.71508636210853682</v>
      </c>
      <c r="I414" s="124">
        <f t="shared" si="182"/>
        <v>0.72187722319283643</v>
      </c>
      <c r="J414" s="124">
        <f t="shared" si="182"/>
        <v>0.72334819234295389</v>
      </c>
      <c r="K414" s="124">
        <f t="shared" si="182"/>
        <v>0.72663405466767883</v>
      </c>
      <c r="L414" s="124">
        <f t="shared" si="182"/>
        <v>0.73581229646330226</v>
      </c>
      <c r="M414" s="124">
        <f t="shared" si="182"/>
        <v>0.74358227057232973</v>
      </c>
      <c r="N414" s="124">
        <f t="shared" si="182"/>
        <v>0.74013059930195257</v>
      </c>
      <c r="O414" s="124">
        <f t="shared" si="182"/>
        <v>0.74508856906093501</v>
      </c>
      <c r="P414" s="124">
        <f t="shared" si="182"/>
        <v>0.76532616024471367</v>
      </c>
      <c r="Q414" s="124">
        <f t="shared" si="182"/>
        <v>0.77631915374757277</v>
      </c>
      <c r="R414" s="124">
        <f t="shared" ref="R414:V414" si="183">IF(R390=0,"",R390/R366)</f>
        <v>0.78647591357365698</v>
      </c>
      <c r="S414" s="124">
        <f t="shared" si="183"/>
        <v>0.79173822717358788</v>
      </c>
      <c r="T414" s="124">
        <f t="shared" si="183"/>
        <v>0.80608487619880076</v>
      </c>
      <c r="U414" s="124">
        <f t="shared" si="183"/>
        <v>0.80858499668416683</v>
      </c>
      <c r="V414" s="124">
        <f t="shared" si="183"/>
        <v>0.81036426378615556</v>
      </c>
      <c r="W414" s="124">
        <f t="shared" ref="W414:Y414" si="184">IF(W390=0,"",W390/W366)</f>
        <v>0.82422757773844391</v>
      </c>
      <c r="X414" s="124">
        <f t="shared" si="184"/>
        <v>0.85430451444215783</v>
      </c>
      <c r="Y414" s="124">
        <f t="shared" si="184"/>
        <v>0.85463298385249398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0.62757929401862289</v>
      </c>
      <c r="D415" s="111">
        <f t="shared" si="185"/>
        <v>0.64070531953474508</v>
      </c>
      <c r="E415" s="111">
        <f t="shared" si="185"/>
        <v>0.65395630327124898</v>
      </c>
      <c r="F415" s="111">
        <f t="shared" si="185"/>
        <v>0.66731928510499827</v>
      </c>
      <c r="G415" s="111">
        <f t="shared" si="185"/>
        <v>0.68078108042238905</v>
      </c>
      <c r="H415" s="111">
        <f t="shared" si="185"/>
        <v>0.69432616238175893</v>
      </c>
      <c r="I415" s="111">
        <f t="shared" si="185"/>
        <v>0.70793404934902215</v>
      </c>
      <c r="J415" s="111">
        <f t="shared" si="185"/>
        <v>0.72156049831919489</v>
      </c>
      <c r="K415" s="111">
        <f t="shared" si="185"/>
        <v>0.73514700693248725</v>
      </c>
      <c r="L415" s="111">
        <f t="shared" si="185"/>
        <v>0.74864165120675663</v>
      </c>
      <c r="M415" s="111">
        <f t="shared" si="185"/>
        <v>0.76103759197937515</v>
      </c>
      <c r="N415" s="111">
        <f t="shared" si="185"/>
        <v>0.77178390619685699</v>
      </c>
      <c r="O415" s="111">
        <f t="shared" si="185"/>
        <v>0.78056240567966462</v>
      </c>
      <c r="P415" s="111">
        <f t="shared" si="185"/>
        <v>0.7881335727532961</v>
      </c>
      <c r="Q415" s="111">
        <f t="shared" si="185"/>
        <v>0.79716739061054021</v>
      </c>
      <c r="R415" s="111">
        <f t="shared" ref="R415:V415" si="186">IF(R391=0,"",R391/R367)</f>
        <v>0.81069888144530755</v>
      </c>
      <c r="S415" s="111">
        <f t="shared" si="186"/>
        <v>0.82592841273906159</v>
      </c>
      <c r="T415" s="111">
        <f t="shared" si="186"/>
        <v>0.84129014325569873</v>
      </c>
      <c r="U415" s="111">
        <f t="shared" si="186"/>
        <v>0.8554805258831516</v>
      </c>
      <c r="V415" s="111">
        <f t="shared" si="186"/>
        <v>0.8673837363498178</v>
      </c>
      <c r="W415" s="111">
        <f t="shared" ref="W415:Y415" si="187">IF(W391=0,"",W391/W367)</f>
        <v>0.87694589646623988</v>
      </c>
      <c r="X415" s="111">
        <f t="shared" si="187"/>
        <v>0.88170222372750806</v>
      </c>
      <c r="Y415" s="111">
        <f t="shared" si="187"/>
        <v>0.88618460318572523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>
        <f t="shared" si="188"/>
        <v>0.88630338918722851</v>
      </c>
      <c r="F416" s="111" t="str">
        <f t="shared" si="188"/>
        <v/>
      </c>
      <c r="G416" s="111">
        <f t="shared" si="188"/>
        <v>0.90896877078114724</v>
      </c>
      <c r="H416" s="111">
        <f t="shared" si="188"/>
        <v>0.91823911478779086</v>
      </c>
      <c r="I416" s="111">
        <f t="shared" si="188"/>
        <v>0.90850860994343929</v>
      </c>
      <c r="J416" s="111">
        <f t="shared" si="188"/>
        <v>0.92028971490177813</v>
      </c>
      <c r="K416" s="111">
        <f t="shared" si="188"/>
        <v>0.93135834999802836</v>
      </c>
      <c r="L416" s="111">
        <f t="shared" si="188"/>
        <v>0.86934611082190139</v>
      </c>
      <c r="M416" s="111">
        <f t="shared" si="188"/>
        <v>0.94155174344658166</v>
      </c>
      <c r="N416" s="111" t="str">
        <f t="shared" si="188"/>
        <v/>
      </c>
      <c r="O416" s="111" t="str">
        <f t="shared" si="188"/>
        <v/>
      </c>
      <c r="P416" s="111">
        <f t="shared" si="188"/>
        <v>0.95104529610539612</v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>
        <f t="shared" si="189"/>
        <v>0.95805962941585765</v>
      </c>
      <c r="U416" s="111">
        <f t="shared" si="189"/>
        <v>0.96548422342555051</v>
      </c>
      <c r="V416" s="111">
        <f t="shared" si="189"/>
        <v>0.96810502814198252</v>
      </c>
      <c r="W416" s="111">
        <f t="shared" ref="W416:Y416" si="190">IF(W392=0,"",W392/W368)</f>
        <v>0.9702361620156994</v>
      </c>
      <c r="X416" s="111">
        <f t="shared" si="190"/>
        <v>0.98863564722061348</v>
      </c>
      <c r="Y416" s="111">
        <f t="shared" si="190"/>
        <v>0.99117290473637731</v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>
        <f t="shared" si="191"/>
        <v>0.65395630327124898</v>
      </c>
      <c r="F417" s="112" t="str">
        <f t="shared" si="191"/>
        <v/>
      </c>
      <c r="G417" s="112">
        <f t="shared" si="191"/>
        <v>0.68078108042238905</v>
      </c>
      <c r="H417" s="112">
        <f t="shared" si="191"/>
        <v>0.69432616238175893</v>
      </c>
      <c r="I417" s="112">
        <f t="shared" si="191"/>
        <v>0.70793404934902215</v>
      </c>
      <c r="J417" s="112">
        <f t="shared" si="191"/>
        <v>0.72156049831919489</v>
      </c>
      <c r="K417" s="112">
        <f t="shared" si="191"/>
        <v>0.73514700693248725</v>
      </c>
      <c r="L417" s="112">
        <f t="shared" si="191"/>
        <v>0.74864165120675663</v>
      </c>
      <c r="M417" s="112">
        <f t="shared" si="191"/>
        <v>0.76103759197937504</v>
      </c>
      <c r="N417" s="112" t="str">
        <f t="shared" si="191"/>
        <v/>
      </c>
      <c r="O417" s="112" t="str">
        <f t="shared" si="191"/>
        <v/>
      </c>
      <c r="P417" s="112">
        <f t="shared" si="191"/>
        <v>0.7881335727532961</v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>
        <f t="shared" si="192"/>
        <v>0.84129014325569873</v>
      </c>
      <c r="U417" s="112">
        <f t="shared" si="192"/>
        <v>0.85548052588315149</v>
      </c>
      <c r="V417" s="112">
        <f t="shared" si="192"/>
        <v>0.8673837363498178</v>
      </c>
      <c r="W417" s="112">
        <f t="shared" ref="W417:Y417" si="193">IF(W393=0,"",W393/W369)</f>
        <v>0.87694589646623977</v>
      </c>
      <c r="X417" s="112">
        <f t="shared" si="193"/>
        <v>0.88170222372750806</v>
      </c>
      <c r="Y417" s="112">
        <f t="shared" si="193"/>
        <v>0.88618460318572523</v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>
        <f t="shared" si="194"/>
        <v>1</v>
      </c>
      <c r="F418" s="113" t="str">
        <f t="shared" si="194"/>
        <v/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 t="str">
        <f t="shared" si="194"/>
        <v/>
      </c>
      <c r="O418" s="113" t="str">
        <f t="shared" si="194"/>
        <v/>
      </c>
      <c r="P418" s="113">
        <f t="shared" si="194"/>
        <v>1</v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:Y418" si="196">IF(W394=0,"",W394/W370)</f>
        <v>1</v>
      </c>
      <c r="X418" s="113">
        <f t="shared" si="196"/>
        <v>1</v>
      </c>
      <c r="Y418" s="113">
        <f t="shared" si="196"/>
        <v>1</v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0.63009904545700057</v>
      </c>
      <c r="D419" s="112">
        <f t="shared" si="197"/>
        <v>0.6318204816317039</v>
      </c>
      <c r="E419" s="112">
        <f t="shared" si="197"/>
        <v>0.63378120505388347</v>
      </c>
      <c r="F419" s="112">
        <f t="shared" si="197"/>
        <v>0.63577455855526432</v>
      </c>
      <c r="G419" s="112">
        <f t="shared" si="197"/>
        <v>0.63798828153692355</v>
      </c>
      <c r="H419" s="112">
        <f t="shared" si="197"/>
        <v>0.64039939708622573</v>
      </c>
      <c r="I419" s="112">
        <f t="shared" si="197"/>
        <v>0.64305416419708195</v>
      </c>
      <c r="J419" s="112">
        <f t="shared" si="197"/>
        <v>0.64614208963959074</v>
      </c>
      <c r="K419" s="112">
        <f t="shared" si="197"/>
        <v>0.64982430401454472</v>
      </c>
      <c r="L419" s="112">
        <f t="shared" si="197"/>
        <v>0.6541439163636753</v>
      </c>
      <c r="M419" s="112">
        <f t="shared" si="197"/>
        <v>0.66294972003688879</v>
      </c>
      <c r="N419" s="112">
        <f t="shared" si="197"/>
        <v>0.67746509824240975</v>
      </c>
      <c r="O419" s="112">
        <f t="shared" si="197"/>
        <v>0.69868572415616759</v>
      </c>
      <c r="P419" s="112">
        <f t="shared" si="197"/>
        <v>0.72441802230070818</v>
      </c>
      <c r="Q419" s="112">
        <f t="shared" si="197"/>
        <v>0.74758639495388846</v>
      </c>
      <c r="R419" s="112">
        <f t="shared" ref="R419:V419" si="198">IF(R395=0,"",R395/R371)</f>
        <v>0.76261752387670545</v>
      </c>
      <c r="S419" s="112">
        <f t="shared" si="198"/>
        <v>0.77661293744668325</v>
      </c>
      <c r="T419" s="112">
        <f t="shared" si="198"/>
        <v>0.78915997011130345</v>
      </c>
      <c r="U419" s="112">
        <f t="shared" si="198"/>
        <v>0.79984595631809119</v>
      </c>
      <c r="V419" s="112">
        <f t="shared" si="198"/>
        <v>0.80825823051455414</v>
      </c>
      <c r="W419" s="112">
        <f t="shared" ref="W419:Y419" si="199">IF(W395=0,"",W395/W371)</f>
        <v>0.81342886006689696</v>
      </c>
      <c r="X419" s="112">
        <f t="shared" si="199"/>
        <v>0.81696744099283314</v>
      </c>
      <c r="Y419" s="112">
        <f t="shared" si="199"/>
        <v>0.81875929176502082</v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0.87673781102023762</v>
      </c>
      <c r="D420" s="113">
        <f t="shared" si="200"/>
        <v>0.88692669701179372</v>
      </c>
      <c r="E420" s="113">
        <f t="shared" si="200"/>
        <v>0.87715110005148045</v>
      </c>
      <c r="F420" s="113">
        <f t="shared" si="200"/>
        <v>0.88143549615277117</v>
      </c>
      <c r="G420" s="113">
        <f t="shared" si="200"/>
        <v>0.8918873037884032</v>
      </c>
      <c r="H420" s="113">
        <f t="shared" si="200"/>
        <v>0.89801941301265586</v>
      </c>
      <c r="I420" s="113">
        <f t="shared" si="200"/>
        <v>0.88065317168422541</v>
      </c>
      <c r="J420" s="113">
        <f t="shared" si="200"/>
        <v>0.89057368451256225</v>
      </c>
      <c r="K420" s="113">
        <f t="shared" si="200"/>
        <v>0.90071363911835989</v>
      </c>
      <c r="L420" s="113">
        <f t="shared" si="200"/>
        <v>0.80881497838588445</v>
      </c>
      <c r="M420" s="113">
        <f t="shared" si="200"/>
        <v>0.90883416230537795</v>
      </c>
      <c r="N420" s="113" t="str">
        <f t="shared" si="200"/>
        <v/>
      </c>
      <c r="O420" s="113" t="str">
        <f t="shared" si="200"/>
        <v/>
      </c>
      <c r="P420" s="113">
        <f t="shared" si="200"/>
        <v>0.93207977624428517</v>
      </c>
      <c r="Q420" s="113">
        <f t="shared" si="200"/>
        <v>0.93066735447186866</v>
      </c>
      <c r="R420" s="113">
        <f t="shared" ref="R420:V420" si="201">IF(R396=0,"",R396/R372)</f>
        <v>0.93920414660399409</v>
      </c>
      <c r="S420" s="113">
        <f t="shared" si="201"/>
        <v>0.93700542765624284</v>
      </c>
      <c r="T420" s="113">
        <f t="shared" si="201"/>
        <v>0.9416793360351744</v>
      </c>
      <c r="U420" s="113">
        <f t="shared" si="201"/>
        <v>0.94972790016844677</v>
      </c>
      <c r="V420" s="113">
        <f t="shared" si="201"/>
        <v>0.95133198531903274</v>
      </c>
      <c r="W420" s="113">
        <f t="shared" ref="W420:Y420" si="202">IF(W396=0,"",W396/W372)</f>
        <v>0.95187935204738605</v>
      </c>
      <c r="X420" s="113">
        <f t="shared" si="202"/>
        <v>0.98154969444781859</v>
      </c>
      <c r="Y420" s="113">
        <f t="shared" si="202"/>
        <v>0.98550446516318502</v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0.63009904545700057</v>
      </c>
      <c r="D421" s="111">
        <f t="shared" si="203"/>
        <v>0.6318204816317039</v>
      </c>
      <c r="E421" s="111">
        <f t="shared" si="203"/>
        <v>0.63378120505388347</v>
      </c>
      <c r="F421" s="111">
        <f t="shared" si="203"/>
        <v>0.63577455855526432</v>
      </c>
      <c r="G421" s="111">
        <f t="shared" si="203"/>
        <v>0.63798828153692355</v>
      </c>
      <c r="H421" s="111">
        <f t="shared" si="203"/>
        <v>0.64039939708622562</v>
      </c>
      <c r="I421" s="111">
        <f t="shared" si="203"/>
        <v>0.64305416419708195</v>
      </c>
      <c r="J421" s="111">
        <f t="shared" si="203"/>
        <v>0.64614208963959074</v>
      </c>
      <c r="K421" s="111">
        <f t="shared" si="203"/>
        <v>0.64982430401454472</v>
      </c>
      <c r="L421" s="111">
        <f t="shared" si="203"/>
        <v>0.6541439163636753</v>
      </c>
      <c r="M421" s="111">
        <f t="shared" si="203"/>
        <v>0.66294972003688879</v>
      </c>
      <c r="N421" s="111" t="str">
        <f t="shared" si="203"/>
        <v/>
      </c>
      <c r="O421" s="111" t="str">
        <f t="shared" si="203"/>
        <v/>
      </c>
      <c r="P421" s="111">
        <f t="shared" si="203"/>
        <v>0.72441802230070818</v>
      </c>
      <c r="Q421" s="111">
        <f t="shared" si="203"/>
        <v>0.74758639495388846</v>
      </c>
      <c r="R421" s="111">
        <f t="shared" ref="R421:V421" si="204">IF(R397=0,"",R397/R373)</f>
        <v>0.76261752387670545</v>
      </c>
      <c r="S421" s="111">
        <f t="shared" si="204"/>
        <v>0.77661293744668325</v>
      </c>
      <c r="T421" s="111">
        <f t="shared" si="204"/>
        <v>0.78915997011130345</v>
      </c>
      <c r="U421" s="111">
        <f t="shared" si="204"/>
        <v>0.79984595631809119</v>
      </c>
      <c r="V421" s="111">
        <f t="shared" si="204"/>
        <v>0.80825823051455414</v>
      </c>
      <c r="W421" s="111">
        <f t="shared" ref="W421:Y421" si="205">IF(W397=0,"",W397/W373)</f>
        <v>0.81342886006689696</v>
      </c>
      <c r="X421" s="111">
        <f t="shared" si="205"/>
        <v>0.81696744099283314</v>
      </c>
      <c r="Y421" s="111">
        <f t="shared" si="205"/>
        <v>0.81875929176502082</v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>
        <f t="shared" si="206"/>
        <v>1</v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 t="str">
        <f t="shared" si="206"/>
        <v/>
      </c>
      <c r="O422" s="111" t="str">
        <f t="shared" si="206"/>
        <v/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>
        <f t="shared" ref="W422:Y422" si="208">IF(W398=0,"",W398/W374)</f>
        <v>1</v>
      </c>
      <c r="X422" s="111">
        <f t="shared" si="208"/>
        <v>1</v>
      </c>
      <c r="Y422" s="111">
        <f t="shared" si="208"/>
        <v>1</v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0.70554984942608501</v>
      </c>
      <c r="D423" s="112">
        <f t="shared" si="209"/>
        <v>0.70646964616873853</v>
      </c>
      <c r="E423" s="112">
        <f t="shared" si="209"/>
        <v>0.70747659579702349</v>
      </c>
      <c r="F423" s="112">
        <f t="shared" si="209"/>
        <v>0.70849569475398999</v>
      </c>
      <c r="G423" s="112">
        <f t="shared" si="209"/>
        <v>0.70959573644613538</v>
      </c>
      <c r="H423" s="112">
        <f t="shared" si="209"/>
        <v>0.71076895557422648</v>
      </c>
      <c r="I423" s="112">
        <f t="shared" si="209"/>
        <v>0.71203319356193506</v>
      </c>
      <c r="J423" s="112">
        <f t="shared" si="209"/>
        <v>0.71345998911262765</v>
      </c>
      <c r="K423" s="112">
        <f t="shared" si="209"/>
        <v>0.71511254055951934</v>
      </c>
      <c r="L423" s="112">
        <f t="shared" si="209"/>
        <v>0.71701257664421292</v>
      </c>
      <c r="M423" s="112">
        <f t="shared" si="209"/>
        <v>0.72062477409005909</v>
      </c>
      <c r="N423" s="112">
        <f t="shared" si="209"/>
        <v>0.72658096235646974</v>
      </c>
      <c r="O423" s="112">
        <f t="shared" si="209"/>
        <v>0.73566337521068215</v>
      </c>
      <c r="P423" s="112">
        <f t="shared" si="209"/>
        <v>0.7474414128712219</v>
      </c>
      <c r="Q423" s="112">
        <f t="shared" si="209"/>
        <v>0.75880471332455879</v>
      </c>
      <c r="R423" s="112">
        <f t="shared" ref="R423:V423" si="210">IF(R399=0,"",R399/R375)</f>
        <v>0.76649470594399727</v>
      </c>
      <c r="S423" s="112">
        <f t="shared" si="210"/>
        <v>0.77394498327859629</v>
      </c>
      <c r="T423" s="112">
        <f t="shared" si="210"/>
        <v>0.78133744247590953</v>
      </c>
      <c r="U423" s="112">
        <f t="shared" si="210"/>
        <v>0.78874639788455247</v>
      </c>
      <c r="V423" s="112">
        <f t="shared" si="210"/>
        <v>0.79602483772167731</v>
      </c>
      <c r="W423" s="112">
        <f t="shared" ref="W423:Y423" si="211">IF(W399=0,"",W399/W375)</f>
        <v>0.8026724679051539</v>
      </c>
      <c r="X423" s="112">
        <f t="shared" si="211"/>
        <v>0.81491308615167979</v>
      </c>
      <c r="Y423" s="112">
        <f t="shared" si="211"/>
        <v>0.8263328389893646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0.90912247713831029</v>
      </c>
      <c r="D424" s="113">
        <f t="shared" si="212"/>
        <v>0.91671129975588483</v>
      </c>
      <c r="E424" s="113">
        <f t="shared" si="212"/>
        <v>0.908889862685483</v>
      </c>
      <c r="F424" s="113">
        <f t="shared" si="212"/>
        <v>0.91189428205862855</v>
      </c>
      <c r="G424" s="113">
        <f t="shared" si="212"/>
        <v>0.91964918588286471</v>
      </c>
      <c r="H424" s="113">
        <f t="shared" si="212"/>
        <v>0.92399359036402506</v>
      </c>
      <c r="I424" s="113">
        <f t="shared" si="212"/>
        <v>0.91013242312434395</v>
      </c>
      <c r="J424" s="113">
        <f t="shared" si="212"/>
        <v>0.91727142401029127</v>
      </c>
      <c r="K424" s="113">
        <f t="shared" si="212"/>
        <v>0.92477455266322728</v>
      </c>
      <c r="L424" s="113">
        <f t="shared" si="212"/>
        <v>0.85001423353238881</v>
      </c>
      <c r="M424" s="113">
        <f t="shared" si="212"/>
        <v>0.92906114271912277</v>
      </c>
      <c r="N424" s="113">
        <f t="shared" si="212"/>
        <v>0.91234995950185394</v>
      </c>
      <c r="O424" s="113">
        <f t="shared" si="212"/>
        <v>0.91246163228493449</v>
      </c>
      <c r="P424" s="113">
        <f t="shared" si="212"/>
        <v>0.9392739262329235</v>
      </c>
      <c r="Q424" s="113">
        <f t="shared" si="212"/>
        <v>0.93439534698343274</v>
      </c>
      <c r="R424" s="113">
        <f t="shared" ref="R424:V424" si="213">IF(R400=0,"",R400/R376)</f>
        <v>0.940413229092803</v>
      </c>
      <c r="S424" s="113">
        <f t="shared" si="213"/>
        <v>0.93606459387668317</v>
      </c>
      <c r="T424" s="113">
        <f t="shared" si="213"/>
        <v>0.93901778423906967</v>
      </c>
      <c r="U424" s="113">
        <f t="shared" si="213"/>
        <v>0.94632743578919654</v>
      </c>
      <c r="V424" s="113">
        <f t="shared" si="213"/>
        <v>0.94761070362527489</v>
      </c>
      <c r="W424" s="113">
        <f t="shared" ref="W424:Y424" si="214">IF(W400=0,"",W400/W376)</f>
        <v>0.94874764520495325</v>
      </c>
      <c r="X424" s="113">
        <f t="shared" si="214"/>
        <v>0.98124806540336018</v>
      </c>
      <c r="Y424" s="113">
        <f t="shared" si="214"/>
        <v>0.98576060676727417</v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0.70554984942608501</v>
      </c>
      <c r="D425" s="111">
        <f t="shared" si="215"/>
        <v>0.70646964616873853</v>
      </c>
      <c r="E425" s="111">
        <f t="shared" si="215"/>
        <v>0.70747659579702349</v>
      </c>
      <c r="F425" s="111">
        <f t="shared" si="215"/>
        <v>0.70849569475398999</v>
      </c>
      <c r="G425" s="111">
        <f t="shared" si="215"/>
        <v>0.70959573644613538</v>
      </c>
      <c r="H425" s="111">
        <f t="shared" si="215"/>
        <v>0.71076895557422648</v>
      </c>
      <c r="I425" s="111">
        <f t="shared" si="215"/>
        <v>0.71203319356193506</v>
      </c>
      <c r="J425" s="111">
        <f t="shared" si="215"/>
        <v>0.71345998911262765</v>
      </c>
      <c r="K425" s="111">
        <f t="shared" si="215"/>
        <v>0.71511254055951945</v>
      </c>
      <c r="L425" s="111">
        <f t="shared" si="215"/>
        <v>0.71701257664421292</v>
      </c>
      <c r="M425" s="111">
        <f t="shared" si="215"/>
        <v>0.72062477409005909</v>
      </c>
      <c r="N425" s="111">
        <f t="shared" si="215"/>
        <v>0.72658096235646963</v>
      </c>
      <c r="O425" s="111">
        <f t="shared" si="215"/>
        <v>0.73566337521068215</v>
      </c>
      <c r="P425" s="111">
        <f t="shared" si="215"/>
        <v>0.7474414128712219</v>
      </c>
      <c r="Q425" s="111">
        <f t="shared" si="215"/>
        <v>0.75880471332455879</v>
      </c>
      <c r="R425" s="111">
        <f t="shared" ref="R425:V425" si="216">IF(R401=0,"",R401/R377)</f>
        <v>0.76649470594399738</v>
      </c>
      <c r="S425" s="111">
        <f t="shared" si="216"/>
        <v>0.77394498327859629</v>
      </c>
      <c r="T425" s="111">
        <f t="shared" si="216"/>
        <v>0.78133744247590964</v>
      </c>
      <c r="U425" s="111">
        <f t="shared" si="216"/>
        <v>0.78874639788455247</v>
      </c>
      <c r="V425" s="111">
        <f t="shared" si="216"/>
        <v>0.79602483772167731</v>
      </c>
      <c r="W425" s="111">
        <f t="shared" ref="W425:Y425" si="217">IF(W401=0,"",W401/W377)</f>
        <v>0.80267246790515401</v>
      </c>
      <c r="X425" s="111">
        <f t="shared" si="217"/>
        <v>0.81491308615167979</v>
      </c>
      <c r="Y425" s="111">
        <f t="shared" si="217"/>
        <v>0.8263328389893646</v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:Y426" si="220">IF(W402=0,"",W402/W378)</f>
        <v>1</v>
      </c>
      <c r="X426" s="111">
        <f t="shared" si="220"/>
        <v>1</v>
      </c>
      <c r="Y426" s="111">
        <f t="shared" si="220"/>
        <v>1</v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0.70050318558715796</v>
      </c>
      <c r="D427" s="124">
        <f t="shared" si="221"/>
        <v>0.69468595868742011</v>
      </c>
      <c r="E427" s="124">
        <f t="shared" si="221"/>
        <v>0.69753473156686052</v>
      </c>
      <c r="F427" s="124">
        <f t="shared" si="221"/>
        <v>0.68486159008444569</v>
      </c>
      <c r="G427" s="124">
        <f t="shared" si="221"/>
        <v>0.70122265835831332</v>
      </c>
      <c r="H427" s="124">
        <f t="shared" si="221"/>
        <v>0.71291273290627166</v>
      </c>
      <c r="I427" s="124">
        <f t="shared" si="221"/>
        <v>0.71306282253104381</v>
      </c>
      <c r="J427" s="124">
        <f t="shared" si="221"/>
        <v>0.72480243253741727</v>
      </c>
      <c r="K427" s="124">
        <f t="shared" si="221"/>
        <v>0.70795513585125025</v>
      </c>
      <c r="L427" s="124">
        <f t="shared" si="221"/>
        <v>0.71929287940860742</v>
      </c>
      <c r="M427" s="124">
        <f t="shared" si="221"/>
        <v>0.71555258073894712</v>
      </c>
      <c r="N427" s="124">
        <f t="shared" si="221"/>
        <v>0.72935085896764296</v>
      </c>
      <c r="O427" s="124">
        <f t="shared" si="221"/>
        <v>0.73324855494741881</v>
      </c>
      <c r="P427" s="124">
        <f t="shared" si="221"/>
        <v>0.73197607734890036</v>
      </c>
      <c r="Q427" s="124">
        <f t="shared" si="221"/>
        <v>0.74698418989698967</v>
      </c>
      <c r="R427" s="124">
        <f t="shared" ref="R427:V427" si="222">IF(R403=0,"",R403/R379)</f>
        <v>0.77222468382850562</v>
      </c>
      <c r="S427" s="124">
        <f t="shared" si="222"/>
        <v>0.77422418467751741</v>
      </c>
      <c r="T427" s="124">
        <f t="shared" si="222"/>
        <v>0.78287653314352768</v>
      </c>
      <c r="U427" s="124">
        <f t="shared" si="222"/>
        <v>0.79044233783610474</v>
      </c>
      <c r="V427" s="124">
        <f t="shared" si="222"/>
        <v>0.81021114414321549</v>
      </c>
      <c r="W427" s="124">
        <f t="shared" ref="W427:Y427" si="223">IF(W403=0,"",W403/W379)</f>
        <v>0.83952241054584331</v>
      </c>
      <c r="X427" s="124">
        <f t="shared" si="223"/>
        <v>0.88135537646174544</v>
      </c>
      <c r="Y427" s="124">
        <f t="shared" si="223"/>
        <v>0.86794385660943452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:Y428" si="226">IF(W404=0,"",W404/W380)</f>
        <v/>
      </c>
      <c r="X428" s="111" t="str">
        <f t="shared" si="226"/>
        <v/>
      </c>
      <c r="Y428" s="111" t="str">
        <f t="shared" si="226"/>
        <v/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0.61814645805982116</v>
      </c>
      <c r="D429" s="111">
        <f t="shared" si="227"/>
        <v>0.61825582360858033</v>
      </c>
      <c r="E429" s="111">
        <f t="shared" si="227"/>
        <v>0.61836519900883513</v>
      </c>
      <c r="F429" s="111">
        <f t="shared" si="227"/>
        <v>0.61847457575247566</v>
      </c>
      <c r="G429" s="111">
        <f t="shared" si="227"/>
        <v>0.61858396156876427</v>
      </c>
      <c r="H429" s="111">
        <f t="shared" si="227"/>
        <v>0.61869335551173765</v>
      </c>
      <c r="I429" s="111">
        <f t="shared" si="227"/>
        <v>0.61880275948588603</v>
      </c>
      <c r="J429" s="111">
        <f t="shared" si="227"/>
        <v>0.61891218129323489</v>
      </c>
      <c r="K429" s="111">
        <f t="shared" si="227"/>
        <v>0.61902162756755752</v>
      </c>
      <c r="L429" s="111">
        <f t="shared" si="227"/>
        <v>0.61913110008366024</v>
      </c>
      <c r="M429" s="111">
        <f t="shared" si="227"/>
        <v>0.61921423821163291</v>
      </c>
      <c r="N429" s="111">
        <f t="shared" si="227"/>
        <v>0.61926070851448756</v>
      </c>
      <c r="O429" s="111">
        <f t="shared" si="227"/>
        <v>0.61928848259378744</v>
      </c>
      <c r="P429" s="111">
        <f t="shared" si="227"/>
        <v>0.61936598157067579</v>
      </c>
      <c r="Q429" s="111">
        <f t="shared" si="227"/>
        <v>0.61968142051072073</v>
      </c>
      <c r="R429" s="111">
        <f t="shared" ref="R429:V429" si="228">IF(R405=0,"",R405/R381)</f>
        <v>0.62051000005957935</v>
      </c>
      <c r="S429" s="111">
        <f t="shared" si="228"/>
        <v>0.62167880619461924</v>
      </c>
      <c r="T429" s="111">
        <f t="shared" si="228"/>
        <v>0.6229612156945179</v>
      </c>
      <c r="U429" s="111">
        <f t="shared" si="228"/>
        <v>0.62413060533795595</v>
      </c>
      <c r="V429" s="111">
        <f t="shared" si="228"/>
        <v>0.62496035190361221</v>
      </c>
      <c r="W429" s="111">
        <f t="shared" ref="W429:Y429" si="229">IF(W405=0,"",W405/W381)</f>
        <v>0.62535913440285307</v>
      </c>
      <c r="X429" s="111">
        <f t="shared" si="229"/>
        <v>0.62574487297077086</v>
      </c>
      <c r="Y429" s="111">
        <f t="shared" si="229"/>
        <v>0.62578344682756271</v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0.77128686116464129</v>
      </c>
      <c r="D430" s="45">
        <f t="shared" si="230"/>
        <v>0.77251012208791636</v>
      </c>
      <c r="E430" s="45">
        <f t="shared" si="230"/>
        <v>0.77379106004670128</v>
      </c>
      <c r="F430" s="45">
        <f t="shared" si="230"/>
        <v>0.77507986305578336</v>
      </c>
      <c r="G430" s="45">
        <f t="shared" si="230"/>
        <v>0.7764217832220619</v>
      </c>
      <c r="H430" s="45">
        <f t="shared" si="230"/>
        <v>0.7778112822637443</v>
      </c>
      <c r="I430" s="45">
        <f t="shared" si="230"/>
        <v>0.77925951030129292</v>
      </c>
      <c r="J430" s="45">
        <f t="shared" si="230"/>
        <v>0.78081214544260369</v>
      </c>
      <c r="K430" s="45">
        <f t="shared" si="230"/>
        <v>0.7825080260941597</v>
      </c>
      <c r="L430" s="45">
        <f t="shared" si="230"/>
        <v>0.78435754312198891</v>
      </c>
      <c r="M430" s="45">
        <f t="shared" si="230"/>
        <v>0.78700194376983501</v>
      </c>
      <c r="N430" s="45">
        <f t="shared" si="230"/>
        <v>0.79062378503330444</v>
      </c>
      <c r="O430" s="45">
        <f t="shared" si="230"/>
        <v>0.79565597101282992</v>
      </c>
      <c r="P430" s="45">
        <f t="shared" si="230"/>
        <v>0.80231082785815455</v>
      </c>
      <c r="Q430" s="45">
        <f t="shared" si="230"/>
        <v>0.81092227752525448</v>
      </c>
      <c r="R430" s="45">
        <f t="shared" ref="R430:V430" si="231">IF(R406=0,"",R406/R382)</f>
        <v>0.82264040166509766</v>
      </c>
      <c r="S430" s="45">
        <f t="shared" si="231"/>
        <v>0.83730360023535244</v>
      </c>
      <c r="T430" s="45">
        <f t="shared" si="231"/>
        <v>0.85308933871199466</v>
      </c>
      <c r="U430" s="45">
        <f t="shared" si="231"/>
        <v>0.86817508257104381</v>
      </c>
      <c r="V430" s="45">
        <f t="shared" si="231"/>
        <v>0.88073829728849828</v>
      </c>
      <c r="W430" s="45">
        <f t="shared" ref="W430:Y430" si="232">IF(W406=0,"",W406/W382)</f>
        <v>0.89014575119814598</v>
      </c>
      <c r="X430" s="45">
        <f t="shared" si="232"/>
        <v>0.89741729452509067</v>
      </c>
      <c r="Y430" s="45">
        <f t="shared" si="232"/>
        <v>0.90386566878465691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11.294005335468977</v>
      </c>
      <c r="D432" s="117">
        <f t="shared" si="233"/>
        <v>15.964682523731376</v>
      </c>
      <c r="E432" s="117">
        <f t="shared" si="233"/>
        <v>16.965975585884273</v>
      </c>
      <c r="F432" s="117">
        <f t="shared" si="233"/>
        <v>15.904411548484877</v>
      </c>
      <c r="G432" s="117">
        <f t="shared" si="233"/>
        <v>13.971966158711133</v>
      </c>
      <c r="H432" s="117">
        <f t="shared" si="233"/>
        <v>16.235812223706002</v>
      </c>
      <c r="I432" s="117">
        <f t="shared" si="233"/>
        <v>18.677944948635066</v>
      </c>
      <c r="J432" s="117">
        <f t="shared" si="233"/>
        <v>17.122781956549066</v>
      </c>
      <c r="K432" s="117">
        <f t="shared" si="233"/>
        <v>19.458007403327159</v>
      </c>
      <c r="L432" s="117">
        <f t="shared" si="233"/>
        <v>23.326629741848528</v>
      </c>
      <c r="M432" s="117">
        <f t="shared" si="233"/>
        <v>17.469760863615686</v>
      </c>
      <c r="N432" s="117">
        <f t="shared" si="233"/>
        <v>17.318228936404996</v>
      </c>
      <c r="O432" s="117">
        <f t="shared" si="233"/>
        <v>18.038113768381518</v>
      </c>
      <c r="P432" s="117">
        <f t="shared" si="233"/>
        <v>25.384378712626969</v>
      </c>
      <c r="Q432" s="117">
        <f t="shared" si="233"/>
        <v>12.83925699651499</v>
      </c>
      <c r="R432" s="117">
        <f t="shared" ref="R432:V432" si="234">R433+R436+R438+R451</f>
        <v>7.1910828441489718</v>
      </c>
      <c r="S432" s="117">
        <f t="shared" si="234"/>
        <v>7.832600113447767</v>
      </c>
      <c r="T432" s="117">
        <f t="shared" si="234"/>
        <v>9.5338489861089819</v>
      </c>
      <c r="U432" s="117">
        <f t="shared" si="234"/>
        <v>9.6207968723174826</v>
      </c>
      <c r="V432" s="117">
        <f t="shared" si="234"/>
        <v>7.4062257833848983</v>
      </c>
      <c r="W432" s="117">
        <f t="shared" ref="W432:Y432" si="235">W433+W436+W438+W451</f>
        <v>6.4321290296787712</v>
      </c>
      <c r="X432" s="117">
        <f t="shared" si="235"/>
        <v>2.6664234602565728</v>
      </c>
      <c r="Y432" s="117">
        <f t="shared" si="235"/>
        <v>6.2238933937231984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3.1787723239947292</v>
      </c>
      <c r="D438" s="122">
        <v>3.3871448478998194</v>
      </c>
      <c r="E438" s="122">
        <v>3.658949868120668</v>
      </c>
      <c r="F438" s="122">
        <v>3.6473463979467668</v>
      </c>
      <c r="G438" s="122">
        <v>3.7642378571057256</v>
      </c>
      <c r="H438" s="122">
        <v>4.1510770304917264</v>
      </c>
      <c r="I438" s="122">
        <v>4.0235512675135894</v>
      </c>
      <c r="J438" s="122">
        <v>2.7629524512479793</v>
      </c>
      <c r="K438" s="122">
        <v>3.9991583692440607</v>
      </c>
      <c r="L438" s="122">
        <v>3.4509571996399733</v>
      </c>
      <c r="M438" s="122">
        <v>2.5923355539214401</v>
      </c>
      <c r="N438" s="122">
        <v>2.6586415893367765</v>
      </c>
      <c r="O438" s="122">
        <v>2.8874186221020053</v>
      </c>
      <c r="P438" s="122">
        <v>3.9544663116671783</v>
      </c>
      <c r="Q438" s="122">
        <v>2.0825996873438894</v>
      </c>
      <c r="R438" s="122">
        <v>1.4796614529275061</v>
      </c>
      <c r="S438" s="122">
        <v>1.4914252398897714</v>
      </c>
      <c r="T438" s="122">
        <v>1.575068060714194</v>
      </c>
      <c r="U438" s="122">
        <v>1.514177589582125</v>
      </c>
      <c r="V438" s="122">
        <v>1.2092414800690383</v>
      </c>
      <c r="W438" s="122">
        <v>1.3278501894073509</v>
      </c>
      <c r="X438" s="122">
        <v>0.54393088694422298</v>
      </c>
      <c r="Y438" s="122">
        <v>1.0824778761910043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3.1785476209177168</v>
      </c>
      <c r="D443" s="101">
        <v>3.3868609785826416</v>
      </c>
      <c r="E443" s="101">
        <v>3.6587956349775617</v>
      </c>
      <c r="F443" s="101">
        <v>3.6469638929489485</v>
      </c>
      <c r="G443" s="101">
        <v>3.7636930348307143</v>
      </c>
      <c r="H443" s="101">
        <v>4.1505713995246243</v>
      </c>
      <c r="I443" s="101">
        <v>4.0222004321403375</v>
      </c>
      <c r="J443" s="101">
        <v>2.7625387724851</v>
      </c>
      <c r="K443" s="101">
        <v>3.9978230458546364</v>
      </c>
      <c r="L443" s="101">
        <v>3.4469947951148141</v>
      </c>
      <c r="M443" s="101">
        <v>2.5912259563410269</v>
      </c>
      <c r="N443" s="101">
        <v>2.6586415893367765</v>
      </c>
      <c r="O443" s="101">
        <v>2.8874186221020053</v>
      </c>
      <c r="P443" s="101">
        <v>3.9526348249116556</v>
      </c>
      <c r="Q443" s="101">
        <v>2.0821044308307632</v>
      </c>
      <c r="R443" s="101">
        <v>1.479060210069741</v>
      </c>
      <c r="S443" s="101">
        <v>1.4907949644413425</v>
      </c>
      <c r="T443" s="101">
        <v>1.5742102244752512</v>
      </c>
      <c r="U443" s="101">
        <v>1.5137649883926978</v>
      </c>
      <c r="V443" s="101">
        <v>1.2090980947357717</v>
      </c>
      <c r="W443" s="101">
        <v>1.3268144024022421</v>
      </c>
      <c r="X443" s="101">
        <v>0.54374524350161546</v>
      </c>
      <c r="Y443" s="101">
        <v>1.0823467408747627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2.2470307701245629E-4</v>
      </c>
      <c r="D444" s="104">
        <v>2.8386931717768588E-4</v>
      </c>
      <c r="E444" s="104">
        <v>1.542331431062966E-4</v>
      </c>
      <c r="F444" s="104">
        <v>3.825049978184439E-4</v>
      </c>
      <c r="G444" s="104">
        <v>5.4482227501107634E-4</v>
      </c>
      <c r="H444" s="104">
        <v>5.0563096710198397E-4</v>
      </c>
      <c r="I444" s="104">
        <v>1.3508353732521251E-3</v>
      </c>
      <c r="J444" s="104">
        <v>4.1367876287921163E-4</v>
      </c>
      <c r="K444" s="104">
        <v>1.3353233894243728E-3</v>
      </c>
      <c r="L444" s="104">
        <v>3.962404525159371E-3</v>
      </c>
      <c r="M444" s="104">
        <v>1.1095975804131285E-3</v>
      </c>
      <c r="N444" s="104">
        <v>0</v>
      </c>
      <c r="O444" s="104">
        <v>0</v>
      </c>
      <c r="P444" s="104">
        <v>1.831486755522535E-3</v>
      </c>
      <c r="Q444" s="104">
        <v>4.952565131260974E-4</v>
      </c>
      <c r="R444" s="104">
        <v>6.012428577650622E-4</v>
      </c>
      <c r="S444" s="104">
        <v>6.3027544842880767E-4</v>
      </c>
      <c r="T444" s="104">
        <v>8.5783623894296346E-4</v>
      </c>
      <c r="U444" s="104">
        <v>4.1260118942731678E-4</v>
      </c>
      <c r="V444" s="104">
        <v>1.4338533326672129E-4</v>
      </c>
      <c r="W444" s="104">
        <v>1.0357870051088047E-3</v>
      </c>
      <c r="X444" s="104">
        <v>1.8564344260755037E-4</v>
      </c>
      <c r="Y444" s="104">
        <v>1.3113531624172852E-4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2.2470307701245629E-4</v>
      </c>
      <c r="D445" s="98">
        <v>2.8386931717768588E-4</v>
      </c>
      <c r="E445" s="98">
        <v>1.542331431062966E-4</v>
      </c>
      <c r="F445" s="98">
        <v>3.825049978184439E-4</v>
      </c>
      <c r="G445" s="98">
        <v>5.4482227501107634E-4</v>
      </c>
      <c r="H445" s="98">
        <v>5.0563096710198397E-4</v>
      </c>
      <c r="I445" s="98">
        <v>1.3508353732521251E-3</v>
      </c>
      <c r="J445" s="98">
        <v>4.1367876287921163E-4</v>
      </c>
      <c r="K445" s="98">
        <v>1.3353233894243728E-3</v>
      </c>
      <c r="L445" s="98">
        <v>3.962404525159371E-3</v>
      </c>
      <c r="M445" s="98">
        <v>1.1095975804131285E-3</v>
      </c>
      <c r="N445" s="98">
        <v>0</v>
      </c>
      <c r="O445" s="98">
        <v>0</v>
      </c>
      <c r="P445" s="98">
        <v>1.831486755522535E-3</v>
      </c>
      <c r="Q445" s="98">
        <v>4.952565131260974E-4</v>
      </c>
      <c r="R445" s="98">
        <v>6.012428577650622E-4</v>
      </c>
      <c r="S445" s="98">
        <v>6.3027544842880767E-4</v>
      </c>
      <c r="T445" s="98">
        <v>8.5783623894296346E-4</v>
      </c>
      <c r="U445" s="98">
        <v>4.1260118942731678E-4</v>
      </c>
      <c r="V445" s="98">
        <v>1.4338533326672129E-4</v>
      </c>
      <c r="W445" s="98">
        <v>1.0357870051088047E-3</v>
      </c>
      <c r="X445" s="98">
        <v>1.8564344260755037E-4</v>
      </c>
      <c r="Y445" s="98">
        <v>1.3113531624172852E-4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8.1152330114742472</v>
      </c>
      <c r="D451" s="122">
        <v>12.577537675831557</v>
      </c>
      <c r="E451" s="122">
        <v>13.307025717763606</v>
      </c>
      <c r="F451" s="122">
        <v>12.257065150538109</v>
      </c>
      <c r="G451" s="122">
        <v>10.207728301605407</v>
      </c>
      <c r="H451" s="122">
        <v>12.084735193214277</v>
      </c>
      <c r="I451" s="122">
        <v>14.654393681121476</v>
      </c>
      <c r="J451" s="122">
        <v>14.359829505301088</v>
      </c>
      <c r="K451" s="122">
        <v>15.458849034083096</v>
      </c>
      <c r="L451" s="122">
        <v>19.875672542208555</v>
      </c>
      <c r="M451" s="122">
        <v>14.877425309694248</v>
      </c>
      <c r="N451" s="122">
        <v>14.65958734706822</v>
      </c>
      <c r="O451" s="122">
        <v>15.150695146279512</v>
      </c>
      <c r="P451" s="122">
        <v>21.42991240095979</v>
      </c>
      <c r="Q451" s="122">
        <v>10.7566573091711</v>
      </c>
      <c r="R451" s="122">
        <v>5.7114213912214655</v>
      </c>
      <c r="S451" s="122">
        <v>6.3411748735579954</v>
      </c>
      <c r="T451" s="122">
        <v>7.9587809253947883</v>
      </c>
      <c r="U451" s="122">
        <v>8.1066192827353571</v>
      </c>
      <c r="V451" s="122">
        <v>6.19698430331586</v>
      </c>
      <c r="W451" s="122">
        <v>5.1042788402714203</v>
      </c>
      <c r="X451" s="122">
        <v>2.1224925733123499</v>
      </c>
      <c r="Y451" s="122">
        <v>5.1414155175321943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8.1152330114742472</v>
      </c>
      <c r="D453" s="98">
        <v>12.577537675831557</v>
      </c>
      <c r="E453" s="98">
        <v>13.307025717763606</v>
      </c>
      <c r="F453" s="98">
        <v>12.257065150538109</v>
      </c>
      <c r="G453" s="98">
        <v>10.207728301605407</v>
      </c>
      <c r="H453" s="98">
        <v>12.084735193214277</v>
      </c>
      <c r="I453" s="98">
        <v>14.654393681121476</v>
      </c>
      <c r="J453" s="98">
        <v>14.359829505301088</v>
      </c>
      <c r="K453" s="98">
        <v>15.458849034083096</v>
      </c>
      <c r="L453" s="98">
        <v>19.875672542208555</v>
      </c>
      <c r="M453" s="98">
        <v>14.877425309694248</v>
      </c>
      <c r="N453" s="98">
        <v>14.65958734706822</v>
      </c>
      <c r="O453" s="98">
        <v>15.150695146279512</v>
      </c>
      <c r="P453" s="98">
        <v>21.42991240095979</v>
      </c>
      <c r="Q453" s="98">
        <v>10.7566573091711</v>
      </c>
      <c r="R453" s="98">
        <v>5.7114213912214655</v>
      </c>
      <c r="S453" s="98">
        <v>6.3411748735579954</v>
      </c>
      <c r="T453" s="98">
        <v>7.9587809253947883</v>
      </c>
      <c r="U453" s="98">
        <v>8.1066192827353571</v>
      </c>
      <c r="V453" s="98">
        <v>6.19698430331586</v>
      </c>
      <c r="W453" s="98">
        <v>5.1042788402714203</v>
      </c>
      <c r="X453" s="98">
        <v>2.1224925733123499</v>
      </c>
      <c r="Y453" s="98">
        <v>5.1414155175321943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17105.628382624272</v>
      </c>
      <c r="D456" s="117">
        <f t="shared" si="240"/>
        <v>15831.516793888135</v>
      </c>
      <c r="E456" s="117">
        <f t="shared" si="240"/>
        <v>16665.583695778907</v>
      </c>
      <c r="F456" s="117">
        <f t="shared" si="240"/>
        <v>16649.900146771135</v>
      </c>
      <c r="G456" s="117">
        <f t="shared" si="240"/>
        <v>15886.060133723438</v>
      </c>
      <c r="H456" s="117">
        <f t="shared" si="240"/>
        <v>14654.131633052768</v>
      </c>
      <c r="I456" s="117">
        <f t="shared" si="240"/>
        <v>13589.725758052782</v>
      </c>
      <c r="J456" s="117">
        <f t="shared" si="240"/>
        <v>14004.830239945375</v>
      </c>
      <c r="K456" s="117">
        <f t="shared" si="240"/>
        <v>13547.245804802194</v>
      </c>
      <c r="L456" s="117">
        <f t="shared" si="240"/>
        <v>14606.310496258135</v>
      </c>
      <c r="M456" s="117">
        <f t="shared" si="240"/>
        <v>11972.993236466858</v>
      </c>
      <c r="N456" s="117">
        <f t="shared" si="240"/>
        <v>13152.881339381147</v>
      </c>
      <c r="O456" s="117">
        <f t="shared" si="240"/>
        <v>13784.512933277709</v>
      </c>
      <c r="P456" s="117">
        <f t="shared" si="240"/>
        <v>10786.968490650848</v>
      </c>
      <c r="Q456" s="117">
        <f t="shared" si="240"/>
        <v>11032.840556141353</v>
      </c>
      <c r="R456" s="117">
        <f t="shared" ref="R456:V456" si="241">R457+R460+R462+R475</f>
        <v>11284.691587230845</v>
      </c>
      <c r="S456" s="117">
        <f t="shared" si="241"/>
        <v>10733.533430268459</v>
      </c>
      <c r="T456" s="117">
        <f t="shared" si="241"/>
        <v>10120.153402555197</v>
      </c>
      <c r="U456" s="117">
        <f t="shared" si="241"/>
        <v>9853.7010124614153</v>
      </c>
      <c r="V456" s="117">
        <f t="shared" si="241"/>
        <v>8791.8351389923228</v>
      </c>
      <c r="W456" s="117">
        <f t="shared" ref="W456:Y456" si="242">W457+W460+W462+W475</f>
        <v>9278.1218692681068</v>
      </c>
      <c r="X456" s="117">
        <f t="shared" si="242"/>
        <v>7724.21616375344</v>
      </c>
      <c r="Y456" s="117">
        <f t="shared" si="242"/>
        <v>7187.3950294747619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15045.525660006389</v>
      </c>
      <c r="D457" s="122">
        <f t="shared" si="243"/>
        <v>13753.482040981418</v>
      </c>
      <c r="E457" s="122">
        <f t="shared" si="243"/>
        <v>14565.877236048875</v>
      </c>
      <c r="F457" s="122">
        <f t="shared" si="243"/>
        <v>14610.699518735015</v>
      </c>
      <c r="G457" s="122">
        <f t="shared" si="243"/>
        <v>13937.033158866374</v>
      </c>
      <c r="H457" s="122">
        <f t="shared" si="243"/>
        <v>12671.443474495352</v>
      </c>
      <c r="I457" s="122">
        <f t="shared" si="243"/>
        <v>11572.144685710437</v>
      </c>
      <c r="J457" s="122">
        <f t="shared" si="243"/>
        <v>11968.842957885709</v>
      </c>
      <c r="K457" s="122">
        <f t="shared" si="243"/>
        <v>11719.688024018404</v>
      </c>
      <c r="L457" s="122">
        <f t="shared" si="243"/>
        <v>12536.009835385035</v>
      </c>
      <c r="M457" s="122">
        <f t="shared" si="243"/>
        <v>9830.3369698695442</v>
      </c>
      <c r="N457" s="122">
        <f t="shared" si="243"/>
        <v>10876.378515930499</v>
      </c>
      <c r="O457" s="122">
        <f t="shared" si="243"/>
        <v>11411.113909504535</v>
      </c>
      <c r="P457" s="122">
        <f t="shared" si="243"/>
        <v>8704.2355088669356</v>
      </c>
      <c r="Q457" s="122">
        <f t="shared" si="243"/>
        <v>8877.8614822561576</v>
      </c>
      <c r="R457" s="122">
        <f t="shared" ref="R457:V457" si="244">SUM(R458:R459)</f>
        <v>9159.6795039324807</v>
      </c>
      <c r="S457" s="122">
        <f t="shared" si="244"/>
        <v>8482.503423172946</v>
      </c>
      <c r="T457" s="122">
        <f t="shared" si="244"/>
        <v>7897.7992014839238</v>
      </c>
      <c r="U457" s="122">
        <f t="shared" si="244"/>
        <v>7639.7309729021408</v>
      </c>
      <c r="V457" s="122">
        <f t="shared" si="244"/>
        <v>6539.8465971865171</v>
      </c>
      <c r="W457" s="122">
        <f t="shared" ref="W457:Y457" si="245">SUM(W458:W459)</f>
        <v>7118.1097750485769</v>
      </c>
      <c r="X457" s="122">
        <f t="shared" si="245"/>
        <v>5949.4602796947074</v>
      </c>
      <c r="Y457" s="122">
        <f t="shared" si="245"/>
        <v>5537.1349947649751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14957.984052824895</v>
      </c>
      <c r="D458" s="98">
        <v>13672.928950477744</v>
      </c>
      <c r="E458" s="98">
        <v>14482.873270481865</v>
      </c>
      <c r="F458" s="98">
        <v>14525.162296117873</v>
      </c>
      <c r="G458" s="98">
        <v>13855.76680307714</v>
      </c>
      <c r="H458" s="98">
        <v>12597.563243507888</v>
      </c>
      <c r="I458" s="98">
        <v>11503.406704555309</v>
      </c>
      <c r="J458" s="98">
        <v>11897.564130524419</v>
      </c>
      <c r="K458" s="98">
        <v>11650.669266441239</v>
      </c>
      <c r="L458" s="98">
        <v>12461.388197133641</v>
      </c>
      <c r="M458" s="98">
        <v>9772.2428123101054</v>
      </c>
      <c r="N458" s="98">
        <v>10811.207132811343</v>
      </c>
      <c r="O458" s="98">
        <v>11342.64571982748</v>
      </c>
      <c r="P458" s="98">
        <v>8652.062813475839</v>
      </c>
      <c r="Q458" s="98">
        <v>8824.4124467734091</v>
      </c>
      <c r="R458" s="98">
        <v>9103.8743549829087</v>
      </c>
      <c r="S458" s="98">
        <v>8430.2117178312856</v>
      </c>
      <c r="T458" s="98">
        <v>7848.6500488716183</v>
      </c>
      <c r="U458" s="98">
        <v>7591.4762399574738</v>
      </c>
      <c r="V458" s="98">
        <v>6498.3202125568923</v>
      </c>
      <c r="W458" s="98">
        <v>7072.1019940092847</v>
      </c>
      <c r="X458" s="98">
        <v>5911.5398451047695</v>
      </c>
      <c r="Y458" s="98">
        <v>5501.6345260117478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87.541607181493845</v>
      </c>
      <c r="D459" s="98">
        <v>80.553090503674071</v>
      </c>
      <c r="E459" s="98">
        <v>83.003965567009487</v>
      </c>
      <c r="F459" s="98">
        <v>85.537222617142305</v>
      </c>
      <c r="G459" s="98">
        <v>81.266355789233131</v>
      </c>
      <c r="H459" s="98">
        <v>73.880230987464984</v>
      </c>
      <c r="I459" s="98">
        <v>68.73798115512686</v>
      </c>
      <c r="J459" s="98">
        <v>71.278827361290269</v>
      </c>
      <c r="K459" s="98">
        <v>69.018757577164394</v>
      </c>
      <c r="L459" s="98">
        <v>74.621638251394288</v>
      </c>
      <c r="M459" s="98">
        <v>58.094157559438635</v>
      </c>
      <c r="N459" s="98">
        <v>65.171383119154854</v>
      </c>
      <c r="O459" s="98">
        <v>68.468189677054568</v>
      </c>
      <c r="P459" s="98">
        <v>52.172695391096369</v>
      </c>
      <c r="Q459" s="98">
        <v>53.449035482749224</v>
      </c>
      <c r="R459" s="98">
        <v>55.805148949572015</v>
      </c>
      <c r="S459" s="98">
        <v>52.291705341660339</v>
      </c>
      <c r="T459" s="98">
        <v>49.149152612305585</v>
      </c>
      <c r="U459" s="98">
        <v>48.254732944666948</v>
      </c>
      <c r="V459" s="98">
        <v>41.526384629624729</v>
      </c>
      <c r="W459" s="98">
        <v>46.007781039292368</v>
      </c>
      <c r="X459" s="98">
        <v>37.920434589938132</v>
      </c>
      <c r="Y459" s="98">
        <v>35.500468753227665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3.8325819492166024</v>
      </c>
      <c r="D460" s="122">
        <f t="shared" si="246"/>
        <v>9.4330765267763663</v>
      </c>
      <c r="E460" s="122">
        <f t="shared" si="246"/>
        <v>6.1280231832055172</v>
      </c>
      <c r="F460" s="122">
        <f t="shared" si="246"/>
        <v>2.457439175236805</v>
      </c>
      <c r="G460" s="122">
        <f t="shared" si="246"/>
        <v>2.8201193264983329</v>
      </c>
      <c r="H460" s="122">
        <f t="shared" si="246"/>
        <v>4.6905884216439082</v>
      </c>
      <c r="I460" s="122">
        <f t="shared" si="246"/>
        <v>1.0154343631613048</v>
      </c>
      <c r="J460" s="122">
        <f t="shared" si="246"/>
        <v>5.2156604622654097</v>
      </c>
      <c r="K460" s="122">
        <f t="shared" si="246"/>
        <v>18.828676970395428</v>
      </c>
      <c r="L460" s="122">
        <f t="shared" si="246"/>
        <v>10.87608252054917</v>
      </c>
      <c r="M460" s="122">
        <f t="shared" si="246"/>
        <v>7.652376877565823</v>
      </c>
      <c r="N460" s="122">
        <f t="shared" si="246"/>
        <v>6.6532901692320996</v>
      </c>
      <c r="O460" s="122">
        <f t="shared" si="246"/>
        <v>12.680809935109332</v>
      </c>
      <c r="P460" s="122">
        <f t="shared" si="246"/>
        <v>5.3151110821863723</v>
      </c>
      <c r="Q460" s="122">
        <f t="shared" si="246"/>
        <v>8.2021290896697554</v>
      </c>
      <c r="R460" s="122">
        <f t="shared" si="246"/>
        <v>25.495632418437641</v>
      </c>
      <c r="S460" s="122">
        <f t="shared" si="246"/>
        <v>30.602807030405007</v>
      </c>
      <c r="T460" s="122">
        <f t="shared" si="246"/>
        <v>23.528370342285939</v>
      </c>
      <c r="U460" s="122">
        <f t="shared" si="246"/>
        <v>51.802774687995296</v>
      </c>
      <c r="V460" s="122">
        <f t="shared" si="246"/>
        <v>24.442176780668056</v>
      </c>
      <c r="W460" s="122">
        <f t="shared" si="246"/>
        <v>66.613886248803169</v>
      </c>
      <c r="X460" s="122">
        <f t="shared" si="246"/>
        <v>7.1744061011359275</v>
      </c>
      <c r="Y460" s="122">
        <f t="shared" si="246"/>
        <v>5.1159627903477984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3.8325819492166024</v>
      </c>
      <c r="D461" s="98">
        <f>RES_hhdet_in_fech!D86</f>
        <v>9.4330765267763663</v>
      </c>
      <c r="E461" s="98">
        <f>RES_hhdet_in_fech!E86</f>
        <v>6.1280231832055172</v>
      </c>
      <c r="F461" s="98">
        <f>RES_hhdet_in_fech!F86</f>
        <v>2.457439175236805</v>
      </c>
      <c r="G461" s="98">
        <f>RES_hhdet_in_fech!G86</f>
        <v>2.8201193264983329</v>
      </c>
      <c r="H461" s="98">
        <f>RES_hhdet_in_fech!H86</f>
        <v>4.6905884216439082</v>
      </c>
      <c r="I461" s="98">
        <f>RES_hhdet_in_fech!I86</f>
        <v>1.0154343631613048</v>
      </c>
      <c r="J461" s="98">
        <f>RES_hhdet_in_fech!J86</f>
        <v>5.2156604622654097</v>
      </c>
      <c r="K461" s="98">
        <f>RES_hhdet_in_fech!K86</f>
        <v>18.828676970395428</v>
      </c>
      <c r="L461" s="98">
        <f>RES_hhdet_in_fech!L86</f>
        <v>10.87608252054917</v>
      </c>
      <c r="M461" s="98">
        <f>RES_hhdet_in_fech!M86</f>
        <v>7.652376877565823</v>
      </c>
      <c r="N461" s="98">
        <f>RES_hhdet_in_fech!N86</f>
        <v>6.6532901692320996</v>
      </c>
      <c r="O461" s="98">
        <f>RES_hhdet_in_fech!O86</f>
        <v>12.680809935109332</v>
      </c>
      <c r="P461" s="98">
        <f>RES_hhdet_in_fech!P86</f>
        <v>5.3151110821863723</v>
      </c>
      <c r="Q461" s="98">
        <f>RES_hhdet_in_fech!Q86</f>
        <v>8.2021290896697554</v>
      </c>
      <c r="R461" s="98">
        <f>RES_hhdet_in_fech!R86</f>
        <v>25.495632418437641</v>
      </c>
      <c r="S461" s="98">
        <f>RES_hhdet_in_fech!S86</f>
        <v>30.602807030405007</v>
      </c>
      <c r="T461" s="98">
        <f>RES_hhdet_in_fech!T86</f>
        <v>23.528370342285939</v>
      </c>
      <c r="U461" s="98">
        <f>RES_hhdet_in_fech!U86</f>
        <v>51.802774687995296</v>
      </c>
      <c r="V461" s="98">
        <f>RES_hhdet_in_fech!V86</f>
        <v>24.442176780668056</v>
      </c>
      <c r="W461" s="98">
        <f>RES_hhdet_in_fech!W86</f>
        <v>66.613886248803169</v>
      </c>
      <c r="X461" s="98">
        <f>RES_hhdet_in_fech!X86</f>
        <v>7.1744061011359275</v>
      </c>
      <c r="Y461" s="98">
        <f>RES_hhdet_in_fech!Y86</f>
        <v>5.1159627903477984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1247.3696138766513</v>
      </c>
      <c r="D462" s="122">
        <v>1244.5259218315448</v>
      </c>
      <c r="E462" s="122">
        <v>1301.1270658858205</v>
      </c>
      <c r="F462" s="122">
        <v>1307.8791556038459</v>
      </c>
      <c r="G462" s="122">
        <v>1214.3488030027654</v>
      </c>
      <c r="H462" s="122">
        <v>1242.891329620328</v>
      </c>
      <c r="I462" s="122">
        <v>1245.2441618785465</v>
      </c>
      <c r="J462" s="122">
        <v>1258.2103037485113</v>
      </c>
      <c r="K462" s="122">
        <v>1165.3566771569626</v>
      </c>
      <c r="L462" s="122">
        <v>1262.5336983338921</v>
      </c>
      <c r="M462" s="122">
        <v>1344.3453495188851</v>
      </c>
      <c r="N462" s="122">
        <v>1442.1542611357502</v>
      </c>
      <c r="O462" s="122">
        <v>1513.8564975420702</v>
      </c>
      <c r="P462" s="122">
        <v>1330.2837192847678</v>
      </c>
      <c r="Q462" s="122">
        <v>1377.2796561217051</v>
      </c>
      <c r="R462" s="122">
        <v>1375.6353639460849</v>
      </c>
      <c r="S462" s="122">
        <v>1453.6460027082519</v>
      </c>
      <c r="T462" s="122">
        <v>1443.834960392669</v>
      </c>
      <c r="U462" s="122">
        <v>1420.9809430282344</v>
      </c>
      <c r="V462" s="122">
        <v>1467.9126705418344</v>
      </c>
      <c r="W462" s="122">
        <v>1403.8558539243838</v>
      </c>
      <c r="X462" s="122">
        <v>1033.2844533809262</v>
      </c>
      <c r="Y462" s="122">
        <v>959.7418363664774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1373.6207673772126</v>
      </c>
      <c r="D463" s="98">
        <v>1351.0922044144475</v>
      </c>
      <c r="E463" s="98">
        <v>1425.8603993540983</v>
      </c>
      <c r="F463" s="98">
        <v>1367.4901695983613</v>
      </c>
      <c r="G463" s="98">
        <v>1275.0008761174518</v>
      </c>
      <c r="H463" s="98">
        <v>1263.2771961280453</v>
      </c>
      <c r="I463" s="98">
        <v>1272.9072381855422</v>
      </c>
      <c r="J463" s="98">
        <v>1231.7234863606102</v>
      </c>
      <c r="K463" s="98">
        <v>1199.1282346175165</v>
      </c>
      <c r="L463" s="98">
        <v>1431.2371777912538</v>
      </c>
      <c r="M463" s="98">
        <v>1395.8086386153623</v>
      </c>
      <c r="N463" s="98">
        <v>1333.2033801340233</v>
      </c>
      <c r="O463" s="98">
        <v>1362.1704769736009</v>
      </c>
      <c r="P463" s="98">
        <v>1351.287968971603</v>
      </c>
      <c r="Q463" s="98">
        <v>1323.6045603893415</v>
      </c>
      <c r="R463" s="98">
        <v>1313.490884005101</v>
      </c>
      <c r="S463" s="98">
        <v>1353.4012709912793</v>
      </c>
      <c r="T463" s="98">
        <v>1353.5660332214948</v>
      </c>
      <c r="U463" s="98">
        <v>1303.2517313932065</v>
      </c>
      <c r="V463" s="98">
        <v>1113.7086097034951</v>
      </c>
      <c r="W463" s="98">
        <v>1155.2964265463563</v>
      </c>
      <c r="X463" s="98">
        <v>1069.7523525614874</v>
      </c>
      <c r="Y463" s="98">
        <v>961.01943267667116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1052.0800558325589</v>
      </c>
      <c r="F464" s="98">
        <v>0</v>
      </c>
      <c r="G464" s="98">
        <v>954.98786900324967</v>
      </c>
      <c r="H464" s="98">
        <v>955.36280632035039</v>
      </c>
      <c r="I464" s="98">
        <v>992.12928376291813</v>
      </c>
      <c r="J464" s="98">
        <v>966.10391847577068</v>
      </c>
      <c r="K464" s="98">
        <v>947.23532540271708</v>
      </c>
      <c r="L464" s="98">
        <v>1233.7094239187356</v>
      </c>
      <c r="M464" s="98">
        <v>1129.5762853735655</v>
      </c>
      <c r="N464" s="98">
        <v>0</v>
      </c>
      <c r="O464" s="98">
        <v>0</v>
      </c>
      <c r="P464" s="98">
        <v>1119.1686762946485</v>
      </c>
      <c r="Q464" s="98">
        <v>0</v>
      </c>
      <c r="R464" s="98">
        <v>0</v>
      </c>
      <c r="S464" s="98">
        <v>0</v>
      </c>
      <c r="T464" s="98">
        <v>1186.9299532548089</v>
      </c>
      <c r="U464" s="98">
        <v>1154.4378386098199</v>
      </c>
      <c r="V464" s="98">
        <v>997.18037836502708</v>
      </c>
      <c r="W464" s="98">
        <v>1045.2563202066708</v>
      </c>
      <c r="X464" s="98">
        <v>957.30194423867738</v>
      </c>
      <c r="Y464" s="98">
        <v>861.55515374722165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0</v>
      </c>
      <c r="D465" s="101">
        <v>0</v>
      </c>
      <c r="E465" s="101">
        <v>345.67292449669071</v>
      </c>
      <c r="F465" s="101">
        <v>0</v>
      </c>
      <c r="G465" s="101">
        <v>272.33260396811289</v>
      </c>
      <c r="H465" s="101">
        <v>255.53809037830095</v>
      </c>
      <c r="I465" s="101">
        <v>310.79037828604021</v>
      </c>
      <c r="J465" s="101">
        <v>276.57145739505444</v>
      </c>
      <c r="K465" s="101">
        <v>245.49390559170686</v>
      </c>
      <c r="L465" s="101">
        <v>641.2714561681081</v>
      </c>
      <c r="M465" s="101">
        <v>276.28514907864997</v>
      </c>
      <c r="N465" s="101">
        <v>0</v>
      </c>
      <c r="O465" s="101">
        <v>0</v>
      </c>
      <c r="P465" s="101">
        <v>258.5995896948923</v>
      </c>
      <c r="Q465" s="101">
        <v>0</v>
      </c>
      <c r="R465" s="101">
        <v>0</v>
      </c>
      <c r="S465" s="101">
        <v>0</v>
      </c>
      <c r="T465" s="101">
        <v>313.65589458710735</v>
      </c>
      <c r="U465" s="101">
        <v>275.71591129877731</v>
      </c>
      <c r="V465" s="101">
        <v>239.82759904332468</v>
      </c>
      <c r="W465" s="101">
        <v>252.82244860824474</v>
      </c>
      <c r="X465" s="101">
        <v>91.963833586030646</v>
      </c>
      <c r="Y465" s="101">
        <v>66.818986093787515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706.40713133586803</v>
      </c>
      <c r="F466" s="104">
        <v>0</v>
      </c>
      <c r="G466" s="104">
        <v>682.65526503513684</v>
      </c>
      <c r="H466" s="104">
        <v>699.82471594204947</v>
      </c>
      <c r="I466" s="104">
        <v>681.33890547687804</v>
      </c>
      <c r="J466" s="104">
        <v>689.53246108071619</v>
      </c>
      <c r="K466" s="104">
        <v>701.74141981101013</v>
      </c>
      <c r="L466" s="104">
        <v>592.43796775062754</v>
      </c>
      <c r="M466" s="104">
        <v>853.2911362949153</v>
      </c>
      <c r="N466" s="104">
        <v>0</v>
      </c>
      <c r="O466" s="104">
        <v>0</v>
      </c>
      <c r="P466" s="104">
        <v>860.56908659975625</v>
      </c>
      <c r="Q466" s="104">
        <v>0</v>
      </c>
      <c r="R466" s="104">
        <v>0</v>
      </c>
      <c r="S466" s="104">
        <v>0</v>
      </c>
      <c r="T466" s="104">
        <v>873.27405866770152</v>
      </c>
      <c r="U466" s="104">
        <v>878.7219273110428</v>
      </c>
      <c r="V466" s="104">
        <v>757.35277932170231</v>
      </c>
      <c r="W466" s="104">
        <v>792.43387159842621</v>
      </c>
      <c r="X466" s="104">
        <v>865.33811065264672</v>
      </c>
      <c r="Y466" s="104">
        <v>794.73616765343399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1376.8129328699188</v>
      </c>
      <c r="D467" s="101">
        <v>1427.9842408925742</v>
      </c>
      <c r="E467" s="101">
        <v>1400.7035143924184</v>
      </c>
      <c r="F467" s="101">
        <v>1434.3432692454974</v>
      </c>
      <c r="G467" s="101">
        <v>1403.2749481699339</v>
      </c>
      <c r="H467" s="101">
        <v>1375.5610073048949</v>
      </c>
      <c r="I467" s="101">
        <v>1431.9825562243516</v>
      </c>
      <c r="J467" s="101">
        <v>1352.1461591507577</v>
      </c>
      <c r="K467" s="101">
        <v>1367.5616272008936</v>
      </c>
      <c r="L467" s="101">
        <v>1444.2089609848197</v>
      </c>
      <c r="M467" s="101">
        <v>1546.2995941093893</v>
      </c>
      <c r="N467" s="101">
        <v>1520.570104172451</v>
      </c>
      <c r="O467" s="101">
        <v>1489.0987074444618</v>
      </c>
      <c r="P467" s="101">
        <v>1450.744017057413</v>
      </c>
      <c r="Q467" s="101">
        <v>1411.2095050500486</v>
      </c>
      <c r="R467" s="101">
        <v>1413.3046292908014</v>
      </c>
      <c r="S467" s="101">
        <v>1482.4379871277476</v>
      </c>
      <c r="T467" s="101">
        <v>1478.8651833048636</v>
      </c>
      <c r="U467" s="101">
        <v>1429.7084808104446</v>
      </c>
      <c r="V467" s="101">
        <v>1463.8810951544931</v>
      </c>
      <c r="W467" s="101">
        <v>1590.6537165772636</v>
      </c>
      <c r="X467" s="101">
        <v>1080.1743366005151</v>
      </c>
      <c r="Y467" s="101">
        <v>963.34188143266408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989.49016262511134</v>
      </c>
      <c r="D468" s="104">
        <v>1017.2463693543679</v>
      </c>
      <c r="E468" s="104">
        <v>1012.0109480046526</v>
      </c>
      <c r="F468" s="104">
        <v>1034.5484628414688</v>
      </c>
      <c r="G468" s="104">
        <v>1003.8733823575152</v>
      </c>
      <c r="H468" s="104">
        <v>981.10326511325525</v>
      </c>
      <c r="I468" s="104">
        <v>1046.1960621991484</v>
      </c>
      <c r="J468" s="104">
        <v>981.49309336429542</v>
      </c>
      <c r="K468" s="104">
        <v>987.26038093411489</v>
      </c>
      <c r="L468" s="104">
        <v>1168.7045683392962</v>
      </c>
      <c r="M468" s="104">
        <v>1128.6940188985809</v>
      </c>
      <c r="N468" s="104">
        <v>0</v>
      </c>
      <c r="O468" s="104">
        <v>0</v>
      </c>
      <c r="P468" s="104">
        <v>1128.042932799859</v>
      </c>
      <c r="Q468" s="104">
        <v>1133.9013786378569</v>
      </c>
      <c r="R468" s="104">
        <v>1148.286495991995</v>
      </c>
      <c r="S468" s="104">
        <v>1229.8819520618847</v>
      </c>
      <c r="T468" s="104">
        <v>1241.110509508602</v>
      </c>
      <c r="U468" s="104">
        <v>1205.2710022013266</v>
      </c>
      <c r="V468" s="104">
        <v>1243.4146356879867</v>
      </c>
      <c r="W468" s="104">
        <v>1359.9039782612001</v>
      </c>
      <c r="X468" s="104">
        <v>900.8034335248899</v>
      </c>
      <c r="Y468" s="104">
        <v>801.98603333463279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329.72805806840444</v>
      </c>
      <c r="D469" s="98">
        <v>312.41120485306163</v>
      </c>
      <c r="E469" s="98">
        <v>339.48129755744094</v>
      </c>
      <c r="F469" s="98">
        <v>336.77143671284017</v>
      </c>
      <c r="G469" s="98">
        <v>299.80095252854608</v>
      </c>
      <c r="H469" s="98">
        <v>278.23503648418728</v>
      </c>
      <c r="I469" s="98">
        <v>349.80148049369836</v>
      </c>
      <c r="J469" s="98">
        <v>303.51496953631187</v>
      </c>
      <c r="K469" s="98">
        <v>279.92088425703145</v>
      </c>
      <c r="L469" s="98">
        <v>646.04562050559412</v>
      </c>
      <c r="M469" s="98">
        <v>305.29075882998995</v>
      </c>
      <c r="N469" s="98">
        <v>0</v>
      </c>
      <c r="O469" s="98">
        <v>0</v>
      </c>
      <c r="P469" s="98">
        <v>278.01864636235962</v>
      </c>
      <c r="Q469" s="98">
        <v>311.45857741937544</v>
      </c>
      <c r="R469" s="98">
        <v>294.08681974773634</v>
      </c>
      <c r="S469" s="98">
        <v>346.82352110231096</v>
      </c>
      <c r="T469" s="98">
        <v>343.30477474545904</v>
      </c>
      <c r="U469" s="98">
        <v>302.72435686103535</v>
      </c>
      <c r="V469" s="98">
        <v>315.60427290614825</v>
      </c>
      <c r="W469" s="98">
        <v>350.74803429260453</v>
      </c>
      <c r="X469" s="98">
        <v>90.804055197291348</v>
      </c>
      <c r="Y469" s="98">
        <v>64.142413688701311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659.76210455670696</v>
      </c>
      <c r="D470" s="98">
        <v>704.83516450130628</v>
      </c>
      <c r="E470" s="98">
        <v>672.52965044721168</v>
      </c>
      <c r="F470" s="98">
        <v>697.77702612862879</v>
      </c>
      <c r="G470" s="98">
        <v>704.07242982896901</v>
      </c>
      <c r="H470" s="98">
        <v>702.86822862906808</v>
      </c>
      <c r="I470" s="98">
        <v>696.39458170545038</v>
      </c>
      <c r="J470" s="98">
        <v>677.9781238279835</v>
      </c>
      <c r="K470" s="98">
        <v>707.33949667708339</v>
      </c>
      <c r="L470" s="98">
        <v>522.65894783370209</v>
      </c>
      <c r="M470" s="98">
        <v>823.40326006859107</v>
      </c>
      <c r="N470" s="98">
        <v>0</v>
      </c>
      <c r="O470" s="98">
        <v>0</v>
      </c>
      <c r="P470" s="98">
        <v>850.02428643749931</v>
      </c>
      <c r="Q470" s="98">
        <v>822.44280121848146</v>
      </c>
      <c r="R470" s="98">
        <v>854.19967624425897</v>
      </c>
      <c r="S470" s="98">
        <v>883.05843095957368</v>
      </c>
      <c r="T470" s="98">
        <v>897.80573476314305</v>
      </c>
      <c r="U470" s="98">
        <v>902.54664534029132</v>
      </c>
      <c r="V470" s="98">
        <v>927.81036278183853</v>
      </c>
      <c r="W470" s="98">
        <v>1009.1559439685954</v>
      </c>
      <c r="X470" s="98">
        <v>809.99937832759838</v>
      </c>
      <c r="Y470" s="98">
        <v>737.84361964593154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1240.1479608095199</v>
      </c>
      <c r="D471" s="101">
        <v>1235.5937620051152</v>
      </c>
      <c r="E471" s="101">
        <v>1302.4732846442573</v>
      </c>
      <c r="F471" s="101">
        <v>1306.7986100334442</v>
      </c>
      <c r="G471" s="101">
        <v>1208.1786830537822</v>
      </c>
      <c r="H471" s="101">
        <v>1251.4813761932571</v>
      </c>
      <c r="I471" s="101">
        <v>1260.3207399267008</v>
      </c>
      <c r="J471" s="101">
        <v>1279.0616930673029</v>
      </c>
      <c r="K471" s="101">
        <v>1179.4326612044345</v>
      </c>
      <c r="L471" s="101">
        <v>1291.2157033448527</v>
      </c>
      <c r="M471" s="101">
        <v>1384.3022674256256</v>
      </c>
      <c r="N471" s="101">
        <v>1471.7546648942957</v>
      </c>
      <c r="O471" s="101">
        <v>1539.9554283131317</v>
      </c>
      <c r="P471" s="101">
        <v>1360.2242105550454</v>
      </c>
      <c r="Q471" s="101">
        <v>1409.9067231376725</v>
      </c>
      <c r="R471" s="101">
        <v>1411.817361020949</v>
      </c>
      <c r="S471" s="101">
        <v>1487.3644799300553</v>
      </c>
      <c r="T471" s="101">
        <v>1489.4228485118861</v>
      </c>
      <c r="U471" s="101">
        <v>1457.1760157754288</v>
      </c>
      <c r="V471" s="101">
        <v>1503.1448820126852</v>
      </c>
      <c r="W471" s="101">
        <v>1447.2674403424689</v>
      </c>
      <c r="X471" s="101">
        <v>1072.8290579199231</v>
      </c>
      <c r="Y471" s="101">
        <v>990.14805141146257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962.43818722720232</v>
      </c>
      <c r="D472" s="104">
        <v>952.16954635043078</v>
      </c>
      <c r="E472" s="104">
        <v>1013.818062752395</v>
      </c>
      <c r="F472" s="104">
        <v>1015.3343498871523</v>
      </c>
      <c r="G472" s="104">
        <v>932.3079516769626</v>
      </c>
      <c r="H472" s="104">
        <v>962.96848661659976</v>
      </c>
      <c r="I472" s="104">
        <v>986.52453151927716</v>
      </c>
      <c r="J472" s="104">
        <v>995.49527486937427</v>
      </c>
      <c r="K472" s="104">
        <v>912.57895784733478</v>
      </c>
      <c r="L472" s="104">
        <v>1089.8351431568119</v>
      </c>
      <c r="M472" s="104">
        <v>1074.5162915092881</v>
      </c>
      <c r="N472" s="104">
        <v>1172.4378523561691</v>
      </c>
      <c r="O472" s="104">
        <v>1241.3304456417911</v>
      </c>
      <c r="P472" s="104">
        <v>1082.1846237087157</v>
      </c>
      <c r="Q472" s="104">
        <v>1144.7450520357577</v>
      </c>
      <c r="R472" s="104">
        <v>1150.7258506813421</v>
      </c>
      <c r="S472" s="104">
        <v>1229.9690617481081</v>
      </c>
      <c r="T472" s="104">
        <v>1240.4196100522045</v>
      </c>
      <c r="U472" s="104">
        <v>1215.6482212785165</v>
      </c>
      <c r="V472" s="104">
        <v>1262.8625909698701</v>
      </c>
      <c r="W472" s="104">
        <v>1224.4208220120613</v>
      </c>
      <c r="X472" s="104">
        <v>892.68660354033386</v>
      </c>
      <c r="Y472" s="104">
        <v>831.69179596014942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297.04178514504582</v>
      </c>
      <c r="D473" s="98">
        <v>270.17636470109426</v>
      </c>
      <c r="E473" s="98">
        <v>315.76653895773416</v>
      </c>
      <c r="F473" s="98">
        <v>306.87972780315442</v>
      </c>
      <c r="G473" s="98">
        <v>257.9566222905267</v>
      </c>
      <c r="H473" s="98">
        <v>253.05643592176565</v>
      </c>
      <c r="I473" s="98">
        <v>307.87079341763388</v>
      </c>
      <c r="J473" s="98">
        <v>287.415032334866</v>
      </c>
      <c r="K473" s="98">
        <v>240.96940058020996</v>
      </c>
      <c r="L473" s="98">
        <v>577.62199228268457</v>
      </c>
      <c r="M473" s="98">
        <v>272.84079180996008</v>
      </c>
      <c r="N473" s="98">
        <v>375.84882942407336</v>
      </c>
      <c r="O473" s="98">
        <v>411.08204772269096</v>
      </c>
      <c r="P473" s="98">
        <v>260.20427195145317</v>
      </c>
      <c r="Q473" s="98">
        <v>311.36844739547246</v>
      </c>
      <c r="R473" s="98">
        <v>293.64660839378467</v>
      </c>
      <c r="S473" s="98">
        <v>347.87359565170146</v>
      </c>
      <c r="T473" s="98">
        <v>345.93730701223836</v>
      </c>
      <c r="U473" s="98">
        <v>308.85606948686996</v>
      </c>
      <c r="V473" s="98">
        <v>324.3555824144828</v>
      </c>
      <c r="W473" s="98">
        <v>318.02176676512511</v>
      </c>
      <c r="X473" s="98">
        <v>90.441838684516867</v>
      </c>
      <c r="Y473" s="98">
        <v>68.192434667503477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665.39640208215644</v>
      </c>
      <c r="D474" s="98">
        <v>681.99318164933629</v>
      </c>
      <c r="E474" s="98">
        <v>698.05152379466097</v>
      </c>
      <c r="F474" s="98">
        <v>708.45462208399772</v>
      </c>
      <c r="G474" s="98">
        <v>674.35132938643585</v>
      </c>
      <c r="H474" s="98">
        <v>709.91205069483408</v>
      </c>
      <c r="I474" s="98">
        <v>678.65373810164317</v>
      </c>
      <c r="J474" s="98">
        <v>708.08024253450833</v>
      </c>
      <c r="K474" s="98">
        <v>671.60955726712484</v>
      </c>
      <c r="L474" s="98">
        <v>512.21315087412756</v>
      </c>
      <c r="M474" s="98">
        <v>801.67549969932782</v>
      </c>
      <c r="N474" s="98">
        <v>796.58902293209587</v>
      </c>
      <c r="O474" s="98">
        <v>830.24839791910028</v>
      </c>
      <c r="P474" s="98">
        <v>821.9803517572625</v>
      </c>
      <c r="Q474" s="98">
        <v>833.37660464028511</v>
      </c>
      <c r="R474" s="98">
        <v>857.07924228755724</v>
      </c>
      <c r="S474" s="98">
        <v>882.09546609640643</v>
      </c>
      <c r="T474" s="98">
        <v>894.48230303996604</v>
      </c>
      <c r="U474" s="98">
        <v>906.79215179164657</v>
      </c>
      <c r="V474" s="98">
        <v>938.50700855538719</v>
      </c>
      <c r="W474" s="98">
        <v>906.3990552469362</v>
      </c>
      <c r="X474" s="98">
        <v>802.24476485581704</v>
      </c>
      <c r="Y474" s="98">
        <v>763.49936129264609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808.90052679201392</v>
      </c>
      <c r="D475" s="122">
        <v>824.0757545483965</v>
      </c>
      <c r="E475" s="122">
        <v>792.45137066100506</v>
      </c>
      <c r="F475" s="122">
        <v>728.86403325703725</v>
      </c>
      <c r="G475" s="122">
        <v>731.85805252780153</v>
      </c>
      <c r="H475" s="122">
        <v>735.10624051544471</v>
      </c>
      <c r="I475" s="122">
        <v>771.32147610063646</v>
      </c>
      <c r="J475" s="122">
        <v>772.56131784888919</v>
      </c>
      <c r="K475" s="122">
        <v>643.37242665643339</v>
      </c>
      <c r="L475" s="122">
        <v>796.89088001865809</v>
      </c>
      <c r="M475" s="122">
        <v>790.65854020086192</v>
      </c>
      <c r="N475" s="122">
        <v>827.6952721456646</v>
      </c>
      <c r="O475" s="122">
        <v>846.86171629599505</v>
      </c>
      <c r="P475" s="122">
        <v>747.13415141696078</v>
      </c>
      <c r="Q475" s="122">
        <v>769.49728867381873</v>
      </c>
      <c r="R475" s="122">
        <v>723.88108693384299</v>
      </c>
      <c r="S475" s="122">
        <v>766.78119735685493</v>
      </c>
      <c r="T475" s="122">
        <v>754.99087033632054</v>
      </c>
      <c r="U475" s="122">
        <v>741.18632184304499</v>
      </c>
      <c r="V475" s="122">
        <v>759.63369448330343</v>
      </c>
      <c r="W475" s="122">
        <v>689.54235404634346</v>
      </c>
      <c r="X475" s="122">
        <v>734.29702457667088</v>
      </c>
      <c r="Y475" s="122">
        <v>685.40223555296109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X476" s="98">
        <v>0</v>
      </c>
      <c r="Y476" s="98">
        <v>0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896.70543985616769</v>
      </c>
      <c r="D477" s="98">
        <v>919.04240303839458</v>
      </c>
      <c r="E477" s="98">
        <v>867.37593945090691</v>
      </c>
      <c r="F477" s="98">
        <v>854.41236628842421</v>
      </c>
      <c r="G477" s="98">
        <v>834.61103858316608</v>
      </c>
      <c r="H477" s="98">
        <v>836.25537072573263</v>
      </c>
      <c r="I477" s="98">
        <v>890.60992360769626</v>
      </c>
      <c r="J477" s="98">
        <v>842.91758473286529</v>
      </c>
      <c r="K477" s="98">
        <v>858.44904866851869</v>
      </c>
      <c r="L477" s="98">
        <v>887.94533458135538</v>
      </c>
      <c r="M477" s="98">
        <v>934.32181074817493</v>
      </c>
      <c r="N477" s="98">
        <v>942.88960575910608</v>
      </c>
      <c r="O477" s="98">
        <v>945.82988157346767</v>
      </c>
      <c r="P477" s="98">
        <v>953.8574185942075</v>
      </c>
      <c r="Q477" s="98">
        <v>950.28655707015207</v>
      </c>
      <c r="R477" s="98">
        <v>875.22974598570192</v>
      </c>
      <c r="S477" s="98">
        <v>952.56834298719116</v>
      </c>
      <c r="T477" s="98">
        <v>935.11660753859792</v>
      </c>
      <c r="U477" s="98">
        <v>938.53422863160836</v>
      </c>
      <c r="V477" s="98">
        <v>1022.1920692638737</v>
      </c>
      <c r="W477" s="98">
        <v>979.76680924862171</v>
      </c>
      <c r="X477" s="98">
        <v>979.31052814609188</v>
      </c>
      <c r="Y477" s="98">
        <v>918.64008728626698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746.10842956573697</v>
      </c>
      <c r="D478" s="33">
        <v>745.62357287704356</v>
      </c>
      <c r="E478" s="33">
        <v>731.58214337952973</v>
      </c>
      <c r="F478" s="33">
        <v>607.54399702919511</v>
      </c>
      <c r="G478" s="33">
        <v>658.12716356803799</v>
      </c>
      <c r="H478" s="33">
        <v>678.57171580992406</v>
      </c>
      <c r="I478" s="33">
        <v>705.00637525277432</v>
      </c>
      <c r="J478" s="33">
        <v>739.89536375531998</v>
      </c>
      <c r="K478" s="33">
        <v>531.70032942376838</v>
      </c>
      <c r="L478" s="33">
        <v>747.12288279374468</v>
      </c>
      <c r="M478" s="33">
        <v>709.72332400190692</v>
      </c>
      <c r="N478" s="33">
        <v>774.99767383866742</v>
      </c>
      <c r="O478" s="33">
        <v>800.9652101225704</v>
      </c>
      <c r="P478" s="33">
        <v>658.05777414221188</v>
      </c>
      <c r="Q478" s="33">
        <v>702.38316184532073</v>
      </c>
      <c r="R478" s="33">
        <v>684.54451223256603</v>
      </c>
      <c r="S478" s="33">
        <v>709.55508528310031</v>
      </c>
      <c r="T478" s="33">
        <v>696.11751040403522</v>
      </c>
      <c r="U478" s="33">
        <v>674.86121018633673</v>
      </c>
      <c r="V478" s="33">
        <v>691.96699009579663</v>
      </c>
      <c r="W478" s="33">
        <v>644.42054934158023</v>
      </c>
      <c r="X478" s="33">
        <v>722.93160381970085</v>
      </c>
      <c r="Y478" s="33">
        <v>660.52522766539028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10485.913923438538</v>
      </c>
      <c r="D480" s="117">
        <f t="shared" si="247"/>
        <v>9895.2769135145882</v>
      </c>
      <c r="E480" s="117">
        <f t="shared" si="247"/>
        <v>10584.61228608682</v>
      </c>
      <c r="F480" s="117">
        <f t="shared" si="247"/>
        <v>10734.307165780074</v>
      </c>
      <c r="G480" s="117">
        <f t="shared" si="247"/>
        <v>10427.685176378885</v>
      </c>
      <c r="H480" s="117">
        <f t="shared" si="247"/>
        <v>9806.8793373877907</v>
      </c>
      <c r="I480" s="117">
        <f t="shared" si="247"/>
        <v>9249.4969577988904</v>
      </c>
      <c r="J480" s="117">
        <f t="shared" si="247"/>
        <v>9699.3663990975056</v>
      </c>
      <c r="K480" s="117">
        <f t="shared" si="247"/>
        <v>9548.5492790661083</v>
      </c>
      <c r="L480" s="117">
        <f t="shared" si="247"/>
        <v>10449.35833887674</v>
      </c>
      <c r="M480" s="117">
        <f t="shared" si="247"/>
        <v>8690.4668569766345</v>
      </c>
      <c r="N480" s="117">
        <f t="shared" si="247"/>
        <v>9655.8801674934384</v>
      </c>
      <c r="O480" s="117">
        <f t="shared" si="247"/>
        <v>10239.728680923032</v>
      </c>
      <c r="P480" s="117">
        <f t="shared" si="247"/>
        <v>8086.511566847149</v>
      </c>
      <c r="Q480" s="117">
        <f t="shared" si="247"/>
        <v>8380.5197750638763</v>
      </c>
      <c r="R480" s="117">
        <f t="shared" ref="R480:V480" si="248">R481+R484+R486+R499</f>
        <v>8772.914449930784</v>
      </c>
      <c r="S480" s="117">
        <f t="shared" si="248"/>
        <v>8495.2510670796873</v>
      </c>
      <c r="T480" s="117">
        <f t="shared" si="248"/>
        <v>8130.9691603791016</v>
      </c>
      <c r="U480" s="117">
        <f t="shared" si="248"/>
        <v>8118.4116326265539</v>
      </c>
      <c r="V480" s="117">
        <f t="shared" si="248"/>
        <v>7260.5933306499255</v>
      </c>
      <c r="W480" s="117">
        <f t="shared" ref="W480:Y480" si="249">W481+W484+W486+W499</f>
        <v>7900.0241682328078</v>
      </c>
      <c r="X480" s="117">
        <f t="shared" si="249"/>
        <v>6523.4909116579656</v>
      </c>
      <c r="Y480" s="117">
        <f t="shared" si="249"/>
        <v>6090.5929298537021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9036.2739353590059</v>
      </c>
      <c r="D481" s="122">
        <f t="shared" si="250"/>
        <v>8424.9198892126078</v>
      </c>
      <c r="E481" s="122">
        <f t="shared" si="250"/>
        <v>9097.4938563905889</v>
      </c>
      <c r="F481" s="122">
        <f t="shared" si="250"/>
        <v>9304.1798775573352</v>
      </c>
      <c r="G481" s="122">
        <f t="shared" si="250"/>
        <v>9045.9557641300089</v>
      </c>
      <c r="H481" s="122">
        <f t="shared" si="250"/>
        <v>8380.8444548727803</v>
      </c>
      <c r="I481" s="122">
        <f t="shared" si="250"/>
        <v>7797.62092573875</v>
      </c>
      <c r="J481" s="122">
        <f t="shared" si="250"/>
        <v>8213.5207250702424</v>
      </c>
      <c r="K481" s="122">
        <f t="shared" si="250"/>
        <v>8187.3198682211187</v>
      </c>
      <c r="L481" s="122">
        <f t="shared" si="250"/>
        <v>8911.9072075676213</v>
      </c>
      <c r="M481" s="122">
        <f t="shared" si="250"/>
        <v>7099.2923671653798</v>
      </c>
      <c r="N481" s="122">
        <f t="shared" si="250"/>
        <v>7961.4179526505068</v>
      </c>
      <c r="O481" s="122">
        <f t="shared" si="250"/>
        <v>8444.0906088842075</v>
      </c>
      <c r="P481" s="122">
        <f t="shared" si="250"/>
        <v>6501.0340309239573</v>
      </c>
      <c r="Q481" s="122">
        <f t="shared" si="250"/>
        <v>6703.8086610975906</v>
      </c>
      <c r="R481" s="122">
        <f t="shared" ref="R481:V481" si="251">SUM(R482:R483)</f>
        <v>7029.6401330203516</v>
      </c>
      <c r="S481" s="122">
        <f t="shared" si="251"/>
        <v>6627.7086680720058</v>
      </c>
      <c r="T481" s="122">
        <f t="shared" si="251"/>
        <v>6281.4216182584678</v>
      </c>
      <c r="U481" s="122">
        <f t="shared" si="251"/>
        <v>6175.0135491912315</v>
      </c>
      <c r="V481" s="122">
        <f t="shared" si="251"/>
        <v>5356.9130075177</v>
      </c>
      <c r="W481" s="122">
        <f t="shared" ref="W481:Y481" si="252">SUM(W482:W483)</f>
        <v>5892.6833964996722</v>
      </c>
      <c r="X481" s="122">
        <f t="shared" si="252"/>
        <v>4964.0314681067803</v>
      </c>
      <c r="Y481" s="122">
        <f t="shared" si="252"/>
        <v>4654.1530867213514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8948.7323281775116</v>
      </c>
      <c r="D482" s="98">
        <v>8344.3667987089339</v>
      </c>
      <c r="E482" s="98">
        <v>9014.4898908235791</v>
      </c>
      <c r="F482" s="98">
        <v>9218.6426549401931</v>
      </c>
      <c r="G482" s="98">
        <v>8964.6894083407751</v>
      </c>
      <c r="H482" s="98">
        <v>8306.9642238853157</v>
      </c>
      <c r="I482" s="98">
        <v>7728.8829445836227</v>
      </c>
      <c r="J482" s="98">
        <v>8142.2418977089528</v>
      </c>
      <c r="K482" s="98">
        <v>8118.3011106439544</v>
      </c>
      <c r="L482" s="98">
        <v>8837.2855693162273</v>
      </c>
      <c r="M482" s="98">
        <v>7041.198209605941</v>
      </c>
      <c r="N482" s="98">
        <v>7896.2465695313522</v>
      </c>
      <c r="O482" s="98">
        <v>8375.6224192071531</v>
      </c>
      <c r="P482" s="98">
        <v>6448.8613355328607</v>
      </c>
      <c r="Q482" s="98">
        <v>6650.3596256148412</v>
      </c>
      <c r="R482" s="98">
        <v>6973.8349840707797</v>
      </c>
      <c r="S482" s="98">
        <v>6575.4169627303454</v>
      </c>
      <c r="T482" s="98">
        <v>6232.2724656461623</v>
      </c>
      <c r="U482" s="98">
        <v>6126.7588162465645</v>
      </c>
      <c r="V482" s="98">
        <v>5315.3866228880752</v>
      </c>
      <c r="W482" s="98">
        <v>5846.67561546038</v>
      </c>
      <c r="X482" s="98">
        <v>4926.1110335168423</v>
      </c>
      <c r="Y482" s="98">
        <v>4618.6526179681241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87.541607181493845</v>
      </c>
      <c r="D483" s="98">
        <v>80.553090503674071</v>
      </c>
      <c r="E483" s="98">
        <v>83.003965567009487</v>
      </c>
      <c r="F483" s="98">
        <v>85.537222617142305</v>
      </c>
      <c r="G483" s="98">
        <v>81.266355789233131</v>
      </c>
      <c r="H483" s="98">
        <v>73.880230987464984</v>
      </c>
      <c r="I483" s="98">
        <v>68.73798115512686</v>
      </c>
      <c r="J483" s="98">
        <v>71.278827361290269</v>
      </c>
      <c r="K483" s="98">
        <v>69.018757577164394</v>
      </c>
      <c r="L483" s="98">
        <v>74.621638251394288</v>
      </c>
      <c r="M483" s="98">
        <v>58.094157559438635</v>
      </c>
      <c r="N483" s="98">
        <v>65.171383119154854</v>
      </c>
      <c r="O483" s="98">
        <v>68.468189677054568</v>
      </c>
      <c r="P483" s="98">
        <v>52.172695391096369</v>
      </c>
      <c r="Q483" s="98">
        <v>53.449035482749224</v>
      </c>
      <c r="R483" s="98">
        <v>55.805148949572015</v>
      </c>
      <c r="S483" s="98">
        <v>52.291705341660339</v>
      </c>
      <c r="T483" s="98">
        <v>49.149152612305585</v>
      </c>
      <c r="U483" s="98">
        <v>48.254732944666948</v>
      </c>
      <c r="V483" s="98">
        <v>41.526384629624729</v>
      </c>
      <c r="W483" s="98">
        <v>46.007781039292368</v>
      </c>
      <c r="X483" s="98">
        <v>37.920434589938132</v>
      </c>
      <c r="Y483" s="98">
        <v>35.500468753227665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8.858627262074581</v>
      </c>
      <c r="D484" s="122">
        <f t="shared" si="253"/>
        <v>22.726336521537633</v>
      </c>
      <c r="E484" s="122">
        <f t="shared" si="253"/>
        <v>15.372164035423527</v>
      </c>
      <c r="F484" s="122">
        <f t="shared" si="253"/>
        <v>6.4104399072307805</v>
      </c>
      <c r="G484" s="122">
        <f t="shared" si="253"/>
        <v>7.6426504723172801</v>
      </c>
      <c r="H484" s="122">
        <f t="shared" si="253"/>
        <v>13.193644218247421</v>
      </c>
      <c r="I484" s="122">
        <f t="shared" si="253"/>
        <v>2.9619654590330451</v>
      </c>
      <c r="J484" s="122">
        <f t="shared" si="253"/>
        <v>15.767202762310474</v>
      </c>
      <c r="K484" s="122">
        <f t="shared" si="253"/>
        <v>58.962749671868735</v>
      </c>
      <c r="L484" s="122">
        <f t="shared" si="253"/>
        <v>35.265375712672402</v>
      </c>
      <c r="M484" s="122">
        <f t="shared" si="253"/>
        <v>25.785363458635349</v>
      </c>
      <c r="N484" s="122">
        <f t="shared" si="253"/>
        <v>23.39945955976669</v>
      </c>
      <c r="O484" s="122">
        <f t="shared" si="253"/>
        <v>46.720770807274924</v>
      </c>
      <c r="P484" s="122">
        <f t="shared" si="253"/>
        <v>20.492279599337465</v>
      </c>
      <c r="Q484" s="122">
        <f t="shared" si="253"/>
        <v>32.7002280441938</v>
      </c>
      <c r="R484" s="122">
        <f t="shared" si="253"/>
        <v>102.37139381978335</v>
      </c>
      <c r="S484" s="122">
        <f t="shared" si="253"/>
        <v>122.97474253581591</v>
      </c>
      <c r="T484" s="122">
        <f t="shared" si="253"/>
        <v>94.62938169709544</v>
      </c>
      <c r="U484" s="122">
        <f t="shared" si="253"/>
        <v>208.54916331881302</v>
      </c>
      <c r="V484" s="122">
        <f t="shared" si="253"/>
        <v>98.672667829168347</v>
      </c>
      <c r="W484" s="122">
        <f t="shared" si="253"/>
        <v>271.35780251666466</v>
      </c>
      <c r="X484" s="122">
        <f t="shared" si="253"/>
        <v>29.543239794451331</v>
      </c>
      <c r="Y484" s="122">
        <f t="shared" si="253"/>
        <v>21.322154135831724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8.858627262074581</v>
      </c>
      <c r="D485" s="98">
        <f>RES_hhdet_in_tesh!D86</f>
        <v>22.726336521537633</v>
      </c>
      <c r="E485" s="98">
        <f>RES_hhdet_in_tesh!E86</f>
        <v>15.372164035423527</v>
      </c>
      <c r="F485" s="98">
        <f>RES_hhdet_in_tesh!F86</f>
        <v>6.4104399072307805</v>
      </c>
      <c r="G485" s="98">
        <f>RES_hhdet_in_tesh!G86</f>
        <v>7.6426504723172801</v>
      </c>
      <c r="H485" s="98">
        <f>RES_hhdet_in_tesh!H86</f>
        <v>13.193644218247421</v>
      </c>
      <c r="I485" s="98">
        <f>RES_hhdet_in_tesh!I86</f>
        <v>2.9619654590330451</v>
      </c>
      <c r="J485" s="98">
        <f>RES_hhdet_in_tesh!J86</f>
        <v>15.767202762310474</v>
      </c>
      <c r="K485" s="98">
        <f>RES_hhdet_in_tesh!K86</f>
        <v>58.962749671868735</v>
      </c>
      <c r="L485" s="98">
        <f>RES_hhdet_in_tesh!L86</f>
        <v>35.265375712672402</v>
      </c>
      <c r="M485" s="98">
        <f>RES_hhdet_in_tesh!M86</f>
        <v>25.785363458635349</v>
      </c>
      <c r="N485" s="98">
        <f>RES_hhdet_in_tesh!N86</f>
        <v>23.39945955976669</v>
      </c>
      <c r="O485" s="98">
        <f>RES_hhdet_in_tesh!O86</f>
        <v>46.720770807274924</v>
      </c>
      <c r="P485" s="98">
        <f>RES_hhdet_in_tesh!P86</f>
        <v>20.492279599337465</v>
      </c>
      <c r="Q485" s="98">
        <f>RES_hhdet_in_tesh!Q86</f>
        <v>32.7002280441938</v>
      </c>
      <c r="R485" s="98">
        <f>RES_hhdet_in_tesh!R86</f>
        <v>102.37139381978335</v>
      </c>
      <c r="S485" s="98">
        <f>RES_hhdet_in_tesh!S86</f>
        <v>122.97474253581591</v>
      </c>
      <c r="T485" s="98">
        <f>RES_hhdet_in_tesh!T86</f>
        <v>94.62938169709544</v>
      </c>
      <c r="U485" s="98">
        <f>RES_hhdet_in_tesh!U86</f>
        <v>208.54916331881302</v>
      </c>
      <c r="V485" s="98">
        <f>RES_hhdet_in_tesh!V86</f>
        <v>98.672667829168347</v>
      </c>
      <c r="W485" s="98">
        <f>RES_hhdet_in_tesh!W86</f>
        <v>271.35780251666466</v>
      </c>
      <c r="X485" s="98">
        <f>RES_hhdet_in_tesh!X86</f>
        <v>29.543239794451331</v>
      </c>
      <c r="Y485" s="98">
        <f>RES_hhdet_in_tesh!Y86</f>
        <v>21.322154135831724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874.14396497652206</v>
      </c>
      <c r="D486" s="122">
        <v>875.15683220093126</v>
      </c>
      <c r="E486" s="122">
        <v>918.98391154699277</v>
      </c>
      <c r="F486" s="122">
        <v>924.54586754373213</v>
      </c>
      <c r="G486" s="122">
        <v>860.89131264207685</v>
      </c>
      <c r="H486" s="122">
        <v>888.77463939444272</v>
      </c>
      <c r="I486" s="122">
        <v>898.91339777397593</v>
      </c>
      <c r="J486" s="122">
        <v>910.12414880376468</v>
      </c>
      <c r="K486" s="122">
        <v>846.78784745661676</v>
      </c>
      <c r="L486" s="122">
        <v>928.98781993336718</v>
      </c>
      <c r="M486" s="122">
        <v>999.63136742860468</v>
      </c>
      <c r="N486" s="122">
        <v>1067.3824975802675</v>
      </c>
      <c r="O486" s="122">
        <v>1127.9571715172199</v>
      </c>
      <c r="P486" s="122">
        <v>1018.1009309162679</v>
      </c>
      <c r="Q486" s="122">
        <v>1069.2085771141501</v>
      </c>
      <c r="R486" s="122">
        <v>1081.9040796037275</v>
      </c>
      <c r="S486" s="122">
        <v>1150.907109122204</v>
      </c>
      <c r="T486" s="122">
        <v>1163.8535252996251</v>
      </c>
      <c r="U486" s="122">
        <v>1148.9838711067493</v>
      </c>
      <c r="V486" s="122">
        <v>1189.5439705660031</v>
      </c>
      <c r="W486" s="122">
        <v>1157.0967099740296</v>
      </c>
      <c r="X486" s="122">
        <v>882.73957322622255</v>
      </c>
      <c r="Y486" s="122">
        <v>820.22702934195468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862.05595143991013</v>
      </c>
      <c r="D487" s="98">
        <v>865.65196255026171</v>
      </c>
      <c r="E487" s="98">
        <v>932.45039574247278</v>
      </c>
      <c r="F487" s="98">
        <v>912.55256236449122</v>
      </c>
      <c r="G487" s="98">
        <v>867.99647398273146</v>
      </c>
      <c r="H487" s="98">
        <v>877.12640761197429</v>
      </c>
      <c r="I487" s="98">
        <v>901.13437557437112</v>
      </c>
      <c r="J487" s="98">
        <v>888.76301260981791</v>
      </c>
      <c r="K487" s="98">
        <v>881.5355326073045</v>
      </c>
      <c r="L487" s="98">
        <v>1071.4837640501423</v>
      </c>
      <c r="M487" s="98">
        <v>1062.2628451958451</v>
      </c>
      <c r="N487" s="98">
        <v>1028.9449124746895</v>
      </c>
      <c r="O487" s="98">
        <v>1063.2590644523302</v>
      </c>
      <c r="P487" s="98">
        <v>1064.9954148041347</v>
      </c>
      <c r="Q487" s="98">
        <v>1055.1343936057826</v>
      </c>
      <c r="R487" s="98">
        <v>1064.8455904515436</v>
      </c>
      <c r="S487" s="98">
        <v>1117.8125635488561</v>
      </c>
      <c r="T487" s="98">
        <v>1138.741761994959</v>
      </c>
      <c r="U487" s="98">
        <v>1114.9064765303881</v>
      </c>
      <c r="V487" s="98">
        <v>966.01273508957831</v>
      </c>
      <c r="W487" s="98">
        <v>1013.132460461938</v>
      </c>
      <c r="X487" s="98">
        <v>943.20302809119676</v>
      </c>
      <c r="Y487" s="98">
        <v>851.64062460034665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932.46211918068559</v>
      </c>
      <c r="F488" s="98">
        <v>0</v>
      </c>
      <c r="G488" s="98">
        <v>868.0541493987912</v>
      </c>
      <c r="H488" s="98">
        <v>877.25149757677821</v>
      </c>
      <c r="I488" s="98">
        <v>901.35799647562897</v>
      </c>
      <c r="J488" s="98">
        <v>889.09549969955765</v>
      </c>
      <c r="K488" s="98">
        <v>882.21552972691995</v>
      </c>
      <c r="L488" s="98">
        <v>1072.5204895680813</v>
      </c>
      <c r="M488" s="98">
        <v>1063.5545208493938</v>
      </c>
      <c r="N488" s="98">
        <v>0</v>
      </c>
      <c r="O488" s="98">
        <v>0</v>
      </c>
      <c r="P488" s="98">
        <v>1064.3801051385283</v>
      </c>
      <c r="Q488" s="98">
        <v>0</v>
      </c>
      <c r="R488" s="98">
        <v>0</v>
      </c>
      <c r="S488" s="98">
        <v>0</v>
      </c>
      <c r="T488" s="98">
        <v>1137.1496711578834</v>
      </c>
      <c r="U488" s="98">
        <v>1114.5915201032731</v>
      </c>
      <c r="V488" s="98">
        <v>965.37533825970741</v>
      </c>
      <c r="W488" s="98">
        <v>1014.1454804399732</v>
      </c>
      <c r="X488" s="98">
        <v>946.4228272279563</v>
      </c>
      <c r="Y488" s="98">
        <v>853.95012433022964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0</v>
      </c>
      <c r="D489" s="101">
        <v>0</v>
      </c>
      <c r="E489" s="101">
        <v>226.05498784481742</v>
      </c>
      <c r="F489" s="101">
        <v>0</v>
      </c>
      <c r="G489" s="101">
        <v>185.39888436365445</v>
      </c>
      <c r="H489" s="101">
        <v>177.4267816347288</v>
      </c>
      <c r="I489" s="101">
        <v>220.0190909987509</v>
      </c>
      <c r="J489" s="101">
        <v>199.56303861884149</v>
      </c>
      <c r="K489" s="101">
        <v>180.47410991590988</v>
      </c>
      <c r="L489" s="101">
        <v>480.08252181745371</v>
      </c>
      <c r="M489" s="101">
        <v>210.26338455447845</v>
      </c>
      <c r="N489" s="101">
        <v>0</v>
      </c>
      <c r="O489" s="101">
        <v>0</v>
      </c>
      <c r="P489" s="101">
        <v>203.81101853877189</v>
      </c>
      <c r="Q489" s="101">
        <v>0</v>
      </c>
      <c r="R489" s="101">
        <v>0</v>
      </c>
      <c r="S489" s="101">
        <v>0</v>
      </c>
      <c r="T489" s="101">
        <v>263.87561249018188</v>
      </c>
      <c r="U489" s="101">
        <v>235.86959279223032</v>
      </c>
      <c r="V489" s="101">
        <v>208.02255893800495</v>
      </c>
      <c r="W489" s="101">
        <v>221.71160884154699</v>
      </c>
      <c r="X489" s="101">
        <v>81.084716575309699</v>
      </c>
      <c r="Y489" s="101">
        <v>59.21395667679559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706.40713133586803</v>
      </c>
      <c r="F490" s="104">
        <v>0</v>
      </c>
      <c r="G490" s="104">
        <v>682.65526503513684</v>
      </c>
      <c r="H490" s="104">
        <v>699.82471594204947</v>
      </c>
      <c r="I490" s="104">
        <v>681.33890547687804</v>
      </c>
      <c r="J490" s="104">
        <v>689.53246108071619</v>
      </c>
      <c r="K490" s="104">
        <v>701.74141981101013</v>
      </c>
      <c r="L490" s="104">
        <v>592.43796775062754</v>
      </c>
      <c r="M490" s="104">
        <v>853.2911362949153</v>
      </c>
      <c r="N490" s="104">
        <v>0</v>
      </c>
      <c r="O490" s="104">
        <v>0</v>
      </c>
      <c r="P490" s="104">
        <v>860.56908659975625</v>
      </c>
      <c r="Q490" s="104">
        <v>0</v>
      </c>
      <c r="R490" s="104">
        <v>0</v>
      </c>
      <c r="S490" s="104">
        <v>0</v>
      </c>
      <c r="T490" s="104">
        <v>873.27405866770152</v>
      </c>
      <c r="U490" s="104">
        <v>878.7219273110428</v>
      </c>
      <c r="V490" s="104">
        <v>757.35277932170231</v>
      </c>
      <c r="W490" s="104">
        <v>792.43387159842621</v>
      </c>
      <c r="X490" s="104">
        <v>865.33811065264672</v>
      </c>
      <c r="Y490" s="104">
        <v>794.73616765343399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867.52851477418926</v>
      </c>
      <c r="D491" s="101">
        <v>902.22969084322938</v>
      </c>
      <c r="E491" s="101">
        <v>887.73956127483643</v>
      </c>
      <c r="F491" s="101">
        <v>911.91895882127073</v>
      </c>
      <c r="G491" s="101">
        <v>895.2729727067516</v>
      </c>
      <c r="H491" s="101">
        <v>880.90843973337621</v>
      </c>
      <c r="I491" s="101">
        <v>920.84234583765135</v>
      </c>
      <c r="J491" s="101">
        <v>873.67854477181743</v>
      </c>
      <c r="K491" s="101">
        <v>888.67478259281904</v>
      </c>
      <c r="L491" s="101">
        <v>944.72050578612436</v>
      </c>
      <c r="M491" s="101">
        <v>1025.1188830079745</v>
      </c>
      <c r="N491" s="101">
        <v>1030.1331750076608</v>
      </c>
      <c r="O491" s="101">
        <v>1040.4120087508468</v>
      </c>
      <c r="P491" s="101">
        <v>1050.9451117013161</v>
      </c>
      <c r="Q491" s="101">
        <v>1055.001026405027</v>
      </c>
      <c r="R491" s="101">
        <v>1077.8108768732359</v>
      </c>
      <c r="S491" s="101">
        <v>1151.2805197658286</v>
      </c>
      <c r="T491" s="101">
        <v>1167.0612038555137</v>
      </c>
      <c r="U491" s="101">
        <v>1143.5465470899153</v>
      </c>
      <c r="V491" s="101">
        <v>1183.1939436532782</v>
      </c>
      <c r="W491" s="101">
        <v>1293.8836394366165</v>
      </c>
      <c r="X491" s="101">
        <v>882.46726359865409</v>
      </c>
      <c r="Y491" s="101">
        <v>788.74511656939069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867.52343920599913</v>
      </c>
      <c r="D492" s="104">
        <v>902.22296241870856</v>
      </c>
      <c r="E492" s="104">
        <v>887.68651630642262</v>
      </c>
      <c r="F492" s="104">
        <v>911.88773763875668</v>
      </c>
      <c r="G492" s="104">
        <v>895.34192433578903</v>
      </c>
      <c r="H492" s="104">
        <v>881.0497782418056</v>
      </c>
      <c r="I492" s="104">
        <v>921.33588037922743</v>
      </c>
      <c r="J492" s="104">
        <v>874.09192048107286</v>
      </c>
      <c r="K492" s="104">
        <v>889.23889046854481</v>
      </c>
      <c r="L492" s="104">
        <v>945.26576018083222</v>
      </c>
      <c r="M492" s="104">
        <v>1025.7956831647823</v>
      </c>
      <c r="N492" s="104">
        <v>0</v>
      </c>
      <c r="O492" s="104">
        <v>0</v>
      </c>
      <c r="P492" s="104">
        <v>1051.4260043980398</v>
      </c>
      <c r="Q492" s="104">
        <v>1055.2849962888988</v>
      </c>
      <c r="R492" s="104">
        <v>1078.4754385250524</v>
      </c>
      <c r="S492" s="104">
        <v>1152.4060644584411</v>
      </c>
      <c r="T492" s="104">
        <v>1168.7281205403374</v>
      </c>
      <c r="U492" s="104">
        <v>1144.6794980545853</v>
      </c>
      <c r="V492" s="104">
        <v>1182.9001139437942</v>
      </c>
      <c r="W492" s="104">
        <v>1294.4645176739336</v>
      </c>
      <c r="X492" s="104">
        <v>884.18333493390151</v>
      </c>
      <c r="Y492" s="104">
        <v>790.36081684979172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207.76133464929208</v>
      </c>
      <c r="D493" s="98">
        <v>197.38779791740231</v>
      </c>
      <c r="E493" s="98">
        <v>215.15686585921091</v>
      </c>
      <c r="F493" s="98">
        <v>214.11071151012806</v>
      </c>
      <c r="G493" s="98">
        <v>191.26949450681994</v>
      </c>
      <c r="H493" s="98">
        <v>178.18154961273754</v>
      </c>
      <c r="I493" s="98">
        <v>224.94129867377708</v>
      </c>
      <c r="J493" s="98">
        <v>196.11379665308925</v>
      </c>
      <c r="K493" s="98">
        <v>181.89939379146142</v>
      </c>
      <c r="L493" s="98">
        <v>422.60681234713013</v>
      </c>
      <c r="M493" s="98">
        <v>202.39242309619118</v>
      </c>
      <c r="N493" s="98">
        <v>0</v>
      </c>
      <c r="O493" s="98">
        <v>0</v>
      </c>
      <c r="P493" s="98">
        <v>201.40171796054051</v>
      </c>
      <c r="Q493" s="98">
        <v>232.84219507041749</v>
      </c>
      <c r="R493" s="98">
        <v>224.27576228079369</v>
      </c>
      <c r="S493" s="98">
        <v>269.34763349886742</v>
      </c>
      <c r="T493" s="98">
        <v>270.92238577719422</v>
      </c>
      <c r="U493" s="98">
        <v>242.13285271429393</v>
      </c>
      <c r="V493" s="98">
        <v>255.0897511619558</v>
      </c>
      <c r="W493" s="98">
        <v>285.30857370533818</v>
      </c>
      <c r="X493" s="98">
        <v>74.183956606303084</v>
      </c>
      <c r="Y493" s="98">
        <v>52.517197203860057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659.76210455670696</v>
      </c>
      <c r="D494" s="98">
        <v>704.83516450130628</v>
      </c>
      <c r="E494" s="98">
        <v>672.52965044721168</v>
      </c>
      <c r="F494" s="98">
        <v>697.77702612862879</v>
      </c>
      <c r="G494" s="98">
        <v>704.07242982896901</v>
      </c>
      <c r="H494" s="98">
        <v>702.86822862906808</v>
      </c>
      <c r="I494" s="98">
        <v>696.39458170545038</v>
      </c>
      <c r="J494" s="98">
        <v>677.9781238279835</v>
      </c>
      <c r="K494" s="98">
        <v>707.33949667708339</v>
      </c>
      <c r="L494" s="98">
        <v>522.65894783370209</v>
      </c>
      <c r="M494" s="98">
        <v>823.40326006859107</v>
      </c>
      <c r="N494" s="98">
        <v>0</v>
      </c>
      <c r="O494" s="98">
        <v>0</v>
      </c>
      <c r="P494" s="98">
        <v>850.02428643749931</v>
      </c>
      <c r="Q494" s="98">
        <v>822.44280121848146</v>
      </c>
      <c r="R494" s="98">
        <v>854.19967624425897</v>
      </c>
      <c r="S494" s="98">
        <v>883.05843095957368</v>
      </c>
      <c r="T494" s="98">
        <v>897.80573476314305</v>
      </c>
      <c r="U494" s="98">
        <v>902.54664534029132</v>
      </c>
      <c r="V494" s="98">
        <v>927.81036278183853</v>
      </c>
      <c r="W494" s="98">
        <v>1009.1559439685954</v>
      </c>
      <c r="X494" s="98">
        <v>809.99937832759838</v>
      </c>
      <c r="Y494" s="98">
        <v>737.84361964593154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874.98620701522293</v>
      </c>
      <c r="D495" s="101">
        <v>872.90948785205455</v>
      </c>
      <c r="E495" s="101">
        <v>921.46936553668672</v>
      </c>
      <c r="F495" s="101">
        <v>925.86118911919345</v>
      </c>
      <c r="G495" s="101">
        <v>857.31844236007066</v>
      </c>
      <c r="H495" s="101">
        <v>889.51411067747711</v>
      </c>
      <c r="I495" s="101">
        <v>897.39020136234979</v>
      </c>
      <c r="J495" s="101">
        <v>912.55934161017717</v>
      </c>
      <c r="K495" s="101">
        <v>843.4270867727779</v>
      </c>
      <c r="L495" s="101">
        <v>925.81789845876244</v>
      </c>
      <c r="M495" s="101">
        <v>997.56250873594809</v>
      </c>
      <c r="N495" s="101">
        <v>1069.3489207715209</v>
      </c>
      <c r="O495" s="101">
        <v>1132.8888080668503</v>
      </c>
      <c r="P495" s="101">
        <v>1016.6879057589055</v>
      </c>
      <c r="Q495" s="101">
        <v>1069.8438668648498</v>
      </c>
      <c r="R495" s="101">
        <v>1082.1505329823826</v>
      </c>
      <c r="S495" s="101">
        <v>1151.1382775486447</v>
      </c>
      <c r="T495" s="101">
        <v>1163.7418392214609</v>
      </c>
      <c r="U495" s="101">
        <v>1149.3423335266334</v>
      </c>
      <c r="V495" s="101">
        <v>1196.5406607763173</v>
      </c>
      <c r="W495" s="101">
        <v>1161.6817280584646</v>
      </c>
      <c r="X495" s="101">
        <v>874.26243850272385</v>
      </c>
      <c r="Y495" s="101">
        <v>818.19185034262125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874.97418886449896</v>
      </c>
      <c r="D496" s="104">
        <v>872.86458242287449</v>
      </c>
      <c r="E496" s="104">
        <v>921.44895984308675</v>
      </c>
      <c r="F496" s="104">
        <v>925.87758803980898</v>
      </c>
      <c r="G496" s="104">
        <v>857.39624875183983</v>
      </c>
      <c r="H496" s="104">
        <v>889.7767093562835</v>
      </c>
      <c r="I496" s="104">
        <v>897.86796234324777</v>
      </c>
      <c r="J496" s="104">
        <v>913.13936837494748</v>
      </c>
      <c r="K496" s="104">
        <v>843.9297975131434</v>
      </c>
      <c r="L496" s="104">
        <v>926.37538388709879</v>
      </c>
      <c r="M496" s="104">
        <v>998.29133365993312</v>
      </c>
      <c r="N496" s="104">
        <v>1069.6736271155914</v>
      </c>
      <c r="O496" s="104">
        <v>1132.6664046352937</v>
      </c>
      <c r="P496" s="104">
        <v>1016.4678004197842</v>
      </c>
      <c r="Q496" s="104">
        <v>1069.6444501045196</v>
      </c>
      <c r="R496" s="104">
        <v>1082.1578130398036</v>
      </c>
      <c r="S496" s="104">
        <v>1151.330490266128</v>
      </c>
      <c r="T496" s="104">
        <v>1164.7760737579117</v>
      </c>
      <c r="U496" s="104">
        <v>1150.4012640641963</v>
      </c>
      <c r="V496" s="104">
        <v>1196.7021084109961</v>
      </c>
      <c r="W496" s="104">
        <v>1161.6663716238565</v>
      </c>
      <c r="X496" s="104">
        <v>875.94700273544913</v>
      </c>
      <c r="Y496" s="104">
        <v>819.84900942904108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209.57778678234257</v>
      </c>
      <c r="D497" s="98">
        <v>190.87140077353808</v>
      </c>
      <c r="E497" s="98">
        <v>223.39743604842593</v>
      </c>
      <c r="F497" s="98">
        <v>217.42296595581124</v>
      </c>
      <c r="G497" s="98">
        <v>183.04491936540387</v>
      </c>
      <c r="H497" s="98">
        <v>179.86465866144957</v>
      </c>
      <c r="I497" s="98">
        <v>219.21422424160465</v>
      </c>
      <c r="J497" s="98">
        <v>205.05912584043904</v>
      </c>
      <c r="K497" s="98">
        <v>172.3202402460185</v>
      </c>
      <c r="L497" s="98">
        <v>414.16223301297129</v>
      </c>
      <c r="M497" s="98">
        <v>196.61583396060536</v>
      </c>
      <c r="N497" s="98">
        <v>273.08460418349586</v>
      </c>
      <c r="O497" s="98">
        <v>302.41800671619359</v>
      </c>
      <c r="P497" s="98">
        <v>194.48744866252181</v>
      </c>
      <c r="Q497" s="98">
        <v>236.26784546423445</v>
      </c>
      <c r="R497" s="98">
        <v>225.07857075224618</v>
      </c>
      <c r="S497" s="98">
        <v>269.23502416972121</v>
      </c>
      <c r="T497" s="98">
        <v>270.2937707179459</v>
      </c>
      <c r="U497" s="98">
        <v>243.60911227254968</v>
      </c>
      <c r="V497" s="98">
        <v>258.19509985560882</v>
      </c>
      <c r="W497" s="98">
        <v>255.26731637692023</v>
      </c>
      <c r="X497" s="98">
        <v>73.702237879631994</v>
      </c>
      <c r="Y497" s="98">
        <v>56.349648136394912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665.39640208215644</v>
      </c>
      <c r="D498" s="98">
        <v>681.99318164933629</v>
      </c>
      <c r="E498" s="98">
        <v>698.05152379466097</v>
      </c>
      <c r="F498" s="98">
        <v>708.45462208399772</v>
      </c>
      <c r="G498" s="98">
        <v>674.35132938643585</v>
      </c>
      <c r="H498" s="98">
        <v>709.91205069483408</v>
      </c>
      <c r="I498" s="98">
        <v>678.65373810164317</v>
      </c>
      <c r="J498" s="98">
        <v>708.08024253450833</v>
      </c>
      <c r="K498" s="98">
        <v>671.60955726712484</v>
      </c>
      <c r="L498" s="98">
        <v>512.21315087412756</v>
      </c>
      <c r="M498" s="98">
        <v>801.67549969932782</v>
      </c>
      <c r="N498" s="98">
        <v>796.58902293209587</v>
      </c>
      <c r="O498" s="98">
        <v>830.24839791910028</v>
      </c>
      <c r="P498" s="98">
        <v>821.9803517572625</v>
      </c>
      <c r="Q498" s="98">
        <v>833.37660464028511</v>
      </c>
      <c r="R498" s="98">
        <v>857.07924228755724</v>
      </c>
      <c r="S498" s="98">
        <v>882.09546609640643</v>
      </c>
      <c r="T498" s="98">
        <v>894.48230303996604</v>
      </c>
      <c r="U498" s="98">
        <v>906.79215179164657</v>
      </c>
      <c r="V498" s="98">
        <v>938.50700855538719</v>
      </c>
      <c r="W498" s="98">
        <v>906.3990552469362</v>
      </c>
      <c r="X498" s="98">
        <v>802.24476485581704</v>
      </c>
      <c r="Y498" s="98">
        <v>763.49936129264609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566.63739584093605</v>
      </c>
      <c r="D499" s="122">
        <v>572.47385557951179</v>
      </c>
      <c r="E499" s="122">
        <v>552.76235411381469</v>
      </c>
      <c r="F499" s="122">
        <v>499.17098077177673</v>
      </c>
      <c r="G499" s="122">
        <v>513.19544913448306</v>
      </c>
      <c r="H499" s="122">
        <v>524.06659890232072</v>
      </c>
      <c r="I499" s="122">
        <v>550.00066882713088</v>
      </c>
      <c r="J499" s="122">
        <v>559.95432246118764</v>
      </c>
      <c r="K499" s="122">
        <v>455.47881371650379</v>
      </c>
      <c r="L499" s="122">
        <v>573.19793566307987</v>
      </c>
      <c r="M499" s="122">
        <v>565.75775892401532</v>
      </c>
      <c r="N499" s="122">
        <v>603.68025770289751</v>
      </c>
      <c r="O499" s="122">
        <v>620.96012971432936</v>
      </c>
      <c r="P499" s="122">
        <v>546.88432540758629</v>
      </c>
      <c r="Q499" s="122">
        <v>574.8023088079425</v>
      </c>
      <c r="R499" s="122">
        <v>558.99884348692183</v>
      </c>
      <c r="S499" s="122">
        <v>593.66054734966144</v>
      </c>
      <c r="T499" s="122">
        <v>591.06463512391315</v>
      </c>
      <c r="U499" s="122">
        <v>585.86504900976013</v>
      </c>
      <c r="V499" s="122">
        <v>615.46368473705502</v>
      </c>
      <c r="W499" s="122">
        <v>578.88625924244172</v>
      </c>
      <c r="X499" s="122">
        <v>647.17663053051137</v>
      </c>
      <c r="Y499" s="122">
        <v>594.89065965456518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X500" s="98">
        <v>0</v>
      </c>
      <c r="Y500" s="98">
        <v>0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554.29529157006402</v>
      </c>
      <c r="D501" s="98">
        <v>568.20331782171149</v>
      </c>
      <c r="E501" s="98">
        <v>536.35509541403542</v>
      </c>
      <c r="F501" s="98">
        <v>528.43232575790205</v>
      </c>
      <c r="G501" s="98">
        <v>516.2770026157956</v>
      </c>
      <c r="H501" s="98">
        <v>517.38564137901551</v>
      </c>
      <c r="I501" s="98">
        <v>551.11187835395663</v>
      </c>
      <c r="J501" s="98">
        <v>521.69196101744274</v>
      </c>
      <c r="K501" s="98">
        <v>531.39852729060783</v>
      </c>
      <c r="L501" s="98">
        <v>549.75457181350839</v>
      </c>
      <c r="M501" s="98">
        <v>578.54536828694461</v>
      </c>
      <c r="N501" s="98">
        <v>583.89448531332994</v>
      </c>
      <c r="O501" s="98">
        <v>585.74155215149437</v>
      </c>
      <c r="P501" s="98">
        <v>590.78683634607228</v>
      </c>
      <c r="Q501" s="98">
        <v>588.87492357747396</v>
      </c>
      <c r="R501" s="98">
        <v>543.08880973373357</v>
      </c>
      <c r="S501" s="98">
        <v>592.19155028706371</v>
      </c>
      <c r="T501" s="98">
        <v>582.54137864837844</v>
      </c>
      <c r="U501" s="98">
        <v>585.76793624623724</v>
      </c>
      <c r="V501" s="98">
        <v>638.82951532023196</v>
      </c>
      <c r="W501" s="98">
        <v>612.70612374836321</v>
      </c>
      <c r="X501" s="98">
        <v>612.79854203371485</v>
      </c>
      <c r="Y501" s="98">
        <v>574.8697602159732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575.46362872823715</v>
      </c>
      <c r="D502" s="33">
        <v>576.00175731487332</v>
      </c>
      <c r="E502" s="33">
        <v>566.09172223688415</v>
      </c>
      <c r="F502" s="33">
        <v>470.89511801775183</v>
      </c>
      <c r="G502" s="33">
        <v>510.98426592437374</v>
      </c>
      <c r="H502" s="33">
        <v>527.80073638202612</v>
      </c>
      <c r="I502" s="33">
        <v>549.38292273876652</v>
      </c>
      <c r="J502" s="33">
        <v>577.71928637682697</v>
      </c>
      <c r="K502" s="33">
        <v>416.05977525100747</v>
      </c>
      <c r="L502" s="33">
        <v>586.01146875831932</v>
      </c>
      <c r="M502" s="33">
        <v>558.55363552828908</v>
      </c>
      <c r="N502" s="33">
        <v>612.73159428233362</v>
      </c>
      <c r="O502" s="33">
        <v>637.29275200756922</v>
      </c>
      <c r="P502" s="33">
        <v>527.96687755053244</v>
      </c>
      <c r="Q502" s="33">
        <v>569.57815329899688</v>
      </c>
      <c r="R502" s="33">
        <v>563.13397250063645</v>
      </c>
      <c r="S502" s="33">
        <v>594.11302747284242</v>
      </c>
      <c r="T502" s="33">
        <v>593.85042661641842</v>
      </c>
      <c r="U502" s="33">
        <v>585.89768687751746</v>
      </c>
      <c r="V502" s="33">
        <v>609.4418286368192</v>
      </c>
      <c r="W502" s="33">
        <v>573.62821398118285</v>
      </c>
      <c r="X502" s="33">
        <v>648.77132402656082</v>
      </c>
      <c r="Y502" s="33">
        <v>597.02607665291578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118.19995118230221</v>
      </c>
      <c r="D504" s="117">
        <f t="shared" si="254"/>
        <v>119.87837358441871</v>
      </c>
      <c r="E504" s="117">
        <f t="shared" si="254"/>
        <v>112.60428877794553</v>
      </c>
      <c r="F504" s="117">
        <f t="shared" si="254"/>
        <v>123.76492392113052</v>
      </c>
      <c r="G504" s="117">
        <f t="shared" si="254"/>
        <v>108.41486835081383</v>
      </c>
      <c r="H504" s="117">
        <f t="shared" si="254"/>
        <v>91.502872734838121</v>
      </c>
      <c r="I504" s="117">
        <f t="shared" si="254"/>
        <v>92.131212382036708</v>
      </c>
      <c r="J504" s="117">
        <f t="shared" si="254"/>
        <v>72.394647203403807</v>
      </c>
      <c r="K504" s="117">
        <f t="shared" si="254"/>
        <v>83.887716060267195</v>
      </c>
      <c r="L504" s="117">
        <f t="shared" si="254"/>
        <v>83.661667312894409</v>
      </c>
      <c r="M504" s="117">
        <f t="shared" si="254"/>
        <v>89.808663614479016</v>
      </c>
      <c r="N504" s="117">
        <f t="shared" si="254"/>
        <v>79.421015410743095</v>
      </c>
      <c r="O504" s="117">
        <f t="shared" si="254"/>
        <v>81.04394878233343</v>
      </c>
      <c r="P504" s="117">
        <f t="shared" si="254"/>
        <v>77.290543780149591</v>
      </c>
      <c r="Q504" s="117">
        <f t="shared" si="254"/>
        <v>69.755824168830756</v>
      </c>
      <c r="R504" s="117">
        <f t="shared" ref="R504:V504" si="255">R505+R508+R510+R523</f>
        <v>51.639674296427216</v>
      </c>
      <c r="S504" s="117">
        <f t="shared" si="255"/>
        <v>62.940255642635435</v>
      </c>
      <c r="T504" s="117">
        <f t="shared" si="255"/>
        <v>62.681865009690938</v>
      </c>
      <c r="U504" s="117">
        <f t="shared" si="255"/>
        <v>63.645183492769277</v>
      </c>
      <c r="V504" s="117">
        <f t="shared" si="255"/>
        <v>56.865110973302762</v>
      </c>
      <c r="W504" s="117">
        <f t="shared" ref="W504:Y504" si="256">W505+W508+W510+W523</f>
        <v>37.737048858164883</v>
      </c>
      <c r="X504" s="117">
        <f t="shared" si="256"/>
        <v>12.38906190878607</v>
      </c>
      <c r="Y504" s="117">
        <f t="shared" si="256"/>
        <v>24.346796775571413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33.268156190421031</v>
      </c>
      <c r="D510" s="122">
        <v>25.433979965307188</v>
      </c>
      <c r="E510" s="122">
        <v>24.284689406053456</v>
      </c>
      <c r="F510" s="122">
        <v>28.382914267513069</v>
      </c>
      <c r="G510" s="122">
        <v>29.208441180257811</v>
      </c>
      <c r="H510" s="122">
        <v>23.394916620124139</v>
      </c>
      <c r="I510" s="122">
        <v>19.846651083763735</v>
      </c>
      <c r="J510" s="122">
        <v>11.681686332014118</v>
      </c>
      <c r="K510" s="122">
        <v>17.241244429880453</v>
      </c>
      <c r="L510" s="122">
        <v>12.376962996474344</v>
      </c>
      <c r="M510" s="122">
        <v>13.326695972288174</v>
      </c>
      <c r="N510" s="122">
        <v>12.192471609755184</v>
      </c>
      <c r="O510" s="122">
        <v>12.97296435356651</v>
      </c>
      <c r="P510" s="122">
        <v>12.040588231415038</v>
      </c>
      <c r="Q510" s="122">
        <v>11.314786957209005</v>
      </c>
      <c r="R510" s="122">
        <v>10.625553502046648</v>
      </c>
      <c r="S510" s="122">
        <v>11.98461360351779</v>
      </c>
      <c r="T510" s="122">
        <v>10.355545143059416</v>
      </c>
      <c r="U510" s="122">
        <v>10.016853261592619</v>
      </c>
      <c r="V510" s="122">
        <v>9.284573947490351</v>
      </c>
      <c r="W510" s="122">
        <v>7.790445005499401</v>
      </c>
      <c r="X510" s="122">
        <v>2.5272780310012961</v>
      </c>
      <c r="Y510" s="122">
        <v>4.234466626991626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312.7568258307308</v>
      </c>
      <c r="D515" s="101">
        <v>324.38090016115711</v>
      </c>
      <c r="E515" s="101">
        <v>318.18381032938186</v>
      </c>
      <c r="F515" s="101">
        <v>325.82541704180721</v>
      </c>
      <c r="G515" s="101">
        <v>318.76793722628224</v>
      </c>
      <c r="H515" s="101">
        <v>312.47243841938001</v>
      </c>
      <c r="I515" s="101">
        <v>325.28915747192377</v>
      </c>
      <c r="J515" s="101">
        <v>307.15352151268627</v>
      </c>
      <c r="K515" s="101">
        <v>310.65529923495507</v>
      </c>
      <c r="L515" s="101">
        <v>328.06650757731171</v>
      </c>
      <c r="M515" s="101">
        <v>351.25741579788894</v>
      </c>
      <c r="N515" s="101">
        <v>345.41270486381404</v>
      </c>
      <c r="O515" s="101">
        <v>338.26366238308407</v>
      </c>
      <c r="P515" s="101">
        <v>329.55101091476206</v>
      </c>
      <c r="Q515" s="101">
        <v>320.57035116716906</v>
      </c>
      <c r="R515" s="101">
        <v>321.04627958969849</v>
      </c>
      <c r="S515" s="101">
        <v>336.75061315593911</v>
      </c>
      <c r="T515" s="101">
        <v>335.93901503953293</v>
      </c>
      <c r="U515" s="101">
        <v>324.77257850090064</v>
      </c>
      <c r="V515" s="101">
        <v>332.53522957529475</v>
      </c>
      <c r="W515" s="101">
        <v>361.33289825769123</v>
      </c>
      <c r="X515" s="101">
        <v>245.37240230217304</v>
      </c>
      <c r="Y515" s="101">
        <v>218.83274178624396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74.901025670818754</v>
      </c>
      <c r="D516" s="104">
        <v>70.967329294421475</v>
      </c>
      <c r="E516" s="104">
        <v>77.116571553148304</v>
      </c>
      <c r="F516" s="104">
        <v>76.500999563688779</v>
      </c>
      <c r="G516" s="104">
        <v>68.102784376384548</v>
      </c>
      <c r="H516" s="104">
        <v>63.203870887747996</v>
      </c>
      <c r="I516" s="104">
        <v>79.460904308948528</v>
      </c>
      <c r="J516" s="104">
        <v>68.946460479868605</v>
      </c>
      <c r="K516" s="104">
        <v>63.586828067827277</v>
      </c>
      <c r="L516" s="104">
        <v>146.75572315405077</v>
      </c>
      <c r="M516" s="104">
        <v>69.349848775820533</v>
      </c>
      <c r="N516" s="104">
        <v>0</v>
      </c>
      <c r="O516" s="104">
        <v>0</v>
      </c>
      <c r="P516" s="104">
        <v>63.154715707673617</v>
      </c>
      <c r="Q516" s="104">
        <v>70.750930446585343</v>
      </c>
      <c r="R516" s="104">
        <v>66.804761973895808</v>
      </c>
      <c r="S516" s="104">
        <v>78.784431053600954</v>
      </c>
      <c r="T516" s="104">
        <v>77.985112631178495</v>
      </c>
      <c r="U516" s="104">
        <v>68.766864904552804</v>
      </c>
      <c r="V516" s="104">
        <v>71.692666633360645</v>
      </c>
      <c r="W516" s="104">
        <v>79.675923469908042</v>
      </c>
      <c r="X516" s="104">
        <v>20.627049178616705</v>
      </c>
      <c r="Y516" s="104">
        <v>14.570590693525393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74.901025670818754</v>
      </c>
      <c r="D517" s="98">
        <v>70.967329294421475</v>
      </c>
      <c r="E517" s="98">
        <v>77.116571553148304</v>
      </c>
      <c r="F517" s="98">
        <v>76.500999563688779</v>
      </c>
      <c r="G517" s="98">
        <v>68.102784376384548</v>
      </c>
      <c r="H517" s="98">
        <v>63.203870887747996</v>
      </c>
      <c r="I517" s="98">
        <v>79.460904308948528</v>
      </c>
      <c r="J517" s="98">
        <v>68.946460479868605</v>
      </c>
      <c r="K517" s="98">
        <v>63.586828067827277</v>
      </c>
      <c r="L517" s="98">
        <v>146.75572315405077</v>
      </c>
      <c r="M517" s="98">
        <v>69.349848775820533</v>
      </c>
      <c r="N517" s="98">
        <v>0</v>
      </c>
      <c r="O517" s="98">
        <v>0</v>
      </c>
      <c r="P517" s="98">
        <v>63.154715707673617</v>
      </c>
      <c r="Q517" s="98">
        <v>70.750930446585343</v>
      </c>
      <c r="R517" s="98">
        <v>66.804761973895808</v>
      </c>
      <c r="S517" s="98">
        <v>78.784431053600954</v>
      </c>
      <c r="T517" s="98">
        <v>77.985112631178495</v>
      </c>
      <c r="U517" s="98">
        <v>68.766864904552804</v>
      </c>
      <c r="V517" s="98">
        <v>71.692666633360645</v>
      </c>
      <c r="W517" s="98">
        <v>79.675923469908042</v>
      </c>
      <c r="X517" s="98">
        <v>20.627049178616705</v>
      </c>
      <c r="Y517" s="98">
        <v>14.570590693525393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84.931794991881191</v>
      </c>
      <c r="D523" s="122">
        <v>94.444393619111523</v>
      </c>
      <c r="E523" s="122">
        <v>88.319599371892068</v>
      </c>
      <c r="F523" s="122">
        <v>95.382009653617445</v>
      </c>
      <c r="G523" s="122">
        <v>79.206427170556026</v>
      </c>
      <c r="H523" s="122">
        <v>68.107956114713986</v>
      </c>
      <c r="I523" s="122">
        <v>72.284561298272976</v>
      </c>
      <c r="J523" s="122">
        <v>60.712960871389683</v>
      </c>
      <c r="K523" s="122">
        <v>66.646471630386742</v>
      </c>
      <c r="L523" s="122">
        <v>71.284704316420061</v>
      </c>
      <c r="M523" s="122">
        <v>76.481967642190838</v>
      </c>
      <c r="N523" s="122">
        <v>67.228543800987907</v>
      </c>
      <c r="O523" s="122">
        <v>68.07098442876692</v>
      </c>
      <c r="P523" s="122">
        <v>65.249955548734548</v>
      </c>
      <c r="Q523" s="122">
        <v>58.441037211621747</v>
      </c>
      <c r="R523" s="122">
        <v>41.014120794380567</v>
      </c>
      <c r="S523" s="122">
        <v>50.955642039117642</v>
      </c>
      <c r="T523" s="122">
        <v>52.326319866631522</v>
      </c>
      <c r="U523" s="122">
        <v>53.628330231176655</v>
      </c>
      <c r="V523" s="122">
        <v>47.580537025812411</v>
      </c>
      <c r="W523" s="122">
        <v>29.946603852665483</v>
      </c>
      <c r="X523" s="122">
        <v>9.8617838777847737</v>
      </c>
      <c r="Y523" s="122">
        <v>20.112330148579787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203.69560771772709</v>
      </c>
      <c r="D525" s="98">
        <v>208.76967227420175</v>
      </c>
      <c r="E525" s="98">
        <v>197.03311840566809</v>
      </c>
      <c r="F525" s="98">
        <v>194.0883131260785</v>
      </c>
      <c r="G525" s="98">
        <v>189.59024352455205</v>
      </c>
      <c r="H525" s="98">
        <v>189.96377001405742</v>
      </c>
      <c r="I525" s="98">
        <v>202.31095024672433</v>
      </c>
      <c r="J525" s="98">
        <v>191.4771585479177</v>
      </c>
      <c r="K525" s="98">
        <v>195.00528589554074</v>
      </c>
      <c r="L525" s="98">
        <v>201.70566220350074</v>
      </c>
      <c r="M525" s="98">
        <v>212.24054252955543</v>
      </c>
      <c r="N525" s="98">
        <v>214.18680284423857</v>
      </c>
      <c r="O525" s="98">
        <v>214.85471589822893</v>
      </c>
      <c r="P525" s="98">
        <v>216.6782512078602</v>
      </c>
      <c r="Q525" s="98">
        <v>215.86709430405577</v>
      </c>
      <c r="R525" s="98">
        <v>198.81718909811207</v>
      </c>
      <c r="S525" s="98">
        <v>216.38542479297033</v>
      </c>
      <c r="T525" s="98">
        <v>212.42108856846795</v>
      </c>
      <c r="U525" s="98">
        <v>213.19743537595616</v>
      </c>
      <c r="V525" s="98">
        <v>232.20115045398157</v>
      </c>
      <c r="W525" s="98">
        <v>222.56382838891693</v>
      </c>
      <c r="X525" s="98">
        <v>222.4601795736663</v>
      </c>
      <c r="Y525" s="98">
        <v>208.67828222794844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171.14829396482392</v>
      </c>
      <c r="D528" s="118">
        <f t="shared" si="261"/>
        <v>156.52804198510412</v>
      </c>
      <c r="E528" s="118">
        <f t="shared" si="261"/>
        <v>162.9684958982904</v>
      </c>
      <c r="F528" s="118">
        <f t="shared" si="261"/>
        <v>160.4604520901392</v>
      </c>
      <c r="G528" s="118">
        <f t="shared" si="261"/>
        <v>152.03538733785211</v>
      </c>
      <c r="H528" s="118">
        <f t="shared" si="261"/>
        <v>138.08561115199754</v>
      </c>
      <c r="I528" s="118">
        <f t="shared" si="261"/>
        <v>126.06994717366031</v>
      </c>
      <c r="J528" s="118">
        <f t="shared" si="261"/>
        <v>127.93440154709452</v>
      </c>
      <c r="K528" s="118">
        <f t="shared" si="261"/>
        <v>122.2250908187506</v>
      </c>
      <c r="L528" s="118">
        <f t="shared" si="261"/>
        <v>129.76531670259408</v>
      </c>
      <c r="M528" s="118">
        <f t="shared" si="261"/>
        <v>105.63595355629072</v>
      </c>
      <c r="N528" s="118">
        <f t="shared" si="261"/>
        <v>115.77491011835627</v>
      </c>
      <c r="O528" s="118">
        <f t="shared" si="261"/>
        <v>120.53214877187537</v>
      </c>
      <c r="P528" s="118">
        <f t="shared" si="261"/>
        <v>93.771908086071335</v>
      </c>
      <c r="Q528" s="118">
        <f t="shared" si="261"/>
        <v>95.385069342666498</v>
      </c>
      <c r="R528" s="118">
        <f t="shared" ref="R528:V528" si="262">R529+R532+R534+R547</f>
        <v>97.243551834455459</v>
      </c>
      <c r="S528" s="118">
        <f t="shared" si="262"/>
        <v>92.202660288567643</v>
      </c>
      <c r="T528" s="118">
        <f t="shared" si="262"/>
        <v>86.709350827865421</v>
      </c>
      <c r="U528" s="118">
        <f t="shared" si="262"/>
        <v>84.136434372769884</v>
      </c>
      <c r="V528" s="118">
        <f t="shared" si="262"/>
        <v>74.911796896523413</v>
      </c>
      <c r="W528" s="118">
        <f t="shared" ref="W528:Y528" si="263">W529+W532+W534+W547</f>
        <v>78.552852311185617</v>
      </c>
      <c r="X528" s="118">
        <f t="shared" si="263"/>
        <v>65.098839289823601</v>
      </c>
      <c r="Y528" s="118">
        <f t="shared" si="263"/>
        <v>60.434010883774249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150.53618557092886</v>
      </c>
      <c r="D529" s="123">
        <f t="shared" si="264"/>
        <v>135.98227146392065</v>
      </c>
      <c r="E529" s="123">
        <f t="shared" si="264"/>
        <v>142.43600151846275</v>
      </c>
      <c r="F529" s="123">
        <f t="shared" si="264"/>
        <v>140.80801863451714</v>
      </c>
      <c r="G529" s="123">
        <f t="shared" si="264"/>
        <v>133.38248859769965</v>
      </c>
      <c r="H529" s="123">
        <f t="shared" si="264"/>
        <v>119.40277733053041</v>
      </c>
      <c r="I529" s="123">
        <f t="shared" si="264"/>
        <v>107.35313538972464</v>
      </c>
      <c r="J529" s="123">
        <f t="shared" si="264"/>
        <v>109.33561741154223</v>
      </c>
      <c r="K529" s="123">
        <f t="shared" si="264"/>
        <v>105.73661641212013</v>
      </c>
      <c r="L529" s="123">
        <f t="shared" si="264"/>
        <v>111.37236106902655</v>
      </c>
      <c r="M529" s="123">
        <f t="shared" si="264"/>
        <v>86.731613313619647</v>
      </c>
      <c r="N529" s="123">
        <f t="shared" si="264"/>
        <v>95.736570003475876</v>
      </c>
      <c r="O529" s="123">
        <f t="shared" si="264"/>
        <v>99.779084400784129</v>
      </c>
      <c r="P529" s="123">
        <f t="shared" si="264"/>
        <v>75.666557550845411</v>
      </c>
      <c r="Q529" s="123">
        <f t="shared" si="264"/>
        <v>76.754071518618829</v>
      </c>
      <c r="R529" s="123">
        <f t="shared" ref="R529:V529" si="265">SUM(R530:R531)</f>
        <v>78.931689159812606</v>
      </c>
      <c r="S529" s="123">
        <f t="shared" si="265"/>
        <v>72.865975273145992</v>
      </c>
      <c r="T529" s="123">
        <f t="shared" si="265"/>
        <v>67.668247158842377</v>
      </c>
      <c r="U529" s="123">
        <f t="shared" si="265"/>
        <v>65.232314519621752</v>
      </c>
      <c r="V529" s="123">
        <f t="shared" si="265"/>
        <v>55.723481193370901</v>
      </c>
      <c r="W529" s="123">
        <f t="shared" ref="W529:Y529" si="266">SUM(W530:W531)</f>
        <v>60.265195238085951</v>
      </c>
      <c r="X529" s="123">
        <f t="shared" si="266"/>
        <v>50.141393042117045</v>
      </c>
      <c r="Y529" s="123">
        <f t="shared" si="266"/>
        <v>46.558074958488525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149.66029861811333</v>
      </c>
      <c r="D530" s="99">
        <v>135.18583371910162</v>
      </c>
      <c r="E530" s="99">
        <v>141.62432689194034</v>
      </c>
      <c r="F530" s="99">
        <v>139.98366886120374</v>
      </c>
      <c r="G530" s="99">
        <v>132.60473994410344</v>
      </c>
      <c r="H530" s="99">
        <v>118.70660528134911</v>
      </c>
      <c r="I530" s="99">
        <v>106.71546294457498</v>
      </c>
      <c r="J530" s="99">
        <v>108.68448391222744</v>
      </c>
      <c r="K530" s="99">
        <v>105.11391981130434</v>
      </c>
      <c r="L530" s="99">
        <v>110.70940785280955</v>
      </c>
      <c r="M530" s="99">
        <v>86.219057129160333</v>
      </c>
      <c r="N530" s="99">
        <v>95.162915392883605</v>
      </c>
      <c r="O530" s="99">
        <v>99.180396723951333</v>
      </c>
      <c r="P530" s="99">
        <v>75.213016484042754</v>
      </c>
      <c r="Q530" s="99">
        <v>76.291974751256163</v>
      </c>
      <c r="R530" s="99">
        <v>78.450799553520866</v>
      </c>
      <c r="S530" s="99">
        <v>72.416781689798071</v>
      </c>
      <c r="T530" s="99">
        <v>67.247137819168074</v>
      </c>
      <c r="U530" s="99">
        <v>64.820288503565436</v>
      </c>
      <c r="V530" s="99">
        <v>55.369651072350464</v>
      </c>
      <c r="W530" s="99">
        <v>59.87567217726955</v>
      </c>
      <c r="X530" s="99">
        <v>49.821803814571254</v>
      </c>
      <c r="Y530" s="99">
        <v>46.259575195192724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0.8758869528155202</v>
      </c>
      <c r="D531" s="99">
        <v>0.79643774481903773</v>
      </c>
      <c r="E531" s="99">
        <v>0.81167462652239264</v>
      </c>
      <c r="F531" s="99">
        <v>0.8243497733134002</v>
      </c>
      <c r="G531" s="99">
        <v>0.77774865359620549</v>
      </c>
      <c r="H531" s="99">
        <v>0.69617204918129949</v>
      </c>
      <c r="I531" s="99">
        <v>0.63767244514966503</v>
      </c>
      <c r="J531" s="99">
        <v>0.65113349931479814</v>
      </c>
      <c r="K531" s="99">
        <v>0.62269660081578648</v>
      </c>
      <c r="L531" s="99">
        <v>0.66295321621700909</v>
      </c>
      <c r="M531" s="99">
        <v>0.51255618445931994</v>
      </c>
      <c r="N531" s="99">
        <v>0.57365461059227685</v>
      </c>
      <c r="O531" s="99">
        <v>0.59868767683280044</v>
      </c>
      <c r="P531" s="99">
        <v>0.45354106680266199</v>
      </c>
      <c r="Q531" s="99">
        <v>0.46209676736266964</v>
      </c>
      <c r="R531" s="99">
        <v>0.48088960629174554</v>
      </c>
      <c r="S531" s="99">
        <v>0.44919358334792064</v>
      </c>
      <c r="T531" s="99">
        <v>0.42110933967430619</v>
      </c>
      <c r="U531" s="99">
        <v>0.41202601605631023</v>
      </c>
      <c r="V531" s="99">
        <v>0.35383012102043415</v>
      </c>
      <c r="W531" s="99">
        <v>0.38952306081640076</v>
      </c>
      <c r="X531" s="99">
        <v>0.31958922754578778</v>
      </c>
      <c r="Y531" s="99">
        <v>0.29849976329580313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3.8346434718241521E-2</v>
      </c>
      <c r="D532" s="123">
        <f t="shared" si="267"/>
        <v>9.3265921254113829E-2</v>
      </c>
      <c r="E532" s="123">
        <f t="shared" si="267"/>
        <v>5.9924377041159556E-2</v>
      </c>
      <c r="F532" s="123">
        <f t="shared" si="267"/>
        <v>2.3683133085875364E-2</v>
      </c>
      <c r="G532" s="123">
        <f t="shared" si="267"/>
        <v>2.6989570134696616E-2</v>
      </c>
      <c r="H532" s="123">
        <f t="shared" si="267"/>
        <v>4.4199327881310438E-2</v>
      </c>
      <c r="I532" s="123">
        <f t="shared" si="267"/>
        <v>9.420039727159879E-3</v>
      </c>
      <c r="J532" s="123">
        <f t="shared" si="267"/>
        <v>4.7645161596430043E-2</v>
      </c>
      <c r="K532" s="123">
        <f t="shared" si="267"/>
        <v>0.16987487979938529</v>
      </c>
      <c r="L532" s="123">
        <f t="shared" si="267"/>
        <v>9.6625242433684366E-2</v>
      </c>
      <c r="M532" s="123">
        <f t="shared" si="267"/>
        <v>6.7515792623325604E-2</v>
      </c>
      <c r="N532" s="123">
        <f t="shared" si="267"/>
        <v>5.8563903334843917E-2</v>
      </c>
      <c r="O532" s="123">
        <f t="shared" si="267"/>
        <v>0.11088134031610188</v>
      </c>
      <c r="P532" s="123">
        <f t="shared" si="267"/>
        <v>4.6204650388847794E-2</v>
      </c>
      <c r="Q532" s="123">
        <f t="shared" si="267"/>
        <v>7.0911987533451321E-2</v>
      </c>
      <c r="R532" s="123">
        <f t="shared" si="267"/>
        <v>0.2197034658386226</v>
      </c>
      <c r="S532" s="123">
        <f t="shared" si="267"/>
        <v>0.26288269737381809</v>
      </c>
      <c r="T532" s="123">
        <f t="shared" si="267"/>
        <v>0.20159078990859078</v>
      </c>
      <c r="U532" s="123">
        <f t="shared" si="267"/>
        <v>0.44232118950554244</v>
      </c>
      <c r="V532" s="123">
        <f t="shared" si="267"/>
        <v>0.20826225170916784</v>
      </c>
      <c r="W532" s="123">
        <f t="shared" si="267"/>
        <v>0.56398383661122664</v>
      </c>
      <c r="X532" s="123">
        <f t="shared" si="267"/>
        <v>6.0465100908158105E-2</v>
      </c>
      <c r="Y532" s="123">
        <f t="shared" si="267"/>
        <v>4.3016718809103356E-2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3.8346434718241521E-2</v>
      </c>
      <c r="D533" s="99">
        <f>RES_hhdet_in_fecs!D86</f>
        <v>9.3265921254113829E-2</v>
      </c>
      <c r="E533" s="99">
        <f>RES_hhdet_in_fecs!E86</f>
        <v>5.9924377041159556E-2</v>
      </c>
      <c r="F533" s="99">
        <f>RES_hhdet_in_fecs!F86</f>
        <v>2.3683133085875364E-2</v>
      </c>
      <c r="G533" s="99">
        <f>RES_hhdet_in_fecs!G86</f>
        <v>2.6989570134696616E-2</v>
      </c>
      <c r="H533" s="99">
        <f>RES_hhdet_in_fecs!H86</f>
        <v>4.4199327881310438E-2</v>
      </c>
      <c r="I533" s="99">
        <f>RES_hhdet_in_fecs!I86</f>
        <v>9.420039727159879E-3</v>
      </c>
      <c r="J533" s="99">
        <f>RES_hhdet_in_fecs!J86</f>
        <v>4.7645161596430043E-2</v>
      </c>
      <c r="K533" s="99">
        <f>RES_hhdet_in_fecs!K86</f>
        <v>0.16987487979938529</v>
      </c>
      <c r="L533" s="99">
        <f>RES_hhdet_in_fecs!L86</f>
        <v>9.6625242433684366E-2</v>
      </c>
      <c r="M533" s="99">
        <f>RES_hhdet_in_fecs!M86</f>
        <v>6.7515792623325604E-2</v>
      </c>
      <c r="N533" s="99">
        <f>RES_hhdet_in_fecs!N86</f>
        <v>5.8563903334843917E-2</v>
      </c>
      <c r="O533" s="99">
        <f>RES_hhdet_in_fecs!O86</f>
        <v>0.11088134031610188</v>
      </c>
      <c r="P533" s="99">
        <f>RES_hhdet_in_fecs!P86</f>
        <v>4.6204650388847794E-2</v>
      </c>
      <c r="Q533" s="99">
        <f>RES_hhdet_in_fecs!Q86</f>
        <v>7.0911987533451321E-2</v>
      </c>
      <c r="R533" s="99">
        <f>RES_hhdet_in_fecs!R86</f>
        <v>0.2197034658386226</v>
      </c>
      <c r="S533" s="99">
        <f>RES_hhdet_in_fecs!S86</f>
        <v>0.26288269737381809</v>
      </c>
      <c r="T533" s="99">
        <f>RES_hhdet_in_fecs!T86</f>
        <v>0.20159078990859078</v>
      </c>
      <c r="U533" s="99">
        <f>RES_hhdet_in_fecs!U86</f>
        <v>0.44232118950554244</v>
      </c>
      <c r="V533" s="99">
        <f>RES_hhdet_in_fecs!V86</f>
        <v>0.20826225170916784</v>
      </c>
      <c r="W533" s="99">
        <f>RES_hhdet_in_fecs!W86</f>
        <v>0.56398383661122664</v>
      </c>
      <c r="X533" s="99">
        <f>RES_hhdet_in_fecs!X86</f>
        <v>6.0465100908158105E-2</v>
      </c>
      <c r="Y533" s="99">
        <f>RES_hhdet_in_fecs!Y86</f>
        <v>4.3016718809103356E-2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12.480405664337134</v>
      </c>
      <c r="D534" s="123">
        <v>12.30477207460018</v>
      </c>
      <c r="E534" s="123">
        <v>12.723389997655739</v>
      </c>
      <c r="F534" s="123">
        <v>12.60445280377016</v>
      </c>
      <c r="G534" s="123">
        <v>11.621760781067218</v>
      </c>
      <c r="H534" s="123">
        <v>11.711741994935837</v>
      </c>
      <c r="I534" s="123">
        <v>11.551952445641659</v>
      </c>
      <c r="J534" s="123">
        <v>11.493776038165075</v>
      </c>
      <c r="K534" s="123">
        <v>10.514006149593662</v>
      </c>
      <c r="L534" s="123">
        <v>11.21659609070791</v>
      </c>
      <c r="M534" s="123">
        <v>11.860960755649675</v>
      </c>
      <c r="N534" s="123">
        <v>12.694197997505226</v>
      </c>
      <c r="O534" s="123">
        <v>13.237201594588608</v>
      </c>
      <c r="P534" s="123">
        <v>11.564253920022509</v>
      </c>
      <c r="Q534" s="123">
        <v>11.907351949384012</v>
      </c>
      <c r="R534" s="123">
        <v>11.854260064189083</v>
      </c>
      <c r="S534" s="123">
        <v>12.487036951837304</v>
      </c>
      <c r="T534" s="123">
        <v>12.370760317389591</v>
      </c>
      <c r="U534" s="123">
        <v>12.133133500484304</v>
      </c>
      <c r="V534" s="123">
        <v>12.507511128110929</v>
      </c>
      <c r="W534" s="123">
        <v>11.885690133558736</v>
      </c>
      <c r="X534" s="123">
        <v>8.7084070597309182</v>
      </c>
      <c r="Y534" s="123">
        <v>8.0698289640027987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13.743596296647434</v>
      </c>
      <c r="D535" s="99">
        <v>13.35840526537396</v>
      </c>
      <c r="E535" s="99">
        <v>13.943125478559041</v>
      </c>
      <c r="F535" s="99">
        <v>13.17894335150876</v>
      </c>
      <c r="G535" s="99">
        <v>12.202223233759304</v>
      </c>
      <c r="H535" s="99">
        <v>11.90383763772588</v>
      </c>
      <c r="I535" s="99">
        <v>11.808578858181097</v>
      </c>
      <c r="J535" s="99">
        <v>11.251818436869543</v>
      </c>
      <c r="K535" s="99">
        <v>10.8186977258138</v>
      </c>
      <c r="L535" s="99">
        <v>12.715390768954849</v>
      </c>
      <c r="M535" s="99">
        <v>12.315013765576344</v>
      </c>
      <c r="N535" s="99">
        <v>11.735185433655536</v>
      </c>
      <c r="O535" s="99">
        <v>11.910854984717853</v>
      </c>
      <c r="P535" s="99">
        <v>11.746845402769296</v>
      </c>
      <c r="Q535" s="99">
        <v>11.443300764890472</v>
      </c>
      <c r="R535" s="99">
        <v>11.318742552730953</v>
      </c>
      <c r="S535" s="99">
        <v>11.625919687493212</v>
      </c>
      <c r="T535" s="99">
        <v>11.59733725119732</v>
      </c>
      <c r="U535" s="99">
        <v>11.127895359407994</v>
      </c>
      <c r="V535" s="99">
        <v>9.4894765260100193</v>
      </c>
      <c r="W535" s="99">
        <v>9.7812715600054148</v>
      </c>
      <c r="X535" s="99">
        <v>9.0157544795420232</v>
      </c>
      <c r="Y535" s="99">
        <v>8.0805714192315286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10.288022753565372</v>
      </c>
      <c r="F536" s="99">
        <v>0</v>
      </c>
      <c r="G536" s="99">
        <v>9.1395820829508825</v>
      </c>
      <c r="H536" s="99">
        <v>9.0023660416069902</v>
      </c>
      <c r="I536" s="99">
        <v>9.203841830238261</v>
      </c>
      <c r="J536" s="99">
        <v>8.8253784247928717</v>
      </c>
      <c r="K536" s="99">
        <v>8.5460857020130199</v>
      </c>
      <c r="L536" s="99">
        <v>10.960515604183714</v>
      </c>
      <c r="M536" s="99">
        <v>9.9660849766938462</v>
      </c>
      <c r="N536" s="99">
        <v>0</v>
      </c>
      <c r="O536" s="99">
        <v>0</v>
      </c>
      <c r="P536" s="99">
        <v>9.7290153704694653</v>
      </c>
      <c r="Q536" s="99">
        <v>0</v>
      </c>
      <c r="R536" s="99">
        <v>0</v>
      </c>
      <c r="S536" s="99">
        <v>0</v>
      </c>
      <c r="T536" s="99">
        <v>10.169601351980273</v>
      </c>
      <c r="U536" s="99">
        <v>9.8572387494609668</v>
      </c>
      <c r="V536" s="99">
        <v>8.4965849327608165</v>
      </c>
      <c r="W536" s="99">
        <v>8.8496213463732953</v>
      </c>
      <c r="X536" s="99">
        <v>8.0680348787062481</v>
      </c>
      <c r="Y536" s="99">
        <v>7.2442426393719934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0</v>
      </c>
      <c r="D537" s="102">
        <v>0</v>
      </c>
      <c r="E537" s="102">
        <v>3.3802474372534168</v>
      </c>
      <c r="F537" s="102">
        <v>0</v>
      </c>
      <c r="G537" s="102">
        <v>2.6063223090238576</v>
      </c>
      <c r="H537" s="102">
        <v>2.4079306960033913</v>
      </c>
      <c r="I537" s="102">
        <v>2.8831580026098433</v>
      </c>
      <c r="J537" s="102">
        <v>2.5264857396073688</v>
      </c>
      <c r="K537" s="102">
        <v>2.2148793443874681</v>
      </c>
      <c r="L537" s="102">
        <v>5.6971809289763025</v>
      </c>
      <c r="M537" s="102">
        <v>2.437623123971429</v>
      </c>
      <c r="N537" s="102">
        <v>0</v>
      </c>
      <c r="O537" s="102">
        <v>0</v>
      </c>
      <c r="P537" s="102">
        <v>2.2480251960485775</v>
      </c>
      <c r="Q537" s="102">
        <v>0</v>
      </c>
      <c r="R537" s="102">
        <v>0</v>
      </c>
      <c r="S537" s="102">
        <v>0</v>
      </c>
      <c r="T537" s="102">
        <v>2.6873998763807889</v>
      </c>
      <c r="U537" s="102">
        <v>2.3542173288169734</v>
      </c>
      <c r="V537" s="102">
        <v>2.0434773975724885</v>
      </c>
      <c r="W537" s="102">
        <v>2.1405112744054078</v>
      </c>
      <c r="X537" s="102">
        <v>0.77506101540585903</v>
      </c>
      <c r="Y537" s="102">
        <v>0.56183628648136419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6.9077753163119535</v>
      </c>
      <c r="F538" s="105">
        <v>0</v>
      </c>
      <c r="G538" s="105">
        <v>6.5332597739270257</v>
      </c>
      <c r="H538" s="105">
        <v>6.5944353456035989</v>
      </c>
      <c r="I538" s="105">
        <v>6.3206838276284181</v>
      </c>
      <c r="J538" s="105">
        <v>6.2988926851855034</v>
      </c>
      <c r="K538" s="105">
        <v>6.3312063576255504</v>
      </c>
      <c r="L538" s="105">
        <v>5.2633346752074113</v>
      </c>
      <c r="M538" s="105">
        <v>7.5284618527224154</v>
      </c>
      <c r="N538" s="105">
        <v>0</v>
      </c>
      <c r="O538" s="105">
        <v>0</v>
      </c>
      <c r="P538" s="105">
        <v>7.4809901744208869</v>
      </c>
      <c r="Q538" s="105">
        <v>0</v>
      </c>
      <c r="R538" s="105">
        <v>0</v>
      </c>
      <c r="S538" s="105">
        <v>0</v>
      </c>
      <c r="T538" s="105">
        <v>7.4822014755994841</v>
      </c>
      <c r="U538" s="105">
        <v>7.5030214206439947</v>
      </c>
      <c r="V538" s="105">
        <v>6.4531075351883276</v>
      </c>
      <c r="W538" s="105">
        <v>6.7091100719678884</v>
      </c>
      <c r="X538" s="105">
        <v>7.2929738633003893</v>
      </c>
      <c r="Y538" s="105">
        <v>6.6824063528906281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13.775535122039257</v>
      </c>
      <c r="D539" s="102">
        <v>14.118645744594176</v>
      </c>
      <c r="E539" s="102">
        <v>13.697122711507461</v>
      </c>
      <c r="F539" s="102">
        <v>13.823228211985048</v>
      </c>
      <c r="G539" s="102">
        <v>13.429852870418099</v>
      </c>
      <c r="H539" s="102">
        <v>12.961885912238397</v>
      </c>
      <c r="I539" s="102">
        <v>13.284297890252239</v>
      </c>
      <c r="J539" s="102">
        <v>12.351881937258621</v>
      </c>
      <c r="K539" s="102">
        <v>12.33832666014051</v>
      </c>
      <c r="L539" s="102">
        <v>12.830634625693461</v>
      </c>
      <c r="M539" s="102">
        <v>13.642773271594407</v>
      </c>
      <c r="N539" s="102">
        <v>13.384433615479434</v>
      </c>
      <c r="O539" s="102">
        <v>13.020718817594453</v>
      </c>
      <c r="P539" s="102">
        <v>12.611424121784703</v>
      </c>
      <c r="Q539" s="102">
        <v>12.200694445937605</v>
      </c>
      <c r="R539" s="102">
        <v>12.178867354410444</v>
      </c>
      <c r="S539" s="102">
        <v>12.73436441168182</v>
      </c>
      <c r="T539" s="102">
        <v>12.670898839727098</v>
      </c>
      <c r="U539" s="102">
        <v>12.2076541205965</v>
      </c>
      <c r="V539" s="102">
        <v>12.473159647240902</v>
      </c>
      <c r="W539" s="102">
        <v>13.467206859009368</v>
      </c>
      <c r="X539" s="102">
        <v>9.1035898080277136</v>
      </c>
      <c r="Y539" s="102">
        <v>8.100099341771072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9.9002240338792564</v>
      </c>
      <c r="D540" s="105">
        <v>10.057632789358891</v>
      </c>
      <c r="E540" s="105">
        <v>9.896197159340657</v>
      </c>
      <c r="F540" s="105">
        <v>9.9702768541163493</v>
      </c>
      <c r="G540" s="105">
        <v>9.6074342687957497</v>
      </c>
      <c r="H540" s="105">
        <v>9.2449179083947879</v>
      </c>
      <c r="I540" s="105">
        <v>9.7054116207299135</v>
      </c>
      <c r="J540" s="105">
        <v>8.9659588421157075</v>
      </c>
      <c r="K540" s="105">
        <v>8.9071971868003192</v>
      </c>
      <c r="L540" s="105">
        <v>10.382999764462701</v>
      </c>
      <c r="M540" s="105">
        <v>9.9583008697011284</v>
      </c>
      <c r="N540" s="105">
        <v>0</v>
      </c>
      <c r="O540" s="105">
        <v>0</v>
      </c>
      <c r="P540" s="105">
        <v>9.8061599330089813</v>
      </c>
      <c r="Q540" s="105">
        <v>9.8032107940608419</v>
      </c>
      <c r="R540" s="105">
        <v>9.8951270870490795</v>
      </c>
      <c r="S540" s="105">
        <v>10.564870231942454</v>
      </c>
      <c r="T540" s="105">
        <v>10.633819696642211</v>
      </c>
      <c r="U540" s="105">
        <v>10.291280854764171</v>
      </c>
      <c r="V540" s="105">
        <v>10.594650965839095</v>
      </c>
      <c r="W540" s="105">
        <v>11.513573314398867</v>
      </c>
      <c r="X540" s="105">
        <v>7.5918716809010771</v>
      </c>
      <c r="Y540" s="105">
        <v>6.7433656378174627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3.2990541679290355</v>
      </c>
      <c r="D541" s="99">
        <v>3.0888458021113689</v>
      </c>
      <c r="E541" s="99">
        <v>3.3197010952907022</v>
      </c>
      <c r="F541" s="99">
        <v>3.245574838865779</v>
      </c>
      <c r="G541" s="99">
        <v>2.8692044193622985</v>
      </c>
      <c r="H541" s="99">
        <v>2.6218035990723232</v>
      </c>
      <c r="I541" s="99">
        <v>3.2450584325424652</v>
      </c>
      <c r="J541" s="99">
        <v>2.7726152565176778</v>
      </c>
      <c r="K541" s="99">
        <v>2.5254842196967284</v>
      </c>
      <c r="L541" s="99">
        <v>5.7395955378813239</v>
      </c>
      <c r="M541" s="99">
        <v>2.6935353410795226</v>
      </c>
      <c r="N541" s="99">
        <v>0</v>
      </c>
      <c r="O541" s="99">
        <v>0</v>
      </c>
      <c r="P541" s="99">
        <v>2.4168364796374928</v>
      </c>
      <c r="Q541" s="99">
        <v>2.6927333766260553</v>
      </c>
      <c r="R541" s="99">
        <v>2.5342338050540243</v>
      </c>
      <c r="S541" s="99">
        <v>2.979266008163115</v>
      </c>
      <c r="T541" s="99">
        <v>2.941431119687314</v>
      </c>
      <c r="U541" s="99">
        <v>2.5848306085060653</v>
      </c>
      <c r="V541" s="99">
        <v>2.6891408696649095</v>
      </c>
      <c r="W541" s="99">
        <v>2.9695943774447375</v>
      </c>
      <c r="X541" s="99">
        <v>0.765286531453087</v>
      </c>
      <c r="Y541" s="99">
        <v>0.53933077437345234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6.6011698659502214</v>
      </c>
      <c r="D542" s="99">
        <v>6.9687869872475234</v>
      </c>
      <c r="E542" s="99">
        <v>6.5764960640499543</v>
      </c>
      <c r="F542" s="99">
        <v>6.7247020152505721</v>
      </c>
      <c r="G542" s="99">
        <v>6.7382298494334494</v>
      </c>
      <c r="H542" s="99">
        <v>6.6231143093224665</v>
      </c>
      <c r="I542" s="99">
        <v>6.460353188187451</v>
      </c>
      <c r="J542" s="99">
        <v>6.1933435855980292</v>
      </c>
      <c r="K542" s="99">
        <v>6.3817129671035895</v>
      </c>
      <c r="L542" s="99">
        <v>4.6434042265813771</v>
      </c>
      <c r="M542" s="99">
        <v>7.2647655286216066</v>
      </c>
      <c r="N542" s="99">
        <v>0</v>
      </c>
      <c r="O542" s="99">
        <v>0</v>
      </c>
      <c r="P542" s="99">
        <v>7.389323453371488</v>
      </c>
      <c r="Q542" s="99">
        <v>7.1104774174347867</v>
      </c>
      <c r="R542" s="99">
        <v>7.3608932819950583</v>
      </c>
      <c r="S542" s="99">
        <v>7.5856042237793391</v>
      </c>
      <c r="T542" s="99">
        <v>7.6923885769548974</v>
      </c>
      <c r="U542" s="99">
        <v>7.7064502462581075</v>
      </c>
      <c r="V542" s="99">
        <v>7.9055100961741864</v>
      </c>
      <c r="W542" s="99">
        <v>8.5439789369541277</v>
      </c>
      <c r="X542" s="99">
        <v>6.8265851494479888</v>
      </c>
      <c r="Y542" s="99">
        <v>6.2040348634440114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12.408150288831557</v>
      </c>
      <c r="D543" s="102">
        <v>12.216458774836711</v>
      </c>
      <c r="E543" s="102">
        <v>12.73655432782367</v>
      </c>
      <c r="F543" s="102">
        <v>12.594039237970831</v>
      </c>
      <c r="G543" s="102">
        <v>11.562710483607164</v>
      </c>
      <c r="H543" s="102">
        <v>11.792685844803517</v>
      </c>
      <c r="I543" s="102">
        <v>11.69181570939914</v>
      </c>
      <c r="J543" s="102">
        <v>11.684253892463971</v>
      </c>
      <c r="K543" s="102">
        <v>10.641001588619037</v>
      </c>
      <c r="L543" s="102">
        <v>11.471412628044028</v>
      </c>
      <c r="M543" s="102">
        <v>12.213494749521246</v>
      </c>
      <c r="N543" s="102">
        <v>12.954748062254302</v>
      </c>
      <c r="O543" s="102">
        <v>13.465411341404558</v>
      </c>
      <c r="P543" s="102">
        <v>11.824528806139183</v>
      </c>
      <c r="Q543" s="102">
        <v>12.189431168595926</v>
      </c>
      <c r="R543" s="102">
        <v>12.166051120313734</v>
      </c>
      <c r="S543" s="102">
        <v>12.776683722952079</v>
      </c>
      <c r="T543" s="102">
        <v>12.761356786355428</v>
      </c>
      <c r="U543" s="102">
        <v>12.442187363490772</v>
      </c>
      <c r="V543" s="102">
        <v>12.807711055451952</v>
      </c>
      <c r="W543" s="102">
        <v>12.253232615166935</v>
      </c>
      <c r="X543" s="102">
        <v>9.0416846119237171</v>
      </c>
      <c r="Y543" s="102">
        <v>8.3254945456811864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9.6295587689636726</v>
      </c>
      <c r="D544" s="105">
        <v>9.4142106955674763</v>
      </c>
      <c r="E544" s="105">
        <v>9.9138684739331229</v>
      </c>
      <c r="F544" s="105">
        <v>9.785104257044738</v>
      </c>
      <c r="G544" s="105">
        <v>8.9225270053251418</v>
      </c>
      <c r="H544" s="105">
        <v>9.0740342262686777</v>
      </c>
      <c r="I544" s="105">
        <v>9.1518473432370371</v>
      </c>
      <c r="J544" s="105">
        <v>9.0938690474173498</v>
      </c>
      <c r="K544" s="105">
        <v>8.2334112489959281</v>
      </c>
      <c r="L544" s="105">
        <v>9.6823083790797515</v>
      </c>
      <c r="M544" s="105">
        <v>9.4802987710404949</v>
      </c>
      <c r="N544" s="105">
        <v>10.320087551423221</v>
      </c>
      <c r="O544" s="105">
        <v>10.854226527507615</v>
      </c>
      <c r="P544" s="105">
        <v>9.4075102893389939</v>
      </c>
      <c r="Q544" s="105">
        <v>9.8969604076553424</v>
      </c>
      <c r="R544" s="105">
        <v>9.9161477336784092</v>
      </c>
      <c r="S544" s="105">
        <v>10.565618517198086</v>
      </c>
      <c r="T544" s="105">
        <v>10.627900078532821</v>
      </c>
      <c r="U544" s="105">
        <v>10.379887380449869</v>
      </c>
      <c r="V544" s="105">
        <v>10.76035940475963</v>
      </c>
      <c r="W544" s="105">
        <v>10.366510523733949</v>
      </c>
      <c r="X544" s="105">
        <v>7.5234639357648163</v>
      </c>
      <c r="Y544" s="105">
        <v>6.9931415822951495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2.9720156212139686</v>
      </c>
      <c r="D545" s="99">
        <v>2.6712650409872354</v>
      </c>
      <c r="E545" s="99">
        <v>3.0878005144209104</v>
      </c>
      <c r="F545" s="99">
        <v>2.9574988093933032</v>
      </c>
      <c r="G545" s="99">
        <v>2.4687389230668892</v>
      </c>
      <c r="H545" s="99">
        <v>2.3845461119912055</v>
      </c>
      <c r="I545" s="99">
        <v>2.856073430287926</v>
      </c>
      <c r="J545" s="99">
        <v>2.6255420113927292</v>
      </c>
      <c r="K545" s="99">
        <v>2.1740586459290352</v>
      </c>
      <c r="L545" s="99">
        <v>5.1317066539252387</v>
      </c>
      <c r="M545" s="99">
        <v>2.4072340677612907</v>
      </c>
      <c r="N545" s="99">
        <v>3.3083142257488714</v>
      </c>
      <c r="O545" s="99">
        <v>3.5945123903465186</v>
      </c>
      <c r="P545" s="99">
        <v>2.261974816574492</v>
      </c>
      <c r="Q545" s="99">
        <v>2.6919541522244974</v>
      </c>
      <c r="R545" s="99">
        <v>2.5304403725720452</v>
      </c>
      <c r="S545" s="99">
        <v>2.9882863058669531</v>
      </c>
      <c r="T545" s="99">
        <v>2.9639866240167452</v>
      </c>
      <c r="U545" s="99">
        <v>2.6371866152779155</v>
      </c>
      <c r="V545" s="99">
        <v>2.7637073634745408</v>
      </c>
      <c r="W545" s="99">
        <v>2.6925187261432062</v>
      </c>
      <c r="X545" s="99">
        <v>0.76223381075582364</v>
      </c>
      <c r="Y545" s="99">
        <v>0.57338469946157022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6.6575431477497045</v>
      </c>
      <c r="D546" s="99">
        <v>6.7429456545802386</v>
      </c>
      <c r="E546" s="99">
        <v>6.8260679595122138</v>
      </c>
      <c r="F546" s="99">
        <v>6.8276054476514325</v>
      </c>
      <c r="G546" s="99">
        <v>6.453788082258253</v>
      </c>
      <c r="H546" s="99">
        <v>6.6894881142774718</v>
      </c>
      <c r="I546" s="99">
        <v>6.2957739129491097</v>
      </c>
      <c r="J546" s="99">
        <v>6.468327036024621</v>
      </c>
      <c r="K546" s="99">
        <v>6.0593526030668938</v>
      </c>
      <c r="L546" s="99">
        <v>4.5506017251545154</v>
      </c>
      <c r="M546" s="99">
        <v>7.0730647032792033</v>
      </c>
      <c r="N546" s="99">
        <v>7.0117733256743513</v>
      </c>
      <c r="O546" s="99">
        <v>7.2597141371610983</v>
      </c>
      <c r="P546" s="99">
        <v>7.1455354727645028</v>
      </c>
      <c r="Q546" s="99">
        <v>7.2050062554308445</v>
      </c>
      <c r="R546" s="99">
        <v>7.3857073611063617</v>
      </c>
      <c r="S546" s="99">
        <v>7.5773322113311306</v>
      </c>
      <c r="T546" s="99">
        <v>7.6639134545160763</v>
      </c>
      <c r="U546" s="99">
        <v>7.7427007651719535</v>
      </c>
      <c r="V546" s="99">
        <v>7.9966520412850883</v>
      </c>
      <c r="W546" s="99">
        <v>7.6739917975907428</v>
      </c>
      <c r="X546" s="99">
        <v>6.7612301250089928</v>
      </c>
      <c r="Y546" s="99">
        <v>6.41975688283358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8.0933562948396833</v>
      </c>
      <c r="D547" s="123">
        <v>8.1477325253291983</v>
      </c>
      <c r="E547" s="123">
        <v>7.7491800051307287</v>
      </c>
      <c r="F547" s="123">
        <v>7.0242975187660184</v>
      </c>
      <c r="G547" s="123">
        <v>7.00414838895054</v>
      </c>
      <c r="H547" s="123">
        <v>6.9268924986499707</v>
      </c>
      <c r="I547" s="123">
        <v>7.1554392985668418</v>
      </c>
      <c r="J547" s="123">
        <v>7.0573629357907741</v>
      </c>
      <c r="K547" s="123">
        <v>5.8045933772374427</v>
      </c>
      <c r="L547" s="123">
        <v>7.079734300425935</v>
      </c>
      <c r="M547" s="123">
        <v>6.9758636943980772</v>
      </c>
      <c r="N547" s="123">
        <v>7.2855782140403216</v>
      </c>
      <c r="O547" s="123">
        <v>7.4049814361865316</v>
      </c>
      <c r="P547" s="123">
        <v>6.4948919648145704</v>
      </c>
      <c r="Q547" s="123">
        <v>6.652733887130208</v>
      </c>
      <c r="R547" s="123">
        <v>6.237899144615155</v>
      </c>
      <c r="S547" s="123">
        <v>6.5867653662105354</v>
      </c>
      <c r="T547" s="123">
        <v>6.4687525617248562</v>
      </c>
      <c r="U547" s="123">
        <v>6.3286651631582815</v>
      </c>
      <c r="V547" s="123">
        <v>6.4725423233324157</v>
      </c>
      <c r="W547" s="123">
        <v>5.8379831029296936</v>
      </c>
      <c r="X547" s="123">
        <v>6.188574087067483</v>
      </c>
      <c r="Y547" s="123">
        <v>5.7630902424738233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X548" s="99">
        <v>0</v>
      </c>
      <c r="Y548" s="99">
        <v>0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8.9718777227881912</v>
      </c>
      <c r="D549" s="99">
        <v>9.0866787890103744</v>
      </c>
      <c r="E549" s="99">
        <v>8.4818482695258695</v>
      </c>
      <c r="F549" s="99">
        <v>8.234247254187494</v>
      </c>
      <c r="G549" s="99">
        <v>7.9875319279493127</v>
      </c>
      <c r="H549" s="99">
        <v>7.8800188805010194</v>
      </c>
      <c r="I549" s="99">
        <v>8.2620612086323639</v>
      </c>
      <c r="J549" s="99">
        <v>7.7000688268779802</v>
      </c>
      <c r="K549" s="99">
        <v>7.7450438597332134</v>
      </c>
      <c r="L549" s="99">
        <v>7.8886798679282375</v>
      </c>
      <c r="M549" s="99">
        <v>8.2433835430737048</v>
      </c>
      <c r="N549" s="99">
        <v>8.2995471898197106</v>
      </c>
      <c r="O549" s="99">
        <v>8.2703617132151095</v>
      </c>
      <c r="P549" s="99">
        <v>8.2919524851820992</v>
      </c>
      <c r="Q549" s="99">
        <v>8.2157580978621496</v>
      </c>
      <c r="R549" s="99">
        <v>7.5421156628794659</v>
      </c>
      <c r="S549" s="99">
        <v>8.1827047822307915</v>
      </c>
      <c r="T549" s="99">
        <v>8.0120676794835131</v>
      </c>
      <c r="U549" s="99">
        <v>8.0137324477370555</v>
      </c>
      <c r="V549" s="99">
        <v>8.7096997920628496</v>
      </c>
      <c r="W549" s="99">
        <v>8.2951569887473049</v>
      </c>
      <c r="X549" s="99">
        <v>8.2535207890447762</v>
      </c>
      <c r="Y549" s="99">
        <v>7.7242317704341694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7.4650975676907239</v>
      </c>
      <c r="D550" s="110">
        <v>7.3720667097064458</v>
      </c>
      <c r="E550" s="110">
        <v>7.1539553434787209</v>
      </c>
      <c r="F550" s="110">
        <v>5.8550972419411265</v>
      </c>
      <c r="G550" s="110">
        <v>6.2985169002489778</v>
      </c>
      <c r="H550" s="110">
        <v>6.3941687187201159</v>
      </c>
      <c r="I550" s="110">
        <v>6.5402435683842883</v>
      </c>
      <c r="J550" s="110">
        <v>6.7589587983378419</v>
      </c>
      <c r="K550" s="110">
        <v>4.7970725554520639</v>
      </c>
      <c r="L550" s="110">
        <v>6.6375856877972241</v>
      </c>
      <c r="M550" s="110">
        <v>6.2617842181463974</v>
      </c>
      <c r="N550" s="110">
        <v>6.8217209382068802</v>
      </c>
      <c r="O550" s="110">
        <v>7.0036611619786928</v>
      </c>
      <c r="P550" s="110">
        <v>5.7205444852898584</v>
      </c>
      <c r="Q550" s="110">
        <v>6.0724947720235054</v>
      </c>
      <c r="R550" s="110">
        <v>5.8989241525753213</v>
      </c>
      <c r="S550" s="110">
        <v>6.0951844897498075</v>
      </c>
      <c r="T550" s="110">
        <v>5.9643263324253262</v>
      </c>
      <c r="U550" s="110">
        <v>5.7623441029683988</v>
      </c>
      <c r="V550" s="110">
        <v>5.8959807368608352</v>
      </c>
      <c r="W550" s="110">
        <v>5.4559611257526441</v>
      </c>
      <c r="X550" s="110">
        <v>6.0927875782963863</v>
      </c>
      <c r="Y550" s="110">
        <v>5.5539160758574297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104.91554233000191</v>
      </c>
      <c r="D552" s="118">
        <f t="shared" si="268"/>
        <v>97.835750063493748</v>
      </c>
      <c r="E552" s="118">
        <f t="shared" si="268"/>
        <v>103.50422615962947</v>
      </c>
      <c r="F552" s="118">
        <f t="shared" si="268"/>
        <v>103.44997660718811</v>
      </c>
      <c r="G552" s="118">
        <f t="shared" si="268"/>
        <v>99.796748941070234</v>
      </c>
      <c r="H552" s="118">
        <f t="shared" si="268"/>
        <v>92.410042485402684</v>
      </c>
      <c r="I552" s="118">
        <f t="shared" si="268"/>
        <v>85.806263762288111</v>
      </c>
      <c r="J552" s="118">
        <f t="shared" si="268"/>
        <v>88.603904109827795</v>
      </c>
      <c r="K552" s="118">
        <f t="shared" si="268"/>
        <v>86.1483079023686</v>
      </c>
      <c r="L552" s="118">
        <f t="shared" si="268"/>
        <v>92.83414141652031</v>
      </c>
      <c r="M552" s="118">
        <f t="shared" si="268"/>
        <v>76.674707414849451</v>
      </c>
      <c r="N552" s="118">
        <f t="shared" si="268"/>
        <v>84.993442095309774</v>
      </c>
      <c r="O552" s="118">
        <f t="shared" si="268"/>
        <v>89.536460716946024</v>
      </c>
      <c r="P552" s="118">
        <f t="shared" si="268"/>
        <v>70.296638025832507</v>
      </c>
      <c r="Q552" s="118">
        <f t="shared" si="268"/>
        <v>72.454274654326312</v>
      </c>
      <c r="R552" s="118">
        <f t="shared" ref="R552:V552" si="269">R553+R556+R558+R571</f>
        <v>75.598819379026779</v>
      </c>
      <c r="S552" s="118">
        <f t="shared" si="269"/>
        <v>72.975479444186121</v>
      </c>
      <c r="T552" s="118">
        <f t="shared" si="269"/>
        <v>69.666044520615188</v>
      </c>
      <c r="U552" s="118">
        <f t="shared" si="269"/>
        <v>69.319558882068364</v>
      </c>
      <c r="V552" s="118">
        <f t="shared" si="269"/>
        <v>61.864682894433727</v>
      </c>
      <c r="W552" s="118">
        <f t="shared" ref="W552:Y552" si="270">W553+W556+W558+W571</f>
        <v>66.885242561589848</v>
      </c>
      <c r="X552" s="118">
        <f t="shared" si="270"/>
        <v>54.979259702680999</v>
      </c>
      <c r="Y552" s="118">
        <f t="shared" si="270"/>
        <v>51.211733583859463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90.411344923549393</v>
      </c>
      <c r="D553" s="123">
        <f t="shared" si="271"/>
        <v>83.298159696796546</v>
      </c>
      <c r="E553" s="123">
        <f t="shared" si="271"/>
        <v>88.962074013370952</v>
      </c>
      <c r="F553" s="123">
        <f t="shared" si="271"/>
        <v>89.66737916265221</v>
      </c>
      <c r="G553" s="123">
        <f t="shared" si="271"/>
        <v>86.573094704648597</v>
      </c>
      <c r="H553" s="123">
        <f t="shared" si="271"/>
        <v>78.972542181255989</v>
      </c>
      <c r="I553" s="123">
        <f t="shared" si="271"/>
        <v>72.337416934671765</v>
      </c>
      <c r="J553" s="123">
        <f t="shared" si="271"/>
        <v>75.030674456830681</v>
      </c>
      <c r="K553" s="123">
        <f t="shared" si="271"/>
        <v>73.867111357849822</v>
      </c>
      <c r="L553" s="123">
        <f t="shared" si="271"/>
        <v>79.175125128991738</v>
      </c>
      <c r="M553" s="123">
        <f t="shared" si="271"/>
        <v>62.636009556597173</v>
      </c>
      <c r="N553" s="123">
        <f t="shared" si="271"/>
        <v>70.078367172903327</v>
      </c>
      <c r="O553" s="123">
        <f t="shared" si="271"/>
        <v>73.835353518814259</v>
      </c>
      <c r="P553" s="123">
        <f t="shared" si="271"/>
        <v>56.513965544682989</v>
      </c>
      <c r="Q553" s="123">
        <f t="shared" si="271"/>
        <v>57.958170495160502</v>
      </c>
      <c r="R553" s="123">
        <f t="shared" ref="R553:V553" si="272">SUM(R554:R555)</f>
        <v>60.576504848962273</v>
      </c>
      <c r="S553" s="123">
        <f t="shared" si="272"/>
        <v>56.933010437230664</v>
      </c>
      <c r="T553" s="123">
        <f t="shared" si="272"/>
        <v>53.819143755053453</v>
      </c>
      <c r="U553" s="123">
        <f t="shared" si="272"/>
        <v>52.725734378935954</v>
      </c>
      <c r="V553" s="123">
        <f t="shared" si="272"/>
        <v>45.644165622685335</v>
      </c>
      <c r="W553" s="123">
        <f t="shared" ref="W553:Y553" si="273">SUM(W554:W555)</f>
        <v>49.890171209653296</v>
      </c>
      <c r="X553" s="123">
        <f t="shared" si="273"/>
        <v>41.836308037096714</v>
      </c>
      <c r="Y553" s="123">
        <f t="shared" si="273"/>
        <v>39.133669033664368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89.535457970733873</v>
      </c>
      <c r="D554" s="99">
        <v>82.501721951977501</v>
      </c>
      <c r="E554" s="99">
        <v>88.150399386848562</v>
      </c>
      <c r="F554" s="99">
        <v>88.84302938933881</v>
      </c>
      <c r="G554" s="99">
        <v>85.795346051052391</v>
      </c>
      <c r="H554" s="99">
        <v>78.276370132074689</v>
      </c>
      <c r="I554" s="99">
        <v>71.699744489522104</v>
      </c>
      <c r="J554" s="99">
        <v>74.379540957515886</v>
      </c>
      <c r="K554" s="99">
        <v>73.244414757034036</v>
      </c>
      <c r="L554" s="99">
        <v>78.512171912774733</v>
      </c>
      <c r="M554" s="99">
        <v>62.123453372137853</v>
      </c>
      <c r="N554" s="99">
        <v>69.504712562311056</v>
      </c>
      <c r="O554" s="99">
        <v>73.236665841981463</v>
      </c>
      <c r="P554" s="99">
        <v>56.060424477880325</v>
      </c>
      <c r="Q554" s="99">
        <v>57.496073727797835</v>
      </c>
      <c r="R554" s="99">
        <v>60.095615242670526</v>
      </c>
      <c r="S554" s="99">
        <v>56.483816853882743</v>
      </c>
      <c r="T554" s="99">
        <v>53.398034415379144</v>
      </c>
      <c r="U554" s="99">
        <v>52.313708362879645</v>
      </c>
      <c r="V554" s="99">
        <v>45.290335501664899</v>
      </c>
      <c r="W554" s="99">
        <v>49.500648148836895</v>
      </c>
      <c r="X554" s="99">
        <v>41.516718809550923</v>
      </c>
      <c r="Y554" s="99">
        <v>38.835169270368567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0.8758869528155202</v>
      </c>
      <c r="D555" s="99">
        <v>0.79643774481903773</v>
      </c>
      <c r="E555" s="99">
        <v>0.81167462652239264</v>
      </c>
      <c r="F555" s="99">
        <v>0.8243497733134002</v>
      </c>
      <c r="G555" s="99">
        <v>0.77774865359620549</v>
      </c>
      <c r="H555" s="99">
        <v>0.69617204918129949</v>
      </c>
      <c r="I555" s="99">
        <v>0.63767244514966503</v>
      </c>
      <c r="J555" s="99">
        <v>0.65113349931479814</v>
      </c>
      <c r="K555" s="99">
        <v>0.62269660081578648</v>
      </c>
      <c r="L555" s="99">
        <v>0.66295321621700909</v>
      </c>
      <c r="M555" s="99">
        <v>0.51255618445931994</v>
      </c>
      <c r="N555" s="99">
        <v>0.57365461059227685</v>
      </c>
      <c r="O555" s="99">
        <v>0.59868767683280044</v>
      </c>
      <c r="P555" s="99">
        <v>0.45354106680266199</v>
      </c>
      <c r="Q555" s="99">
        <v>0.46209676736266964</v>
      </c>
      <c r="R555" s="99">
        <v>0.48088960629174554</v>
      </c>
      <c r="S555" s="99">
        <v>0.44919358334792064</v>
      </c>
      <c r="T555" s="99">
        <v>0.42110933967430619</v>
      </c>
      <c r="U555" s="99">
        <v>0.41202601605631023</v>
      </c>
      <c r="V555" s="99">
        <v>0.35383012102043415</v>
      </c>
      <c r="W555" s="99">
        <v>0.38952306081640076</v>
      </c>
      <c r="X555" s="99">
        <v>0.31958922754578778</v>
      </c>
      <c r="Y555" s="99">
        <v>0.29849976329580313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8.8633922640013768E-2</v>
      </c>
      <c r="D556" s="123">
        <f t="shared" si="274"/>
        <v>0.22469792399071778</v>
      </c>
      <c r="E556" s="123">
        <f t="shared" si="274"/>
        <v>0.15032047465515908</v>
      </c>
      <c r="F556" s="123">
        <f t="shared" si="274"/>
        <v>6.1779474744201313E-2</v>
      </c>
      <c r="G556" s="123">
        <f t="shared" si="274"/>
        <v>7.314295143450604E-2</v>
      </c>
      <c r="H556" s="123">
        <f t="shared" si="274"/>
        <v>0.1243234652737443</v>
      </c>
      <c r="I556" s="123">
        <f t="shared" si="274"/>
        <v>2.7477731015228941E-2</v>
      </c>
      <c r="J556" s="123">
        <f t="shared" si="274"/>
        <v>0.14403370943507798</v>
      </c>
      <c r="K556" s="123">
        <f t="shared" si="274"/>
        <v>0.53196993229522649</v>
      </c>
      <c r="L556" s="123">
        <f t="shared" si="274"/>
        <v>0.31330448912223569</v>
      </c>
      <c r="M556" s="123">
        <f t="shared" si="274"/>
        <v>0.22750045898733603</v>
      </c>
      <c r="N556" s="123">
        <f t="shared" si="274"/>
        <v>0.20596782236899319</v>
      </c>
      <c r="O556" s="123">
        <f t="shared" si="274"/>
        <v>0.40852766615237368</v>
      </c>
      <c r="P556" s="123">
        <f t="shared" si="274"/>
        <v>0.17814088923395055</v>
      </c>
      <c r="Q556" s="123">
        <f t="shared" si="274"/>
        <v>0.28271173716728837</v>
      </c>
      <c r="R556" s="123">
        <f t="shared" si="274"/>
        <v>0.88216482163713328</v>
      </c>
      <c r="S556" s="123">
        <f t="shared" si="274"/>
        <v>1.0563714627402352</v>
      </c>
      <c r="T556" s="123">
        <f t="shared" si="274"/>
        <v>0.81078338734724331</v>
      </c>
      <c r="U556" s="123">
        <f t="shared" si="274"/>
        <v>1.7807099049259982</v>
      </c>
      <c r="V556" s="123">
        <f t="shared" si="274"/>
        <v>0.84075130331708936</v>
      </c>
      <c r="W556" s="123">
        <f t="shared" si="274"/>
        <v>2.2974401161062685</v>
      </c>
      <c r="X556" s="123">
        <f t="shared" si="274"/>
        <v>0.24898715658743939</v>
      </c>
      <c r="Y556" s="123">
        <f t="shared" si="274"/>
        <v>0.17928377246916583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8.8633922640013768E-2</v>
      </c>
      <c r="D557" s="99">
        <f>RES_hhdet_in_tess!D86</f>
        <v>0.22469792399071778</v>
      </c>
      <c r="E557" s="99">
        <f>RES_hhdet_in_tess!E86</f>
        <v>0.15032047465515908</v>
      </c>
      <c r="F557" s="99">
        <f>RES_hhdet_in_tess!F86</f>
        <v>6.1779474744201313E-2</v>
      </c>
      <c r="G557" s="99">
        <f>RES_hhdet_in_tess!G86</f>
        <v>7.314295143450604E-2</v>
      </c>
      <c r="H557" s="99">
        <f>RES_hhdet_in_tess!H86</f>
        <v>0.1243234652737443</v>
      </c>
      <c r="I557" s="99">
        <f>RES_hhdet_in_tess!I86</f>
        <v>2.7477731015228941E-2</v>
      </c>
      <c r="J557" s="99">
        <f>RES_hhdet_in_tess!J86</f>
        <v>0.14403370943507798</v>
      </c>
      <c r="K557" s="99">
        <f>RES_hhdet_in_tess!K86</f>
        <v>0.53196993229522649</v>
      </c>
      <c r="L557" s="99">
        <f>RES_hhdet_in_tess!L86</f>
        <v>0.31330448912223569</v>
      </c>
      <c r="M557" s="99">
        <f>RES_hhdet_in_tess!M86</f>
        <v>0.22750045898733603</v>
      </c>
      <c r="N557" s="99">
        <f>RES_hhdet_in_tess!N86</f>
        <v>0.20596782236899319</v>
      </c>
      <c r="O557" s="99">
        <f>RES_hhdet_in_tess!O86</f>
        <v>0.40852766615237368</v>
      </c>
      <c r="P557" s="99">
        <f>RES_hhdet_in_tess!P86</f>
        <v>0.17814088923395055</v>
      </c>
      <c r="Q557" s="99">
        <f>RES_hhdet_in_tess!Q86</f>
        <v>0.28271173716728837</v>
      </c>
      <c r="R557" s="99">
        <f>RES_hhdet_in_tess!R86</f>
        <v>0.88216482163713328</v>
      </c>
      <c r="S557" s="99">
        <f>RES_hhdet_in_tess!S86</f>
        <v>1.0563714627402352</v>
      </c>
      <c r="T557" s="99">
        <f>RES_hhdet_in_tess!T86</f>
        <v>0.81078338734724331</v>
      </c>
      <c r="U557" s="99">
        <f>RES_hhdet_in_tess!U86</f>
        <v>1.7807099049259982</v>
      </c>
      <c r="V557" s="99">
        <f>RES_hhdet_in_tess!V86</f>
        <v>0.84075130331708936</v>
      </c>
      <c r="W557" s="99">
        <f>RES_hhdet_in_tess!W86</f>
        <v>2.2974401161062685</v>
      </c>
      <c r="X557" s="99">
        <f>RES_hhdet_in_tess!X86</f>
        <v>0.24898715658743939</v>
      </c>
      <c r="Y557" s="99">
        <f>RES_hhdet_in_tess!Y86</f>
        <v>0.17928377246916583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8.7461416171854349</v>
      </c>
      <c r="D558" s="123">
        <v>8.6527770622195046</v>
      </c>
      <c r="E558" s="123">
        <v>8.986509476861217</v>
      </c>
      <c r="F558" s="123">
        <v>8.9101464018633703</v>
      </c>
      <c r="G558" s="123">
        <v>8.2390437321511332</v>
      </c>
      <c r="H558" s="123">
        <v>8.3749069771124471</v>
      </c>
      <c r="I558" s="123">
        <v>8.3390913539154958</v>
      </c>
      <c r="J558" s="123">
        <v>8.3140021204014669</v>
      </c>
      <c r="K558" s="123">
        <v>7.6398349192801502</v>
      </c>
      <c r="L558" s="123">
        <v>8.2533093280050842</v>
      </c>
      <c r="M558" s="123">
        <v>8.8196001298552797</v>
      </c>
      <c r="N558" s="123">
        <v>9.3953643715511905</v>
      </c>
      <c r="O558" s="123">
        <v>9.8628875944831531</v>
      </c>
      <c r="P558" s="123">
        <v>8.8504260487057049</v>
      </c>
      <c r="Q558" s="123">
        <v>9.2439053887203073</v>
      </c>
      <c r="R558" s="123">
        <v>9.3230900137228296</v>
      </c>
      <c r="S558" s="123">
        <v>9.8864644988987518</v>
      </c>
      <c r="T558" s="123">
        <v>9.971882798928025</v>
      </c>
      <c r="U558" s="123">
        <v>9.8106697112576562</v>
      </c>
      <c r="V558" s="123">
        <v>10.13564004712876</v>
      </c>
      <c r="W558" s="123">
        <v>9.7965135885328394</v>
      </c>
      <c r="X558" s="123">
        <v>7.4396314647280812</v>
      </c>
      <c r="Y558" s="123">
        <v>6.8967420066849927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8.6251964611269578</v>
      </c>
      <c r="D559" s="99">
        <v>8.558801314026045</v>
      </c>
      <c r="E559" s="99">
        <v>9.1181947940056336</v>
      </c>
      <c r="F559" s="99">
        <v>8.794563055768096</v>
      </c>
      <c r="G559" s="99">
        <v>8.3070427166338376</v>
      </c>
      <c r="H559" s="99">
        <v>8.2651459046177536</v>
      </c>
      <c r="I559" s="99">
        <v>8.3596950481293959</v>
      </c>
      <c r="J559" s="99">
        <v>8.118867718304692</v>
      </c>
      <c r="K559" s="99">
        <v>7.9533332520393216</v>
      </c>
      <c r="L559" s="99">
        <v>9.5192711410095079</v>
      </c>
      <c r="M559" s="99">
        <v>9.3721884213470776</v>
      </c>
      <c r="N559" s="99">
        <v>9.0570272539311247</v>
      </c>
      <c r="O559" s="99">
        <v>9.2971656205729918</v>
      </c>
      <c r="P559" s="99">
        <v>9.2580832358651985</v>
      </c>
      <c r="Q559" s="99">
        <v>9.1222262107193366</v>
      </c>
      <c r="R559" s="99">
        <v>9.1760919268663894</v>
      </c>
      <c r="S559" s="99">
        <v>9.6021773941230784</v>
      </c>
      <c r="T559" s="99">
        <v>9.7567255174444423</v>
      </c>
      <c r="U559" s="99">
        <v>9.5196977740390327</v>
      </c>
      <c r="V559" s="99">
        <v>8.2310176051344577</v>
      </c>
      <c r="W559" s="99">
        <v>8.577645956768686</v>
      </c>
      <c r="X559" s="99">
        <v>7.9492107731934452</v>
      </c>
      <c r="Y559" s="99">
        <v>7.1608779766656045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9.1183094345203131</v>
      </c>
      <c r="F560" s="99">
        <v>0</v>
      </c>
      <c r="G560" s="99">
        <v>8.3075946913932626</v>
      </c>
      <c r="H560" s="99">
        <v>8.2663246250408715</v>
      </c>
      <c r="I560" s="99">
        <v>8.3617695473290432</v>
      </c>
      <c r="J560" s="99">
        <v>8.1219049944529367</v>
      </c>
      <c r="K560" s="99">
        <v>7.9594682783685862</v>
      </c>
      <c r="L560" s="99">
        <v>9.5284816130998742</v>
      </c>
      <c r="M560" s="99">
        <v>9.3835846851428748</v>
      </c>
      <c r="N560" s="99">
        <v>0</v>
      </c>
      <c r="O560" s="99">
        <v>0</v>
      </c>
      <c r="P560" s="99">
        <v>9.2527343038220824</v>
      </c>
      <c r="Q560" s="99">
        <v>0</v>
      </c>
      <c r="R560" s="99">
        <v>0</v>
      </c>
      <c r="S560" s="99">
        <v>0</v>
      </c>
      <c r="T560" s="99">
        <v>9.7430845025852246</v>
      </c>
      <c r="U560" s="99">
        <v>9.5170084991435662</v>
      </c>
      <c r="V560" s="99">
        <v>8.2255865954411558</v>
      </c>
      <c r="W560" s="99">
        <v>8.5862226503974313</v>
      </c>
      <c r="X560" s="99">
        <v>7.9763468841082341</v>
      </c>
      <c r="Y560" s="99">
        <v>7.1802970194814577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0</v>
      </c>
      <c r="D561" s="102">
        <v>0</v>
      </c>
      <c r="E561" s="102">
        <v>2.2105341182083573</v>
      </c>
      <c r="F561" s="102">
        <v>0</v>
      </c>
      <c r="G561" s="102">
        <v>1.7743349174662371</v>
      </c>
      <c r="H561" s="102">
        <v>1.6718892794372726</v>
      </c>
      <c r="I561" s="102">
        <v>2.0410857197006256</v>
      </c>
      <c r="J561" s="102">
        <v>1.8230123092674329</v>
      </c>
      <c r="K561" s="102">
        <v>1.6282619207430367</v>
      </c>
      <c r="L561" s="102">
        <v>4.2651469378924629</v>
      </c>
      <c r="M561" s="102">
        <v>1.8551228324204583</v>
      </c>
      <c r="N561" s="102">
        <v>0</v>
      </c>
      <c r="O561" s="102">
        <v>0</v>
      </c>
      <c r="P561" s="102">
        <v>1.771744129401194</v>
      </c>
      <c r="Q561" s="102">
        <v>0</v>
      </c>
      <c r="R561" s="102">
        <v>0</v>
      </c>
      <c r="S561" s="102">
        <v>0</v>
      </c>
      <c r="T561" s="102">
        <v>2.260883026985741</v>
      </c>
      <c r="U561" s="102">
        <v>2.0139870784995724</v>
      </c>
      <c r="V561" s="102">
        <v>1.7724790602528273</v>
      </c>
      <c r="W561" s="102">
        <v>1.8771125784295435</v>
      </c>
      <c r="X561" s="102">
        <v>0.68337302080784623</v>
      </c>
      <c r="Y561" s="102">
        <v>0.49789066659082926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6.9077753163119535</v>
      </c>
      <c r="F562" s="105">
        <v>0</v>
      </c>
      <c r="G562" s="105">
        <v>6.5332597739270257</v>
      </c>
      <c r="H562" s="105">
        <v>6.5944353456035989</v>
      </c>
      <c r="I562" s="105">
        <v>6.3206838276284181</v>
      </c>
      <c r="J562" s="105">
        <v>6.2988926851855034</v>
      </c>
      <c r="K562" s="105">
        <v>6.3312063576255504</v>
      </c>
      <c r="L562" s="105">
        <v>5.2633346752074113</v>
      </c>
      <c r="M562" s="105">
        <v>7.5284618527224154</v>
      </c>
      <c r="N562" s="105">
        <v>0</v>
      </c>
      <c r="O562" s="105">
        <v>0</v>
      </c>
      <c r="P562" s="105">
        <v>7.4809901744208869</v>
      </c>
      <c r="Q562" s="105">
        <v>0</v>
      </c>
      <c r="R562" s="105">
        <v>0</v>
      </c>
      <c r="S562" s="105">
        <v>0</v>
      </c>
      <c r="T562" s="105">
        <v>7.4822014755994841</v>
      </c>
      <c r="U562" s="105">
        <v>7.5030214206439947</v>
      </c>
      <c r="V562" s="105">
        <v>6.4531075351883276</v>
      </c>
      <c r="W562" s="105">
        <v>6.7091100719678884</v>
      </c>
      <c r="X562" s="105">
        <v>7.2929738633003893</v>
      </c>
      <c r="Y562" s="105">
        <v>6.6824063528906281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8.6799515310563216</v>
      </c>
      <c r="D563" s="102">
        <v>8.9204495543368996</v>
      </c>
      <c r="E563" s="102">
        <v>8.6809789378701137</v>
      </c>
      <c r="F563" s="102">
        <v>8.7884568142834709</v>
      </c>
      <c r="G563" s="102">
        <v>8.5680887540917627</v>
      </c>
      <c r="H563" s="102">
        <v>8.3007839232979137</v>
      </c>
      <c r="I563" s="102">
        <v>8.5425230767612135</v>
      </c>
      <c r="J563" s="102">
        <v>7.981070805921803</v>
      </c>
      <c r="K563" s="102">
        <v>8.0177445346299105</v>
      </c>
      <c r="L563" s="102">
        <v>8.3930815834825001</v>
      </c>
      <c r="M563" s="102">
        <v>9.0444727209302638</v>
      </c>
      <c r="N563" s="102">
        <v>9.0674866342297875</v>
      </c>
      <c r="O563" s="102">
        <v>9.0973903561048175</v>
      </c>
      <c r="P563" s="102">
        <v>9.1359429206987208</v>
      </c>
      <c r="Q563" s="102">
        <v>9.1210731767724234</v>
      </c>
      <c r="R563" s="102">
        <v>9.2878176654433329</v>
      </c>
      <c r="S563" s="102">
        <v>9.8896721522727233</v>
      </c>
      <c r="T563" s="102">
        <v>9.9993661496423876</v>
      </c>
      <c r="U563" s="102">
        <v>9.7642427844889923</v>
      </c>
      <c r="V563" s="102">
        <v>10.081533945404471</v>
      </c>
      <c r="W563" s="102">
        <v>10.954614723609085</v>
      </c>
      <c r="X563" s="102">
        <v>7.4373364693128394</v>
      </c>
      <c r="Y563" s="102">
        <v>6.6320316002947939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8.679900748073246</v>
      </c>
      <c r="D564" s="105">
        <v>8.9203830296235953</v>
      </c>
      <c r="E564" s="105">
        <v>8.6804602246419922</v>
      </c>
      <c r="F564" s="105">
        <v>8.7881559256885335</v>
      </c>
      <c r="G564" s="105">
        <v>8.5687486463205502</v>
      </c>
      <c r="H564" s="105">
        <v>8.3021157534468788</v>
      </c>
      <c r="I564" s="105">
        <v>8.5471015262967391</v>
      </c>
      <c r="J564" s="105">
        <v>7.9848470012109729</v>
      </c>
      <c r="K564" s="105">
        <v>8.0228339924677314</v>
      </c>
      <c r="L564" s="105">
        <v>8.397925730074542</v>
      </c>
      <c r="M564" s="105">
        <v>9.0504440288997419</v>
      </c>
      <c r="N564" s="105">
        <v>0</v>
      </c>
      <c r="O564" s="105">
        <v>0</v>
      </c>
      <c r="P564" s="105">
        <v>9.1401233561746871</v>
      </c>
      <c r="Q564" s="105">
        <v>9.1235282550386696</v>
      </c>
      <c r="R564" s="105">
        <v>9.2935443913299967</v>
      </c>
      <c r="S564" s="105">
        <v>9.8993407498139483</v>
      </c>
      <c r="T564" s="105">
        <v>10.013648271451796</v>
      </c>
      <c r="U564" s="105">
        <v>9.7739165562389143</v>
      </c>
      <c r="V564" s="105">
        <v>10.079030337093913</v>
      </c>
      <c r="W564" s="105">
        <v>10.959532706260068</v>
      </c>
      <c r="X564" s="105">
        <v>7.4517993286754987</v>
      </c>
      <c r="Y564" s="105">
        <v>6.6456169462971006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2.0787308821230246</v>
      </c>
      <c r="D565" s="99">
        <v>1.9515960423760719</v>
      </c>
      <c r="E565" s="99">
        <v>2.1039641605920383</v>
      </c>
      <c r="F565" s="99">
        <v>2.0634539104379632</v>
      </c>
      <c r="G565" s="99">
        <v>1.8305187968870997</v>
      </c>
      <c r="H565" s="99">
        <v>1.6790014441244123</v>
      </c>
      <c r="I565" s="99">
        <v>2.0867483381092882</v>
      </c>
      <c r="J565" s="99">
        <v>1.7915034156129421</v>
      </c>
      <c r="K565" s="99">
        <v>1.6411210253641424</v>
      </c>
      <c r="L565" s="99">
        <v>3.7545215034931654</v>
      </c>
      <c r="M565" s="99">
        <v>1.7856785002781355</v>
      </c>
      <c r="N565" s="99">
        <v>0</v>
      </c>
      <c r="O565" s="99">
        <v>0</v>
      </c>
      <c r="P565" s="99">
        <v>1.7507999028031982</v>
      </c>
      <c r="Q565" s="99">
        <v>2.0130508376038843</v>
      </c>
      <c r="R565" s="99">
        <v>1.9326511093349414</v>
      </c>
      <c r="S565" s="99">
        <v>2.3137365260346106</v>
      </c>
      <c r="T565" s="99">
        <v>2.3212596944968982</v>
      </c>
      <c r="U565" s="99">
        <v>2.0674663099808073</v>
      </c>
      <c r="V565" s="99">
        <v>2.1735202409197285</v>
      </c>
      <c r="W565" s="99">
        <v>2.415553769305939</v>
      </c>
      <c r="X565" s="99">
        <v>0.62521417922750988</v>
      </c>
      <c r="Y565" s="99">
        <v>0.44158208285308809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6.6011698659502214</v>
      </c>
      <c r="D566" s="99">
        <v>6.9687869872475234</v>
      </c>
      <c r="E566" s="99">
        <v>6.5764960640499543</v>
      </c>
      <c r="F566" s="99">
        <v>6.7247020152505721</v>
      </c>
      <c r="G566" s="99">
        <v>6.7382298494334494</v>
      </c>
      <c r="H566" s="99">
        <v>6.6231143093224665</v>
      </c>
      <c r="I566" s="99">
        <v>6.460353188187451</v>
      </c>
      <c r="J566" s="99">
        <v>6.1933435855980292</v>
      </c>
      <c r="K566" s="99">
        <v>6.3817129671035895</v>
      </c>
      <c r="L566" s="99">
        <v>4.6434042265813771</v>
      </c>
      <c r="M566" s="99">
        <v>7.2647655286216066</v>
      </c>
      <c r="N566" s="99">
        <v>0</v>
      </c>
      <c r="O566" s="99">
        <v>0</v>
      </c>
      <c r="P566" s="99">
        <v>7.389323453371488</v>
      </c>
      <c r="Q566" s="99">
        <v>7.1104774174347867</v>
      </c>
      <c r="R566" s="99">
        <v>7.3608932819950583</v>
      </c>
      <c r="S566" s="99">
        <v>7.5856042237793391</v>
      </c>
      <c r="T566" s="99">
        <v>7.6923885769548974</v>
      </c>
      <c r="U566" s="99">
        <v>7.7064502462581075</v>
      </c>
      <c r="V566" s="99">
        <v>7.9055100961741864</v>
      </c>
      <c r="W566" s="99">
        <v>8.5439789369541277</v>
      </c>
      <c r="X566" s="99">
        <v>6.8265851494479888</v>
      </c>
      <c r="Y566" s="99">
        <v>6.2040348634440114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8.7545685679413356</v>
      </c>
      <c r="D567" s="102">
        <v>8.6305573080938753</v>
      </c>
      <c r="E567" s="102">
        <v>9.0108140980325366</v>
      </c>
      <c r="F567" s="102">
        <v>8.922822579665155</v>
      </c>
      <c r="G567" s="102">
        <v>8.2048500609286776</v>
      </c>
      <c r="H567" s="102">
        <v>8.3818750013259624</v>
      </c>
      <c r="I567" s="102">
        <v>8.3249608781010718</v>
      </c>
      <c r="J567" s="102">
        <v>8.3362476549065239</v>
      </c>
      <c r="K567" s="102">
        <v>7.6095136801352403</v>
      </c>
      <c r="L567" s="102">
        <v>8.2251471261828097</v>
      </c>
      <c r="M567" s="102">
        <v>8.8013468947238707</v>
      </c>
      <c r="N567" s="102">
        <v>9.4126733141583401</v>
      </c>
      <c r="O567" s="102">
        <v>9.9060099560178756</v>
      </c>
      <c r="P567" s="102">
        <v>8.8381425173971326</v>
      </c>
      <c r="Q567" s="102">
        <v>9.2493978234758742</v>
      </c>
      <c r="R567" s="102">
        <v>9.3252137759645137</v>
      </c>
      <c r="S567" s="102">
        <v>9.8884502703160599</v>
      </c>
      <c r="T567" s="102">
        <v>9.97092587397354</v>
      </c>
      <c r="U567" s="102">
        <v>9.813730464758045</v>
      </c>
      <c r="V567" s="102">
        <v>10.19525611450227</v>
      </c>
      <c r="W567" s="102">
        <v>9.8353324630319676</v>
      </c>
      <c r="X567" s="102">
        <v>7.3681871111129098</v>
      </c>
      <c r="Y567" s="102">
        <v>6.8796295439232056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8.7544483217891909</v>
      </c>
      <c r="D568" s="105">
        <v>8.6301133229094127</v>
      </c>
      <c r="E568" s="105">
        <v>9.0106145559550157</v>
      </c>
      <c r="F568" s="105">
        <v>8.9229806213466389</v>
      </c>
      <c r="G568" s="105">
        <v>8.2055946964651412</v>
      </c>
      <c r="H568" s="105">
        <v>8.3843494638160418</v>
      </c>
      <c r="I568" s="105">
        <v>8.329392998564412</v>
      </c>
      <c r="J568" s="105">
        <v>8.3415462108876248</v>
      </c>
      <c r="K568" s="105">
        <v>7.6140492046825949</v>
      </c>
      <c r="L568" s="105">
        <v>8.2300999356677025</v>
      </c>
      <c r="M568" s="105">
        <v>8.8077772095415767</v>
      </c>
      <c r="N568" s="105">
        <v>9.4155314595965631</v>
      </c>
      <c r="O568" s="105">
        <v>9.9040652544800345</v>
      </c>
      <c r="P568" s="105">
        <v>8.8362291255440635</v>
      </c>
      <c r="Q568" s="105">
        <v>9.2476737541924106</v>
      </c>
      <c r="R568" s="105">
        <v>9.3252765103897932</v>
      </c>
      <c r="S568" s="105">
        <v>9.8901014063569903</v>
      </c>
      <c r="T568" s="105">
        <v>9.9797871828581233</v>
      </c>
      <c r="U568" s="105">
        <v>9.8227722085217639</v>
      </c>
      <c r="V568" s="105">
        <v>10.196631746805114</v>
      </c>
      <c r="W568" s="105">
        <v>9.8352024483849512</v>
      </c>
      <c r="X568" s="105">
        <v>7.3823844321011771</v>
      </c>
      <c r="Y568" s="105">
        <v>6.893563489372724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2.0969051740394877</v>
      </c>
      <c r="D569" s="99">
        <v>1.8871676683291727</v>
      </c>
      <c r="E569" s="99">
        <v>2.1845465964428032</v>
      </c>
      <c r="F569" s="99">
        <v>2.0953751736952069</v>
      </c>
      <c r="G569" s="99">
        <v>1.7518066142068884</v>
      </c>
      <c r="H569" s="99">
        <v>1.6948613495385716</v>
      </c>
      <c r="I569" s="99">
        <v>2.0336190856153031</v>
      </c>
      <c r="J569" s="99">
        <v>1.8732191748630032</v>
      </c>
      <c r="K569" s="99">
        <v>1.5546966016157011</v>
      </c>
      <c r="L569" s="99">
        <v>3.679498210513187</v>
      </c>
      <c r="M569" s="99">
        <v>1.7347125062623743</v>
      </c>
      <c r="N569" s="99">
        <v>2.403758133922214</v>
      </c>
      <c r="O569" s="99">
        <v>2.6443511173189371</v>
      </c>
      <c r="P569" s="99">
        <v>1.6906936527795611</v>
      </c>
      <c r="Q569" s="99">
        <v>2.0426674987615656</v>
      </c>
      <c r="R569" s="99">
        <v>1.9395691492834295</v>
      </c>
      <c r="S569" s="99">
        <v>2.3127691950258571</v>
      </c>
      <c r="T569" s="99">
        <v>2.3158737283420496</v>
      </c>
      <c r="U569" s="99">
        <v>2.0800714433498104</v>
      </c>
      <c r="V569" s="99">
        <v>2.1999797055200263</v>
      </c>
      <c r="W569" s="99">
        <v>2.1612106507942088</v>
      </c>
      <c r="X569" s="99">
        <v>0.62115430709218356</v>
      </c>
      <c r="Y569" s="99">
        <v>0.47380660653914286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6.6575431477497045</v>
      </c>
      <c r="D570" s="99">
        <v>6.7429456545802386</v>
      </c>
      <c r="E570" s="99">
        <v>6.8260679595122138</v>
      </c>
      <c r="F570" s="99">
        <v>6.8276054476514325</v>
      </c>
      <c r="G570" s="99">
        <v>6.453788082258253</v>
      </c>
      <c r="H570" s="99">
        <v>6.6894881142774718</v>
      </c>
      <c r="I570" s="99">
        <v>6.2957739129491097</v>
      </c>
      <c r="J570" s="99">
        <v>6.468327036024621</v>
      </c>
      <c r="K570" s="99">
        <v>6.0593526030668938</v>
      </c>
      <c r="L570" s="99">
        <v>4.5506017251545154</v>
      </c>
      <c r="M570" s="99">
        <v>7.0730647032792033</v>
      </c>
      <c r="N570" s="99">
        <v>7.0117733256743513</v>
      </c>
      <c r="O570" s="99">
        <v>7.2597141371610983</v>
      </c>
      <c r="P570" s="99">
        <v>7.1455354727645028</v>
      </c>
      <c r="Q570" s="99">
        <v>7.2050062554308445</v>
      </c>
      <c r="R570" s="99">
        <v>7.3857073611063617</v>
      </c>
      <c r="S570" s="99">
        <v>7.5773322113311306</v>
      </c>
      <c r="T570" s="99">
        <v>7.6639134545160763</v>
      </c>
      <c r="U570" s="99">
        <v>7.7427007651719535</v>
      </c>
      <c r="V570" s="99">
        <v>7.9966520412850883</v>
      </c>
      <c r="W570" s="99">
        <v>7.6739917975907428</v>
      </c>
      <c r="X570" s="99">
        <v>6.7612301250089928</v>
      </c>
      <c r="Y570" s="99">
        <v>6.41975688283358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5.6694218666270775</v>
      </c>
      <c r="D571" s="123">
        <v>5.660115380486987</v>
      </c>
      <c r="E571" s="123">
        <v>5.4053221947421441</v>
      </c>
      <c r="F571" s="123">
        <v>4.8106715679283205</v>
      </c>
      <c r="G571" s="123">
        <v>4.9114675528359948</v>
      </c>
      <c r="H571" s="123">
        <v>4.938269861760503</v>
      </c>
      <c r="I571" s="123">
        <v>5.102277742685625</v>
      </c>
      <c r="J571" s="123">
        <v>5.1151938231605607</v>
      </c>
      <c r="K571" s="123">
        <v>4.1093916929434009</v>
      </c>
      <c r="L571" s="123">
        <v>5.0924024704012556</v>
      </c>
      <c r="M571" s="123">
        <v>4.9915972694096702</v>
      </c>
      <c r="N571" s="123">
        <v>5.3137427284862548</v>
      </c>
      <c r="O571" s="123">
        <v>5.4296919374962362</v>
      </c>
      <c r="P571" s="123">
        <v>4.7541055432098611</v>
      </c>
      <c r="Q571" s="123">
        <v>4.9694870332782095</v>
      </c>
      <c r="R571" s="123">
        <v>4.8170596947045432</v>
      </c>
      <c r="S571" s="123">
        <v>5.0996330453164607</v>
      </c>
      <c r="T571" s="123">
        <v>5.0642345792864676</v>
      </c>
      <c r="U571" s="123">
        <v>5.0024448869487461</v>
      </c>
      <c r="V571" s="123">
        <v>5.2441259213025422</v>
      </c>
      <c r="W571" s="123">
        <v>4.9011176472974398</v>
      </c>
      <c r="X571" s="123">
        <v>5.4543330442687648</v>
      </c>
      <c r="Y571" s="123">
        <v>5.0020387710409313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X572" s="99">
        <v>0</v>
      </c>
      <c r="Y572" s="99">
        <v>0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5.5459344364873342</v>
      </c>
      <c r="D573" s="99">
        <v>5.6178920785662267</v>
      </c>
      <c r="E573" s="99">
        <v>5.244879793148109</v>
      </c>
      <c r="F573" s="99">
        <v>5.0926725771745982</v>
      </c>
      <c r="G573" s="99">
        <v>4.9409591431478743</v>
      </c>
      <c r="H573" s="99">
        <v>4.8753153226730204</v>
      </c>
      <c r="I573" s="99">
        <v>5.1125862749430011</v>
      </c>
      <c r="J573" s="99">
        <v>4.7656663937510899</v>
      </c>
      <c r="K573" s="99">
        <v>4.7943496556341714</v>
      </c>
      <c r="L573" s="99">
        <v>4.8841270448382339</v>
      </c>
      <c r="M573" s="99">
        <v>5.1044204609106956</v>
      </c>
      <c r="N573" s="99">
        <v>5.1395834731171783</v>
      </c>
      <c r="O573" s="99">
        <v>5.1217397558787408</v>
      </c>
      <c r="P573" s="99">
        <v>5.1357532901222145</v>
      </c>
      <c r="Q573" s="99">
        <v>5.0911526486556751</v>
      </c>
      <c r="R573" s="99">
        <v>4.6799581904226919</v>
      </c>
      <c r="S573" s="99">
        <v>5.0870141404602416</v>
      </c>
      <c r="T573" s="99">
        <v>4.9912074218378057</v>
      </c>
      <c r="U573" s="99">
        <v>5.0016156836225472</v>
      </c>
      <c r="V573" s="99">
        <v>5.4432170470224159</v>
      </c>
      <c r="W573" s="99">
        <v>5.1874521942187899</v>
      </c>
      <c r="X573" s="99">
        <v>5.1645983177024402</v>
      </c>
      <c r="Y573" s="99">
        <v>4.833696381397262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5.7577316712719773</v>
      </c>
      <c r="D574" s="110">
        <v>5.6949961539555902</v>
      </c>
      <c r="E574" s="110">
        <v>5.5356666887571633</v>
      </c>
      <c r="F574" s="110">
        <v>4.538167968462024</v>
      </c>
      <c r="G574" s="110">
        <v>4.8903057233456053</v>
      </c>
      <c r="H574" s="110">
        <v>4.9734565701184161</v>
      </c>
      <c r="I574" s="110">
        <v>5.0965470003503217</v>
      </c>
      <c r="J574" s="110">
        <v>5.2774771202883315</v>
      </c>
      <c r="K574" s="110">
        <v>3.7537477763972609</v>
      </c>
      <c r="L574" s="110">
        <v>5.2062404023423081</v>
      </c>
      <c r="M574" s="110">
        <v>4.9280363511484904</v>
      </c>
      <c r="N574" s="110">
        <v>5.393414828606069</v>
      </c>
      <c r="O574" s="110">
        <v>5.5725048224790026</v>
      </c>
      <c r="P574" s="110">
        <v>4.5896547817923068</v>
      </c>
      <c r="Q574" s="110">
        <v>4.9243212907895018</v>
      </c>
      <c r="R574" s="110">
        <v>4.8526933342665082</v>
      </c>
      <c r="S574" s="110">
        <v>5.1035199173661931</v>
      </c>
      <c r="T574" s="110">
        <v>5.0881032067912582</v>
      </c>
      <c r="U574" s="110">
        <v>5.0027235673973571</v>
      </c>
      <c r="V574" s="110">
        <v>5.1928160350285992</v>
      </c>
      <c r="W574" s="110">
        <v>4.8566006147909695</v>
      </c>
      <c r="X574" s="110">
        <v>5.4677729446308234</v>
      </c>
      <c r="Y574" s="110">
        <v>5.0199940682787334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1.1826353021982896</v>
      </c>
      <c r="D576" s="118">
        <f t="shared" si="275"/>
        <v>1.1852513778573628</v>
      </c>
      <c r="E576" s="118">
        <f t="shared" si="275"/>
        <v>1.1011286438462089</v>
      </c>
      <c r="F576" s="118">
        <f t="shared" si="275"/>
        <v>1.19276244723531</v>
      </c>
      <c r="G576" s="118">
        <f t="shared" si="275"/>
        <v>1.0375698168174377</v>
      </c>
      <c r="H576" s="118">
        <f t="shared" si="275"/>
        <v>0.86222987619781499</v>
      </c>
      <c r="I576" s="118">
        <f t="shared" si="275"/>
        <v>0.85468811400892553</v>
      </c>
      <c r="J576" s="118">
        <f t="shared" si="275"/>
        <v>0.66132653566649935</v>
      </c>
      <c r="K576" s="118">
        <f t="shared" si="275"/>
        <v>0.75684636285326712</v>
      </c>
      <c r="L576" s="118">
        <f t="shared" si="275"/>
        <v>0.74326660093293306</v>
      </c>
      <c r="M576" s="118">
        <f t="shared" si="275"/>
        <v>0.79236859414874228</v>
      </c>
      <c r="N576" s="118">
        <f t="shared" si="275"/>
        <v>0.69908339347338788</v>
      </c>
      <c r="O576" s="118">
        <f t="shared" si="275"/>
        <v>0.70865044989077541</v>
      </c>
      <c r="P576" s="118">
        <f t="shared" si="275"/>
        <v>0.67189236471361558</v>
      </c>
      <c r="Q576" s="118">
        <f t="shared" si="275"/>
        <v>0.6030780642157525</v>
      </c>
      <c r="R576" s="118">
        <f t="shared" ref="R576:V576" si="276">R577+R580+R582+R595</f>
        <v>0.44499446930753705</v>
      </c>
      <c r="S576" s="118">
        <f t="shared" si="276"/>
        <v>0.54066622582349122</v>
      </c>
      <c r="T576" s="118">
        <f t="shared" si="276"/>
        <v>0.53705745431664154</v>
      </c>
      <c r="U576" s="118">
        <f t="shared" si="276"/>
        <v>0.54343832812770221</v>
      </c>
      <c r="V576" s="118">
        <f t="shared" si="276"/>
        <v>0.4845254234622246</v>
      </c>
      <c r="W576" s="118">
        <f t="shared" ref="W576:Y576" si="277">W577+W580+W582+W595</f>
        <v>0.31949923350697057</v>
      </c>
      <c r="X576" s="118">
        <f t="shared" si="277"/>
        <v>0.1044136431520877</v>
      </c>
      <c r="Y576" s="118">
        <f t="shared" si="277"/>
        <v>0.20471597502098718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0.33286050930052641</v>
      </c>
      <c r="D582" s="123">
        <v>0.25146870863282311</v>
      </c>
      <c r="E582" s="123">
        <v>0.23747378898370522</v>
      </c>
      <c r="F582" s="123">
        <v>0.27353528939235217</v>
      </c>
      <c r="G582" s="123">
        <v>0.27953543112608964</v>
      </c>
      <c r="H582" s="123">
        <v>0.22044986630619501</v>
      </c>
      <c r="I582" s="123">
        <v>0.18411455081950628</v>
      </c>
      <c r="J582" s="123">
        <v>0.10671243594830813</v>
      </c>
      <c r="K582" s="123">
        <v>0.15555284790975163</v>
      </c>
      <c r="L582" s="123">
        <v>0.10995935787242331</v>
      </c>
      <c r="M582" s="123">
        <v>0.11757947315126568</v>
      </c>
      <c r="N582" s="123">
        <v>0.10732114647104643</v>
      </c>
      <c r="O582" s="123">
        <v>0.1134359463439166</v>
      </c>
      <c r="P582" s="123">
        <v>0.10466971641912703</v>
      </c>
      <c r="Q582" s="123">
        <v>9.7822653469791701E-2</v>
      </c>
      <c r="R582" s="123">
        <v>9.1563562438449125E-2</v>
      </c>
      <c r="S582" s="123">
        <v>0.10294962641647633</v>
      </c>
      <c r="T582" s="123">
        <v>8.8726184387345711E-2</v>
      </c>
      <c r="U582" s="123">
        <v>8.5529519923512431E-2</v>
      </c>
      <c r="V582" s="123">
        <v>7.9110232031132849E-2</v>
      </c>
      <c r="W582" s="123">
        <v>6.5957494908792547E-2</v>
      </c>
      <c r="X582" s="123">
        <v>2.1299619649809014E-2</v>
      </c>
      <c r="Y582" s="123">
        <v>3.5604805520379444E-2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3.1292505583224379</v>
      </c>
      <c r="D587" s="102">
        <v>3.2071915673420124</v>
      </c>
      <c r="E587" s="102">
        <v>3.111438395146036</v>
      </c>
      <c r="F587" s="102">
        <v>3.1400845206345243</v>
      </c>
      <c r="G587" s="102">
        <v>3.0507253780441759</v>
      </c>
      <c r="H587" s="102">
        <v>2.9444220038240752</v>
      </c>
      <c r="I587" s="102">
        <v>3.0176611087496994</v>
      </c>
      <c r="J587" s="102">
        <v>2.8058535008676695</v>
      </c>
      <c r="K587" s="102">
        <v>2.8027742841175192</v>
      </c>
      <c r="L587" s="102">
        <v>2.9146069615725274</v>
      </c>
      <c r="M587" s="102">
        <v>3.0990923763753861</v>
      </c>
      <c r="N587" s="102">
        <v>3.040407940092309</v>
      </c>
      <c r="O587" s="102">
        <v>2.9577864866047574</v>
      </c>
      <c r="P587" s="102">
        <v>2.8648111035046142</v>
      </c>
      <c r="Q587" s="102">
        <v>2.7715097503391868</v>
      </c>
      <c r="R587" s="102">
        <v>2.7665515082278769</v>
      </c>
      <c r="S587" s="102">
        <v>2.8927382197576419</v>
      </c>
      <c r="T587" s="102">
        <v>2.8783213804324084</v>
      </c>
      <c r="U587" s="102">
        <v>2.7730907100347011</v>
      </c>
      <c r="V587" s="102">
        <v>2.833402945467244</v>
      </c>
      <c r="W587" s="102">
        <v>3.0592107100925685</v>
      </c>
      <c r="X587" s="102">
        <v>2.067971460791576</v>
      </c>
      <c r="Y587" s="102">
        <v>1.8400185664767166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0.74941314478675969</v>
      </c>
      <c r="D588" s="105">
        <v>0.7016622124076185</v>
      </c>
      <c r="E588" s="105">
        <v>0.75410330080623611</v>
      </c>
      <c r="F588" s="105">
        <v>0.73726478039675047</v>
      </c>
      <c r="G588" s="105">
        <v>0.65176847590233999</v>
      </c>
      <c r="H588" s="105">
        <v>0.59556890556526909</v>
      </c>
      <c r="I588" s="105">
        <v>0.73714747353634646</v>
      </c>
      <c r="J588" s="105">
        <v>0.62982728167055568</v>
      </c>
      <c r="K588" s="105">
        <v>0.57368899534630902</v>
      </c>
      <c r="L588" s="105">
        <v>1.3038065223851216</v>
      </c>
      <c r="M588" s="105">
        <v>0.61186348807962454</v>
      </c>
      <c r="N588" s="105">
        <v>0</v>
      </c>
      <c r="O588" s="105">
        <v>0</v>
      </c>
      <c r="P588" s="105">
        <v>0.54900857471445297</v>
      </c>
      <c r="Q588" s="105">
        <v>0.61168131383437485</v>
      </c>
      <c r="R588" s="105">
        <v>0.5756765511560723</v>
      </c>
      <c r="S588" s="105">
        <v>0.67677006641433313</v>
      </c>
      <c r="T588" s="105">
        <v>0.66817549314817037</v>
      </c>
      <c r="U588" s="105">
        <v>0.58717012102823785</v>
      </c>
      <c r="V588" s="105">
        <v>0.61086523995308084</v>
      </c>
      <c r="W588" s="105">
        <v>0.67457305878034657</v>
      </c>
      <c r="X588" s="105">
        <v>0.17384248848488326</v>
      </c>
      <c r="Y588" s="105">
        <v>0.12251437870667346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0.74941314478675969</v>
      </c>
      <c r="D589" s="99">
        <v>0.7016622124076185</v>
      </c>
      <c r="E589" s="99">
        <v>0.75410330080623611</v>
      </c>
      <c r="F589" s="99">
        <v>0.73726478039675047</v>
      </c>
      <c r="G589" s="99">
        <v>0.65176847590233999</v>
      </c>
      <c r="H589" s="99">
        <v>0.59556890556526909</v>
      </c>
      <c r="I589" s="99">
        <v>0.73714747353634646</v>
      </c>
      <c r="J589" s="99">
        <v>0.62982728167055568</v>
      </c>
      <c r="K589" s="99">
        <v>0.57368899534630902</v>
      </c>
      <c r="L589" s="99">
        <v>1.3038065223851216</v>
      </c>
      <c r="M589" s="99">
        <v>0.61186348807962454</v>
      </c>
      <c r="N589" s="99">
        <v>0</v>
      </c>
      <c r="O589" s="99">
        <v>0</v>
      </c>
      <c r="P589" s="99">
        <v>0.54900857471445297</v>
      </c>
      <c r="Q589" s="99">
        <v>0.61168131383437485</v>
      </c>
      <c r="R589" s="99">
        <v>0.5756765511560723</v>
      </c>
      <c r="S589" s="99">
        <v>0.67677006641433313</v>
      </c>
      <c r="T589" s="99">
        <v>0.66817549314817037</v>
      </c>
      <c r="U589" s="99">
        <v>0.58717012102823785</v>
      </c>
      <c r="V589" s="99">
        <v>0.61086523995308084</v>
      </c>
      <c r="W589" s="99">
        <v>0.67457305878034657</v>
      </c>
      <c r="X589" s="99">
        <v>0.17384248848488326</v>
      </c>
      <c r="Y589" s="99">
        <v>0.12251437870667346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0.84977479289776325</v>
      </c>
      <c r="D595" s="123">
        <v>0.93378266922453979</v>
      </c>
      <c r="E595" s="123">
        <v>0.86365485486250371</v>
      </c>
      <c r="F595" s="123">
        <v>0.91922715784295783</v>
      </c>
      <c r="G595" s="123">
        <v>0.75803438569134796</v>
      </c>
      <c r="H595" s="123">
        <v>0.64178000989161998</v>
      </c>
      <c r="I595" s="123">
        <v>0.6705735631894193</v>
      </c>
      <c r="J595" s="123">
        <v>0.5546140997181912</v>
      </c>
      <c r="K595" s="123">
        <v>0.60129351494351546</v>
      </c>
      <c r="L595" s="123">
        <v>0.63330724306050978</v>
      </c>
      <c r="M595" s="123">
        <v>0.67478912099747657</v>
      </c>
      <c r="N595" s="123">
        <v>0.59176224700234148</v>
      </c>
      <c r="O595" s="123">
        <v>0.59521450354685879</v>
      </c>
      <c r="P595" s="123">
        <v>0.56722264829448854</v>
      </c>
      <c r="Q595" s="123">
        <v>0.50525541074596081</v>
      </c>
      <c r="R595" s="123">
        <v>0.3534309068690879</v>
      </c>
      <c r="S595" s="123">
        <v>0.43771659940701491</v>
      </c>
      <c r="T595" s="123">
        <v>0.44833126992929578</v>
      </c>
      <c r="U595" s="123">
        <v>0.45790880820418983</v>
      </c>
      <c r="V595" s="123">
        <v>0.40541519143109173</v>
      </c>
      <c r="W595" s="123">
        <v>0.25354173859817802</v>
      </c>
      <c r="X595" s="123">
        <v>8.3114023502278686E-2</v>
      </c>
      <c r="Y595" s="123">
        <v>0.16911116950060773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2.0380517435085661</v>
      </c>
      <c r="D597" s="99">
        <v>2.0641299537115971</v>
      </c>
      <c r="E597" s="99">
        <v>1.9267366529054974</v>
      </c>
      <c r="F597" s="99">
        <v>1.8704916062612316</v>
      </c>
      <c r="G597" s="99">
        <v>1.8144477527529663</v>
      </c>
      <c r="H597" s="99">
        <v>1.7900250888946114</v>
      </c>
      <c r="I597" s="99">
        <v>1.8768098241529281</v>
      </c>
      <c r="J597" s="99">
        <v>1.7491476347136021</v>
      </c>
      <c r="K597" s="99">
        <v>1.759364163176997</v>
      </c>
      <c r="L597" s="99">
        <v>1.7919925187985788</v>
      </c>
      <c r="M597" s="99">
        <v>1.8725670056446231</v>
      </c>
      <c r="N597" s="99">
        <v>1.8853251396394457</v>
      </c>
      <c r="O597" s="99">
        <v>1.8786953667739446</v>
      </c>
      <c r="P597" s="99">
        <v>1.8835999265339658</v>
      </c>
      <c r="Q597" s="99">
        <v>1.8662916095103663</v>
      </c>
      <c r="R597" s="99">
        <v>1.7132669939796996</v>
      </c>
      <c r="S597" s="99">
        <v>1.8587832183315465</v>
      </c>
      <c r="T597" s="99">
        <v>1.8200212940714755</v>
      </c>
      <c r="U597" s="99">
        <v>1.8203994628279496</v>
      </c>
      <c r="V597" s="99">
        <v>1.9784954047649972</v>
      </c>
      <c r="W597" s="99">
        <v>1.8843278615638377</v>
      </c>
      <c r="X597" s="99">
        <v>1.8748697824394118</v>
      </c>
      <c r="Y597" s="99">
        <v>1.7546364889718262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137452</v>
      </c>
      <c r="C5" s="120">
        <v>122137</v>
      </c>
      <c r="D5" s="120">
        <v>100702</v>
      </c>
      <c r="E5" s="120">
        <v>81307</v>
      </c>
      <c r="F5" s="120">
        <v>58727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137452</v>
      </c>
      <c r="C7" s="52">
        <v>122137</v>
      </c>
      <c r="D7" s="52">
        <v>100702</v>
      </c>
      <c r="E7" s="52">
        <v>81307</v>
      </c>
      <c r="F7" s="52">
        <v>58727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8946</v>
      </c>
      <c r="C9" s="52">
        <v>8988</v>
      </c>
      <c r="D9" s="52">
        <v>8764</v>
      </c>
      <c r="E9" s="52">
        <v>7473</v>
      </c>
      <c r="F9" s="52">
        <v>6123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132592</v>
      </c>
      <c r="C13" s="52">
        <v>117841</v>
      </c>
      <c r="D13" s="52">
        <v>97165</v>
      </c>
      <c r="E13" s="52">
        <v>78451</v>
      </c>
      <c r="F13" s="52">
        <v>56668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1108</v>
      </c>
    </row>
    <row r="14" spans="1:105" ht="12" customHeight="1" x14ac:dyDescent="0.25">
      <c r="A14" s="97" t="s">
        <v>121</v>
      </c>
      <c r="B14" s="52">
        <v>4860</v>
      </c>
      <c r="C14" s="52">
        <v>4296</v>
      </c>
      <c r="D14" s="52">
        <v>3537</v>
      </c>
      <c r="E14" s="52">
        <v>2856</v>
      </c>
      <c r="F14" s="52">
        <v>2059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62754</v>
      </c>
      <c r="C16" s="52">
        <v>55518</v>
      </c>
      <c r="D16" s="52">
        <v>45731</v>
      </c>
      <c r="E16" s="52">
        <v>36862</v>
      </c>
      <c r="F16" s="52">
        <v>26566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74698</v>
      </c>
      <c r="C17" s="36">
        <v>66619</v>
      </c>
      <c r="D17" s="36">
        <v>54971</v>
      </c>
      <c r="E17" s="36">
        <v>44445</v>
      </c>
      <c r="F17" s="36">
        <v>32161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15315</v>
      </c>
      <c r="D21" s="52">
        <v>21435</v>
      </c>
      <c r="E21" s="52">
        <v>19395</v>
      </c>
      <c r="F21" s="52">
        <v>22580</v>
      </c>
      <c r="G21" s="52">
        <v>58727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1398</v>
      </c>
      <c r="D23" s="52">
        <v>1401</v>
      </c>
      <c r="E23" s="52">
        <v>1418</v>
      </c>
      <c r="F23" s="52">
        <v>1468</v>
      </c>
      <c r="G23" s="52">
        <v>6123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20717</v>
      </c>
      <c r="D27" s="52">
        <v>20730</v>
      </c>
      <c r="E27" s="52">
        <v>20798</v>
      </c>
      <c r="F27" s="52">
        <v>21783</v>
      </c>
      <c r="G27" s="52">
        <v>56668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759</v>
      </c>
      <c r="D28" s="52">
        <v>760</v>
      </c>
      <c r="E28" s="52">
        <v>762</v>
      </c>
      <c r="F28" s="52">
        <v>797</v>
      </c>
      <c r="G28" s="52">
        <v>2059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9805</v>
      </c>
      <c r="D30" s="52">
        <v>9811</v>
      </c>
      <c r="E30" s="52">
        <v>9840</v>
      </c>
      <c r="F30" s="52">
        <v>10296</v>
      </c>
      <c r="G30" s="52">
        <v>26566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11672</v>
      </c>
      <c r="D31" s="36">
        <v>11678</v>
      </c>
      <c r="E31" s="36">
        <v>11721</v>
      </c>
      <c r="F31" s="36">
        <v>12284</v>
      </c>
      <c r="G31" s="36">
        <v>32161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1440</v>
      </c>
      <c r="D37" s="52">
        <v>1177</v>
      </c>
      <c r="E37" s="52">
        <v>127</v>
      </c>
      <c r="F37" s="52">
        <v>118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5966</v>
      </c>
      <c r="D41" s="52">
        <v>54</v>
      </c>
      <c r="E41" s="52">
        <v>2084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195</v>
      </c>
      <c r="D42" s="52">
        <v>1</v>
      </c>
      <c r="E42" s="52">
        <v>81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2569</v>
      </c>
      <c r="D44" s="52">
        <v>24</v>
      </c>
      <c r="E44" s="52">
        <v>971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3593</v>
      </c>
      <c r="D45" s="36">
        <v>30</v>
      </c>
      <c r="E45" s="36">
        <v>1195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1440</v>
      </c>
      <c r="D65" s="52">
        <v>1177</v>
      </c>
      <c r="E65" s="52">
        <v>127</v>
      </c>
      <c r="F65" s="52">
        <v>118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5966</v>
      </c>
      <c r="D69" s="52">
        <f t="shared" si="6"/>
        <v>54</v>
      </c>
      <c r="E69" s="52">
        <f t="shared" si="6"/>
        <v>2084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195</v>
      </c>
      <c r="D70" s="52">
        <f t="shared" si="9"/>
        <v>1</v>
      </c>
      <c r="E70" s="52">
        <f t="shared" si="9"/>
        <v>81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2569</v>
      </c>
      <c r="D72" s="52">
        <v>24</v>
      </c>
      <c r="E72" s="52">
        <v>971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3593</v>
      </c>
      <c r="D73" s="36">
        <v>30</v>
      </c>
      <c r="E73" s="36">
        <v>1195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X82" s="138">
        <f>RES_hhdet_numvin!X110</f>
        <v>0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X84" s="138">
        <f>RES_hhdet_numvin!X112</f>
        <v>0</v>
      </c>
      <c r="Y84" s="138">
        <f>RES_hhdet_numvin!Y112</f>
        <v>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146.86380446986857</v>
      </c>
      <c r="C98" s="117">
        <f t="shared" si="12"/>
        <v>141.74033187546627</v>
      </c>
      <c r="D98" s="117">
        <f t="shared" si="12"/>
        <v>96.077460898173555</v>
      </c>
      <c r="E98" s="117">
        <f t="shared" si="12"/>
        <v>93.878485459008644</v>
      </c>
      <c r="F98" s="117">
        <f t="shared" si="12"/>
        <v>89.514042578924588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121.41556171368893</v>
      </c>
      <c r="C99" s="122">
        <f t="shared" si="15"/>
        <v>119.46188060090577</v>
      </c>
      <c r="D99" s="122">
        <f t="shared" si="15"/>
        <v>77.647569940794469</v>
      </c>
      <c r="E99" s="122">
        <f t="shared" si="15"/>
        <v>78.233655381128315</v>
      </c>
      <c r="F99" s="122">
        <f t="shared" si="15"/>
        <v>78.85894936765591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1670</v>
      </c>
    </row>
    <row r="100" spans="1:105" ht="12" customHeight="1" x14ac:dyDescent="0.25">
      <c r="A100" s="97" t="s">
        <v>197</v>
      </c>
      <c r="B100" s="98">
        <v>120.95159071367149</v>
      </c>
      <c r="C100" s="98">
        <v>119.0169389509888</v>
      </c>
      <c r="D100" s="98">
        <v>77.362166809974198</v>
      </c>
      <c r="E100" s="98">
        <v>77.959329320722262</v>
      </c>
      <c r="F100" s="98">
        <v>78.580309544282031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1671</v>
      </c>
    </row>
    <row r="101" spans="1:105" ht="12" customHeight="1" x14ac:dyDescent="0.25">
      <c r="A101" s="97" t="s">
        <v>53</v>
      </c>
      <c r="B101" s="98">
        <v>0.46397100001743091</v>
      </c>
      <c r="C101" s="98">
        <v>0.44494164991697444</v>
      </c>
      <c r="D101" s="98">
        <v>0.28540313082027602</v>
      </c>
      <c r="E101" s="98">
        <v>0.27432606040605584</v>
      </c>
      <c r="F101" s="98">
        <v>0.27863982337388182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0.24422212751363198</v>
      </c>
      <c r="C102" s="122">
        <f t="shared" si="18"/>
        <v>0.29924280779742324</v>
      </c>
      <c r="D102" s="122">
        <f t="shared" si="18"/>
        <v>0.22504606631012047</v>
      </c>
      <c r="E102" s="122">
        <f t="shared" si="18"/>
        <v>0.65936699571216373</v>
      </c>
      <c r="F102" s="122">
        <f t="shared" si="18"/>
        <v>0.16709341499509381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1673</v>
      </c>
    </row>
    <row r="103" spans="1:105" ht="12" customHeight="1" x14ac:dyDescent="0.25">
      <c r="A103" s="97" t="s">
        <v>53</v>
      </c>
      <c r="B103" s="98">
        <v>0.24422212751363198</v>
      </c>
      <c r="C103" s="98">
        <v>0.29924280779742324</v>
      </c>
      <c r="D103" s="98">
        <v>0.22504606631012047</v>
      </c>
      <c r="E103" s="98">
        <v>0.65936699571216373</v>
      </c>
      <c r="F103" s="98">
        <v>0.16709341499509381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1674</v>
      </c>
    </row>
    <row r="104" spans="1:105" ht="12" customHeight="1" x14ac:dyDescent="0.25">
      <c r="A104" s="121" t="s">
        <v>55</v>
      </c>
      <c r="B104" s="122">
        <v>15.514499431592103</v>
      </c>
      <c r="C104" s="122">
        <v>13.313751513762234</v>
      </c>
      <c r="D104" s="122">
        <v>10.969135503525067</v>
      </c>
      <c r="E104" s="122">
        <v>9.3623553703593458</v>
      </c>
      <c r="F104" s="122">
        <v>6.8048927744977199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15.091643973843857</v>
      </c>
      <c r="C109" s="101">
        <v>12.954334227197913</v>
      </c>
      <c r="D109" s="101">
        <v>10.675859014535098</v>
      </c>
      <c r="E109" s="101">
        <v>9.1093908215855937</v>
      </c>
      <c r="F109" s="101">
        <v>6.6218000107981005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1680</v>
      </c>
    </row>
    <row r="110" spans="1:105" ht="12" customHeight="1" x14ac:dyDescent="0.25">
      <c r="A110" s="107" t="s">
        <v>121</v>
      </c>
      <c r="B110" s="104">
        <v>0.42285545774824662</v>
      </c>
      <c r="C110" s="104">
        <v>0.35941728656432143</v>
      </c>
      <c r="D110" s="104">
        <v>0.29327648898996905</v>
      </c>
      <c r="E110" s="104">
        <v>0.25296454877375302</v>
      </c>
      <c r="F110" s="104">
        <v>0.18309276369961969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0.13982810368973</v>
      </c>
      <c r="C111" s="98">
        <v>0.11313426968404815</v>
      </c>
      <c r="D111" s="98">
        <v>8.4992814284185383E-2</v>
      </c>
      <c r="E111" s="98">
        <v>8.0412547628850264E-2</v>
      </c>
      <c r="F111" s="98">
        <v>5.6513138214891318E-2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0.28302735405851664</v>
      </c>
      <c r="C112" s="98">
        <v>0.24628301688027329</v>
      </c>
      <c r="D112" s="98">
        <v>0.20828367470578368</v>
      </c>
      <c r="E112" s="98">
        <v>0.17255200114490274</v>
      </c>
      <c r="F112" s="98">
        <v>0.12657962548472837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9.6895211970738959</v>
      </c>
      <c r="C113" s="122">
        <v>8.6654569530008345</v>
      </c>
      <c r="D113" s="122">
        <v>7.2357093875439089</v>
      </c>
      <c r="E113" s="122">
        <v>5.6231077118088244</v>
      </c>
      <c r="F113" s="122">
        <v>3.6831070217758737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1684</v>
      </c>
    </row>
    <row r="114" spans="1:105" ht="12" customHeight="1" x14ac:dyDescent="0.25">
      <c r="A114" s="97" t="s">
        <v>50</v>
      </c>
      <c r="B114" s="98">
        <v>5.0770549312680426</v>
      </c>
      <c r="C114" s="98">
        <v>4.322559913047086</v>
      </c>
      <c r="D114" s="98">
        <v>3.6495122139679017</v>
      </c>
      <c r="E114" s="98">
        <v>2.7757166719425101</v>
      </c>
      <c r="F114" s="98">
        <v>1.9702369321348514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4.6124662658058533</v>
      </c>
      <c r="C115" s="33">
        <v>4.3428970399537477</v>
      </c>
      <c r="D115" s="33">
        <v>3.5861971735760072</v>
      </c>
      <c r="E115" s="33">
        <v>2.8473910398663138</v>
      </c>
      <c r="F115" s="33">
        <v>1.7128700896410223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110.66843534200267</v>
      </c>
      <c r="C117" s="117">
        <f t="shared" si="19"/>
        <v>107.12291088824851</v>
      </c>
      <c r="D117" s="117">
        <f t="shared" si="19"/>
        <v>72.399286483365557</v>
      </c>
      <c r="E117" s="117">
        <f t="shared" si="19"/>
        <v>71.513457481132832</v>
      </c>
      <c r="F117" s="117">
        <f t="shared" si="19"/>
        <v>67.905150368730759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92.908851830197491</v>
      </c>
      <c r="C118" s="122">
        <f t="shared" si="22"/>
        <v>91.411142864609474</v>
      </c>
      <c r="D118" s="122">
        <f t="shared" si="22"/>
        <v>59.414317842185</v>
      </c>
      <c r="E118" s="122">
        <f t="shared" si="22"/>
        <v>59.85965987975127</v>
      </c>
      <c r="F118" s="122">
        <f t="shared" si="22"/>
        <v>60.338596939743603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1838</v>
      </c>
    </row>
    <row r="119" spans="1:105" ht="12" customHeight="1" x14ac:dyDescent="0.25">
      <c r="A119" s="97" t="s">
        <v>197</v>
      </c>
      <c r="B119" s="98">
        <v>92.444880830180054</v>
      </c>
      <c r="C119" s="98">
        <v>90.966201214692504</v>
      </c>
      <c r="D119" s="98">
        <v>59.128914711364722</v>
      </c>
      <c r="E119" s="98">
        <v>59.585333819345216</v>
      </c>
      <c r="F119" s="98">
        <v>60.059957116369723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1839</v>
      </c>
    </row>
    <row r="120" spans="1:105" ht="12" customHeight="1" x14ac:dyDescent="0.25">
      <c r="A120" s="97" t="s">
        <v>53</v>
      </c>
      <c r="B120" s="98">
        <v>0.46397100001743091</v>
      </c>
      <c r="C120" s="98">
        <v>0.44494164991697444</v>
      </c>
      <c r="D120" s="98">
        <v>0.28540313082027602</v>
      </c>
      <c r="E120" s="98">
        <v>0.27432606040605584</v>
      </c>
      <c r="F120" s="98">
        <v>0.27863982337388182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0.44277604144936811</v>
      </c>
      <c r="C121" s="122">
        <f t="shared" si="25"/>
        <v>0.5619416416474845</v>
      </c>
      <c r="D121" s="122">
        <f t="shared" si="25"/>
        <v>0.43805617006980735</v>
      </c>
      <c r="E121" s="122">
        <f t="shared" si="25"/>
        <v>1.3058267251505831</v>
      </c>
      <c r="F121" s="122">
        <f t="shared" si="25"/>
        <v>0.3390520336828779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1841</v>
      </c>
    </row>
    <row r="122" spans="1:105" ht="12" customHeight="1" x14ac:dyDescent="0.25">
      <c r="A122" s="97" t="s">
        <v>53</v>
      </c>
      <c r="B122" s="98">
        <v>0.44277604144936811</v>
      </c>
      <c r="C122" s="98">
        <v>0.5619416416474845</v>
      </c>
      <c r="D122" s="98">
        <v>0.43805617006980735</v>
      </c>
      <c r="E122" s="98">
        <v>1.3058267251505831</v>
      </c>
      <c r="F122" s="98">
        <v>0.3390520336828779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1842</v>
      </c>
    </row>
    <row r="123" spans="1:105" ht="12" customHeight="1" x14ac:dyDescent="0.25">
      <c r="A123" s="121" t="s">
        <v>55</v>
      </c>
      <c r="B123" s="122">
        <v>10.712564564043017</v>
      </c>
      <c r="C123" s="122">
        <v>9.2074207517565458</v>
      </c>
      <c r="D123" s="122">
        <v>7.5900854265139701</v>
      </c>
      <c r="E123" s="122">
        <v>6.4845944255026602</v>
      </c>
      <c r="F123" s="122">
        <v>4.7182330327373538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10.333791874076708</v>
      </c>
      <c r="C128" s="101">
        <v>8.883566756977487</v>
      </c>
      <c r="D128" s="101">
        <v>7.3235087984194029</v>
      </c>
      <c r="E128" s="101">
        <v>6.2568206057285991</v>
      </c>
      <c r="F128" s="101">
        <v>4.5528064342150181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1848</v>
      </c>
    </row>
    <row r="129" spans="1:105" ht="12" customHeight="1" x14ac:dyDescent="0.25">
      <c r="A129" s="107" t="s">
        <v>121</v>
      </c>
      <c r="B129" s="104">
        <v>0.37877268996630881</v>
      </c>
      <c r="C129" s="104">
        <v>0.3238539947790583</v>
      </c>
      <c r="D129" s="104">
        <v>0.26657662809456711</v>
      </c>
      <c r="E129" s="104">
        <v>0.227773819774061</v>
      </c>
      <c r="F129" s="104">
        <v>0.16542659852233582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9.5745335907792162E-2</v>
      </c>
      <c r="C130" s="98">
        <v>7.7570977898784976E-2</v>
      </c>
      <c r="D130" s="98">
        <v>5.8292953388783431E-2</v>
      </c>
      <c r="E130" s="98">
        <v>5.5221818629158266E-2</v>
      </c>
      <c r="F130" s="98">
        <v>3.8846973037607452E-2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0.28302735405851664</v>
      </c>
      <c r="C131" s="98">
        <v>0.24628301688027329</v>
      </c>
      <c r="D131" s="98">
        <v>0.20828367470578368</v>
      </c>
      <c r="E131" s="98">
        <v>0.17255200114490274</v>
      </c>
      <c r="F131" s="98">
        <v>0.12657962548472837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6.6042429063127948</v>
      </c>
      <c r="C132" s="122">
        <v>5.942405630235017</v>
      </c>
      <c r="D132" s="122">
        <v>4.9568270445967837</v>
      </c>
      <c r="E132" s="122">
        <v>3.8633764507283308</v>
      </c>
      <c r="F132" s="122">
        <v>2.5092683625669254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1852</v>
      </c>
    </row>
    <row r="133" spans="1:105" ht="12" customHeight="1" x14ac:dyDescent="0.25">
      <c r="A133" s="97" t="s">
        <v>50</v>
      </c>
      <c r="B133" s="98">
        <v>3.1064301855574525</v>
      </c>
      <c r="C133" s="98">
        <v>2.6460331898011025</v>
      </c>
      <c r="D133" s="98">
        <v>2.2342653419866458</v>
      </c>
      <c r="E133" s="98">
        <v>1.700010449454185</v>
      </c>
      <c r="F133" s="98">
        <v>1.2070793779952214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3.4978127207553422</v>
      </c>
      <c r="C134" s="33">
        <v>3.296372440433915</v>
      </c>
      <c r="D134" s="33">
        <v>2.7225617026101374</v>
      </c>
      <c r="E134" s="33">
        <v>2.1633660012741456</v>
      </c>
      <c r="F134" s="33">
        <v>1.3021889845717038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0.75354465820547389</v>
      </c>
      <c r="C136" s="119">
        <f t="shared" si="26"/>
        <v>0.75576873195391703</v>
      </c>
      <c r="D136" s="119">
        <f t="shared" si="26"/>
        <v>0.75355120552256261</v>
      </c>
      <c r="E136" s="119">
        <f t="shared" si="26"/>
        <v>0.76176620374173654</v>
      </c>
      <c r="F136" s="119">
        <f t="shared" si="26"/>
        <v>0.75859773966591604</v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2005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0.76521370505443653</v>
      </c>
      <c r="C137" s="124">
        <f t="shared" si="29"/>
        <v>0.76519089105915505</v>
      </c>
      <c r="D137" s="124">
        <f t="shared" si="29"/>
        <v>0.76517935960504435</v>
      </c>
      <c r="E137" s="124">
        <f t="shared" si="29"/>
        <v>0.76513949895521227</v>
      </c>
      <c r="F137" s="124">
        <f t="shared" si="29"/>
        <v>0.76514583853296358</v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2006</v>
      </c>
    </row>
    <row r="138" spans="1:105" ht="12" customHeight="1" x14ac:dyDescent="0.25">
      <c r="A138" s="97" t="s">
        <v>197</v>
      </c>
      <c r="B138" s="111">
        <f t="shared" ref="B138:Q138" si="32">IF(B119=0,"",B119/B100)</f>
        <v>0.76431306347201888</v>
      </c>
      <c r="C138" s="111">
        <f t="shared" si="32"/>
        <v>0.76431306347201888</v>
      </c>
      <c r="D138" s="111">
        <f t="shared" si="32"/>
        <v>0.76431306347201888</v>
      </c>
      <c r="E138" s="111">
        <f t="shared" si="32"/>
        <v>0.76431306347201888</v>
      </c>
      <c r="F138" s="111">
        <f t="shared" si="32"/>
        <v>0.76431306347201888</v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2007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2008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1.8130054223880809</v>
      </c>
      <c r="C140" s="124">
        <f t="shared" si="38"/>
        <v>1.8778785220726142</v>
      </c>
      <c r="D140" s="124">
        <f t="shared" si="38"/>
        <v>1.9465177830131557</v>
      </c>
      <c r="E140" s="124">
        <f t="shared" si="38"/>
        <v>1.9804247613883015</v>
      </c>
      <c r="F140" s="124">
        <f t="shared" si="38"/>
        <v>2.0291166692166365</v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2009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1.8130054223880809</v>
      </c>
      <c r="C141" s="111">
        <f t="shared" si="41"/>
        <v>1.8778785220726142</v>
      </c>
      <c r="D141" s="111">
        <f t="shared" si="41"/>
        <v>1.9465177830131557</v>
      </c>
      <c r="E141" s="111">
        <f t="shared" si="41"/>
        <v>1.9804247613883015</v>
      </c>
      <c r="F141" s="111">
        <f t="shared" si="41"/>
        <v>2.0291166692166365</v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2010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0.69048728328476205</v>
      </c>
      <c r="C142" s="124">
        <f t="shared" si="44"/>
        <v>0.69157222457088574</v>
      </c>
      <c r="D142" s="124">
        <f t="shared" si="44"/>
        <v>0.69194928115117216</v>
      </c>
      <c r="E142" s="124">
        <f t="shared" si="44"/>
        <v>0.69262425628837976</v>
      </c>
      <c r="F142" s="124">
        <f t="shared" si="44"/>
        <v>0.69335890940406686</v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0.68473599642204397</v>
      </c>
      <c r="C147" s="112">
        <f t="shared" si="59"/>
        <v>0.68576019432370683</v>
      </c>
      <c r="D147" s="112">
        <f t="shared" si="59"/>
        <v>0.6859877775126576</v>
      </c>
      <c r="E147" s="112">
        <f t="shared" si="59"/>
        <v>0.68685389926431195</v>
      </c>
      <c r="F147" s="112">
        <f t="shared" si="59"/>
        <v>0.68754816315666489</v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2016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0.89574979588371983</v>
      </c>
      <c r="C148" s="113">
        <f t="shared" si="62"/>
        <v>0.90105291783482788</v>
      </c>
      <c r="D148" s="113">
        <f t="shared" si="62"/>
        <v>0.9089601045506408</v>
      </c>
      <c r="E148" s="113">
        <f t="shared" si="62"/>
        <v>0.90041794740881986</v>
      </c>
      <c r="F148" s="113">
        <f t="shared" si="62"/>
        <v>0.90351248831293618</v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0.68473599642204397</v>
      </c>
      <c r="C149" s="111">
        <f t="shared" si="65"/>
        <v>0.68565411802647125</v>
      </c>
      <c r="D149" s="111">
        <f t="shared" si="65"/>
        <v>0.68585743253391718</v>
      </c>
      <c r="E149" s="111">
        <f t="shared" si="65"/>
        <v>0.68673136540877211</v>
      </c>
      <c r="F149" s="111">
        <f t="shared" si="65"/>
        <v>0.68739720115863612</v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0.68158609408968385</v>
      </c>
      <c r="C151" s="124">
        <f t="shared" si="71"/>
        <v>0.68575790780163892</v>
      </c>
      <c r="D151" s="124">
        <f t="shared" si="71"/>
        <v>0.6850505982357219</v>
      </c>
      <c r="E151" s="124">
        <f t="shared" si="71"/>
        <v>0.68705360962853967</v>
      </c>
      <c r="F151" s="124">
        <f t="shared" si="71"/>
        <v>0.68129118913222297</v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2020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0.61185672158595139</v>
      </c>
      <c r="C152" s="111">
        <f t="shared" si="74"/>
        <v>0.61214494258700614</v>
      </c>
      <c r="D152" s="111">
        <f t="shared" si="74"/>
        <v>0.61220930661236495</v>
      </c>
      <c r="E152" s="111">
        <f t="shared" si="74"/>
        <v>0.61245820462809653</v>
      </c>
      <c r="F152" s="111">
        <f t="shared" si="74"/>
        <v>0.61265696440239281</v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0.75833892741635744</v>
      </c>
      <c r="C153" s="45">
        <f t="shared" si="77"/>
        <v>0.75902615468614054</v>
      </c>
      <c r="D153" s="45">
        <f t="shared" si="77"/>
        <v>0.75917791767576226</v>
      </c>
      <c r="E153" s="45">
        <f t="shared" si="77"/>
        <v>0.75977130326845321</v>
      </c>
      <c r="F153" s="45">
        <f t="shared" si="77"/>
        <v>0.76023803115425548</v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13.412923172913048</v>
      </c>
      <c r="C155" s="117">
        <f t="shared" si="80"/>
        <v>11.419644815529637</v>
      </c>
      <c r="D155" s="117">
        <f t="shared" si="80"/>
        <v>9.6415397523251514</v>
      </c>
      <c r="E155" s="117">
        <f t="shared" si="80"/>
        <v>7.3330848246780995</v>
      </c>
      <c r="F155" s="117">
        <f t="shared" si="80"/>
        <v>5.2051114200886461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13.412923172913048</v>
      </c>
      <c r="C170" s="122">
        <v>11.419644815529637</v>
      </c>
      <c r="D170" s="122">
        <v>9.6415397523251514</v>
      </c>
      <c r="E170" s="122">
        <v>7.3330848246780995</v>
      </c>
      <c r="F170" s="122">
        <v>5.2051114200886461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13.412923172913048</v>
      </c>
      <c r="C171" s="98">
        <v>11.419644815529637</v>
      </c>
      <c r="D171" s="98">
        <v>9.6415397523251514</v>
      </c>
      <c r="E171" s="98">
        <v>7.3330848246780995</v>
      </c>
      <c r="F171" s="98">
        <v>5.2051114200886461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12426.345531418759</v>
      </c>
      <c r="C174" s="117">
        <f t="shared" si="87"/>
        <v>13496.647696534814</v>
      </c>
      <c r="D174" s="117">
        <f t="shared" si="87"/>
        <v>11095.915376514455</v>
      </c>
      <c r="E174" s="117">
        <f t="shared" si="87"/>
        <v>13428.201580285468</v>
      </c>
      <c r="F174" s="117">
        <f t="shared" si="87"/>
        <v>17726.911219590529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10273.135223424921</v>
      </c>
      <c r="C175" s="122">
        <f t="shared" si="90"/>
        <v>11375.272615084161</v>
      </c>
      <c r="D175" s="122">
        <f t="shared" si="90"/>
        <v>8967.4608092335766</v>
      </c>
      <c r="E175" s="122">
        <f t="shared" si="90"/>
        <v>11190.394579587517</v>
      </c>
      <c r="F175" s="122">
        <f t="shared" si="90"/>
        <v>15616.830097669525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2342</v>
      </c>
    </row>
    <row r="176" spans="1:105" ht="12" customHeight="1" x14ac:dyDescent="0.25">
      <c r="A176" s="97" t="s">
        <v>197</v>
      </c>
      <c r="B176" s="98">
        <v>10233.878008322901</v>
      </c>
      <c r="C176" s="98">
        <v>11332.904852747322</v>
      </c>
      <c r="D176" s="98">
        <v>8934.4998113245001</v>
      </c>
      <c r="E176" s="98">
        <v>11151.155497066671</v>
      </c>
      <c r="F176" s="98">
        <v>15561.649667103717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2343</v>
      </c>
    </row>
    <row r="177" spans="1:105" ht="12" customHeight="1" x14ac:dyDescent="0.25">
      <c r="A177" s="97" t="s">
        <v>53</v>
      </c>
      <c r="B177" s="98">
        <v>39.257215102019039</v>
      </c>
      <c r="C177" s="98">
        <v>42.367762336838247</v>
      </c>
      <c r="D177" s="98">
        <v>32.960997909076383</v>
      </c>
      <c r="E177" s="98">
        <v>39.239082520846047</v>
      </c>
      <c r="F177" s="98">
        <v>55.180430565808663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20.663965187727644</v>
      </c>
      <c r="C178" s="122">
        <f t="shared" si="93"/>
        <v>28.49418157220197</v>
      </c>
      <c r="D178" s="122">
        <f t="shared" si="93"/>
        <v>25.990404869681843</v>
      </c>
      <c r="E178" s="122">
        <f t="shared" si="93"/>
        <v>94.314612027654007</v>
      </c>
      <c r="F178" s="122">
        <f t="shared" si="93"/>
        <v>33.090340327156859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20.663965187727644</v>
      </c>
      <c r="C179" s="98">
        <f>RES_hhdet_fech!C110</f>
        <v>28.49418157220197</v>
      </c>
      <c r="D179" s="98">
        <f>RES_hhdet_fech!D110</f>
        <v>25.990404869681843</v>
      </c>
      <c r="E179" s="98">
        <f>RES_hhdet_fech!E110</f>
        <v>94.314612027654007</v>
      </c>
      <c r="F179" s="98">
        <f>RES_hhdet_fech!F110</f>
        <v>33.090340327156859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X179" s="98">
        <f>RES_hhdet_fech!X110</f>
        <v>0</v>
      </c>
      <c r="Y179" s="98">
        <f>RES_hhdet_fech!Y110</f>
        <v>0</v>
      </c>
      <c r="DA179" s="63" t="s">
        <v>2346</v>
      </c>
    </row>
    <row r="180" spans="1:105" ht="12" customHeight="1" x14ac:dyDescent="0.25">
      <c r="A180" s="121" t="s">
        <v>55</v>
      </c>
      <c r="B180" s="122">
        <v>1312.7028227265967</v>
      </c>
      <c r="C180" s="122">
        <v>1267.747939650186</v>
      </c>
      <c r="D180" s="122">
        <v>1266.8174009056079</v>
      </c>
      <c r="E180" s="122">
        <v>1339.1736622588362</v>
      </c>
      <c r="F180" s="122">
        <v>1347.6067731607011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1323.7285765038921</v>
      </c>
      <c r="C185" s="101">
        <v>1278.4931141310049</v>
      </c>
      <c r="D185" s="101">
        <v>1277.82885132551</v>
      </c>
      <c r="E185" s="101">
        <v>1350.4253005702981</v>
      </c>
      <c r="F185" s="101">
        <v>1358.9950964491759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2352</v>
      </c>
    </row>
    <row r="186" spans="1:105" ht="12" customHeight="1" x14ac:dyDescent="0.25">
      <c r="A186" s="107" t="s">
        <v>121</v>
      </c>
      <c r="B186" s="104">
        <v>1011.8948505374708</v>
      </c>
      <c r="C186" s="104">
        <v>973.00350156961315</v>
      </c>
      <c r="D186" s="104">
        <v>964.32161915559516</v>
      </c>
      <c r="E186" s="104">
        <v>1030.1042374785529</v>
      </c>
      <c r="F186" s="104">
        <v>1034.1762223538499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334.60922755381893</v>
      </c>
      <c r="C187" s="98">
        <v>306.27363976384544</v>
      </c>
      <c r="D187" s="98">
        <v>279.46463956038338</v>
      </c>
      <c r="E187" s="98">
        <v>327.45025522532518</v>
      </c>
      <c r="F187" s="98">
        <v>319.2072838461321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677.28562298365193</v>
      </c>
      <c r="C188" s="98">
        <v>666.72986180576777</v>
      </c>
      <c r="D188" s="98">
        <v>684.85697959521178</v>
      </c>
      <c r="E188" s="98">
        <v>702.65398225322781</v>
      </c>
      <c r="F188" s="98">
        <v>714.96893850771778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819.84352007951441</v>
      </c>
      <c r="C189" s="122">
        <v>825.13296022826592</v>
      </c>
      <c r="D189" s="122">
        <v>835.64676150558739</v>
      </c>
      <c r="E189" s="122">
        <v>804.3187264114606</v>
      </c>
      <c r="F189" s="122">
        <v>729.38400843314685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2356</v>
      </c>
    </row>
    <row r="190" spans="1:105" ht="12" customHeight="1" x14ac:dyDescent="0.25">
      <c r="A190" s="97" t="s">
        <v>50</v>
      </c>
      <c r="B190" s="98">
        <v>940.91450506178614</v>
      </c>
      <c r="C190" s="98">
        <v>905.49680803951173</v>
      </c>
      <c r="D190" s="98">
        <v>928.11937303900413</v>
      </c>
      <c r="E190" s="98">
        <v>875.741546706402</v>
      </c>
      <c r="F190" s="98">
        <v>862.5256162285749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718.13144490243485</v>
      </c>
      <c r="C191" s="33">
        <v>758.16047335838255</v>
      </c>
      <c r="D191" s="33">
        <v>758.7177444232226</v>
      </c>
      <c r="E191" s="33">
        <v>745.0817368353072</v>
      </c>
      <c r="F191" s="33">
        <v>619.40484258962988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9363.8062962160693</v>
      </c>
      <c r="C193" s="117">
        <f t="shared" si="94"/>
        <v>10200.344315238874</v>
      </c>
      <c r="D193" s="117">
        <f t="shared" si="94"/>
        <v>8361.3404083488058</v>
      </c>
      <c r="E193" s="117">
        <f t="shared" si="94"/>
        <v>10229.150140892849</v>
      </c>
      <c r="F193" s="117">
        <f t="shared" si="94"/>
        <v>13447.594782439741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7861.1438668422206</v>
      </c>
      <c r="C194" s="122">
        <f t="shared" si="97"/>
        <v>8704.2549883770535</v>
      </c>
      <c r="D194" s="122">
        <f t="shared" si="97"/>
        <v>6861.7159192926811</v>
      </c>
      <c r="E194" s="122">
        <f t="shared" si="97"/>
        <v>8562.212901736717</v>
      </c>
      <c r="F194" s="122">
        <f t="shared" si="97"/>
        <v>11949.152560308172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2510</v>
      </c>
    </row>
    <row r="195" spans="1:105" ht="12" customHeight="1" x14ac:dyDescent="0.25">
      <c r="A195" s="97" t="s">
        <v>197</v>
      </c>
      <c r="B195" s="98">
        <v>7821.8866517402012</v>
      </c>
      <c r="C195" s="98">
        <v>8661.887226040215</v>
      </c>
      <c r="D195" s="98">
        <v>6828.7549213836046</v>
      </c>
      <c r="E195" s="98">
        <v>8522.9738192158711</v>
      </c>
      <c r="F195" s="98">
        <v>11893.972129742364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2511</v>
      </c>
    </row>
    <row r="196" spans="1:105" ht="12" customHeight="1" x14ac:dyDescent="0.25">
      <c r="A196" s="97" t="s">
        <v>53</v>
      </c>
      <c r="B196" s="98">
        <v>39.257215102019039</v>
      </c>
      <c r="C196" s="98">
        <v>42.367762336838247</v>
      </c>
      <c r="D196" s="98">
        <v>32.960997909076383</v>
      </c>
      <c r="E196" s="98">
        <v>39.239082520846047</v>
      </c>
      <c r="F196" s="98">
        <v>55.180430565808663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37.463880933388751</v>
      </c>
      <c r="C197" s="122">
        <f t="shared" si="100"/>
        <v>53.50861157847536</v>
      </c>
      <c r="D197" s="122">
        <f t="shared" si="100"/>
        <v>50.590785266547435</v>
      </c>
      <c r="E197" s="122">
        <f t="shared" si="100"/>
        <v>186.78299302029691</v>
      </c>
      <c r="F197" s="122">
        <f t="shared" si="100"/>
        <v>67.14416114788547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37.463880933388751</v>
      </c>
      <c r="C198" s="98">
        <f>RES_hhdet_tesh!C110</f>
        <v>53.50861157847536</v>
      </c>
      <c r="D198" s="98">
        <f>RES_hhdet_tesh!D110</f>
        <v>50.590785266547435</v>
      </c>
      <c r="E198" s="98">
        <f>RES_hhdet_tesh!E110</f>
        <v>186.78299302029691</v>
      </c>
      <c r="F198" s="98">
        <f>RES_hhdet_tesh!F110</f>
        <v>67.14416114788547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X198" s="98">
        <f>RES_hhdet_tesh!X110</f>
        <v>0</v>
      </c>
      <c r="Y198" s="98">
        <f>RES_hhdet_tesh!Y110</f>
        <v>0</v>
      </c>
      <c r="DA198" s="63" t="s">
        <v>2514</v>
      </c>
    </row>
    <row r="199" spans="1:105" ht="12" customHeight="1" x14ac:dyDescent="0.25">
      <c r="A199" s="121" t="s">
        <v>55</v>
      </c>
      <c r="B199" s="122">
        <v>906.40460582472633</v>
      </c>
      <c r="C199" s="122">
        <v>876.7392628190363</v>
      </c>
      <c r="D199" s="122">
        <v>876.57338990643166</v>
      </c>
      <c r="E199" s="122">
        <v>927.54416186301228</v>
      </c>
      <c r="F199" s="122">
        <v>934.37516254423736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906.40460582472633</v>
      </c>
      <c r="C204" s="101">
        <v>876.73968638799886</v>
      </c>
      <c r="D204" s="101">
        <v>876.57497376233891</v>
      </c>
      <c r="E204" s="101">
        <v>927.54488336188967</v>
      </c>
      <c r="F204" s="101">
        <v>934.3745823025456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2520</v>
      </c>
    </row>
    <row r="205" spans="1:105" ht="12" customHeight="1" x14ac:dyDescent="0.25">
      <c r="A205" s="107" t="s">
        <v>121</v>
      </c>
      <c r="B205" s="104">
        <v>906.40460582472667</v>
      </c>
      <c r="C205" s="104">
        <v>876.72764415280449</v>
      </c>
      <c r="D205" s="104">
        <v>876.52987976811301</v>
      </c>
      <c r="E205" s="104">
        <v>927.52434312756645</v>
      </c>
      <c r="F205" s="104">
        <v>934.39113201299938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229.11898284107465</v>
      </c>
      <c r="C206" s="98">
        <v>209.9977823470366</v>
      </c>
      <c r="D206" s="98">
        <v>191.67290017290114</v>
      </c>
      <c r="E206" s="98">
        <v>224.87036087433847</v>
      </c>
      <c r="F206" s="98">
        <v>219.42219350528151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677.28562298365193</v>
      </c>
      <c r="C207" s="98">
        <v>666.72986180576777</v>
      </c>
      <c r="D207" s="98">
        <v>684.85697959521178</v>
      </c>
      <c r="E207" s="98">
        <v>702.65398225322781</v>
      </c>
      <c r="F207" s="98">
        <v>714.96893850771778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558.7939426157335</v>
      </c>
      <c r="C208" s="122">
        <v>565.84145246430842</v>
      </c>
      <c r="D208" s="122">
        <v>572.46031388314623</v>
      </c>
      <c r="E208" s="122">
        <v>552.61008427282377</v>
      </c>
      <c r="F208" s="122">
        <v>496.92289843944599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2524</v>
      </c>
    </row>
    <row r="209" spans="1:105" ht="12" customHeight="1" x14ac:dyDescent="0.25">
      <c r="A209" s="97" t="s">
        <v>50</v>
      </c>
      <c r="B209" s="98">
        <v>575.70486435977261</v>
      </c>
      <c r="C209" s="98">
        <v>554.29529157006425</v>
      </c>
      <c r="D209" s="98">
        <v>568.20331782171149</v>
      </c>
      <c r="E209" s="98">
        <v>536.35509541403542</v>
      </c>
      <c r="F209" s="98">
        <v>528.43232575790205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544.58702967127135</v>
      </c>
      <c r="C210" s="33">
        <v>575.46362872823727</v>
      </c>
      <c r="D210" s="33">
        <v>576.00175731487332</v>
      </c>
      <c r="E210" s="33">
        <v>566.09172223688404</v>
      </c>
      <c r="F210" s="33">
        <v>470.89511801775183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97.582597364265695</v>
      </c>
      <c r="C212" s="117">
        <f t="shared" si="101"/>
        <v>93.49865164143246</v>
      </c>
      <c r="D212" s="117">
        <f t="shared" si="101"/>
        <v>95.743279699759199</v>
      </c>
      <c r="E212" s="117">
        <f t="shared" si="101"/>
        <v>90.190079878461873</v>
      </c>
      <c r="F212" s="117">
        <f t="shared" si="101"/>
        <v>88.632339811137058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97.582597364265695</v>
      </c>
      <c r="C227" s="122">
        <v>93.49865164143246</v>
      </c>
      <c r="D227" s="122">
        <v>95.743279699759199</v>
      </c>
      <c r="E227" s="122">
        <v>90.190079878461873</v>
      </c>
      <c r="F227" s="122">
        <v>88.632339811137058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213.73813896983538</v>
      </c>
      <c r="C228" s="98">
        <v>205.69265491425551</v>
      </c>
      <c r="D228" s="98">
        <v>210.83159677954015</v>
      </c>
      <c r="E228" s="98">
        <v>198.93344974982637</v>
      </c>
      <c r="F228" s="98">
        <v>195.93131898248311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143.23917953030346</v>
      </c>
      <c r="C231" s="118">
        <f t="shared" si="108"/>
        <v>154.88375002652717</v>
      </c>
      <c r="D231" s="118">
        <f t="shared" si="108"/>
        <v>126.7206699152333</v>
      </c>
      <c r="E231" s="118">
        <f t="shared" si="108"/>
        <v>152.57400165585378</v>
      </c>
      <c r="F231" s="118">
        <f t="shared" si="108"/>
        <v>200.31154972636963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118.41900395306634</v>
      </c>
      <c r="C232" s="123">
        <f t="shared" si="111"/>
        <v>130.53944355757602</v>
      </c>
      <c r="D232" s="123">
        <f t="shared" si="111"/>
        <v>102.41269896397165</v>
      </c>
      <c r="E232" s="123">
        <f t="shared" si="111"/>
        <v>127.14757601064748</v>
      </c>
      <c r="F232" s="123">
        <f t="shared" si="111"/>
        <v>176.46793623135511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2846</v>
      </c>
    </row>
    <row r="233" spans="1:105" ht="12" customHeight="1" x14ac:dyDescent="0.25">
      <c r="A233" s="97" t="s">
        <v>197</v>
      </c>
      <c r="B233" s="99">
        <v>117.96648384024313</v>
      </c>
      <c r="C233" s="99">
        <v>130.05324297958754</v>
      </c>
      <c r="D233" s="99">
        <v>102.03626857545648</v>
      </c>
      <c r="E233" s="99">
        <v>126.7017334452291</v>
      </c>
      <c r="F233" s="99">
        <v>175.84440529444885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2847</v>
      </c>
    </row>
    <row r="234" spans="1:105" ht="12" customHeight="1" x14ac:dyDescent="0.25">
      <c r="A234" s="97" t="s">
        <v>53</v>
      </c>
      <c r="B234" s="99">
        <v>0.45252011282321303</v>
      </c>
      <c r="C234" s="99">
        <v>0.48620057798848393</v>
      </c>
      <c r="D234" s="99">
        <v>0.37643038851516802</v>
      </c>
      <c r="E234" s="99">
        <v>0.44584256541838979</v>
      </c>
      <c r="F234" s="99">
        <v>0.62353093690626527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0.23819468176295916</v>
      </c>
      <c r="C235" s="123">
        <f t="shared" si="114"/>
        <v>0.32699124961026371</v>
      </c>
      <c r="D235" s="123">
        <f t="shared" si="114"/>
        <v>0.29682287622932596</v>
      </c>
      <c r="E235" s="123">
        <f t="shared" si="114"/>
        <v>1.0716221145209064</v>
      </c>
      <c r="F235" s="123">
        <f t="shared" si="114"/>
        <v>0.37391609117896191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0.23819468176295916</v>
      </c>
      <c r="C236" s="99">
        <f>RES_hhdet_fecs!C110</f>
        <v>0.32699124961026371</v>
      </c>
      <c r="D236" s="99">
        <f>RES_hhdet_fecs!D110</f>
        <v>0.29682287622932596</v>
      </c>
      <c r="E236" s="99">
        <f>RES_hhdet_fecs!E110</f>
        <v>1.0716221145209064</v>
      </c>
      <c r="F236" s="99">
        <f>RES_hhdet_fecs!F110</f>
        <v>0.37391609117896191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X236" s="99">
        <f>RES_hhdet_fecs!X110</f>
        <v>0</v>
      </c>
      <c r="Y236" s="99">
        <f>RES_hhdet_fecs!Y110</f>
        <v>0</v>
      </c>
      <c r="DA236" s="63" t="s">
        <v>2850</v>
      </c>
    </row>
    <row r="237" spans="1:105" ht="12" customHeight="1" x14ac:dyDescent="0.25">
      <c r="A237" s="121" t="s">
        <v>55</v>
      </c>
      <c r="B237" s="123">
        <v>15.131598813106802</v>
      </c>
      <c r="C237" s="123">
        <v>14.548320397504106</v>
      </c>
      <c r="D237" s="123">
        <v>14.467661680514817</v>
      </c>
      <c r="E237" s="123">
        <v>15.215967927003058</v>
      </c>
      <c r="F237" s="123">
        <v>15.227762908591336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15.258693293199102</v>
      </c>
      <c r="C242" s="102">
        <v>14.671629011294614</v>
      </c>
      <c r="D242" s="102">
        <v>14.593417720156378</v>
      </c>
      <c r="E242" s="102">
        <v>15.343811366952934</v>
      </c>
      <c r="F242" s="102">
        <v>15.356449325443149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2856</v>
      </c>
    </row>
    <row r="243" spans="1:105" ht="12" customHeight="1" x14ac:dyDescent="0.25">
      <c r="A243" s="107" t="s">
        <v>121</v>
      </c>
      <c r="B243" s="105">
        <v>11.66416850355985</v>
      </c>
      <c r="C243" s="105">
        <v>11.165915751860039</v>
      </c>
      <c r="D243" s="105">
        <v>11.01301492004762</v>
      </c>
      <c r="E243" s="105">
        <v>11.704257245102628</v>
      </c>
      <c r="F243" s="105">
        <v>11.686042719101934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3.8570592695087722</v>
      </c>
      <c r="C244" s="99">
        <v>3.5147105360894311</v>
      </c>
      <c r="D244" s="99">
        <v>3.1916200818967968</v>
      </c>
      <c r="E244" s="99">
        <v>3.7205574763122087</v>
      </c>
      <c r="F244" s="99">
        <v>3.6069964428151984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7.8071092340510786</v>
      </c>
      <c r="C245" s="99">
        <v>7.6512052157706076</v>
      </c>
      <c r="D245" s="99">
        <v>7.8213948381508231</v>
      </c>
      <c r="E245" s="99">
        <v>7.9836997687904203</v>
      </c>
      <c r="F245" s="99">
        <v>8.0790462762867357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9.4503820823673568</v>
      </c>
      <c r="C246" s="123">
        <v>9.4689948218367537</v>
      </c>
      <c r="D246" s="123">
        <v>9.543486394517501</v>
      </c>
      <c r="E246" s="123">
        <v>9.1388356036823488</v>
      </c>
      <c r="F246" s="123">
        <v>8.2419344952442266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2860</v>
      </c>
    </row>
    <row r="247" spans="1:105" ht="12" customHeight="1" x14ac:dyDescent="0.25">
      <c r="A247" s="97" t="s">
        <v>50</v>
      </c>
      <c r="B247" s="99">
        <v>10.845974093706372</v>
      </c>
      <c r="C247" s="99">
        <v>10.391227838170327</v>
      </c>
      <c r="D247" s="99">
        <v>10.599567924043974</v>
      </c>
      <c r="E247" s="99">
        <v>9.9503564493289378</v>
      </c>
      <c r="F247" s="99">
        <v>9.7464155331527991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8.2779413064487422</v>
      </c>
      <c r="C248" s="110">
        <v>8.7004373142066864</v>
      </c>
      <c r="D248" s="110">
        <v>8.6649201609256963</v>
      </c>
      <c r="E248" s="110">
        <v>8.4657726851937731</v>
      </c>
      <c r="F248" s="110">
        <v>6.999185723344123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107.93711858079506</v>
      </c>
      <c r="C250" s="118">
        <f t="shared" si="115"/>
        <v>117.05629535781593</v>
      </c>
      <c r="D250" s="118">
        <f t="shared" si="115"/>
        <v>95.490513579250788</v>
      </c>
      <c r="E250" s="118">
        <f t="shared" si="115"/>
        <v>116.2257180310652</v>
      </c>
      <c r="F250" s="118">
        <f t="shared" si="115"/>
        <v>151.95588885140072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90.615844763781865</v>
      </c>
      <c r="C251" s="123">
        <f t="shared" si="118"/>
        <v>99.887593134187881</v>
      </c>
      <c r="D251" s="123">
        <f t="shared" si="118"/>
        <v>78.364083408676024</v>
      </c>
      <c r="E251" s="123">
        <f t="shared" si="118"/>
        <v>97.285632602156596</v>
      </c>
      <c r="F251" s="123">
        <f t="shared" si="118"/>
        <v>135.02370704192174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3014</v>
      </c>
    </row>
    <row r="252" spans="1:105" ht="12" customHeight="1" x14ac:dyDescent="0.25">
      <c r="A252" s="97" t="s">
        <v>197</v>
      </c>
      <c r="B252" s="99">
        <v>90.163324650958657</v>
      </c>
      <c r="C252" s="99">
        <v>99.401392556199397</v>
      </c>
      <c r="D252" s="99">
        <v>77.987653020160849</v>
      </c>
      <c r="E252" s="99">
        <v>96.839790036738208</v>
      </c>
      <c r="F252" s="99">
        <v>134.40017610501548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3015</v>
      </c>
    </row>
    <row r="253" spans="1:105" ht="12" customHeight="1" x14ac:dyDescent="0.25">
      <c r="A253" s="97" t="s">
        <v>53</v>
      </c>
      <c r="B253" s="99">
        <v>0.45252011282321303</v>
      </c>
      <c r="C253" s="99">
        <v>0.48620057798848393</v>
      </c>
      <c r="D253" s="99">
        <v>0.37643038851516802</v>
      </c>
      <c r="E253" s="99">
        <v>0.44584256541838979</v>
      </c>
      <c r="F253" s="99">
        <v>0.62353093690626527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0.4318482496202482</v>
      </c>
      <c r="C254" s="123">
        <f t="shared" si="121"/>
        <v>0.61404984454879941</v>
      </c>
      <c r="D254" s="123">
        <f t="shared" si="121"/>
        <v>0.57777100698549599</v>
      </c>
      <c r="E254" s="123">
        <f t="shared" si="121"/>
        <v>2.1222669704484933</v>
      </c>
      <c r="F254" s="123">
        <f t="shared" si="121"/>
        <v>0.75871937349955931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0.4318482496202482</v>
      </c>
      <c r="C255" s="99">
        <f>RES_hhdet_tess!C110</f>
        <v>0.61404984454879941</v>
      </c>
      <c r="D255" s="99">
        <f>RES_hhdet_tess!D110</f>
        <v>0.57777100698549599</v>
      </c>
      <c r="E255" s="99">
        <f>RES_hhdet_tess!E110</f>
        <v>2.1222669704484933</v>
      </c>
      <c r="F255" s="99">
        <f>RES_hhdet_tess!F110</f>
        <v>0.75871937349955931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X255" s="99">
        <f>RES_hhdet_tess!X110</f>
        <v>0</v>
      </c>
      <c r="Y255" s="99">
        <f>RES_hhdet_tess!Y110</f>
        <v>0</v>
      </c>
      <c r="DA255" s="63" t="s">
        <v>3018</v>
      </c>
    </row>
    <row r="256" spans="1:105" ht="12" customHeight="1" x14ac:dyDescent="0.25">
      <c r="A256" s="121" t="s">
        <v>55</v>
      </c>
      <c r="B256" s="123">
        <v>10.448176556217046</v>
      </c>
      <c r="C256" s="123">
        <v>10.061214301071908</v>
      </c>
      <c r="D256" s="123">
        <v>10.010888099770586</v>
      </c>
      <c r="E256" s="123">
        <v>10.538948469148332</v>
      </c>
      <c r="F256" s="123">
        <v>10.558305082964589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10.448176556217046</v>
      </c>
      <c r="C261" s="102">
        <v>10.061219161830728</v>
      </c>
      <c r="D261" s="102">
        <v>10.010906188163911</v>
      </c>
      <c r="E261" s="102">
        <v>10.538956666967696</v>
      </c>
      <c r="F261" s="102">
        <v>10.558298526316843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3024</v>
      </c>
    </row>
    <row r="262" spans="1:105" ht="12" customHeight="1" x14ac:dyDescent="0.25">
      <c r="A262" s="107" t="s">
        <v>121</v>
      </c>
      <c r="B262" s="105">
        <v>10.448176556217049</v>
      </c>
      <c r="C262" s="105">
        <v>10.061080968511353</v>
      </c>
      <c r="D262" s="105">
        <v>10.010391193144251</v>
      </c>
      <c r="E262" s="105">
        <v>10.53872328458012</v>
      </c>
      <c r="F262" s="105">
        <v>10.55848553566706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2.64106732216597</v>
      </c>
      <c r="C263" s="99">
        <v>2.4098757527407448</v>
      </c>
      <c r="D263" s="99">
        <v>2.1889963549934279</v>
      </c>
      <c r="E263" s="99">
        <v>2.5550235157896983</v>
      </c>
      <c r="F263" s="99">
        <v>2.4794392593803236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7.8071092340510786</v>
      </c>
      <c r="C264" s="99">
        <v>7.6512052157706076</v>
      </c>
      <c r="D264" s="99">
        <v>7.8213948381508231</v>
      </c>
      <c r="E264" s="99">
        <v>7.9836997687904203</v>
      </c>
      <c r="F264" s="99">
        <v>8.0790462762867357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6.4412490111759002</v>
      </c>
      <c r="C265" s="123">
        <v>6.4934380780073235</v>
      </c>
      <c r="D265" s="123">
        <v>6.5377710638186857</v>
      </c>
      <c r="E265" s="123">
        <v>6.2788699893117705</v>
      </c>
      <c r="F265" s="123">
        <v>5.6151573530148271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3028</v>
      </c>
    </row>
    <row r="266" spans="1:105" ht="12" customHeight="1" x14ac:dyDescent="0.25">
      <c r="A266" s="97" t="s">
        <v>50</v>
      </c>
      <c r="B266" s="99">
        <v>6.6361821513813428</v>
      </c>
      <c r="C266" s="99">
        <v>6.3609375684052747</v>
      </c>
      <c r="D266" s="99">
        <v>6.4891541291696244</v>
      </c>
      <c r="E266" s="99">
        <v>6.0941774463656042</v>
      </c>
      <c r="F266" s="99">
        <v>5.9712093543457243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6.2774851315478992</v>
      </c>
      <c r="C267" s="110">
        <v>6.6038594786901141</v>
      </c>
      <c r="D267" s="110">
        <v>6.5782160445983004</v>
      </c>
      <c r="E267" s="110">
        <v>6.4320511462041461</v>
      </c>
      <c r="F267" s="110">
        <v>5.3210471739981102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1.1248400543468144</v>
      </c>
      <c r="C269" s="118">
        <f t="shared" si="122"/>
        <v>1.072964347462888</v>
      </c>
      <c r="D269" s="118">
        <f t="shared" si="122"/>
        <v>1.093434127040563</v>
      </c>
      <c r="E269" s="118">
        <f t="shared" si="122"/>
        <v>1.024758327795783</v>
      </c>
      <c r="F269" s="118">
        <f t="shared" si="122"/>
        <v>1.0015327049092746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1.1248400543468144</v>
      </c>
      <c r="C284" s="123">
        <v>1.072964347462888</v>
      </c>
      <c r="D284" s="123">
        <v>1.093434127040563</v>
      </c>
      <c r="E284" s="123">
        <v>1.024758327795783</v>
      </c>
      <c r="F284" s="123">
        <v>1.0015327049092746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2.46377147512634</v>
      </c>
      <c r="C285" s="99">
        <v>2.3604713157187716</v>
      </c>
      <c r="D285" s="99">
        <v>2.4077978496258288</v>
      </c>
      <c r="E285" s="99">
        <v>2.2603229710295625</v>
      </c>
      <c r="F285" s="99">
        <v>2.2139957525109906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2685355</v>
      </c>
      <c r="C5" s="120">
        <v>2696609</v>
      </c>
      <c r="D5" s="120">
        <v>2688435</v>
      </c>
      <c r="E5" s="120">
        <v>2694417</v>
      </c>
      <c r="F5" s="120">
        <v>2666552</v>
      </c>
      <c r="G5" s="120">
        <v>2557769</v>
      </c>
      <c r="H5" s="120">
        <v>2309414</v>
      </c>
      <c r="I5" s="120">
        <v>1826131</v>
      </c>
      <c r="J5" s="120">
        <v>1548342</v>
      </c>
      <c r="K5" s="120">
        <v>1362240</v>
      </c>
      <c r="L5" s="120">
        <v>1334349</v>
      </c>
      <c r="M5" s="120">
        <v>1302501</v>
      </c>
      <c r="N5" s="120">
        <v>1288778</v>
      </c>
      <c r="O5" s="120">
        <v>1297158</v>
      </c>
      <c r="P5" s="120">
        <v>1334106</v>
      </c>
      <c r="Q5" s="120">
        <v>1373146</v>
      </c>
      <c r="R5" s="120">
        <v>1392832</v>
      </c>
      <c r="S5" s="120">
        <v>1410448</v>
      </c>
      <c r="T5" s="120">
        <v>1441316</v>
      </c>
      <c r="U5" s="120">
        <v>1470743</v>
      </c>
      <c r="V5" s="120">
        <v>1499423</v>
      </c>
      <c r="W5" s="120">
        <v>1523290</v>
      </c>
      <c r="X5" s="120">
        <v>1533363</v>
      </c>
      <c r="Y5" s="120">
        <v>1551299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2685355</v>
      </c>
      <c r="C7" s="52">
        <v>2696609</v>
      </c>
      <c r="D7" s="52">
        <v>2688435</v>
      </c>
      <c r="E7" s="52">
        <v>2694417</v>
      </c>
      <c r="F7" s="52">
        <v>2666552</v>
      </c>
      <c r="G7" s="52">
        <v>2557769</v>
      </c>
      <c r="H7" s="52">
        <v>2309414</v>
      </c>
      <c r="I7" s="52">
        <v>1826131</v>
      </c>
      <c r="J7" s="52">
        <v>1548342</v>
      </c>
      <c r="K7" s="52">
        <v>1362240</v>
      </c>
      <c r="L7" s="52">
        <v>1334349</v>
      </c>
      <c r="M7" s="52">
        <v>1302501</v>
      </c>
      <c r="N7" s="52">
        <v>1288778</v>
      </c>
      <c r="O7" s="52">
        <v>1297158</v>
      </c>
      <c r="P7" s="52">
        <v>1334106</v>
      </c>
      <c r="Q7" s="52">
        <v>1373146</v>
      </c>
      <c r="R7" s="52">
        <v>1392832</v>
      </c>
      <c r="S7" s="52">
        <v>1410448</v>
      </c>
      <c r="T7" s="52">
        <v>1441316</v>
      </c>
      <c r="U7" s="52">
        <v>1470743</v>
      </c>
      <c r="V7" s="52">
        <v>1499423</v>
      </c>
      <c r="W7" s="52">
        <v>1523290</v>
      </c>
      <c r="X7" s="52">
        <v>1533363</v>
      </c>
      <c r="Y7" s="52">
        <v>1551299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174779</v>
      </c>
      <c r="C9" s="52">
        <v>179389</v>
      </c>
      <c r="D9" s="52">
        <v>185626</v>
      </c>
      <c r="E9" s="52">
        <v>187506</v>
      </c>
      <c r="F9" s="52">
        <v>191718</v>
      </c>
      <c r="G9" s="52">
        <v>192402</v>
      </c>
      <c r="H9" s="52">
        <v>184203</v>
      </c>
      <c r="I9" s="52">
        <v>164445</v>
      </c>
      <c r="J9" s="52">
        <v>144157</v>
      </c>
      <c r="K9" s="52">
        <v>114303</v>
      </c>
      <c r="L9" s="52">
        <v>86234</v>
      </c>
      <c r="M9" s="52">
        <v>71893</v>
      </c>
      <c r="N9" s="52">
        <v>69157</v>
      </c>
      <c r="O9" s="52">
        <v>73845</v>
      </c>
      <c r="P9" s="52">
        <v>87307</v>
      </c>
      <c r="Q9" s="52">
        <v>99996</v>
      </c>
      <c r="R9" s="52">
        <v>117110</v>
      </c>
      <c r="S9" s="52">
        <v>147673</v>
      </c>
      <c r="T9" s="52">
        <v>178281</v>
      </c>
      <c r="U9" s="52">
        <v>211316</v>
      </c>
      <c r="V9" s="52">
        <v>224637</v>
      </c>
      <c r="W9" s="52">
        <v>247513</v>
      </c>
      <c r="X9" s="52">
        <v>248142</v>
      </c>
      <c r="Y9" s="52">
        <v>234771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2469088</v>
      </c>
      <c r="C11" s="52">
        <v>2461787</v>
      </c>
      <c r="D11" s="52">
        <v>2474001</v>
      </c>
      <c r="E11" s="52">
        <v>2478858</v>
      </c>
      <c r="F11" s="52">
        <v>2446818</v>
      </c>
      <c r="G11" s="52">
        <v>2344589</v>
      </c>
      <c r="H11" s="52">
        <v>2114189</v>
      </c>
      <c r="I11" s="52">
        <v>1668588</v>
      </c>
      <c r="J11" s="52">
        <v>1412518</v>
      </c>
      <c r="K11" s="52">
        <v>1237992</v>
      </c>
      <c r="L11" s="52">
        <v>1205769</v>
      </c>
      <c r="M11" s="52">
        <v>1163020</v>
      </c>
      <c r="N11" s="52">
        <v>1138051</v>
      </c>
      <c r="O11" s="52">
        <v>1133853</v>
      </c>
      <c r="P11" s="52">
        <v>1154137</v>
      </c>
      <c r="Q11" s="52">
        <v>1191134</v>
      </c>
      <c r="R11" s="52">
        <v>1216098</v>
      </c>
      <c r="S11" s="52">
        <v>1237574</v>
      </c>
      <c r="T11" s="52">
        <v>1266245</v>
      </c>
      <c r="U11" s="52">
        <v>1295400</v>
      </c>
      <c r="V11" s="52">
        <v>1341479</v>
      </c>
      <c r="W11" s="52">
        <v>1405073</v>
      </c>
      <c r="X11" s="52">
        <v>1482095</v>
      </c>
      <c r="Y11" s="52">
        <v>1530276</v>
      </c>
      <c r="DA11" s="63" t="s">
        <v>1114</v>
      </c>
    </row>
    <row r="12" spans="1:105" ht="12" customHeight="1" x14ac:dyDescent="0.25">
      <c r="A12" s="97" t="s">
        <v>127</v>
      </c>
      <c r="B12" s="52">
        <v>751</v>
      </c>
      <c r="C12" s="52">
        <v>854</v>
      </c>
      <c r="D12" s="52">
        <v>915</v>
      </c>
      <c r="E12" s="52">
        <v>856</v>
      </c>
      <c r="F12" s="52">
        <v>834</v>
      </c>
      <c r="G12" s="52">
        <v>978</v>
      </c>
      <c r="H12" s="52">
        <v>1149</v>
      </c>
      <c r="I12" s="52">
        <v>934</v>
      </c>
      <c r="J12" s="52">
        <v>881</v>
      </c>
      <c r="K12" s="52">
        <v>920</v>
      </c>
      <c r="L12" s="52">
        <v>1275</v>
      </c>
      <c r="M12" s="52">
        <v>1516</v>
      </c>
      <c r="N12" s="52">
        <v>1463</v>
      </c>
      <c r="O12" s="52">
        <v>1371</v>
      </c>
      <c r="P12" s="52">
        <v>1512</v>
      </c>
      <c r="Q12" s="52">
        <v>1603</v>
      </c>
      <c r="R12" s="52">
        <v>1698</v>
      </c>
      <c r="S12" s="52">
        <v>1674</v>
      </c>
      <c r="T12" s="52">
        <v>1854</v>
      </c>
      <c r="U12" s="52">
        <v>1953</v>
      </c>
      <c r="V12" s="52">
        <v>1973</v>
      </c>
      <c r="W12" s="52">
        <v>2239</v>
      </c>
      <c r="X12" s="52">
        <v>2826</v>
      </c>
      <c r="Y12" s="52">
        <v>3119</v>
      </c>
      <c r="DA12" s="63" t="s">
        <v>1115</v>
      </c>
    </row>
    <row r="13" spans="1:105" ht="12" customHeight="1" x14ac:dyDescent="0.25">
      <c r="A13" s="97" t="s">
        <v>122</v>
      </c>
      <c r="B13" s="52">
        <v>207896</v>
      </c>
      <c r="C13" s="52">
        <v>225893</v>
      </c>
      <c r="D13" s="52">
        <v>206279</v>
      </c>
      <c r="E13" s="52">
        <v>207351</v>
      </c>
      <c r="F13" s="52">
        <v>211215</v>
      </c>
      <c r="G13" s="52">
        <v>204291</v>
      </c>
      <c r="H13" s="52">
        <v>185976</v>
      </c>
      <c r="I13" s="52">
        <v>149771</v>
      </c>
      <c r="J13" s="52">
        <v>128859</v>
      </c>
      <c r="K13" s="52">
        <v>116571</v>
      </c>
      <c r="L13" s="52">
        <v>115496</v>
      </c>
      <c r="M13" s="52">
        <v>120829</v>
      </c>
      <c r="N13" s="52">
        <v>129567</v>
      </c>
      <c r="O13" s="52">
        <v>141271</v>
      </c>
      <c r="P13" s="52">
        <v>155767</v>
      </c>
      <c r="Q13" s="52">
        <v>157676</v>
      </c>
      <c r="R13" s="52">
        <v>153074</v>
      </c>
      <c r="S13" s="52">
        <v>150024</v>
      </c>
      <c r="T13" s="52">
        <v>150290</v>
      </c>
      <c r="U13" s="52">
        <v>149650</v>
      </c>
      <c r="V13" s="52">
        <v>134043</v>
      </c>
      <c r="W13" s="52">
        <v>98618</v>
      </c>
      <c r="X13" s="52">
        <v>41810</v>
      </c>
      <c r="Y13" s="52">
        <v>15823</v>
      </c>
      <c r="DA13" s="63" t="s">
        <v>1116</v>
      </c>
    </row>
    <row r="14" spans="1:105" ht="12" customHeight="1" x14ac:dyDescent="0.25">
      <c r="A14" s="97" t="s">
        <v>121</v>
      </c>
      <c r="B14" s="52">
        <v>7620</v>
      </c>
      <c r="C14" s="52">
        <v>8075</v>
      </c>
      <c r="D14" s="52">
        <v>7240</v>
      </c>
      <c r="E14" s="52">
        <v>7352</v>
      </c>
      <c r="F14" s="52">
        <v>7685</v>
      </c>
      <c r="G14" s="52">
        <v>7911</v>
      </c>
      <c r="H14" s="52">
        <v>8100</v>
      </c>
      <c r="I14" s="52">
        <v>6838</v>
      </c>
      <c r="J14" s="52">
        <v>6084</v>
      </c>
      <c r="K14" s="52">
        <v>6757</v>
      </c>
      <c r="L14" s="52">
        <v>11809</v>
      </c>
      <c r="M14" s="52">
        <v>17136</v>
      </c>
      <c r="N14" s="52">
        <v>19697</v>
      </c>
      <c r="O14" s="52">
        <v>20663</v>
      </c>
      <c r="P14" s="52">
        <v>22690</v>
      </c>
      <c r="Q14" s="52">
        <v>22733</v>
      </c>
      <c r="R14" s="52">
        <v>21962</v>
      </c>
      <c r="S14" s="52">
        <v>21176</v>
      </c>
      <c r="T14" s="52">
        <v>22927</v>
      </c>
      <c r="U14" s="52">
        <v>23740</v>
      </c>
      <c r="V14" s="52">
        <v>21928</v>
      </c>
      <c r="W14" s="52">
        <v>17360</v>
      </c>
      <c r="X14" s="52">
        <v>6632</v>
      </c>
      <c r="Y14" s="52">
        <v>2081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1226010</v>
      </c>
      <c r="C16" s="52">
        <v>1214086</v>
      </c>
      <c r="D16" s="52">
        <v>1208668</v>
      </c>
      <c r="E16" s="52">
        <v>1208045</v>
      </c>
      <c r="F16" s="52">
        <v>1210435</v>
      </c>
      <c r="G16" s="52">
        <v>1147975</v>
      </c>
      <c r="H16" s="52">
        <v>1009659</v>
      </c>
      <c r="I16" s="52">
        <v>794153</v>
      </c>
      <c r="J16" s="52">
        <v>668187</v>
      </c>
      <c r="K16" s="52">
        <v>575613</v>
      </c>
      <c r="L16" s="52">
        <v>533585</v>
      </c>
      <c r="M16" s="52">
        <v>491697</v>
      </c>
      <c r="N16" s="52">
        <v>449665</v>
      </c>
      <c r="O16" s="52">
        <v>436578</v>
      </c>
      <c r="P16" s="52">
        <v>444214</v>
      </c>
      <c r="Q16" s="52">
        <v>445973</v>
      </c>
      <c r="R16" s="52">
        <v>426511</v>
      </c>
      <c r="S16" s="52">
        <v>405941</v>
      </c>
      <c r="T16" s="52">
        <v>389410</v>
      </c>
      <c r="U16" s="52">
        <v>377580</v>
      </c>
      <c r="V16" s="52">
        <v>362186</v>
      </c>
      <c r="W16" s="52">
        <v>337197</v>
      </c>
      <c r="X16" s="52">
        <v>302107</v>
      </c>
      <c r="Y16" s="52">
        <v>274467</v>
      </c>
      <c r="DA16" s="63" t="s">
        <v>1118</v>
      </c>
    </row>
    <row r="17" spans="1:105" ht="12" customHeight="1" x14ac:dyDescent="0.25">
      <c r="A17" s="109" t="s">
        <v>120</v>
      </c>
      <c r="B17" s="36">
        <v>1459345</v>
      </c>
      <c r="C17" s="36">
        <v>1482523</v>
      </c>
      <c r="D17" s="36">
        <v>1479767</v>
      </c>
      <c r="E17" s="36">
        <v>1486372</v>
      </c>
      <c r="F17" s="36">
        <v>1456117</v>
      </c>
      <c r="G17" s="36">
        <v>1409794</v>
      </c>
      <c r="H17" s="36">
        <v>1299755</v>
      </c>
      <c r="I17" s="36">
        <v>1031978</v>
      </c>
      <c r="J17" s="36">
        <v>880155</v>
      </c>
      <c r="K17" s="36">
        <v>786627</v>
      </c>
      <c r="L17" s="36">
        <v>800764</v>
      </c>
      <c r="M17" s="36">
        <v>810804</v>
      </c>
      <c r="N17" s="36">
        <v>839113</v>
      </c>
      <c r="O17" s="36">
        <v>860580</v>
      </c>
      <c r="P17" s="36">
        <v>889892</v>
      </c>
      <c r="Q17" s="36">
        <v>927173</v>
      </c>
      <c r="R17" s="36">
        <v>966321</v>
      </c>
      <c r="S17" s="36">
        <v>1004507</v>
      </c>
      <c r="T17" s="36">
        <v>1051906</v>
      </c>
      <c r="U17" s="36">
        <v>1093163</v>
      </c>
      <c r="V17" s="36">
        <v>1137237</v>
      </c>
      <c r="W17" s="36">
        <v>1186093</v>
      </c>
      <c r="X17" s="36">
        <v>1231256</v>
      </c>
      <c r="Y17" s="36">
        <v>1276832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209793</v>
      </c>
      <c r="D21" s="52">
        <v>209848</v>
      </c>
      <c r="E21" s="52">
        <v>210220</v>
      </c>
      <c r="F21" s="52">
        <v>211216</v>
      </c>
      <c r="G21" s="52">
        <v>213139</v>
      </c>
      <c r="H21" s="52">
        <v>248355</v>
      </c>
      <c r="I21" s="52">
        <v>483283</v>
      </c>
      <c r="J21" s="52">
        <v>277789</v>
      </c>
      <c r="K21" s="52">
        <v>186103</v>
      </c>
      <c r="L21" s="52">
        <v>150691</v>
      </c>
      <c r="M21" s="52">
        <v>209821</v>
      </c>
      <c r="N21" s="52">
        <v>210046</v>
      </c>
      <c r="O21" s="52">
        <v>186154</v>
      </c>
      <c r="P21" s="52">
        <v>47534</v>
      </c>
      <c r="Q21" s="52">
        <v>79640</v>
      </c>
      <c r="R21" s="52">
        <v>112644</v>
      </c>
      <c r="S21" s="52">
        <v>143032</v>
      </c>
      <c r="T21" s="52">
        <v>124661</v>
      </c>
      <c r="U21" s="52">
        <v>107750</v>
      </c>
      <c r="V21" s="52">
        <v>85924</v>
      </c>
      <c r="W21" s="52">
        <v>68156</v>
      </c>
      <c r="X21" s="52">
        <v>64330</v>
      </c>
      <c r="Y21" s="52">
        <v>81358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27309</v>
      </c>
      <c r="D23" s="52">
        <v>27372</v>
      </c>
      <c r="E23" s="52">
        <v>27812</v>
      </c>
      <c r="F23" s="52">
        <v>29008</v>
      </c>
      <c r="G23" s="52">
        <v>31339</v>
      </c>
      <c r="H23" s="52">
        <v>35154</v>
      </c>
      <c r="I23" s="52">
        <v>24472</v>
      </c>
      <c r="J23" s="52">
        <v>21395</v>
      </c>
      <c r="K23" s="52">
        <v>31491</v>
      </c>
      <c r="L23" s="52">
        <v>30310</v>
      </c>
      <c r="M23" s="52">
        <v>27358</v>
      </c>
      <c r="N23" s="52">
        <v>24454</v>
      </c>
      <c r="O23" s="52">
        <v>24046</v>
      </c>
      <c r="P23" s="52">
        <v>9147</v>
      </c>
      <c r="Q23" s="52">
        <v>3596</v>
      </c>
      <c r="R23" s="52">
        <v>5042</v>
      </c>
      <c r="S23" s="52">
        <v>9633</v>
      </c>
      <c r="T23" s="52">
        <v>14213</v>
      </c>
      <c r="U23" s="52">
        <v>20148</v>
      </c>
      <c r="V23" s="52">
        <v>24144</v>
      </c>
      <c r="W23" s="52">
        <v>25675</v>
      </c>
      <c r="X23" s="52">
        <v>25432</v>
      </c>
      <c r="Y23" s="52">
        <v>28752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192897</v>
      </c>
      <c r="D25" s="52">
        <v>192943</v>
      </c>
      <c r="E25" s="52">
        <v>193265</v>
      </c>
      <c r="F25" s="52">
        <v>194157</v>
      </c>
      <c r="G25" s="52">
        <v>195901</v>
      </c>
      <c r="H25" s="52">
        <v>261111</v>
      </c>
      <c r="I25" s="52">
        <v>693255</v>
      </c>
      <c r="J25" s="52">
        <v>472635</v>
      </c>
      <c r="K25" s="52">
        <v>327159</v>
      </c>
      <c r="L25" s="52">
        <v>172842</v>
      </c>
      <c r="M25" s="52">
        <v>240568</v>
      </c>
      <c r="N25" s="52">
        <v>205442</v>
      </c>
      <c r="O25" s="52">
        <v>177790</v>
      </c>
      <c r="P25" s="52">
        <v>41924</v>
      </c>
      <c r="Q25" s="52">
        <v>73745</v>
      </c>
      <c r="R25" s="52">
        <v>104639</v>
      </c>
      <c r="S25" s="52">
        <v>135951</v>
      </c>
      <c r="T25" s="52">
        <v>120373</v>
      </c>
      <c r="U25" s="52">
        <v>103364</v>
      </c>
      <c r="V25" s="52">
        <v>82157</v>
      </c>
      <c r="W25" s="52">
        <v>64954</v>
      </c>
      <c r="X25" s="52">
        <v>63069</v>
      </c>
      <c r="Y25" s="52">
        <v>80861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59</v>
      </c>
      <c r="D26" s="52">
        <v>58</v>
      </c>
      <c r="E26" s="52">
        <v>59</v>
      </c>
      <c r="F26" s="52">
        <v>60</v>
      </c>
      <c r="G26" s="52">
        <v>60</v>
      </c>
      <c r="H26" s="52">
        <v>77</v>
      </c>
      <c r="I26" s="52">
        <v>215</v>
      </c>
      <c r="J26" s="52">
        <v>149</v>
      </c>
      <c r="K26" s="52">
        <v>119</v>
      </c>
      <c r="L26" s="52">
        <v>113</v>
      </c>
      <c r="M26" s="52">
        <v>148</v>
      </c>
      <c r="N26" s="52">
        <v>108</v>
      </c>
      <c r="O26" s="52">
        <v>123</v>
      </c>
      <c r="P26" s="52">
        <v>61</v>
      </c>
      <c r="Q26" s="52">
        <v>95</v>
      </c>
      <c r="R26" s="52">
        <v>131</v>
      </c>
      <c r="S26" s="52">
        <v>163</v>
      </c>
      <c r="T26" s="52">
        <v>149</v>
      </c>
      <c r="U26" s="52">
        <v>130</v>
      </c>
      <c r="V26" s="52">
        <v>112</v>
      </c>
      <c r="W26" s="52">
        <v>104</v>
      </c>
      <c r="X26" s="52">
        <v>86</v>
      </c>
      <c r="Y26" s="52">
        <v>117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32484</v>
      </c>
      <c r="D27" s="52">
        <v>32581</v>
      </c>
      <c r="E27" s="52">
        <v>33201</v>
      </c>
      <c r="F27" s="52">
        <v>34601</v>
      </c>
      <c r="G27" s="52">
        <v>37156</v>
      </c>
      <c r="H27" s="52">
        <v>41292</v>
      </c>
      <c r="I27" s="52">
        <v>36205</v>
      </c>
      <c r="J27" s="52">
        <v>20912</v>
      </c>
      <c r="K27" s="52">
        <v>27472</v>
      </c>
      <c r="L27" s="52">
        <v>27377</v>
      </c>
      <c r="M27" s="52">
        <v>31120</v>
      </c>
      <c r="N27" s="52">
        <v>26161</v>
      </c>
      <c r="O27" s="52">
        <v>19612</v>
      </c>
      <c r="P27" s="52">
        <v>7943</v>
      </c>
      <c r="Q27" s="52">
        <v>10699</v>
      </c>
      <c r="R27" s="52">
        <v>16662</v>
      </c>
      <c r="S27" s="52">
        <v>23851</v>
      </c>
      <c r="T27" s="52">
        <v>29960</v>
      </c>
      <c r="U27" s="52">
        <v>30634</v>
      </c>
      <c r="V27" s="52">
        <v>26890</v>
      </c>
      <c r="W27" s="52">
        <v>35425</v>
      </c>
      <c r="X27" s="52">
        <v>56808</v>
      </c>
      <c r="Y27" s="52">
        <v>25987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1191</v>
      </c>
      <c r="D28" s="52">
        <v>1193</v>
      </c>
      <c r="E28" s="52">
        <v>1214</v>
      </c>
      <c r="F28" s="52">
        <v>1259</v>
      </c>
      <c r="G28" s="52">
        <v>1344</v>
      </c>
      <c r="H28" s="52">
        <v>1487</v>
      </c>
      <c r="I28" s="52">
        <v>1262</v>
      </c>
      <c r="J28" s="52">
        <v>754</v>
      </c>
      <c r="K28" s="52">
        <v>1033</v>
      </c>
      <c r="L28" s="52">
        <v>1221</v>
      </c>
      <c r="M28" s="52">
        <v>1486</v>
      </c>
      <c r="N28" s="52">
        <v>1437</v>
      </c>
      <c r="O28" s="52">
        <v>1514</v>
      </c>
      <c r="P28" s="52">
        <v>1160</v>
      </c>
      <c r="Q28" s="52">
        <v>1783</v>
      </c>
      <c r="R28" s="52">
        <v>2767</v>
      </c>
      <c r="S28" s="52">
        <v>3948</v>
      </c>
      <c r="T28" s="52">
        <v>5105</v>
      </c>
      <c r="U28" s="52">
        <v>4319</v>
      </c>
      <c r="V28" s="52">
        <v>3082</v>
      </c>
      <c r="W28" s="52">
        <v>4568</v>
      </c>
      <c r="X28" s="52">
        <v>10728</v>
      </c>
      <c r="Y28" s="52">
        <v>4551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191564</v>
      </c>
      <c r="D30" s="52">
        <v>191915</v>
      </c>
      <c r="E30" s="52">
        <v>194385</v>
      </c>
      <c r="F30" s="52">
        <v>201158</v>
      </c>
      <c r="G30" s="52">
        <v>214512</v>
      </c>
      <c r="H30" s="52">
        <v>237393</v>
      </c>
      <c r="I30" s="52">
        <v>218825</v>
      </c>
      <c r="J30" s="52">
        <v>139942</v>
      </c>
      <c r="K30" s="52">
        <v>133902</v>
      </c>
      <c r="L30" s="52">
        <v>143282</v>
      </c>
      <c r="M30" s="52">
        <v>157921</v>
      </c>
      <c r="N30" s="52">
        <v>139599</v>
      </c>
      <c r="O30" s="52">
        <v>94728</v>
      </c>
      <c r="P30" s="52">
        <v>26825</v>
      </c>
      <c r="Q30" s="52">
        <v>41682</v>
      </c>
      <c r="R30" s="52">
        <v>59517</v>
      </c>
      <c r="S30" s="52">
        <v>80382</v>
      </c>
      <c r="T30" s="52">
        <v>89521</v>
      </c>
      <c r="U30" s="52">
        <v>85392</v>
      </c>
      <c r="V30" s="52">
        <v>69036</v>
      </c>
      <c r="W30" s="52">
        <v>54655</v>
      </c>
      <c r="X30" s="52">
        <v>43179</v>
      </c>
      <c r="Y30" s="52">
        <v>49596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228023</v>
      </c>
      <c r="D31" s="36">
        <v>228512</v>
      </c>
      <c r="E31" s="36">
        <v>231898</v>
      </c>
      <c r="F31" s="36">
        <v>240897</v>
      </c>
      <c r="G31" s="36">
        <v>258225</v>
      </c>
      <c r="H31" s="36">
        <v>287303</v>
      </c>
      <c r="I31" s="36">
        <v>273750</v>
      </c>
      <c r="J31" s="36">
        <v>181928</v>
      </c>
      <c r="K31" s="36">
        <v>173125</v>
      </c>
      <c r="L31" s="36">
        <v>171106</v>
      </c>
      <c r="M31" s="36">
        <v>195925</v>
      </c>
      <c r="N31" s="36">
        <v>184958</v>
      </c>
      <c r="O31" s="36">
        <v>154575</v>
      </c>
      <c r="P31" s="36">
        <v>50659</v>
      </c>
      <c r="Q31" s="36">
        <v>79747</v>
      </c>
      <c r="R31" s="36">
        <v>114984</v>
      </c>
      <c r="S31" s="36">
        <v>155999</v>
      </c>
      <c r="T31" s="36">
        <v>175937</v>
      </c>
      <c r="U31" s="36">
        <v>177616</v>
      </c>
      <c r="V31" s="36">
        <v>164083</v>
      </c>
      <c r="W31" s="36">
        <v>142009</v>
      </c>
      <c r="X31" s="36">
        <v>129230</v>
      </c>
      <c r="Y31" s="36">
        <v>160286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221047</v>
      </c>
      <c r="D35" s="52">
        <v>201674</v>
      </c>
      <c r="E35" s="52">
        <v>216202</v>
      </c>
      <c r="F35" s="52">
        <v>183351</v>
      </c>
      <c r="G35" s="52">
        <v>104356</v>
      </c>
      <c r="H35" s="52">
        <v>0</v>
      </c>
      <c r="I35" s="52">
        <v>0</v>
      </c>
      <c r="J35" s="52">
        <v>0</v>
      </c>
      <c r="K35" s="52">
        <v>1</v>
      </c>
      <c r="L35" s="52">
        <v>122800</v>
      </c>
      <c r="M35" s="52">
        <v>177973</v>
      </c>
      <c r="N35" s="52">
        <v>196323</v>
      </c>
      <c r="O35" s="52">
        <v>194534</v>
      </c>
      <c r="P35" s="52">
        <v>84482</v>
      </c>
      <c r="Q35" s="52">
        <v>118680</v>
      </c>
      <c r="R35" s="52">
        <v>132330</v>
      </c>
      <c r="S35" s="52">
        <v>160648</v>
      </c>
      <c r="T35" s="52">
        <v>155529</v>
      </c>
      <c r="U35" s="52">
        <v>137177</v>
      </c>
      <c r="V35" s="52">
        <v>114604</v>
      </c>
      <c r="W35" s="52">
        <v>92023</v>
      </c>
      <c r="X35" s="52">
        <v>74403</v>
      </c>
      <c r="Y35" s="52">
        <v>99294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31919</v>
      </c>
      <c r="D37" s="52">
        <v>33609</v>
      </c>
      <c r="E37" s="52">
        <v>29692</v>
      </c>
      <c r="F37" s="52">
        <v>33220</v>
      </c>
      <c r="G37" s="52">
        <v>32023</v>
      </c>
      <c r="H37" s="52">
        <v>26955</v>
      </c>
      <c r="I37" s="52">
        <v>4714</v>
      </c>
      <c r="J37" s="52">
        <v>1107</v>
      </c>
      <c r="K37" s="52">
        <v>1637</v>
      </c>
      <c r="L37" s="52">
        <v>2241</v>
      </c>
      <c r="M37" s="52">
        <v>13017</v>
      </c>
      <c r="N37" s="52">
        <v>21718</v>
      </c>
      <c r="O37" s="52">
        <v>28734</v>
      </c>
      <c r="P37" s="52">
        <v>22609</v>
      </c>
      <c r="Q37" s="52">
        <v>16285</v>
      </c>
      <c r="R37" s="52">
        <v>22156</v>
      </c>
      <c r="S37" s="52">
        <v>40196</v>
      </c>
      <c r="T37" s="52">
        <v>44821</v>
      </c>
      <c r="U37" s="52">
        <v>53183</v>
      </c>
      <c r="V37" s="52">
        <v>37465</v>
      </c>
      <c r="W37" s="52">
        <v>48551</v>
      </c>
      <c r="X37" s="52">
        <v>26061</v>
      </c>
      <c r="Y37" s="52">
        <v>15381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185596</v>
      </c>
      <c r="D39" s="52">
        <v>205157</v>
      </c>
      <c r="E39" s="52">
        <v>198122</v>
      </c>
      <c r="F39" s="52">
        <v>162117</v>
      </c>
      <c r="G39" s="52">
        <v>93672</v>
      </c>
      <c r="H39" s="52">
        <v>30711</v>
      </c>
      <c r="I39" s="52">
        <v>247654</v>
      </c>
      <c r="J39" s="52">
        <v>216565</v>
      </c>
      <c r="K39" s="52">
        <v>152633</v>
      </c>
      <c r="L39" s="52">
        <v>140619</v>
      </c>
      <c r="M39" s="52">
        <v>197819</v>
      </c>
      <c r="N39" s="52">
        <v>180473</v>
      </c>
      <c r="O39" s="52">
        <v>173592</v>
      </c>
      <c r="P39" s="52">
        <v>62208</v>
      </c>
      <c r="Q39" s="52">
        <v>110742</v>
      </c>
      <c r="R39" s="52">
        <v>129603</v>
      </c>
      <c r="S39" s="52">
        <v>157427</v>
      </c>
      <c r="T39" s="52">
        <v>149044</v>
      </c>
      <c r="U39" s="52">
        <v>132519</v>
      </c>
      <c r="V39" s="52">
        <v>128236</v>
      </c>
      <c r="W39" s="52">
        <v>128548</v>
      </c>
      <c r="X39" s="52">
        <v>140091</v>
      </c>
      <c r="Y39" s="52">
        <v>129042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162</v>
      </c>
      <c r="D40" s="52">
        <v>119</v>
      </c>
      <c r="E40" s="52">
        <v>0</v>
      </c>
      <c r="F40" s="52">
        <v>38</v>
      </c>
      <c r="G40" s="52">
        <v>204</v>
      </c>
      <c r="H40" s="52">
        <v>248</v>
      </c>
      <c r="I40" s="52">
        <v>0</v>
      </c>
      <c r="J40" s="52">
        <v>96</v>
      </c>
      <c r="K40" s="52">
        <v>158</v>
      </c>
      <c r="L40" s="52">
        <v>468</v>
      </c>
      <c r="M40" s="52">
        <v>389</v>
      </c>
      <c r="N40" s="52">
        <v>55</v>
      </c>
      <c r="O40" s="52">
        <v>31</v>
      </c>
      <c r="P40" s="52">
        <v>202</v>
      </c>
      <c r="Q40" s="52">
        <v>186</v>
      </c>
      <c r="R40" s="52">
        <v>226</v>
      </c>
      <c r="S40" s="52">
        <v>139</v>
      </c>
      <c r="T40" s="52">
        <v>329</v>
      </c>
      <c r="U40" s="52">
        <v>229</v>
      </c>
      <c r="V40" s="52">
        <v>132</v>
      </c>
      <c r="W40" s="52">
        <v>370</v>
      </c>
      <c r="X40" s="52">
        <v>673</v>
      </c>
      <c r="Y40" s="52">
        <v>410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50481</v>
      </c>
      <c r="D41" s="52">
        <v>12967</v>
      </c>
      <c r="E41" s="52">
        <v>34273</v>
      </c>
      <c r="F41" s="52">
        <v>38465</v>
      </c>
      <c r="G41" s="52">
        <v>30232</v>
      </c>
      <c r="H41" s="52">
        <v>22977</v>
      </c>
      <c r="I41" s="52">
        <v>0</v>
      </c>
      <c r="J41" s="52">
        <v>0</v>
      </c>
      <c r="K41" s="52">
        <v>15184</v>
      </c>
      <c r="L41" s="52">
        <v>26302</v>
      </c>
      <c r="M41" s="52">
        <v>36453</v>
      </c>
      <c r="N41" s="52">
        <v>34899</v>
      </c>
      <c r="O41" s="52">
        <v>31316</v>
      </c>
      <c r="P41" s="52">
        <v>22439</v>
      </c>
      <c r="Q41" s="52">
        <v>12608</v>
      </c>
      <c r="R41" s="52">
        <v>12060</v>
      </c>
      <c r="S41" s="52">
        <v>20801</v>
      </c>
      <c r="T41" s="52">
        <v>30226</v>
      </c>
      <c r="U41" s="52">
        <v>29994</v>
      </c>
      <c r="V41" s="52">
        <v>11283</v>
      </c>
      <c r="W41" s="52">
        <v>0</v>
      </c>
      <c r="X41" s="52">
        <v>0</v>
      </c>
      <c r="Y41" s="52">
        <v>0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1646</v>
      </c>
      <c r="D42" s="52">
        <v>358</v>
      </c>
      <c r="E42" s="52">
        <v>1326</v>
      </c>
      <c r="F42" s="52">
        <v>1592</v>
      </c>
      <c r="G42" s="52">
        <v>1570</v>
      </c>
      <c r="H42" s="52">
        <v>1676</v>
      </c>
      <c r="I42" s="52">
        <v>0</v>
      </c>
      <c r="J42" s="52">
        <v>0</v>
      </c>
      <c r="K42" s="52">
        <v>1706</v>
      </c>
      <c r="L42" s="52">
        <v>6273</v>
      </c>
      <c r="M42" s="52">
        <v>6813</v>
      </c>
      <c r="N42" s="52">
        <v>3998</v>
      </c>
      <c r="O42" s="52">
        <v>2480</v>
      </c>
      <c r="P42" s="52">
        <v>3187</v>
      </c>
      <c r="Q42" s="52">
        <v>1826</v>
      </c>
      <c r="R42" s="52">
        <v>1996</v>
      </c>
      <c r="S42" s="52">
        <v>3162</v>
      </c>
      <c r="T42" s="52">
        <v>6856</v>
      </c>
      <c r="U42" s="52">
        <v>5132</v>
      </c>
      <c r="V42" s="52">
        <v>1270</v>
      </c>
      <c r="W42" s="52">
        <v>0</v>
      </c>
      <c r="X42" s="52">
        <v>0</v>
      </c>
      <c r="Y42" s="52">
        <v>0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179640</v>
      </c>
      <c r="D44" s="52">
        <v>186497</v>
      </c>
      <c r="E44" s="52">
        <v>193762</v>
      </c>
      <c r="F44" s="52">
        <v>203548</v>
      </c>
      <c r="G44" s="52">
        <v>152052</v>
      </c>
      <c r="H44" s="52">
        <v>99077</v>
      </c>
      <c r="I44" s="52">
        <v>3319</v>
      </c>
      <c r="J44" s="52">
        <v>13976</v>
      </c>
      <c r="K44" s="52">
        <v>41328</v>
      </c>
      <c r="L44" s="52">
        <v>101254</v>
      </c>
      <c r="M44" s="52">
        <v>116033</v>
      </c>
      <c r="N44" s="52">
        <v>97567</v>
      </c>
      <c r="O44" s="52">
        <v>81641</v>
      </c>
      <c r="P44" s="52">
        <v>34461</v>
      </c>
      <c r="Q44" s="52">
        <v>43441</v>
      </c>
      <c r="R44" s="52">
        <v>40055</v>
      </c>
      <c r="S44" s="52">
        <v>59812</v>
      </c>
      <c r="T44" s="52">
        <v>72990</v>
      </c>
      <c r="U44" s="52">
        <v>73562</v>
      </c>
      <c r="V44" s="52">
        <v>53642</v>
      </c>
      <c r="W44" s="52">
        <v>29666</v>
      </c>
      <c r="X44" s="52">
        <v>8089</v>
      </c>
      <c r="Y44" s="52">
        <v>21956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251201</v>
      </c>
      <c r="D45" s="36">
        <v>225756</v>
      </c>
      <c r="E45" s="36">
        <v>238503</v>
      </c>
      <c r="F45" s="36">
        <v>210642</v>
      </c>
      <c r="G45" s="36">
        <v>211902</v>
      </c>
      <c r="H45" s="36">
        <v>177264</v>
      </c>
      <c r="I45" s="36">
        <v>5973</v>
      </c>
      <c r="J45" s="36">
        <v>30105</v>
      </c>
      <c r="K45" s="36">
        <v>79597</v>
      </c>
      <c r="L45" s="36">
        <v>185243</v>
      </c>
      <c r="M45" s="36">
        <v>205965</v>
      </c>
      <c r="N45" s="36">
        <v>213267</v>
      </c>
      <c r="O45" s="36">
        <v>176042</v>
      </c>
      <c r="P45" s="36">
        <v>79971</v>
      </c>
      <c r="Q45" s="36">
        <v>117028</v>
      </c>
      <c r="R45" s="36">
        <v>154132</v>
      </c>
      <c r="S45" s="36">
        <v>194185</v>
      </c>
      <c r="T45" s="36">
        <v>223336</v>
      </c>
      <c r="U45" s="36">
        <v>218873</v>
      </c>
      <c r="V45" s="36">
        <v>208157</v>
      </c>
      <c r="W45" s="36">
        <v>190865</v>
      </c>
      <c r="X45" s="36">
        <v>174393</v>
      </c>
      <c r="Y45" s="36">
        <v>205862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74970</v>
      </c>
      <c r="D49" s="52">
        <v>68499</v>
      </c>
      <c r="E49" s="52">
        <v>74366</v>
      </c>
      <c r="F49" s="52">
        <v>63106</v>
      </c>
      <c r="G49" s="52">
        <v>29845</v>
      </c>
      <c r="H49" s="52">
        <v>0</v>
      </c>
      <c r="I49" s="52">
        <v>0</v>
      </c>
      <c r="J49" s="52">
        <v>0</v>
      </c>
      <c r="K49" s="52">
        <v>0</v>
      </c>
      <c r="L49" s="52">
        <v>42600</v>
      </c>
      <c r="M49" s="52">
        <v>45868</v>
      </c>
      <c r="N49" s="52">
        <v>54137</v>
      </c>
      <c r="O49" s="52">
        <v>57379</v>
      </c>
      <c r="P49" s="52">
        <v>52205</v>
      </c>
      <c r="Q49" s="52">
        <v>58422</v>
      </c>
      <c r="R49" s="52">
        <v>51194</v>
      </c>
      <c r="S49" s="52">
        <v>47622</v>
      </c>
      <c r="T49" s="52">
        <v>46978</v>
      </c>
      <c r="U49" s="52">
        <v>42416</v>
      </c>
      <c r="V49" s="52">
        <v>34491</v>
      </c>
      <c r="W49" s="52">
        <v>28633</v>
      </c>
      <c r="X49" s="52">
        <v>23921</v>
      </c>
      <c r="Y49" s="52">
        <v>32565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821</v>
      </c>
      <c r="D51" s="52">
        <v>2407</v>
      </c>
      <c r="E51" s="52">
        <v>506</v>
      </c>
      <c r="F51" s="52">
        <v>565</v>
      </c>
      <c r="G51" s="52">
        <v>221</v>
      </c>
      <c r="H51" s="52">
        <v>0</v>
      </c>
      <c r="I51" s="52">
        <v>0</v>
      </c>
      <c r="J51" s="52">
        <v>0</v>
      </c>
      <c r="K51" s="52">
        <v>0</v>
      </c>
      <c r="L51" s="52">
        <v>1493</v>
      </c>
      <c r="M51" s="52">
        <v>1183</v>
      </c>
      <c r="N51" s="52">
        <v>1262</v>
      </c>
      <c r="O51" s="52">
        <v>2550</v>
      </c>
      <c r="P51" s="52">
        <v>975</v>
      </c>
      <c r="Q51" s="52">
        <v>1660</v>
      </c>
      <c r="R51" s="52">
        <v>3880</v>
      </c>
      <c r="S51" s="52">
        <v>4577</v>
      </c>
      <c r="T51" s="52">
        <v>3277</v>
      </c>
      <c r="U51" s="52">
        <v>6473</v>
      </c>
      <c r="V51" s="52">
        <v>2101</v>
      </c>
      <c r="W51" s="52">
        <v>5144</v>
      </c>
      <c r="X51" s="52">
        <v>665</v>
      </c>
      <c r="Y51" s="52">
        <v>653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57241</v>
      </c>
      <c r="D53" s="52">
        <v>63936</v>
      </c>
      <c r="E53" s="52">
        <v>62121</v>
      </c>
      <c r="F53" s="52">
        <v>49307</v>
      </c>
      <c r="G53" s="52">
        <v>20705</v>
      </c>
      <c r="H53" s="52">
        <v>0</v>
      </c>
      <c r="I53" s="52">
        <v>0</v>
      </c>
      <c r="J53" s="52">
        <v>0</v>
      </c>
      <c r="K53" s="52">
        <v>0</v>
      </c>
      <c r="L53" s="52">
        <v>31195</v>
      </c>
      <c r="M53" s="52">
        <v>34649</v>
      </c>
      <c r="N53" s="52">
        <v>43398</v>
      </c>
      <c r="O53" s="52">
        <v>47458</v>
      </c>
      <c r="P53" s="52">
        <v>36251</v>
      </c>
      <c r="Q53" s="52">
        <v>51230</v>
      </c>
      <c r="R53" s="52">
        <v>45675</v>
      </c>
      <c r="S53" s="52">
        <v>40483</v>
      </c>
      <c r="T53" s="52">
        <v>35697</v>
      </c>
      <c r="U53" s="52">
        <v>31499</v>
      </c>
      <c r="V53" s="52">
        <v>30680</v>
      </c>
      <c r="W53" s="52">
        <v>28549</v>
      </c>
      <c r="X53" s="52">
        <v>23805</v>
      </c>
      <c r="Y53" s="52">
        <v>32461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50</v>
      </c>
      <c r="D54" s="52">
        <v>37</v>
      </c>
      <c r="E54" s="52">
        <v>0</v>
      </c>
      <c r="F54" s="52">
        <v>12</v>
      </c>
      <c r="G54" s="52">
        <v>45</v>
      </c>
      <c r="H54" s="52">
        <v>0</v>
      </c>
      <c r="I54" s="52">
        <v>0</v>
      </c>
      <c r="J54" s="52">
        <v>0</v>
      </c>
      <c r="K54" s="52">
        <v>0</v>
      </c>
      <c r="L54" s="52">
        <v>104</v>
      </c>
      <c r="M54" s="52">
        <v>68</v>
      </c>
      <c r="N54" s="52">
        <v>13</v>
      </c>
      <c r="O54" s="52">
        <v>9</v>
      </c>
      <c r="P54" s="52">
        <v>119</v>
      </c>
      <c r="Q54" s="52">
        <v>87</v>
      </c>
      <c r="R54" s="52">
        <v>81</v>
      </c>
      <c r="S54" s="52">
        <v>36</v>
      </c>
      <c r="T54" s="52">
        <v>80</v>
      </c>
      <c r="U54" s="52">
        <v>56</v>
      </c>
      <c r="V54" s="52">
        <v>33</v>
      </c>
      <c r="W54" s="52">
        <v>84</v>
      </c>
      <c r="X54" s="52">
        <v>116</v>
      </c>
      <c r="Y54" s="52">
        <v>104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17121</v>
      </c>
      <c r="D55" s="52">
        <v>4404</v>
      </c>
      <c r="E55" s="52">
        <v>11789</v>
      </c>
      <c r="F55" s="52">
        <v>13239</v>
      </c>
      <c r="G55" s="52">
        <v>8646</v>
      </c>
      <c r="H55" s="52">
        <v>0</v>
      </c>
      <c r="I55" s="52">
        <v>0</v>
      </c>
      <c r="J55" s="52">
        <v>0</v>
      </c>
      <c r="K55" s="52">
        <v>0</v>
      </c>
      <c r="L55" s="52">
        <v>9125</v>
      </c>
      <c r="M55" s="52">
        <v>9395</v>
      </c>
      <c r="N55" s="52">
        <v>9623</v>
      </c>
      <c r="O55" s="52">
        <v>9184</v>
      </c>
      <c r="P55" s="52">
        <v>13865</v>
      </c>
      <c r="Q55" s="52">
        <v>6206</v>
      </c>
      <c r="R55" s="52">
        <v>4666</v>
      </c>
      <c r="S55" s="52">
        <v>6166</v>
      </c>
      <c r="T55" s="52">
        <v>9130</v>
      </c>
      <c r="U55" s="52">
        <v>9274</v>
      </c>
      <c r="V55" s="52">
        <v>3396</v>
      </c>
      <c r="W55" s="52">
        <v>0</v>
      </c>
      <c r="X55" s="52">
        <v>0</v>
      </c>
      <c r="Y55" s="52">
        <v>0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558</v>
      </c>
      <c r="D56" s="52">
        <v>122</v>
      </c>
      <c r="E56" s="52">
        <v>456</v>
      </c>
      <c r="F56" s="52">
        <v>548</v>
      </c>
      <c r="G56" s="52">
        <v>449</v>
      </c>
      <c r="H56" s="52">
        <v>0</v>
      </c>
      <c r="I56" s="52">
        <v>0</v>
      </c>
      <c r="J56" s="52">
        <v>0</v>
      </c>
      <c r="K56" s="52">
        <v>0</v>
      </c>
      <c r="L56" s="52">
        <v>2176</v>
      </c>
      <c r="M56" s="52">
        <v>1756</v>
      </c>
      <c r="N56" s="52">
        <v>1103</v>
      </c>
      <c r="O56" s="52">
        <v>728</v>
      </c>
      <c r="P56" s="52">
        <v>1970</v>
      </c>
      <c r="Q56" s="52">
        <v>899</v>
      </c>
      <c r="R56" s="52">
        <v>772</v>
      </c>
      <c r="S56" s="52">
        <v>937</v>
      </c>
      <c r="T56" s="52">
        <v>2071</v>
      </c>
      <c r="U56" s="52">
        <v>1587</v>
      </c>
      <c r="V56" s="52">
        <v>382</v>
      </c>
      <c r="W56" s="52">
        <v>0</v>
      </c>
      <c r="X56" s="52">
        <v>0</v>
      </c>
      <c r="Y56" s="52">
        <v>0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31259</v>
      </c>
      <c r="D58" s="52">
        <v>30988</v>
      </c>
      <c r="E58" s="52">
        <v>33334</v>
      </c>
      <c r="F58" s="52">
        <v>31013</v>
      </c>
      <c r="G58" s="52">
        <v>12468</v>
      </c>
      <c r="H58" s="52">
        <v>0</v>
      </c>
      <c r="I58" s="52">
        <v>0</v>
      </c>
      <c r="J58" s="52">
        <v>0</v>
      </c>
      <c r="K58" s="52">
        <v>0</v>
      </c>
      <c r="L58" s="52">
        <v>15055</v>
      </c>
      <c r="M58" s="52">
        <v>16529</v>
      </c>
      <c r="N58" s="52">
        <v>16992</v>
      </c>
      <c r="O58" s="52">
        <v>18179</v>
      </c>
      <c r="P58" s="52">
        <v>15721</v>
      </c>
      <c r="Q58" s="52">
        <v>15816</v>
      </c>
      <c r="R58" s="52">
        <v>10561</v>
      </c>
      <c r="S58" s="52">
        <v>11214</v>
      </c>
      <c r="T58" s="52">
        <v>11572</v>
      </c>
      <c r="U58" s="52">
        <v>10670</v>
      </c>
      <c r="V58" s="52">
        <v>7067</v>
      </c>
      <c r="W58" s="52">
        <v>3853</v>
      </c>
      <c r="X58" s="52">
        <v>1060</v>
      </c>
      <c r="Y58" s="52">
        <v>3139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43711</v>
      </c>
      <c r="D59" s="36">
        <v>37511</v>
      </c>
      <c r="E59" s="36">
        <v>41032</v>
      </c>
      <c r="F59" s="36">
        <v>32093</v>
      </c>
      <c r="G59" s="36">
        <v>17377</v>
      </c>
      <c r="H59" s="36">
        <v>0</v>
      </c>
      <c r="I59" s="36">
        <v>0</v>
      </c>
      <c r="J59" s="36">
        <v>0</v>
      </c>
      <c r="K59" s="36">
        <v>0</v>
      </c>
      <c r="L59" s="36">
        <v>27545</v>
      </c>
      <c r="M59" s="36">
        <v>29339</v>
      </c>
      <c r="N59" s="36">
        <v>37145</v>
      </c>
      <c r="O59" s="36">
        <v>39200</v>
      </c>
      <c r="P59" s="36">
        <v>36484</v>
      </c>
      <c r="Q59" s="36">
        <v>42606</v>
      </c>
      <c r="R59" s="36">
        <v>40633</v>
      </c>
      <c r="S59" s="36">
        <v>36408</v>
      </c>
      <c r="T59" s="36">
        <v>35406</v>
      </c>
      <c r="U59" s="36">
        <v>31746</v>
      </c>
      <c r="V59" s="36">
        <v>27424</v>
      </c>
      <c r="W59" s="36">
        <v>24780</v>
      </c>
      <c r="X59" s="36">
        <v>22861</v>
      </c>
      <c r="Y59" s="36">
        <v>29426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146077</v>
      </c>
      <c r="D63" s="52">
        <v>133175</v>
      </c>
      <c r="E63" s="52">
        <v>141836</v>
      </c>
      <c r="F63" s="52">
        <v>120245</v>
      </c>
      <c r="G63" s="52">
        <v>74511</v>
      </c>
      <c r="H63" s="52">
        <v>0</v>
      </c>
      <c r="I63" s="52">
        <v>0</v>
      </c>
      <c r="J63" s="52">
        <v>0</v>
      </c>
      <c r="K63" s="52">
        <v>1</v>
      </c>
      <c r="L63" s="52">
        <v>80200</v>
      </c>
      <c r="M63" s="52">
        <v>132105</v>
      </c>
      <c r="N63" s="52">
        <v>142186</v>
      </c>
      <c r="O63" s="52">
        <v>137155</v>
      </c>
      <c r="P63" s="52">
        <v>32277</v>
      </c>
      <c r="Q63" s="52">
        <v>60258</v>
      </c>
      <c r="R63" s="52">
        <v>81136</v>
      </c>
      <c r="S63" s="52">
        <v>113026</v>
      </c>
      <c r="T63" s="52">
        <v>108551</v>
      </c>
      <c r="U63" s="52">
        <v>94761</v>
      </c>
      <c r="V63" s="52">
        <v>80113</v>
      </c>
      <c r="W63" s="52">
        <v>63390</v>
      </c>
      <c r="X63" s="52">
        <v>50482</v>
      </c>
      <c r="Y63" s="52">
        <v>66729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31098</v>
      </c>
      <c r="D65" s="52">
        <v>31202</v>
      </c>
      <c r="E65" s="52">
        <v>29186</v>
      </c>
      <c r="F65" s="52">
        <v>32655</v>
      </c>
      <c r="G65" s="52">
        <v>31802</v>
      </c>
      <c r="H65" s="52">
        <v>26955</v>
      </c>
      <c r="I65" s="52">
        <v>4714</v>
      </c>
      <c r="J65" s="52">
        <v>1107</v>
      </c>
      <c r="K65" s="52">
        <v>1637</v>
      </c>
      <c r="L65" s="52">
        <v>748</v>
      </c>
      <c r="M65" s="52">
        <v>11834</v>
      </c>
      <c r="N65" s="52">
        <v>20456</v>
      </c>
      <c r="O65" s="52">
        <v>26184</v>
      </c>
      <c r="P65" s="52">
        <v>21634</v>
      </c>
      <c r="Q65" s="52">
        <v>14625</v>
      </c>
      <c r="R65" s="52">
        <v>18276</v>
      </c>
      <c r="S65" s="52">
        <v>35619</v>
      </c>
      <c r="T65" s="52">
        <v>41544</v>
      </c>
      <c r="U65" s="52">
        <v>46710</v>
      </c>
      <c r="V65" s="52">
        <v>35364</v>
      </c>
      <c r="W65" s="52">
        <v>43407</v>
      </c>
      <c r="X65" s="52">
        <v>25396</v>
      </c>
      <c r="Y65" s="52">
        <v>14728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128355</v>
      </c>
      <c r="D67" s="52">
        <f t="shared" si="0"/>
        <v>141221</v>
      </c>
      <c r="E67" s="52">
        <f t="shared" si="0"/>
        <v>136001</v>
      </c>
      <c r="F67" s="52">
        <f t="shared" si="0"/>
        <v>112810</v>
      </c>
      <c r="G67" s="52">
        <f t="shared" si="0"/>
        <v>72967</v>
      </c>
      <c r="H67" s="52">
        <f t="shared" si="0"/>
        <v>30711</v>
      </c>
      <c r="I67" s="52">
        <f t="shared" si="0"/>
        <v>247654</v>
      </c>
      <c r="J67" s="52">
        <f t="shared" si="0"/>
        <v>216565</v>
      </c>
      <c r="K67" s="52">
        <f t="shared" si="0"/>
        <v>152633</v>
      </c>
      <c r="L67" s="52">
        <f t="shared" si="0"/>
        <v>109424</v>
      </c>
      <c r="M67" s="52">
        <f t="shared" si="0"/>
        <v>163170</v>
      </c>
      <c r="N67" s="52">
        <f t="shared" si="0"/>
        <v>137075</v>
      </c>
      <c r="O67" s="52">
        <f t="shared" si="0"/>
        <v>126134</v>
      </c>
      <c r="P67" s="52">
        <f t="shared" si="0"/>
        <v>25957</v>
      </c>
      <c r="Q67" s="52">
        <f t="shared" si="0"/>
        <v>59512</v>
      </c>
      <c r="R67" s="52">
        <f t="shared" ref="R67:V67" si="1">R39-R53</f>
        <v>83928</v>
      </c>
      <c r="S67" s="52">
        <f t="shared" si="1"/>
        <v>116944</v>
      </c>
      <c r="T67" s="52">
        <f t="shared" si="1"/>
        <v>113347</v>
      </c>
      <c r="U67" s="52">
        <f t="shared" si="1"/>
        <v>101020</v>
      </c>
      <c r="V67" s="52">
        <f t="shared" si="1"/>
        <v>97556</v>
      </c>
      <c r="W67" s="52">
        <f t="shared" ref="W67:Y67" si="2">W39-W53</f>
        <v>99999</v>
      </c>
      <c r="X67" s="52">
        <f t="shared" si="2"/>
        <v>116286</v>
      </c>
      <c r="Y67" s="52">
        <f t="shared" si="2"/>
        <v>96581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112</v>
      </c>
      <c r="D68" s="52">
        <f t="shared" si="3"/>
        <v>82</v>
      </c>
      <c r="E68" s="52">
        <f t="shared" si="3"/>
        <v>0</v>
      </c>
      <c r="F68" s="52">
        <f t="shared" si="3"/>
        <v>26</v>
      </c>
      <c r="G68" s="52">
        <f t="shared" si="3"/>
        <v>159</v>
      </c>
      <c r="H68" s="52">
        <f t="shared" si="3"/>
        <v>248</v>
      </c>
      <c r="I68" s="52">
        <f t="shared" si="3"/>
        <v>0</v>
      </c>
      <c r="J68" s="52">
        <f t="shared" si="3"/>
        <v>96</v>
      </c>
      <c r="K68" s="52">
        <f t="shared" si="3"/>
        <v>158</v>
      </c>
      <c r="L68" s="52">
        <f t="shared" si="3"/>
        <v>364</v>
      </c>
      <c r="M68" s="52">
        <f t="shared" si="3"/>
        <v>321</v>
      </c>
      <c r="N68" s="52">
        <f t="shared" si="3"/>
        <v>42</v>
      </c>
      <c r="O68" s="52">
        <f t="shared" si="3"/>
        <v>22</v>
      </c>
      <c r="P68" s="52">
        <f t="shared" si="3"/>
        <v>83</v>
      </c>
      <c r="Q68" s="52">
        <f t="shared" si="3"/>
        <v>99</v>
      </c>
      <c r="R68" s="52">
        <f t="shared" ref="R68:V68" si="4">R40-R54</f>
        <v>145</v>
      </c>
      <c r="S68" s="52">
        <f t="shared" si="4"/>
        <v>103</v>
      </c>
      <c r="T68" s="52">
        <f t="shared" si="4"/>
        <v>249</v>
      </c>
      <c r="U68" s="52">
        <f t="shared" si="4"/>
        <v>173</v>
      </c>
      <c r="V68" s="52">
        <f t="shared" si="4"/>
        <v>99</v>
      </c>
      <c r="W68" s="52">
        <f t="shared" ref="W68:Y68" si="5">W40-W54</f>
        <v>286</v>
      </c>
      <c r="X68" s="52">
        <f t="shared" si="5"/>
        <v>557</v>
      </c>
      <c r="Y68" s="52">
        <f t="shared" si="5"/>
        <v>306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33360</v>
      </c>
      <c r="D69" s="52">
        <f t="shared" si="6"/>
        <v>8563</v>
      </c>
      <c r="E69" s="52">
        <f t="shared" si="6"/>
        <v>22484</v>
      </c>
      <c r="F69" s="52">
        <f t="shared" si="6"/>
        <v>25226</v>
      </c>
      <c r="G69" s="52">
        <f t="shared" si="6"/>
        <v>21586</v>
      </c>
      <c r="H69" s="52">
        <f t="shared" si="6"/>
        <v>22977</v>
      </c>
      <c r="I69" s="52">
        <f t="shared" si="6"/>
        <v>0</v>
      </c>
      <c r="J69" s="52">
        <f t="shared" si="6"/>
        <v>0</v>
      </c>
      <c r="K69" s="52">
        <f t="shared" si="6"/>
        <v>15184</v>
      </c>
      <c r="L69" s="52">
        <f t="shared" si="6"/>
        <v>17177</v>
      </c>
      <c r="M69" s="52">
        <f t="shared" si="6"/>
        <v>27058</v>
      </c>
      <c r="N69" s="52">
        <f t="shared" si="6"/>
        <v>25276</v>
      </c>
      <c r="O69" s="52">
        <f t="shared" si="6"/>
        <v>22132</v>
      </c>
      <c r="P69" s="52">
        <f t="shared" si="6"/>
        <v>8574</v>
      </c>
      <c r="Q69" s="52">
        <f t="shared" si="6"/>
        <v>6402</v>
      </c>
      <c r="R69" s="52">
        <f t="shared" ref="R69:V69" si="7">R41-R55</f>
        <v>7394</v>
      </c>
      <c r="S69" s="52">
        <f t="shared" si="7"/>
        <v>14635</v>
      </c>
      <c r="T69" s="52">
        <f t="shared" si="7"/>
        <v>21096</v>
      </c>
      <c r="U69" s="52">
        <f t="shared" si="7"/>
        <v>20720</v>
      </c>
      <c r="V69" s="52">
        <f t="shared" si="7"/>
        <v>7887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1088</v>
      </c>
      <c r="D70" s="52">
        <f t="shared" si="9"/>
        <v>236</v>
      </c>
      <c r="E70" s="52">
        <f t="shared" si="9"/>
        <v>870</v>
      </c>
      <c r="F70" s="52">
        <f t="shared" si="9"/>
        <v>1044</v>
      </c>
      <c r="G70" s="52">
        <f t="shared" si="9"/>
        <v>1121</v>
      </c>
      <c r="H70" s="52">
        <f t="shared" si="9"/>
        <v>1676</v>
      </c>
      <c r="I70" s="52">
        <f t="shared" si="9"/>
        <v>0</v>
      </c>
      <c r="J70" s="52">
        <f t="shared" si="9"/>
        <v>0</v>
      </c>
      <c r="K70" s="52">
        <f t="shared" si="9"/>
        <v>1706</v>
      </c>
      <c r="L70" s="52">
        <f t="shared" si="9"/>
        <v>4097</v>
      </c>
      <c r="M70" s="52">
        <f t="shared" si="9"/>
        <v>5057</v>
      </c>
      <c r="N70" s="52">
        <f t="shared" si="9"/>
        <v>2895</v>
      </c>
      <c r="O70" s="52">
        <f t="shared" si="9"/>
        <v>1752</v>
      </c>
      <c r="P70" s="52">
        <f t="shared" si="9"/>
        <v>1217</v>
      </c>
      <c r="Q70" s="52">
        <f t="shared" si="9"/>
        <v>927</v>
      </c>
      <c r="R70" s="52">
        <f t="shared" ref="R70:V70" si="10">R42-R56</f>
        <v>1224</v>
      </c>
      <c r="S70" s="52">
        <f t="shared" si="10"/>
        <v>2225</v>
      </c>
      <c r="T70" s="52">
        <f t="shared" si="10"/>
        <v>4785</v>
      </c>
      <c r="U70" s="52">
        <f t="shared" si="10"/>
        <v>3545</v>
      </c>
      <c r="V70" s="52">
        <f t="shared" si="10"/>
        <v>888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148381</v>
      </c>
      <c r="D72" s="52">
        <v>155509</v>
      </c>
      <c r="E72" s="52">
        <v>160428</v>
      </c>
      <c r="F72" s="52">
        <v>172535</v>
      </c>
      <c r="G72" s="52">
        <v>139584</v>
      </c>
      <c r="H72" s="52">
        <v>99077</v>
      </c>
      <c r="I72" s="52">
        <v>3319</v>
      </c>
      <c r="J72" s="52">
        <v>13976</v>
      </c>
      <c r="K72" s="52">
        <v>41328</v>
      </c>
      <c r="L72" s="52">
        <v>86199</v>
      </c>
      <c r="M72" s="52">
        <v>99504</v>
      </c>
      <c r="N72" s="52">
        <v>80575</v>
      </c>
      <c r="O72" s="52">
        <v>63462</v>
      </c>
      <c r="P72" s="52">
        <v>18740</v>
      </c>
      <c r="Q72" s="52">
        <v>27625</v>
      </c>
      <c r="R72" s="52">
        <v>29494</v>
      </c>
      <c r="S72" s="52">
        <v>48598</v>
      </c>
      <c r="T72" s="52">
        <v>61418</v>
      </c>
      <c r="U72" s="52">
        <v>62892</v>
      </c>
      <c r="V72" s="52">
        <v>46575</v>
      </c>
      <c r="W72" s="52">
        <v>25813</v>
      </c>
      <c r="X72" s="52">
        <v>7029</v>
      </c>
      <c r="Y72" s="52">
        <v>18817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207490</v>
      </c>
      <c r="D73" s="36">
        <v>188245</v>
      </c>
      <c r="E73" s="36">
        <v>197471</v>
      </c>
      <c r="F73" s="36">
        <v>178549</v>
      </c>
      <c r="G73" s="36">
        <v>194525</v>
      </c>
      <c r="H73" s="36">
        <v>177264</v>
      </c>
      <c r="I73" s="36">
        <v>5973</v>
      </c>
      <c r="J73" s="36">
        <v>30105</v>
      </c>
      <c r="K73" s="36">
        <v>79597</v>
      </c>
      <c r="L73" s="36">
        <v>157698</v>
      </c>
      <c r="M73" s="36">
        <v>176626</v>
      </c>
      <c r="N73" s="36">
        <v>176122</v>
      </c>
      <c r="O73" s="36">
        <v>136842</v>
      </c>
      <c r="P73" s="36">
        <v>43487</v>
      </c>
      <c r="Q73" s="36">
        <v>74422</v>
      </c>
      <c r="R73" s="36">
        <v>113499</v>
      </c>
      <c r="S73" s="36">
        <v>157777</v>
      </c>
      <c r="T73" s="36">
        <v>187930</v>
      </c>
      <c r="U73" s="36">
        <v>187127</v>
      </c>
      <c r="V73" s="36">
        <v>180733</v>
      </c>
      <c r="W73" s="36">
        <v>166085</v>
      </c>
      <c r="X73" s="36">
        <v>151532</v>
      </c>
      <c r="Y73" s="36">
        <v>176436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0</v>
      </c>
      <c r="K79" s="52">
        <f>RES_hhdet_numvin!K126</f>
        <v>0</v>
      </c>
      <c r="L79" s="52">
        <f>RES_hhdet_numvin!L126</f>
        <v>56932</v>
      </c>
      <c r="M79" s="52">
        <f>RES_hhdet_numvin!M126</f>
        <v>102890</v>
      </c>
      <c r="N79" s="52">
        <f>RES_hhdet_numvin!N126</f>
        <v>132529</v>
      </c>
      <c r="O79" s="52">
        <f>RES_hhdet_numvin!O126</f>
        <v>147041</v>
      </c>
      <c r="P79" s="52">
        <f>RES_hhdet_numvin!P126</f>
        <v>69447</v>
      </c>
      <c r="Q79" s="52">
        <f>RES_hhdet_numvin!Q126</f>
        <v>103847</v>
      </c>
      <c r="R79" s="52">
        <f>RES_hhdet_numvin!R126</f>
        <v>121251</v>
      </c>
      <c r="S79" s="52">
        <f>RES_hhdet_numvin!S126</f>
        <v>152175</v>
      </c>
      <c r="T79" s="52">
        <f>RES_hhdet_numvin!T126</f>
        <v>150780</v>
      </c>
      <c r="U79" s="52">
        <f>RES_hhdet_numvin!U126</f>
        <v>135033</v>
      </c>
      <c r="V79" s="52">
        <f>RES_hhdet_numvin!V126</f>
        <v>113849</v>
      </c>
      <c r="W79" s="52">
        <f>RES_hhdet_numvin!W126</f>
        <v>91845</v>
      </c>
      <c r="X79" s="52">
        <f>RES_hhdet_numvin!X126</f>
        <v>74386</v>
      </c>
      <c r="Y79" s="52">
        <f>RES_hhdet_numvin!Y126</f>
        <v>99294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7125</v>
      </c>
      <c r="S82" s="138">
        <f>RES_hhdet_numvin!S129</f>
        <v>23014</v>
      </c>
      <c r="T82" s="138">
        <f>RES_hhdet_numvin!T129</f>
        <v>33662</v>
      </c>
      <c r="U82" s="138">
        <f>RES_hhdet_numvin!U129</f>
        <v>46294</v>
      </c>
      <c r="V82" s="138">
        <f>RES_hhdet_numvin!V129</f>
        <v>35476</v>
      </c>
      <c r="W82" s="138">
        <f>RES_hhdet_numvin!W129</f>
        <v>47803</v>
      </c>
      <c r="X82" s="138">
        <f>RES_hhdet_numvin!X129</f>
        <v>26016</v>
      </c>
      <c r="Y82" s="138">
        <f>RES_hhdet_numvin!Y129</f>
        <v>15381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36767</v>
      </c>
      <c r="M84" s="138">
        <f>RES_hhdet_numvin!M131</f>
        <v>74072</v>
      </c>
      <c r="N84" s="138">
        <f>RES_hhdet_numvin!N131</f>
        <v>101664</v>
      </c>
      <c r="O84" s="138">
        <f>RES_hhdet_numvin!O131</f>
        <v>119642</v>
      </c>
      <c r="P84" s="138">
        <f>RES_hhdet_numvin!P131</f>
        <v>49210</v>
      </c>
      <c r="Q84" s="138">
        <f>RES_hhdet_numvin!Q131</f>
        <v>95358</v>
      </c>
      <c r="R84" s="138">
        <f>RES_hhdet_numvin!R131</f>
        <v>117216</v>
      </c>
      <c r="S84" s="138">
        <f>RES_hhdet_numvin!S131</f>
        <v>146139</v>
      </c>
      <c r="T84" s="138">
        <f>RES_hhdet_numvin!T131</f>
        <v>140058</v>
      </c>
      <c r="U84" s="138">
        <f>RES_hhdet_numvin!U131</f>
        <v>127757</v>
      </c>
      <c r="V84" s="138">
        <f>RES_hhdet_numvin!V131</f>
        <v>126188</v>
      </c>
      <c r="W84" s="138">
        <f>RES_hhdet_numvin!W131</f>
        <v>127341</v>
      </c>
      <c r="X84" s="138">
        <f>RES_hhdet_numvin!X131</f>
        <v>139822</v>
      </c>
      <c r="Y84" s="138">
        <f>RES_hhdet_numvin!Y131</f>
        <v>129042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121</v>
      </c>
      <c r="M85" s="138">
        <f>RES_hhdet_numvin!M132</f>
        <v>148</v>
      </c>
      <c r="N85" s="138">
        <f>RES_hhdet_numvin!N132</f>
        <v>33</v>
      </c>
      <c r="O85" s="138">
        <f>RES_hhdet_numvin!O132</f>
        <v>23</v>
      </c>
      <c r="P85" s="138">
        <f>RES_hhdet_numvin!P132</f>
        <v>160</v>
      </c>
      <c r="Q85" s="138">
        <f>RES_hhdet_numvin!Q132</f>
        <v>164</v>
      </c>
      <c r="R85" s="138">
        <f>RES_hhdet_numvin!R132</f>
        <v>209</v>
      </c>
      <c r="S85" s="138">
        <f>RES_hhdet_numvin!S132</f>
        <v>135</v>
      </c>
      <c r="T85" s="138">
        <f>RES_hhdet_numvin!T132</f>
        <v>317</v>
      </c>
      <c r="U85" s="138">
        <f>RES_hhdet_numvin!U132</f>
        <v>225</v>
      </c>
      <c r="V85" s="138">
        <f>RES_hhdet_numvin!V132</f>
        <v>132</v>
      </c>
      <c r="W85" s="138">
        <f>RES_hhdet_numvin!W132</f>
        <v>369</v>
      </c>
      <c r="X85" s="138">
        <f>RES_hhdet_numvin!X132</f>
        <v>673</v>
      </c>
      <c r="Y85" s="138">
        <f>RES_hhdet_numvin!Y132</f>
        <v>410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5137</v>
      </c>
      <c r="V88" s="138">
        <f>RES_hhdet_numvin!V135</f>
        <v>10686</v>
      </c>
      <c r="W88" s="138">
        <f>RES_hhdet_numvin!W135</f>
        <v>0</v>
      </c>
      <c r="X88" s="138">
        <f>RES_hhdet_numvin!X135</f>
        <v>0</v>
      </c>
      <c r="Y88" s="138">
        <f>RES_hhdet_numvin!Y135</f>
        <v>0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880</v>
      </c>
      <c r="V89" s="138">
        <f>RES_hhdet_numvin!V136</f>
        <v>1201</v>
      </c>
      <c r="W89" s="138">
        <f>RES_hhdet_numvin!W136</f>
        <v>0</v>
      </c>
      <c r="X89" s="138">
        <f>RES_hhdet_numvin!X136</f>
        <v>0</v>
      </c>
      <c r="Y89" s="138">
        <f>RES_hhdet_numvin!Y136</f>
        <v>0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12947</v>
      </c>
      <c r="S93" s="138">
        <f>RES_hhdet_numvin!S140</f>
        <v>34469</v>
      </c>
      <c r="T93" s="138">
        <f>RES_hhdet_numvin!T140</f>
        <v>54863</v>
      </c>
      <c r="U93" s="138">
        <f>RES_hhdet_numvin!U140</f>
        <v>63352</v>
      </c>
      <c r="V93" s="138">
        <f>RES_hhdet_numvin!V140</f>
        <v>49966</v>
      </c>
      <c r="W93" s="138">
        <f>RES_hhdet_numvin!W140</f>
        <v>28859</v>
      </c>
      <c r="X93" s="138">
        <f>RES_hhdet_numvin!X140</f>
        <v>8055</v>
      </c>
      <c r="Y93" s="138">
        <f>RES_hhdet_numvin!Y140</f>
        <v>21956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49821</v>
      </c>
      <c r="S94" s="39">
        <f>RES_hhdet_numvin!S141</f>
        <v>111894</v>
      </c>
      <c r="T94" s="39">
        <f>RES_hhdet_numvin!T141</f>
        <v>167860</v>
      </c>
      <c r="U94" s="39">
        <f>RES_hhdet_numvin!U141</f>
        <v>188460</v>
      </c>
      <c r="V94" s="39">
        <f>RES_hhdet_numvin!V141</f>
        <v>193853</v>
      </c>
      <c r="W94" s="39">
        <f>RES_hhdet_numvin!W141</f>
        <v>185599</v>
      </c>
      <c r="X94" s="39">
        <f>RES_hhdet_numvin!X141</f>
        <v>173483</v>
      </c>
      <c r="Y94" s="39">
        <f>RES_hhdet_numvin!Y141</f>
        <v>205862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2289.1545701780597</v>
      </c>
      <c r="C98" s="117">
        <f t="shared" si="12"/>
        <v>2731.7696717948306</v>
      </c>
      <c r="D98" s="117">
        <f t="shared" si="12"/>
        <v>2833.8180750899428</v>
      </c>
      <c r="E98" s="117">
        <f t="shared" si="12"/>
        <v>2760.2035688860751</v>
      </c>
      <c r="F98" s="117">
        <f t="shared" si="12"/>
        <v>2766.5602998036279</v>
      </c>
      <c r="G98" s="117">
        <f t="shared" si="12"/>
        <v>2855.8772703606128</v>
      </c>
      <c r="H98" s="117">
        <f t="shared" si="12"/>
        <v>2681.2532032504523</v>
      </c>
      <c r="I98" s="117">
        <f t="shared" si="12"/>
        <v>1386.8216066992945</v>
      </c>
      <c r="J98" s="117">
        <f t="shared" si="12"/>
        <v>1488.7203161827717</v>
      </c>
      <c r="K98" s="117">
        <f t="shared" si="12"/>
        <v>1291.7434166851617</v>
      </c>
      <c r="L98" s="117">
        <f t="shared" si="12"/>
        <v>1415.6173174290946</v>
      </c>
      <c r="M98" s="117">
        <f t="shared" si="12"/>
        <v>1181.2053360206703</v>
      </c>
      <c r="N98" s="117">
        <f t="shared" si="12"/>
        <v>1297.0608777265118</v>
      </c>
      <c r="O98" s="117">
        <f t="shared" si="12"/>
        <v>1385.0326309355969</v>
      </c>
      <c r="P98" s="117">
        <f t="shared" si="12"/>
        <v>1135.8753642903603</v>
      </c>
      <c r="Q98" s="117">
        <f t="shared" si="12"/>
        <v>1286.4114484057309</v>
      </c>
      <c r="R98" s="117">
        <f t="shared" ref="R98:V98" si="13">R99+R102+R104+R113</f>
        <v>1371.8186464276046</v>
      </c>
      <c r="S98" s="117">
        <f t="shared" si="13"/>
        <v>1364.9602193992714</v>
      </c>
      <c r="T98" s="117">
        <f t="shared" si="13"/>
        <v>1383.7589069020169</v>
      </c>
      <c r="U98" s="117">
        <f t="shared" si="13"/>
        <v>1404.5150618326602</v>
      </c>
      <c r="V98" s="117">
        <f t="shared" si="13"/>
        <v>1382.6437822569669</v>
      </c>
      <c r="W98" s="117">
        <f t="shared" ref="W98:Y98" si="14">W99+W102+W104+W113</f>
        <v>1592.1072923701054</v>
      </c>
      <c r="X98" s="117">
        <f t="shared" si="14"/>
        <v>1369.7109842513396</v>
      </c>
      <c r="Y98" s="117">
        <f t="shared" si="14"/>
        <v>1392.1668217819363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1874.68395919112</v>
      </c>
      <c r="C99" s="122">
        <f t="shared" si="15"/>
        <v>2290.6054884128448</v>
      </c>
      <c r="D99" s="122">
        <f t="shared" si="15"/>
        <v>2370.050927971854</v>
      </c>
      <c r="E99" s="122">
        <f t="shared" si="15"/>
        <v>2299.7570851088558</v>
      </c>
      <c r="F99" s="122">
        <f t="shared" si="15"/>
        <v>2342.757308698639</v>
      </c>
      <c r="G99" s="122">
        <f t="shared" si="15"/>
        <v>2434.1925545131635</v>
      </c>
      <c r="H99" s="122">
        <f t="shared" si="15"/>
        <v>2269.7651497038528</v>
      </c>
      <c r="I99" s="122">
        <f t="shared" si="15"/>
        <v>1117.0533107620254</v>
      </c>
      <c r="J99" s="122">
        <f t="shared" si="15"/>
        <v>1236.967744278179</v>
      </c>
      <c r="K99" s="122">
        <f t="shared" si="15"/>
        <v>1091.2592707775245</v>
      </c>
      <c r="L99" s="122">
        <f t="shared" si="15"/>
        <v>1189.231388689735</v>
      </c>
      <c r="M99" s="122">
        <f t="shared" si="15"/>
        <v>950.15434928138973</v>
      </c>
      <c r="N99" s="122">
        <f t="shared" si="15"/>
        <v>1060.5910106105403</v>
      </c>
      <c r="O99" s="122">
        <f t="shared" si="15"/>
        <v>1140.5580982336376</v>
      </c>
      <c r="P99" s="122">
        <f t="shared" si="15"/>
        <v>904.91140873070083</v>
      </c>
      <c r="Q99" s="122">
        <f t="shared" si="15"/>
        <v>1035.2576712484752</v>
      </c>
      <c r="R99" s="122">
        <f t="shared" ref="R99:V99" si="16">SUM(R100:R101)</f>
        <v>1117.6042640088986</v>
      </c>
      <c r="S99" s="122">
        <f t="shared" si="16"/>
        <v>1096.2008821166874</v>
      </c>
      <c r="T99" s="122">
        <f t="shared" si="16"/>
        <v>1106.0101223142588</v>
      </c>
      <c r="U99" s="122">
        <f t="shared" si="16"/>
        <v>1126.1397397720416</v>
      </c>
      <c r="V99" s="122">
        <f t="shared" si="16"/>
        <v>1088.5912330993281</v>
      </c>
      <c r="W99" s="122">
        <f t="shared" ref="W99:Y99" si="17">SUM(W100:W101)</f>
        <v>1302.0611827610551</v>
      </c>
      <c r="X99" s="122">
        <f t="shared" si="17"/>
        <v>1119.7723961572303</v>
      </c>
      <c r="Y99" s="122">
        <f t="shared" si="17"/>
        <v>1157.6363524467527</v>
      </c>
      <c r="DA99" s="130" t="s">
        <v>1688</v>
      </c>
    </row>
    <row r="100" spans="1:105" ht="12" customHeight="1" x14ac:dyDescent="0.25">
      <c r="A100" s="97" t="s">
        <v>198</v>
      </c>
      <c r="B100" s="98">
        <v>1867.1446144366932</v>
      </c>
      <c r="C100" s="98">
        <v>2281.6026734676325</v>
      </c>
      <c r="D100" s="98">
        <v>2360.8342928292036</v>
      </c>
      <c r="E100" s="98">
        <v>2291.2003834974307</v>
      </c>
      <c r="F100" s="98">
        <v>2333.9499677700942</v>
      </c>
      <c r="G100" s="98">
        <v>2425.2329357701983</v>
      </c>
      <c r="H100" s="98">
        <v>2261.5591497455152</v>
      </c>
      <c r="I100" s="98">
        <v>1113.009841910784</v>
      </c>
      <c r="J100" s="98">
        <v>1232.55857091302</v>
      </c>
      <c r="K100" s="98">
        <v>1087.4782450151545</v>
      </c>
      <c r="L100" s="98">
        <v>1185.1180404319482</v>
      </c>
      <c r="M100" s="98">
        <v>946.91728763564822</v>
      </c>
      <c r="N100" s="98">
        <v>1056.9427186103987</v>
      </c>
      <c r="O100" s="98">
        <v>1136.6366551094866</v>
      </c>
      <c r="P100" s="98">
        <v>901.825903606456</v>
      </c>
      <c r="Q100" s="98">
        <v>1031.7390962646969</v>
      </c>
      <c r="R100" s="98">
        <v>1113.8060093796403</v>
      </c>
      <c r="S100" s="98">
        <v>1092.4772473624191</v>
      </c>
      <c r="T100" s="98">
        <v>1102.2645335818565</v>
      </c>
      <c r="U100" s="98">
        <v>1122.3132514532224</v>
      </c>
      <c r="V100" s="98">
        <v>1084.9087625884656</v>
      </c>
      <c r="W100" s="98">
        <v>1297.613103149939</v>
      </c>
      <c r="X100" s="98">
        <v>1116.0220031279925</v>
      </c>
      <c r="Y100" s="98">
        <v>1153.7534581734317</v>
      </c>
      <c r="DA100" s="63" t="s">
        <v>1689</v>
      </c>
    </row>
    <row r="101" spans="1:105" ht="12" customHeight="1" x14ac:dyDescent="0.25">
      <c r="A101" s="97" t="s">
        <v>53</v>
      </c>
      <c r="B101" s="98">
        <v>7.539344754426728</v>
      </c>
      <c r="C101" s="98">
        <v>9.0028149452121742</v>
      </c>
      <c r="D101" s="98">
        <v>9.2166351426503557</v>
      </c>
      <c r="E101" s="98">
        <v>8.5567016114248933</v>
      </c>
      <c r="F101" s="98">
        <v>8.8073409285446456</v>
      </c>
      <c r="G101" s="98">
        <v>8.9596187429653646</v>
      </c>
      <c r="H101" s="98">
        <v>8.2059999583375127</v>
      </c>
      <c r="I101" s="98">
        <v>4.0434688512414896</v>
      </c>
      <c r="J101" s="98">
        <v>4.4091733651588356</v>
      </c>
      <c r="K101" s="98">
        <v>3.7810257623700085</v>
      </c>
      <c r="L101" s="98">
        <v>4.1133482577867708</v>
      </c>
      <c r="M101" s="98">
        <v>3.2370616457415435</v>
      </c>
      <c r="N101" s="98">
        <v>3.6482920001415522</v>
      </c>
      <c r="O101" s="98">
        <v>3.9214431241509917</v>
      </c>
      <c r="P101" s="98">
        <v>3.0855051242448863</v>
      </c>
      <c r="Q101" s="98">
        <v>3.5185749837783864</v>
      </c>
      <c r="R101" s="98">
        <v>3.7982546292582806</v>
      </c>
      <c r="S101" s="98">
        <v>3.72363475426826</v>
      </c>
      <c r="T101" s="98">
        <v>3.7455887324021671</v>
      </c>
      <c r="U101" s="98">
        <v>3.82648831881919</v>
      </c>
      <c r="V101" s="98">
        <v>3.6824705108625069</v>
      </c>
      <c r="W101" s="98">
        <v>4.448079611116003</v>
      </c>
      <c r="X101" s="98">
        <v>3.7503930292377556</v>
      </c>
      <c r="Y101" s="98">
        <v>3.8828942733210199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4.7713949502241322</v>
      </c>
      <c r="C102" s="122">
        <f t="shared" si="18"/>
        <v>5.9513537283804645</v>
      </c>
      <c r="D102" s="122">
        <f t="shared" si="18"/>
        <v>4.7087184490629683</v>
      </c>
      <c r="E102" s="122">
        <f t="shared" si="18"/>
        <v>16.060650034324446</v>
      </c>
      <c r="F102" s="122">
        <f t="shared" si="18"/>
        <v>4.9872202283423803</v>
      </c>
      <c r="G102" s="122">
        <f t="shared" si="18"/>
        <v>6.8989302447368495</v>
      </c>
      <c r="H102" s="122">
        <f t="shared" si="18"/>
        <v>9.0441784649419787</v>
      </c>
      <c r="I102" s="122">
        <f t="shared" si="18"/>
        <v>3.8913752766382053</v>
      </c>
      <c r="J102" s="122">
        <f t="shared" si="18"/>
        <v>3.7033738455003173</v>
      </c>
      <c r="K102" s="122">
        <f t="shared" si="18"/>
        <v>3.6121100488200515</v>
      </c>
      <c r="L102" s="122">
        <f t="shared" si="18"/>
        <v>2.7294031485724566</v>
      </c>
      <c r="M102" s="122">
        <f t="shared" si="18"/>
        <v>2.166825535974418</v>
      </c>
      <c r="N102" s="122">
        <f t="shared" si="18"/>
        <v>1.9487636736822302</v>
      </c>
      <c r="O102" s="122">
        <f t="shared" si="18"/>
        <v>2.0030521440274431</v>
      </c>
      <c r="P102" s="122">
        <f t="shared" si="18"/>
        <v>2.3763429208976476</v>
      </c>
      <c r="Q102" s="122">
        <f t="shared" si="18"/>
        <v>2.8465361023473434</v>
      </c>
      <c r="R102" s="122">
        <f t="shared" si="18"/>
        <v>3.9029192336285248</v>
      </c>
      <c r="S102" s="122">
        <f t="shared" si="18"/>
        <v>4.6114062913345597</v>
      </c>
      <c r="T102" s="122">
        <f t="shared" si="18"/>
        <v>5.8701585817834872</v>
      </c>
      <c r="U102" s="122">
        <f t="shared" si="18"/>
        <v>6.9770609813111921</v>
      </c>
      <c r="V102" s="122">
        <f t="shared" si="18"/>
        <v>8.8614573632659681</v>
      </c>
      <c r="W102" s="122">
        <f t="shared" si="18"/>
        <v>9.2325354692419719</v>
      </c>
      <c r="X102" s="122">
        <f t="shared" si="18"/>
        <v>6.6909722335696165</v>
      </c>
      <c r="Y102" s="122">
        <f t="shared" si="18"/>
        <v>6.6092379831306838</v>
      </c>
      <c r="DA102" s="130" t="s">
        <v>1691</v>
      </c>
    </row>
    <row r="103" spans="1:105" ht="12" customHeight="1" x14ac:dyDescent="0.25">
      <c r="A103" s="97" t="s">
        <v>53</v>
      </c>
      <c r="B103" s="98">
        <v>4.7713949502241322</v>
      </c>
      <c r="C103" s="98">
        <v>5.9513537283804645</v>
      </c>
      <c r="D103" s="98">
        <v>4.7087184490629683</v>
      </c>
      <c r="E103" s="98">
        <v>16.060650034324446</v>
      </c>
      <c r="F103" s="98">
        <v>4.9872202283423803</v>
      </c>
      <c r="G103" s="98">
        <v>6.8989302447368495</v>
      </c>
      <c r="H103" s="98">
        <v>9.0441784649419787</v>
      </c>
      <c r="I103" s="98">
        <v>3.8913752766382053</v>
      </c>
      <c r="J103" s="98">
        <v>3.7033738455003173</v>
      </c>
      <c r="K103" s="98">
        <v>3.6121100488200515</v>
      </c>
      <c r="L103" s="98">
        <v>2.7294031485724566</v>
      </c>
      <c r="M103" s="98">
        <v>2.166825535974418</v>
      </c>
      <c r="N103" s="98">
        <v>1.9487636736822302</v>
      </c>
      <c r="O103" s="98">
        <v>2.0030521440274431</v>
      </c>
      <c r="P103" s="98">
        <v>2.3763429208976476</v>
      </c>
      <c r="Q103" s="98">
        <v>2.8465361023473434</v>
      </c>
      <c r="R103" s="98">
        <v>3.9029192336285248</v>
      </c>
      <c r="S103" s="98">
        <v>4.6114062913345597</v>
      </c>
      <c r="T103" s="98">
        <v>5.8701585817834872</v>
      </c>
      <c r="U103" s="98">
        <v>6.9770609813111921</v>
      </c>
      <c r="V103" s="98">
        <v>8.8614573632659681</v>
      </c>
      <c r="W103" s="98">
        <v>9.2325354692419719</v>
      </c>
      <c r="X103" s="98">
        <v>6.6909722335696165</v>
      </c>
      <c r="Y103" s="98">
        <v>6.6092379831306838</v>
      </c>
      <c r="DA103" s="63" t="s">
        <v>1692</v>
      </c>
    </row>
    <row r="104" spans="1:105" ht="12" customHeight="1" x14ac:dyDescent="0.25">
      <c r="A104" s="121" t="s">
        <v>55</v>
      </c>
      <c r="B104" s="122">
        <v>220.39808742003947</v>
      </c>
      <c r="C104" s="122">
        <v>244.32531418366077</v>
      </c>
      <c r="D104" s="122">
        <v>266.74775702709377</v>
      </c>
      <c r="E104" s="122">
        <v>259.19733165072807</v>
      </c>
      <c r="F104" s="122">
        <v>252.69219886280271</v>
      </c>
      <c r="G104" s="122">
        <v>251.75009068086922</v>
      </c>
      <c r="H104" s="122">
        <v>253.47287969952259</v>
      </c>
      <c r="I104" s="122">
        <v>142.09136506005746</v>
      </c>
      <c r="J104" s="122">
        <v>143.17441084327729</v>
      </c>
      <c r="K104" s="122">
        <v>118.10427410461497</v>
      </c>
      <c r="L104" s="122">
        <v>131.08091007284057</v>
      </c>
      <c r="M104" s="122">
        <v>139.55028113700132</v>
      </c>
      <c r="N104" s="122">
        <v>141.74517795113164</v>
      </c>
      <c r="O104" s="122">
        <v>147.1535266080601</v>
      </c>
      <c r="P104" s="122">
        <v>141.00903684996516</v>
      </c>
      <c r="Q104" s="122">
        <v>154.58123638654519</v>
      </c>
      <c r="R104" s="122">
        <v>159.55080212575373</v>
      </c>
      <c r="S104" s="122">
        <v>167.23497170847898</v>
      </c>
      <c r="T104" s="122">
        <v>174.91783480391857</v>
      </c>
      <c r="U104" s="122">
        <v>174.71398434652818</v>
      </c>
      <c r="V104" s="122">
        <v>182.81674551850574</v>
      </c>
      <c r="W104" s="122">
        <v>184.06266402008688</v>
      </c>
      <c r="X104" s="122">
        <v>138.40588029704739</v>
      </c>
      <c r="Y104" s="122">
        <v>131.34303544623589</v>
      </c>
      <c r="DA104" s="130" t="s">
        <v>1693</v>
      </c>
    </row>
    <row r="105" spans="1:105" ht="12" customHeight="1" x14ac:dyDescent="0.25">
      <c r="A105" s="97" t="s">
        <v>128</v>
      </c>
      <c r="B105" s="98">
        <v>196.02065714194683</v>
      </c>
      <c r="C105" s="98">
        <v>218.88304978349007</v>
      </c>
      <c r="D105" s="98">
        <v>243.57807268762284</v>
      </c>
      <c r="E105" s="98">
        <v>234.68719728153053</v>
      </c>
      <c r="F105" s="98">
        <v>227.68332541349494</v>
      </c>
      <c r="G105" s="98">
        <v>229.36092418502628</v>
      </c>
      <c r="H105" s="98">
        <v>232.27922079304994</v>
      </c>
      <c r="I105" s="98">
        <v>124.85989603064451</v>
      </c>
      <c r="J105" s="98">
        <v>128.02265448591757</v>
      </c>
      <c r="K105" s="98">
        <v>105.30260576174767</v>
      </c>
      <c r="L105" s="98">
        <v>116.58589763232693</v>
      </c>
      <c r="M105" s="98">
        <v>122.88616871943204</v>
      </c>
      <c r="N105" s="98">
        <v>122.48664234681654</v>
      </c>
      <c r="O105" s="98">
        <v>125.08022344792121</v>
      </c>
      <c r="P105" s="98">
        <v>119.29211060633131</v>
      </c>
      <c r="Q105" s="98">
        <v>131.43513513158081</v>
      </c>
      <c r="R105" s="98">
        <v>136.83768993884811</v>
      </c>
      <c r="S105" s="98">
        <v>143.688065529742</v>
      </c>
      <c r="T105" s="98">
        <v>151.09668111886933</v>
      </c>
      <c r="U105" s="98">
        <v>151.44054075161975</v>
      </c>
      <c r="V105" s="98">
        <v>161.10844206672212</v>
      </c>
      <c r="W105" s="98">
        <v>168.35801738068892</v>
      </c>
      <c r="X105" s="98">
        <v>133.33990417855384</v>
      </c>
      <c r="Y105" s="98">
        <v>129.41651230481145</v>
      </c>
      <c r="DA105" s="63" t="s">
        <v>1694</v>
      </c>
    </row>
    <row r="106" spans="1:105" ht="12" customHeight="1" x14ac:dyDescent="0.25">
      <c r="A106" s="97" t="s">
        <v>127</v>
      </c>
      <c r="B106" s="98">
        <v>5.1676632181302543E-2</v>
      </c>
      <c r="C106" s="98">
        <v>6.5682630729991101E-2</v>
      </c>
      <c r="D106" s="98">
        <v>7.7747746528940162E-2</v>
      </c>
      <c r="E106" s="98">
        <v>7.0461832125148949E-2</v>
      </c>
      <c r="F106" s="98">
        <v>6.7521884975316498E-2</v>
      </c>
      <c r="G106" s="98">
        <v>8.2935293522316308E-2</v>
      </c>
      <c r="H106" s="98">
        <v>0.10921530880526845</v>
      </c>
      <c r="I106" s="98">
        <v>6.1253434202393001E-2</v>
      </c>
      <c r="J106" s="98">
        <v>7.0015081983142435E-2</v>
      </c>
      <c r="K106" s="98">
        <v>6.8545078222303379E-2</v>
      </c>
      <c r="L106" s="98">
        <v>0.11229429719573503</v>
      </c>
      <c r="M106" s="98">
        <v>0.14121409780798447</v>
      </c>
      <c r="N106" s="98">
        <v>0.14122234187065402</v>
      </c>
      <c r="O106" s="98">
        <v>0.13691379780942647</v>
      </c>
      <c r="P106" s="98">
        <v>0.1399854528348716</v>
      </c>
      <c r="Q106" s="98">
        <v>0.15952449836955074</v>
      </c>
      <c r="R106" s="98">
        <v>0.17266081823376847</v>
      </c>
      <c r="S106" s="98">
        <v>0.17723288782345689</v>
      </c>
      <c r="T106" s="98">
        <v>0.20258930195802777</v>
      </c>
      <c r="U106" s="98">
        <v>0.2095128102716115</v>
      </c>
      <c r="V106" s="98">
        <v>0.21842338604480996</v>
      </c>
      <c r="W106" s="98">
        <v>0.2480062459732903</v>
      </c>
      <c r="X106" s="98">
        <v>0.2326420073597503</v>
      </c>
      <c r="Y106" s="98">
        <v>0.24189287186823805</v>
      </c>
      <c r="DA106" s="63" t="s">
        <v>1695</v>
      </c>
    </row>
    <row r="107" spans="1:105" ht="12" customHeight="1" x14ac:dyDescent="0.25">
      <c r="A107" s="100" t="s">
        <v>198</v>
      </c>
      <c r="B107" s="101">
        <v>1.5057724329184898E-2</v>
      </c>
      <c r="C107" s="101">
        <v>1.811571479904284E-2</v>
      </c>
      <c r="D107" s="101">
        <v>1.9617702191918131E-2</v>
      </c>
      <c r="E107" s="101">
        <v>1.9592506475815293E-2</v>
      </c>
      <c r="F107" s="101">
        <v>1.8184188323191099E-2</v>
      </c>
      <c r="G107" s="101">
        <v>2.0309395822727509E-2</v>
      </c>
      <c r="H107" s="101">
        <v>2.5283975599525166E-2</v>
      </c>
      <c r="I107" s="101">
        <v>1.6934457539918395E-2</v>
      </c>
      <c r="J107" s="101">
        <v>1.7828771311912926E-2</v>
      </c>
      <c r="K107" s="101">
        <v>1.5881811232330338E-2</v>
      </c>
      <c r="L107" s="101">
        <v>5.4445426697189429E-2</v>
      </c>
      <c r="M107" s="101">
        <v>3.1281392126284155E-2</v>
      </c>
      <c r="N107" s="101">
        <v>4.0028552673938733E-2</v>
      </c>
      <c r="O107" s="101">
        <v>4.047311929105786E-2</v>
      </c>
      <c r="P107" s="101">
        <v>2.9879166405099324E-2</v>
      </c>
      <c r="Q107" s="101">
        <v>3.9010220232258135E-2</v>
      </c>
      <c r="R107" s="101">
        <v>3.9705668614117097E-2</v>
      </c>
      <c r="S107" s="101">
        <v>4.5435173186350514E-2</v>
      </c>
      <c r="T107" s="101">
        <v>5.125305507863482E-2</v>
      </c>
      <c r="U107" s="101">
        <v>4.8271423705182254E-2</v>
      </c>
      <c r="V107" s="101">
        <v>5.106705590443561E-2</v>
      </c>
      <c r="W107" s="101">
        <v>5.880208330095775E-2</v>
      </c>
      <c r="X107" s="101">
        <v>2.123972698708804E-2</v>
      </c>
      <c r="Y107" s="101">
        <v>1.7991688567927364E-2</v>
      </c>
      <c r="DA107" s="131" t="s">
        <v>1696</v>
      </c>
    </row>
    <row r="108" spans="1:105" ht="12" customHeight="1" x14ac:dyDescent="0.25">
      <c r="A108" s="103" t="s">
        <v>52</v>
      </c>
      <c r="B108" s="104">
        <v>3.6618907852117646E-2</v>
      </c>
      <c r="C108" s="104">
        <v>4.7566915930948264E-2</v>
      </c>
      <c r="D108" s="104">
        <v>5.8130044337022027E-2</v>
      </c>
      <c r="E108" s="104">
        <v>5.0869325649333663E-2</v>
      </c>
      <c r="F108" s="104">
        <v>4.9337696652125396E-2</v>
      </c>
      <c r="G108" s="104">
        <v>6.2625897699588803E-2</v>
      </c>
      <c r="H108" s="104">
        <v>8.393133320574328E-2</v>
      </c>
      <c r="I108" s="104">
        <v>4.4318976662474606E-2</v>
      </c>
      <c r="J108" s="104">
        <v>5.2186310671229516E-2</v>
      </c>
      <c r="K108" s="104">
        <v>5.2663266989973048E-2</v>
      </c>
      <c r="L108" s="104">
        <v>5.784887049854559E-2</v>
      </c>
      <c r="M108" s="104">
        <v>0.10993270568170031</v>
      </c>
      <c r="N108" s="104">
        <v>0.1011937891967153</v>
      </c>
      <c r="O108" s="104">
        <v>9.64406785183686E-2</v>
      </c>
      <c r="P108" s="104">
        <v>0.11010628642977227</v>
      </c>
      <c r="Q108" s="104">
        <v>0.12051427813729261</v>
      </c>
      <c r="R108" s="104">
        <v>0.13295514961965138</v>
      </c>
      <c r="S108" s="104">
        <v>0.13179771463710638</v>
      </c>
      <c r="T108" s="104">
        <v>0.15133624687939295</v>
      </c>
      <c r="U108" s="104">
        <v>0.16124138656642925</v>
      </c>
      <c r="V108" s="104">
        <v>0.16735633014037435</v>
      </c>
      <c r="W108" s="104">
        <v>0.18920416267233256</v>
      </c>
      <c r="X108" s="104">
        <v>0.21140228037266226</v>
      </c>
      <c r="Y108" s="104">
        <v>0.2239011833003107</v>
      </c>
      <c r="DA108" s="132" t="s">
        <v>1697</v>
      </c>
    </row>
    <row r="109" spans="1:105" ht="12" customHeight="1" x14ac:dyDescent="0.25">
      <c r="A109" s="106" t="s">
        <v>122</v>
      </c>
      <c r="B109" s="101">
        <v>23.662758051664071</v>
      </c>
      <c r="C109" s="101">
        <v>24.702088958670938</v>
      </c>
      <c r="D109" s="101">
        <v>22.492899749687613</v>
      </c>
      <c r="E109" s="101">
        <v>23.791147975989919</v>
      </c>
      <c r="F109" s="101">
        <v>24.262207824487472</v>
      </c>
      <c r="G109" s="101">
        <v>21.663911243303406</v>
      </c>
      <c r="H109" s="101">
        <v>20.403958571480278</v>
      </c>
      <c r="I109" s="101">
        <v>16.579878582817365</v>
      </c>
      <c r="J109" s="101">
        <v>14.549703495230412</v>
      </c>
      <c r="K109" s="101">
        <v>12.189483018864015</v>
      </c>
      <c r="L109" s="101">
        <v>13.248148901185889</v>
      </c>
      <c r="M109" s="101">
        <v>14.896437299583821</v>
      </c>
      <c r="N109" s="101">
        <v>17.066322687775152</v>
      </c>
      <c r="O109" s="101">
        <v>19.642279851459563</v>
      </c>
      <c r="P109" s="101">
        <v>19.374413890540879</v>
      </c>
      <c r="Q109" s="101">
        <v>20.633940268434532</v>
      </c>
      <c r="R109" s="101">
        <v>20.245344988174008</v>
      </c>
      <c r="S109" s="101">
        <v>20.992618560902567</v>
      </c>
      <c r="T109" s="101">
        <v>21.025064215907701</v>
      </c>
      <c r="U109" s="101">
        <v>20.428741938538618</v>
      </c>
      <c r="V109" s="101">
        <v>18.94462131072115</v>
      </c>
      <c r="W109" s="101">
        <v>13.485982168153388</v>
      </c>
      <c r="X109" s="101">
        <v>4.2831761745504311</v>
      </c>
      <c r="Y109" s="101">
        <v>1.5224998127386011</v>
      </c>
      <c r="DA109" s="131" t="s">
        <v>1698</v>
      </c>
    </row>
    <row r="110" spans="1:105" ht="12" customHeight="1" x14ac:dyDescent="0.25">
      <c r="A110" s="107" t="s">
        <v>121</v>
      </c>
      <c r="B110" s="104">
        <v>0.66299559424725085</v>
      </c>
      <c r="C110" s="104">
        <v>0.67449281076978784</v>
      </c>
      <c r="D110" s="104">
        <v>0.59903684325442408</v>
      </c>
      <c r="E110" s="104">
        <v>0.64852456108247758</v>
      </c>
      <c r="F110" s="104">
        <v>0.67914373984499155</v>
      </c>
      <c r="G110" s="104">
        <v>0.64231995901720884</v>
      </c>
      <c r="H110" s="104">
        <v>0.68048502618711426</v>
      </c>
      <c r="I110" s="104">
        <v>0.5903370123931746</v>
      </c>
      <c r="J110" s="104">
        <v>0.53203778014616709</v>
      </c>
      <c r="K110" s="104">
        <v>0.54364024578099357</v>
      </c>
      <c r="L110" s="104">
        <v>1.1345692421320119</v>
      </c>
      <c r="M110" s="104">
        <v>1.6264610201774805</v>
      </c>
      <c r="N110" s="104">
        <v>2.0509905746693038</v>
      </c>
      <c r="O110" s="104">
        <v>2.2941095108699088</v>
      </c>
      <c r="P110" s="104">
        <v>2.2025269002581029</v>
      </c>
      <c r="Q110" s="104">
        <v>2.3526364881602708</v>
      </c>
      <c r="R110" s="104">
        <v>2.2951063804978453</v>
      </c>
      <c r="S110" s="104">
        <v>2.3770547300109444</v>
      </c>
      <c r="T110" s="104">
        <v>2.5935001671835223</v>
      </c>
      <c r="U110" s="104">
        <v>2.6351888460982016</v>
      </c>
      <c r="V110" s="104">
        <v>2.5452587550176715</v>
      </c>
      <c r="W110" s="104">
        <v>1.9706582252712699</v>
      </c>
      <c r="X110" s="104">
        <v>0.55015793658337697</v>
      </c>
      <c r="Y110" s="104">
        <v>0.1621304568176109</v>
      </c>
      <c r="DA110" s="132" t="s">
        <v>1699</v>
      </c>
    </row>
    <row r="111" spans="1:105" ht="12" customHeight="1" x14ac:dyDescent="0.25">
      <c r="A111" s="108" t="s">
        <v>53</v>
      </c>
      <c r="B111" s="98">
        <v>0.21923665640241616</v>
      </c>
      <c r="C111" s="98">
        <v>0.21162956368846364</v>
      </c>
      <c r="D111" s="98">
        <v>0.17278987693931933</v>
      </c>
      <c r="E111" s="98">
        <v>0.2046138152092789</v>
      </c>
      <c r="F111" s="98">
        <v>0.20728546693945898</v>
      </c>
      <c r="G111" s="98">
        <v>0.1789652369319458</v>
      </c>
      <c r="H111" s="98">
        <v>0.17951728477093312</v>
      </c>
      <c r="I111" s="98">
        <v>0.1848160729848046</v>
      </c>
      <c r="J111" s="98">
        <v>0.15429746839415534</v>
      </c>
      <c r="K111" s="98">
        <v>0.14419519728828264</v>
      </c>
      <c r="L111" s="98">
        <v>0.60241571062242927</v>
      </c>
      <c r="M111" s="98">
        <v>0.41444425674221963</v>
      </c>
      <c r="N111" s="98">
        <v>0.66178828347498597</v>
      </c>
      <c r="O111" s="98">
        <v>0.76925054344467036</v>
      </c>
      <c r="P111" s="98">
        <v>0.54155217368114905</v>
      </c>
      <c r="Q111" s="98">
        <v>0.65890591667582665</v>
      </c>
      <c r="R111" s="98">
        <v>0.60528381972288459</v>
      </c>
      <c r="S111" s="98">
        <v>0.69327603039737262</v>
      </c>
      <c r="T111" s="98">
        <v>0.7397476119299542</v>
      </c>
      <c r="U111" s="98">
        <v>0.68192861058801535</v>
      </c>
      <c r="V111" s="98">
        <v>0.66653722206188337</v>
      </c>
      <c r="W111" s="98">
        <v>0.52196895775095176</v>
      </c>
      <c r="X111" s="98">
        <v>5.734489560051461E-2</v>
      </c>
      <c r="Y111" s="98">
        <v>1.3805854032194576E-2</v>
      </c>
      <c r="DA111" s="63" t="s">
        <v>1700</v>
      </c>
    </row>
    <row r="112" spans="1:105" ht="12" customHeight="1" x14ac:dyDescent="0.25">
      <c r="A112" s="108" t="s">
        <v>52</v>
      </c>
      <c r="B112" s="98">
        <v>0.44375893784483472</v>
      </c>
      <c r="C112" s="98">
        <v>0.46286324708132415</v>
      </c>
      <c r="D112" s="98">
        <v>0.42624696631510472</v>
      </c>
      <c r="E112" s="98">
        <v>0.44391074587319868</v>
      </c>
      <c r="F112" s="98">
        <v>0.47185827290553262</v>
      </c>
      <c r="G112" s="98">
        <v>0.46335472208526302</v>
      </c>
      <c r="H112" s="98">
        <v>0.50096774141618117</v>
      </c>
      <c r="I112" s="98">
        <v>0.40552093940836997</v>
      </c>
      <c r="J112" s="98">
        <v>0.37774031175201178</v>
      </c>
      <c r="K112" s="98">
        <v>0.3994450484927109</v>
      </c>
      <c r="L112" s="98">
        <v>0.53215353150958267</v>
      </c>
      <c r="M112" s="98">
        <v>1.212016763435261</v>
      </c>
      <c r="N112" s="98">
        <v>1.3892022911943176</v>
      </c>
      <c r="O112" s="98">
        <v>1.5248589674252382</v>
      </c>
      <c r="P112" s="98">
        <v>1.6609747265769539</v>
      </c>
      <c r="Q112" s="98">
        <v>1.6937305714844444</v>
      </c>
      <c r="R112" s="98">
        <v>1.6898225607749606</v>
      </c>
      <c r="S112" s="98">
        <v>1.683778699613572</v>
      </c>
      <c r="T112" s="98">
        <v>1.8537525552535681</v>
      </c>
      <c r="U112" s="98">
        <v>1.9532602355101865</v>
      </c>
      <c r="V112" s="98">
        <v>1.8787215329557883</v>
      </c>
      <c r="W112" s="98">
        <v>1.4486892675203182</v>
      </c>
      <c r="X112" s="98">
        <v>0.49281304098286233</v>
      </c>
      <c r="Y112" s="98">
        <v>0.14832460278541632</v>
      </c>
      <c r="DA112" s="63" t="s">
        <v>1701</v>
      </c>
    </row>
    <row r="113" spans="1:105" ht="12" customHeight="1" x14ac:dyDescent="0.25">
      <c r="A113" s="121" t="s">
        <v>54</v>
      </c>
      <c r="B113" s="122">
        <v>189.30112861667624</v>
      </c>
      <c r="C113" s="122">
        <v>190.88751546994442</v>
      </c>
      <c r="D113" s="122">
        <v>192.31067164193198</v>
      </c>
      <c r="E113" s="122">
        <v>185.18850209216706</v>
      </c>
      <c r="F113" s="122">
        <v>166.12357201384401</v>
      </c>
      <c r="G113" s="122">
        <v>163.03569492184374</v>
      </c>
      <c r="H113" s="122">
        <v>148.97099538213462</v>
      </c>
      <c r="I113" s="122">
        <v>123.7855556005734</v>
      </c>
      <c r="J113" s="122">
        <v>104.87478721581533</v>
      </c>
      <c r="K113" s="122">
        <v>78.767761754202169</v>
      </c>
      <c r="L113" s="122">
        <v>92.575615517946446</v>
      </c>
      <c r="M113" s="122">
        <v>89.333880066304758</v>
      </c>
      <c r="N113" s="122">
        <v>92.775925491157778</v>
      </c>
      <c r="O113" s="122">
        <v>95.317953949871963</v>
      </c>
      <c r="P113" s="122">
        <v>87.578575788796627</v>
      </c>
      <c r="Q113" s="122">
        <v>93.726004668363274</v>
      </c>
      <c r="R113" s="122">
        <v>90.760661059323667</v>
      </c>
      <c r="S113" s="122">
        <v>96.912959282770487</v>
      </c>
      <c r="T113" s="122">
        <v>96.960791202055958</v>
      </c>
      <c r="U113" s="122">
        <v>96.684276732779097</v>
      </c>
      <c r="V113" s="122">
        <v>102.374346275867</v>
      </c>
      <c r="W113" s="122">
        <v>96.750910119721397</v>
      </c>
      <c r="X113" s="122">
        <v>104.84173556349214</v>
      </c>
      <c r="Y113" s="122">
        <v>96.578195905816884</v>
      </c>
      <c r="DA113" s="130" t="s">
        <v>1702</v>
      </c>
    </row>
    <row r="114" spans="1:105" ht="12" customHeight="1" x14ac:dyDescent="0.25">
      <c r="A114" s="97" t="s">
        <v>50</v>
      </c>
      <c r="B114" s="98">
        <v>99.189216883129902</v>
      </c>
      <c r="C114" s="98">
        <v>94.429316594712517</v>
      </c>
      <c r="D114" s="98">
        <v>96.212202181049079</v>
      </c>
      <c r="E114" s="98">
        <v>90.620927828089492</v>
      </c>
      <c r="F114" s="98">
        <v>89.305354803986617</v>
      </c>
      <c r="G114" s="98">
        <v>82.616597742153459</v>
      </c>
      <c r="H114" s="98">
        <v>72.692075173469647</v>
      </c>
      <c r="I114" s="98">
        <v>60.852798128081332</v>
      </c>
      <c r="J114" s="98">
        <v>48.465024692920338</v>
      </c>
      <c r="K114" s="98">
        <v>42.521336676575253</v>
      </c>
      <c r="L114" s="98">
        <v>40.767530821883426</v>
      </c>
      <c r="M114" s="98">
        <v>39.522127165811042</v>
      </c>
      <c r="N114" s="98">
        <v>36.467275009788281</v>
      </c>
      <c r="O114" s="98">
        <v>35.511036024054526</v>
      </c>
      <c r="P114" s="98">
        <v>36.442006491323156</v>
      </c>
      <c r="Q114" s="98">
        <v>36.464709423377059</v>
      </c>
      <c r="R114" s="98">
        <v>32.155022517233299</v>
      </c>
      <c r="S114" s="98">
        <v>33.350959041529833</v>
      </c>
      <c r="T114" s="98">
        <v>31.434910214784786</v>
      </c>
      <c r="U114" s="98">
        <v>30.600998543800657</v>
      </c>
      <c r="V114" s="98">
        <v>31.967510576133705</v>
      </c>
      <c r="W114" s="98">
        <v>28.51565648779161</v>
      </c>
      <c r="X114" s="98">
        <v>25.536774007389816</v>
      </c>
      <c r="Y114" s="98">
        <v>21.746163210219787</v>
      </c>
      <c r="DA114" s="63" t="s">
        <v>1703</v>
      </c>
    </row>
    <row r="115" spans="1:105" ht="12" customHeight="1" x14ac:dyDescent="0.25">
      <c r="A115" s="109" t="s">
        <v>120</v>
      </c>
      <c r="B115" s="33">
        <v>90.111911733546322</v>
      </c>
      <c r="C115" s="33">
        <v>96.458198875231901</v>
      </c>
      <c r="D115" s="33">
        <v>96.098469460882896</v>
      </c>
      <c r="E115" s="33">
        <v>94.567574264077564</v>
      </c>
      <c r="F115" s="33">
        <v>76.818217209857394</v>
      </c>
      <c r="G115" s="33">
        <v>80.419097179690283</v>
      </c>
      <c r="H115" s="33">
        <v>76.278920208664985</v>
      </c>
      <c r="I115" s="33">
        <v>62.932757472492071</v>
      </c>
      <c r="J115" s="33">
        <v>56.409762522894994</v>
      </c>
      <c r="K115" s="33">
        <v>36.246425077626917</v>
      </c>
      <c r="L115" s="33">
        <v>51.80808469606302</v>
      </c>
      <c r="M115" s="33">
        <v>49.811752900493715</v>
      </c>
      <c r="N115" s="33">
        <v>56.308650481369504</v>
      </c>
      <c r="O115" s="33">
        <v>59.80691792581743</v>
      </c>
      <c r="P115" s="33">
        <v>51.136569297473478</v>
      </c>
      <c r="Q115" s="33">
        <v>57.261295244986215</v>
      </c>
      <c r="R115" s="33">
        <v>58.605638542090368</v>
      </c>
      <c r="S115" s="33">
        <v>63.562000241240661</v>
      </c>
      <c r="T115" s="33">
        <v>65.525880987271179</v>
      </c>
      <c r="U115" s="33">
        <v>66.08327818897844</v>
      </c>
      <c r="V115" s="33">
        <v>70.406835699733293</v>
      </c>
      <c r="W115" s="33">
        <v>68.235253631929794</v>
      </c>
      <c r="X115" s="33">
        <v>79.304961556102327</v>
      </c>
      <c r="Y115" s="33">
        <v>74.832032695597093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1825.3259155190883</v>
      </c>
      <c r="C117" s="117">
        <f t="shared" si="19"/>
        <v>2190.0219628304972</v>
      </c>
      <c r="D117" s="117">
        <f t="shared" si="19"/>
        <v>2277.7090433239009</v>
      </c>
      <c r="E117" s="117">
        <f t="shared" si="19"/>
        <v>2240.1630695463305</v>
      </c>
      <c r="F117" s="117">
        <f t="shared" si="19"/>
        <v>2238.9236333139556</v>
      </c>
      <c r="G117" s="117">
        <f t="shared" si="19"/>
        <v>2321.5746252631561</v>
      </c>
      <c r="H117" s="117">
        <f t="shared" si="19"/>
        <v>2188.9331038183914</v>
      </c>
      <c r="I117" s="117">
        <f t="shared" si="19"/>
        <v>1126.8493999824057</v>
      </c>
      <c r="J117" s="117">
        <f t="shared" si="19"/>
        <v>1213.8488677674702</v>
      </c>
      <c r="K117" s="117">
        <f t="shared" si="19"/>
        <v>1055.5940958747665</v>
      </c>
      <c r="L117" s="117">
        <f t="shared" si="19"/>
        <v>1160.8915667417634</v>
      </c>
      <c r="M117" s="117">
        <f t="shared" si="19"/>
        <v>974.93657406336081</v>
      </c>
      <c r="N117" s="117">
        <f t="shared" si="19"/>
        <v>1080.5583677813038</v>
      </c>
      <c r="O117" s="117">
        <f t="shared" si="19"/>
        <v>1164.5890456600196</v>
      </c>
      <c r="P117" s="117">
        <f t="shared" si="19"/>
        <v>957.64886625395957</v>
      </c>
      <c r="Q117" s="117">
        <f t="shared" si="19"/>
        <v>1089.9585164867892</v>
      </c>
      <c r="R117" s="117">
        <f t="shared" ref="R117:V117" si="20">R118+R121+R123+R132</f>
        <v>1171.9310372489924</v>
      </c>
      <c r="S117" s="117">
        <f t="shared" si="20"/>
        <v>1174.9621460379383</v>
      </c>
      <c r="T117" s="117">
        <f t="shared" si="20"/>
        <v>1202.8121641045059</v>
      </c>
      <c r="U117" s="117">
        <f t="shared" si="20"/>
        <v>1231.211785558259</v>
      </c>
      <c r="V117" s="117">
        <f t="shared" si="20"/>
        <v>1223.6457581424422</v>
      </c>
      <c r="W117" s="117">
        <f t="shared" ref="W117:Y117" si="21">W118+W121+W123+W132</f>
        <v>1413.3308051368949</v>
      </c>
      <c r="X117" s="117">
        <f t="shared" si="21"/>
        <v>1215.0428444020054</v>
      </c>
      <c r="Y117" s="117">
        <f t="shared" si="21"/>
        <v>1239.7243347758863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1509.731997602207</v>
      </c>
      <c r="C118" s="122">
        <f t="shared" si="22"/>
        <v>1849.5854530453469</v>
      </c>
      <c r="D118" s="122">
        <f t="shared" si="22"/>
        <v>1918.6898483805169</v>
      </c>
      <c r="E118" s="122">
        <f t="shared" si="22"/>
        <v>1867.1257385982815</v>
      </c>
      <c r="F118" s="122">
        <f t="shared" si="22"/>
        <v>1907.202595679563</v>
      </c>
      <c r="G118" s="122">
        <f t="shared" si="22"/>
        <v>1985.674298951983</v>
      </c>
      <c r="H118" s="122">
        <f t="shared" si="22"/>
        <v>1853.5426255755417</v>
      </c>
      <c r="I118" s="122">
        <f t="shared" si="22"/>
        <v>913.33690215087745</v>
      </c>
      <c r="J118" s="122">
        <f t="shared" si="22"/>
        <v>1011.7365225116276</v>
      </c>
      <c r="K118" s="122">
        <f t="shared" si="22"/>
        <v>893.26402208271497</v>
      </c>
      <c r="L118" s="122">
        <f t="shared" si="22"/>
        <v>978.38392317194382</v>
      </c>
      <c r="M118" s="122">
        <f t="shared" si="22"/>
        <v>787.92156769298538</v>
      </c>
      <c r="N118" s="122">
        <f t="shared" si="22"/>
        <v>887.71156676895248</v>
      </c>
      <c r="O118" s="122">
        <f t="shared" si="22"/>
        <v>963.33126836426004</v>
      </c>
      <c r="P118" s="122">
        <f t="shared" si="22"/>
        <v>765.85977036671466</v>
      </c>
      <c r="Q118" s="122">
        <f t="shared" si="22"/>
        <v>879.11113902061709</v>
      </c>
      <c r="R118" s="122">
        <f t="shared" ref="R118:V118" si="23">SUM(R119:R120)</f>
        <v>953.11571047428311</v>
      </c>
      <c r="S118" s="122">
        <f t="shared" si="23"/>
        <v>940.18003701740929</v>
      </c>
      <c r="T118" s="122">
        <f t="shared" si="23"/>
        <v>953.65126497960455</v>
      </c>
      <c r="U118" s="122">
        <f t="shared" si="23"/>
        <v>975.50199502912869</v>
      </c>
      <c r="V118" s="122">
        <f t="shared" si="23"/>
        <v>946.39658671420534</v>
      </c>
      <c r="W118" s="122">
        <f t="shared" ref="W118:Y118" si="24">SUM(W119:W120)</f>
        <v>1134.9733086252234</v>
      </c>
      <c r="X118" s="122">
        <f t="shared" si="24"/>
        <v>978.1512764123039</v>
      </c>
      <c r="Y118" s="122">
        <f t="shared" si="24"/>
        <v>1014.2210915196341</v>
      </c>
      <c r="DA118" s="130" t="s">
        <v>1856</v>
      </c>
    </row>
    <row r="119" spans="1:105" ht="12" customHeight="1" x14ac:dyDescent="0.25">
      <c r="A119" s="97" t="s">
        <v>198</v>
      </c>
      <c r="B119" s="98">
        <v>1502.1926528477802</v>
      </c>
      <c r="C119" s="98">
        <v>1840.5826381001348</v>
      </c>
      <c r="D119" s="98">
        <v>1909.4732132378665</v>
      </c>
      <c r="E119" s="98">
        <v>1858.5690369868566</v>
      </c>
      <c r="F119" s="98">
        <v>1898.3952547510185</v>
      </c>
      <c r="G119" s="98">
        <v>1976.7146802090176</v>
      </c>
      <c r="H119" s="98">
        <v>1845.3366256172042</v>
      </c>
      <c r="I119" s="98">
        <v>909.29343329963592</v>
      </c>
      <c r="J119" s="98">
        <v>1007.3273491464688</v>
      </c>
      <c r="K119" s="98">
        <v>889.48299632034491</v>
      </c>
      <c r="L119" s="98">
        <v>974.27057491415701</v>
      </c>
      <c r="M119" s="98">
        <v>784.68450604724387</v>
      </c>
      <c r="N119" s="98">
        <v>884.06327476881097</v>
      </c>
      <c r="O119" s="98">
        <v>959.40982524010906</v>
      </c>
      <c r="P119" s="98">
        <v>762.77426524246982</v>
      </c>
      <c r="Q119" s="98">
        <v>875.59256403683867</v>
      </c>
      <c r="R119" s="98">
        <v>949.31745584502482</v>
      </c>
      <c r="S119" s="98">
        <v>936.45640226314106</v>
      </c>
      <c r="T119" s="98">
        <v>949.90567624720234</v>
      </c>
      <c r="U119" s="98">
        <v>971.67550671030949</v>
      </c>
      <c r="V119" s="98">
        <v>942.71411620334288</v>
      </c>
      <c r="W119" s="98">
        <v>1130.5252290141073</v>
      </c>
      <c r="X119" s="98">
        <v>974.40088338306612</v>
      </c>
      <c r="Y119" s="98">
        <v>1010.3381972463131</v>
      </c>
      <c r="DA119" s="63" t="s">
        <v>1857</v>
      </c>
    </row>
    <row r="120" spans="1:105" ht="12" customHeight="1" x14ac:dyDescent="0.25">
      <c r="A120" s="97" t="s">
        <v>53</v>
      </c>
      <c r="B120" s="98">
        <v>7.539344754426728</v>
      </c>
      <c r="C120" s="98">
        <v>9.0028149452121742</v>
      </c>
      <c r="D120" s="98">
        <v>9.2166351426503557</v>
      </c>
      <c r="E120" s="98">
        <v>8.5567016114248933</v>
      </c>
      <c r="F120" s="98">
        <v>8.8073409285446456</v>
      </c>
      <c r="G120" s="98">
        <v>8.9596187429653646</v>
      </c>
      <c r="H120" s="98">
        <v>8.2059999583375127</v>
      </c>
      <c r="I120" s="98">
        <v>4.0434688512414896</v>
      </c>
      <c r="J120" s="98">
        <v>4.4091733651588356</v>
      </c>
      <c r="K120" s="98">
        <v>3.7810257623700085</v>
      </c>
      <c r="L120" s="98">
        <v>4.1133482577867708</v>
      </c>
      <c r="M120" s="98">
        <v>3.2370616457415435</v>
      </c>
      <c r="N120" s="98">
        <v>3.6482920001415522</v>
      </c>
      <c r="O120" s="98">
        <v>3.9214431241509917</v>
      </c>
      <c r="P120" s="98">
        <v>3.0855051242448863</v>
      </c>
      <c r="Q120" s="98">
        <v>3.5185749837783864</v>
      </c>
      <c r="R120" s="98">
        <v>3.7982546292582806</v>
      </c>
      <c r="S120" s="98">
        <v>3.72363475426826</v>
      </c>
      <c r="T120" s="98">
        <v>3.7455887324021671</v>
      </c>
      <c r="U120" s="98">
        <v>3.82648831881919</v>
      </c>
      <c r="V120" s="98">
        <v>3.6824705108625069</v>
      </c>
      <c r="W120" s="98">
        <v>4.448079611116003</v>
      </c>
      <c r="X120" s="98">
        <v>3.7503930292377556</v>
      </c>
      <c r="Y120" s="98">
        <v>3.8828942733210199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8.6505649171114598</v>
      </c>
      <c r="C121" s="122">
        <f t="shared" si="25"/>
        <v>11.221378206716112</v>
      </c>
      <c r="D121" s="122">
        <f t="shared" si="25"/>
        <v>9.3016322592768237</v>
      </c>
      <c r="E121" s="122">
        <f t="shared" si="25"/>
        <v>33.350350176310293</v>
      </c>
      <c r="F121" s="122">
        <f t="shared" si="25"/>
        <v>10.975969811551947</v>
      </c>
      <c r="G121" s="122">
        <f t="shared" si="25"/>
        <v>16.154602759055933</v>
      </c>
      <c r="H121" s="122">
        <f t="shared" si="25"/>
        <v>22.646570138699033</v>
      </c>
      <c r="I121" s="122">
        <f t="shared" si="25"/>
        <v>10.052885964751368</v>
      </c>
      <c r="J121" s="122">
        <f t="shared" si="25"/>
        <v>9.6628145676038262</v>
      </c>
      <c r="K121" s="122">
        <f t="shared" si="25"/>
        <v>9.6107760601396244</v>
      </c>
      <c r="L121" s="122">
        <f t="shared" si="25"/>
        <v>7.4216067542342081</v>
      </c>
      <c r="M121" s="122">
        <f t="shared" si="25"/>
        <v>6.1995863084378637</v>
      </c>
      <c r="N121" s="122">
        <f t="shared" si="25"/>
        <v>6.0706928452738884</v>
      </c>
      <c r="O121" s="122">
        <f t="shared" si="25"/>
        <v>6.8810351336367965</v>
      </c>
      <c r="P121" s="122">
        <f t="shared" si="25"/>
        <v>8.581530612733836</v>
      </c>
      <c r="Q121" s="122">
        <f t="shared" si="25"/>
        <v>10.476873167787064</v>
      </c>
      <c r="R121" s="122">
        <f t="shared" si="25"/>
        <v>14.624003595603247</v>
      </c>
      <c r="S121" s="122">
        <f t="shared" si="25"/>
        <v>17.658554867983771</v>
      </c>
      <c r="T121" s="122">
        <f t="shared" si="25"/>
        <v>22.870394812857246</v>
      </c>
      <c r="U121" s="122">
        <f t="shared" si="25"/>
        <v>27.595615526506624</v>
      </c>
      <c r="V121" s="122">
        <f t="shared" si="25"/>
        <v>35.403406233397575</v>
      </c>
      <c r="W121" s="122">
        <f t="shared" si="25"/>
        <v>37.173848873062603</v>
      </c>
      <c r="X121" s="122">
        <f t="shared" si="25"/>
        <v>27.044613559619119</v>
      </c>
      <c r="Y121" s="122">
        <f t="shared" si="25"/>
        <v>26.788772785724699</v>
      </c>
      <c r="DA121" s="130" t="s">
        <v>1859</v>
      </c>
    </row>
    <row r="122" spans="1:105" ht="12" customHeight="1" x14ac:dyDescent="0.25">
      <c r="A122" s="97" t="s">
        <v>53</v>
      </c>
      <c r="B122" s="98">
        <v>8.6505649171114598</v>
      </c>
      <c r="C122" s="98">
        <v>11.221378206716112</v>
      </c>
      <c r="D122" s="98">
        <v>9.3016322592768237</v>
      </c>
      <c r="E122" s="98">
        <v>33.350350176310293</v>
      </c>
      <c r="F122" s="98">
        <v>10.975969811551947</v>
      </c>
      <c r="G122" s="98">
        <v>16.154602759055933</v>
      </c>
      <c r="H122" s="98">
        <v>22.646570138699033</v>
      </c>
      <c r="I122" s="98">
        <v>10.052885964751368</v>
      </c>
      <c r="J122" s="98">
        <v>9.6628145676038262</v>
      </c>
      <c r="K122" s="98">
        <v>9.6107760601396244</v>
      </c>
      <c r="L122" s="98">
        <v>7.4216067542342081</v>
      </c>
      <c r="M122" s="98">
        <v>6.1995863084378637</v>
      </c>
      <c r="N122" s="98">
        <v>6.0706928452738884</v>
      </c>
      <c r="O122" s="98">
        <v>6.8810351336367965</v>
      </c>
      <c r="P122" s="98">
        <v>8.581530612733836</v>
      </c>
      <c r="Q122" s="98">
        <v>10.476873167787064</v>
      </c>
      <c r="R122" s="98">
        <v>14.624003595603247</v>
      </c>
      <c r="S122" s="98">
        <v>17.658554867983771</v>
      </c>
      <c r="T122" s="98">
        <v>22.870394812857246</v>
      </c>
      <c r="U122" s="98">
        <v>27.595615526506624</v>
      </c>
      <c r="V122" s="98">
        <v>35.403406233397575</v>
      </c>
      <c r="W122" s="98">
        <v>37.173848873062603</v>
      </c>
      <c r="X122" s="98">
        <v>27.044613559619119</v>
      </c>
      <c r="Y122" s="98">
        <v>26.788772785724699</v>
      </c>
      <c r="DA122" s="63" t="s">
        <v>1860</v>
      </c>
    </row>
    <row r="123" spans="1:105" ht="12" customHeight="1" x14ac:dyDescent="0.25">
      <c r="A123" s="121" t="s">
        <v>55</v>
      </c>
      <c r="B123" s="122">
        <v>177.91839344952498</v>
      </c>
      <c r="C123" s="122">
        <v>197.99413255743593</v>
      </c>
      <c r="D123" s="122">
        <v>217.37727376222489</v>
      </c>
      <c r="E123" s="122">
        <v>211.62472998892423</v>
      </c>
      <c r="F123" s="122">
        <v>206.78880223458415</v>
      </c>
      <c r="G123" s="122">
        <v>206.84326058801943</v>
      </c>
      <c r="H123" s="122">
        <v>208.84066516302298</v>
      </c>
      <c r="I123" s="122">
        <v>117.07799180035059</v>
      </c>
      <c r="J123" s="122">
        <v>118.75474953111424</v>
      </c>
      <c r="K123" s="122">
        <v>98.277014557732812</v>
      </c>
      <c r="L123" s="122">
        <v>109.51443913975585</v>
      </c>
      <c r="M123" s="122">
        <v>117.41502936103771</v>
      </c>
      <c r="N123" s="122">
        <v>119.99124488148416</v>
      </c>
      <c r="O123" s="122">
        <v>125.23114698775727</v>
      </c>
      <c r="P123" s="122">
        <v>120.24374031167072</v>
      </c>
      <c r="Q123" s="122">
        <v>132.38083951581342</v>
      </c>
      <c r="R123" s="122">
        <v>137.48439843541473</v>
      </c>
      <c r="S123" s="122">
        <v>145.13855630192222</v>
      </c>
      <c r="T123" s="122">
        <v>153.07276870414771</v>
      </c>
      <c r="U123" s="122">
        <v>154.02510101741768</v>
      </c>
      <c r="V123" s="122">
        <v>162.35695146231825</v>
      </c>
      <c r="W123" s="122">
        <v>164.91717506636826</v>
      </c>
      <c r="X123" s="122">
        <v>125.24383194738027</v>
      </c>
      <c r="Y123" s="122">
        <v>119.60141991316758</v>
      </c>
      <c r="DA123" s="130" t="s">
        <v>1861</v>
      </c>
    </row>
    <row r="124" spans="1:105" ht="12" customHeight="1" x14ac:dyDescent="0.25">
      <c r="A124" s="97" t="s">
        <v>128</v>
      </c>
      <c r="B124" s="98">
        <v>161.07278102850663</v>
      </c>
      <c r="C124" s="98">
        <v>180.29634034689664</v>
      </c>
      <c r="D124" s="98">
        <v>201.21364354317643</v>
      </c>
      <c r="E124" s="98">
        <v>194.44474891022628</v>
      </c>
      <c r="F124" s="98">
        <v>189.15824093125326</v>
      </c>
      <c r="G124" s="98">
        <v>190.95992372098746</v>
      </c>
      <c r="H124" s="98">
        <v>193.69557780324979</v>
      </c>
      <c r="I124" s="98">
        <v>104.73913879957108</v>
      </c>
      <c r="J124" s="98">
        <v>107.89081175986969</v>
      </c>
      <c r="K124" s="98">
        <v>89.05708315827485</v>
      </c>
      <c r="L124" s="98">
        <v>99.018113658382276</v>
      </c>
      <c r="M124" s="98">
        <v>105.11508594797134</v>
      </c>
      <c r="N124" s="98">
        <v>105.71278953308611</v>
      </c>
      <c r="O124" s="98">
        <v>108.79650785154459</v>
      </c>
      <c r="P124" s="98">
        <v>103.95474085586638</v>
      </c>
      <c r="Q124" s="98">
        <v>114.9760761520789</v>
      </c>
      <c r="R124" s="98">
        <v>120.31415456603605</v>
      </c>
      <c r="S124" s="98">
        <v>127.2002097538291</v>
      </c>
      <c r="T124" s="98">
        <v>134.63457657490807</v>
      </c>
      <c r="U124" s="98">
        <v>135.71917892127965</v>
      </c>
      <c r="V124" s="98">
        <v>145.10130671389243</v>
      </c>
      <c r="W124" s="98">
        <v>152.27271535859464</v>
      </c>
      <c r="X124" s="98">
        <v>121.09013552387881</v>
      </c>
      <c r="Y124" s="98">
        <v>117.99339301381056</v>
      </c>
      <c r="DA124" s="63" t="s">
        <v>1862</v>
      </c>
    </row>
    <row r="125" spans="1:105" ht="12" customHeight="1" x14ac:dyDescent="0.25">
      <c r="A125" s="97" t="s">
        <v>127</v>
      </c>
      <c r="B125" s="98">
        <v>4.89920401996237E-2</v>
      </c>
      <c r="C125" s="98">
        <v>6.2544235011711261E-2</v>
      </c>
      <c r="D125" s="98">
        <v>7.4416174140584213E-2</v>
      </c>
      <c r="E125" s="98">
        <v>6.7146095010872209E-2</v>
      </c>
      <c r="F125" s="98">
        <v>6.4475837040786382E-2</v>
      </c>
      <c r="G125" s="98">
        <v>7.9650473065238814E-2</v>
      </c>
      <c r="H125" s="98">
        <v>0.10526346115533702</v>
      </c>
      <c r="I125" s="98">
        <v>5.8625214778772514E-2</v>
      </c>
      <c r="J125" s="98">
        <v>6.7289732564415478E-2</v>
      </c>
      <c r="K125" s="98">
        <v>6.6179291500668702E-2</v>
      </c>
      <c r="L125" s="98">
        <v>0.10462022688874011</v>
      </c>
      <c r="M125" s="98">
        <v>0.13697000539072929</v>
      </c>
      <c r="N125" s="98">
        <v>0.1358736522487009</v>
      </c>
      <c r="O125" s="98">
        <v>0.13157405971380121</v>
      </c>
      <c r="P125" s="98">
        <v>0.13615262519091162</v>
      </c>
      <c r="Q125" s="98">
        <v>0.15467219521935049</v>
      </c>
      <c r="R125" s="98">
        <v>0.16792152883307512</v>
      </c>
      <c r="S125" s="98">
        <v>0.17199880096684705</v>
      </c>
      <c r="T125" s="98">
        <v>0.19705419018656745</v>
      </c>
      <c r="U125" s="98">
        <v>0.20454840617022882</v>
      </c>
      <c r="V125" s="98">
        <v>0.21335518090700065</v>
      </c>
      <c r="W125" s="98">
        <v>0.24253965827798096</v>
      </c>
      <c r="X125" s="98">
        <v>0.23082753317421115</v>
      </c>
      <c r="Y125" s="98">
        <v>0.24043420678544103</v>
      </c>
      <c r="DA125" s="63" t="s">
        <v>1863</v>
      </c>
    </row>
    <row r="126" spans="1:105" ht="12" customHeight="1" x14ac:dyDescent="0.25">
      <c r="A126" s="100" t="s">
        <v>198</v>
      </c>
      <c r="B126" s="101">
        <v>1.2373132347506054E-2</v>
      </c>
      <c r="C126" s="101">
        <v>1.4977319080763002E-2</v>
      </c>
      <c r="D126" s="101">
        <v>1.6286129803562182E-2</v>
      </c>
      <c r="E126" s="101">
        <v>1.6276769361538549E-2</v>
      </c>
      <c r="F126" s="101">
        <v>1.5138140388660992E-2</v>
      </c>
      <c r="G126" s="101">
        <v>1.7024575365650003E-2</v>
      </c>
      <c r="H126" s="101">
        <v>2.133212794959375E-2</v>
      </c>
      <c r="I126" s="101">
        <v>1.4306238116297911E-2</v>
      </c>
      <c r="J126" s="101">
        <v>1.5103421893185955E-2</v>
      </c>
      <c r="K126" s="101">
        <v>1.3516024510695652E-2</v>
      </c>
      <c r="L126" s="101">
        <v>4.6771356390194516E-2</v>
      </c>
      <c r="M126" s="101">
        <v>2.7037299709028989E-2</v>
      </c>
      <c r="N126" s="101">
        <v>3.4679863051985615E-2</v>
      </c>
      <c r="O126" s="101">
        <v>3.5133381195432613E-2</v>
      </c>
      <c r="P126" s="101">
        <v>2.6046338761139338E-2</v>
      </c>
      <c r="Q126" s="101">
        <v>3.4157917082057877E-2</v>
      </c>
      <c r="R126" s="101">
        <v>3.4966379213423743E-2</v>
      </c>
      <c r="S126" s="101">
        <v>4.0201086329740683E-2</v>
      </c>
      <c r="T126" s="101">
        <v>4.5717943307174477E-2</v>
      </c>
      <c r="U126" s="101">
        <v>4.3307019603799575E-2</v>
      </c>
      <c r="V126" s="101">
        <v>4.5998850766626305E-2</v>
      </c>
      <c r="W126" s="101">
        <v>5.3335495605648389E-2</v>
      </c>
      <c r="X126" s="101">
        <v>1.942525280154889E-2</v>
      </c>
      <c r="Y126" s="101">
        <v>1.6533023485130333E-2</v>
      </c>
      <c r="DA126" s="131" t="s">
        <v>1864</v>
      </c>
    </row>
    <row r="127" spans="1:105" ht="12" customHeight="1" x14ac:dyDescent="0.25">
      <c r="A127" s="103" t="s">
        <v>52</v>
      </c>
      <c r="B127" s="104">
        <v>3.6618907852117646E-2</v>
      </c>
      <c r="C127" s="104">
        <v>4.7566915930948264E-2</v>
      </c>
      <c r="D127" s="104">
        <v>5.8130044337022027E-2</v>
      </c>
      <c r="E127" s="104">
        <v>5.0869325649333663E-2</v>
      </c>
      <c r="F127" s="104">
        <v>4.9337696652125396E-2</v>
      </c>
      <c r="G127" s="104">
        <v>6.2625897699588803E-2</v>
      </c>
      <c r="H127" s="104">
        <v>8.393133320574328E-2</v>
      </c>
      <c r="I127" s="104">
        <v>4.4318976662474606E-2</v>
      </c>
      <c r="J127" s="104">
        <v>5.2186310671229516E-2</v>
      </c>
      <c r="K127" s="104">
        <v>5.2663266989973048E-2</v>
      </c>
      <c r="L127" s="104">
        <v>5.784887049854559E-2</v>
      </c>
      <c r="M127" s="104">
        <v>0.10993270568170031</v>
      </c>
      <c r="N127" s="104">
        <v>0.1011937891967153</v>
      </c>
      <c r="O127" s="104">
        <v>9.64406785183686E-2</v>
      </c>
      <c r="P127" s="104">
        <v>0.11010628642977227</v>
      </c>
      <c r="Q127" s="104">
        <v>0.12051427813729261</v>
      </c>
      <c r="R127" s="104">
        <v>0.13295514961965138</v>
      </c>
      <c r="S127" s="104">
        <v>0.13179771463710638</v>
      </c>
      <c r="T127" s="104">
        <v>0.15133624687939295</v>
      </c>
      <c r="U127" s="104">
        <v>0.16124138656642925</v>
      </c>
      <c r="V127" s="104">
        <v>0.16735633014037435</v>
      </c>
      <c r="W127" s="104">
        <v>0.18920416267233256</v>
      </c>
      <c r="X127" s="104">
        <v>0.21140228037266226</v>
      </c>
      <c r="Y127" s="104">
        <v>0.2239011833003107</v>
      </c>
      <c r="DA127" s="132" t="s">
        <v>1865</v>
      </c>
    </row>
    <row r="128" spans="1:105" ht="12" customHeight="1" x14ac:dyDescent="0.25">
      <c r="A128" s="106" t="s">
        <v>122</v>
      </c>
      <c r="B128" s="101">
        <v>16.20274221259994</v>
      </c>
      <c r="C128" s="101">
        <v>17.026598164823984</v>
      </c>
      <c r="D128" s="101">
        <v>15.543672109485758</v>
      </c>
      <c r="E128" s="101">
        <v>16.526859477431522</v>
      </c>
      <c r="F128" s="101">
        <v>16.949415060034198</v>
      </c>
      <c r="G128" s="101">
        <v>15.214559356997995</v>
      </c>
      <c r="H128" s="101">
        <v>14.411930023574223</v>
      </c>
      <c r="I128" s="101">
        <v>11.743718165391259</v>
      </c>
      <c r="J128" s="101">
        <v>10.309514619382428</v>
      </c>
      <c r="K128" s="101">
        <v>8.6518182458725832</v>
      </c>
      <c r="L128" s="101">
        <v>9.4292662167565542</v>
      </c>
      <c r="M128" s="101">
        <v>10.653702098222167</v>
      </c>
      <c r="N128" s="101">
        <v>12.277136641245816</v>
      </c>
      <c r="O128" s="101">
        <v>14.222776179178158</v>
      </c>
      <c r="P128" s="101">
        <v>14.098871546086052</v>
      </c>
      <c r="Q128" s="101">
        <v>15.076176643349591</v>
      </c>
      <c r="R128" s="101">
        <v>14.868733523351944</v>
      </c>
      <c r="S128" s="101">
        <v>15.568642589084016</v>
      </c>
      <c r="T128" s="101">
        <v>15.827220284462552</v>
      </c>
      <c r="U128" s="101">
        <v>15.623371383113318</v>
      </c>
      <c r="V128" s="101">
        <v>14.646708075734326</v>
      </c>
      <c r="W128" s="101">
        <v>10.545239379685929</v>
      </c>
      <c r="X128" s="101">
        <v>3.3847811083079375</v>
      </c>
      <c r="Y128" s="101">
        <v>1.2083210745027748</v>
      </c>
      <c r="DA128" s="131" t="s">
        <v>1866</v>
      </c>
    </row>
    <row r="129" spans="1:105" ht="12" customHeight="1" x14ac:dyDescent="0.25">
      <c r="A129" s="107" t="s">
        <v>121</v>
      </c>
      <c r="B129" s="104">
        <v>0.59387816821878037</v>
      </c>
      <c r="C129" s="104">
        <v>0.60864981070361313</v>
      </c>
      <c r="D129" s="104">
        <v>0.54554193542209439</v>
      </c>
      <c r="E129" s="104">
        <v>0.58597550625554029</v>
      </c>
      <c r="F129" s="104">
        <v>0.61667040625589375</v>
      </c>
      <c r="G129" s="104">
        <v>0.58912703696873103</v>
      </c>
      <c r="H129" s="104">
        <v>0.62789387504361593</v>
      </c>
      <c r="I129" s="104">
        <v>0.53650962060947238</v>
      </c>
      <c r="J129" s="104">
        <v>0.48713341929771126</v>
      </c>
      <c r="K129" s="104">
        <v>0.5019338620846967</v>
      </c>
      <c r="L129" s="104">
        <v>0.96243903772827877</v>
      </c>
      <c r="M129" s="104">
        <v>1.5092713094534862</v>
      </c>
      <c r="N129" s="104">
        <v>1.8654450549035337</v>
      </c>
      <c r="O129" s="104">
        <v>2.0802888973207341</v>
      </c>
      <c r="P129" s="104">
        <v>2.0539752845273678</v>
      </c>
      <c r="Q129" s="104">
        <v>2.1739145251655843</v>
      </c>
      <c r="R129" s="104">
        <v>2.1335888171936648</v>
      </c>
      <c r="S129" s="104">
        <v>2.1977051580422522</v>
      </c>
      <c r="T129" s="104">
        <v>2.413917654590505</v>
      </c>
      <c r="U129" s="104">
        <v>2.4780023068544912</v>
      </c>
      <c r="V129" s="104">
        <v>2.3955814917845077</v>
      </c>
      <c r="W129" s="104">
        <v>1.8566806698096885</v>
      </c>
      <c r="X129" s="104">
        <v>0.53808778201932339</v>
      </c>
      <c r="Y129" s="104">
        <v>0.15927161806880585</v>
      </c>
      <c r="DA129" s="132" t="s">
        <v>1867</v>
      </c>
    </row>
    <row r="130" spans="1:105" ht="12" customHeight="1" x14ac:dyDescent="0.25">
      <c r="A130" s="108" t="s">
        <v>53</v>
      </c>
      <c r="B130" s="98">
        <v>0.1501192303739457</v>
      </c>
      <c r="C130" s="98">
        <v>0.14578656362228903</v>
      </c>
      <c r="D130" s="98">
        <v>0.11929496910698963</v>
      </c>
      <c r="E130" s="98">
        <v>0.14206476038234161</v>
      </c>
      <c r="F130" s="98">
        <v>0.14481213335036111</v>
      </c>
      <c r="G130" s="98">
        <v>0.12577231488346804</v>
      </c>
      <c r="H130" s="98">
        <v>0.12692613362743477</v>
      </c>
      <c r="I130" s="98">
        <v>0.13098868120110246</v>
      </c>
      <c r="J130" s="98">
        <v>0.10939310754569945</v>
      </c>
      <c r="K130" s="98">
        <v>0.10248881359198576</v>
      </c>
      <c r="L130" s="98">
        <v>0.4302855062186961</v>
      </c>
      <c r="M130" s="98">
        <v>0.29725454601822521</v>
      </c>
      <c r="N130" s="98">
        <v>0.47624276370921609</v>
      </c>
      <c r="O130" s="98">
        <v>0.55542992989549578</v>
      </c>
      <c r="P130" s="98">
        <v>0.39300055795041372</v>
      </c>
      <c r="Q130" s="98">
        <v>0.48018395368113997</v>
      </c>
      <c r="R130" s="98">
        <v>0.4437662564187041</v>
      </c>
      <c r="S130" s="98">
        <v>0.51392645842868001</v>
      </c>
      <c r="T130" s="98">
        <v>0.56016509933693681</v>
      </c>
      <c r="U130" s="98">
        <v>0.52474207134430484</v>
      </c>
      <c r="V130" s="98">
        <v>0.5168599588287196</v>
      </c>
      <c r="W130" s="98">
        <v>0.40799140228937031</v>
      </c>
      <c r="X130" s="98">
        <v>4.5274741036461091E-2</v>
      </c>
      <c r="Y130" s="98">
        <v>1.094701528338954E-2</v>
      </c>
      <c r="DA130" s="63" t="s">
        <v>1868</v>
      </c>
    </row>
    <row r="131" spans="1:105" ht="12" customHeight="1" x14ac:dyDescent="0.25">
      <c r="A131" s="108" t="s">
        <v>52</v>
      </c>
      <c r="B131" s="98">
        <v>0.44375893784483472</v>
      </c>
      <c r="C131" s="98">
        <v>0.46286324708132415</v>
      </c>
      <c r="D131" s="98">
        <v>0.42624696631510472</v>
      </c>
      <c r="E131" s="98">
        <v>0.44391074587319868</v>
      </c>
      <c r="F131" s="98">
        <v>0.47185827290553262</v>
      </c>
      <c r="G131" s="98">
        <v>0.46335472208526302</v>
      </c>
      <c r="H131" s="98">
        <v>0.50096774141618117</v>
      </c>
      <c r="I131" s="98">
        <v>0.40552093940836997</v>
      </c>
      <c r="J131" s="98">
        <v>0.37774031175201178</v>
      </c>
      <c r="K131" s="98">
        <v>0.3994450484927109</v>
      </c>
      <c r="L131" s="98">
        <v>0.53215353150958267</v>
      </c>
      <c r="M131" s="98">
        <v>1.212016763435261</v>
      </c>
      <c r="N131" s="98">
        <v>1.3892022911943176</v>
      </c>
      <c r="O131" s="98">
        <v>1.5248589674252382</v>
      </c>
      <c r="P131" s="98">
        <v>1.6609747265769539</v>
      </c>
      <c r="Q131" s="98">
        <v>1.6937305714844444</v>
      </c>
      <c r="R131" s="98">
        <v>1.6898225607749606</v>
      </c>
      <c r="S131" s="98">
        <v>1.683778699613572</v>
      </c>
      <c r="T131" s="98">
        <v>1.8537525552535681</v>
      </c>
      <c r="U131" s="98">
        <v>1.9532602355101865</v>
      </c>
      <c r="V131" s="98">
        <v>1.8787215329557883</v>
      </c>
      <c r="W131" s="98">
        <v>1.4486892675203182</v>
      </c>
      <c r="X131" s="98">
        <v>0.49281304098286233</v>
      </c>
      <c r="Y131" s="98">
        <v>0.14832460278541632</v>
      </c>
      <c r="DA131" s="63" t="s">
        <v>1869</v>
      </c>
    </row>
    <row r="132" spans="1:105" ht="12" customHeight="1" x14ac:dyDescent="0.25">
      <c r="A132" s="121" t="s">
        <v>54</v>
      </c>
      <c r="B132" s="122">
        <v>129.02495955024477</v>
      </c>
      <c r="C132" s="122">
        <v>131.22099902099788</v>
      </c>
      <c r="D132" s="122">
        <v>132.34028892188226</v>
      </c>
      <c r="E132" s="122">
        <v>128.06225078281432</v>
      </c>
      <c r="F132" s="122">
        <v>113.95626558825629</v>
      </c>
      <c r="G132" s="122">
        <v>112.90246296409759</v>
      </c>
      <c r="H132" s="122">
        <v>103.90324294112774</v>
      </c>
      <c r="I132" s="122">
        <v>86.381620066426166</v>
      </c>
      <c r="J132" s="122">
        <v>73.694781157124496</v>
      </c>
      <c r="K132" s="122">
        <v>54.442283174179096</v>
      </c>
      <c r="L132" s="122">
        <v>65.571597675829537</v>
      </c>
      <c r="M132" s="122">
        <v>63.400390700899791</v>
      </c>
      <c r="N132" s="122">
        <v>66.784863285593218</v>
      </c>
      <c r="O132" s="122">
        <v>69.145595174365369</v>
      </c>
      <c r="P132" s="122">
        <v>62.963824962840377</v>
      </c>
      <c r="Q132" s="122">
        <v>67.989664782571722</v>
      </c>
      <c r="R132" s="122">
        <v>66.706924743691303</v>
      </c>
      <c r="S132" s="122">
        <v>71.984997850622818</v>
      </c>
      <c r="T132" s="122">
        <v>73.217735607896444</v>
      </c>
      <c r="U132" s="122">
        <v>74.089073985205872</v>
      </c>
      <c r="V132" s="122">
        <v>79.488813732521024</v>
      </c>
      <c r="W132" s="122">
        <v>76.266472572240559</v>
      </c>
      <c r="X132" s="122">
        <v>84.603122482702133</v>
      </c>
      <c r="Y132" s="122">
        <v>79.113050557359927</v>
      </c>
      <c r="DA132" s="130" t="s">
        <v>1870</v>
      </c>
    </row>
    <row r="133" spans="1:105" ht="12" customHeight="1" x14ac:dyDescent="0.25">
      <c r="A133" s="97" t="s">
        <v>50</v>
      </c>
      <c r="B133" s="98">
        <v>60.689589058789764</v>
      </c>
      <c r="C133" s="98">
        <v>57.864329609727669</v>
      </c>
      <c r="D133" s="98">
        <v>59.051519152616713</v>
      </c>
      <c r="E133" s="98">
        <v>55.712905523598316</v>
      </c>
      <c r="F133" s="98">
        <v>54.998536735061585</v>
      </c>
      <c r="G133" s="98">
        <v>50.960712990358402</v>
      </c>
      <c r="H133" s="98">
        <v>44.916858924255827</v>
      </c>
      <c r="I133" s="98">
        <v>37.632601163407543</v>
      </c>
      <c r="J133" s="98">
        <v>29.973154458844537</v>
      </c>
      <c r="K133" s="98">
        <v>26.300937273373069</v>
      </c>
      <c r="L133" s="98">
        <v>25.22276811703447</v>
      </c>
      <c r="M133" s="98">
        <v>24.459933099792384</v>
      </c>
      <c r="N133" s="98">
        <v>22.575830931936199</v>
      </c>
      <c r="O133" s="98">
        <v>21.988123418331515</v>
      </c>
      <c r="P133" s="98">
        <v>22.565415625162029</v>
      </c>
      <c r="Q133" s="98">
        <v>22.58145453934792</v>
      </c>
      <c r="R133" s="98">
        <v>19.916883175266008</v>
      </c>
      <c r="S133" s="98">
        <v>20.670234747642425</v>
      </c>
      <c r="T133" s="98">
        <v>19.505368723943707</v>
      </c>
      <c r="U133" s="98">
        <v>19.017562972300464</v>
      </c>
      <c r="V133" s="98">
        <v>19.894678145810222</v>
      </c>
      <c r="W133" s="98">
        <v>17.764631711915481</v>
      </c>
      <c r="X133" s="98">
        <v>15.91837739795174</v>
      </c>
      <c r="Y133" s="98">
        <v>13.566876911194967</v>
      </c>
      <c r="DA133" s="63" t="s">
        <v>1871</v>
      </c>
    </row>
    <row r="134" spans="1:105" ht="12" customHeight="1" x14ac:dyDescent="0.25">
      <c r="A134" s="109" t="s">
        <v>120</v>
      </c>
      <c r="B134" s="33">
        <v>68.335370491454995</v>
      </c>
      <c r="C134" s="33">
        <v>73.356669411270204</v>
      </c>
      <c r="D134" s="33">
        <v>73.288769769265542</v>
      </c>
      <c r="E134" s="33">
        <v>72.349345259215994</v>
      </c>
      <c r="F134" s="33">
        <v>58.957728853194709</v>
      </c>
      <c r="G134" s="33">
        <v>61.941749973739199</v>
      </c>
      <c r="H134" s="33">
        <v>58.986384016871916</v>
      </c>
      <c r="I134" s="33">
        <v>48.749018903018616</v>
      </c>
      <c r="J134" s="33">
        <v>43.721626698279955</v>
      </c>
      <c r="K134" s="33">
        <v>28.141345900806023</v>
      </c>
      <c r="L134" s="33">
        <v>40.348829558795067</v>
      </c>
      <c r="M134" s="33">
        <v>38.940457601107404</v>
      </c>
      <c r="N134" s="33">
        <v>44.209032353657022</v>
      </c>
      <c r="O134" s="33">
        <v>47.15747175603385</v>
      </c>
      <c r="P134" s="33">
        <v>40.398409337678345</v>
      </c>
      <c r="Q134" s="33">
        <v>45.408210243223806</v>
      </c>
      <c r="R134" s="33">
        <v>46.790041568425288</v>
      </c>
      <c r="S134" s="33">
        <v>51.314763102980386</v>
      </c>
      <c r="T134" s="33">
        <v>53.712366883952733</v>
      </c>
      <c r="U134" s="33">
        <v>55.071511012905411</v>
      </c>
      <c r="V134" s="33">
        <v>59.594135586710806</v>
      </c>
      <c r="W134" s="33">
        <v>58.501840860325075</v>
      </c>
      <c r="X134" s="33">
        <v>68.684745084750389</v>
      </c>
      <c r="Y134" s="33">
        <v>65.546173646164959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0.7973799320056868</v>
      </c>
      <c r="C136" s="119">
        <f t="shared" si="26"/>
        <v>0.80168616902156553</v>
      </c>
      <c r="D136" s="119">
        <f t="shared" si="26"/>
        <v>0.80375979790149676</v>
      </c>
      <c r="E136" s="119">
        <f t="shared" si="26"/>
        <v>0.81159342549882452</v>
      </c>
      <c r="F136" s="119">
        <f t="shared" si="26"/>
        <v>0.80928061950172414</v>
      </c>
      <c r="G136" s="119">
        <f t="shared" si="26"/>
        <v>0.81291120222754176</v>
      </c>
      <c r="H136" s="119">
        <f t="shared" si="26"/>
        <v>0.81638433146290434</v>
      </c>
      <c r="I136" s="119">
        <f t="shared" si="26"/>
        <v>0.81254098907815842</v>
      </c>
      <c r="J136" s="119">
        <f t="shared" si="26"/>
        <v>0.81536394349739283</v>
      </c>
      <c r="K136" s="119">
        <f t="shared" si="26"/>
        <v>0.81718558208998238</v>
      </c>
      <c r="L136" s="119">
        <f t="shared" si="26"/>
        <v>0.82006030333823621</v>
      </c>
      <c r="M136" s="119">
        <f t="shared" si="26"/>
        <v>0.82537433952660377</v>
      </c>
      <c r="N136" s="119">
        <f t="shared" si="26"/>
        <v>0.83308222947507782</v>
      </c>
      <c r="O136" s="119">
        <f t="shared" si="26"/>
        <v>0.84083870635837188</v>
      </c>
      <c r="P136" s="119">
        <f t="shared" si="26"/>
        <v>0.84309326213114244</v>
      </c>
      <c r="Q136" s="119">
        <f t="shared" si="26"/>
        <v>0.8472860824097852</v>
      </c>
      <c r="R136" s="119">
        <f t="shared" ref="R136:V136" si="27">IF(R117=0,"",R117/R98)</f>
        <v>0.85429006253913686</v>
      </c>
      <c r="S136" s="119">
        <f t="shared" si="27"/>
        <v>0.86080321560949769</v>
      </c>
      <c r="T136" s="119">
        <f t="shared" si="27"/>
        <v>0.86923535458744206</v>
      </c>
      <c r="U136" s="119">
        <f t="shared" si="27"/>
        <v>0.87660988409175966</v>
      </c>
      <c r="V136" s="119">
        <f t="shared" si="27"/>
        <v>0.88500434735620526</v>
      </c>
      <c r="W136" s="119">
        <f t="shared" ref="W136:Y136" si="28">IF(W117=0,"",W117/W98)</f>
        <v>0.8877107792358182</v>
      </c>
      <c r="X136" s="119">
        <f t="shared" si="28"/>
        <v>0.88707972584897299</v>
      </c>
      <c r="Y136" s="119">
        <f t="shared" si="28"/>
        <v>0.89049984195792875</v>
      </c>
      <c r="DA136" s="129" t="s">
        <v>2023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0.80532614054777485</v>
      </c>
      <c r="C137" s="124">
        <f t="shared" si="29"/>
        <v>0.80746573881952943</v>
      </c>
      <c r="D137" s="124">
        <f t="shared" si="29"/>
        <v>0.80955637945823189</v>
      </c>
      <c r="E137" s="124">
        <f t="shared" si="29"/>
        <v>0.81187954618689817</v>
      </c>
      <c r="F137" s="124">
        <f t="shared" si="29"/>
        <v>0.81408457828650671</v>
      </c>
      <c r="G137" s="124">
        <f t="shared" si="29"/>
        <v>0.81574249139428345</v>
      </c>
      <c r="H137" s="124">
        <f t="shared" si="29"/>
        <v>0.81662308799541761</v>
      </c>
      <c r="I137" s="124">
        <f t="shared" si="29"/>
        <v>0.81763054041514116</v>
      </c>
      <c r="J137" s="124">
        <f t="shared" si="29"/>
        <v>0.81791665723831553</v>
      </c>
      <c r="K137" s="124">
        <f t="shared" si="29"/>
        <v>0.81856259644535478</v>
      </c>
      <c r="L137" s="124">
        <f t="shared" si="29"/>
        <v>0.82270274101148844</v>
      </c>
      <c r="M137" s="124">
        <f t="shared" si="29"/>
        <v>0.8292563921734375</v>
      </c>
      <c r="N137" s="124">
        <f t="shared" si="29"/>
        <v>0.83699706850987932</v>
      </c>
      <c r="O137" s="124">
        <f t="shared" si="29"/>
        <v>0.84461393931282802</v>
      </c>
      <c r="P137" s="124">
        <f t="shared" si="29"/>
        <v>0.84633673857750247</v>
      </c>
      <c r="Q137" s="124">
        <f t="shared" si="29"/>
        <v>0.84917133524878663</v>
      </c>
      <c r="R137" s="124">
        <f t="shared" ref="R137:V137" si="30">IF(R118=0,"",R118/R99)</f>
        <v>0.85282039552659961</v>
      </c>
      <c r="S137" s="124">
        <f t="shared" si="30"/>
        <v>0.85767130126914992</v>
      </c>
      <c r="T137" s="124">
        <f t="shared" si="30"/>
        <v>0.86224460856121954</v>
      </c>
      <c r="U137" s="124">
        <f t="shared" si="30"/>
        <v>0.86623529973872893</v>
      </c>
      <c r="V137" s="124">
        <f t="shared" si="30"/>
        <v>0.86937737319427022</v>
      </c>
      <c r="W137" s="124">
        <f t="shared" ref="W137:Y137" si="31">IF(W118=0,"",W118/W99)</f>
        <v>0.87167432963363711</v>
      </c>
      <c r="X137" s="124">
        <f t="shared" si="31"/>
        <v>0.87352687007562113</v>
      </c>
      <c r="Y137" s="124">
        <f t="shared" si="31"/>
        <v>0.87611372031985735</v>
      </c>
      <c r="DA137" s="130" t="s">
        <v>2024</v>
      </c>
    </row>
    <row r="138" spans="1:105" ht="12" customHeight="1" x14ac:dyDescent="0.25">
      <c r="A138" s="97" t="s">
        <v>198</v>
      </c>
      <c r="B138" s="111">
        <f t="shared" ref="B138:Q138" si="32">IF(B119=0,"",B119/B100)</f>
        <v>0.80454006681265178</v>
      </c>
      <c r="C138" s="111">
        <f t="shared" si="32"/>
        <v>0.80670603146812359</v>
      </c>
      <c r="D138" s="111">
        <f t="shared" si="32"/>
        <v>0.80881289255993061</v>
      </c>
      <c r="E138" s="111">
        <f t="shared" si="32"/>
        <v>0.81117699279965261</v>
      </c>
      <c r="F138" s="111">
        <f t="shared" si="32"/>
        <v>0.81338301204664898</v>
      </c>
      <c r="G138" s="111">
        <f t="shared" si="32"/>
        <v>0.8150617827484099</v>
      </c>
      <c r="H138" s="111">
        <f t="shared" si="32"/>
        <v>0.81595771033662901</v>
      </c>
      <c r="I138" s="111">
        <f t="shared" si="32"/>
        <v>0.81696800788264956</v>
      </c>
      <c r="J138" s="111">
        <f t="shared" si="32"/>
        <v>0.81726529912512735</v>
      </c>
      <c r="K138" s="111">
        <f t="shared" si="32"/>
        <v>0.81793176129969347</v>
      </c>
      <c r="L138" s="111">
        <f t="shared" si="32"/>
        <v>0.82208737161663481</v>
      </c>
      <c r="M138" s="111">
        <f t="shared" si="32"/>
        <v>0.82867270066060117</v>
      </c>
      <c r="N138" s="111">
        <f t="shared" si="32"/>
        <v>0.83643442468776485</v>
      </c>
      <c r="O138" s="111">
        <f t="shared" si="32"/>
        <v>0.84407785102416377</v>
      </c>
      <c r="P138" s="111">
        <f t="shared" si="32"/>
        <v>0.84581099543946303</v>
      </c>
      <c r="Q138" s="111">
        <f t="shared" si="32"/>
        <v>0.84865695911575867</v>
      </c>
      <c r="R138" s="111">
        <f t="shared" ref="R138:V138" si="33">IF(R119=0,"",R119/R100)</f>
        <v>0.85231848980036384</v>
      </c>
      <c r="S138" s="111">
        <f t="shared" si="33"/>
        <v>0.85718618353291931</v>
      </c>
      <c r="T138" s="111">
        <f t="shared" si="33"/>
        <v>0.86177650401255546</v>
      </c>
      <c r="U138" s="111">
        <f t="shared" si="33"/>
        <v>0.86577923360714104</v>
      </c>
      <c r="V138" s="111">
        <f t="shared" si="33"/>
        <v>0.86893400506245067</v>
      </c>
      <c r="W138" s="111">
        <f t="shared" ref="W138:Y138" si="34">IF(W119=0,"",W119/W100)</f>
        <v>0.87123444289347263</v>
      </c>
      <c r="X138" s="111">
        <f t="shared" si="34"/>
        <v>0.87310185699924381</v>
      </c>
      <c r="Y138" s="111">
        <f t="shared" si="34"/>
        <v>0.87569678780927185</v>
      </c>
      <c r="DA138" s="63" t="s">
        <v>2025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2026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1.8130054223880812</v>
      </c>
      <c r="C140" s="124">
        <f t="shared" si="38"/>
        <v>1.8855169292331366</v>
      </c>
      <c r="D140" s="124">
        <f t="shared" si="38"/>
        <v>1.9754063361184491</v>
      </c>
      <c r="E140" s="124">
        <f t="shared" si="38"/>
        <v>2.0765255518945187</v>
      </c>
      <c r="F140" s="124">
        <f t="shared" si="38"/>
        <v>2.2008191555639538</v>
      </c>
      <c r="G140" s="124">
        <f t="shared" si="38"/>
        <v>2.341609812822818</v>
      </c>
      <c r="H140" s="124">
        <f t="shared" si="38"/>
        <v>2.5039941688992666</v>
      </c>
      <c r="I140" s="124">
        <f t="shared" si="38"/>
        <v>2.5833761202893153</v>
      </c>
      <c r="J140" s="124">
        <f t="shared" si="38"/>
        <v>2.6091923123949163</v>
      </c>
      <c r="K140" s="124">
        <f t="shared" si="38"/>
        <v>2.6607096489984086</v>
      </c>
      <c r="L140" s="124">
        <f t="shared" si="38"/>
        <v>2.7191317479485897</v>
      </c>
      <c r="M140" s="124">
        <f t="shared" si="38"/>
        <v>2.8611377360613943</v>
      </c>
      <c r="N140" s="124">
        <f t="shared" si="38"/>
        <v>3.1151508657810649</v>
      </c>
      <c r="O140" s="124">
        <f t="shared" si="38"/>
        <v>3.4352750896446569</v>
      </c>
      <c r="P140" s="124">
        <f t="shared" si="38"/>
        <v>3.611234109886893</v>
      </c>
      <c r="Q140" s="124">
        <f t="shared" si="38"/>
        <v>3.6805692220616852</v>
      </c>
      <c r="R140" s="124">
        <f t="shared" ref="R140:V140" si="39">IF(R121=0,"",R121/R102)</f>
        <v>3.7469398468713333</v>
      </c>
      <c r="S140" s="124">
        <f t="shared" si="39"/>
        <v>3.8293209820107421</v>
      </c>
      <c r="T140" s="124">
        <f t="shared" si="39"/>
        <v>3.8960437770505174</v>
      </c>
      <c r="U140" s="124">
        <f t="shared" si="39"/>
        <v>3.9551919641270796</v>
      </c>
      <c r="V140" s="124">
        <f t="shared" si="39"/>
        <v>3.9952126136901414</v>
      </c>
      <c r="W140" s="124">
        <f t="shared" ref="W140:Y140" si="40">IF(W121=0,"",W121/W102)</f>
        <v>4.0263965404635185</v>
      </c>
      <c r="X140" s="124">
        <f t="shared" si="40"/>
        <v>4.0419557301302511</v>
      </c>
      <c r="Y140" s="124">
        <f t="shared" si="40"/>
        <v>4.0532316817914484</v>
      </c>
      <c r="DA140" s="130" t="s">
        <v>2027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1.8130054223880812</v>
      </c>
      <c r="C141" s="111">
        <f t="shared" si="41"/>
        <v>1.8855169292331366</v>
      </c>
      <c r="D141" s="111">
        <f t="shared" si="41"/>
        <v>1.9754063361184491</v>
      </c>
      <c r="E141" s="111">
        <f t="shared" si="41"/>
        <v>2.0765255518945187</v>
      </c>
      <c r="F141" s="111">
        <f t="shared" si="41"/>
        <v>2.2008191555639538</v>
      </c>
      <c r="G141" s="111">
        <f t="shared" si="41"/>
        <v>2.341609812822818</v>
      </c>
      <c r="H141" s="111">
        <f t="shared" si="41"/>
        <v>2.5039941688992666</v>
      </c>
      <c r="I141" s="111">
        <f t="shared" si="41"/>
        <v>2.5833761202893153</v>
      </c>
      <c r="J141" s="111">
        <f t="shared" si="41"/>
        <v>2.6091923123949163</v>
      </c>
      <c r="K141" s="111">
        <f t="shared" si="41"/>
        <v>2.6607096489984086</v>
      </c>
      <c r="L141" s="111">
        <f t="shared" si="41"/>
        <v>2.7191317479485897</v>
      </c>
      <c r="M141" s="111">
        <f t="shared" si="41"/>
        <v>2.8611377360613943</v>
      </c>
      <c r="N141" s="111">
        <f t="shared" si="41"/>
        <v>3.1151508657810649</v>
      </c>
      <c r="O141" s="111">
        <f t="shared" si="41"/>
        <v>3.4352750896446569</v>
      </c>
      <c r="P141" s="111">
        <f t="shared" si="41"/>
        <v>3.611234109886893</v>
      </c>
      <c r="Q141" s="111">
        <f t="shared" si="41"/>
        <v>3.6805692220616852</v>
      </c>
      <c r="R141" s="111">
        <f t="shared" ref="R141:V141" si="42">IF(R122=0,"",R122/R103)</f>
        <v>3.7469398468713333</v>
      </c>
      <c r="S141" s="111">
        <f t="shared" si="42"/>
        <v>3.8293209820107421</v>
      </c>
      <c r="T141" s="111">
        <f t="shared" si="42"/>
        <v>3.8960437770505174</v>
      </c>
      <c r="U141" s="111">
        <f t="shared" si="42"/>
        <v>3.9551919641270796</v>
      </c>
      <c r="V141" s="111">
        <f t="shared" si="42"/>
        <v>3.9952126136901414</v>
      </c>
      <c r="W141" s="111">
        <f t="shared" ref="W141:Y141" si="43">IF(W122=0,"",W122/W103)</f>
        <v>4.0263965404635185</v>
      </c>
      <c r="X141" s="111">
        <f t="shared" si="43"/>
        <v>4.0419557301302511</v>
      </c>
      <c r="Y141" s="111">
        <f t="shared" si="43"/>
        <v>4.0532316817914484</v>
      </c>
      <c r="DA141" s="63" t="s">
        <v>2028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0.8072592440897377</v>
      </c>
      <c r="C142" s="124">
        <f t="shared" si="44"/>
        <v>0.81037093196410503</v>
      </c>
      <c r="D142" s="124">
        <f t="shared" si="44"/>
        <v>0.81491696944295478</v>
      </c>
      <c r="E142" s="124">
        <f t="shared" si="44"/>
        <v>0.8164618387124889</v>
      </c>
      <c r="F142" s="124">
        <f t="shared" si="44"/>
        <v>0.81834264439187754</v>
      </c>
      <c r="G142" s="124">
        <f t="shared" si="44"/>
        <v>0.82162139456872774</v>
      </c>
      <c r="H142" s="124">
        <f t="shared" si="44"/>
        <v>0.82391719938871366</v>
      </c>
      <c r="I142" s="124">
        <f t="shared" si="44"/>
        <v>0.82396274925549118</v>
      </c>
      <c r="J142" s="124">
        <f t="shared" si="44"/>
        <v>0.8294411608308031</v>
      </c>
      <c r="K142" s="124">
        <f t="shared" si="44"/>
        <v>0.8321207280837315</v>
      </c>
      <c r="L142" s="124">
        <f t="shared" si="44"/>
        <v>0.83547206896030546</v>
      </c>
      <c r="M142" s="124">
        <f t="shared" si="44"/>
        <v>0.84138153219316936</v>
      </c>
      <c r="N142" s="124">
        <f t="shared" si="44"/>
        <v>0.84652787922600514</v>
      </c>
      <c r="O142" s="124">
        <f t="shared" si="44"/>
        <v>0.85102375644253114</v>
      </c>
      <c r="P142" s="124">
        <f t="shared" si="44"/>
        <v>0.85273783154487548</v>
      </c>
      <c r="Q142" s="124">
        <f t="shared" si="44"/>
        <v>0.85638362462558171</v>
      </c>
      <c r="R142" s="124">
        <f t="shared" ref="R142:V142" si="45">IF(R123=0,"",R123/R104)</f>
        <v>0.86169669223632706</v>
      </c>
      <c r="S142" s="124">
        <f t="shared" si="45"/>
        <v>0.86787204147063912</v>
      </c>
      <c r="T142" s="124">
        <f t="shared" si="45"/>
        <v>0.87511241421288455</v>
      </c>
      <c r="U142" s="124">
        <f t="shared" si="45"/>
        <v>0.88158427382620896</v>
      </c>
      <c r="V142" s="124">
        <f t="shared" si="45"/>
        <v>0.88808577683538059</v>
      </c>
      <c r="W142" s="124">
        <f t="shared" ref="W142:Y142" si="46">IF(W123=0,"",W123/W104)</f>
        <v>0.89598385389212198</v>
      </c>
      <c r="X142" s="124">
        <f t="shared" si="46"/>
        <v>0.9049025350554567</v>
      </c>
      <c r="Y142" s="124">
        <f t="shared" si="46"/>
        <v>0.91060344012016803</v>
      </c>
      <c r="DA142" s="130" t="s">
        <v>2029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0.82171329989913777</v>
      </c>
      <c r="C143" s="111">
        <f t="shared" si="47"/>
        <v>0.82371083793486166</v>
      </c>
      <c r="D143" s="111">
        <f t="shared" si="47"/>
        <v>0.82607453668961106</v>
      </c>
      <c r="E143" s="111">
        <f t="shared" si="47"/>
        <v>0.82852729574749895</v>
      </c>
      <c r="F143" s="111">
        <f t="shared" si="47"/>
        <v>0.83079531883910951</v>
      </c>
      <c r="G143" s="111">
        <f t="shared" si="47"/>
        <v>0.8325739199016281</v>
      </c>
      <c r="H143" s="111">
        <f t="shared" si="47"/>
        <v>0.83389111235147284</v>
      </c>
      <c r="I143" s="111">
        <f t="shared" si="47"/>
        <v>0.83885332383958444</v>
      </c>
      <c r="J143" s="111">
        <f t="shared" si="47"/>
        <v>0.84274781048019609</v>
      </c>
      <c r="K143" s="111">
        <f t="shared" si="47"/>
        <v>0.84572535042267505</v>
      </c>
      <c r="L143" s="111">
        <f t="shared" si="47"/>
        <v>0.8493146741525498</v>
      </c>
      <c r="M143" s="111">
        <f t="shared" si="47"/>
        <v>0.85538581797570068</v>
      </c>
      <c r="N143" s="111">
        <f t="shared" si="47"/>
        <v>0.86305565658142658</v>
      </c>
      <c r="O143" s="111">
        <f t="shared" si="47"/>
        <v>0.86981382709828181</v>
      </c>
      <c r="P143" s="111">
        <f t="shared" si="47"/>
        <v>0.87143014175447986</v>
      </c>
      <c r="Q143" s="111">
        <f t="shared" si="47"/>
        <v>0.87477428342866914</v>
      </c>
      <c r="R143" s="111">
        <f t="shared" ref="R143:V143" si="48">IF(R124=0,"",R124/R105)</f>
        <v>0.87924719147044705</v>
      </c>
      <c r="S143" s="111">
        <f t="shared" si="48"/>
        <v>0.88525243404783616</v>
      </c>
      <c r="T143" s="111">
        <f t="shared" si="48"/>
        <v>0.89104919828774831</v>
      </c>
      <c r="U143" s="111">
        <f t="shared" si="48"/>
        <v>0.89618789161533052</v>
      </c>
      <c r="V143" s="111">
        <f t="shared" si="48"/>
        <v>0.90064372079148758</v>
      </c>
      <c r="W143" s="111">
        <f t="shared" ref="W143:Y143" si="49">IF(W124=0,"",W124/W105)</f>
        <v>0.90445776047764681</v>
      </c>
      <c r="X143" s="111">
        <f t="shared" si="49"/>
        <v>0.9081312625043475</v>
      </c>
      <c r="Y143" s="111">
        <f t="shared" si="49"/>
        <v>0.91173367997975174</v>
      </c>
      <c r="DA143" s="63" t="s">
        <v>2030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0.94805017532372837</v>
      </c>
      <c r="C144" s="111">
        <f t="shared" si="50"/>
        <v>0.95221878777692093</v>
      </c>
      <c r="D144" s="111">
        <f t="shared" si="50"/>
        <v>0.95714895238647424</v>
      </c>
      <c r="E144" s="111">
        <f t="shared" si="50"/>
        <v>0.95294279166077345</v>
      </c>
      <c r="F144" s="111">
        <f t="shared" si="50"/>
        <v>0.9548879902324463</v>
      </c>
      <c r="G144" s="111">
        <f t="shared" si="50"/>
        <v>0.96039297242984245</v>
      </c>
      <c r="H144" s="111">
        <f t="shared" si="50"/>
        <v>0.96381599161178411</v>
      </c>
      <c r="I144" s="111">
        <f t="shared" si="50"/>
        <v>0.95709270087720555</v>
      </c>
      <c r="J144" s="111">
        <f t="shared" si="50"/>
        <v>0.96107482357325325</v>
      </c>
      <c r="K144" s="111">
        <f t="shared" si="50"/>
        <v>0.96548568062083129</v>
      </c>
      <c r="L144" s="111">
        <f t="shared" si="50"/>
        <v>0.93166108610467901</v>
      </c>
      <c r="M144" s="111">
        <f t="shared" si="50"/>
        <v>0.96994568897061484</v>
      </c>
      <c r="N144" s="111">
        <f t="shared" si="50"/>
        <v>0.96212575467094297</v>
      </c>
      <c r="O144" s="111">
        <f t="shared" si="50"/>
        <v>0.96099926975177641</v>
      </c>
      <c r="P144" s="111">
        <f t="shared" si="50"/>
        <v>0.97261981465687564</v>
      </c>
      <c r="Q144" s="111">
        <f t="shared" si="50"/>
        <v>0.96958270861344753</v>
      </c>
      <c r="R144" s="111">
        <f t="shared" ref="R144:V144" si="51">IF(R125=0,"",R125/R106)</f>
        <v>0.97255144827197137</v>
      </c>
      <c r="S144" s="111">
        <f t="shared" si="51"/>
        <v>0.97046774489267729</v>
      </c>
      <c r="T144" s="111">
        <f t="shared" si="51"/>
        <v>0.97267816356558112</v>
      </c>
      <c r="U144" s="111">
        <f t="shared" si="51"/>
        <v>0.97630500925004604</v>
      </c>
      <c r="V144" s="111">
        <f t="shared" si="51"/>
        <v>0.97679641713470389</v>
      </c>
      <c r="W144" s="111">
        <f t="shared" ref="W144:Y144" si="52">IF(W125=0,"",W125/W106)</f>
        <v>0.97795786281972075</v>
      </c>
      <c r="X144" s="111">
        <f t="shared" si="52"/>
        <v>0.99220057372212533</v>
      </c>
      <c r="Y144" s="111">
        <f t="shared" si="52"/>
        <v>0.99396978889236731</v>
      </c>
      <c r="DA144" s="63" t="s">
        <v>2031</v>
      </c>
    </row>
    <row r="145" spans="1:105" ht="12" customHeight="1" x14ac:dyDescent="0.25">
      <c r="A145" s="100" t="s">
        <v>198</v>
      </c>
      <c r="B145" s="112">
        <f t="shared" ref="B145:Q145" si="53">IF(B126=0,"",B126/B107)</f>
        <v>0.82171329989913777</v>
      </c>
      <c r="C145" s="112">
        <f t="shared" si="53"/>
        <v>0.82675838336527252</v>
      </c>
      <c r="D145" s="112">
        <f t="shared" si="53"/>
        <v>0.83017519810610385</v>
      </c>
      <c r="E145" s="112">
        <f t="shared" si="53"/>
        <v>0.83076503670576085</v>
      </c>
      <c r="F145" s="112">
        <f t="shared" si="53"/>
        <v>0.83248919993611437</v>
      </c>
      <c r="G145" s="112">
        <f t="shared" si="53"/>
        <v>0.83826104499861187</v>
      </c>
      <c r="H145" s="112">
        <f t="shared" si="53"/>
        <v>0.84370149249765802</v>
      </c>
      <c r="I145" s="112">
        <f t="shared" si="53"/>
        <v>0.84480049523728951</v>
      </c>
      <c r="J145" s="112">
        <f t="shared" si="53"/>
        <v>0.84713756371388682</v>
      </c>
      <c r="K145" s="112">
        <f t="shared" si="53"/>
        <v>0.85103797753125954</v>
      </c>
      <c r="L145" s="112">
        <f t="shared" si="53"/>
        <v>0.85905023116677925</v>
      </c>
      <c r="M145" s="112">
        <f t="shared" si="53"/>
        <v>0.86432533436742187</v>
      </c>
      <c r="N145" s="112">
        <f t="shared" si="53"/>
        <v>0.86637814098546029</v>
      </c>
      <c r="O145" s="112">
        <f t="shared" si="53"/>
        <v>0.86806704822464698</v>
      </c>
      <c r="P145" s="112">
        <f t="shared" si="53"/>
        <v>0.87172240376472288</v>
      </c>
      <c r="Q145" s="112">
        <f t="shared" si="53"/>
        <v>0.875614566610731</v>
      </c>
      <c r="R145" s="112">
        <f t="shared" ref="R145:V145" si="54">IF(R126=0,"",R126/R107)</f>
        <v>0.88063947627346262</v>
      </c>
      <c r="S145" s="112">
        <f t="shared" si="54"/>
        <v>0.88480099250106437</v>
      </c>
      <c r="T145" s="112">
        <f t="shared" si="54"/>
        <v>0.89200425685906692</v>
      </c>
      <c r="U145" s="112">
        <f t="shared" si="54"/>
        <v>0.89715645986116388</v>
      </c>
      <c r="V145" s="112">
        <f t="shared" si="54"/>
        <v>0.90075391956619355</v>
      </c>
      <c r="W145" s="112">
        <f t="shared" ref="W145:Y145" si="55">IF(W126=0,"",W126/W107)</f>
        <v>0.90703411531644962</v>
      </c>
      <c r="X145" s="112">
        <f t="shared" si="55"/>
        <v>0.91457168038731396</v>
      </c>
      <c r="Y145" s="112">
        <f t="shared" si="55"/>
        <v>0.91892561516447657</v>
      </c>
      <c r="DA145" s="131" t="s">
        <v>2032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2033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0.68473599642204397</v>
      </c>
      <c r="C147" s="112">
        <f t="shared" si="59"/>
        <v>0.68927766365472909</v>
      </c>
      <c r="D147" s="112">
        <f t="shared" si="59"/>
        <v>0.69104794323824936</v>
      </c>
      <c r="E147" s="112">
        <f t="shared" si="59"/>
        <v>0.69466422949033257</v>
      </c>
      <c r="F147" s="112">
        <f t="shared" si="59"/>
        <v>0.69859326828976442</v>
      </c>
      <c r="G147" s="112">
        <f t="shared" si="59"/>
        <v>0.70229974569809095</v>
      </c>
      <c r="H147" s="112">
        <f t="shared" si="59"/>
        <v>0.70633009634309696</v>
      </c>
      <c r="I147" s="112">
        <f t="shared" si="59"/>
        <v>0.70831146963656999</v>
      </c>
      <c r="J147" s="112">
        <f t="shared" si="59"/>
        <v>0.70857214531980151</v>
      </c>
      <c r="K147" s="112">
        <f t="shared" si="59"/>
        <v>0.70977729182470939</v>
      </c>
      <c r="L147" s="112">
        <f t="shared" si="59"/>
        <v>0.71174216768597065</v>
      </c>
      <c r="M147" s="112">
        <f t="shared" si="59"/>
        <v>0.71518456956951793</v>
      </c>
      <c r="N147" s="112">
        <f t="shared" si="59"/>
        <v>0.7193779741455435</v>
      </c>
      <c r="O147" s="112">
        <f t="shared" si="59"/>
        <v>0.7240898860384225</v>
      </c>
      <c r="P147" s="112">
        <f t="shared" si="59"/>
        <v>0.72770570638885279</v>
      </c>
      <c r="Q147" s="112">
        <f t="shared" si="59"/>
        <v>0.73064942745874295</v>
      </c>
      <c r="R147" s="112">
        <f t="shared" ref="R147:V147" si="60">IF(R128=0,"",R128/R109)</f>
        <v>0.73442727362943305</v>
      </c>
      <c r="S147" s="112">
        <f t="shared" si="60"/>
        <v>0.74162461171373995</v>
      </c>
      <c r="T147" s="112">
        <f t="shared" si="60"/>
        <v>0.75277868937435033</v>
      </c>
      <c r="U147" s="112">
        <f t="shared" si="60"/>
        <v>0.76477403406031497</v>
      </c>
      <c r="V147" s="112">
        <f t="shared" si="60"/>
        <v>0.77313279772161259</v>
      </c>
      <c r="W147" s="112">
        <f t="shared" ref="W147:Y147" si="61">IF(W128=0,"",W128/W109)</f>
        <v>0.78194077733456402</v>
      </c>
      <c r="X147" s="112">
        <f t="shared" si="61"/>
        <v>0.79025026530999731</v>
      </c>
      <c r="Y147" s="112">
        <f t="shared" si="61"/>
        <v>0.79364283948863257</v>
      </c>
      <c r="DA147" s="131" t="s">
        <v>2034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0.89574979588371961</v>
      </c>
      <c r="C148" s="113">
        <f t="shared" si="62"/>
        <v>0.90238146498399419</v>
      </c>
      <c r="D148" s="113">
        <f t="shared" si="62"/>
        <v>0.91069846799120968</v>
      </c>
      <c r="E148" s="113">
        <f t="shared" si="62"/>
        <v>0.90355175643227104</v>
      </c>
      <c r="F148" s="113">
        <f t="shared" si="62"/>
        <v>0.90801161827191879</v>
      </c>
      <c r="G148" s="113">
        <f t="shared" si="62"/>
        <v>0.91718625382610497</v>
      </c>
      <c r="H148" s="113">
        <f t="shared" si="62"/>
        <v>0.92271519707321636</v>
      </c>
      <c r="I148" s="113">
        <f t="shared" si="62"/>
        <v>0.90881921571291846</v>
      </c>
      <c r="J148" s="113">
        <f t="shared" si="62"/>
        <v>0.91559930041787774</v>
      </c>
      <c r="K148" s="113">
        <f t="shared" si="62"/>
        <v>0.92328311963662391</v>
      </c>
      <c r="L148" s="113">
        <f t="shared" si="62"/>
        <v>0.84828585333383721</v>
      </c>
      <c r="M148" s="113">
        <f t="shared" si="62"/>
        <v>0.92794803609175558</v>
      </c>
      <c r="N148" s="113">
        <f t="shared" si="62"/>
        <v>0.90953370431958869</v>
      </c>
      <c r="O148" s="113">
        <f t="shared" si="62"/>
        <v>0.90679581225915606</v>
      </c>
      <c r="P148" s="113">
        <f t="shared" si="62"/>
        <v>0.93255400616749462</v>
      </c>
      <c r="Q148" s="113">
        <f t="shared" si="62"/>
        <v>0.92403332861064114</v>
      </c>
      <c r="R148" s="113">
        <f t="shared" ref="R148:V148" si="63">IF(R129=0,"",R129/R110)</f>
        <v>0.92962523886620685</v>
      </c>
      <c r="S148" s="113">
        <f t="shared" si="63"/>
        <v>0.92454966656663118</v>
      </c>
      <c r="T148" s="113">
        <f t="shared" si="63"/>
        <v>0.93075669904889979</v>
      </c>
      <c r="U148" s="113">
        <f t="shared" si="63"/>
        <v>0.94035093937330183</v>
      </c>
      <c r="V148" s="113">
        <f t="shared" si="63"/>
        <v>0.94119369477146753</v>
      </c>
      <c r="W148" s="113">
        <f t="shared" ref="W148:Y148" si="64">IF(W129=0,"",W129/W110)</f>
        <v>0.94216269772203043</v>
      </c>
      <c r="X148" s="113">
        <f t="shared" si="64"/>
        <v>0.97806056450078249</v>
      </c>
      <c r="Y148" s="113">
        <f t="shared" si="64"/>
        <v>0.9823670468527631</v>
      </c>
      <c r="DA148" s="132" t="s">
        <v>2035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0.68473599642204386</v>
      </c>
      <c r="C149" s="111">
        <f t="shared" si="65"/>
        <v>0.68887617155842651</v>
      </c>
      <c r="D149" s="111">
        <f t="shared" si="65"/>
        <v>0.69040485021517706</v>
      </c>
      <c r="E149" s="111">
        <f t="shared" si="65"/>
        <v>0.6943067858689691</v>
      </c>
      <c r="F149" s="111">
        <f t="shared" si="65"/>
        <v>0.69861209031434801</v>
      </c>
      <c r="G149" s="111">
        <f t="shared" si="65"/>
        <v>0.70277511453967367</v>
      </c>
      <c r="H149" s="111">
        <f t="shared" si="65"/>
        <v>0.70704129571363838</v>
      </c>
      <c r="I149" s="111">
        <f t="shared" si="65"/>
        <v>0.70875156627677194</v>
      </c>
      <c r="J149" s="111">
        <f t="shared" si="65"/>
        <v>0.7089753881525328</v>
      </c>
      <c r="K149" s="111">
        <f t="shared" si="65"/>
        <v>0.71076440491346404</v>
      </c>
      <c r="L149" s="111">
        <f t="shared" si="65"/>
        <v>0.71426674077625829</v>
      </c>
      <c r="M149" s="111">
        <f t="shared" si="65"/>
        <v>0.7172364948541553</v>
      </c>
      <c r="N149" s="111">
        <f t="shared" si="65"/>
        <v>0.71963009258567046</v>
      </c>
      <c r="O149" s="111">
        <f t="shared" si="65"/>
        <v>0.72204034774977832</v>
      </c>
      <c r="P149" s="111">
        <f t="shared" si="65"/>
        <v>0.72569288251403374</v>
      </c>
      <c r="Q149" s="111">
        <f t="shared" si="65"/>
        <v>0.72875951107506054</v>
      </c>
      <c r="R149" s="111">
        <f t="shared" ref="R149:V149" si="66">IF(R130=0,"",R130/R111)</f>
        <v>0.7331540047144699</v>
      </c>
      <c r="S149" s="111">
        <f t="shared" si="66"/>
        <v>0.74130135169119749</v>
      </c>
      <c r="T149" s="111">
        <f t="shared" si="66"/>
        <v>0.75723813136145435</v>
      </c>
      <c r="U149" s="111">
        <f t="shared" si="66"/>
        <v>0.7694970752023863</v>
      </c>
      <c r="V149" s="111">
        <f t="shared" si="66"/>
        <v>0.77544050312726975</v>
      </c>
      <c r="W149" s="111">
        <f t="shared" ref="W149:Y149" si="67">IF(W130=0,"",W130/W111)</f>
        <v>0.78163920714234536</v>
      </c>
      <c r="X149" s="111">
        <f t="shared" si="67"/>
        <v>0.78951649597309226</v>
      </c>
      <c r="Y149" s="111">
        <f t="shared" si="67"/>
        <v>0.79292561386362892</v>
      </c>
      <c r="DA149" s="63" t="s">
        <v>2036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2037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0.681585791342601</v>
      </c>
      <c r="C151" s="124">
        <f t="shared" si="71"/>
        <v>0.68742577898793422</v>
      </c>
      <c r="D151" s="124">
        <f t="shared" si="71"/>
        <v>0.68815884106676062</v>
      </c>
      <c r="E151" s="124">
        <f t="shared" si="71"/>
        <v>0.69152376813911809</v>
      </c>
      <c r="F151" s="124">
        <f t="shared" si="71"/>
        <v>0.68597288275717827</v>
      </c>
      <c r="G151" s="124">
        <f t="shared" si="71"/>
        <v>0.6925014980199331</v>
      </c>
      <c r="H151" s="124">
        <f t="shared" si="71"/>
        <v>0.69747297233665639</v>
      </c>
      <c r="I151" s="124">
        <f t="shared" si="71"/>
        <v>0.69783279355435579</v>
      </c>
      <c r="J151" s="124">
        <f t="shared" si="71"/>
        <v>0.70269302196983308</v>
      </c>
      <c r="K151" s="124">
        <f t="shared" si="71"/>
        <v>0.69117468824451733</v>
      </c>
      <c r="L151" s="124">
        <f t="shared" si="71"/>
        <v>0.70830312398104456</v>
      </c>
      <c r="M151" s="124">
        <f t="shared" si="71"/>
        <v>0.70970152257847974</v>
      </c>
      <c r="N151" s="124">
        <f t="shared" si="71"/>
        <v>0.71985122144600222</v>
      </c>
      <c r="O151" s="124">
        <f t="shared" si="71"/>
        <v>0.7254204723144736</v>
      </c>
      <c r="P151" s="124">
        <f t="shared" si="71"/>
        <v>0.71894095554468862</v>
      </c>
      <c r="Q151" s="124">
        <f t="shared" si="71"/>
        <v>0.72540875953417527</v>
      </c>
      <c r="R151" s="124">
        <f t="shared" ref="R151:V151" si="72">IF(R132=0,"",R132/R113)</f>
        <v>0.73497618863848757</v>
      </c>
      <c r="S151" s="124">
        <f t="shared" si="72"/>
        <v>0.74277989634581876</v>
      </c>
      <c r="T151" s="124">
        <f t="shared" si="72"/>
        <v>0.75512724989339741</v>
      </c>
      <c r="U151" s="124">
        <f t="shared" si="72"/>
        <v>0.76629909731834689</v>
      </c>
      <c r="V151" s="124">
        <f t="shared" si="72"/>
        <v>0.77645246708900506</v>
      </c>
      <c r="W151" s="124">
        <f t="shared" ref="W151:Y151" si="73">IF(W132=0,"",W132/W113)</f>
        <v>0.78827653897898209</v>
      </c>
      <c r="X151" s="124">
        <f t="shared" si="73"/>
        <v>0.80696033910528409</v>
      </c>
      <c r="Y151" s="124">
        <f t="shared" si="73"/>
        <v>0.81916057569051115</v>
      </c>
      <c r="DA151" s="130" t="s">
        <v>2038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0.61185672158595139</v>
      </c>
      <c r="C152" s="111">
        <f t="shared" si="74"/>
        <v>0.61277929033500733</v>
      </c>
      <c r="D152" s="111">
        <f t="shared" si="74"/>
        <v>0.6137633045909856</v>
      </c>
      <c r="E152" s="111">
        <f t="shared" si="74"/>
        <v>0.61479072063008777</v>
      </c>
      <c r="F152" s="111">
        <f t="shared" si="74"/>
        <v>0.61584814097403295</v>
      </c>
      <c r="G152" s="111">
        <f t="shared" si="74"/>
        <v>0.61683383706270345</v>
      </c>
      <c r="H152" s="111">
        <f t="shared" si="74"/>
        <v>0.61790585585936175</v>
      </c>
      <c r="I152" s="111">
        <f t="shared" si="74"/>
        <v>0.61842022587358192</v>
      </c>
      <c r="J152" s="111">
        <f t="shared" si="74"/>
        <v>0.61844917337312222</v>
      </c>
      <c r="K152" s="111">
        <f t="shared" si="74"/>
        <v>0.61853505390535135</v>
      </c>
      <c r="L152" s="111">
        <f t="shared" si="74"/>
        <v>0.61869746851323282</v>
      </c>
      <c r="M152" s="111">
        <f t="shared" si="74"/>
        <v>0.61889212079029132</v>
      </c>
      <c r="N152" s="111">
        <f t="shared" si="74"/>
        <v>0.61907095953499569</v>
      </c>
      <c r="O152" s="111">
        <f t="shared" si="74"/>
        <v>0.61919126784803358</v>
      </c>
      <c r="P152" s="111">
        <f t="shared" si="74"/>
        <v>0.61921441209706318</v>
      </c>
      <c r="Q152" s="111">
        <f t="shared" si="74"/>
        <v>0.61926873671647131</v>
      </c>
      <c r="R152" s="111">
        <f t="shared" ref="R152:V152" si="75">IF(R133=0,"",R133/R114)</f>
        <v>0.6194019352526241</v>
      </c>
      <c r="S152" s="111">
        <f t="shared" si="75"/>
        <v>0.61977932094555643</v>
      </c>
      <c r="T152" s="111">
        <f t="shared" si="75"/>
        <v>0.62050022063590127</v>
      </c>
      <c r="U152" s="111">
        <f t="shared" si="75"/>
        <v>0.62146870616263472</v>
      </c>
      <c r="V152" s="111">
        <f t="shared" si="75"/>
        <v>0.62234055099251884</v>
      </c>
      <c r="W152" s="111">
        <f t="shared" ref="W152:Y152" si="76">IF(W133=0,"",W133/W114)</f>
        <v>0.6229781776029264</v>
      </c>
      <c r="X152" s="111">
        <f t="shared" si="76"/>
        <v>0.623351148165594</v>
      </c>
      <c r="Y152" s="111">
        <f t="shared" si="76"/>
        <v>0.62387450972588587</v>
      </c>
      <c r="DA152" s="63" t="s">
        <v>2039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0.75833892741635744</v>
      </c>
      <c r="C153" s="45">
        <f t="shared" si="77"/>
        <v>0.76050216846943841</v>
      </c>
      <c r="D153" s="45">
        <f t="shared" si="77"/>
        <v>0.76264242480051059</v>
      </c>
      <c r="E153" s="45">
        <f t="shared" si="77"/>
        <v>0.765054468428917</v>
      </c>
      <c r="F153" s="45">
        <f t="shared" si="77"/>
        <v>0.76749670839313866</v>
      </c>
      <c r="G153" s="45">
        <f t="shared" si="77"/>
        <v>0.77023682366559187</v>
      </c>
      <c r="H153" s="45">
        <f t="shared" si="77"/>
        <v>0.77329862372869951</v>
      </c>
      <c r="I153" s="45">
        <f t="shared" si="77"/>
        <v>0.77462073585964875</v>
      </c>
      <c r="J153" s="45">
        <f t="shared" si="77"/>
        <v>0.77507198652954246</v>
      </c>
      <c r="K153" s="45">
        <f t="shared" si="77"/>
        <v>0.77638955677800758</v>
      </c>
      <c r="L153" s="45">
        <f t="shared" si="77"/>
        <v>0.77881338010284018</v>
      </c>
      <c r="M153" s="45">
        <f t="shared" si="77"/>
        <v>0.78175240447564009</v>
      </c>
      <c r="N153" s="45">
        <f t="shared" si="77"/>
        <v>0.78511972806530306</v>
      </c>
      <c r="O153" s="45">
        <f t="shared" si="77"/>
        <v>0.78849526762984934</v>
      </c>
      <c r="P153" s="45">
        <f t="shared" si="77"/>
        <v>0.79001016088254328</v>
      </c>
      <c r="Q153" s="45">
        <f t="shared" si="77"/>
        <v>0.79300005438140586</v>
      </c>
      <c r="R153" s="45">
        <f t="shared" ref="R153:V153" si="78">IF(R134=0,"",R134/R115)</f>
        <v>0.79838805160054427</v>
      </c>
      <c r="S153" s="45">
        <f t="shared" si="78"/>
        <v>0.807318254746899</v>
      </c>
      <c r="T153" s="45">
        <f t="shared" si="78"/>
        <v>0.8197122430812751</v>
      </c>
      <c r="U153" s="45">
        <f t="shared" si="78"/>
        <v>0.83336530090739958</v>
      </c>
      <c r="V153" s="45">
        <f t="shared" si="78"/>
        <v>0.84642542154378564</v>
      </c>
      <c r="W153" s="45">
        <f t="shared" ref="W153:Y153" si="79">IF(W134=0,"",W134/W115)</f>
        <v>0.85735507302269198</v>
      </c>
      <c r="X153" s="45">
        <f t="shared" si="79"/>
        <v>0.86608383305451919</v>
      </c>
      <c r="Y153" s="45">
        <f t="shared" si="79"/>
        <v>0.87591063993670604</v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262.04509575840791</v>
      </c>
      <c r="C155" s="117">
        <f t="shared" si="80"/>
        <v>249.47005417552649</v>
      </c>
      <c r="D155" s="117">
        <f t="shared" si="80"/>
        <v>254.18020754580988</v>
      </c>
      <c r="E155" s="117">
        <f t="shared" si="80"/>
        <v>239.40878309793712</v>
      </c>
      <c r="F155" s="117">
        <f t="shared" si="80"/>
        <v>235.93320914029201</v>
      </c>
      <c r="G155" s="117">
        <f t="shared" si="80"/>
        <v>218.26237717034118</v>
      </c>
      <c r="H155" s="117">
        <f t="shared" si="80"/>
        <v>192.04307079219441</v>
      </c>
      <c r="I155" s="117">
        <f t="shared" si="80"/>
        <v>160.76523047287276</v>
      </c>
      <c r="J155" s="117">
        <f t="shared" si="80"/>
        <v>128.03833355750524</v>
      </c>
      <c r="K155" s="117">
        <f t="shared" si="80"/>
        <v>112.33587774281322</v>
      </c>
      <c r="L155" s="117">
        <f t="shared" si="80"/>
        <v>107.70254926643383</v>
      </c>
      <c r="M155" s="117">
        <f t="shared" si="80"/>
        <v>104.41235371324296</v>
      </c>
      <c r="N155" s="117">
        <f t="shared" si="80"/>
        <v>96.341829003929391</v>
      </c>
      <c r="O155" s="117">
        <f t="shared" si="80"/>
        <v>93.815569149697765</v>
      </c>
      <c r="P155" s="117">
        <f t="shared" si="80"/>
        <v>96.275072842837119</v>
      </c>
      <c r="Q155" s="117">
        <f t="shared" si="80"/>
        <v>96.335051056104703</v>
      </c>
      <c r="R155" s="117">
        <f t="shared" ref="R155:V155" si="81">R156+R159+R161+R170</f>
        <v>84.949415061621167</v>
      </c>
      <c r="S155" s="117">
        <f t="shared" si="81"/>
        <v>88.108924843813654</v>
      </c>
      <c r="T155" s="117">
        <f t="shared" si="81"/>
        <v>83.046971397061668</v>
      </c>
      <c r="U155" s="117">
        <f t="shared" si="81"/>
        <v>80.843884503709489</v>
      </c>
      <c r="V155" s="117">
        <f t="shared" si="81"/>
        <v>84.454032739778825</v>
      </c>
      <c r="W155" s="117">
        <f t="shared" ref="W155:Y155" si="82">W156+W159+W161+W170</f>
        <v>75.334680217927215</v>
      </c>
      <c r="X155" s="117">
        <f t="shared" si="82"/>
        <v>67.464857576322146</v>
      </c>
      <c r="Y155" s="117">
        <f t="shared" si="82"/>
        <v>57.450553597113924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262.04509575840791</v>
      </c>
      <c r="C170" s="122">
        <v>249.47005417552649</v>
      </c>
      <c r="D170" s="122">
        <v>254.18020754580988</v>
      </c>
      <c r="E170" s="122">
        <v>239.40878309793712</v>
      </c>
      <c r="F170" s="122">
        <v>235.93320914029201</v>
      </c>
      <c r="G170" s="122">
        <v>218.26237717034118</v>
      </c>
      <c r="H170" s="122">
        <v>192.04307079219441</v>
      </c>
      <c r="I170" s="122">
        <v>160.76523047287276</v>
      </c>
      <c r="J170" s="122">
        <v>128.03833355750524</v>
      </c>
      <c r="K170" s="122">
        <v>112.33587774281322</v>
      </c>
      <c r="L170" s="122">
        <v>107.70254926643383</v>
      </c>
      <c r="M170" s="122">
        <v>104.41235371324296</v>
      </c>
      <c r="N170" s="122">
        <v>96.341829003929391</v>
      </c>
      <c r="O170" s="122">
        <v>93.815569149697765</v>
      </c>
      <c r="P170" s="122">
        <v>96.275072842837119</v>
      </c>
      <c r="Q170" s="122">
        <v>96.335051056104703</v>
      </c>
      <c r="R170" s="122">
        <v>84.949415061621167</v>
      </c>
      <c r="S170" s="122">
        <v>88.108924843813654</v>
      </c>
      <c r="T170" s="122">
        <v>83.046971397061668</v>
      </c>
      <c r="U170" s="122">
        <v>80.843884503709489</v>
      </c>
      <c r="V170" s="122">
        <v>84.454032739778825</v>
      </c>
      <c r="W170" s="122">
        <v>75.334680217927215</v>
      </c>
      <c r="X170" s="122">
        <v>67.464857576322146</v>
      </c>
      <c r="Y170" s="122">
        <v>57.450553597113924</v>
      </c>
      <c r="DA170" s="130" t="s">
        <v>2206</v>
      </c>
    </row>
    <row r="171" spans="1:105" ht="12" customHeight="1" x14ac:dyDescent="0.25">
      <c r="A171" s="97" t="s">
        <v>50</v>
      </c>
      <c r="B171" s="98">
        <v>262.04509575840791</v>
      </c>
      <c r="C171" s="98">
        <v>249.47005417552649</v>
      </c>
      <c r="D171" s="98">
        <v>254.18020754580988</v>
      </c>
      <c r="E171" s="98">
        <v>239.40878309793712</v>
      </c>
      <c r="F171" s="98">
        <v>235.93320914029201</v>
      </c>
      <c r="G171" s="98">
        <v>218.26237717034118</v>
      </c>
      <c r="H171" s="98">
        <v>192.04307079219441</v>
      </c>
      <c r="I171" s="98">
        <v>160.76523047287276</v>
      </c>
      <c r="J171" s="98">
        <v>128.03833355750524</v>
      </c>
      <c r="K171" s="98">
        <v>112.33587774281322</v>
      </c>
      <c r="L171" s="98">
        <v>107.70254926643383</v>
      </c>
      <c r="M171" s="98">
        <v>104.41235371324296</v>
      </c>
      <c r="N171" s="98">
        <v>96.341829003929391</v>
      </c>
      <c r="O171" s="98">
        <v>93.815569149697765</v>
      </c>
      <c r="P171" s="98">
        <v>96.275072842837119</v>
      </c>
      <c r="Q171" s="98">
        <v>96.335051056104703</v>
      </c>
      <c r="R171" s="98">
        <v>84.949415061621167</v>
      </c>
      <c r="S171" s="98">
        <v>88.108924843813654</v>
      </c>
      <c r="T171" s="98">
        <v>83.046971397061668</v>
      </c>
      <c r="U171" s="98">
        <v>80.843884503709489</v>
      </c>
      <c r="V171" s="98">
        <v>84.454032739778825</v>
      </c>
      <c r="W171" s="98">
        <v>75.334680217927215</v>
      </c>
      <c r="X171" s="98">
        <v>67.464857576322146</v>
      </c>
      <c r="Y171" s="98">
        <v>57.450553597113924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9914.0961441488507</v>
      </c>
      <c r="C174" s="117">
        <f t="shared" si="87"/>
        <v>11781.641788992722</v>
      </c>
      <c r="D174" s="117">
        <f t="shared" si="87"/>
        <v>12258.917999987365</v>
      </c>
      <c r="E174" s="117">
        <f t="shared" si="87"/>
        <v>11913.956713509844</v>
      </c>
      <c r="F174" s="117">
        <f t="shared" si="87"/>
        <v>12066.179953256562</v>
      </c>
      <c r="G174" s="117">
        <f t="shared" si="87"/>
        <v>12985.477834117912</v>
      </c>
      <c r="H174" s="117">
        <f t="shared" si="87"/>
        <v>13502.548591895065</v>
      </c>
      <c r="I174" s="117">
        <f t="shared" si="87"/>
        <v>8832.189632568965</v>
      </c>
      <c r="J174" s="117">
        <f t="shared" si="87"/>
        <v>11182.166005446881</v>
      </c>
      <c r="K174" s="117">
        <f t="shared" si="87"/>
        <v>11028.141837009947</v>
      </c>
      <c r="L174" s="117">
        <f t="shared" si="87"/>
        <v>12338.323333476001</v>
      </c>
      <c r="M174" s="117">
        <f t="shared" si="87"/>
        <v>10546.953943160423</v>
      </c>
      <c r="N174" s="117">
        <f t="shared" si="87"/>
        <v>11704.745121315955</v>
      </c>
      <c r="O174" s="117">
        <f t="shared" si="87"/>
        <v>12417.862355843306</v>
      </c>
      <c r="P174" s="117">
        <f t="shared" si="87"/>
        <v>9901.9346938675699</v>
      </c>
      <c r="Q174" s="117">
        <f t="shared" si="87"/>
        <v>10895.392875163057</v>
      </c>
      <c r="R174" s="117">
        <f t="shared" ref="R174:V174" si="88">R175+R178+R180+R189</f>
        <v>11454.540718444894</v>
      </c>
      <c r="S174" s="117">
        <f t="shared" si="88"/>
        <v>11254.925634701547</v>
      </c>
      <c r="T174" s="117">
        <f t="shared" si="88"/>
        <v>11165.570969357485</v>
      </c>
      <c r="U174" s="117">
        <f t="shared" si="88"/>
        <v>11106.298088186608</v>
      </c>
      <c r="V174" s="117">
        <f t="shared" si="88"/>
        <v>10724.22337635779</v>
      </c>
      <c r="W174" s="117">
        <f t="shared" ref="W174:Y174" si="89">W175+W178+W180+W189</f>
        <v>12155.40560908581</v>
      </c>
      <c r="X174" s="117">
        <f t="shared" si="89"/>
        <v>10388.759052385558</v>
      </c>
      <c r="Y174" s="117">
        <f t="shared" si="89"/>
        <v>10436.995148790735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8119.0659876972413</v>
      </c>
      <c r="C175" s="122">
        <f t="shared" si="90"/>
        <v>9878.9783132227858</v>
      </c>
      <c r="D175" s="122">
        <f t="shared" si="90"/>
        <v>10252.690614544395</v>
      </c>
      <c r="E175" s="122">
        <f t="shared" si="90"/>
        <v>9926.5165339351679</v>
      </c>
      <c r="F175" s="122">
        <f t="shared" si="90"/>
        <v>10217.789677518071</v>
      </c>
      <c r="G175" s="122">
        <f t="shared" si="90"/>
        <v>11068.106388414315</v>
      </c>
      <c r="H175" s="122">
        <f t="shared" si="90"/>
        <v>11430.33197644762</v>
      </c>
      <c r="I175" s="122">
        <f t="shared" si="90"/>
        <v>7114.1281781878497</v>
      </c>
      <c r="J175" s="122">
        <f t="shared" si="90"/>
        <v>9291.1868734137679</v>
      </c>
      <c r="K175" s="122">
        <f t="shared" si="90"/>
        <v>9316.5266907025252</v>
      </c>
      <c r="L175" s="122">
        <f t="shared" si="90"/>
        <v>10365.175115701828</v>
      </c>
      <c r="M175" s="122">
        <f t="shared" si="90"/>
        <v>8483.9052577637649</v>
      </c>
      <c r="N175" s="122">
        <f t="shared" si="90"/>
        <v>9570.8286868650648</v>
      </c>
      <c r="O175" s="122">
        <f t="shared" si="90"/>
        <v>10225.963747251455</v>
      </c>
      <c r="P175" s="122">
        <f t="shared" si="90"/>
        <v>7888.5183662602903</v>
      </c>
      <c r="Q175" s="122">
        <f t="shared" si="90"/>
        <v>8768.2203615782782</v>
      </c>
      <c r="R175" s="122">
        <f t="shared" ref="R175:V175" si="91">SUM(R176:R177)</f>
        <v>9331.8774916310722</v>
      </c>
      <c r="S175" s="122">
        <f t="shared" si="91"/>
        <v>9038.8417432029219</v>
      </c>
      <c r="T175" s="122">
        <f t="shared" si="91"/>
        <v>8924.4119419439103</v>
      </c>
      <c r="U175" s="122">
        <f t="shared" si="91"/>
        <v>8905.0263530398206</v>
      </c>
      <c r="V175" s="122">
        <f t="shared" si="91"/>
        <v>8443.4586110425062</v>
      </c>
      <c r="W175" s="122">
        <f t="shared" ref="W175:Y175" si="92">SUM(W176:W177)</f>
        <v>9940.9643308306804</v>
      </c>
      <c r="X175" s="122">
        <f t="shared" si="92"/>
        <v>8493.0658737093472</v>
      </c>
      <c r="Y175" s="122">
        <f t="shared" si="92"/>
        <v>8678.7336154769218</v>
      </c>
      <c r="DA175" s="130" t="s">
        <v>2360</v>
      </c>
    </row>
    <row r="176" spans="1:105" ht="12" customHeight="1" x14ac:dyDescent="0.25">
      <c r="A176" s="97" t="s">
        <v>198</v>
      </c>
      <c r="B176" s="98">
        <v>8086.4138506449772</v>
      </c>
      <c r="C176" s="98">
        <v>9840.1507569056412</v>
      </c>
      <c r="D176" s="98">
        <v>10212.820033068918</v>
      </c>
      <c r="E176" s="98">
        <v>9889.5829636151793</v>
      </c>
      <c r="F176" s="98">
        <v>10179.377010148759</v>
      </c>
      <c r="G176" s="98">
        <v>11027.367617250584</v>
      </c>
      <c r="H176" s="98">
        <v>11389.007302952325</v>
      </c>
      <c r="I176" s="98">
        <v>7088.3767163595694</v>
      </c>
      <c r="J176" s="98">
        <v>9258.0684239776638</v>
      </c>
      <c r="K176" s="98">
        <v>9284.2465274300012</v>
      </c>
      <c r="L176" s="98">
        <v>10329.323745304682</v>
      </c>
      <c r="M176" s="98">
        <v>8455.0016124383692</v>
      </c>
      <c r="N176" s="98">
        <v>9537.9063092626802</v>
      </c>
      <c r="O176" s="98">
        <v>10190.805051445797</v>
      </c>
      <c r="P176" s="98">
        <v>7861.6206350493012</v>
      </c>
      <c r="Q176" s="98">
        <v>8738.4194321349842</v>
      </c>
      <c r="R176" s="98">
        <v>9300.1624668913519</v>
      </c>
      <c r="S176" s="98">
        <v>9008.1381141487909</v>
      </c>
      <c r="T176" s="98">
        <v>8894.1887313795105</v>
      </c>
      <c r="U176" s="98">
        <v>8874.768137193907</v>
      </c>
      <c r="V176" s="98">
        <v>8414.8962026751997</v>
      </c>
      <c r="W176" s="98">
        <v>9907.0041749330649</v>
      </c>
      <c r="X176" s="98">
        <v>8464.6205082413962</v>
      </c>
      <c r="Y176" s="98">
        <v>8649.6237788827366</v>
      </c>
      <c r="DA176" s="63" t="s">
        <v>2361</v>
      </c>
    </row>
    <row r="177" spans="1:105" ht="12" customHeight="1" x14ac:dyDescent="0.25">
      <c r="A177" s="97" t="s">
        <v>53</v>
      </c>
      <c r="B177" s="98">
        <v>32.652137052264173</v>
      </c>
      <c r="C177" s="98">
        <v>38.827556317144087</v>
      </c>
      <c r="D177" s="98">
        <v>39.870581475476861</v>
      </c>
      <c r="E177" s="98">
        <v>36.933570319988149</v>
      </c>
      <c r="F177" s="98">
        <v>38.41266736931221</v>
      </c>
      <c r="G177" s="98">
        <v>40.738771163731826</v>
      </c>
      <c r="H177" s="98">
        <v>41.324673495295897</v>
      </c>
      <c r="I177" s="98">
        <v>25.751461828279854</v>
      </c>
      <c r="J177" s="98">
        <v>33.118449436104726</v>
      </c>
      <c r="K177" s="98">
        <v>32.280163272524078</v>
      </c>
      <c r="L177" s="98">
        <v>35.851370397145082</v>
      </c>
      <c r="M177" s="98">
        <v>28.903645325396411</v>
      </c>
      <c r="N177" s="98">
        <v>32.922377602384778</v>
      </c>
      <c r="O177" s="98">
        <v>35.15869580565824</v>
      </c>
      <c r="P177" s="98">
        <v>26.897731210989253</v>
      </c>
      <c r="Q177" s="98">
        <v>29.800929443294912</v>
      </c>
      <c r="R177" s="98">
        <v>31.715024739720082</v>
      </c>
      <c r="S177" s="98">
        <v>30.703629054130221</v>
      </c>
      <c r="T177" s="98">
        <v>30.223210564398926</v>
      </c>
      <c r="U177" s="98">
        <v>30.258215845914059</v>
      </c>
      <c r="V177" s="98">
        <v>28.562408367305924</v>
      </c>
      <c r="W177" s="98">
        <v>33.960155897615756</v>
      </c>
      <c r="X177" s="98">
        <v>28.445365467951881</v>
      </c>
      <c r="Y177" s="98">
        <v>29.109836594185563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20.664427336835036</v>
      </c>
      <c r="C178" s="122">
        <f t="shared" si="93"/>
        <v>25.667141161757158</v>
      </c>
      <c r="D178" s="122">
        <f t="shared" si="93"/>
        <v>20.369618593197277</v>
      </c>
      <c r="E178" s="122">
        <f t="shared" si="93"/>
        <v>69.323107707230662</v>
      </c>
      <c r="F178" s="122">
        <f t="shared" si="93"/>
        <v>21.751449533188133</v>
      </c>
      <c r="G178" s="122">
        <f t="shared" si="93"/>
        <v>31.368962070573829</v>
      </c>
      <c r="H178" s="122">
        <f t="shared" si="93"/>
        <v>45.545664634957269</v>
      </c>
      <c r="I178" s="122">
        <f t="shared" si="93"/>
        <v>24.782830184308974</v>
      </c>
      <c r="J178" s="122">
        <f t="shared" si="93"/>
        <v>27.817005431079625</v>
      </c>
      <c r="K178" s="122">
        <f t="shared" si="93"/>
        <v>30.838060743905039</v>
      </c>
      <c r="L178" s="122">
        <f t="shared" si="93"/>
        <v>23.789097618312503</v>
      </c>
      <c r="M178" s="122">
        <f t="shared" si="93"/>
        <v>19.347532925796205</v>
      </c>
      <c r="N178" s="122">
        <f t="shared" si="93"/>
        <v>17.585745198105755</v>
      </c>
      <c r="O178" s="122">
        <f t="shared" si="93"/>
        <v>17.958873502718376</v>
      </c>
      <c r="P178" s="122">
        <f t="shared" si="93"/>
        <v>20.715646410434886</v>
      </c>
      <c r="Q178" s="122">
        <f t="shared" si="93"/>
        <v>24.109027641852798</v>
      </c>
      <c r="R178" s="122">
        <f t="shared" si="93"/>
        <v>32.588963124841861</v>
      </c>
      <c r="S178" s="122">
        <f t="shared" si="93"/>
        <v>38.023844316288816</v>
      </c>
      <c r="T178" s="122">
        <f t="shared" si="93"/>
        <v>47.366395922991181</v>
      </c>
      <c r="U178" s="122">
        <f t="shared" si="93"/>
        <v>55.171582807226798</v>
      </c>
      <c r="V178" s="122">
        <f t="shared" si="93"/>
        <v>68.73227177039648</v>
      </c>
      <c r="W178" s="122">
        <f t="shared" si="93"/>
        <v>70.488473965747914</v>
      </c>
      <c r="X178" s="122">
        <f t="shared" si="93"/>
        <v>50.74858795759036</v>
      </c>
      <c r="Y178" s="122">
        <f t="shared" si="93"/>
        <v>49.549079670527632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20.664427336835036</v>
      </c>
      <c r="C179" s="98">
        <f>RES_hhdet_fech!C129</f>
        <v>25.667141161757158</v>
      </c>
      <c r="D179" s="98">
        <f>RES_hhdet_fech!D129</f>
        <v>20.369618593197277</v>
      </c>
      <c r="E179" s="98">
        <f>RES_hhdet_fech!E129</f>
        <v>69.323107707230662</v>
      </c>
      <c r="F179" s="98">
        <f>RES_hhdet_fech!F129</f>
        <v>21.751449533188133</v>
      </c>
      <c r="G179" s="98">
        <f>RES_hhdet_fech!G129</f>
        <v>31.368962070573829</v>
      </c>
      <c r="H179" s="98">
        <f>RES_hhdet_fech!H129</f>
        <v>45.545664634957269</v>
      </c>
      <c r="I179" s="98">
        <f>RES_hhdet_fech!I129</f>
        <v>24.782830184308974</v>
      </c>
      <c r="J179" s="98">
        <f>RES_hhdet_fech!J129</f>
        <v>27.817005431079625</v>
      </c>
      <c r="K179" s="98">
        <f>RES_hhdet_fech!K129</f>
        <v>30.838060743905039</v>
      </c>
      <c r="L179" s="98">
        <f>RES_hhdet_fech!L129</f>
        <v>23.789097618312503</v>
      </c>
      <c r="M179" s="98">
        <f>RES_hhdet_fech!M129</f>
        <v>19.347532925796205</v>
      </c>
      <c r="N179" s="98">
        <f>RES_hhdet_fech!N129</f>
        <v>17.585745198105755</v>
      </c>
      <c r="O179" s="98">
        <f>RES_hhdet_fech!O129</f>
        <v>17.958873502718376</v>
      </c>
      <c r="P179" s="98">
        <f>RES_hhdet_fech!P129</f>
        <v>20.715646410434886</v>
      </c>
      <c r="Q179" s="98">
        <f>RES_hhdet_fech!Q129</f>
        <v>24.109027641852798</v>
      </c>
      <c r="R179" s="98">
        <f>RES_hhdet_fech!R129</f>
        <v>32.588963124841861</v>
      </c>
      <c r="S179" s="98">
        <f>RES_hhdet_fech!S129</f>
        <v>38.023844316288816</v>
      </c>
      <c r="T179" s="98">
        <f>RES_hhdet_fech!T129</f>
        <v>47.366395922991181</v>
      </c>
      <c r="U179" s="98">
        <f>RES_hhdet_fech!U129</f>
        <v>55.171582807226798</v>
      </c>
      <c r="V179" s="98">
        <f>RES_hhdet_fech!V129</f>
        <v>68.73227177039648</v>
      </c>
      <c r="W179" s="98">
        <f>RES_hhdet_fech!W129</f>
        <v>70.488473965747914</v>
      </c>
      <c r="X179" s="98">
        <f>RES_hhdet_fech!X129</f>
        <v>50.74858795759036</v>
      </c>
      <c r="Y179" s="98">
        <f>RES_hhdet_fech!Y129</f>
        <v>49.549079670527632</v>
      </c>
      <c r="DA179" s="63" t="s">
        <v>2364</v>
      </c>
    </row>
    <row r="180" spans="1:105" ht="12" customHeight="1" x14ac:dyDescent="0.25">
      <c r="A180" s="121" t="s">
        <v>55</v>
      </c>
      <c r="B180" s="122">
        <v>954.52175101431999</v>
      </c>
      <c r="C180" s="122">
        <v>1053.7320775670387</v>
      </c>
      <c r="D180" s="122">
        <v>1153.9339482729174</v>
      </c>
      <c r="E180" s="122">
        <v>1118.7818986808529</v>
      </c>
      <c r="F180" s="122">
        <v>1102.1012426438319</v>
      </c>
      <c r="G180" s="122">
        <v>1144.6903745484869</v>
      </c>
      <c r="H180" s="122">
        <v>1276.4664936236845</v>
      </c>
      <c r="I180" s="122">
        <v>904.93101297139594</v>
      </c>
      <c r="J180" s="122">
        <v>1075.4202870601682</v>
      </c>
      <c r="K180" s="122">
        <v>1008.3044895441863</v>
      </c>
      <c r="L180" s="122">
        <v>1142.482951721878</v>
      </c>
      <c r="M180" s="122">
        <v>1246.0410929614068</v>
      </c>
      <c r="N180" s="122">
        <v>1279.1158908451735</v>
      </c>
      <c r="O180" s="122">
        <v>1319.3423734438973</v>
      </c>
      <c r="P180" s="122">
        <v>1229.2389799349489</v>
      </c>
      <c r="Q180" s="122">
        <v>1309.241536716067</v>
      </c>
      <c r="R180" s="122">
        <v>1332.2323357896112</v>
      </c>
      <c r="S180" s="122">
        <v>1378.9538649915564</v>
      </c>
      <c r="T180" s="122">
        <v>1411.4145813753355</v>
      </c>
      <c r="U180" s="122">
        <v>1381.5626781498349</v>
      </c>
      <c r="V180" s="122">
        <v>1417.9846183366681</v>
      </c>
      <c r="W180" s="122">
        <v>1405.2798761585846</v>
      </c>
      <c r="X180" s="122">
        <v>1049.7582032791067</v>
      </c>
      <c r="Y180" s="122">
        <v>984.67123503574965</v>
      </c>
      <c r="DA180" s="130" t="s">
        <v>2365</v>
      </c>
    </row>
    <row r="181" spans="1:105" ht="12" customHeight="1" x14ac:dyDescent="0.25">
      <c r="A181" s="97" t="s">
        <v>128</v>
      </c>
      <c r="B181" s="98">
        <v>923.30457341368208</v>
      </c>
      <c r="C181" s="98">
        <v>1034.0496025781229</v>
      </c>
      <c r="D181" s="98">
        <v>1145.0330801632877</v>
      </c>
      <c r="E181" s="98">
        <v>1101.0764248634655</v>
      </c>
      <c r="F181" s="98">
        <v>1082.2043464446258</v>
      </c>
      <c r="G181" s="98">
        <v>1137.7122166280981</v>
      </c>
      <c r="H181" s="98">
        <v>1277.751108260979</v>
      </c>
      <c r="I181" s="98">
        <v>870.26910827381926</v>
      </c>
      <c r="J181" s="98">
        <v>1054.0775209032531</v>
      </c>
      <c r="K181" s="98">
        <v>989.23846439163219</v>
      </c>
      <c r="L181" s="98">
        <v>1124.5055972279617</v>
      </c>
      <c r="M181" s="98">
        <v>1228.8405549405811</v>
      </c>
      <c r="N181" s="98">
        <v>1251.7186404594138</v>
      </c>
      <c r="O181" s="98">
        <v>1282.9555495283107</v>
      </c>
      <c r="P181" s="98">
        <v>1202.0819420498892</v>
      </c>
      <c r="Q181" s="98">
        <v>1283.3070180015723</v>
      </c>
      <c r="R181" s="98">
        <v>1308.6300067830089</v>
      </c>
      <c r="S181" s="98">
        <v>1350.2967920390213</v>
      </c>
      <c r="T181" s="98">
        <v>1387.7680870703934</v>
      </c>
      <c r="U181" s="98">
        <v>1359.6213439411283</v>
      </c>
      <c r="V181" s="98">
        <v>1396.7353803048561</v>
      </c>
      <c r="W181" s="98">
        <v>1393.5245657253481</v>
      </c>
      <c r="X181" s="98">
        <v>1046.318276221552</v>
      </c>
      <c r="Y181" s="98">
        <v>983.55723941626024</v>
      </c>
      <c r="DA181" s="63" t="s">
        <v>2366</v>
      </c>
    </row>
    <row r="182" spans="1:105" ht="12" customHeight="1" x14ac:dyDescent="0.25">
      <c r="A182" s="97" t="s">
        <v>127</v>
      </c>
      <c r="B182" s="98">
        <v>800.26528930565723</v>
      </c>
      <c r="C182" s="98">
        <v>894.48360115901221</v>
      </c>
      <c r="D182" s="98">
        <v>988.20359795800437</v>
      </c>
      <c r="E182" s="98">
        <v>957.32606029846067</v>
      </c>
      <c r="F182" s="98">
        <v>941.58216098672767</v>
      </c>
      <c r="G182" s="98">
        <v>986.23462542386369</v>
      </c>
      <c r="H182" s="98">
        <v>1105.4604363840488</v>
      </c>
      <c r="I182" s="98">
        <v>762.71674493986143</v>
      </c>
      <c r="J182" s="98">
        <v>924.26266000447959</v>
      </c>
      <c r="K182" s="98">
        <v>866.49919535368292</v>
      </c>
      <c r="L182" s="98">
        <v>1024.3001383422734</v>
      </c>
      <c r="M182" s="98">
        <v>1083.324510228799</v>
      </c>
      <c r="N182" s="98">
        <v>1122.6355679806607</v>
      </c>
      <c r="O182" s="98">
        <v>1161.4204730296353</v>
      </c>
      <c r="P182" s="98">
        <v>1076.739957982511</v>
      </c>
      <c r="Q182" s="98">
        <v>1157.373621982455</v>
      </c>
      <c r="R182" s="98">
        <v>1182.5944146400043</v>
      </c>
      <c r="S182" s="98">
        <v>1231.3133126563939</v>
      </c>
      <c r="T182" s="98">
        <v>1270.8271746342302</v>
      </c>
      <c r="U182" s="98">
        <v>1247.6364482636159</v>
      </c>
      <c r="V182" s="98">
        <v>1287.5134210345361</v>
      </c>
      <c r="W182" s="98">
        <v>1288.2146675611282</v>
      </c>
      <c r="X182" s="98">
        <v>957.40500551800994</v>
      </c>
      <c r="Y182" s="98">
        <v>901.96027567412909</v>
      </c>
      <c r="DA182" s="63" t="s">
        <v>2367</v>
      </c>
    </row>
    <row r="183" spans="1:105" ht="12" customHeight="1" x14ac:dyDescent="0.25">
      <c r="A183" s="100" t="s">
        <v>198</v>
      </c>
      <c r="B183" s="101">
        <v>233.18419966500713</v>
      </c>
      <c r="C183" s="101">
        <v>246.7046406473867</v>
      </c>
      <c r="D183" s="101">
        <v>249.34849889836926</v>
      </c>
      <c r="E183" s="101">
        <v>266.19258214221009</v>
      </c>
      <c r="F183" s="101">
        <v>253.57567170109414</v>
      </c>
      <c r="G183" s="101">
        <v>241.51152701259809</v>
      </c>
      <c r="H183" s="101">
        <v>255.92048409266991</v>
      </c>
      <c r="I183" s="101">
        <v>210.86481926043996</v>
      </c>
      <c r="J183" s="101">
        <v>235.35597089392431</v>
      </c>
      <c r="K183" s="101">
        <v>200.76680938261069</v>
      </c>
      <c r="L183" s="101">
        <v>496.62769606926514</v>
      </c>
      <c r="M183" s="101">
        <v>239.97532350177093</v>
      </c>
      <c r="N183" s="101">
        <v>318.20373725079116</v>
      </c>
      <c r="O183" s="101">
        <v>343.32777341721584</v>
      </c>
      <c r="P183" s="101">
        <v>229.82454053657747</v>
      </c>
      <c r="Q183" s="101">
        <v>283.02486668818597</v>
      </c>
      <c r="R183" s="101">
        <v>271.95343108491278</v>
      </c>
      <c r="S183" s="101">
        <v>315.65774441891062</v>
      </c>
      <c r="T183" s="101">
        <v>321.50648897762835</v>
      </c>
      <c r="U183" s="101">
        <v>287.45348576101878</v>
      </c>
      <c r="V183" s="101">
        <v>301.01868229527935</v>
      </c>
      <c r="W183" s="101">
        <v>305.43467118809235</v>
      </c>
      <c r="X183" s="101">
        <v>87.40906753709622</v>
      </c>
      <c r="Y183" s="101">
        <v>67.086674589610524</v>
      </c>
      <c r="DA183" s="131" t="s">
        <v>2368</v>
      </c>
    </row>
    <row r="184" spans="1:105" ht="12" customHeight="1" x14ac:dyDescent="0.25">
      <c r="A184" s="103" t="s">
        <v>52</v>
      </c>
      <c r="B184" s="104">
        <v>567.08108964065013</v>
      </c>
      <c r="C184" s="104">
        <v>647.77896051162577</v>
      </c>
      <c r="D184" s="104">
        <v>738.85509905963522</v>
      </c>
      <c r="E184" s="104">
        <v>691.13347815625059</v>
      </c>
      <c r="F184" s="104">
        <v>688.00648928563362</v>
      </c>
      <c r="G184" s="104">
        <v>744.7230984112656</v>
      </c>
      <c r="H184" s="104">
        <v>849.53995229137888</v>
      </c>
      <c r="I184" s="104">
        <v>551.85192567942147</v>
      </c>
      <c r="J184" s="104">
        <v>688.90668911055536</v>
      </c>
      <c r="K184" s="104">
        <v>665.73238597107229</v>
      </c>
      <c r="L184" s="104">
        <v>527.67244227300796</v>
      </c>
      <c r="M184" s="104">
        <v>843.34918672702815</v>
      </c>
      <c r="N184" s="104">
        <v>804.43183072986938</v>
      </c>
      <c r="O184" s="104">
        <v>818.09269961241932</v>
      </c>
      <c r="P184" s="104">
        <v>846.91541744593349</v>
      </c>
      <c r="Q184" s="104">
        <v>874.34875529426881</v>
      </c>
      <c r="R184" s="104">
        <v>910.64098355509157</v>
      </c>
      <c r="S184" s="104">
        <v>915.65556823748329</v>
      </c>
      <c r="T184" s="104">
        <v>949.320685656602</v>
      </c>
      <c r="U184" s="104">
        <v>960.18296250259721</v>
      </c>
      <c r="V184" s="104">
        <v>986.49473873925672</v>
      </c>
      <c r="W184" s="104">
        <v>982.77999637303594</v>
      </c>
      <c r="X184" s="104">
        <v>869.9959379809136</v>
      </c>
      <c r="Y184" s="104">
        <v>834.87360108451867</v>
      </c>
      <c r="DA184" s="132" t="s">
        <v>2369</v>
      </c>
    </row>
    <row r="185" spans="1:105" ht="12" customHeight="1" x14ac:dyDescent="0.25">
      <c r="A185" s="106" t="s">
        <v>122</v>
      </c>
      <c r="B185" s="101">
        <v>1323.7285765038921</v>
      </c>
      <c r="C185" s="101">
        <v>1271.7759938968584</v>
      </c>
      <c r="D185" s="101">
        <v>1268.1485952950468</v>
      </c>
      <c r="E185" s="101">
        <v>1334.4090501649994</v>
      </c>
      <c r="F185" s="101">
        <v>1335.9348389024894</v>
      </c>
      <c r="G185" s="101">
        <v>1233.2960715822951</v>
      </c>
      <c r="H185" s="101">
        <v>1275.9605442977354</v>
      </c>
      <c r="I185" s="101">
        <v>1287.4587731814968</v>
      </c>
      <c r="J185" s="101">
        <v>1313.1644017843512</v>
      </c>
      <c r="K185" s="101">
        <v>1216.1145354280952</v>
      </c>
      <c r="L185" s="101">
        <v>1334.0372975756034</v>
      </c>
      <c r="M185" s="101">
        <v>1433.8078258874925</v>
      </c>
      <c r="N185" s="101">
        <v>1531.8818283885946</v>
      </c>
      <c r="O185" s="101">
        <v>1617.0319079816431</v>
      </c>
      <c r="P185" s="101">
        <v>1446.5479437043175</v>
      </c>
      <c r="Q185" s="101">
        <v>1521.9356485571273</v>
      </c>
      <c r="R185" s="101">
        <v>1538.1669141229975</v>
      </c>
      <c r="S185" s="101">
        <v>1627.3673136517946</v>
      </c>
      <c r="T185" s="101">
        <v>1626.9977831592694</v>
      </c>
      <c r="U185" s="101">
        <v>1587.612888374234</v>
      </c>
      <c r="V185" s="101">
        <v>1643.6960217518779</v>
      </c>
      <c r="W185" s="101">
        <v>1590.3990409014975</v>
      </c>
      <c r="X185" s="101">
        <v>1191.4216433872641</v>
      </c>
      <c r="Y185" s="101">
        <v>1119.0465033274304</v>
      </c>
      <c r="DA185" s="131" t="s">
        <v>2370</v>
      </c>
    </row>
    <row r="186" spans="1:105" ht="12" customHeight="1" x14ac:dyDescent="0.25">
      <c r="A186" s="107" t="s">
        <v>121</v>
      </c>
      <c r="B186" s="104">
        <v>1011.8948505374708</v>
      </c>
      <c r="C186" s="104">
        <v>971.43670455140966</v>
      </c>
      <c r="D186" s="104">
        <v>962.2649843990265</v>
      </c>
      <c r="E186" s="104">
        <v>1025.8896416470639</v>
      </c>
      <c r="F186" s="104">
        <v>1027.7738053867602</v>
      </c>
      <c r="G186" s="104">
        <v>944.27773016940193</v>
      </c>
      <c r="H186" s="104">
        <v>977.04208080939986</v>
      </c>
      <c r="I186" s="104">
        <v>1004.0391129179029</v>
      </c>
      <c r="J186" s="104">
        <v>1017.0281694773049</v>
      </c>
      <c r="K186" s="104">
        <v>935.7016513886274</v>
      </c>
      <c r="L186" s="104">
        <v>1117.3715205347869</v>
      </c>
      <c r="M186" s="104">
        <v>1103.8598076951507</v>
      </c>
      <c r="N186" s="104">
        <v>1210.9976333149214</v>
      </c>
      <c r="O186" s="104">
        <v>1291.2207139049042</v>
      </c>
      <c r="P186" s="104">
        <v>1128.9285081534481</v>
      </c>
      <c r="Q186" s="104">
        <v>1203.5878395857983</v>
      </c>
      <c r="R186" s="104">
        <v>1215.3759769233195</v>
      </c>
      <c r="S186" s="104">
        <v>1305.4942628460183</v>
      </c>
      <c r="T186" s="104">
        <v>1315.5845485385948</v>
      </c>
      <c r="U186" s="104">
        <v>1290.9539292385039</v>
      </c>
      <c r="V186" s="104">
        <v>1349.9342995647355</v>
      </c>
      <c r="W186" s="104">
        <v>1320.2047903171006</v>
      </c>
      <c r="X186" s="104">
        <v>964.76731038369633</v>
      </c>
      <c r="Y186" s="104">
        <v>906.09188504988697</v>
      </c>
      <c r="DA186" s="132" t="s">
        <v>2371</v>
      </c>
    </row>
    <row r="187" spans="1:105" ht="12" customHeight="1" x14ac:dyDescent="0.25">
      <c r="A187" s="108" t="s">
        <v>53</v>
      </c>
      <c r="B187" s="98">
        <v>334.60922755381893</v>
      </c>
      <c r="C187" s="98">
        <v>304.79898770239407</v>
      </c>
      <c r="D187" s="98">
        <v>277.56163933760826</v>
      </c>
      <c r="E187" s="98">
        <v>323.67500964144637</v>
      </c>
      <c r="F187" s="98">
        <v>313.69290572620793</v>
      </c>
      <c r="G187" s="98">
        <v>263.09767482221332</v>
      </c>
      <c r="H187" s="98">
        <v>257.75136072666078</v>
      </c>
      <c r="I187" s="98">
        <v>314.33327417567676</v>
      </c>
      <c r="J187" s="98">
        <v>294.95061759106289</v>
      </c>
      <c r="K187" s="98">
        <v>248.18560669864249</v>
      </c>
      <c r="L187" s="98">
        <v>593.28433521372278</v>
      </c>
      <c r="M187" s="98">
        <v>281.27840253921653</v>
      </c>
      <c r="N187" s="98">
        <v>390.74974548479901</v>
      </c>
      <c r="O187" s="98">
        <v>432.96635630167532</v>
      </c>
      <c r="P187" s="98">
        <v>277.57830673916982</v>
      </c>
      <c r="Q187" s="98">
        <v>337.0903889033504</v>
      </c>
      <c r="R187" s="98">
        <v>320.52867786982733</v>
      </c>
      <c r="S187" s="98">
        <v>380.75180551196843</v>
      </c>
      <c r="T187" s="98">
        <v>375.24598624963437</v>
      </c>
      <c r="U187" s="98">
        <v>334.07033450457533</v>
      </c>
      <c r="V187" s="98">
        <v>353.51276416361287</v>
      </c>
      <c r="W187" s="98">
        <v>349.68312088960653</v>
      </c>
      <c r="X187" s="98">
        <v>100.56108803286864</v>
      </c>
      <c r="Y187" s="98">
        <v>77.156214509573729</v>
      </c>
      <c r="DA187" s="63" t="s">
        <v>2372</v>
      </c>
    </row>
    <row r="188" spans="1:105" ht="12" customHeight="1" x14ac:dyDescent="0.25">
      <c r="A188" s="108" t="s">
        <v>52</v>
      </c>
      <c r="B188" s="98">
        <v>677.28562298365193</v>
      </c>
      <c r="C188" s="98">
        <v>666.63771684901553</v>
      </c>
      <c r="D188" s="98">
        <v>684.70334506141819</v>
      </c>
      <c r="E188" s="98">
        <v>702.21463200561766</v>
      </c>
      <c r="F188" s="98">
        <v>714.08089966055229</v>
      </c>
      <c r="G188" s="98">
        <v>681.18005534718861</v>
      </c>
      <c r="H188" s="98">
        <v>719.2907200827392</v>
      </c>
      <c r="I188" s="98">
        <v>689.70583874222621</v>
      </c>
      <c r="J188" s="98">
        <v>722.07755188624219</v>
      </c>
      <c r="K188" s="98">
        <v>687.51604468998494</v>
      </c>
      <c r="L188" s="98">
        <v>524.08718532106411</v>
      </c>
      <c r="M188" s="98">
        <v>822.58140515593414</v>
      </c>
      <c r="N188" s="98">
        <v>820.24788783012207</v>
      </c>
      <c r="O188" s="98">
        <v>858.25435760322887</v>
      </c>
      <c r="P188" s="98">
        <v>851.35020141427822</v>
      </c>
      <c r="Q188" s="98">
        <v>866.49745068244783</v>
      </c>
      <c r="R188" s="98">
        <v>894.84729905349207</v>
      </c>
      <c r="S188" s="98">
        <v>924.74245733404996</v>
      </c>
      <c r="T188" s="98">
        <v>940.33856228896047</v>
      </c>
      <c r="U188" s="98">
        <v>956.8835947339287</v>
      </c>
      <c r="V188" s="98">
        <v>996.42153540112281</v>
      </c>
      <c r="W188" s="98">
        <v>970.52166942749432</v>
      </c>
      <c r="X188" s="98">
        <v>864.20622235082772</v>
      </c>
      <c r="Y188" s="98">
        <v>828.93567054031314</v>
      </c>
      <c r="DA188" s="63" t="s">
        <v>2373</v>
      </c>
    </row>
    <row r="189" spans="1:105" ht="12" customHeight="1" x14ac:dyDescent="0.25">
      <c r="A189" s="121" t="s">
        <v>54</v>
      </c>
      <c r="B189" s="122">
        <v>819.84397810045391</v>
      </c>
      <c r="C189" s="122">
        <v>823.26425704114092</v>
      </c>
      <c r="D189" s="122">
        <v>831.92381857685575</v>
      </c>
      <c r="E189" s="122">
        <v>799.33517318659392</v>
      </c>
      <c r="F189" s="122">
        <v>724.53758356147034</v>
      </c>
      <c r="G189" s="122">
        <v>741.31210908453522</v>
      </c>
      <c r="H189" s="122">
        <v>750.20445718880433</v>
      </c>
      <c r="I189" s="122">
        <v>788.34761122540965</v>
      </c>
      <c r="J189" s="122">
        <v>787.74183954186617</v>
      </c>
      <c r="K189" s="122">
        <v>672.47259601932944</v>
      </c>
      <c r="L189" s="122">
        <v>806.87616843398314</v>
      </c>
      <c r="M189" s="122">
        <v>797.66005950945475</v>
      </c>
      <c r="N189" s="122">
        <v>837.21479840761162</v>
      </c>
      <c r="O189" s="122">
        <v>854.59736164523599</v>
      </c>
      <c r="P189" s="122">
        <v>763.46170126189725</v>
      </c>
      <c r="Q189" s="122">
        <v>793.82194922685937</v>
      </c>
      <c r="R189" s="122">
        <v>757.84192789936924</v>
      </c>
      <c r="S189" s="122">
        <v>799.10618219077969</v>
      </c>
      <c r="T189" s="122">
        <v>782.37805011524949</v>
      </c>
      <c r="U189" s="122">
        <v>764.53747418972637</v>
      </c>
      <c r="V189" s="122">
        <v>794.04787520821878</v>
      </c>
      <c r="W189" s="122">
        <v>738.67292813079575</v>
      </c>
      <c r="X189" s="122">
        <v>795.18638743951271</v>
      </c>
      <c r="Y189" s="122">
        <v>724.04121860753492</v>
      </c>
      <c r="DA189" s="130" t="s">
        <v>2374</v>
      </c>
    </row>
    <row r="190" spans="1:105" ht="12" customHeight="1" x14ac:dyDescent="0.25">
      <c r="A190" s="97" t="s">
        <v>50</v>
      </c>
      <c r="B190" s="98">
        <v>940.91450506178637</v>
      </c>
      <c r="C190" s="98">
        <v>904.5594397732176</v>
      </c>
      <c r="D190" s="98">
        <v>925.7694514669048</v>
      </c>
      <c r="E190" s="98">
        <v>872.41898326691523</v>
      </c>
      <c r="F190" s="98">
        <v>858.05621645967301</v>
      </c>
      <c r="G190" s="98">
        <v>836.97905593871349</v>
      </c>
      <c r="H190" s="98">
        <v>837.32114928649378</v>
      </c>
      <c r="I190" s="98">
        <v>891.16082446277471</v>
      </c>
      <c r="J190" s="98">
        <v>843.54864308743436</v>
      </c>
      <c r="K190" s="98">
        <v>859.12435186239748</v>
      </c>
      <c r="L190" s="98">
        <v>888.56767611252974</v>
      </c>
      <c r="M190" s="98">
        <v>934.80810120538138</v>
      </c>
      <c r="N190" s="98">
        <v>943.17860710492857</v>
      </c>
      <c r="O190" s="98">
        <v>945.97837948718018</v>
      </c>
      <c r="P190" s="98">
        <v>954.09090099386401</v>
      </c>
      <c r="Q190" s="98">
        <v>950.91983280125737</v>
      </c>
      <c r="R190" s="98">
        <v>876.7954680545713</v>
      </c>
      <c r="S190" s="98">
        <v>955.48775229156945</v>
      </c>
      <c r="T190" s="98">
        <v>938.82541742109106</v>
      </c>
      <c r="U190" s="98">
        <v>942.55419530801851</v>
      </c>
      <c r="V190" s="98">
        <v>1026.495082638299</v>
      </c>
      <c r="W190" s="98">
        <v>983.51137451702243</v>
      </c>
      <c r="X190" s="98">
        <v>983.07116917497285</v>
      </c>
      <c r="Y190" s="98">
        <v>921.45095087881646</v>
      </c>
      <c r="DA190" s="63" t="s">
        <v>2375</v>
      </c>
    </row>
    <row r="191" spans="1:105" ht="12" customHeight="1" x14ac:dyDescent="0.25">
      <c r="A191" s="109" t="s">
        <v>120</v>
      </c>
      <c r="B191" s="33">
        <v>718.13144490243485</v>
      </c>
      <c r="C191" s="33">
        <v>756.68900443294785</v>
      </c>
      <c r="D191" s="33">
        <v>755.27106620844233</v>
      </c>
      <c r="E191" s="33">
        <v>739.93649550127554</v>
      </c>
      <c r="F191" s="33">
        <v>613.54675905208262</v>
      </c>
      <c r="G191" s="33">
        <v>663.41188868714005</v>
      </c>
      <c r="H191" s="33">
        <v>682.53158635802413</v>
      </c>
      <c r="I191" s="33">
        <v>709.22826785559641</v>
      </c>
      <c r="J191" s="33">
        <v>745.37500569930148</v>
      </c>
      <c r="K191" s="33">
        <v>535.89048386694208</v>
      </c>
      <c r="L191" s="33">
        <v>752.44144968456737</v>
      </c>
      <c r="M191" s="33">
        <v>714.48918139617217</v>
      </c>
      <c r="N191" s="33">
        <v>780.43077046634653</v>
      </c>
      <c r="O191" s="33">
        <v>808.23915902909278</v>
      </c>
      <c r="P191" s="33">
        <v>668.3039075861077</v>
      </c>
      <c r="Q191" s="33">
        <v>718.25739500523616</v>
      </c>
      <c r="R191" s="33">
        <v>705.33867756626512</v>
      </c>
      <c r="S191" s="33">
        <v>735.90931950263052</v>
      </c>
      <c r="T191" s="33">
        <v>724.46206779119416</v>
      </c>
      <c r="U191" s="33">
        <v>703.05025447972469</v>
      </c>
      <c r="V191" s="33">
        <v>720.01834198843187</v>
      </c>
      <c r="W191" s="33">
        <v>669.06726516330809</v>
      </c>
      <c r="X191" s="33">
        <v>749.08605756842621</v>
      </c>
      <c r="Y191" s="33">
        <v>681.60614728468124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7905.3013093192512</v>
      </c>
      <c r="C193" s="117">
        <f t="shared" si="94"/>
        <v>9445.1792706019605</v>
      </c>
      <c r="D193" s="117">
        <f t="shared" si="94"/>
        <v>9853.2254541608654</v>
      </c>
      <c r="E193" s="117">
        <f t="shared" si="94"/>
        <v>9669.2889403621721</v>
      </c>
      <c r="F193" s="117">
        <f t="shared" si="94"/>
        <v>9764.9255875907547</v>
      </c>
      <c r="G193" s="117">
        <f t="shared" si="94"/>
        <v>10556.040397631883</v>
      </c>
      <c r="H193" s="117">
        <f t="shared" si="94"/>
        <v>11023.269105239637</v>
      </c>
      <c r="I193" s="117">
        <f t="shared" si="94"/>
        <v>7176.5160997734429</v>
      </c>
      <c r="J193" s="117">
        <f t="shared" si="94"/>
        <v>9117.5349710436567</v>
      </c>
      <c r="K193" s="117">
        <f t="shared" si="94"/>
        <v>9012.0385064478614</v>
      </c>
      <c r="L193" s="117">
        <f t="shared" si="94"/>
        <v>10118.169175535566</v>
      </c>
      <c r="M193" s="117">
        <f t="shared" si="94"/>
        <v>8705.1851448535435</v>
      </c>
      <c r="N193" s="117">
        <f t="shared" si="94"/>
        <v>9751.0151611034344</v>
      </c>
      <c r="O193" s="117">
        <f t="shared" si="94"/>
        <v>10441.419319023609</v>
      </c>
      <c r="P193" s="117">
        <f t="shared" si="94"/>
        <v>8348.2544224623452</v>
      </c>
      <c r="Q193" s="117">
        <f t="shared" si="94"/>
        <v>9231.5147455123915</v>
      </c>
      <c r="R193" s="117">
        <f t="shared" ref="R193:V193" si="95">R194+R197+R199+R208</f>
        <v>9785.5003067173802</v>
      </c>
      <c r="S193" s="117">
        <f t="shared" si="95"/>
        <v>9688.2761777968553</v>
      </c>
      <c r="T193" s="117">
        <f t="shared" si="95"/>
        <v>9705.5090407207081</v>
      </c>
      <c r="U193" s="117">
        <f t="shared" si="95"/>
        <v>9735.8906797737964</v>
      </c>
      <c r="V193" s="117">
        <f t="shared" si="95"/>
        <v>9490.9843100956859</v>
      </c>
      <c r="W193" s="117">
        <f t="shared" ref="W193:Y193" si="96">W194+W197+W199+W208</f>
        <v>10790.484585169001</v>
      </c>
      <c r="X193" s="117">
        <f t="shared" si="96"/>
        <v>9215.6575321012187</v>
      </c>
      <c r="Y193" s="117">
        <f t="shared" si="96"/>
        <v>9294.1425305138182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6538.4960767249277</v>
      </c>
      <c r="C194" s="122">
        <f t="shared" si="97"/>
        <v>7976.9365224685471</v>
      </c>
      <c r="D194" s="122">
        <f t="shared" si="97"/>
        <v>8300.1310936159553</v>
      </c>
      <c r="E194" s="122">
        <f t="shared" si="97"/>
        <v>8059.1357387880253</v>
      </c>
      <c r="F194" s="122">
        <f t="shared" si="97"/>
        <v>8318.1450006425221</v>
      </c>
      <c r="G194" s="122">
        <f t="shared" si="97"/>
        <v>9028.7246803020753</v>
      </c>
      <c r="H194" s="122">
        <f t="shared" si="97"/>
        <v>9334.2729954194219</v>
      </c>
      <c r="I194" s="122">
        <f t="shared" si="97"/>
        <v>5816.7284669143146</v>
      </c>
      <c r="J194" s="122">
        <f t="shared" si="97"/>
        <v>7599.4165092791063</v>
      </c>
      <c r="K194" s="122">
        <f t="shared" si="97"/>
        <v>7626.1602777939097</v>
      </c>
      <c r="L194" s="122">
        <f t="shared" si="97"/>
        <v>8527.4579787519651</v>
      </c>
      <c r="M194" s="122">
        <f t="shared" si="97"/>
        <v>7035.3326655944365</v>
      </c>
      <c r="N194" s="122">
        <f t="shared" si="97"/>
        <v>8010.7555541163165</v>
      </c>
      <c r="O194" s="122">
        <f t="shared" si="97"/>
        <v>8636.9915238362209</v>
      </c>
      <c r="P194" s="122">
        <f t="shared" si="97"/>
        <v>6676.3429063094627</v>
      </c>
      <c r="Q194" s="122">
        <f t="shared" si="97"/>
        <v>7445.7213921970251</v>
      </c>
      <c r="R194" s="122">
        <f t="shared" ref="R194:V194" si="98">SUM(R195:R196)</f>
        <v>7958.4154534185836</v>
      </c>
      <c r="S194" s="122">
        <f t="shared" si="98"/>
        <v>7752.3551598587619</v>
      </c>
      <c r="T194" s="122">
        <f t="shared" si="98"/>
        <v>7695.0260815205011</v>
      </c>
      <c r="U194" s="122">
        <f t="shared" si="98"/>
        <v>7713.8481721067292</v>
      </c>
      <c r="V194" s="122">
        <f t="shared" si="98"/>
        <v>7340.5518679426741</v>
      </c>
      <c r="W194" s="122">
        <f t="shared" ref="W194:Y194" si="99">SUM(W195:W196)</f>
        <v>8665.2834189887326</v>
      </c>
      <c r="X194" s="122">
        <f t="shared" si="99"/>
        <v>7418.9212500073972</v>
      </c>
      <c r="Y194" s="122">
        <f t="shared" si="99"/>
        <v>7603.5575955204931</v>
      </c>
      <c r="DA194" s="130" t="s">
        <v>2528</v>
      </c>
    </row>
    <row r="195" spans="1:105" ht="12" customHeight="1" x14ac:dyDescent="0.25">
      <c r="A195" s="97" t="s">
        <v>198</v>
      </c>
      <c r="B195" s="98">
        <v>6505.8439396726635</v>
      </c>
      <c r="C195" s="98">
        <v>7938.1089661514034</v>
      </c>
      <c r="D195" s="98">
        <v>8260.2605121404777</v>
      </c>
      <c r="E195" s="98">
        <v>8022.2021684680367</v>
      </c>
      <c r="F195" s="98">
        <v>8279.7323332732103</v>
      </c>
      <c r="G195" s="98">
        <v>8987.9859091383441</v>
      </c>
      <c r="H195" s="98">
        <v>9292.9483219241265</v>
      </c>
      <c r="I195" s="98">
        <v>5790.9770050860343</v>
      </c>
      <c r="J195" s="98">
        <v>7566.2980598430013</v>
      </c>
      <c r="K195" s="98">
        <v>7593.8801145213856</v>
      </c>
      <c r="L195" s="98">
        <v>8491.6066083548194</v>
      </c>
      <c r="M195" s="98">
        <v>7006.4290202690399</v>
      </c>
      <c r="N195" s="98">
        <v>7977.8331765139319</v>
      </c>
      <c r="O195" s="98">
        <v>8601.8328280305632</v>
      </c>
      <c r="P195" s="98">
        <v>6649.4451750984736</v>
      </c>
      <c r="Q195" s="98">
        <v>7415.9204627537301</v>
      </c>
      <c r="R195" s="98">
        <v>7926.7004286788633</v>
      </c>
      <c r="S195" s="98">
        <v>7721.6515308046319</v>
      </c>
      <c r="T195" s="98">
        <v>7664.8028709561022</v>
      </c>
      <c r="U195" s="98">
        <v>7683.5899562608147</v>
      </c>
      <c r="V195" s="98">
        <v>7311.9894595753685</v>
      </c>
      <c r="W195" s="98">
        <v>8631.323263091117</v>
      </c>
      <c r="X195" s="98">
        <v>7390.4758845394454</v>
      </c>
      <c r="Y195" s="98">
        <v>7574.4477589263079</v>
      </c>
      <c r="DA195" s="63" t="s">
        <v>2529</v>
      </c>
    </row>
    <row r="196" spans="1:105" ht="12" customHeight="1" x14ac:dyDescent="0.25">
      <c r="A196" s="97" t="s">
        <v>53</v>
      </c>
      <c r="B196" s="98">
        <v>32.652137052264173</v>
      </c>
      <c r="C196" s="98">
        <v>38.827556317144087</v>
      </c>
      <c r="D196" s="98">
        <v>39.870581475476861</v>
      </c>
      <c r="E196" s="98">
        <v>36.933570319988149</v>
      </c>
      <c r="F196" s="98">
        <v>38.41266736931221</v>
      </c>
      <c r="G196" s="98">
        <v>40.738771163731826</v>
      </c>
      <c r="H196" s="98">
        <v>41.324673495295897</v>
      </c>
      <c r="I196" s="98">
        <v>25.751461828279854</v>
      </c>
      <c r="J196" s="98">
        <v>33.118449436104726</v>
      </c>
      <c r="K196" s="98">
        <v>32.280163272524078</v>
      </c>
      <c r="L196" s="98">
        <v>35.851370397145082</v>
      </c>
      <c r="M196" s="98">
        <v>28.903645325396411</v>
      </c>
      <c r="N196" s="98">
        <v>32.922377602384778</v>
      </c>
      <c r="O196" s="98">
        <v>35.15869580565824</v>
      </c>
      <c r="P196" s="98">
        <v>26.897731210989253</v>
      </c>
      <c r="Q196" s="98">
        <v>29.800929443294912</v>
      </c>
      <c r="R196" s="98">
        <v>31.715024739720082</v>
      </c>
      <c r="S196" s="98">
        <v>30.703629054130221</v>
      </c>
      <c r="T196" s="98">
        <v>30.223210564398926</v>
      </c>
      <c r="U196" s="98">
        <v>30.258215845914059</v>
      </c>
      <c r="V196" s="98">
        <v>28.562408367305924</v>
      </c>
      <c r="W196" s="98">
        <v>33.960155897615756</v>
      </c>
      <c r="X196" s="98">
        <v>28.445365467951881</v>
      </c>
      <c r="Y196" s="98">
        <v>29.109836594185563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37.464718812226415</v>
      </c>
      <c r="C197" s="122">
        <f t="shared" si="100"/>
        <v>48.39582918550979</v>
      </c>
      <c r="D197" s="122">
        <f t="shared" si="100"/>
        <v>40.238273633318066</v>
      </c>
      <c r="E197" s="122">
        <f t="shared" si="100"/>
        <v>143.95120449080028</v>
      </c>
      <c r="F197" s="122">
        <f t="shared" si="100"/>
        <v>47.871006793923058</v>
      </c>
      <c r="G197" s="122">
        <f t="shared" si="100"/>
        <v>73.453869402522471</v>
      </c>
      <c r="H197" s="122">
        <f t="shared" si="100"/>
        <v>114.04607866457455</v>
      </c>
      <c r="I197" s="122">
        <f t="shared" si="100"/>
        <v>64.023371691329061</v>
      </c>
      <c r="J197" s="122">
        <f t="shared" si="100"/>
        <v>72.579916724620588</v>
      </c>
      <c r="K197" s="122">
        <f t="shared" si="100"/>
        <v>82.051125777707185</v>
      </c>
      <c r="L197" s="122">
        <f t="shared" si="100"/>
        <v>64.685690589001709</v>
      </c>
      <c r="M197" s="122">
        <f t="shared" si="100"/>
        <v>55.355956553685836</v>
      </c>
      <c r="N197" s="122">
        <f t="shared" si="100"/>
        <v>54.782249379284345</v>
      </c>
      <c r="O197" s="122">
        <f t="shared" si="100"/>
        <v>61.693670781967924</v>
      </c>
      <c r="P197" s="122">
        <f t="shared" si="100"/>
        <v>74.809048925718429</v>
      </c>
      <c r="Q197" s="122">
        <f t="shared" si="100"/>
        <v>88.734945112437828</v>
      </c>
      <c r="R197" s="122">
        <f t="shared" si="100"/>
        <v>122.10888450069049</v>
      </c>
      <c r="S197" s="122">
        <f t="shared" si="100"/>
        <v>145.60550485707466</v>
      </c>
      <c r="T197" s="122">
        <f t="shared" si="100"/>
        <v>184.54155207708078</v>
      </c>
      <c r="U197" s="122">
        <f t="shared" si="100"/>
        <v>218.21420096731521</v>
      </c>
      <c r="V197" s="122">
        <f t="shared" si="100"/>
        <v>274.60003914466682</v>
      </c>
      <c r="W197" s="122">
        <f t="shared" si="100"/>
        <v>283.81454771824019</v>
      </c>
      <c r="X197" s="122">
        <f t="shared" si="100"/>
        <v>205.12354589120145</v>
      </c>
      <c r="Y197" s="122">
        <f t="shared" si="100"/>
        <v>200.8338995241912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37.464718812226415</v>
      </c>
      <c r="C198" s="98">
        <f>RES_hhdet_tesh!C129</f>
        <v>48.39582918550979</v>
      </c>
      <c r="D198" s="98">
        <f>RES_hhdet_tesh!D129</f>
        <v>40.238273633318066</v>
      </c>
      <c r="E198" s="98">
        <f>RES_hhdet_tesh!E129</f>
        <v>143.95120449080028</v>
      </c>
      <c r="F198" s="98">
        <f>RES_hhdet_tesh!F129</f>
        <v>47.871006793923058</v>
      </c>
      <c r="G198" s="98">
        <f>RES_hhdet_tesh!G129</f>
        <v>73.453869402522471</v>
      </c>
      <c r="H198" s="98">
        <f>RES_hhdet_tesh!H129</f>
        <v>114.04607866457455</v>
      </c>
      <c r="I198" s="98">
        <f>RES_hhdet_tesh!I129</f>
        <v>64.023371691329061</v>
      </c>
      <c r="J198" s="98">
        <f>RES_hhdet_tesh!J129</f>
        <v>72.579916724620588</v>
      </c>
      <c r="K198" s="98">
        <f>RES_hhdet_tesh!K129</f>
        <v>82.051125777707185</v>
      </c>
      <c r="L198" s="98">
        <f>RES_hhdet_tesh!L129</f>
        <v>64.685690589001709</v>
      </c>
      <c r="M198" s="98">
        <f>RES_hhdet_tesh!M129</f>
        <v>55.355956553685836</v>
      </c>
      <c r="N198" s="98">
        <f>RES_hhdet_tesh!N129</f>
        <v>54.782249379284345</v>
      </c>
      <c r="O198" s="98">
        <f>RES_hhdet_tesh!O129</f>
        <v>61.693670781967924</v>
      </c>
      <c r="P198" s="98">
        <f>RES_hhdet_tesh!P129</f>
        <v>74.809048925718429</v>
      </c>
      <c r="Q198" s="98">
        <f>RES_hhdet_tesh!Q129</f>
        <v>88.734945112437828</v>
      </c>
      <c r="R198" s="98">
        <f>RES_hhdet_tesh!R129</f>
        <v>122.10888450069049</v>
      </c>
      <c r="S198" s="98">
        <f>RES_hhdet_tesh!S129</f>
        <v>145.60550485707466</v>
      </c>
      <c r="T198" s="98">
        <f>RES_hhdet_tesh!T129</f>
        <v>184.54155207708078</v>
      </c>
      <c r="U198" s="98">
        <f>RES_hhdet_tesh!U129</f>
        <v>218.21420096731521</v>
      </c>
      <c r="V198" s="98">
        <f>RES_hhdet_tesh!V129</f>
        <v>274.60003914466682</v>
      </c>
      <c r="W198" s="98">
        <f>RES_hhdet_tesh!W129</f>
        <v>283.81454771824019</v>
      </c>
      <c r="X198" s="98">
        <f>RES_hhdet_tesh!X129</f>
        <v>205.12354589120145</v>
      </c>
      <c r="Y198" s="98">
        <f>RES_hhdet_tesh!Y129</f>
        <v>200.8338995241912</v>
      </c>
      <c r="DA198" s="63" t="s">
        <v>2532</v>
      </c>
    </row>
    <row r="199" spans="1:105" ht="12" customHeight="1" x14ac:dyDescent="0.25">
      <c r="A199" s="121" t="s">
        <v>55</v>
      </c>
      <c r="B199" s="122">
        <v>770.54650719103267</v>
      </c>
      <c r="C199" s="122">
        <v>853.91384573847381</v>
      </c>
      <c r="D199" s="122">
        <v>940.36035606390919</v>
      </c>
      <c r="E199" s="122">
        <v>913.44272611521853</v>
      </c>
      <c r="F199" s="122">
        <v>901.89644529272766</v>
      </c>
      <c r="G199" s="122">
        <v>940.50210188592723</v>
      </c>
      <c r="H199" s="122">
        <v>1051.7026985399575</v>
      </c>
      <c r="I199" s="122">
        <v>745.62944533446796</v>
      </c>
      <c r="J199" s="122">
        <v>891.99785128018129</v>
      </c>
      <c r="K199" s="122">
        <v>839.03106596960356</v>
      </c>
      <c r="L199" s="122">
        <v>954.51259542695402</v>
      </c>
      <c r="M199" s="122">
        <v>1048.3959639715197</v>
      </c>
      <c r="N199" s="122">
        <v>1082.8072623614469</v>
      </c>
      <c r="O199" s="122">
        <v>1122.7917026820303</v>
      </c>
      <c r="P199" s="122">
        <v>1048.2185822001627</v>
      </c>
      <c r="Q199" s="122">
        <v>1121.213012723272</v>
      </c>
      <c r="R199" s="122">
        <v>1147.9801970401838</v>
      </c>
      <c r="S199" s="122">
        <v>1196.7555059040499</v>
      </c>
      <c r="T199" s="122">
        <v>1235.1464217626376</v>
      </c>
      <c r="U199" s="122">
        <v>1217.9639303621148</v>
      </c>
      <c r="V199" s="122">
        <v>1259.2919713161405</v>
      </c>
      <c r="W199" s="122">
        <v>1259.1080792376124</v>
      </c>
      <c r="X199" s="122">
        <v>949.92885934252524</v>
      </c>
      <c r="Y199" s="122">
        <v>896.64501401092821</v>
      </c>
      <c r="DA199" s="130" t="s">
        <v>2533</v>
      </c>
    </row>
    <row r="200" spans="1:105" ht="12" customHeight="1" x14ac:dyDescent="0.25">
      <c r="A200" s="97" t="s">
        <v>128</v>
      </c>
      <c r="B200" s="98">
        <v>758.69164783172243</v>
      </c>
      <c r="C200" s="98">
        <v>851.75786460583629</v>
      </c>
      <c r="D200" s="98">
        <v>945.88267119016598</v>
      </c>
      <c r="E200" s="98">
        <v>912.27187270345121</v>
      </c>
      <c r="F200" s="98">
        <v>899.09030505353303</v>
      </c>
      <c r="G200" s="98">
        <v>947.22951991802586</v>
      </c>
      <c r="H200" s="98">
        <v>1065.505292976075</v>
      </c>
      <c r="I200" s="98">
        <v>730.02813411040461</v>
      </c>
      <c r="J200" s="98">
        <v>888.32152281760966</v>
      </c>
      <c r="K200" s="98">
        <v>836.62404694920201</v>
      </c>
      <c r="L200" s="98">
        <v>955.05910489238465</v>
      </c>
      <c r="M200" s="98">
        <v>1051.1327832495629</v>
      </c>
      <c r="N200" s="98">
        <v>1080.3028530969098</v>
      </c>
      <c r="O200" s="98">
        <v>1115.932476532199</v>
      </c>
      <c r="P200" s="98">
        <v>1047.5304371610353</v>
      </c>
      <c r="Q200" s="98">
        <v>1122.6039770913078</v>
      </c>
      <c r="R200" s="98">
        <v>1150.6092581379125</v>
      </c>
      <c r="S200" s="98">
        <v>1195.3535218395284</v>
      </c>
      <c r="T200" s="98">
        <v>1236.5696413933961</v>
      </c>
      <c r="U200" s="98">
        <v>1218.476185621802</v>
      </c>
      <c r="V200" s="98">
        <v>1257.9609498788791</v>
      </c>
      <c r="W200" s="98">
        <v>1260.3841078865339</v>
      </c>
      <c r="X200" s="98">
        <v>950.19433716645062</v>
      </c>
      <c r="Y200" s="98">
        <v>896.74226136371271</v>
      </c>
      <c r="DA200" s="63" t="s">
        <v>2534</v>
      </c>
    </row>
    <row r="201" spans="1:105" ht="12" customHeight="1" x14ac:dyDescent="0.25">
      <c r="A201" s="97" t="s">
        <v>127</v>
      </c>
      <c r="B201" s="98">
        <v>758.69164783172255</v>
      </c>
      <c r="C201" s="98">
        <v>851.7440903819695</v>
      </c>
      <c r="D201" s="98">
        <v>945.85803853004847</v>
      </c>
      <c r="E201" s="98">
        <v>912.27696843042497</v>
      </c>
      <c r="F201" s="98">
        <v>899.10549734334006</v>
      </c>
      <c r="G201" s="98">
        <v>947.17280342405661</v>
      </c>
      <c r="H201" s="98">
        <v>1065.4604466810874</v>
      </c>
      <c r="I201" s="98">
        <v>729.99062941876252</v>
      </c>
      <c r="J201" s="98">
        <v>888.28557289915102</v>
      </c>
      <c r="K201" s="98">
        <v>836.59256538345335</v>
      </c>
      <c r="L201" s="98">
        <v>954.30057938513528</v>
      </c>
      <c r="M201" s="98">
        <v>1050.7659384526264</v>
      </c>
      <c r="N201" s="98">
        <v>1080.1165930638356</v>
      </c>
      <c r="O201" s="98">
        <v>1116.124226456242</v>
      </c>
      <c r="P201" s="98">
        <v>1047.2586183666019</v>
      </c>
      <c r="Q201" s="98">
        <v>1122.1694512795048</v>
      </c>
      <c r="R201" s="98">
        <v>1150.1339106764804</v>
      </c>
      <c r="S201" s="98">
        <v>1194.9498537899829</v>
      </c>
      <c r="T201" s="98">
        <v>1236.1058424324592</v>
      </c>
      <c r="U201" s="98">
        <v>1218.0737141627042</v>
      </c>
      <c r="V201" s="98">
        <v>1257.6384966793803</v>
      </c>
      <c r="W201" s="98">
        <v>1259.8196631410981</v>
      </c>
      <c r="X201" s="98">
        <v>949.93779575940391</v>
      </c>
      <c r="Y201" s="98">
        <v>896.52126480111554</v>
      </c>
      <c r="DA201" s="63" t="s">
        <v>2535</v>
      </c>
    </row>
    <row r="202" spans="1:105" ht="12" customHeight="1" x14ac:dyDescent="0.25">
      <c r="A202" s="100" t="s">
        <v>198</v>
      </c>
      <c r="B202" s="101">
        <v>191.61055819107244</v>
      </c>
      <c r="C202" s="101">
        <v>203.96512987034393</v>
      </c>
      <c r="D202" s="101">
        <v>207.00293947041331</v>
      </c>
      <c r="E202" s="101">
        <v>221.14349027417444</v>
      </c>
      <c r="F202" s="101">
        <v>211.09900805770667</v>
      </c>
      <c r="G202" s="101">
        <v>202.44970501279096</v>
      </c>
      <c r="H202" s="101">
        <v>215.92049438970872</v>
      </c>
      <c r="I202" s="101">
        <v>178.13870373934125</v>
      </c>
      <c r="J202" s="101">
        <v>199.37888378859552</v>
      </c>
      <c r="K202" s="101">
        <v>170.86017941238092</v>
      </c>
      <c r="L202" s="101">
        <v>426.62813711212726</v>
      </c>
      <c r="M202" s="101">
        <v>207.4167517255984</v>
      </c>
      <c r="N202" s="101">
        <v>275.68476233396626</v>
      </c>
      <c r="O202" s="101">
        <v>298.03152684382297</v>
      </c>
      <c r="P202" s="101">
        <v>200.34320092066832</v>
      </c>
      <c r="Q202" s="101">
        <v>247.82069598523589</v>
      </c>
      <c r="R202" s="101">
        <v>239.49292712138879</v>
      </c>
      <c r="S202" s="101">
        <v>279.2942855524995</v>
      </c>
      <c r="T202" s="101">
        <v>286.78515677585716</v>
      </c>
      <c r="U202" s="101">
        <v>257.89075166010701</v>
      </c>
      <c r="V202" s="101">
        <v>271.14375794012363</v>
      </c>
      <c r="W202" s="101">
        <v>277.03966676806198</v>
      </c>
      <c r="X202" s="101">
        <v>79.941857778490302</v>
      </c>
      <c r="Y202" s="101">
        <v>61.647663716596917</v>
      </c>
      <c r="DA202" s="131" t="s">
        <v>2536</v>
      </c>
    </row>
    <row r="203" spans="1:105" ht="12" customHeight="1" x14ac:dyDescent="0.25">
      <c r="A203" s="103" t="s">
        <v>52</v>
      </c>
      <c r="B203" s="104">
        <v>567.08108964065013</v>
      </c>
      <c r="C203" s="104">
        <v>647.77896051162577</v>
      </c>
      <c r="D203" s="104">
        <v>738.85509905963522</v>
      </c>
      <c r="E203" s="104">
        <v>691.13347815625059</v>
      </c>
      <c r="F203" s="104">
        <v>688.00648928563362</v>
      </c>
      <c r="G203" s="104">
        <v>744.7230984112656</v>
      </c>
      <c r="H203" s="104">
        <v>849.53995229137888</v>
      </c>
      <c r="I203" s="104">
        <v>551.85192567942147</v>
      </c>
      <c r="J203" s="104">
        <v>688.90668911055536</v>
      </c>
      <c r="K203" s="104">
        <v>665.73238597107229</v>
      </c>
      <c r="L203" s="104">
        <v>527.67244227300796</v>
      </c>
      <c r="M203" s="104">
        <v>843.34918672702815</v>
      </c>
      <c r="N203" s="104">
        <v>804.43183072986938</v>
      </c>
      <c r="O203" s="104">
        <v>818.09269961241932</v>
      </c>
      <c r="P203" s="104">
        <v>846.91541744593349</v>
      </c>
      <c r="Q203" s="104">
        <v>874.34875529426881</v>
      </c>
      <c r="R203" s="104">
        <v>910.64098355509157</v>
      </c>
      <c r="S203" s="104">
        <v>915.65556823748329</v>
      </c>
      <c r="T203" s="104">
        <v>949.320685656602</v>
      </c>
      <c r="U203" s="104">
        <v>960.18296250259721</v>
      </c>
      <c r="V203" s="104">
        <v>986.49473873925672</v>
      </c>
      <c r="W203" s="104">
        <v>982.77999637303594</v>
      </c>
      <c r="X203" s="104">
        <v>869.9959379809136</v>
      </c>
      <c r="Y203" s="104">
        <v>834.87360108451867</v>
      </c>
      <c r="DA203" s="132" t="s">
        <v>2537</v>
      </c>
    </row>
    <row r="204" spans="1:105" ht="12" customHeight="1" x14ac:dyDescent="0.25">
      <c r="A204" s="106" t="s">
        <v>122</v>
      </c>
      <c r="B204" s="101">
        <v>906.40460582472633</v>
      </c>
      <c r="C204" s="101">
        <v>876.60678576539738</v>
      </c>
      <c r="D204" s="101">
        <v>876.35147849911698</v>
      </c>
      <c r="E204" s="101">
        <v>926.96623465779578</v>
      </c>
      <c r="F204" s="101">
        <v>933.27508533105004</v>
      </c>
      <c r="G204" s="101">
        <v>866.14351744270027</v>
      </c>
      <c r="H204" s="101">
        <v>901.24933418380988</v>
      </c>
      <c r="I204" s="101">
        <v>911.92181572868151</v>
      </c>
      <c r="J204" s="101">
        <v>930.47171732993149</v>
      </c>
      <c r="K204" s="101">
        <v>863.17048150481799</v>
      </c>
      <c r="L204" s="101">
        <v>949.4905979503942</v>
      </c>
      <c r="M204" s="101">
        <v>1025.4372328027528</v>
      </c>
      <c r="N204" s="101">
        <v>1102.0020463365584</v>
      </c>
      <c r="O204" s="101">
        <v>1170.8764499709209</v>
      </c>
      <c r="P204" s="101">
        <v>1052.6611931986927</v>
      </c>
      <c r="Q204" s="101">
        <v>1112.0014102473156</v>
      </c>
      <c r="R204" s="101">
        <v>1129.6717331263512</v>
      </c>
      <c r="S204" s="101">
        <v>1206.8956521026444</v>
      </c>
      <c r="T204" s="101">
        <v>1224.7692588216082</v>
      </c>
      <c r="U204" s="101">
        <v>1214.1651131681115</v>
      </c>
      <c r="V204" s="101">
        <v>1270.795303900914</v>
      </c>
      <c r="W204" s="101">
        <v>1243.5978623146623</v>
      </c>
      <c r="X204" s="101">
        <v>941.52126978285855</v>
      </c>
      <c r="Y204" s="101">
        <v>888.12324442060731</v>
      </c>
      <c r="DA204" s="131" t="s">
        <v>2538</v>
      </c>
    </row>
    <row r="205" spans="1:105" ht="12" customHeight="1" x14ac:dyDescent="0.25">
      <c r="A205" s="107" t="s">
        <v>121</v>
      </c>
      <c r="B205" s="104">
        <v>906.40460582472645</v>
      </c>
      <c r="C205" s="104">
        <v>876.6064765923245</v>
      </c>
      <c r="D205" s="104">
        <v>876.33324709377882</v>
      </c>
      <c r="E205" s="104">
        <v>926.94438761587776</v>
      </c>
      <c r="F205" s="104">
        <v>933.2305562467202</v>
      </c>
      <c r="G205" s="104">
        <v>866.07855390549139</v>
      </c>
      <c r="H205" s="104">
        <v>901.53157614287079</v>
      </c>
      <c r="I205" s="104">
        <v>912.49003914714297</v>
      </c>
      <c r="J205" s="104">
        <v>931.19028047869517</v>
      </c>
      <c r="K205" s="104">
        <v>863.91753974323262</v>
      </c>
      <c r="L205" s="104">
        <v>947.85045378777909</v>
      </c>
      <c r="M205" s="104">
        <v>1024.3245406713377</v>
      </c>
      <c r="N205" s="104">
        <v>1101.4431633511751</v>
      </c>
      <c r="O205" s="104">
        <v>1170.8735360712449</v>
      </c>
      <c r="P205" s="104">
        <v>1052.7868029551912</v>
      </c>
      <c r="Q205" s="104">
        <v>1112.1552776877554</v>
      </c>
      <c r="R205" s="104">
        <v>1129.8441828595903</v>
      </c>
      <c r="S205" s="104">
        <v>1206.9942854189362</v>
      </c>
      <c r="T205" s="104">
        <v>1224.4891317175197</v>
      </c>
      <c r="U205" s="104">
        <v>1213.9497400470823</v>
      </c>
      <c r="V205" s="104">
        <v>1270.5496511060667</v>
      </c>
      <c r="W205" s="104">
        <v>1243.847706790707</v>
      </c>
      <c r="X205" s="104">
        <v>943.60086020577978</v>
      </c>
      <c r="Y205" s="104">
        <v>890.11480929371078</v>
      </c>
      <c r="DA205" s="132" t="s">
        <v>2539</v>
      </c>
    </row>
    <row r="206" spans="1:105" ht="12" customHeight="1" x14ac:dyDescent="0.25">
      <c r="A206" s="108" t="s">
        <v>53</v>
      </c>
      <c r="B206" s="98">
        <v>229.11898284107463</v>
      </c>
      <c r="C206" s="98">
        <v>209.96875974330916</v>
      </c>
      <c r="D206" s="98">
        <v>191.62990203236043</v>
      </c>
      <c r="E206" s="98">
        <v>224.72975561026021</v>
      </c>
      <c r="F206" s="98">
        <v>219.14965658616782</v>
      </c>
      <c r="G206" s="98">
        <v>184.89849855830278</v>
      </c>
      <c r="H206" s="98">
        <v>182.24085606013165</v>
      </c>
      <c r="I206" s="98">
        <v>222.78420040491687</v>
      </c>
      <c r="J206" s="98">
        <v>209.11272859245307</v>
      </c>
      <c r="K206" s="98">
        <v>176.40149505324766</v>
      </c>
      <c r="L206" s="98">
        <v>423.76326846671481</v>
      </c>
      <c r="M206" s="98">
        <v>201.74313551540379</v>
      </c>
      <c r="N206" s="98">
        <v>281.19527552105313</v>
      </c>
      <c r="O206" s="98">
        <v>312.61917846801606</v>
      </c>
      <c r="P206" s="98">
        <v>201.43660154091282</v>
      </c>
      <c r="Q206" s="98">
        <v>245.65782700530761</v>
      </c>
      <c r="R206" s="98">
        <v>234.9968838060982</v>
      </c>
      <c r="S206" s="98">
        <v>282.25182808488609</v>
      </c>
      <c r="T206" s="98">
        <v>284.15056942855909</v>
      </c>
      <c r="U206" s="98">
        <v>257.06614531315358</v>
      </c>
      <c r="V206" s="98">
        <v>274.12811570494387</v>
      </c>
      <c r="W206" s="98">
        <v>273.32603736321289</v>
      </c>
      <c r="X206" s="98">
        <v>79.394637854952123</v>
      </c>
      <c r="Y206" s="98">
        <v>61.179138753397574</v>
      </c>
      <c r="DA206" s="63" t="s">
        <v>2540</v>
      </c>
    </row>
    <row r="207" spans="1:105" ht="12" customHeight="1" x14ac:dyDescent="0.25">
      <c r="A207" s="108" t="s">
        <v>52</v>
      </c>
      <c r="B207" s="98">
        <v>677.28562298365193</v>
      </c>
      <c r="C207" s="98">
        <v>666.63771684901553</v>
      </c>
      <c r="D207" s="98">
        <v>684.70334506141819</v>
      </c>
      <c r="E207" s="98">
        <v>702.21463200561766</v>
      </c>
      <c r="F207" s="98">
        <v>714.08089966055229</v>
      </c>
      <c r="G207" s="98">
        <v>681.18005534718861</v>
      </c>
      <c r="H207" s="98">
        <v>719.2907200827392</v>
      </c>
      <c r="I207" s="98">
        <v>689.70583874222621</v>
      </c>
      <c r="J207" s="98">
        <v>722.07755188624219</v>
      </c>
      <c r="K207" s="98">
        <v>687.51604468998494</v>
      </c>
      <c r="L207" s="98">
        <v>524.08718532106411</v>
      </c>
      <c r="M207" s="98">
        <v>822.58140515593414</v>
      </c>
      <c r="N207" s="98">
        <v>820.24788783012207</v>
      </c>
      <c r="O207" s="98">
        <v>858.25435760322887</v>
      </c>
      <c r="P207" s="98">
        <v>851.35020141427822</v>
      </c>
      <c r="Q207" s="98">
        <v>866.49745068244783</v>
      </c>
      <c r="R207" s="98">
        <v>894.84729905349207</v>
      </c>
      <c r="S207" s="98">
        <v>924.74245733404996</v>
      </c>
      <c r="T207" s="98">
        <v>940.33856228896047</v>
      </c>
      <c r="U207" s="98">
        <v>956.8835947339287</v>
      </c>
      <c r="V207" s="98">
        <v>996.42153540112281</v>
      </c>
      <c r="W207" s="98">
        <v>970.52166942749432</v>
      </c>
      <c r="X207" s="98">
        <v>864.20622235082772</v>
      </c>
      <c r="Y207" s="98">
        <v>828.93567054031314</v>
      </c>
      <c r="DA207" s="63" t="s">
        <v>2541</v>
      </c>
    </row>
    <row r="208" spans="1:105" ht="12" customHeight="1" x14ac:dyDescent="0.25">
      <c r="A208" s="121" t="s">
        <v>54</v>
      </c>
      <c r="B208" s="122">
        <v>558.79400659106398</v>
      </c>
      <c r="C208" s="122">
        <v>565.93307320942904</v>
      </c>
      <c r="D208" s="122">
        <v>572.49573084768303</v>
      </c>
      <c r="E208" s="122">
        <v>552.75927096812802</v>
      </c>
      <c r="F208" s="122">
        <v>497.01313486158182</v>
      </c>
      <c r="G208" s="122">
        <v>513.35974604135674</v>
      </c>
      <c r="H208" s="122">
        <v>523.24733261568326</v>
      </c>
      <c r="I208" s="122">
        <v>550.13481583333089</v>
      </c>
      <c r="J208" s="122">
        <v>553.54069375974939</v>
      </c>
      <c r="K208" s="122">
        <v>464.79603690664118</v>
      </c>
      <c r="L208" s="122">
        <v>571.51291076764585</v>
      </c>
      <c r="M208" s="122">
        <v>566.10055873390081</v>
      </c>
      <c r="N208" s="122">
        <v>602.67009524638786</v>
      </c>
      <c r="O208" s="122">
        <v>619.94242172339011</v>
      </c>
      <c r="P208" s="122">
        <v>548.88388502700207</v>
      </c>
      <c r="Q208" s="122">
        <v>575.84539547965699</v>
      </c>
      <c r="R208" s="122">
        <v>556.99577175792194</v>
      </c>
      <c r="S208" s="122">
        <v>593.56000717697032</v>
      </c>
      <c r="T208" s="122">
        <v>590.79498536048698</v>
      </c>
      <c r="U208" s="122">
        <v>585.86437633763637</v>
      </c>
      <c r="V208" s="122">
        <v>616.54043169220404</v>
      </c>
      <c r="W208" s="122">
        <v>582.27853922441409</v>
      </c>
      <c r="X208" s="122">
        <v>641.68387686009498</v>
      </c>
      <c r="Y208" s="122">
        <v>593.10602145820758</v>
      </c>
      <c r="DA208" s="130" t="s">
        <v>2542</v>
      </c>
    </row>
    <row r="209" spans="1:105" ht="12" customHeight="1" x14ac:dyDescent="0.25">
      <c r="A209" s="97" t="s">
        <v>50</v>
      </c>
      <c r="B209" s="98">
        <v>575.70486435977273</v>
      </c>
      <c r="C209" s="98">
        <v>554.29529157006414</v>
      </c>
      <c r="D209" s="98">
        <v>568.20331782171138</v>
      </c>
      <c r="E209" s="98">
        <v>536.35509541403542</v>
      </c>
      <c r="F209" s="98">
        <v>528.43232575790205</v>
      </c>
      <c r="G209" s="98">
        <v>516.27700261579582</v>
      </c>
      <c r="H209" s="98">
        <v>517.3856413790154</v>
      </c>
      <c r="I209" s="98">
        <v>551.11187835395663</v>
      </c>
      <c r="J209" s="98">
        <v>521.69196101744274</v>
      </c>
      <c r="K209" s="98">
        <v>531.39852729060806</v>
      </c>
      <c r="L209" s="98">
        <v>549.75457181350839</v>
      </c>
      <c r="M209" s="98">
        <v>578.54536828694381</v>
      </c>
      <c r="N209" s="98">
        <v>583.8944853133288</v>
      </c>
      <c r="O209" s="98">
        <v>585.74155215149528</v>
      </c>
      <c r="P209" s="98">
        <v>590.78683634607285</v>
      </c>
      <c r="Q209" s="98">
        <v>588.87492357747283</v>
      </c>
      <c r="R209" s="98">
        <v>543.08880973373186</v>
      </c>
      <c r="S209" s="98">
        <v>592.19155028706484</v>
      </c>
      <c r="T209" s="98">
        <v>582.54137864837924</v>
      </c>
      <c r="U209" s="98">
        <v>585.76793624623758</v>
      </c>
      <c r="V209" s="98">
        <v>638.82951532023014</v>
      </c>
      <c r="W209" s="98">
        <v>612.70612374836378</v>
      </c>
      <c r="X209" s="98">
        <v>612.79854203371247</v>
      </c>
      <c r="Y209" s="98">
        <v>574.86976021597297</v>
      </c>
      <c r="DA209" s="63" t="s">
        <v>2543</v>
      </c>
    </row>
    <row r="210" spans="1:105" ht="12" customHeight="1" x14ac:dyDescent="0.25">
      <c r="A210" s="109" t="s">
        <v>120</v>
      </c>
      <c r="B210" s="33">
        <v>544.58702967127147</v>
      </c>
      <c r="C210" s="33">
        <v>575.46362872823715</v>
      </c>
      <c r="D210" s="33">
        <v>576.00175731487343</v>
      </c>
      <c r="E210" s="33">
        <v>566.09172223688427</v>
      </c>
      <c r="F210" s="33">
        <v>470.89511801775166</v>
      </c>
      <c r="G210" s="33">
        <v>510.98426592437397</v>
      </c>
      <c r="H210" s="33">
        <v>527.80073638202612</v>
      </c>
      <c r="I210" s="33">
        <v>549.38292273876618</v>
      </c>
      <c r="J210" s="33">
        <v>577.71928637682663</v>
      </c>
      <c r="K210" s="33">
        <v>416.05977525100724</v>
      </c>
      <c r="L210" s="33">
        <v>586.0114687583191</v>
      </c>
      <c r="M210" s="33">
        <v>558.55363552828931</v>
      </c>
      <c r="N210" s="33">
        <v>612.73159428233282</v>
      </c>
      <c r="O210" s="33">
        <v>637.29275200756888</v>
      </c>
      <c r="P210" s="33">
        <v>527.96687755053324</v>
      </c>
      <c r="Q210" s="33">
        <v>569.57815329899904</v>
      </c>
      <c r="R210" s="33">
        <v>563.13397250063497</v>
      </c>
      <c r="S210" s="33">
        <v>594.11302747284174</v>
      </c>
      <c r="T210" s="33">
        <v>593.85042661641842</v>
      </c>
      <c r="U210" s="33">
        <v>585.89768687751962</v>
      </c>
      <c r="V210" s="33">
        <v>609.44182863681601</v>
      </c>
      <c r="W210" s="33">
        <v>573.62821398118069</v>
      </c>
      <c r="X210" s="33">
        <v>648.77132402656071</v>
      </c>
      <c r="Y210" s="33">
        <v>597.02607665291782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97.58303678970114</v>
      </c>
      <c r="C212" s="117">
        <f t="shared" si="101"/>
        <v>92.512505215078079</v>
      </c>
      <c r="D212" s="117">
        <f t="shared" si="101"/>
        <v>94.545788737986925</v>
      </c>
      <c r="E212" s="117">
        <f t="shared" si="101"/>
        <v>88.853649267332088</v>
      </c>
      <c r="F212" s="117">
        <f t="shared" si="101"/>
        <v>88.478758014204118</v>
      </c>
      <c r="G212" s="117">
        <f t="shared" si="101"/>
        <v>85.333107552066352</v>
      </c>
      <c r="H212" s="117">
        <f t="shared" si="101"/>
        <v>83.156623624951791</v>
      </c>
      <c r="I212" s="117">
        <f t="shared" si="101"/>
        <v>88.035979057840194</v>
      </c>
      <c r="J212" s="117">
        <f t="shared" si="101"/>
        <v>82.693832213752017</v>
      </c>
      <c r="K212" s="117">
        <f t="shared" si="101"/>
        <v>82.464086903051765</v>
      </c>
      <c r="L212" s="117">
        <f t="shared" si="101"/>
        <v>80.715426973328448</v>
      </c>
      <c r="M212" s="117">
        <f t="shared" si="101"/>
        <v>80.162973934947431</v>
      </c>
      <c r="N212" s="117">
        <f t="shared" si="101"/>
        <v>74.754402235240974</v>
      </c>
      <c r="O212" s="117">
        <f t="shared" si="101"/>
        <v>72.323933668603033</v>
      </c>
      <c r="P212" s="117">
        <f t="shared" si="101"/>
        <v>72.164485312889028</v>
      </c>
      <c r="Q212" s="117">
        <f t="shared" si="101"/>
        <v>70.156451721888786</v>
      </c>
      <c r="R212" s="117">
        <f t="shared" ref="R212:V212" si="102">R213+R216+R218+R227</f>
        <v>60.990424589341124</v>
      </c>
      <c r="S212" s="117">
        <f t="shared" si="102"/>
        <v>62.468750952756615</v>
      </c>
      <c r="T212" s="117">
        <f t="shared" si="102"/>
        <v>57.618850687192577</v>
      </c>
      <c r="U212" s="117">
        <f t="shared" si="102"/>
        <v>54.968056624243324</v>
      </c>
      <c r="V212" s="117">
        <f t="shared" si="102"/>
        <v>56.324354594920067</v>
      </c>
      <c r="W212" s="117">
        <f t="shared" ref="W212:Y212" si="103">W213+W216+W218+W227</f>
        <v>49.455245040620774</v>
      </c>
      <c r="X212" s="117">
        <f t="shared" si="103"/>
        <v>43.997968893420641</v>
      </c>
      <c r="Y212" s="117">
        <f t="shared" si="103"/>
        <v>37.033836544156813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97.58303678970114</v>
      </c>
      <c r="C227" s="122">
        <v>92.512505215078079</v>
      </c>
      <c r="D227" s="122">
        <v>94.545788737986925</v>
      </c>
      <c r="E227" s="122">
        <v>88.853649267332088</v>
      </c>
      <c r="F227" s="122">
        <v>88.478758014204118</v>
      </c>
      <c r="G227" s="122">
        <v>85.333107552066352</v>
      </c>
      <c r="H227" s="122">
        <v>83.156623624951791</v>
      </c>
      <c r="I227" s="122">
        <v>88.035979057840194</v>
      </c>
      <c r="J227" s="122">
        <v>82.693832213752017</v>
      </c>
      <c r="K227" s="122">
        <v>82.464086903051765</v>
      </c>
      <c r="L227" s="122">
        <v>80.715426973328448</v>
      </c>
      <c r="M227" s="122">
        <v>80.162973934947431</v>
      </c>
      <c r="N227" s="122">
        <v>74.754402235240974</v>
      </c>
      <c r="O227" s="122">
        <v>72.323933668603033</v>
      </c>
      <c r="P227" s="122">
        <v>72.164485312889028</v>
      </c>
      <c r="Q227" s="122">
        <v>70.156451721888786</v>
      </c>
      <c r="R227" s="122">
        <v>60.990424589341124</v>
      </c>
      <c r="S227" s="122">
        <v>62.468750952756615</v>
      </c>
      <c r="T227" s="122">
        <v>57.618850687192577</v>
      </c>
      <c r="U227" s="122">
        <v>54.968056624243324</v>
      </c>
      <c r="V227" s="122">
        <v>56.324354594920067</v>
      </c>
      <c r="W227" s="122">
        <v>49.455245040620774</v>
      </c>
      <c r="X227" s="122">
        <v>43.997968893420641</v>
      </c>
      <c r="Y227" s="122">
        <v>37.033836544156813</v>
      </c>
      <c r="DA227" s="130" t="s">
        <v>2710</v>
      </c>
    </row>
    <row r="228" spans="1:105" ht="12" customHeight="1" x14ac:dyDescent="0.25">
      <c r="A228" s="97" t="s">
        <v>50</v>
      </c>
      <c r="B228" s="98">
        <v>213.7381389698354</v>
      </c>
      <c r="C228" s="98">
        <v>205.47972233888416</v>
      </c>
      <c r="D228" s="98">
        <v>210.29778859522207</v>
      </c>
      <c r="E228" s="98">
        <v>198.17869623891255</v>
      </c>
      <c r="F228" s="98">
        <v>194.91605013097939</v>
      </c>
      <c r="G228" s="98">
        <v>190.12816234703823</v>
      </c>
      <c r="H228" s="98">
        <v>190.20587227191996</v>
      </c>
      <c r="I228" s="98">
        <v>202.43609288496393</v>
      </c>
      <c r="J228" s="98">
        <v>191.62050976374164</v>
      </c>
      <c r="K228" s="98">
        <v>195.15868776906225</v>
      </c>
      <c r="L228" s="98">
        <v>201.84703330572231</v>
      </c>
      <c r="M228" s="98">
        <v>212.35100826981446</v>
      </c>
      <c r="N228" s="98">
        <v>214.25245238995561</v>
      </c>
      <c r="O228" s="98">
        <v>214.88844868430789</v>
      </c>
      <c r="P228" s="98">
        <v>216.73128906976621</v>
      </c>
      <c r="Q228" s="98">
        <v>216.01094921913369</v>
      </c>
      <c r="R228" s="98">
        <v>199.17285852327649</v>
      </c>
      <c r="S228" s="98">
        <v>217.04859781055291</v>
      </c>
      <c r="T228" s="98">
        <v>213.26358182137506</v>
      </c>
      <c r="U228" s="98">
        <v>214.11061100616953</v>
      </c>
      <c r="V228" s="98">
        <v>233.17862297211607</v>
      </c>
      <c r="W228" s="98">
        <v>223.41444383528685</v>
      </c>
      <c r="X228" s="98">
        <v>223.3144467897869</v>
      </c>
      <c r="Y228" s="98">
        <v>209.31679800163198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114.28034041721116</v>
      </c>
      <c r="C231" s="118">
        <f t="shared" si="108"/>
        <v>135.20282241766878</v>
      </c>
      <c r="D231" s="118">
        <f t="shared" si="108"/>
        <v>140.00271709735196</v>
      </c>
      <c r="E231" s="118">
        <f t="shared" si="108"/>
        <v>135.36883851993665</v>
      </c>
      <c r="F231" s="118">
        <f t="shared" si="108"/>
        <v>136.34609976739679</v>
      </c>
      <c r="G231" s="118">
        <f t="shared" si="108"/>
        <v>146.07231754460835</v>
      </c>
      <c r="H231" s="118">
        <f t="shared" si="108"/>
        <v>150.78848393772901</v>
      </c>
      <c r="I231" s="118">
        <f t="shared" si="108"/>
        <v>97.9664445132738</v>
      </c>
      <c r="J231" s="118">
        <f t="shared" si="108"/>
        <v>122.93818148878286</v>
      </c>
      <c r="K231" s="118">
        <f t="shared" si="108"/>
        <v>120.39842524435011</v>
      </c>
      <c r="L231" s="118">
        <f t="shared" si="108"/>
        <v>133.56450419746878</v>
      </c>
      <c r="M231" s="118">
        <f t="shared" si="108"/>
        <v>113.41397121182256</v>
      </c>
      <c r="N231" s="118">
        <f t="shared" si="108"/>
        <v>124.91723715385224</v>
      </c>
      <c r="O231" s="118">
        <f t="shared" si="108"/>
        <v>131.51840040630717</v>
      </c>
      <c r="P231" s="118">
        <f t="shared" si="108"/>
        <v>103.92674902678772</v>
      </c>
      <c r="Q231" s="118">
        <f t="shared" si="108"/>
        <v>113.40574185861047</v>
      </c>
      <c r="R231" s="118">
        <f t="shared" ref="R231:V231" si="109">R232+R235+R237+R246</f>
        <v>118.30681522521535</v>
      </c>
      <c r="S231" s="118">
        <f t="shared" si="109"/>
        <v>115.42590575082545</v>
      </c>
      <c r="T231" s="118">
        <f t="shared" si="109"/>
        <v>113.68248406378915</v>
      </c>
      <c r="U231" s="118">
        <f t="shared" si="109"/>
        <v>112.23876592636695</v>
      </c>
      <c r="V231" s="118">
        <f t="shared" si="109"/>
        <v>107.59066336263999</v>
      </c>
      <c r="W231" s="118">
        <f t="shared" ref="W231:Y231" si="110">W232+W235+W237+W246</f>
        <v>121.01707056783793</v>
      </c>
      <c r="X231" s="118">
        <f t="shared" si="110"/>
        <v>102.59663739957635</v>
      </c>
      <c r="Y231" s="118">
        <f t="shared" si="110"/>
        <v>102.23856157489998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93.588927467830175</v>
      </c>
      <c r="C232" s="123">
        <f t="shared" si="111"/>
        <v>113.36838909824425</v>
      </c>
      <c r="D232" s="123">
        <f t="shared" si="111"/>
        <v>117.09063912461231</v>
      </c>
      <c r="E232" s="123">
        <f t="shared" si="111"/>
        <v>112.78713244140077</v>
      </c>
      <c r="F232" s="123">
        <f t="shared" si="111"/>
        <v>115.45955523373037</v>
      </c>
      <c r="G232" s="123">
        <f t="shared" si="111"/>
        <v>124.50400144214544</v>
      </c>
      <c r="H232" s="123">
        <f t="shared" si="111"/>
        <v>127.64719326157837</v>
      </c>
      <c r="I232" s="123">
        <f t="shared" si="111"/>
        <v>78.909746328220677</v>
      </c>
      <c r="J232" s="123">
        <f t="shared" si="111"/>
        <v>102.14851197286357</v>
      </c>
      <c r="K232" s="123">
        <f t="shared" si="111"/>
        <v>101.71207070833839</v>
      </c>
      <c r="L232" s="123">
        <f t="shared" si="111"/>
        <v>112.20483025375796</v>
      </c>
      <c r="M232" s="123">
        <f t="shared" si="111"/>
        <v>91.229504921828251</v>
      </c>
      <c r="N232" s="123">
        <f t="shared" si="111"/>
        <v>102.14331576163356</v>
      </c>
      <c r="O232" s="123">
        <f t="shared" si="111"/>
        <v>108.3038574685558</v>
      </c>
      <c r="P232" s="123">
        <f t="shared" si="111"/>
        <v>82.794735957132858</v>
      </c>
      <c r="Q232" s="123">
        <f t="shared" si="111"/>
        <v>91.264862706447104</v>
      </c>
      <c r="R232" s="123">
        <f t="shared" ref="R232:V232" si="112">SUM(R233:R234)</f>
        <v>96.383149114740689</v>
      </c>
      <c r="S232" s="123">
        <f t="shared" si="112"/>
        <v>92.698657371025234</v>
      </c>
      <c r="T232" s="123">
        <f t="shared" si="112"/>
        <v>90.864078617477944</v>
      </c>
      <c r="U232" s="123">
        <f t="shared" si="112"/>
        <v>89.993007613408849</v>
      </c>
      <c r="V232" s="123">
        <f t="shared" si="112"/>
        <v>84.70891375125251</v>
      </c>
      <c r="W232" s="123">
        <f t="shared" ref="W232:Y232" si="113">SUM(W233:W234)</f>
        <v>98.970484459792061</v>
      </c>
      <c r="X232" s="123">
        <f t="shared" si="113"/>
        <v>83.875272827276206</v>
      </c>
      <c r="Y232" s="123">
        <f t="shared" si="113"/>
        <v>85.015009443680484</v>
      </c>
      <c r="DA232" s="130" t="s">
        <v>2864</v>
      </c>
    </row>
    <row r="233" spans="1:105" ht="12" customHeight="1" x14ac:dyDescent="0.25">
      <c r="A233" s="97" t="s">
        <v>198</v>
      </c>
      <c r="B233" s="99">
        <v>93.21254445888745</v>
      </c>
      <c r="C233" s="99">
        <v>112.92281493331221</v>
      </c>
      <c r="D233" s="99">
        <v>116.63529798122397</v>
      </c>
      <c r="E233" s="99">
        <v>112.36748558210492</v>
      </c>
      <c r="F233" s="99">
        <v>115.02549761170273</v>
      </c>
      <c r="G233" s="99">
        <v>124.04573515469542</v>
      </c>
      <c r="H233" s="99">
        <v>127.18570372697913</v>
      </c>
      <c r="I233" s="99">
        <v>78.624111705178507</v>
      </c>
      <c r="J233" s="99">
        <v>101.78440344993344</v>
      </c>
      <c r="K233" s="99">
        <v>101.35965586982049</v>
      </c>
      <c r="L233" s="99">
        <v>111.81673291002062</v>
      </c>
      <c r="M233" s="99">
        <v>90.918696965662193</v>
      </c>
      <c r="N233" s="99">
        <v>101.79195634218442</v>
      </c>
      <c r="O233" s="99">
        <v>107.93148939905822</v>
      </c>
      <c r="P233" s="99">
        <v>82.512428120596056</v>
      </c>
      <c r="Q233" s="99">
        <v>90.954676873745555</v>
      </c>
      <c r="R233" s="99">
        <v>96.055584381769478</v>
      </c>
      <c r="S233" s="99">
        <v>92.383773531856775</v>
      </c>
      <c r="T233" s="99">
        <v>90.556360394847587</v>
      </c>
      <c r="U233" s="99">
        <v>89.687222123166023</v>
      </c>
      <c r="V233" s="99">
        <v>84.422361676046037</v>
      </c>
      <c r="W233" s="99">
        <v>98.632383147921018</v>
      </c>
      <c r="X233" s="99">
        <v>83.594353919454988</v>
      </c>
      <c r="Y233" s="99">
        <v>84.729855740086521</v>
      </c>
      <c r="DA233" s="63" t="s">
        <v>2865</v>
      </c>
    </row>
    <row r="234" spans="1:105" ht="12" customHeight="1" x14ac:dyDescent="0.25">
      <c r="A234" s="97" t="s">
        <v>53</v>
      </c>
      <c r="B234" s="99">
        <v>0.37638300894272209</v>
      </c>
      <c r="C234" s="99">
        <v>0.44557416493204066</v>
      </c>
      <c r="D234" s="99">
        <v>0.45534114338833676</v>
      </c>
      <c r="E234" s="99">
        <v>0.41964685929585732</v>
      </c>
      <c r="F234" s="99">
        <v>0.43405762202763559</v>
      </c>
      <c r="G234" s="99">
        <v>0.45826628745002207</v>
      </c>
      <c r="H234" s="99">
        <v>0.4614895345992433</v>
      </c>
      <c r="I234" s="99">
        <v>0.28563462304217779</v>
      </c>
      <c r="J234" s="99">
        <v>0.36410852293014301</v>
      </c>
      <c r="K234" s="99">
        <v>0.35241483851790445</v>
      </c>
      <c r="L234" s="99">
        <v>0.38809734373734117</v>
      </c>
      <c r="M234" s="99">
        <v>0.31080795616605805</v>
      </c>
      <c r="N234" s="99">
        <v>0.35135941944914384</v>
      </c>
      <c r="O234" s="99">
        <v>0.37236806949758561</v>
      </c>
      <c r="P234" s="99">
        <v>0.28230783653680402</v>
      </c>
      <c r="Q234" s="99">
        <v>0.31018583270154809</v>
      </c>
      <c r="R234" s="99">
        <v>0.32756473297120497</v>
      </c>
      <c r="S234" s="99">
        <v>0.31488383916846019</v>
      </c>
      <c r="T234" s="99">
        <v>0.30771822263035942</v>
      </c>
      <c r="U234" s="99">
        <v>0.30578549024281987</v>
      </c>
      <c r="V234" s="99">
        <v>0.28655207520647019</v>
      </c>
      <c r="W234" s="99">
        <v>0.33810131187104275</v>
      </c>
      <c r="X234" s="99">
        <v>0.28091890782121287</v>
      </c>
      <c r="Y234" s="99">
        <v>0.28515370359396441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0.23820000898155261</v>
      </c>
      <c r="C235" s="123">
        <f t="shared" si="114"/>
        <v>0.29454892540566557</v>
      </c>
      <c r="D235" s="123">
        <f t="shared" si="114"/>
        <v>0.23263080390025437</v>
      </c>
      <c r="E235" s="123">
        <f t="shared" si="114"/>
        <v>0.7876634772626856</v>
      </c>
      <c r="F235" s="123">
        <f t="shared" si="114"/>
        <v>0.24578825441246141</v>
      </c>
      <c r="G235" s="123">
        <f t="shared" si="114"/>
        <v>0.35286625930534304</v>
      </c>
      <c r="H235" s="123">
        <f t="shared" si="114"/>
        <v>0.50862706943812341</v>
      </c>
      <c r="I235" s="123">
        <f t="shared" si="114"/>
        <v>0.27489058309845282</v>
      </c>
      <c r="J235" s="123">
        <f t="shared" si="114"/>
        <v>0.30582376084335894</v>
      </c>
      <c r="K235" s="123">
        <f t="shared" si="114"/>
        <v>0.3366708558912081</v>
      </c>
      <c r="L235" s="123">
        <f t="shared" si="114"/>
        <v>0.25752113498876444</v>
      </c>
      <c r="M235" s="123">
        <f t="shared" si="114"/>
        <v>0.20804874602576653</v>
      </c>
      <c r="N235" s="123">
        <f t="shared" si="114"/>
        <v>0.18768137884851394</v>
      </c>
      <c r="O235" s="123">
        <f t="shared" si="114"/>
        <v>0.19020361544475628</v>
      </c>
      <c r="P235" s="123">
        <f t="shared" si="114"/>
        <v>0.2174231452726379</v>
      </c>
      <c r="Q235" s="123">
        <f t="shared" si="114"/>
        <v>0.25094112681761782</v>
      </c>
      <c r="R235" s="123">
        <f t="shared" si="114"/>
        <v>0.33659109811217786</v>
      </c>
      <c r="S235" s="123">
        <f t="shared" si="114"/>
        <v>0.38995696753463244</v>
      </c>
      <c r="T235" s="123">
        <f t="shared" si="114"/>
        <v>0.48226190711180728</v>
      </c>
      <c r="U235" s="123">
        <f t="shared" si="114"/>
        <v>0.55755665112879815</v>
      </c>
      <c r="V235" s="123">
        <f t="shared" si="114"/>
        <v>0.68955582653200187</v>
      </c>
      <c r="W235" s="123">
        <f t="shared" si="114"/>
        <v>0.70177079255635588</v>
      </c>
      <c r="X235" s="123">
        <f t="shared" si="114"/>
        <v>0.50117963569766411</v>
      </c>
      <c r="Y235" s="123">
        <f t="shared" si="114"/>
        <v>0.48537213639136434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0.23820000898155261</v>
      </c>
      <c r="C236" s="99">
        <f>RES_hhdet_fecs!C129</f>
        <v>0.29454892540566557</v>
      </c>
      <c r="D236" s="99">
        <f>RES_hhdet_fecs!D129</f>
        <v>0.23263080390025437</v>
      </c>
      <c r="E236" s="99">
        <f>RES_hhdet_fecs!E129</f>
        <v>0.7876634772626856</v>
      </c>
      <c r="F236" s="99">
        <f>RES_hhdet_fecs!F129</f>
        <v>0.24578825441246141</v>
      </c>
      <c r="G236" s="99">
        <f>RES_hhdet_fecs!G129</f>
        <v>0.35286625930534304</v>
      </c>
      <c r="H236" s="99">
        <f>RES_hhdet_fecs!H129</f>
        <v>0.50862706943812341</v>
      </c>
      <c r="I236" s="99">
        <f>RES_hhdet_fecs!I129</f>
        <v>0.27489058309845282</v>
      </c>
      <c r="J236" s="99">
        <f>RES_hhdet_fecs!J129</f>
        <v>0.30582376084335894</v>
      </c>
      <c r="K236" s="99">
        <f>RES_hhdet_fecs!K129</f>
        <v>0.3366708558912081</v>
      </c>
      <c r="L236" s="99">
        <f>RES_hhdet_fecs!L129</f>
        <v>0.25752113498876444</v>
      </c>
      <c r="M236" s="99">
        <f>RES_hhdet_fecs!M129</f>
        <v>0.20804874602576653</v>
      </c>
      <c r="N236" s="99">
        <f>RES_hhdet_fecs!N129</f>
        <v>0.18768137884851394</v>
      </c>
      <c r="O236" s="99">
        <f>RES_hhdet_fecs!O129</f>
        <v>0.19020361544475628</v>
      </c>
      <c r="P236" s="99">
        <f>RES_hhdet_fecs!P129</f>
        <v>0.2174231452726379</v>
      </c>
      <c r="Q236" s="99">
        <f>RES_hhdet_fecs!Q129</f>
        <v>0.25094112681761782</v>
      </c>
      <c r="R236" s="99">
        <f>RES_hhdet_fecs!R129</f>
        <v>0.33659109811217786</v>
      </c>
      <c r="S236" s="99">
        <f>RES_hhdet_fecs!S129</f>
        <v>0.38995696753463244</v>
      </c>
      <c r="T236" s="99">
        <f>RES_hhdet_fecs!T129</f>
        <v>0.48226190711180728</v>
      </c>
      <c r="U236" s="99">
        <f>RES_hhdet_fecs!U129</f>
        <v>0.55755665112879815</v>
      </c>
      <c r="V236" s="99">
        <f>RES_hhdet_fecs!V129</f>
        <v>0.68955582653200187</v>
      </c>
      <c r="W236" s="99">
        <f>RES_hhdet_fecs!W129</f>
        <v>0.70177079255635588</v>
      </c>
      <c r="X236" s="99">
        <f>RES_hhdet_fecs!X129</f>
        <v>0.50117963569766411</v>
      </c>
      <c r="Y236" s="99">
        <f>RES_hhdet_fecs!Y129</f>
        <v>0.48537213639136434</v>
      </c>
      <c r="DA236" s="63" t="s">
        <v>2868</v>
      </c>
    </row>
    <row r="237" spans="1:105" ht="12" customHeight="1" x14ac:dyDescent="0.25">
      <c r="A237" s="121" t="s">
        <v>55</v>
      </c>
      <c r="B237" s="123">
        <v>11.00282557839911</v>
      </c>
      <c r="C237" s="123">
        <v>12.092334286737627</v>
      </c>
      <c r="D237" s="123">
        <v>13.178478566318018</v>
      </c>
      <c r="E237" s="123">
        <v>12.711831159317679</v>
      </c>
      <c r="F237" s="123">
        <v>12.453585688711035</v>
      </c>
      <c r="G237" s="123">
        <v>12.876505433014083</v>
      </c>
      <c r="H237" s="123">
        <v>14.254823529119433</v>
      </c>
      <c r="I237" s="123">
        <v>10.037474007996023</v>
      </c>
      <c r="J237" s="123">
        <v>11.823309935027057</v>
      </c>
      <c r="K237" s="123">
        <v>11.008044192950184</v>
      </c>
      <c r="L237" s="123">
        <v>12.367577415221099</v>
      </c>
      <c r="M237" s="123">
        <v>13.398984143428091</v>
      </c>
      <c r="N237" s="123">
        <v>13.651183466864177</v>
      </c>
      <c r="O237" s="123">
        <v>13.973242219257823</v>
      </c>
      <c r="P237" s="123">
        <v>12.901601041740069</v>
      </c>
      <c r="Q237" s="123">
        <v>13.6273661211295</v>
      </c>
      <c r="R237" s="123">
        <v>13.759797853223441</v>
      </c>
      <c r="S237" s="123">
        <v>14.14198583103056</v>
      </c>
      <c r="T237" s="123">
        <v>14.370345779445111</v>
      </c>
      <c r="U237" s="123">
        <v>13.961888003924656</v>
      </c>
      <c r="V237" s="123">
        <v>14.225916448289775</v>
      </c>
      <c r="W237" s="123">
        <v>13.990718155347198</v>
      </c>
      <c r="X237" s="123">
        <v>10.367134437902463</v>
      </c>
      <c r="Y237" s="123">
        <v>9.645627813279134</v>
      </c>
      <c r="DA237" s="130" t="s">
        <v>2869</v>
      </c>
    </row>
    <row r="238" spans="1:105" ht="12" customHeight="1" x14ac:dyDescent="0.25">
      <c r="A238" s="97" t="s">
        <v>128</v>
      </c>
      <c r="B238" s="99">
        <v>10.642983427264543</v>
      </c>
      <c r="C238" s="99">
        <v>11.866463714679256</v>
      </c>
      <c r="D238" s="99">
        <v>13.076826387889659</v>
      </c>
      <c r="E238" s="99">
        <v>12.510657906490005</v>
      </c>
      <c r="F238" s="99">
        <v>12.228753620504865</v>
      </c>
      <c r="G238" s="99">
        <v>12.79800884531476</v>
      </c>
      <c r="H238" s="99">
        <v>14.269169346302279</v>
      </c>
      <c r="I238" s="99">
        <v>9.6530049573364032</v>
      </c>
      <c r="J238" s="99">
        <v>11.588664799371461</v>
      </c>
      <c r="K238" s="99">
        <v>10.799893133781447</v>
      </c>
      <c r="L238" s="99">
        <v>12.17296941420954</v>
      </c>
      <c r="M238" s="99">
        <v>13.214022557890226</v>
      </c>
      <c r="N238" s="99">
        <v>13.358790186333124</v>
      </c>
      <c r="O238" s="99">
        <v>13.587866963830544</v>
      </c>
      <c r="P238" s="99">
        <v>12.61657162598968</v>
      </c>
      <c r="Q238" s="99">
        <v>13.357424195375925</v>
      </c>
      <c r="R238" s="99">
        <v>13.51602410049912</v>
      </c>
      <c r="S238" s="99">
        <v>13.848090632690445</v>
      </c>
      <c r="T238" s="99">
        <v>14.129588524902243</v>
      </c>
      <c r="U238" s="99">
        <v>13.740151809307056</v>
      </c>
      <c r="V238" s="99">
        <v>14.012733681057101</v>
      </c>
      <c r="W238" s="99">
        <v>13.873684361659352</v>
      </c>
      <c r="X238" s="99">
        <v>10.333162627869589</v>
      </c>
      <c r="Y238" s="99">
        <v>9.6347153515874631</v>
      </c>
      <c r="DA238" s="63" t="s">
        <v>2870</v>
      </c>
    </row>
    <row r="239" spans="1:105" ht="12" customHeight="1" x14ac:dyDescent="0.25">
      <c r="A239" s="97" t="s">
        <v>127</v>
      </c>
      <c r="B239" s="99">
        <v>9.224702721881874</v>
      </c>
      <c r="C239" s="99">
        <v>10.264843359607724</v>
      </c>
      <c r="D239" s="99">
        <v>11.285758560391907</v>
      </c>
      <c r="E239" s="99">
        <v>10.877336554405836</v>
      </c>
      <c r="F239" s="99">
        <v>10.639743129841891</v>
      </c>
      <c r="G239" s="99">
        <v>11.09405285032304</v>
      </c>
      <c r="H239" s="99">
        <v>12.34512893036708</v>
      </c>
      <c r="I239" s="99">
        <v>8.4600366139061514</v>
      </c>
      <c r="J239" s="99">
        <v>10.161463403743751</v>
      </c>
      <c r="K239" s="99">
        <v>9.4599017801865273</v>
      </c>
      <c r="L239" s="99">
        <v>11.088227827187419</v>
      </c>
      <c r="M239" s="99">
        <v>11.649252995536852</v>
      </c>
      <c r="N239" s="99">
        <v>11.98116934877973</v>
      </c>
      <c r="O239" s="99">
        <v>12.300680941282748</v>
      </c>
      <c r="P239" s="99">
        <v>11.301032256824028</v>
      </c>
      <c r="Q239" s="99">
        <v>12.046634363016764</v>
      </c>
      <c r="R239" s="99">
        <v>12.214280985871003</v>
      </c>
      <c r="S239" s="99">
        <v>12.627844820067747</v>
      </c>
      <c r="T239" s="99">
        <v>12.938952286870782</v>
      </c>
      <c r="U239" s="99">
        <v>12.60844740218276</v>
      </c>
      <c r="V239" s="99">
        <v>12.916965471158811</v>
      </c>
      <c r="W239" s="99">
        <v>12.825237622201703</v>
      </c>
      <c r="X239" s="99">
        <v>9.4550786769007811</v>
      </c>
      <c r="Y239" s="99">
        <v>8.83540902989761</v>
      </c>
      <c r="DA239" s="63" t="s">
        <v>2871</v>
      </c>
    </row>
    <row r="240" spans="1:105" ht="12" customHeight="1" x14ac:dyDescent="0.25">
      <c r="A240" s="100" t="s">
        <v>198</v>
      </c>
      <c r="B240" s="102">
        <v>2.6879273037269682</v>
      </c>
      <c r="C240" s="102">
        <v>2.831113381008262</v>
      </c>
      <c r="D240" s="102">
        <v>2.8476793261814586</v>
      </c>
      <c r="E240" s="102">
        <v>3.0245351341886955</v>
      </c>
      <c r="F240" s="102">
        <v>2.8653686557203044</v>
      </c>
      <c r="G240" s="102">
        <v>2.7167385686630672</v>
      </c>
      <c r="H240" s="102">
        <v>2.8579687414053847</v>
      </c>
      <c r="I240" s="102">
        <v>2.3389077312950346</v>
      </c>
      <c r="J240" s="102">
        <v>2.5875340296443436</v>
      </c>
      <c r="K240" s="102">
        <v>2.1918477335754583</v>
      </c>
      <c r="L240" s="102">
        <v>5.376081514759214</v>
      </c>
      <c r="M240" s="102">
        <v>2.5805132531964139</v>
      </c>
      <c r="N240" s="102">
        <v>3.395984389015914</v>
      </c>
      <c r="O240" s="102">
        <v>3.636207124943998</v>
      </c>
      <c r="P240" s="102">
        <v>2.4121465231773347</v>
      </c>
      <c r="Q240" s="102">
        <v>2.945891473484632</v>
      </c>
      <c r="R240" s="102">
        <v>2.8088375703634623</v>
      </c>
      <c r="S240" s="102">
        <v>3.2372564901253122</v>
      </c>
      <c r="T240" s="102">
        <v>3.2734247455781706</v>
      </c>
      <c r="U240" s="102">
        <v>2.9049665556308764</v>
      </c>
      <c r="V240" s="102">
        <v>3.0199669081954754</v>
      </c>
      <c r="W240" s="102">
        <v>3.0408536206644667</v>
      </c>
      <c r="X240" s="102">
        <v>0.86322883823927532</v>
      </c>
      <c r="Y240" s="102">
        <v>0.65716664740232844</v>
      </c>
      <c r="DA240" s="131" t="s">
        <v>2872</v>
      </c>
    </row>
    <row r="241" spans="1:105" ht="12" customHeight="1" x14ac:dyDescent="0.25">
      <c r="A241" s="103" t="s">
        <v>52</v>
      </c>
      <c r="B241" s="105">
        <v>6.5367754181549049</v>
      </c>
      <c r="C241" s="105">
        <v>7.4337299785994642</v>
      </c>
      <c r="D241" s="105">
        <v>8.4380792342104485</v>
      </c>
      <c r="E241" s="105">
        <v>7.8528014202171406</v>
      </c>
      <c r="F241" s="105">
        <v>7.7743744741215872</v>
      </c>
      <c r="G241" s="105">
        <v>8.3773142816599737</v>
      </c>
      <c r="H241" s="105">
        <v>9.4871601889616954</v>
      </c>
      <c r="I241" s="105">
        <v>6.1211288826111163</v>
      </c>
      <c r="J241" s="105">
        <v>7.573929374099408</v>
      </c>
      <c r="K241" s="105">
        <v>7.2680540466110708</v>
      </c>
      <c r="L241" s="105">
        <v>5.7121463124282021</v>
      </c>
      <c r="M241" s="105">
        <v>9.0687397423404388</v>
      </c>
      <c r="N241" s="105">
        <v>8.5851849597638132</v>
      </c>
      <c r="O241" s="105">
        <v>8.6644738163387487</v>
      </c>
      <c r="P241" s="105">
        <v>8.888885733646692</v>
      </c>
      <c r="Q241" s="105">
        <v>9.1007428895321301</v>
      </c>
      <c r="R241" s="105">
        <v>9.4054434155075413</v>
      </c>
      <c r="S241" s="105">
        <v>9.3905883299424335</v>
      </c>
      <c r="T241" s="105">
        <v>9.6655275412926134</v>
      </c>
      <c r="U241" s="105">
        <v>9.7034808465518854</v>
      </c>
      <c r="V241" s="105">
        <v>9.8969985629633346</v>
      </c>
      <c r="W241" s="105">
        <v>9.784384001537239</v>
      </c>
      <c r="X241" s="105">
        <v>8.5918498386615045</v>
      </c>
      <c r="Y241" s="105">
        <v>8.1782423824952826</v>
      </c>
      <c r="DA241" s="132" t="s">
        <v>2873</v>
      </c>
    </row>
    <row r="242" spans="1:105" ht="12" customHeight="1" x14ac:dyDescent="0.25">
      <c r="A242" s="106" t="s">
        <v>122</v>
      </c>
      <c r="B242" s="102">
        <v>15.258693293199102</v>
      </c>
      <c r="C242" s="102">
        <v>14.594545220220274</v>
      </c>
      <c r="D242" s="102">
        <v>14.482864558248918</v>
      </c>
      <c r="E242" s="102">
        <v>15.161831419657068</v>
      </c>
      <c r="F242" s="102">
        <v>15.095871728531561</v>
      </c>
      <c r="G242" s="102">
        <v>13.873221894181027</v>
      </c>
      <c r="H242" s="102">
        <v>14.249173386015709</v>
      </c>
      <c r="I242" s="102">
        <v>14.280463136900138</v>
      </c>
      <c r="J242" s="102">
        <v>14.437099527277308</v>
      </c>
      <c r="K242" s="102">
        <v>13.276785622300755</v>
      </c>
      <c r="L242" s="102">
        <v>14.441186652013197</v>
      </c>
      <c r="M242" s="102">
        <v>15.41808567334677</v>
      </c>
      <c r="N242" s="102">
        <v>16.348792191980731</v>
      </c>
      <c r="O242" s="102">
        <v>17.126091741839254</v>
      </c>
      <c r="P242" s="102">
        <v>15.182389073286796</v>
      </c>
      <c r="Q242" s="102">
        <v>15.841213186459186</v>
      </c>
      <c r="R242" s="102">
        <v>15.886767821398491</v>
      </c>
      <c r="S242" s="102">
        <v>16.68961237632621</v>
      </c>
      <c r="T242" s="102">
        <v>16.565310458679335</v>
      </c>
      <c r="U242" s="102">
        <v>16.044203923308654</v>
      </c>
      <c r="V242" s="102">
        <v>16.490363837132069</v>
      </c>
      <c r="W242" s="102">
        <v>15.833731851772683</v>
      </c>
      <c r="X242" s="102">
        <v>11.766165113680408</v>
      </c>
      <c r="Y242" s="102">
        <v>10.961939064317177</v>
      </c>
      <c r="DA242" s="131" t="s">
        <v>2874</v>
      </c>
    </row>
    <row r="243" spans="1:105" ht="12" customHeight="1" x14ac:dyDescent="0.25">
      <c r="A243" s="107" t="s">
        <v>121</v>
      </c>
      <c r="B243" s="105">
        <v>11.66416850355985</v>
      </c>
      <c r="C243" s="105">
        <v>11.147935627968085</v>
      </c>
      <c r="D243" s="105">
        <v>10.989527165745262</v>
      </c>
      <c r="E243" s="105">
        <v>11.656370136205153</v>
      </c>
      <c r="F243" s="105">
        <v>11.613696327292015</v>
      </c>
      <c r="G243" s="105">
        <v>10.622084009046132</v>
      </c>
      <c r="H243" s="105">
        <v>10.911028618482195</v>
      </c>
      <c r="I243" s="105">
        <v>11.136778775912493</v>
      </c>
      <c r="J243" s="105">
        <v>11.181339430795617</v>
      </c>
      <c r="K243" s="105">
        <v>10.21541135313084</v>
      </c>
      <c r="L243" s="105">
        <v>12.095741788487871</v>
      </c>
      <c r="M243" s="105">
        <v>11.870074063707472</v>
      </c>
      <c r="N243" s="105">
        <v>12.924200995890303</v>
      </c>
      <c r="O243" s="105">
        <v>13.675403865654333</v>
      </c>
      <c r="P243" s="105">
        <v>11.848782421147565</v>
      </c>
      <c r="Q243" s="105">
        <v>12.527659479942065</v>
      </c>
      <c r="R243" s="105">
        <v>12.552861320707212</v>
      </c>
      <c r="S243" s="105">
        <v>13.38861425053776</v>
      </c>
      <c r="T243" s="105">
        <v>13.39465038413636</v>
      </c>
      <c r="U243" s="105">
        <v>13.046208082569301</v>
      </c>
      <c r="V243" s="105">
        <v>13.543202308368725</v>
      </c>
      <c r="W243" s="105">
        <v>13.143725632189588</v>
      </c>
      <c r="X243" s="105">
        <v>9.5277868530093137</v>
      </c>
      <c r="Y243" s="105">
        <v>8.8758813874626892</v>
      </c>
      <c r="DA243" s="132" t="s">
        <v>2875</v>
      </c>
    </row>
    <row r="244" spans="1:105" ht="12" customHeight="1" x14ac:dyDescent="0.25">
      <c r="A244" s="108" t="s">
        <v>53</v>
      </c>
      <c r="B244" s="99">
        <v>3.8570592695087722</v>
      </c>
      <c r="C244" s="99">
        <v>3.4977878419214137</v>
      </c>
      <c r="D244" s="99">
        <v>3.1698869075802989</v>
      </c>
      <c r="E244" s="99">
        <v>3.6776623557316808</v>
      </c>
      <c r="F244" s="99">
        <v>3.5446847623822038</v>
      </c>
      <c r="G244" s="99">
        <v>2.9595589467570056</v>
      </c>
      <c r="H244" s="99">
        <v>2.8784148897778641</v>
      </c>
      <c r="I244" s="99">
        <v>3.4865774563595084</v>
      </c>
      <c r="J244" s="99">
        <v>3.2427252947216076</v>
      </c>
      <c r="K244" s="99">
        <v>2.7095368065135301</v>
      </c>
      <c r="L244" s="99">
        <v>6.4224065085042206</v>
      </c>
      <c r="M244" s="99">
        <v>3.0246553478862492</v>
      </c>
      <c r="N244" s="99">
        <v>4.1702214032529241</v>
      </c>
      <c r="O244" s="99">
        <v>4.5855752768711167</v>
      </c>
      <c r="P244" s="99">
        <v>2.9133509674254179</v>
      </c>
      <c r="Q244" s="99">
        <v>3.5086376475818324</v>
      </c>
      <c r="R244" s="99">
        <v>3.3105410333969694</v>
      </c>
      <c r="S244" s="99">
        <v>3.9048345092549788</v>
      </c>
      <c r="T244" s="99">
        <v>3.8205745114958214</v>
      </c>
      <c r="U244" s="99">
        <v>3.3760702062629648</v>
      </c>
      <c r="V244" s="99">
        <v>3.5466132575505083</v>
      </c>
      <c r="W244" s="99">
        <v>3.481383367861302</v>
      </c>
      <c r="X244" s="99">
        <v>0.99311471499052306</v>
      </c>
      <c r="Y244" s="99">
        <v>0.75580569652149499</v>
      </c>
      <c r="DA244" s="63" t="s">
        <v>2876</v>
      </c>
    </row>
    <row r="245" spans="1:105" ht="12" customHeight="1" x14ac:dyDescent="0.25">
      <c r="A245" s="108" t="s">
        <v>52</v>
      </c>
      <c r="B245" s="99">
        <v>7.8071092340510786</v>
      </c>
      <c r="C245" s="99">
        <v>7.6501477860466709</v>
      </c>
      <c r="D245" s="99">
        <v>7.819640258164962</v>
      </c>
      <c r="E245" s="99">
        <v>7.9787077804734752</v>
      </c>
      <c r="F245" s="99">
        <v>8.0690115649098111</v>
      </c>
      <c r="G245" s="99">
        <v>7.6625250622891263</v>
      </c>
      <c r="H245" s="99">
        <v>8.032613728704332</v>
      </c>
      <c r="I245" s="99">
        <v>7.6502013195529841</v>
      </c>
      <c r="J245" s="99">
        <v>7.938614136074011</v>
      </c>
      <c r="K245" s="99">
        <v>7.50587454661731</v>
      </c>
      <c r="L245" s="99">
        <v>5.6733352799836503</v>
      </c>
      <c r="M245" s="99">
        <v>8.8454187158212232</v>
      </c>
      <c r="N245" s="99">
        <v>8.7539795926373749</v>
      </c>
      <c r="O245" s="99">
        <v>9.0898285887832166</v>
      </c>
      <c r="P245" s="99">
        <v>8.9354314537221455</v>
      </c>
      <c r="Q245" s="99">
        <v>9.0190218323602327</v>
      </c>
      <c r="R245" s="99">
        <v>9.2423202873102426</v>
      </c>
      <c r="S245" s="99">
        <v>9.4837797412827829</v>
      </c>
      <c r="T245" s="99">
        <v>9.5740758726405399</v>
      </c>
      <c r="U245" s="99">
        <v>9.6701378763063381</v>
      </c>
      <c r="V245" s="99">
        <v>9.9965890508182174</v>
      </c>
      <c r="W245" s="99">
        <v>9.6623422643282897</v>
      </c>
      <c r="X245" s="99">
        <v>8.5346721380187915</v>
      </c>
      <c r="Y245" s="99">
        <v>8.120075690941194</v>
      </c>
      <c r="DA245" s="63" t="s">
        <v>2877</v>
      </c>
    </row>
    <row r="246" spans="1:105" ht="12" customHeight="1" x14ac:dyDescent="0.25">
      <c r="A246" s="121" t="s">
        <v>54</v>
      </c>
      <c r="B246" s="123">
        <v>9.4503873620003294</v>
      </c>
      <c r="C246" s="123">
        <v>9.4475501072812467</v>
      </c>
      <c r="D246" s="123">
        <v>9.5009686025213931</v>
      </c>
      <c r="E246" s="123">
        <v>9.0822114419554971</v>
      </c>
      <c r="F246" s="123">
        <v>8.1871705905429337</v>
      </c>
      <c r="G246" s="123">
        <v>8.3389444101434762</v>
      </c>
      <c r="H246" s="123">
        <v>8.377840077593099</v>
      </c>
      <c r="I246" s="123">
        <v>8.7443335939586451</v>
      </c>
      <c r="J246" s="123">
        <v>8.6605358200488798</v>
      </c>
      <c r="K246" s="123">
        <v>7.3416394871703234</v>
      </c>
      <c r="L246" s="123">
        <v>8.7345753935009647</v>
      </c>
      <c r="M246" s="123">
        <v>8.5774334005404445</v>
      </c>
      <c r="N246" s="123">
        <v>8.9350565465059937</v>
      </c>
      <c r="O246" s="123">
        <v>9.0510971030487788</v>
      </c>
      <c r="P246" s="123">
        <v>8.012988882642162</v>
      </c>
      <c r="Q246" s="123">
        <v>8.2625719042162515</v>
      </c>
      <c r="R246" s="123">
        <v>7.8272771591390242</v>
      </c>
      <c r="S246" s="123">
        <v>8.1953055812350399</v>
      </c>
      <c r="T246" s="123">
        <v>7.9657977597542793</v>
      </c>
      <c r="U246" s="123">
        <v>7.7263136579046501</v>
      </c>
      <c r="V246" s="123">
        <v>7.9662773365656889</v>
      </c>
      <c r="W246" s="123">
        <v>7.3540971601423211</v>
      </c>
      <c r="X246" s="123">
        <v>7.853050498700016</v>
      </c>
      <c r="Y246" s="123">
        <v>7.092552181549002</v>
      </c>
      <c r="DA246" s="130" t="s">
        <v>2878</v>
      </c>
    </row>
    <row r="247" spans="1:105" ht="12" customHeight="1" x14ac:dyDescent="0.25">
      <c r="A247" s="97" t="s">
        <v>50</v>
      </c>
      <c r="B247" s="99">
        <v>10.845974093706376</v>
      </c>
      <c r="C247" s="99">
        <v>10.380470862400946</v>
      </c>
      <c r="D247" s="99">
        <v>10.572730693787607</v>
      </c>
      <c r="E247" s="99">
        <v>9.9126047968319888</v>
      </c>
      <c r="F247" s="99">
        <v>9.695911957940778</v>
      </c>
      <c r="G247" s="99">
        <v>9.4150921513294623</v>
      </c>
      <c r="H247" s="99">
        <v>9.3507078171667644</v>
      </c>
      <c r="I247" s="99">
        <v>9.8847353933842381</v>
      </c>
      <c r="J247" s="99">
        <v>9.2740830468788165</v>
      </c>
      <c r="K247" s="99">
        <v>9.3793878045868944</v>
      </c>
      <c r="L247" s="99">
        <v>9.6189002264079715</v>
      </c>
      <c r="M247" s="99">
        <v>10.052219783081403</v>
      </c>
      <c r="N247" s="99">
        <v>10.065940310618235</v>
      </c>
      <c r="O247" s="99">
        <v>10.018919498697851</v>
      </c>
      <c r="P247" s="99">
        <v>10.013756773990817</v>
      </c>
      <c r="Q247" s="99">
        <v>9.8977402946819861</v>
      </c>
      <c r="R247" s="99">
        <v>9.0558741707036496</v>
      </c>
      <c r="S247" s="99">
        <v>9.7990908888843435</v>
      </c>
      <c r="T247" s="99">
        <v>9.5586697579152062</v>
      </c>
      <c r="U247" s="99">
        <v>9.5253268785049308</v>
      </c>
      <c r="V247" s="99">
        <v>10.298301611566311</v>
      </c>
      <c r="W247" s="99">
        <v>9.7916654731153177</v>
      </c>
      <c r="X247" s="99">
        <v>9.7085509225148456</v>
      </c>
      <c r="Y247" s="99">
        <v>9.0263354956708248</v>
      </c>
      <c r="DA247" s="63" t="s">
        <v>2879</v>
      </c>
    </row>
    <row r="248" spans="1:105" ht="12" customHeight="1" x14ac:dyDescent="0.25">
      <c r="A248" s="109" t="s">
        <v>120</v>
      </c>
      <c r="B248" s="110">
        <v>8.2779413064487422</v>
      </c>
      <c r="C248" s="110">
        <v>8.6835511488163473</v>
      </c>
      <c r="D248" s="110">
        <v>8.6255574443278711</v>
      </c>
      <c r="E248" s="110">
        <v>8.4073113897533744</v>
      </c>
      <c r="F248" s="110">
        <v>6.9329902210765981</v>
      </c>
      <c r="G248" s="110">
        <v>7.4626527652733854</v>
      </c>
      <c r="H248" s="110">
        <v>7.6221094444582356</v>
      </c>
      <c r="I248" s="110">
        <v>7.8667436548133987</v>
      </c>
      <c r="J248" s="110">
        <v>8.1947493610117625</v>
      </c>
      <c r="K248" s="110">
        <v>5.850520542317037</v>
      </c>
      <c r="L248" s="110">
        <v>8.1453100594366408</v>
      </c>
      <c r="M248" s="110">
        <v>7.6830766386889477</v>
      </c>
      <c r="N248" s="110">
        <v>8.3290370380613279</v>
      </c>
      <c r="O248" s="110">
        <v>8.5601143171977441</v>
      </c>
      <c r="P248" s="110">
        <v>7.0142507120691615</v>
      </c>
      <c r="Q248" s="110">
        <v>7.4760509932307331</v>
      </c>
      <c r="R248" s="110">
        <v>7.2850037944916233</v>
      </c>
      <c r="S248" s="110">
        <v>7.547184451593866</v>
      </c>
      <c r="T248" s="110">
        <v>7.3761250277764727</v>
      </c>
      <c r="U248" s="110">
        <v>7.1049320232954916</v>
      </c>
      <c r="V248" s="110">
        <v>7.2235767877219796</v>
      </c>
      <c r="W248" s="110">
        <v>6.6611154779053008</v>
      </c>
      <c r="X248" s="110">
        <v>7.3977758307695254</v>
      </c>
      <c r="Y248" s="110">
        <v>6.6768673421362408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91.124850071462561</v>
      </c>
      <c r="C250" s="118">
        <f t="shared" si="115"/>
        <v>108.39023274492392</v>
      </c>
      <c r="D250" s="118">
        <f t="shared" si="115"/>
        <v>112.52855559982804</v>
      </c>
      <c r="E250" s="118">
        <f t="shared" si="115"/>
        <v>109.8644593601926</v>
      </c>
      <c r="F250" s="118">
        <f t="shared" si="115"/>
        <v>110.34225608640276</v>
      </c>
      <c r="G250" s="118">
        <f t="shared" si="115"/>
        <v>118.74382326735075</v>
      </c>
      <c r="H250" s="118">
        <f t="shared" si="115"/>
        <v>123.10135565180784</v>
      </c>
      <c r="I250" s="118">
        <f t="shared" si="115"/>
        <v>79.601751721286021</v>
      </c>
      <c r="J250" s="118">
        <f t="shared" si="115"/>
        <v>100.23936046509218</v>
      </c>
      <c r="K250" s="118">
        <f t="shared" si="115"/>
        <v>98.387857216021487</v>
      </c>
      <c r="L250" s="118">
        <f t="shared" si="115"/>
        <v>109.53094782739738</v>
      </c>
      <c r="M250" s="118">
        <f t="shared" si="115"/>
        <v>93.608981582047278</v>
      </c>
      <c r="N250" s="118">
        <f t="shared" si="115"/>
        <v>104.06633042799824</v>
      </c>
      <c r="O250" s="118">
        <f t="shared" si="115"/>
        <v>110.58576165996169</v>
      </c>
      <c r="P250" s="118">
        <f t="shared" si="115"/>
        <v>87.619941859678988</v>
      </c>
      <c r="Q250" s="118">
        <f t="shared" si="115"/>
        <v>96.087106742157459</v>
      </c>
      <c r="R250" s="118">
        <f t="shared" ref="R250:V250" si="116">R251+R254+R256+R265</f>
        <v>101.06833657755534</v>
      </c>
      <c r="S250" s="118">
        <f t="shared" si="116"/>
        <v>99.358990834949367</v>
      </c>
      <c r="T250" s="118">
        <f t="shared" si="116"/>
        <v>98.816834345569021</v>
      </c>
      <c r="U250" s="118">
        <f t="shared" si="116"/>
        <v>98.389611589314683</v>
      </c>
      <c r="V250" s="118">
        <f t="shared" si="116"/>
        <v>95.218204810874383</v>
      </c>
      <c r="W250" s="118">
        <f t="shared" ref="W250:Y250" si="117">W251+W254+W256+W265</f>
        <v>107.42815801461143</v>
      </c>
      <c r="X250" s="118">
        <f t="shared" si="117"/>
        <v>91.011396977442701</v>
      </c>
      <c r="Y250" s="118">
        <f t="shared" si="117"/>
        <v>91.043422924454433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75.369609755673309</v>
      </c>
      <c r="C251" s="123">
        <f t="shared" si="118"/>
        <v>91.5410900619937</v>
      </c>
      <c r="D251" s="123">
        <f t="shared" si="118"/>
        <v>94.79147387817153</v>
      </c>
      <c r="E251" s="123">
        <f t="shared" si="118"/>
        <v>91.56956590224604</v>
      </c>
      <c r="F251" s="123">
        <f t="shared" si="118"/>
        <v>93.993843331599038</v>
      </c>
      <c r="G251" s="123">
        <f t="shared" si="118"/>
        <v>101.56320432497314</v>
      </c>
      <c r="H251" s="123">
        <f t="shared" si="118"/>
        <v>104.23964513521801</v>
      </c>
      <c r="I251" s="123">
        <f t="shared" si="118"/>
        <v>64.519018534364761</v>
      </c>
      <c r="J251" s="123">
        <f t="shared" si="118"/>
        <v>83.548969454712633</v>
      </c>
      <c r="K251" s="123">
        <f t="shared" si="118"/>
        <v>83.257696688851013</v>
      </c>
      <c r="L251" s="123">
        <f t="shared" si="118"/>
        <v>92.311221404495456</v>
      </c>
      <c r="M251" s="123">
        <f t="shared" si="118"/>
        <v>75.652650111244142</v>
      </c>
      <c r="N251" s="123">
        <f t="shared" si="118"/>
        <v>85.493655860366232</v>
      </c>
      <c r="O251" s="123">
        <f t="shared" si="118"/>
        <v>91.474947699291988</v>
      </c>
      <c r="P251" s="123">
        <f t="shared" si="118"/>
        <v>70.072226801345295</v>
      </c>
      <c r="Q251" s="123">
        <f t="shared" si="118"/>
        <v>77.49950532573088</v>
      </c>
      <c r="R251" s="123">
        <f t="shared" ref="R251:V251" si="119">SUM(R252:R253)</f>
        <v>82.197515350132392</v>
      </c>
      <c r="S251" s="123">
        <f t="shared" si="119"/>
        <v>79.504978093310299</v>
      </c>
      <c r="T251" s="123">
        <f t="shared" si="119"/>
        <v>78.347061899803165</v>
      </c>
      <c r="U251" s="123">
        <f t="shared" si="119"/>
        <v>77.955119924390914</v>
      </c>
      <c r="V251" s="123">
        <f t="shared" si="119"/>
        <v>73.644012923203903</v>
      </c>
      <c r="W251" s="123">
        <f t="shared" ref="W251:Y251" si="120">SUM(W252:W253)</f>
        <v>86.270030695005559</v>
      </c>
      <c r="X251" s="123">
        <f t="shared" si="120"/>
        <v>73.26730454954938</v>
      </c>
      <c r="Y251" s="123">
        <f t="shared" si="120"/>
        <v>74.482816206730718</v>
      </c>
      <c r="DA251" s="130" t="s">
        <v>3032</v>
      </c>
    </row>
    <row r="252" spans="1:105" ht="12" customHeight="1" x14ac:dyDescent="0.25">
      <c r="A252" s="97" t="s">
        <v>198</v>
      </c>
      <c r="B252" s="99">
        <v>74.993226746730585</v>
      </c>
      <c r="C252" s="99">
        <v>91.095515897061659</v>
      </c>
      <c r="D252" s="99">
        <v>94.336132734783192</v>
      </c>
      <c r="E252" s="99">
        <v>91.149919042950188</v>
      </c>
      <c r="F252" s="99">
        <v>93.559785709571401</v>
      </c>
      <c r="G252" s="99">
        <v>101.10493803752313</v>
      </c>
      <c r="H252" s="99">
        <v>103.77815560061877</v>
      </c>
      <c r="I252" s="99">
        <v>64.233383911322591</v>
      </c>
      <c r="J252" s="99">
        <v>83.184860931782495</v>
      </c>
      <c r="K252" s="99">
        <v>82.905281850333111</v>
      </c>
      <c r="L252" s="99">
        <v>91.923124060758113</v>
      </c>
      <c r="M252" s="99">
        <v>75.341842155078083</v>
      </c>
      <c r="N252" s="99">
        <v>85.142296440917093</v>
      </c>
      <c r="O252" s="99">
        <v>91.102579629794405</v>
      </c>
      <c r="P252" s="99">
        <v>69.789918964808493</v>
      </c>
      <c r="Q252" s="99">
        <v>77.18931949302933</v>
      </c>
      <c r="R252" s="99">
        <v>81.86995061716118</v>
      </c>
      <c r="S252" s="99">
        <v>79.19009425414184</v>
      </c>
      <c r="T252" s="99">
        <v>78.039343677172809</v>
      </c>
      <c r="U252" s="99">
        <v>77.649334434148088</v>
      </c>
      <c r="V252" s="99">
        <v>73.35746084799743</v>
      </c>
      <c r="W252" s="99">
        <v>85.931929383134516</v>
      </c>
      <c r="X252" s="99">
        <v>72.986385641728162</v>
      </c>
      <c r="Y252" s="99">
        <v>74.197662503136755</v>
      </c>
      <c r="DA252" s="63" t="s">
        <v>3033</v>
      </c>
    </row>
    <row r="253" spans="1:105" ht="12" customHeight="1" x14ac:dyDescent="0.25">
      <c r="A253" s="97" t="s">
        <v>53</v>
      </c>
      <c r="B253" s="99">
        <v>0.37638300894272209</v>
      </c>
      <c r="C253" s="99">
        <v>0.44557416493204066</v>
      </c>
      <c r="D253" s="99">
        <v>0.45534114338833676</v>
      </c>
      <c r="E253" s="99">
        <v>0.41964685929585732</v>
      </c>
      <c r="F253" s="99">
        <v>0.43405762202763559</v>
      </c>
      <c r="G253" s="99">
        <v>0.45826628745002207</v>
      </c>
      <c r="H253" s="99">
        <v>0.4614895345992433</v>
      </c>
      <c r="I253" s="99">
        <v>0.28563462304217779</v>
      </c>
      <c r="J253" s="99">
        <v>0.36410852293014301</v>
      </c>
      <c r="K253" s="99">
        <v>0.35241483851790445</v>
      </c>
      <c r="L253" s="99">
        <v>0.38809734373734117</v>
      </c>
      <c r="M253" s="99">
        <v>0.31080795616605805</v>
      </c>
      <c r="N253" s="99">
        <v>0.35135941944914384</v>
      </c>
      <c r="O253" s="99">
        <v>0.37236806949758561</v>
      </c>
      <c r="P253" s="99">
        <v>0.28230783653680402</v>
      </c>
      <c r="Q253" s="99">
        <v>0.31018583270154809</v>
      </c>
      <c r="R253" s="99">
        <v>0.32756473297120497</v>
      </c>
      <c r="S253" s="99">
        <v>0.31488383916846019</v>
      </c>
      <c r="T253" s="99">
        <v>0.30771822263035942</v>
      </c>
      <c r="U253" s="99">
        <v>0.30578549024281987</v>
      </c>
      <c r="V253" s="99">
        <v>0.28655207520647019</v>
      </c>
      <c r="W253" s="99">
        <v>0.33810131187104275</v>
      </c>
      <c r="X253" s="99">
        <v>0.28091890782121287</v>
      </c>
      <c r="Y253" s="99">
        <v>0.28515370359396441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0.43185790789644452</v>
      </c>
      <c r="C254" s="123">
        <f t="shared" si="121"/>
        <v>0.55537698533981072</v>
      </c>
      <c r="D254" s="123">
        <f t="shared" si="121"/>
        <v>0.45954036400089082</v>
      </c>
      <c r="E254" s="123">
        <f t="shared" si="121"/>
        <v>1.6356033368300535</v>
      </c>
      <c r="F254" s="123">
        <f t="shared" si="121"/>
        <v>0.54093549852357148</v>
      </c>
      <c r="G254" s="123">
        <f t="shared" si="121"/>
        <v>0.82627509540347233</v>
      </c>
      <c r="H254" s="123">
        <f t="shared" si="121"/>
        <v>1.2735992160173835</v>
      </c>
      <c r="I254" s="123">
        <f t="shared" si="121"/>
        <v>0.7101457680689488</v>
      </c>
      <c r="J254" s="123">
        <f t="shared" si="121"/>
        <v>0.79795300574019357</v>
      </c>
      <c r="K254" s="123">
        <f t="shared" si="121"/>
        <v>0.89578339480629021</v>
      </c>
      <c r="L254" s="123">
        <f t="shared" si="121"/>
        <v>0.70023389391570379</v>
      </c>
      <c r="M254" s="123">
        <f t="shared" si="121"/>
        <v>0.59525611819457358</v>
      </c>
      <c r="N254" s="123">
        <f t="shared" si="121"/>
        <v>0.58465580981093213</v>
      </c>
      <c r="O254" s="123">
        <f t="shared" si="121"/>
        <v>0.65340174209772295</v>
      </c>
      <c r="P254" s="123">
        <f t="shared" si="121"/>
        <v>0.78516587848744313</v>
      </c>
      <c r="Q254" s="123">
        <f t="shared" si="121"/>
        <v>0.92360618791440252</v>
      </c>
      <c r="R254" s="123">
        <f t="shared" si="121"/>
        <v>1.2611865976186978</v>
      </c>
      <c r="S254" s="123">
        <f t="shared" si="121"/>
        <v>1.4932703978616497</v>
      </c>
      <c r="T254" s="123">
        <f t="shared" si="121"/>
        <v>1.8789135021114713</v>
      </c>
      <c r="U254" s="123">
        <f t="shared" si="121"/>
        <v>2.2052435860902286</v>
      </c>
      <c r="V254" s="123">
        <f t="shared" si="121"/>
        <v>2.7549221360041845</v>
      </c>
      <c r="W254" s="123">
        <f t="shared" si="121"/>
        <v>2.8256074913472529</v>
      </c>
      <c r="X254" s="123">
        <f t="shared" si="121"/>
        <v>2.0257459003327658</v>
      </c>
      <c r="Y254" s="123">
        <f t="shared" si="121"/>
        <v>1.9673257206802781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0.43185790789644452</v>
      </c>
      <c r="C255" s="99">
        <f>RES_hhdet_tess!C129</f>
        <v>0.55537698533981072</v>
      </c>
      <c r="D255" s="99">
        <f>RES_hhdet_tess!D129</f>
        <v>0.45954036400089082</v>
      </c>
      <c r="E255" s="99">
        <f>RES_hhdet_tess!E129</f>
        <v>1.6356033368300535</v>
      </c>
      <c r="F255" s="99">
        <f>RES_hhdet_tess!F129</f>
        <v>0.54093549852357148</v>
      </c>
      <c r="G255" s="99">
        <f>RES_hhdet_tess!G129</f>
        <v>0.82627509540347233</v>
      </c>
      <c r="H255" s="99">
        <f>RES_hhdet_tess!H129</f>
        <v>1.2735992160173835</v>
      </c>
      <c r="I255" s="99">
        <f>RES_hhdet_tess!I129</f>
        <v>0.7101457680689488</v>
      </c>
      <c r="J255" s="99">
        <f>RES_hhdet_tess!J129</f>
        <v>0.79795300574019357</v>
      </c>
      <c r="K255" s="99">
        <f>RES_hhdet_tess!K129</f>
        <v>0.89578339480629021</v>
      </c>
      <c r="L255" s="99">
        <f>RES_hhdet_tess!L129</f>
        <v>0.70023389391570379</v>
      </c>
      <c r="M255" s="99">
        <f>RES_hhdet_tess!M129</f>
        <v>0.59525611819457358</v>
      </c>
      <c r="N255" s="99">
        <f>RES_hhdet_tess!N129</f>
        <v>0.58465580981093213</v>
      </c>
      <c r="O255" s="99">
        <f>RES_hhdet_tess!O129</f>
        <v>0.65340174209772295</v>
      </c>
      <c r="P255" s="99">
        <f>RES_hhdet_tess!P129</f>
        <v>0.78516587848744313</v>
      </c>
      <c r="Q255" s="99">
        <f>RES_hhdet_tess!Q129</f>
        <v>0.92360618791440252</v>
      </c>
      <c r="R255" s="99">
        <f>RES_hhdet_tess!R129</f>
        <v>1.2611865976186978</v>
      </c>
      <c r="S255" s="99">
        <f>RES_hhdet_tess!S129</f>
        <v>1.4932703978616497</v>
      </c>
      <c r="T255" s="99">
        <f>RES_hhdet_tess!T129</f>
        <v>1.8789135021114713</v>
      </c>
      <c r="U255" s="99">
        <f>RES_hhdet_tess!U129</f>
        <v>2.2052435860902286</v>
      </c>
      <c r="V255" s="99">
        <f>RES_hhdet_tess!V129</f>
        <v>2.7549221360041845</v>
      </c>
      <c r="W255" s="99">
        <f>RES_hhdet_tess!W129</f>
        <v>2.8256074913472529</v>
      </c>
      <c r="X255" s="99">
        <f>RES_hhdet_tess!X129</f>
        <v>2.0257459003327658</v>
      </c>
      <c r="Y255" s="99">
        <f>RES_hhdet_tess!Y129</f>
        <v>1.9673257206802781</v>
      </c>
      <c r="DA255" s="63" t="s">
        <v>3036</v>
      </c>
    </row>
    <row r="256" spans="1:105" ht="12" customHeight="1" x14ac:dyDescent="0.25">
      <c r="A256" s="121" t="s">
        <v>55</v>
      </c>
      <c r="B256" s="123">
        <v>8.8821326592696952</v>
      </c>
      <c r="C256" s="123">
        <v>9.7992762055650715</v>
      </c>
      <c r="D256" s="123">
        <v>10.739365815132816</v>
      </c>
      <c r="E256" s="123">
        <v>10.378725041739221</v>
      </c>
      <c r="F256" s="123">
        <v>10.19130024466063</v>
      </c>
      <c r="G256" s="123">
        <v>10.579612351044831</v>
      </c>
      <c r="H256" s="123">
        <v>11.744794279892423</v>
      </c>
      <c r="I256" s="123">
        <v>8.2705046792089369</v>
      </c>
      <c r="J256" s="123">
        <v>9.8067399173712069</v>
      </c>
      <c r="K256" s="123">
        <v>9.1600217486156001</v>
      </c>
      <c r="L256" s="123">
        <v>10.332765491121517</v>
      </c>
      <c r="M256" s="123">
        <v>11.273657808429506</v>
      </c>
      <c r="N256" s="123">
        <v>11.556107389129636</v>
      </c>
      <c r="O256" s="123">
        <v>11.891561083114166</v>
      </c>
      <c r="P256" s="123">
        <v>11.001683295790528</v>
      </c>
      <c r="Q256" s="123">
        <v>11.670253192912734</v>
      </c>
      <c r="R256" s="123">
        <v>11.856772295963154</v>
      </c>
      <c r="S256" s="123">
        <v>12.273434113625342</v>
      </c>
      <c r="T256" s="123">
        <v>12.575667988124147</v>
      </c>
      <c r="U256" s="123">
        <v>12.308580897182777</v>
      </c>
      <c r="V256" s="123">
        <v>12.633834060174642</v>
      </c>
      <c r="W256" s="123">
        <v>12.535457571546461</v>
      </c>
      <c r="X256" s="123">
        <v>9.3812462341186666</v>
      </c>
      <c r="Y256" s="123">
        <v>8.7833418688907532</v>
      </c>
      <c r="DA256" s="130" t="s">
        <v>3037</v>
      </c>
    </row>
    <row r="257" spans="1:105" ht="12" customHeight="1" x14ac:dyDescent="0.25">
      <c r="A257" s="97" t="s">
        <v>128</v>
      </c>
      <c r="B257" s="99">
        <v>8.7454810327893835</v>
      </c>
      <c r="C257" s="99">
        <v>9.7745347697420808</v>
      </c>
      <c r="D257" s="99">
        <v>10.802433299746429</v>
      </c>
      <c r="E257" s="99">
        <v>10.36542156328623</v>
      </c>
      <c r="F257" s="99">
        <v>10.159591263152254</v>
      </c>
      <c r="G257" s="99">
        <v>10.655288391279418</v>
      </c>
      <c r="H257" s="99">
        <v>11.898933498519547</v>
      </c>
      <c r="I257" s="99">
        <v>8.0974552935016284</v>
      </c>
      <c r="J257" s="99">
        <v>9.7663218860592185</v>
      </c>
      <c r="K257" s="99">
        <v>9.133743405094755</v>
      </c>
      <c r="L257" s="99">
        <v>10.338681551498329</v>
      </c>
      <c r="M257" s="99">
        <v>11.303087494430292</v>
      </c>
      <c r="N257" s="99">
        <v>11.52937943539925</v>
      </c>
      <c r="O257" s="99">
        <v>11.818914565911754</v>
      </c>
      <c r="P257" s="99">
        <v>10.994460800491735</v>
      </c>
      <c r="Q257" s="99">
        <v>11.684731178962744</v>
      </c>
      <c r="R257" s="99">
        <v>11.883926230210726</v>
      </c>
      <c r="S257" s="99">
        <v>12.259055939504256</v>
      </c>
      <c r="T257" s="99">
        <v>12.59015852724991</v>
      </c>
      <c r="U257" s="99">
        <v>12.31375768045746</v>
      </c>
      <c r="V257" s="99">
        <v>12.620480600967467</v>
      </c>
      <c r="W257" s="99">
        <v>12.54816148732017</v>
      </c>
      <c r="X257" s="99">
        <v>9.3838680229099509</v>
      </c>
      <c r="Y257" s="99">
        <v>8.7842944830602452</v>
      </c>
      <c r="DA257" s="63" t="s">
        <v>3038</v>
      </c>
    </row>
    <row r="258" spans="1:105" ht="12" customHeight="1" x14ac:dyDescent="0.25">
      <c r="A258" s="97" t="s">
        <v>127</v>
      </c>
      <c r="B258" s="99">
        <v>8.7454810327893835</v>
      </c>
      <c r="C258" s="99">
        <v>9.774376700605643</v>
      </c>
      <c r="D258" s="99">
        <v>10.802151982965796</v>
      </c>
      <c r="E258" s="99">
        <v>10.365479461989274</v>
      </c>
      <c r="F258" s="99">
        <v>10.159762933844201</v>
      </c>
      <c r="G258" s="99">
        <v>10.65465039321551</v>
      </c>
      <c r="H258" s="99">
        <v>11.89843268159707</v>
      </c>
      <c r="I258" s="99">
        <v>8.0970392923234851</v>
      </c>
      <c r="J258" s="99">
        <v>9.7659266479990947</v>
      </c>
      <c r="K258" s="99">
        <v>9.1333997088496055</v>
      </c>
      <c r="L258" s="99">
        <v>10.330470380453555</v>
      </c>
      <c r="M258" s="99">
        <v>11.299142722748991</v>
      </c>
      <c r="N258" s="99">
        <v>11.527391601535065</v>
      </c>
      <c r="O258" s="99">
        <v>11.820945402022312</v>
      </c>
      <c r="P258" s="99">
        <v>10.991607899063558</v>
      </c>
      <c r="Q258" s="99">
        <v>11.680208375369624</v>
      </c>
      <c r="R258" s="99">
        <v>11.879016662409647</v>
      </c>
      <c r="S258" s="99">
        <v>12.254916085385824</v>
      </c>
      <c r="T258" s="99">
        <v>12.585436348856151</v>
      </c>
      <c r="U258" s="99">
        <v>12.309690357616759</v>
      </c>
      <c r="V258" s="99">
        <v>12.617245592480609</v>
      </c>
      <c r="W258" s="99">
        <v>12.542541975163457</v>
      </c>
      <c r="X258" s="99">
        <v>9.3813344878087879</v>
      </c>
      <c r="Y258" s="99">
        <v>8.7821296482250446</v>
      </c>
      <c r="DA258" s="63" t="s">
        <v>3039</v>
      </c>
    </row>
    <row r="259" spans="1:105" ht="12" customHeight="1" x14ac:dyDescent="0.25">
      <c r="A259" s="100" t="s">
        <v>198</v>
      </c>
      <c r="B259" s="102">
        <v>2.2087056146344795</v>
      </c>
      <c r="C259" s="102">
        <v>2.3406467220061815</v>
      </c>
      <c r="D259" s="102">
        <v>2.3640727487553486</v>
      </c>
      <c r="E259" s="102">
        <v>2.5126780417721353</v>
      </c>
      <c r="F259" s="102">
        <v>2.3853884597226158</v>
      </c>
      <c r="G259" s="102">
        <v>2.2773361115555359</v>
      </c>
      <c r="H259" s="102">
        <v>2.4112724926353759</v>
      </c>
      <c r="I259" s="102">
        <v>1.975910409712371</v>
      </c>
      <c r="J259" s="102">
        <v>2.1919972738996858</v>
      </c>
      <c r="K259" s="102">
        <v>1.8653456622385332</v>
      </c>
      <c r="L259" s="102">
        <v>4.6183240680253528</v>
      </c>
      <c r="M259" s="102">
        <v>2.2304029804085541</v>
      </c>
      <c r="N259" s="102">
        <v>2.9422066417712514</v>
      </c>
      <c r="O259" s="102">
        <v>3.1564715856835668</v>
      </c>
      <c r="P259" s="102">
        <v>2.1027221654168651</v>
      </c>
      <c r="Q259" s="102">
        <v>2.5794654858374937</v>
      </c>
      <c r="R259" s="102">
        <v>2.4735732469021046</v>
      </c>
      <c r="S259" s="102">
        <v>2.864327755443389</v>
      </c>
      <c r="T259" s="102">
        <v>2.919908807563536</v>
      </c>
      <c r="U259" s="102">
        <v>2.6062095110648751</v>
      </c>
      <c r="V259" s="102">
        <v>2.7202470295172736</v>
      </c>
      <c r="W259" s="102">
        <v>2.7581579736262167</v>
      </c>
      <c r="X259" s="102">
        <v>0.78948464914728289</v>
      </c>
      <c r="Y259" s="102">
        <v>0.60388726572976148</v>
      </c>
      <c r="DA259" s="131" t="s">
        <v>3040</v>
      </c>
    </row>
    <row r="260" spans="1:105" ht="12" customHeight="1" x14ac:dyDescent="0.25">
      <c r="A260" s="103" t="s">
        <v>52</v>
      </c>
      <c r="B260" s="105">
        <v>6.5367754181549049</v>
      </c>
      <c r="C260" s="105">
        <v>7.4337299785994642</v>
      </c>
      <c r="D260" s="105">
        <v>8.4380792342104485</v>
      </c>
      <c r="E260" s="105">
        <v>7.8528014202171406</v>
      </c>
      <c r="F260" s="105">
        <v>7.7743744741215872</v>
      </c>
      <c r="G260" s="105">
        <v>8.3773142816599737</v>
      </c>
      <c r="H260" s="105">
        <v>9.4871601889616954</v>
      </c>
      <c r="I260" s="105">
        <v>6.1211288826111163</v>
      </c>
      <c r="J260" s="105">
        <v>7.573929374099408</v>
      </c>
      <c r="K260" s="105">
        <v>7.2680540466110708</v>
      </c>
      <c r="L260" s="105">
        <v>5.7121463124282021</v>
      </c>
      <c r="M260" s="105">
        <v>9.0687397423404388</v>
      </c>
      <c r="N260" s="105">
        <v>8.5851849597638132</v>
      </c>
      <c r="O260" s="105">
        <v>8.6644738163387487</v>
      </c>
      <c r="P260" s="105">
        <v>8.888885733646692</v>
      </c>
      <c r="Q260" s="105">
        <v>9.1007428895321301</v>
      </c>
      <c r="R260" s="105">
        <v>9.4054434155075413</v>
      </c>
      <c r="S260" s="105">
        <v>9.3905883299424335</v>
      </c>
      <c r="T260" s="105">
        <v>9.6655275412926134</v>
      </c>
      <c r="U260" s="105">
        <v>9.7034808465518854</v>
      </c>
      <c r="V260" s="105">
        <v>9.8969985629633346</v>
      </c>
      <c r="W260" s="105">
        <v>9.784384001537239</v>
      </c>
      <c r="X260" s="105">
        <v>8.5918498386615045</v>
      </c>
      <c r="Y260" s="105">
        <v>8.1782423824952826</v>
      </c>
      <c r="DA260" s="132" t="s">
        <v>3041</v>
      </c>
    </row>
    <row r="261" spans="1:105" ht="12" customHeight="1" x14ac:dyDescent="0.25">
      <c r="A261" s="106" t="s">
        <v>122</v>
      </c>
      <c r="B261" s="102">
        <v>10.448176556217046</v>
      </c>
      <c r="C261" s="102">
        <v>10.059694031496722</v>
      </c>
      <c r="D261" s="102">
        <v>10.00835376517605</v>
      </c>
      <c r="E261" s="102">
        <v>10.532381940798393</v>
      </c>
      <c r="F261" s="102">
        <v>10.545874368517918</v>
      </c>
      <c r="G261" s="102">
        <v>9.743160208296521</v>
      </c>
      <c r="H261" s="102">
        <v>10.064620010553968</v>
      </c>
      <c r="I261" s="102">
        <v>10.1150158315886</v>
      </c>
      <c r="J261" s="102">
        <v>10.229726584238374</v>
      </c>
      <c r="K261" s="102">
        <v>9.4235609431338681</v>
      </c>
      <c r="L261" s="102">
        <v>10.278401491661578</v>
      </c>
      <c r="M261" s="102">
        <v>11.026776965878462</v>
      </c>
      <c r="N261" s="102">
        <v>11.760961006793579</v>
      </c>
      <c r="O261" s="102">
        <v>12.400829817631953</v>
      </c>
      <c r="P261" s="102">
        <v>11.048311165246567</v>
      </c>
      <c r="Q261" s="102">
        <v>11.574373344938291</v>
      </c>
      <c r="R261" s="102">
        <v>11.667675577853501</v>
      </c>
      <c r="S261" s="102">
        <v>12.377427298245756</v>
      </c>
      <c r="T261" s="102">
        <v>12.470012696163847</v>
      </c>
      <c r="U261" s="102">
        <v>12.270190557715091</v>
      </c>
      <c r="V261" s="102">
        <v>12.749241128849222</v>
      </c>
      <c r="W261" s="102">
        <v>12.381040592282179</v>
      </c>
      <c r="X261" s="102">
        <v>9.2982151027671787</v>
      </c>
      <c r="Y261" s="102">
        <v>8.6998644453060461</v>
      </c>
      <c r="DA261" s="131" t="s">
        <v>3042</v>
      </c>
    </row>
    <row r="262" spans="1:105" ht="12" customHeight="1" x14ac:dyDescent="0.25">
      <c r="A262" s="107" t="s">
        <v>121</v>
      </c>
      <c r="B262" s="105">
        <v>10.448176556217046</v>
      </c>
      <c r="C262" s="105">
        <v>10.059690483513103</v>
      </c>
      <c r="D262" s="105">
        <v>10.008145553791991</v>
      </c>
      <c r="E262" s="105">
        <v>10.532133710192838</v>
      </c>
      <c r="F262" s="105">
        <v>10.545371196263062</v>
      </c>
      <c r="G262" s="105">
        <v>9.7424294400831961</v>
      </c>
      <c r="H262" s="105">
        <v>10.067771921974302</v>
      </c>
      <c r="I262" s="105">
        <v>10.121318552693069</v>
      </c>
      <c r="J262" s="105">
        <v>10.237626560571298</v>
      </c>
      <c r="K262" s="105">
        <v>9.4317168624900276</v>
      </c>
      <c r="L262" s="105">
        <v>10.260646644753189</v>
      </c>
      <c r="M262" s="105">
        <v>11.01481191568103</v>
      </c>
      <c r="N262" s="105">
        <v>11.754996407163022</v>
      </c>
      <c r="O262" s="105">
        <v>12.400798956328023</v>
      </c>
      <c r="P262" s="105">
        <v>11.049629515048149</v>
      </c>
      <c r="Q262" s="105">
        <v>11.575974888951517</v>
      </c>
      <c r="R262" s="105">
        <v>11.669456703716811</v>
      </c>
      <c r="S262" s="105">
        <v>12.378438841123934</v>
      </c>
      <c r="T262" s="105">
        <v>12.467160576452837</v>
      </c>
      <c r="U262" s="105">
        <v>12.268014025703605</v>
      </c>
      <c r="V262" s="105">
        <v>12.74677661965103</v>
      </c>
      <c r="W262" s="105">
        <v>12.383527999741942</v>
      </c>
      <c r="X262" s="105">
        <v>9.3187525878974249</v>
      </c>
      <c r="Y262" s="105">
        <v>8.7193733868171286</v>
      </c>
      <c r="DA262" s="132" t="s">
        <v>3043</v>
      </c>
    </row>
    <row r="263" spans="1:105" ht="12" customHeight="1" x14ac:dyDescent="0.25">
      <c r="A263" s="108" t="s">
        <v>53</v>
      </c>
      <c r="B263" s="99">
        <v>2.64106732216597</v>
      </c>
      <c r="C263" s="99">
        <v>2.4095426974664345</v>
      </c>
      <c r="D263" s="99">
        <v>2.188505295627027</v>
      </c>
      <c r="E263" s="99">
        <v>2.5534259297193644</v>
      </c>
      <c r="F263" s="99">
        <v>2.4763596313532492</v>
      </c>
      <c r="G263" s="99">
        <v>2.0799043777940707</v>
      </c>
      <c r="H263" s="99">
        <v>2.0351581932699707</v>
      </c>
      <c r="I263" s="99">
        <v>2.471117233140085</v>
      </c>
      <c r="J263" s="99">
        <v>2.2990124244972883</v>
      </c>
      <c r="K263" s="99">
        <v>1.9258423158727169</v>
      </c>
      <c r="L263" s="99">
        <v>4.5873113647695378</v>
      </c>
      <c r="M263" s="99">
        <v>2.1693931998598091</v>
      </c>
      <c r="N263" s="99">
        <v>3.0010168145256468</v>
      </c>
      <c r="O263" s="99">
        <v>3.3109703675448068</v>
      </c>
      <c r="P263" s="99">
        <v>2.1141980613260007</v>
      </c>
      <c r="Q263" s="99">
        <v>2.5569530565912864</v>
      </c>
      <c r="R263" s="99">
        <v>2.4271364164065679</v>
      </c>
      <c r="S263" s="99">
        <v>2.894659099841149</v>
      </c>
      <c r="T263" s="99">
        <v>2.8930847038122964</v>
      </c>
      <c r="U263" s="99">
        <v>2.5978761493972686</v>
      </c>
      <c r="V263" s="99">
        <v>2.7501875688328119</v>
      </c>
      <c r="W263" s="99">
        <v>2.7211857354136555</v>
      </c>
      <c r="X263" s="99">
        <v>0.78408044987863412</v>
      </c>
      <c r="Y263" s="99">
        <v>0.59929769587593396</v>
      </c>
      <c r="DA263" s="63" t="s">
        <v>3044</v>
      </c>
    </row>
    <row r="264" spans="1:105" ht="12" customHeight="1" x14ac:dyDescent="0.25">
      <c r="A264" s="108" t="s">
        <v>52</v>
      </c>
      <c r="B264" s="99">
        <v>7.8071092340510786</v>
      </c>
      <c r="C264" s="99">
        <v>7.6501477860466709</v>
      </c>
      <c r="D264" s="99">
        <v>7.819640258164962</v>
      </c>
      <c r="E264" s="99">
        <v>7.9787077804734752</v>
      </c>
      <c r="F264" s="99">
        <v>8.0690115649098111</v>
      </c>
      <c r="G264" s="99">
        <v>7.6625250622891263</v>
      </c>
      <c r="H264" s="99">
        <v>8.032613728704332</v>
      </c>
      <c r="I264" s="99">
        <v>7.6502013195529841</v>
      </c>
      <c r="J264" s="99">
        <v>7.938614136074011</v>
      </c>
      <c r="K264" s="99">
        <v>7.50587454661731</v>
      </c>
      <c r="L264" s="99">
        <v>5.6733352799836503</v>
      </c>
      <c r="M264" s="99">
        <v>8.8454187158212232</v>
      </c>
      <c r="N264" s="99">
        <v>8.7539795926373749</v>
      </c>
      <c r="O264" s="99">
        <v>9.0898285887832166</v>
      </c>
      <c r="P264" s="99">
        <v>8.9354314537221455</v>
      </c>
      <c r="Q264" s="99">
        <v>9.0190218323602327</v>
      </c>
      <c r="R264" s="99">
        <v>9.2423202873102426</v>
      </c>
      <c r="S264" s="99">
        <v>9.4837797412827829</v>
      </c>
      <c r="T264" s="99">
        <v>9.5740758726405399</v>
      </c>
      <c r="U264" s="99">
        <v>9.6701378763063381</v>
      </c>
      <c r="V264" s="99">
        <v>9.9965890508182174</v>
      </c>
      <c r="W264" s="99">
        <v>9.6623422643282897</v>
      </c>
      <c r="X264" s="99">
        <v>8.5346721380187915</v>
      </c>
      <c r="Y264" s="99">
        <v>8.120075690941194</v>
      </c>
      <c r="DA264" s="63" t="s">
        <v>3045</v>
      </c>
    </row>
    <row r="265" spans="1:105" ht="12" customHeight="1" x14ac:dyDescent="0.25">
      <c r="A265" s="121" t="s">
        <v>54</v>
      </c>
      <c r="B265" s="123">
        <v>6.4412497486231102</v>
      </c>
      <c r="C265" s="123">
        <v>6.49448949202535</v>
      </c>
      <c r="D265" s="123">
        <v>6.5381755425228016</v>
      </c>
      <c r="E265" s="123">
        <v>6.2805650793772791</v>
      </c>
      <c r="F265" s="123">
        <v>5.6161770116195262</v>
      </c>
      <c r="G265" s="123">
        <v>5.7747314959293048</v>
      </c>
      <c r="H265" s="123">
        <v>5.8433170206800229</v>
      </c>
      <c r="I265" s="123">
        <v>6.102082739643361</v>
      </c>
      <c r="J265" s="123">
        <v>6.0856980872681348</v>
      </c>
      <c r="K265" s="123">
        <v>5.0743553837485855</v>
      </c>
      <c r="L265" s="123">
        <v>6.1867270378646957</v>
      </c>
      <c r="M265" s="123">
        <v>6.0874175441790612</v>
      </c>
      <c r="N265" s="123">
        <v>6.4319113686914386</v>
      </c>
      <c r="O265" s="123">
        <v>6.5658511354578089</v>
      </c>
      <c r="P265" s="123">
        <v>5.7608658840557236</v>
      </c>
      <c r="Q265" s="123">
        <v>5.9937420355994382</v>
      </c>
      <c r="R265" s="123">
        <v>5.7528623338410885</v>
      </c>
      <c r="S265" s="123">
        <v>6.0873082301520727</v>
      </c>
      <c r="T265" s="123">
        <v>6.0151909555302341</v>
      </c>
      <c r="U265" s="123">
        <v>5.9206671816507495</v>
      </c>
      <c r="V265" s="123">
        <v>6.1854356914916586</v>
      </c>
      <c r="W265" s="123">
        <v>5.7970622567121506</v>
      </c>
      <c r="X265" s="123">
        <v>6.3371002934418854</v>
      </c>
      <c r="Y265" s="123">
        <v>5.8099391281526716</v>
      </c>
      <c r="DA265" s="130" t="s">
        <v>3046</v>
      </c>
    </row>
    <row r="266" spans="1:105" ht="12" customHeight="1" x14ac:dyDescent="0.25">
      <c r="A266" s="97" t="s">
        <v>50</v>
      </c>
      <c r="B266" s="99">
        <v>6.6361821513813437</v>
      </c>
      <c r="C266" s="99">
        <v>6.3609375684052738</v>
      </c>
      <c r="D266" s="99">
        <v>6.4891541291696235</v>
      </c>
      <c r="E266" s="99">
        <v>6.0941774463656042</v>
      </c>
      <c r="F266" s="99">
        <v>5.9712093543457243</v>
      </c>
      <c r="G266" s="99">
        <v>5.8075474180034972</v>
      </c>
      <c r="H266" s="99">
        <v>5.7778571166572537</v>
      </c>
      <c r="I266" s="99">
        <v>6.11292029467727</v>
      </c>
      <c r="J266" s="99">
        <v>5.7355489941358906</v>
      </c>
      <c r="K266" s="99">
        <v>5.8014801413093497</v>
      </c>
      <c r="L266" s="99">
        <v>5.951189219959975</v>
      </c>
      <c r="M266" s="99">
        <v>6.2212396202013727</v>
      </c>
      <c r="N266" s="99">
        <v>6.2315313267164223</v>
      </c>
      <c r="O266" s="99">
        <v>6.2036274668661076</v>
      </c>
      <c r="P266" s="99">
        <v>6.200662513689708</v>
      </c>
      <c r="Q266" s="99">
        <v>6.1293611286354288</v>
      </c>
      <c r="R266" s="99">
        <v>5.6092259867380934</v>
      </c>
      <c r="S266" s="99">
        <v>6.0732738969965263</v>
      </c>
      <c r="T266" s="99">
        <v>5.9311566937721034</v>
      </c>
      <c r="U266" s="99">
        <v>5.9196925709606276</v>
      </c>
      <c r="V266" s="99">
        <v>6.409050699229323</v>
      </c>
      <c r="W266" s="99">
        <v>6.099993912138876</v>
      </c>
      <c r="X266" s="99">
        <v>6.0518363645737683</v>
      </c>
      <c r="Y266" s="99">
        <v>5.631300631982997</v>
      </c>
      <c r="DA266" s="63" t="s">
        <v>3047</v>
      </c>
    </row>
    <row r="267" spans="1:105" ht="12" customHeight="1" x14ac:dyDescent="0.25">
      <c r="A267" s="109" t="s">
        <v>120</v>
      </c>
      <c r="B267" s="110">
        <v>6.2774851315479001</v>
      </c>
      <c r="C267" s="110">
        <v>6.6038594786901132</v>
      </c>
      <c r="D267" s="110">
        <v>6.5782160445983022</v>
      </c>
      <c r="E267" s="110">
        <v>6.4320511462041488</v>
      </c>
      <c r="F267" s="110">
        <v>5.3210471739981084</v>
      </c>
      <c r="G267" s="110">
        <v>5.748009962043418</v>
      </c>
      <c r="H267" s="110">
        <v>5.8941667433090768</v>
      </c>
      <c r="I267" s="110">
        <v>6.0937427587107775</v>
      </c>
      <c r="J267" s="110">
        <v>6.3515206663510861</v>
      </c>
      <c r="K267" s="110">
        <v>4.5422830507701537</v>
      </c>
      <c r="L267" s="110">
        <v>6.3436764593755166</v>
      </c>
      <c r="M267" s="110">
        <v>6.0062636360657029</v>
      </c>
      <c r="N267" s="110">
        <v>6.5392912943685468</v>
      </c>
      <c r="O267" s="110">
        <v>6.7496096294809407</v>
      </c>
      <c r="P267" s="110">
        <v>5.5413293335122518</v>
      </c>
      <c r="Q267" s="110">
        <v>5.9285088441901328</v>
      </c>
      <c r="R267" s="110">
        <v>5.8162599853867389</v>
      </c>
      <c r="S267" s="110">
        <v>6.0929797797136915</v>
      </c>
      <c r="T267" s="110">
        <v>6.0462999917665838</v>
      </c>
      <c r="U267" s="110">
        <v>5.9210038135202661</v>
      </c>
      <c r="V267" s="110">
        <v>6.1142190276014814</v>
      </c>
      <c r="W267" s="110">
        <v>5.7109411469720817</v>
      </c>
      <c r="X267" s="110">
        <v>6.4070940475909497</v>
      </c>
      <c r="Y267" s="110">
        <v>5.8483391464230481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1.1248451196283711</v>
      </c>
      <c r="C269" s="118">
        <f t="shared" si="122"/>
        <v>1.0616476071860976</v>
      </c>
      <c r="D269" s="118">
        <f t="shared" si="122"/>
        <v>1.0797582065108873</v>
      </c>
      <c r="E269" s="118">
        <f t="shared" si="122"/>
        <v>1.009573526982634</v>
      </c>
      <c r="F269" s="118">
        <f t="shared" si="122"/>
        <v>0.99979725267101893</v>
      </c>
      <c r="G269" s="118">
        <f t="shared" si="122"/>
        <v>0.95990343541026668</v>
      </c>
      <c r="H269" s="118">
        <f t="shared" si="122"/>
        <v>0.928644034898228</v>
      </c>
      <c r="I269" s="118">
        <f t="shared" si="122"/>
        <v>0.97649305736578274</v>
      </c>
      <c r="J269" s="118">
        <f t="shared" si="122"/>
        <v>0.90914670268221653</v>
      </c>
      <c r="K269" s="118">
        <f t="shared" si="122"/>
        <v>0.90029184871570256</v>
      </c>
      <c r="L269" s="118">
        <f t="shared" si="122"/>
        <v>0.87375858886188129</v>
      </c>
      <c r="M269" s="118">
        <f t="shared" si="122"/>
        <v>0.86201203372164215</v>
      </c>
      <c r="N269" s="118">
        <f t="shared" si="122"/>
        <v>0.79780578692893245</v>
      </c>
      <c r="O269" s="118">
        <f t="shared" si="122"/>
        <v>0.76598755845531119</v>
      </c>
      <c r="P269" s="118">
        <f t="shared" si="122"/>
        <v>0.75740959576361244</v>
      </c>
      <c r="Q269" s="118">
        <f t="shared" si="122"/>
        <v>0.73023015735625951</v>
      </c>
      <c r="R269" s="118">
        <f t="shared" ref="R269:V269" si="123">R270+R273+R275+R284</f>
        <v>0.62993210027003343</v>
      </c>
      <c r="S269" s="118">
        <f t="shared" si="123"/>
        <v>0.64065391401725413</v>
      </c>
      <c r="T269" s="118">
        <f t="shared" si="123"/>
        <v>0.58664748027637548</v>
      </c>
      <c r="U269" s="118">
        <f t="shared" si="123"/>
        <v>0.55549984269178465</v>
      </c>
      <c r="V269" s="118">
        <f t="shared" si="123"/>
        <v>0.5650735220323363</v>
      </c>
      <c r="W269" s="118">
        <f t="shared" ref="W269:Y269" si="124">W270+W273+W275+W284</f>
        <v>0.49236768163104017</v>
      </c>
      <c r="X269" s="118">
        <f t="shared" si="124"/>
        <v>0.43451230682259034</v>
      </c>
      <c r="Y269" s="118">
        <f t="shared" si="124"/>
        <v>0.36277550424206623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1.1248451196283711</v>
      </c>
      <c r="C284" s="123">
        <v>1.0616476071860976</v>
      </c>
      <c r="D284" s="123">
        <v>1.0797582065108873</v>
      </c>
      <c r="E284" s="123">
        <v>1.009573526982634</v>
      </c>
      <c r="F284" s="123">
        <v>0.99979725267101893</v>
      </c>
      <c r="G284" s="123">
        <v>0.95990343541026668</v>
      </c>
      <c r="H284" s="123">
        <v>0.928644034898228</v>
      </c>
      <c r="I284" s="123">
        <v>0.97649305736578274</v>
      </c>
      <c r="J284" s="123">
        <v>0.90914670268221653</v>
      </c>
      <c r="K284" s="123">
        <v>0.90029184871570256</v>
      </c>
      <c r="L284" s="123">
        <v>0.87375858886188129</v>
      </c>
      <c r="M284" s="123">
        <v>0.86201203372164215</v>
      </c>
      <c r="N284" s="123">
        <v>0.79780578692893245</v>
      </c>
      <c r="O284" s="123">
        <v>0.76598755845531119</v>
      </c>
      <c r="P284" s="123">
        <v>0.75740959576361244</v>
      </c>
      <c r="Q284" s="123">
        <v>0.73023015735625951</v>
      </c>
      <c r="R284" s="123">
        <v>0.62993210027003343</v>
      </c>
      <c r="S284" s="123">
        <v>0.64065391401725413</v>
      </c>
      <c r="T284" s="123">
        <v>0.58664748027637548</v>
      </c>
      <c r="U284" s="123">
        <v>0.55549984269178465</v>
      </c>
      <c r="V284" s="123">
        <v>0.5650735220323363</v>
      </c>
      <c r="W284" s="123">
        <v>0.49236768163104017</v>
      </c>
      <c r="X284" s="123">
        <v>0.43451230682259034</v>
      </c>
      <c r="Y284" s="123">
        <v>0.36277550424206623</v>
      </c>
      <c r="DA284" s="130" t="s">
        <v>3214</v>
      </c>
    </row>
    <row r="285" spans="1:105" ht="12" customHeight="1" x14ac:dyDescent="0.25">
      <c r="A285" s="97" t="s">
        <v>50</v>
      </c>
      <c r="B285" s="99">
        <v>2.4637714751263404</v>
      </c>
      <c r="C285" s="99">
        <v>2.3580277611029992</v>
      </c>
      <c r="D285" s="99">
        <v>2.4017015044007923</v>
      </c>
      <c r="E285" s="99">
        <v>2.2517473056483555</v>
      </c>
      <c r="F285" s="99">
        <v>2.2025233603658281</v>
      </c>
      <c r="G285" s="99">
        <v>2.1387323330960015</v>
      </c>
      <c r="H285" s="99">
        <v>2.1241067877476025</v>
      </c>
      <c r="I285" s="99">
        <v>2.2454164919611634</v>
      </c>
      <c r="J285" s="99">
        <v>2.1067007049289921</v>
      </c>
      <c r="K285" s="99">
        <v>2.1306217336899596</v>
      </c>
      <c r="L285" s="99">
        <v>2.1850293754308354</v>
      </c>
      <c r="M285" s="99">
        <v>2.2834622459247718</v>
      </c>
      <c r="N285" s="99">
        <v>2.2865790009600384</v>
      </c>
      <c r="O285" s="99">
        <v>2.2758977533242044</v>
      </c>
      <c r="P285" s="99">
        <v>2.2747249887797545</v>
      </c>
      <c r="Q285" s="99">
        <v>2.2483706853399608</v>
      </c>
      <c r="R285" s="99">
        <v>2.0571323766170417</v>
      </c>
      <c r="S285" s="99">
        <v>2.2259614863189676</v>
      </c>
      <c r="T285" s="99">
        <v>2.1713474222080182</v>
      </c>
      <c r="U285" s="99">
        <v>2.1637732537211809</v>
      </c>
      <c r="V285" s="99">
        <v>2.339362194083404</v>
      </c>
      <c r="W285" s="99">
        <v>2.2242747288728761</v>
      </c>
      <c r="X285" s="99">
        <v>2.2053944275584731</v>
      </c>
      <c r="Y285" s="99">
        <v>2.0504223711965852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80.450187901579341</v>
      </c>
      <c r="D290" s="117">
        <f t="shared" si="129"/>
        <v>76.110595236477096</v>
      </c>
      <c r="E290" s="117">
        <f t="shared" si="129"/>
        <v>79.727586888528151</v>
      </c>
      <c r="F290" s="117">
        <f t="shared" si="129"/>
        <v>68.761687878915382</v>
      </c>
      <c r="G290" s="117">
        <f t="shared" si="129"/>
        <v>34.597021789024232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45.235081140303649</v>
      </c>
      <c r="M290" s="117">
        <f t="shared" si="129"/>
        <v>40.999067754798673</v>
      </c>
      <c r="N290" s="117">
        <f t="shared" si="129"/>
        <v>52.746806123641186</v>
      </c>
      <c r="O290" s="117">
        <f t="shared" si="129"/>
        <v>58.275584112592888</v>
      </c>
      <c r="P290" s="117">
        <f t="shared" si="129"/>
        <v>41.24219956721462</v>
      </c>
      <c r="Q290" s="117">
        <f t="shared" si="129"/>
        <v>49.266825656488685</v>
      </c>
      <c r="R290" s="117">
        <f t="shared" ref="R290:V290" si="130">R291+R294+R296+R305</f>
        <v>44.144423466506829</v>
      </c>
      <c r="S290" s="117">
        <f t="shared" si="130"/>
        <v>39.347595528570963</v>
      </c>
      <c r="T290" s="117">
        <f t="shared" si="130"/>
        <v>37.373265998122477</v>
      </c>
      <c r="U290" s="117">
        <f t="shared" si="130"/>
        <v>32.542928592389188</v>
      </c>
      <c r="V290" s="117">
        <f t="shared" si="130"/>
        <v>24.42568030541096</v>
      </c>
      <c r="W290" s="117">
        <f t="shared" ref="W290:Y290" si="131">W291+W294+W296+W305</f>
        <v>21.761943148306404</v>
      </c>
      <c r="X290" s="117">
        <f t="shared" si="131"/>
        <v>14.621255360895509</v>
      </c>
      <c r="Y290" s="117">
        <f t="shared" si="131"/>
        <v>18.754397837428193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68.407501819327592</v>
      </c>
      <c r="D291" s="122">
        <f t="shared" si="132"/>
        <v>64.635741248970703</v>
      </c>
      <c r="E291" s="122">
        <f t="shared" si="132"/>
        <v>67.586597168324772</v>
      </c>
      <c r="F291" s="122">
        <f t="shared" si="132"/>
        <v>58.840028185374791</v>
      </c>
      <c r="G291" s="122">
        <f t="shared" si="132"/>
        <v>29.829989249770414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38.187280306771036</v>
      </c>
      <c r="M291" s="122">
        <f t="shared" si="132"/>
        <v>33.08987957709833</v>
      </c>
      <c r="N291" s="122">
        <f t="shared" si="132"/>
        <v>43.099879860887384</v>
      </c>
      <c r="O291" s="122">
        <f t="shared" si="132"/>
        <v>47.785240133274385</v>
      </c>
      <c r="P291" s="122">
        <f t="shared" si="132"/>
        <v>32.54051793085133</v>
      </c>
      <c r="Q291" s="122">
        <f t="shared" si="132"/>
        <v>39.258439774563122</v>
      </c>
      <c r="R291" s="122">
        <f t="shared" ref="R291:V291" si="133">SUM(R292:R293)</f>
        <v>35.44266417225122</v>
      </c>
      <c r="S291" s="122">
        <f t="shared" si="133"/>
        <v>30.859222296839292</v>
      </c>
      <c r="T291" s="122">
        <f t="shared" si="133"/>
        <v>28.919628397304329</v>
      </c>
      <c r="U291" s="122">
        <f t="shared" si="133"/>
        <v>24.953571432298123</v>
      </c>
      <c r="V291" s="122">
        <f t="shared" si="133"/>
        <v>18.271431629416426</v>
      </c>
      <c r="W291" s="122">
        <f t="shared" ref="W291:Y291" si="134">SUM(W292:W293)</f>
        <v>16.809196334102875</v>
      </c>
      <c r="X291" s="122">
        <f t="shared" si="134"/>
        <v>11.171377898534267</v>
      </c>
      <c r="Y291" s="122">
        <f t="shared" si="134"/>
        <v>14.374370023211579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68.130621139466257</v>
      </c>
      <c r="D292" s="98">
        <v>64.377051105623906</v>
      </c>
      <c r="E292" s="98">
        <v>67.328015540078269</v>
      </c>
      <c r="F292" s="98">
        <v>58.612722774001504</v>
      </c>
      <c r="G292" s="98">
        <v>29.717161061949604</v>
      </c>
      <c r="H292" s="98">
        <v>0</v>
      </c>
      <c r="I292" s="98">
        <v>0</v>
      </c>
      <c r="J292" s="98">
        <v>0</v>
      </c>
      <c r="K292" s="98">
        <v>0</v>
      </c>
      <c r="L292" s="98">
        <v>38.051157181876569</v>
      </c>
      <c r="M292" s="98">
        <v>32.974217225730619</v>
      </c>
      <c r="N292" s="98">
        <v>42.94846977166732</v>
      </c>
      <c r="O292" s="98">
        <v>47.617950355782618</v>
      </c>
      <c r="P292" s="98">
        <v>32.426972606475175</v>
      </c>
      <c r="Q292" s="98">
        <v>39.121448072286761</v>
      </c>
      <c r="R292" s="98">
        <v>35.31890144001229</v>
      </c>
      <c r="S292" s="98">
        <v>30.75160485994169</v>
      </c>
      <c r="T292" s="98">
        <v>28.819144165070924</v>
      </c>
      <c r="U292" s="98">
        <v>24.86659166635204</v>
      </c>
      <c r="V292" s="98">
        <v>18.207989072371763</v>
      </c>
      <c r="W292" s="98">
        <v>16.750182169354844</v>
      </c>
      <c r="X292" s="98">
        <v>11.132803991805543</v>
      </c>
      <c r="Y292" s="98">
        <v>14.324559166941402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0.27688067986133513</v>
      </c>
      <c r="D293" s="98">
        <v>0.25869014334680124</v>
      </c>
      <c r="E293" s="98">
        <v>0.2585816282465066</v>
      </c>
      <c r="F293" s="98">
        <v>0.22730541137328714</v>
      </c>
      <c r="G293" s="98">
        <v>0.11282818782081105</v>
      </c>
      <c r="H293" s="98">
        <v>0</v>
      </c>
      <c r="I293" s="98">
        <v>0</v>
      </c>
      <c r="J293" s="98">
        <v>0</v>
      </c>
      <c r="K293" s="98">
        <v>0</v>
      </c>
      <c r="L293" s="98">
        <v>0.13612312489447106</v>
      </c>
      <c r="M293" s="98">
        <v>0.11566235136770894</v>
      </c>
      <c r="N293" s="98">
        <v>0.15141008922006569</v>
      </c>
      <c r="O293" s="98">
        <v>0.16728977749177018</v>
      </c>
      <c r="P293" s="98">
        <v>0.11354532437615533</v>
      </c>
      <c r="Q293" s="98">
        <v>0.13699170227636204</v>
      </c>
      <c r="R293" s="98">
        <v>0.12376273223892711</v>
      </c>
      <c r="S293" s="98">
        <v>0.10761743689760175</v>
      </c>
      <c r="T293" s="98">
        <v>0.10048423223340487</v>
      </c>
      <c r="U293" s="98">
        <v>8.6979765946082782E-2</v>
      </c>
      <c r="V293" s="98">
        <v>6.3442557044664324E-2</v>
      </c>
      <c r="W293" s="98">
        <v>5.9014164748033053E-2</v>
      </c>
      <c r="X293" s="98">
        <v>3.8573906728722782E-2</v>
      </c>
      <c r="Y293" s="98">
        <v>4.9810856270177215E-2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2.4691012647060029E-2</v>
      </c>
      <c r="D294" s="122">
        <f t="shared" si="135"/>
        <v>5.5566895349324054E-2</v>
      </c>
      <c r="E294" s="122">
        <f t="shared" si="135"/>
        <v>3.9191441918095628E-2</v>
      </c>
      <c r="F294" s="122">
        <f t="shared" si="135"/>
        <v>1.3352159377873178E-2</v>
      </c>
      <c r="G294" s="122">
        <f t="shared" si="135"/>
        <v>7.2242177821341463E-3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3.9849966251905046E-2</v>
      </c>
      <c r="M294" s="122">
        <f t="shared" si="135"/>
        <v>3.0186487330633244E-2</v>
      </c>
      <c r="N294" s="122">
        <f t="shared" si="135"/>
        <v>3.0971628144280412E-2</v>
      </c>
      <c r="O294" s="122">
        <f t="shared" si="135"/>
        <v>6.2565912849341945E-2</v>
      </c>
      <c r="P294" s="122">
        <f t="shared" si="135"/>
        <v>2.3861869010757368E-2</v>
      </c>
      <c r="Q294" s="122">
        <f t="shared" si="135"/>
        <v>4.1225116449332071E-2</v>
      </c>
      <c r="R294" s="122">
        <f t="shared" si="135"/>
        <v>0.11224129258722314</v>
      </c>
      <c r="S294" s="122">
        <f t="shared" si="135"/>
        <v>0.12531663765110981</v>
      </c>
      <c r="T294" s="122">
        <f t="shared" si="135"/>
        <v>9.5029538089989277E-2</v>
      </c>
      <c r="U294" s="122">
        <f t="shared" si="135"/>
        <v>0.18892770452944485</v>
      </c>
      <c r="V294" s="122">
        <f t="shared" si="135"/>
        <v>7.2502765047948226E-2</v>
      </c>
      <c r="W294" s="122">
        <f t="shared" si="135"/>
        <v>0.1640196992777633</v>
      </c>
      <c r="X294" s="122">
        <f t="shared" si="135"/>
        <v>1.4759518047446064E-2</v>
      </c>
      <c r="Y294" s="122">
        <f t="shared" si="135"/>
        <v>1.4325261427262483E-2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2.4691012647060029E-2</v>
      </c>
      <c r="D295" s="98">
        <v>5.5566895349324054E-2</v>
      </c>
      <c r="E295" s="98">
        <v>3.9191441918095628E-2</v>
      </c>
      <c r="F295" s="98">
        <v>1.3352159377873178E-2</v>
      </c>
      <c r="G295" s="98">
        <v>7.2242177821341463E-3</v>
      </c>
      <c r="H295" s="98">
        <v>0</v>
      </c>
      <c r="I295" s="98">
        <v>0</v>
      </c>
      <c r="J295" s="98">
        <v>0</v>
      </c>
      <c r="K295" s="98">
        <v>0</v>
      </c>
      <c r="L295" s="98">
        <v>3.9849966251905046E-2</v>
      </c>
      <c r="M295" s="98">
        <v>3.0186487330633244E-2</v>
      </c>
      <c r="N295" s="98">
        <v>3.0971628144280412E-2</v>
      </c>
      <c r="O295" s="98">
        <v>6.2565912849341945E-2</v>
      </c>
      <c r="P295" s="98">
        <v>2.3861869010757368E-2</v>
      </c>
      <c r="Q295" s="98">
        <v>4.1225116449332071E-2</v>
      </c>
      <c r="R295" s="98">
        <v>0.11224129258722314</v>
      </c>
      <c r="S295" s="98">
        <v>0.12531663765110981</v>
      </c>
      <c r="T295" s="98">
        <v>9.5029538089989277E-2</v>
      </c>
      <c r="U295" s="98">
        <v>0.18892770452944485</v>
      </c>
      <c r="V295" s="98">
        <v>7.2502765047948226E-2</v>
      </c>
      <c r="W295" s="98">
        <v>0.1640196992777633</v>
      </c>
      <c r="X295" s="98">
        <v>1.4759518047446064E-2</v>
      </c>
      <c r="Y295" s="98">
        <v>1.4325261427262483E-2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6.8036132201453787</v>
      </c>
      <c r="D296" s="122">
        <v>6.5656007785246873</v>
      </c>
      <c r="E296" s="122">
        <v>7.0346109977345233</v>
      </c>
      <c r="F296" s="122">
        <v>5.9533806027473295</v>
      </c>
      <c r="G296" s="122">
        <v>2.8817166490403263</v>
      </c>
      <c r="H296" s="122">
        <v>0</v>
      </c>
      <c r="I296" s="122">
        <v>0</v>
      </c>
      <c r="J296" s="122">
        <v>0</v>
      </c>
      <c r="K296" s="122">
        <v>0</v>
      </c>
      <c r="L296" s="122">
        <v>4.0889898338605866</v>
      </c>
      <c r="M296" s="122">
        <v>4.7606888947765391</v>
      </c>
      <c r="N296" s="122">
        <v>5.7630854363467456</v>
      </c>
      <c r="O296" s="122">
        <v>6.2496114582207642</v>
      </c>
      <c r="P296" s="122">
        <v>5.3240646246591519</v>
      </c>
      <c r="Q296" s="122">
        <v>6.1016862014002875</v>
      </c>
      <c r="R296" s="122">
        <v>5.4030692903269513</v>
      </c>
      <c r="S296" s="122">
        <v>5.2232816204567039</v>
      </c>
      <c r="T296" s="122">
        <v>5.3089170949033964</v>
      </c>
      <c r="U296" s="122">
        <v>4.6972218718922623</v>
      </c>
      <c r="V296" s="122">
        <v>3.8289226873975823</v>
      </c>
      <c r="W296" s="122">
        <v>3.0910673790083738</v>
      </c>
      <c r="X296" s="122">
        <v>1.9247990660027858</v>
      </c>
      <c r="Y296" s="122">
        <v>2.446508521553465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4.9279528069846172</v>
      </c>
      <c r="D297" s="98">
        <v>6.084610779205863</v>
      </c>
      <c r="E297" s="98">
        <v>5.6745801646058691</v>
      </c>
      <c r="F297" s="98">
        <v>4.4169894072025153</v>
      </c>
      <c r="G297" s="98">
        <v>1.9437829976279255</v>
      </c>
      <c r="H297" s="98">
        <v>0</v>
      </c>
      <c r="I297" s="98">
        <v>0</v>
      </c>
      <c r="J297" s="98">
        <v>0</v>
      </c>
      <c r="K297" s="98">
        <v>0</v>
      </c>
      <c r="L297" s="98">
        <v>2.8631105778594459</v>
      </c>
      <c r="M297" s="98">
        <v>3.4740375244379043</v>
      </c>
      <c r="N297" s="98">
        <v>4.4329086384536094</v>
      </c>
      <c r="O297" s="98">
        <v>4.9549725963699718</v>
      </c>
      <c r="P297" s="98">
        <v>3.5085869394786173</v>
      </c>
      <c r="Q297" s="98">
        <v>5.2525971141519969</v>
      </c>
      <c r="R297" s="98">
        <v>4.7524374342217168</v>
      </c>
      <c r="S297" s="98">
        <v>4.332016027244654</v>
      </c>
      <c r="T297" s="98">
        <v>3.9105541180623815</v>
      </c>
      <c r="U297" s="98">
        <v>3.3637310977374524</v>
      </c>
      <c r="V297" s="98">
        <v>3.3451212079551977</v>
      </c>
      <c r="W297" s="98">
        <v>3.0824621316020071</v>
      </c>
      <c r="X297" s="98">
        <v>1.9159827500415725</v>
      </c>
      <c r="Y297" s="98">
        <v>2.4391084635092017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3.8105640212462112E-3</v>
      </c>
      <c r="D298" s="98">
        <v>3.1121306580097988E-3</v>
      </c>
      <c r="E298" s="98">
        <v>0</v>
      </c>
      <c r="F298" s="98">
        <v>9.5611197035740613E-4</v>
      </c>
      <c r="G298" s="98">
        <v>3.7531557988191412E-3</v>
      </c>
      <c r="H298" s="98">
        <v>0</v>
      </c>
      <c r="I298" s="98">
        <v>0</v>
      </c>
      <c r="J298" s="98">
        <v>0</v>
      </c>
      <c r="K298" s="98">
        <v>0</v>
      </c>
      <c r="L298" s="98">
        <v>8.8694052246147334E-3</v>
      </c>
      <c r="M298" s="98">
        <v>6.138007453504987E-3</v>
      </c>
      <c r="N298" s="98">
        <v>1.2091202124256532E-3</v>
      </c>
      <c r="O298" s="98">
        <v>8.6076915474470332E-4</v>
      </c>
      <c r="P298" s="98">
        <v>1.0541108391895929E-2</v>
      </c>
      <c r="Q298" s="98">
        <v>8.2458434329382088E-3</v>
      </c>
      <c r="R298" s="98">
        <v>7.8201481731833434E-3</v>
      </c>
      <c r="S298" s="98">
        <v>3.5983194281551871E-3</v>
      </c>
      <c r="T298" s="98">
        <v>8.2219949552343984E-3</v>
      </c>
      <c r="U298" s="98">
        <v>5.624557691324833E-3</v>
      </c>
      <c r="V298" s="98">
        <v>3.3979085854996356E-3</v>
      </c>
      <c r="W298" s="98">
        <v>8.605247406366888E-3</v>
      </c>
      <c r="X298" s="98">
        <v>8.8163159612133363E-3</v>
      </c>
      <c r="Y298" s="98">
        <v>7.4000580442632651E-3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1.0308601859559923E-3</v>
      </c>
      <c r="D299" s="101">
        <v>7.7069435714047208E-4</v>
      </c>
      <c r="E299" s="101">
        <v>0</v>
      </c>
      <c r="F299" s="101">
        <v>2.5237794801157639E-4</v>
      </c>
      <c r="G299" s="101">
        <v>9.0317548880185694E-4</v>
      </c>
      <c r="H299" s="101">
        <v>0</v>
      </c>
      <c r="I299" s="101">
        <v>0</v>
      </c>
      <c r="J299" s="101">
        <v>0</v>
      </c>
      <c r="K299" s="101">
        <v>0</v>
      </c>
      <c r="L299" s="101">
        <v>4.2714986479012442E-3</v>
      </c>
      <c r="M299" s="101">
        <v>1.3477972697413139E-3</v>
      </c>
      <c r="N299" s="101">
        <v>3.3909964271733691E-4</v>
      </c>
      <c r="O299" s="101">
        <v>2.5079405585626193E-4</v>
      </c>
      <c r="P299" s="101">
        <v>2.2057487035593319E-3</v>
      </c>
      <c r="Q299" s="101">
        <v>1.9726114027389576E-3</v>
      </c>
      <c r="R299" s="101">
        <v>1.757724280503863E-3</v>
      </c>
      <c r="S299" s="101">
        <v>9.0138721392507223E-4</v>
      </c>
      <c r="T299" s="101">
        <v>2.0358106367944955E-3</v>
      </c>
      <c r="U299" s="101">
        <v>1.2676803411380924E-3</v>
      </c>
      <c r="V299" s="101">
        <v>7.7645929403978825E-4</v>
      </c>
      <c r="W299" s="101">
        <v>1.997622465284443E-3</v>
      </c>
      <c r="X299" s="101">
        <v>7.8811527311472564E-4</v>
      </c>
      <c r="Y299" s="101">
        <v>5.3924861943860695E-4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2.7797038352902191E-3</v>
      </c>
      <c r="D300" s="104">
        <v>2.341436300869327E-3</v>
      </c>
      <c r="E300" s="104">
        <v>0</v>
      </c>
      <c r="F300" s="104">
        <v>7.0373402234582974E-4</v>
      </c>
      <c r="G300" s="104">
        <v>2.8499803100172842E-3</v>
      </c>
      <c r="H300" s="104">
        <v>0</v>
      </c>
      <c r="I300" s="104">
        <v>0</v>
      </c>
      <c r="J300" s="104">
        <v>0</v>
      </c>
      <c r="K300" s="104">
        <v>0</v>
      </c>
      <c r="L300" s="104">
        <v>4.5979065767134892E-3</v>
      </c>
      <c r="M300" s="104">
        <v>4.7902101837636732E-3</v>
      </c>
      <c r="N300" s="104">
        <v>8.7002056970831632E-4</v>
      </c>
      <c r="O300" s="104">
        <v>6.0997509888844139E-4</v>
      </c>
      <c r="P300" s="104">
        <v>8.3353596883365966E-3</v>
      </c>
      <c r="Q300" s="104">
        <v>6.2732320301992521E-3</v>
      </c>
      <c r="R300" s="104">
        <v>6.0624238926794798E-3</v>
      </c>
      <c r="S300" s="104">
        <v>2.696932214230115E-3</v>
      </c>
      <c r="T300" s="104">
        <v>6.1861843184399037E-3</v>
      </c>
      <c r="U300" s="104">
        <v>4.356877350186741E-3</v>
      </c>
      <c r="V300" s="104">
        <v>2.6214492914598472E-3</v>
      </c>
      <c r="W300" s="104">
        <v>6.6076249410824449E-3</v>
      </c>
      <c r="X300" s="104">
        <v>8.0282006880986103E-3</v>
      </c>
      <c r="Y300" s="104">
        <v>6.8608094248246579E-3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1.8256726773017873</v>
      </c>
      <c r="D301" s="101">
        <v>0.46788950368620186</v>
      </c>
      <c r="E301" s="101">
        <v>1.320280099111879</v>
      </c>
      <c r="F301" s="101">
        <v>1.4875930179047951</v>
      </c>
      <c r="G301" s="101">
        <v>0.89818683522639753</v>
      </c>
      <c r="H301" s="101">
        <v>0</v>
      </c>
      <c r="I301" s="101">
        <v>0</v>
      </c>
      <c r="J301" s="101">
        <v>0</v>
      </c>
      <c r="K301" s="101">
        <v>0</v>
      </c>
      <c r="L301" s="101">
        <v>1.01309916535011</v>
      </c>
      <c r="M301" s="101">
        <v>1.1182734137973995</v>
      </c>
      <c r="N301" s="101">
        <v>1.2177725829989514</v>
      </c>
      <c r="O301" s="101">
        <v>1.2160748627366986</v>
      </c>
      <c r="P301" s="101">
        <v>1.6216258537700516</v>
      </c>
      <c r="Q301" s="101">
        <v>0.75235435286263075</v>
      </c>
      <c r="R301" s="101">
        <v>0.56642646659705476</v>
      </c>
      <c r="S301" s="101">
        <v>0.7885717440454616</v>
      </c>
      <c r="T301" s="101">
        <v>1.1692545663726155</v>
      </c>
      <c r="U301" s="101">
        <v>1.1619819750903981</v>
      </c>
      <c r="V301" s="101">
        <v>0.43892347543551841</v>
      </c>
      <c r="W301" s="101">
        <v>0</v>
      </c>
      <c r="X301" s="101">
        <v>0</v>
      </c>
      <c r="Y301" s="101">
        <v>0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4.6177171837728181E-2</v>
      </c>
      <c r="D302" s="104">
        <v>9.988364974613289E-3</v>
      </c>
      <c r="E302" s="104">
        <v>3.9750734016774911E-2</v>
      </c>
      <c r="F302" s="104">
        <v>4.7842065669661163E-2</v>
      </c>
      <c r="G302" s="104">
        <v>3.5993660387184538E-2</v>
      </c>
      <c r="H302" s="104">
        <v>0</v>
      </c>
      <c r="I302" s="104">
        <v>0</v>
      </c>
      <c r="J302" s="104">
        <v>0</v>
      </c>
      <c r="K302" s="104">
        <v>0</v>
      </c>
      <c r="L302" s="104">
        <v>0.20391068542641647</v>
      </c>
      <c r="M302" s="104">
        <v>0.16223994908773084</v>
      </c>
      <c r="N302" s="104">
        <v>0.11119509468175878</v>
      </c>
      <c r="O302" s="104">
        <v>7.7703229959348585E-2</v>
      </c>
      <c r="P302" s="104">
        <v>0.18331072301858728</v>
      </c>
      <c r="Q302" s="104">
        <v>8.8488890952721083E-2</v>
      </c>
      <c r="R302" s="104">
        <v>7.6385241334995357E-2</v>
      </c>
      <c r="S302" s="104">
        <v>9.9095529738433108E-2</v>
      </c>
      <c r="T302" s="104">
        <v>0.22088641551316557</v>
      </c>
      <c r="U302" s="104">
        <v>0.16588424137308735</v>
      </c>
      <c r="V302" s="104">
        <v>4.1480095421366325E-2</v>
      </c>
      <c r="W302" s="104">
        <v>0</v>
      </c>
      <c r="X302" s="104">
        <v>0</v>
      </c>
      <c r="Y302" s="104">
        <v>0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1.4251875847887837E-2</v>
      </c>
      <c r="D303" s="98">
        <v>2.8341802659960021E-3</v>
      </c>
      <c r="E303" s="98">
        <v>1.2380872034800235E-2</v>
      </c>
      <c r="F303" s="98">
        <v>1.446002500740573E-2</v>
      </c>
      <c r="G303" s="98">
        <v>9.9589444031338327E-3</v>
      </c>
      <c r="H303" s="98">
        <v>0</v>
      </c>
      <c r="I303" s="98">
        <v>0</v>
      </c>
      <c r="J303" s="98">
        <v>0</v>
      </c>
      <c r="K303" s="98">
        <v>0</v>
      </c>
      <c r="L303" s="98">
        <v>0.10807441575297694</v>
      </c>
      <c r="M303" s="98">
        <v>4.1195909752217534E-2</v>
      </c>
      <c r="N303" s="98">
        <v>3.5645852008147273E-2</v>
      </c>
      <c r="O303" s="98">
        <v>2.5732393013079884E-2</v>
      </c>
      <c r="P303" s="98">
        <v>4.4075874096677792E-2</v>
      </c>
      <c r="Q303" s="98">
        <v>2.4068807756537382E-2</v>
      </c>
      <c r="R303" s="98">
        <v>1.9492277014617521E-2</v>
      </c>
      <c r="S303" s="98">
        <v>2.8027305169874828E-2</v>
      </c>
      <c r="T303" s="98">
        <v>6.1602421566839691E-2</v>
      </c>
      <c r="U303" s="98">
        <v>4.2145707848294293E-2</v>
      </c>
      <c r="V303" s="98">
        <v>1.0653811907337272E-2</v>
      </c>
      <c r="W303" s="98">
        <v>0</v>
      </c>
      <c r="X303" s="98">
        <v>0</v>
      </c>
      <c r="Y303" s="98">
        <v>0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3.1925295989840348E-2</v>
      </c>
      <c r="D304" s="98">
        <v>7.1541847086172873E-3</v>
      </c>
      <c r="E304" s="98">
        <v>2.7369861981974674E-2</v>
      </c>
      <c r="F304" s="98">
        <v>3.3382040662255433E-2</v>
      </c>
      <c r="G304" s="98">
        <v>2.6034715984050705E-2</v>
      </c>
      <c r="H304" s="98">
        <v>0</v>
      </c>
      <c r="I304" s="98">
        <v>0</v>
      </c>
      <c r="J304" s="98">
        <v>0</v>
      </c>
      <c r="K304" s="98">
        <v>0</v>
      </c>
      <c r="L304" s="98">
        <v>9.5836269673439528E-2</v>
      </c>
      <c r="M304" s="98">
        <v>0.12104403933551332</v>
      </c>
      <c r="N304" s="98">
        <v>7.5549242673611502E-2</v>
      </c>
      <c r="O304" s="98">
        <v>5.1970836946268709E-2</v>
      </c>
      <c r="P304" s="98">
        <v>0.13923484892190949</v>
      </c>
      <c r="Q304" s="98">
        <v>6.4420083196183697E-2</v>
      </c>
      <c r="R304" s="98">
        <v>5.689296432037784E-2</v>
      </c>
      <c r="S304" s="98">
        <v>7.1068224568558283E-2</v>
      </c>
      <c r="T304" s="98">
        <v>0.15928399394632586</v>
      </c>
      <c r="U304" s="98">
        <v>0.12373853352479307</v>
      </c>
      <c r="V304" s="98">
        <v>3.0826283514029055E-2</v>
      </c>
      <c r="W304" s="98">
        <v>0</v>
      </c>
      <c r="X304" s="98">
        <v>0</v>
      </c>
      <c r="Y304" s="98">
        <v>0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5.2143818494593202</v>
      </c>
      <c r="D305" s="122">
        <v>4.8536863136323785</v>
      </c>
      <c r="E305" s="122">
        <v>5.0671872805507654</v>
      </c>
      <c r="F305" s="122">
        <v>3.954926931415379</v>
      </c>
      <c r="G305" s="122">
        <v>1.8780916724313599</v>
      </c>
      <c r="H305" s="122">
        <v>0</v>
      </c>
      <c r="I305" s="122">
        <v>0</v>
      </c>
      <c r="J305" s="122">
        <v>0</v>
      </c>
      <c r="K305" s="122">
        <v>0</v>
      </c>
      <c r="L305" s="122">
        <v>2.9189610334201204</v>
      </c>
      <c r="M305" s="122">
        <v>3.1183127955931669</v>
      </c>
      <c r="N305" s="122">
        <v>3.8528691982627716</v>
      </c>
      <c r="O305" s="122">
        <v>4.1781666082483939</v>
      </c>
      <c r="P305" s="122">
        <v>3.3537551426933776</v>
      </c>
      <c r="Q305" s="122">
        <v>3.8654745640759467</v>
      </c>
      <c r="R305" s="122">
        <v>3.1864487113414315</v>
      </c>
      <c r="S305" s="122">
        <v>3.1397749736238589</v>
      </c>
      <c r="T305" s="122">
        <v>3.0496909678247572</v>
      </c>
      <c r="U305" s="122">
        <v>2.7032075836693643</v>
      </c>
      <c r="V305" s="122">
        <v>2.2528232235490044</v>
      </c>
      <c r="W305" s="122">
        <v>1.6976597359173944</v>
      </c>
      <c r="X305" s="122">
        <v>1.5103188783110095</v>
      </c>
      <c r="Y305" s="122">
        <v>1.9191940312358873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2.4101560915274249</v>
      </c>
      <c r="D306" s="98">
        <v>2.4487778147337727</v>
      </c>
      <c r="E306" s="98">
        <v>2.4860799282593748</v>
      </c>
      <c r="F306" s="98">
        <v>2.2784084880226052</v>
      </c>
      <c r="G306" s="98">
        <v>0.89474896208554733</v>
      </c>
      <c r="H306" s="98">
        <v>0</v>
      </c>
      <c r="I306" s="98">
        <v>0</v>
      </c>
      <c r="J306" s="98">
        <v>0</v>
      </c>
      <c r="K306" s="98">
        <v>0</v>
      </c>
      <c r="L306" s="98">
        <v>1.1494425633811098</v>
      </c>
      <c r="M306" s="98">
        <v>1.3278938271587777</v>
      </c>
      <c r="N306" s="98">
        <v>1.3776079261443448</v>
      </c>
      <c r="O306" s="98">
        <v>1.4784386429169445</v>
      </c>
      <c r="P306" s="98">
        <v>1.2893888630885242</v>
      </c>
      <c r="Q306" s="98">
        <v>1.2923243496665113</v>
      </c>
      <c r="R306" s="98">
        <v>0.79478085531857245</v>
      </c>
      <c r="S306" s="98">
        <v>0.91849539107982447</v>
      </c>
      <c r="T306" s="98">
        <v>0.93045308533419224</v>
      </c>
      <c r="U306" s="98">
        <v>0.86106278757517274</v>
      </c>
      <c r="V306" s="98">
        <v>0.62113769161545951</v>
      </c>
      <c r="W306" s="98">
        <v>0.3245951432532192</v>
      </c>
      <c r="X306" s="98">
        <v>8.9257881327158839E-2</v>
      </c>
      <c r="Y306" s="98">
        <v>0.24794593585482308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2.8042257579318948</v>
      </c>
      <c r="D307" s="33">
        <v>2.4049084988986058</v>
      </c>
      <c r="E307" s="33">
        <v>2.5811073522913901</v>
      </c>
      <c r="F307" s="33">
        <v>1.676518443392774</v>
      </c>
      <c r="G307" s="33">
        <v>0.98334271034581255</v>
      </c>
      <c r="H307" s="33">
        <v>0</v>
      </c>
      <c r="I307" s="33">
        <v>0</v>
      </c>
      <c r="J307" s="33">
        <v>0</v>
      </c>
      <c r="K307" s="33">
        <v>0</v>
      </c>
      <c r="L307" s="33">
        <v>1.7695184700390107</v>
      </c>
      <c r="M307" s="33">
        <v>1.7904189684343892</v>
      </c>
      <c r="N307" s="33">
        <v>2.4752612721184266</v>
      </c>
      <c r="O307" s="33">
        <v>2.6997279653314497</v>
      </c>
      <c r="P307" s="33">
        <v>2.0643662796048536</v>
      </c>
      <c r="Q307" s="33">
        <v>2.5731502144094356</v>
      </c>
      <c r="R307" s="33">
        <v>2.3916678560228593</v>
      </c>
      <c r="S307" s="33">
        <v>2.2212795825440343</v>
      </c>
      <c r="T307" s="33">
        <v>2.1192378824905651</v>
      </c>
      <c r="U307" s="33">
        <v>1.8421447960941915</v>
      </c>
      <c r="V307" s="33">
        <v>1.631685531933545</v>
      </c>
      <c r="W307" s="33">
        <v>1.3730645926641751</v>
      </c>
      <c r="X307" s="33">
        <v>1.4210609969838506</v>
      </c>
      <c r="Y307" s="33">
        <v>1.6712480953810642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66.111344569019508</v>
      </c>
      <c r="D309" s="117">
        <f t="shared" si="136"/>
        <v>62.880707816312665</v>
      </c>
      <c r="E309" s="117">
        <f t="shared" si="136"/>
        <v>65.869651465541025</v>
      </c>
      <c r="F309" s="117">
        <f t="shared" si="136"/>
        <v>56.843193663232057</v>
      </c>
      <c r="G309" s="117">
        <f t="shared" si="136"/>
        <v>28.683551877331197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38.006273131287898</v>
      </c>
      <c r="M309" s="117">
        <f t="shared" si="136"/>
        <v>34.485236005079372</v>
      </c>
      <c r="N309" s="117">
        <f t="shared" si="136"/>
        <v>44.645690235470347</v>
      </c>
      <c r="O309" s="117">
        <f t="shared" si="136"/>
        <v>49.746782998328371</v>
      </c>
      <c r="P309" s="117">
        <f t="shared" si="136"/>
        <v>35.261174639859647</v>
      </c>
      <c r="Q309" s="117">
        <f t="shared" si="136"/>
        <v>42.67515343691047</v>
      </c>
      <c r="R309" s="117">
        <f t="shared" ref="R309:V309" si="137">R310+R313+R315+R324</f>
        <v>38.792201937439955</v>
      </c>
      <c r="S309" s="117">
        <f t="shared" si="137"/>
        <v>34.766842665208451</v>
      </c>
      <c r="T309" s="117">
        <f t="shared" si="137"/>
        <v>33.072507585791861</v>
      </c>
      <c r="U309" s="117">
        <f t="shared" si="137"/>
        <v>29.255477961385328</v>
      </c>
      <c r="V309" s="117">
        <f t="shared" si="137"/>
        <v>21.918902518685435</v>
      </c>
      <c r="W309" s="117">
        <f t="shared" ref="W309:Y309" si="138">W310+W313+W315+W324</f>
        <v>20.034096804701633</v>
      </c>
      <c r="X309" s="117">
        <f t="shared" si="138"/>
        <v>13.254657174356115</v>
      </c>
      <c r="Y309" s="117">
        <f t="shared" si="138"/>
        <v>17.03499402438019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56.883816985839644</v>
      </c>
      <c r="D310" s="122">
        <f t="shared" si="139"/>
        <v>53.853292902823746</v>
      </c>
      <c r="E310" s="122">
        <f t="shared" si="139"/>
        <v>56.424126439452451</v>
      </c>
      <c r="F310" s="122">
        <f t="shared" si="139"/>
        <v>49.222287873302534</v>
      </c>
      <c r="G310" s="122">
        <f t="shared" si="139"/>
        <v>25.005531951793873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32.3776808143</v>
      </c>
      <c r="M310" s="122">
        <f t="shared" si="139"/>
        <v>28.152958202878295</v>
      </c>
      <c r="N310" s="122">
        <f t="shared" si="139"/>
        <v>36.84148295173641</v>
      </c>
      <c r="O310" s="122">
        <f t="shared" si="139"/>
        <v>41.095960959630816</v>
      </c>
      <c r="P310" s="122">
        <f t="shared" si="139"/>
        <v>28.183325760710918</v>
      </c>
      <c r="Q310" s="122">
        <f t="shared" si="139"/>
        <v>34.227189126213332</v>
      </c>
      <c r="R310" s="122">
        <f t="shared" ref="R310:V310" si="140">SUM(R311:R312)</f>
        <v>31.056423537138855</v>
      </c>
      <c r="S310" s="122">
        <f t="shared" si="140"/>
        <v>27.172312131346239</v>
      </c>
      <c r="T310" s="122">
        <f t="shared" si="140"/>
        <v>25.583939408754574</v>
      </c>
      <c r="U310" s="122">
        <f t="shared" si="140"/>
        <v>22.174100150854201</v>
      </c>
      <c r="V310" s="122">
        <f t="shared" si="140"/>
        <v>16.30476585281022</v>
      </c>
      <c r="W310" s="122">
        <f t="shared" ref="W310:Y310" si="141">SUM(W311:W312)</f>
        <v>15.05807172435571</v>
      </c>
      <c r="X310" s="122">
        <f t="shared" si="141"/>
        <v>10.060576533915432</v>
      </c>
      <c r="Y310" s="122">
        <f t="shared" si="141"/>
        <v>13.010712489129389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56.606936305978309</v>
      </c>
      <c r="D311" s="98">
        <v>53.594602759476942</v>
      </c>
      <c r="E311" s="98">
        <v>56.165544811205947</v>
      </c>
      <c r="F311" s="98">
        <v>48.994982461929247</v>
      </c>
      <c r="G311" s="98">
        <v>24.892703763973064</v>
      </c>
      <c r="H311" s="98">
        <v>0</v>
      </c>
      <c r="I311" s="98">
        <v>0</v>
      </c>
      <c r="J311" s="98">
        <v>0</v>
      </c>
      <c r="K311" s="98">
        <v>0</v>
      </c>
      <c r="L311" s="98">
        <v>32.241557689405532</v>
      </c>
      <c r="M311" s="98">
        <v>28.037295851510585</v>
      </c>
      <c r="N311" s="98">
        <v>36.690072862516345</v>
      </c>
      <c r="O311" s="98">
        <v>40.928671182139048</v>
      </c>
      <c r="P311" s="98">
        <v>28.069780436334764</v>
      </c>
      <c r="Q311" s="98">
        <v>34.090197423936971</v>
      </c>
      <c r="R311" s="98">
        <v>30.932660804899928</v>
      </c>
      <c r="S311" s="98">
        <v>27.064694694448637</v>
      </c>
      <c r="T311" s="98">
        <v>25.483455176521169</v>
      </c>
      <c r="U311" s="98">
        <v>22.087120384908118</v>
      </c>
      <c r="V311" s="98">
        <v>16.241323295765557</v>
      </c>
      <c r="W311" s="98">
        <v>14.999057559607676</v>
      </c>
      <c r="X311" s="98">
        <v>10.022002627186708</v>
      </c>
      <c r="Y311" s="98">
        <v>12.960901632859212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0.27688067986133513</v>
      </c>
      <c r="D312" s="98">
        <v>0.25869014334680124</v>
      </c>
      <c r="E312" s="98">
        <v>0.2585816282465066</v>
      </c>
      <c r="F312" s="98">
        <v>0.22730541137328714</v>
      </c>
      <c r="G312" s="98">
        <v>0.11282818782081105</v>
      </c>
      <c r="H312" s="98">
        <v>0</v>
      </c>
      <c r="I312" s="98">
        <v>0</v>
      </c>
      <c r="J312" s="98">
        <v>0</v>
      </c>
      <c r="K312" s="98">
        <v>0</v>
      </c>
      <c r="L312" s="98">
        <v>0.13612312489447106</v>
      </c>
      <c r="M312" s="98">
        <v>0.11566235136770894</v>
      </c>
      <c r="N312" s="98">
        <v>0.15141008922006569</v>
      </c>
      <c r="O312" s="98">
        <v>0.16728977749177018</v>
      </c>
      <c r="P312" s="98">
        <v>0.11354532437615533</v>
      </c>
      <c r="Q312" s="98">
        <v>0.13699170227636204</v>
      </c>
      <c r="R312" s="98">
        <v>0.12376273223892711</v>
      </c>
      <c r="S312" s="98">
        <v>0.10761743689760175</v>
      </c>
      <c r="T312" s="98">
        <v>0.10048423223340487</v>
      </c>
      <c r="U312" s="98">
        <v>8.6979765946082782E-2</v>
      </c>
      <c r="V312" s="98">
        <v>6.3442557044664324E-2</v>
      </c>
      <c r="W312" s="98">
        <v>5.9014164748033053E-2</v>
      </c>
      <c r="X312" s="98">
        <v>3.8573906728722782E-2</v>
      </c>
      <c r="Y312" s="98">
        <v>4.9810856270177215E-2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5.7070789525631244E-2</v>
      </c>
      <c r="D313" s="122">
        <f t="shared" si="142"/>
        <v>0.13387275716264752</v>
      </c>
      <c r="E313" s="122">
        <f t="shared" si="142"/>
        <v>9.8311846404373349E-2</v>
      </c>
      <c r="F313" s="122">
        <f t="shared" si="142"/>
        <v>3.4830247757963721E-2</v>
      </c>
      <c r="G313" s="122">
        <f t="shared" si="142"/>
        <v>1.957795577157578E-2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0.12921233627600204</v>
      </c>
      <c r="M313" s="122">
        <f t="shared" si="142"/>
        <v>0.10171604977295164</v>
      </c>
      <c r="N313" s="122">
        <f t="shared" si="142"/>
        <v>0.10892646222070097</v>
      </c>
      <c r="O313" s="122">
        <f t="shared" si="142"/>
        <v>0.23051584950333376</v>
      </c>
      <c r="P313" s="122">
        <f t="shared" si="142"/>
        <v>9.1998847055151739E-2</v>
      </c>
      <c r="Q313" s="122">
        <f t="shared" si="142"/>
        <v>0.16435619267922078</v>
      </c>
      <c r="R313" s="122">
        <f t="shared" si="142"/>
        <v>0.45067709550043267</v>
      </c>
      <c r="S313" s="122">
        <f t="shared" si="142"/>
        <v>0.50357410793356916</v>
      </c>
      <c r="T313" s="122">
        <f t="shared" si="142"/>
        <v>0.38220183980420019</v>
      </c>
      <c r="U313" s="122">
        <f t="shared" si="142"/>
        <v>0.76059081670176087</v>
      </c>
      <c r="V313" s="122">
        <f t="shared" si="142"/>
        <v>0.29269247647086605</v>
      </c>
      <c r="W313" s="122">
        <f t="shared" si="142"/>
        <v>0.66814935551455945</v>
      </c>
      <c r="X313" s="122">
        <f t="shared" si="142"/>
        <v>6.0777711043871939E-2</v>
      </c>
      <c r="Y313" s="122">
        <f t="shared" si="142"/>
        <v>5.9704388930360119E-2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5.7070789525631244E-2</v>
      </c>
      <c r="D314" s="98">
        <v>0.13387275716264752</v>
      </c>
      <c r="E314" s="98">
        <v>9.8311846404373349E-2</v>
      </c>
      <c r="F314" s="98">
        <v>3.4830247757963721E-2</v>
      </c>
      <c r="G314" s="98">
        <v>1.957795577157578E-2</v>
      </c>
      <c r="H314" s="98">
        <v>0</v>
      </c>
      <c r="I314" s="98">
        <v>0</v>
      </c>
      <c r="J314" s="98">
        <v>0</v>
      </c>
      <c r="K314" s="98">
        <v>0</v>
      </c>
      <c r="L314" s="98">
        <v>0.12921233627600204</v>
      </c>
      <c r="M314" s="98">
        <v>0.10171604977295164</v>
      </c>
      <c r="N314" s="98">
        <v>0.10892646222070097</v>
      </c>
      <c r="O314" s="98">
        <v>0.23051584950333376</v>
      </c>
      <c r="P314" s="98">
        <v>9.1998847055151739E-2</v>
      </c>
      <c r="Q314" s="98">
        <v>0.16435619267922078</v>
      </c>
      <c r="R314" s="98">
        <v>0.45067709550043267</v>
      </c>
      <c r="S314" s="98">
        <v>0.50357410793356916</v>
      </c>
      <c r="T314" s="98">
        <v>0.38220183980420019</v>
      </c>
      <c r="U314" s="98">
        <v>0.76059081670176087</v>
      </c>
      <c r="V314" s="98">
        <v>0.29269247647086605</v>
      </c>
      <c r="W314" s="98">
        <v>0.66814935551455945</v>
      </c>
      <c r="X314" s="98">
        <v>6.0777711043871939E-2</v>
      </c>
      <c r="Y314" s="98">
        <v>5.9704388930360119E-2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5.5177648594729254</v>
      </c>
      <c r="D315" s="122">
        <v>5.5217548535491874</v>
      </c>
      <c r="E315" s="122">
        <v>5.8126700758703382</v>
      </c>
      <c r="F315" s="122">
        <v>4.8775021336355664</v>
      </c>
      <c r="G315" s="122">
        <v>2.3414759115042196</v>
      </c>
      <c r="H315" s="122">
        <v>0</v>
      </c>
      <c r="I315" s="122">
        <v>0</v>
      </c>
      <c r="J315" s="122">
        <v>0</v>
      </c>
      <c r="K315" s="122">
        <v>0</v>
      </c>
      <c r="L315" s="122">
        <v>3.3997891822939881</v>
      </c>
      <c r="M315" s="122">
        <v>3.9992477794978218</v>
      </c>
      <c r="N315" s="122">
        <v>4.8851819252052984</v>
      </c>
      <c r="O315" s="122">
        <v>5.3566714896878862</v>
      </c>
      <c r="P315" s="122">
        <v>4.5309830144882266</v>
      </c>
      <c r="Q315" s="122">
        <v>5.3961538969724856</v>
      </c>
      <c r="R315" s="122">
        <v>4.8244492304914361</v>
      </c>
      <c r="S315" s="122">
        <v>4.6600619161134702</v>
      </c>
      <c r="T315" s="122">
        <v>4.7188309082993021</v>
      </c>
      <c r="U315" s="122">
        <v>4.1840671445291902</v>
      </c>
      <c r="V315" s="122">
        <v>3.4961698219663266</v>
      </c>
      <c r="W315" s="122">
        <v>2.8826595737345322</v>
      </c>
      <c r="X315" s="122">
        <v>1.8021655525157338</v>
      </c>
      <c r="Y315" s="122">
        <v>2.2988329065176347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4.1840261272970496</v>
      </c>
      <c r="D316" s="98">
        <v>5.1790512445210677</v>
      </c>
      <c r="E316" s="98">
        <v>4.842473766669956</v>
      </c>
      <c r="F316" s="98">
        <v>3.7790023201147607</v>
      </c>
      <c r="G316" s="98">
        <v>1.6674000872774513</v>
      </c>
      <c r="H316" s="98">
        <v>0</v>
      </c>
      <c r="I316" s="98">
        <v>0</v>
      </c>
      <c r="J316" s="98">
        <v>0</v>
      </c>
      <c r="K316" s="98">
        <v>0</v>
      </c>
      <c r="L316" s="98">
        <v>2.4917419970394987</v>
      </c>
      <c r="M316" s="98">
        <v>3.0366930867271331</v>
      </c>
      <c r="N316" s="98">
        <v>3.8977545267089182</v>
      </c>
      <c r="O316" s="98">
        <v>4.3903163463224919</v>
      </c>
      <c r="P316" s="98">
        <v>3.1364265709023176</v>
      </c>
      <c r="Q316" s="98">
        <v>4.734528976877769</v>
      </c>
      <c r="R316" s="98">
        <v>4.3107958473270722</v>
      </c>
      <c r="S316" s="98">
        <v>3.9534714005599922</v>
      </c>
      <c r="T316" s="98">
        <v>3.5897772628630249</v>
      </c>
      <c r="U316" s="98">
        <v>3.1050501691916996</v>
      </c>
      <c r="V316" s="98">
        <v>3.1041268815316188</v>
      </c>
      <c r="W316" s="98">
        <v>2.8741892997585063</v>
      </c>
      <c r="X316" s="98">
        <v>1.7933996595585029</v>
      </c>
      <c r="Y316" s="98">
        <v>2.2914654900187621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3.6549447559250403E-3</v>
      </c>
      <c r="D317" s="98">
        <v>2.997429874547786E-3</v>
      </c>
      <c r="E317" s="98">
        <v>0</v>
      </c>
      <c r="F317" s="98">
        <v>9.1965866312634622E-4</v>
      </c>
      <c r="G317" s="98">
        <v>3.6247349460506516E-3</v>
      </c>
      <c r="H317" s="98">
        <v>0</v>
      </c>
      <c r="I317" s="98">
        <v>0</v>
      </c>
      <c r="J317" s="98">
        <v>0</v>
      </c>
      <c r="K317" s="98">
        <v>0</v>
      </c>
      <c r="L317" s="98">
        <v>8.315357328905662E-3</v>
      </c>
      <c r="M317" s="98">
        <v>5.9683340878787768E-3</v>
      </c>
      <c r="N317" s="98">
        <v>1.1681830799710933E-3</v>
      </c>
      <c r="O317" s="98">
        <v>8.3218929312897194E-4</v>
      </c>
      <c r="P317" s="98">
        <v>1.0307141765255825E-2</v>
      </c>
      <c r="Q317" s="98">
        <v>8.0512830863566191E-3</v>
      </c>
      <c r="R317" s="98">
        <v>7.6568037522815446E-3</v>
      </c>
      <c r="S317" s="98">
        <v>3.5195534946388654E-3</v>
      </c>
      <c r="T317" s="98">
        <v>8.0550004797364082E-3</v>
      </c>
      <c r="U317" s="98">
        <v>5.5270693017310957E-3</v>
      </c>
      <c r="V317" s="98">
        <v>3.3419697202299878E-3</v>
      </c>
      <c r="W317" s="98">
        <v>8.4702739760257467E-3</v>
      </c>
      <c r="X317" s="98">
        <v>8.7658929572310643E-3</v>
      </c>
      <c r="Y317" s="98">
        <v>7.3674164988725421E-3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8.7524092063482109E-4</v>
      </c>
      <c r="D318" s="101">
        <v>6.559935736784588E-4</v>
      </c>
      <c r="E318" s="101">
        <v>0</v>
      </c>
      <c r="F318" s="101">
        <v>2.1592464078051647E-4</v>
      </c>
      <c r="G318" s="101">
        <v>7.7475463603336725E-4</v>
      </c>
      <c r="H318" s="101">
        <v>0</v>
      </c>
      <c r="I318" s="101">
        <v>0</v>
      </c>
      <c r="J318" s="101">
        <v>0</v>
      </c>
      <c r="K318" s="101">
        <v>0</v>
      </c>
      <c r="L318" s="101">
        <v>3.7174507521921737E-3</v>
      </c>
      <c r="M318" s="101">
        <v>1.1781239041151034E-3</v>
      </c>
      <c r="N318" s="101">
        <v>2.9816251026277695E-4</v>
      </c>
      <c r="O318" s="101">
        <v>2.2221419424053054E-4</v>
      </c>
      <c r="P318" s="101">
        <v>1.9717820769192284E-3</v>
      </c>
      <c r="Q318" s="101">
        <v>1.7780510561573673E-3</v>
      </c>
      <c r="R318" s="101">
        <v>1.594379859602065E-3</v>
      </c>
      <c r="S318" s="101">
        <v>8.226212804087502E-4</v>
      </c>
      <c r="T318" s="101">
        <v>1.8688161612965041E-3</v>
      </c>
      <c r="U318" s="101">
        <v>1.1701919515443551E-3</v>
      </c>
      <c r="V318" s="101">
        <v>7.205204287701407E-4</v>
      </c>
      <c r="W318" s="101">
        <v>1.8626490349433027E-3</v>
      </c>
      <c r="X318" s="101">
        <v>7.3769226913245327E-4</v>
      </c>
      <c r="Y318" s="101">
        <v>5.0660707404788464E-4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2.7797038352902191E-3</v>
      </c>
      <c r="D319" s="104">
        <v>2.341436300869327E-3</v>
      </c>
      <c r="E319" s="104">
        <v>0</v>
      </c>
      <c r="F319" s="104">
        <v>7.0373402234582974E-4</v>
      </c>
      <c r="G319" s="104">
        <v>2.8499803100172842E-3</v>
      </c>
      <c r="H319" s="104">
        <v>0</v>
      </c>
      <c r="I319" s="104">
        <v>0</v>
      </c>
      <c r="J319" s="104">
        <v>0</v>
      </c>
      <c r="K319" s="104">
        <v>0</v>
      </c>
      <c r="L319" s="104">
        <v>4.5979065767134892E-3</v>
      </c>
      <c r="M319" s="104">
        <v>4.7902101837636732E-3</v>
      </c>
      <c r="N319" s="104">
        <v>8.7002056970831632E-4</v>
      </c>
      <c r="O319" s="104">
        <v>6.0997509888844139E-4</v>
      </c>
      <c r="P319" s="104">
        <v>8.3353596883365966E-3</v>
      </c>
      <c r="Q319" s="104">
        <v>6.2732320301992521E-3</v>
      </c>
      <c r="R319" s="104">
        <v>6.0624238926794798E-3</v>
      </c>
      <c r="S319" s="104">
        <v>2.696932214230115E-3</v>
      </c>
      <c r="T319" s="104">
        <v>6.1861843184399037E-3</v>
      </c>
      <c r="U319" s="104">
        <v>4.356877350186741E-3</v>
      </c>
      <c r="V319" s="104">
        <v>2.6214492914598472E-3</v>
      </c>
      <c r="W319" s="104">
        <v>6.6076249410824449E-3</v>
      </c>
      <c r="X319" s="104">
        <v>8.0282006880986103E-3</v>
      </c>
      <c r="Y319" s="104">
        <v>6.8608094248246579E-3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1.2881030825715936</v>
      </c>
      <c r="D320" s="101">
        <v>0.33054973211525773</v>
      </c>
      <c r="E320" s="101">
        <v>0.93406727001822898</v>
      </c>
      <c r="F320" s="101">
        <v>1.0539532487316425</v>
      </c>
      <c r="G320" s="101">
        <v>0.63734954880869921</v>
      </c>
      <c r="H320" s="101">
        <v>0</v>
      </c>
      <c r="I320" s="101">
        <v>0</v>
      </c>
      <c r="J320" s="101">
        <v>0</v>
      </c>
      <c r="K320" s="101">
        <v>0</v>
      </c>
      <c r="L320" s="101">
        <v>0.72640484294378393</v>
      </c>
      <c r="M320" s="101">
        <v>0.80585552618867018</v>
      </c>
      <c r="N320" s="101">
        <v>0.88481037528670192</v>
      </c>
      <c r="O320" s="101">
        <v>0.89462173802974676</v>
      </c>
      <c r="P320" s="101">
        <v>1.2120703192903888</v>
      </c>
      <c r="Q320" s="101">
        <v>0.57089002904241248</v>
      </c>
      <c r="R320" s="101">
        <v>0.43416288795320696</v>
      </c>
      <c r="S320" s="101">
        <v>0.61031114525923824</v>
      </c>
      <c r="T320" s="101">
        <v>0.91358237249285801</v>
      </c>
      <c r="U320" s="101">
        <v>0.91650909725932928</v>
      </c>
      <c r="V320" s="101">
        <v>0.34939398830579316</v>
      </c>
      <c r="W320" s="101">
        <v>0</v>
      </c>
      <c r="X320" s="101">
        <v>0</v>
      </c>
      <c r="Y320" s="101">
        <v>0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4.1980704848356871E-2</v>
      </c>
      <c r="D321" s="104">
        <v>9.156447038313904E-3</v>
      </c>
      <c r="E321" s="104">
        <v>3.612903918215371E-2</v>
      </c>
      <c r="F321" s="104">
        <v>4.3626906126037424E-2</v>
      </c>
      <c r="G321" s="104">
        <v>3.3101540472018576E-2</v>
      </c>
      <c r="H321" s="104">
        <v>0</v>
      </c>
      <c r="I321" s="104">
        <v>0</v>
      </c>
      <c r="J321" s="104">
        <v>0</v>
      </c>
      <c r="K321" s="104">
        <v>0</v>
      </c>
      <c r="L321" s="104">
        <v>0.17332698498179944</v>
      </c>
      <c r="M321" s="104">
        <v>0.15073083249413954</v>
      </c>
      <c r="N321" s="104">
        <v>0.10144884012970745</v>
      </c>
      <c r="O321" s="104">
        <v>7.0901216042518839E-2</v>
      </c>
      <c r="P321" s="104">
        <v>0.17217898253026442</v>
      </c>
      <c r="Q321" s="104">
        <v>8.2683607965946967E-2</v>
      </c>
      <c r="R321" s="104">
        <v>7.1833691458876039E-2</v>
      </c>
      <c r="S321" s="104">
        <v>9.2759816799601172E-2</v>
      </c>
      <c r="T321" s="104">
        <v>0.20741627246368322</v>
      </c>
      <c r="U321" s="104">
        <v>0.15698080877642989</v>
      </c>
      <c r="V321" s="104">
        <v>3.9306982408684479E-2</v>
      </c>
      <c r="W321" s="104">
        <v>0</v>
      </c>
      <c r="X321" s="104">
        <v>0</v>
      </c>
      <c r="Y321" s="104">
        <v>0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1.0055408858516522E-2</v>
      </c>
      <c r="D322" s="98">
        <v>2.0022623296966167E-3</v>
      </c>
      <c r="E322" s="98">
        <v>8.7591772001790382E-3</v>
      </c>
      <c r="F322" s="98">
        <v>1.0244865463781993E-2</v>
      </c>
      <c r="G322" s="98">
        <v>7.0668244879678703E-3</v>
      </c>
      <c r="H322" s="98">
        <v>0</v>
      </c>
      <c r="I322" s="98">
        <v>0</v>
      </c>
      <c r="J322" s="98">
        <v>0</v>
      </c>
      <c r="K322" s="98">
        <v>0</v>
      </c>
      <c r="L322" s="98">
        <v>7.7490715308359909E-2</v>
      </c>
      <c r="M322" s="98">
        <v>2.9686793158626223E-2</v>
      </c>
      <c r="N322" s="98">
        <v>2.5899597456095942E-2</v>
      </c>
      <c r="O322" s="98">
        <v>1.8930379096250123E-2</v>
      </c>
      <c r="P322" s="98">
        <v>3.2944133608354943E-2</v>
      </c>
      <c r="Q322" s="98">
        <v>1.8263524769763267E-2</v>
      </c>
      <c r="R322" s="98">
        <v>1.4940727138498196E-2</v>
      </c>
      <c r="S322" s="98">
        <v>2.1691592231042889E-2</v>
      </c>
      <c r="T322" s="98">
        <v>4.8132278517357338E-2</v>
      </c>
      <c r="U322" s="98">
        <v>3.3242275251636838E-2</v>
      </c>
      <c r="V322" s="98">
        <v>8.4806988946554262E-3</v>
      </c>
      <c r="W322" s="98">
        <v>0</v>
      </c>
      <c r="X322" s="98">
        <v>0</v>
      </c>
      <c r="Y322" s="98">
        <v>0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3.1925295989840348E-2</v>
      </c>
      <c r="D323" s="98">
        <v>7.1541847086172873E-3</v>
      </c>
      <c r="E323" s="98">
        <v>2.7369861981974674E-2</v>
      </c>
      <c r="F323" s="98">
        <v>3.3382040662255433E-2</v>
      </c>
      <c r="G323" s="98">
        <v>2.6034715984050705E-2</v>
      </c>
      <c r="H323" s="98">
        <v>0</v>
      </c>
      <c r="I323" s="98">
        <v>0</v>
      </c>
      <c r="J323" s="98">
        <v>0</v>
      </c>
      <c r="K323" s="98">
        <v>0</v>
      </c>
      <c r="L323" s="98">
        <v>9.5836269673439528E-2</v>
      </c>
      <c r="M323" s="98">
        <v>0.12104403933551332</v>
      </c>
      <c r="N323" s="98">
        <v>7.5549242673611502E-2</v>
      </c>
      <c r="O323" s="98">
        <v>5.1970836946268709E-2</v>
      </c>
      <c r="P323" s="98">
        <v>0.13923484892190949</v>
      </c>
      <c r="Q323" s="98">
        <v>6.4420083196183697E-2</v>
      </c>
      <c r="R323" s="98">
        <v>5.689296432037784E-2</v>
      </c>
      <c r="S323" s="98">
        <v>7.1068224568558283E-2</v>
      </c>
      <c r="T323" s="98">
        <v>0.15928399394632586</v>
      </c>
      <c r="U323" s="98">
        <v>0.12373853352479307</v>
      </c>
      <c r="V323" s="98">
        <v>3.0826283514029055E-2</v>
      </c>
      <c r="W323" s="98">
        <v>0</v>
      </c>
      <c r="X323" s="98">
        <v>0</v>
      </c>
      <c r="Y323" s="98">
        <v>0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3.6526919341813082</v>
      </c>
      <c r="D324" s="122">
        <v>3.3717873027770779</v>
      </c>
      <c r="E324" s="122">
        <v>3.5345431038138684</v>
      </c>
      <c r="F324" s="122">
        <v>2.7085734085359867</v>
      </c>
      <c r="G324" s="122">
        <v>1.3169660582615292</v>
      </c>
      <c r="H324" s="122">
        <v>0</v>
      </c>
      <c r="I324" s="122">
        <v>0</v>
      </c>
      <c r="J324" s="122">
        <v>0</v>
      </c>
      <c r="K324" s="122">
        <v>0</v>
      </c>
      <c r="L324" s="122">
        <v>2.0995907984179079</v>
      </c>
      <c r="M324" s="122">
        <v>2.2313139729302995</v>
      </c>
      <c r="N324" s="122">
        <v>2.8100988963079434</v>
      </c>
      <c r="O324" s="122">
        <v>3.0636346995063395</v>
      </c>
      <c r="P324" s="122">
        <v>2.4548670176053502</v>
      </c>
      <c r="Q324" s="122">
        <v>2.8874542210454335</v>
      </c>
      <c r="R324" s="122">
        <v>2.4606520743092277</v>
      </c>
      <c r="S324" s="122">
        <v>2.430894509815166</v>
      </c>
      <c r="T324" s="122">
        <v>2.3875354289337873</v>
      </c>
      <c r="U324" s="122">
        <v>2.1367198493001736</v>
      </c>
      <c r="V324" s="122">
        <v>1.825274367438023</v>
      </c>
      <c r="W324" s="122">
        <v>1.4252161510968318</v>
      </c>
      <c r="X324" s="122">
        <v>1.3311373768810784</v>
      </c>
      <c r="Y324" s="122">
        <v>1.6657442398028066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1.4898294513489798</v>
      </c>
      <c r="D325" s="98">
        <v>1.5139711446826483</v>
      </c>
      <c r="E325" s="98">
        <v>1.5373053095899789</v>
      </c>
      <c r="F325" s="98">
        <v>1.4091377230206203</v>
      </c>
      <c r="G325" s="98">
        <v>0.55347735757641792</v>
      </c>
      <c r="H325" s="98">
        <v>0</v>
      </c>
      <c r="I325" s="98">
        <v>0</v>
      </c>
      <c r="J325" s="98">
        <v>0</v>
      </c>
      <c r="K325" s="98">
        <v>0</v>
      </c>
      <c r="L325" s="98">
        <v>0.71165563874912885</v>
      </c>
      <c r="M325" s="98">
        <v>0.82225076461005231</v>
      </c>
      <c r="N325" s="98">
        <v>0.8530984603993208</v>
      </c>
      <c r="O325" s="98">
        <v>0.91558002378005288</v>
      </c>
      <c r="P325" s="98">
        <v>0.79860359881312148</v>
      </c>
      <c r="Q325" s="98">
        <v>0.8008293887619371</v>
      </c>
      <c r="R325" s="98">
        <v>0.49316946858107991</v>
      </c>
      <c r="S325" s="98">
        <v>0.57100911822176526</v>
      </c>
      <c r="T325" s="98">
        <v>0.57963618518650339</v>
      </c>
      <c r="U325" s="98">
        <v>0.53741563884328036</v>
      </c>
      <c r="V325" s="98">
        <v>0.38818643033259492</v>
      </c>
      <c r="W325" s="98">
        <v>0.20298853781620324</v>
      </c>
      <c r="X325" s="98">
        <v>5.585266161270315E-2</v>
      </c>
      <c r="Y325" s="98">
        <v>0.15516046236611694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2.1628624828323284</v>
      </c>
      <c r="D326" s="33">
        <v>1.8578161580944297</v>
      </c>
      <c r="E326" s="33">
        <v>1.9972377942238895</v>
      </c>
      <c r="F326" s="33">
        <v>1.2994356855153664</v>
      </c>
      <c r="G326" s="33">
        <v>0.76348870068511132</v>
      </c>
      <c r="H326" s="33">
        <v>0</v>
      </c>
      <c r="I326" s="33">
        <v>0</v>
      </c>
      <c r="J326" s="33">
        <v>0</v>
      </c>
      <c r="K326" s="33">
        <v>0</v>
      </c>
      <c r="L326" s="33">
        <v>1.3879351596687792</v>
      </c>
      <c r="M326" s="33">
        <v>1.4090632083202472</v>
      </c>
      <c r="N326" s="33">
        <v>1.9570004359086226</v>
      </c>
      <c r="O326" s="33">
        <v>2.1480546757262866</v>
      </c>
      <c r="P326" s="33">
        <v>1.6562634187922287</v>
      </c>
      <c r="Q326" s="33">
        <v>2.0866248322834964</v>
      </c>
      <c r="R326" s="33">
        <v>1.9674826057281478</v>
      </c>
      <c r="S326" s="33">
        <v>1.8598853915934006</v>
      </c>
      <c r="T326" s="33">
        <v>1.8078992437472841</v>
      </c>
      <c r="U326" s="33">
        <v>1.5993042104568931</v>
      </c>
      <c r="V326" s="33">
        <v>1.4370879371054279</v>
      </c>
      <c r="W326" s="33">
        <v>1.2222276132806285</v>
      </c>
      <c r="X326" s="33">
        <v>1.2752847152683753</v>
      </c>
      <c r="Y326" s="33">
        <v>1.5105837774366897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0.82176743514755246</v>
      </c>
      <c r="D328" s="119">
        <f t="shared" si="143"/>
        <v>0.82617548346509562</v>
      </c>
      <c r="E328" s="119">
        <f t="shared" si="143"/>
        <v>0.82618393502411247</v>
      </c>
      <c r="F328" s="119">
        <f t="shared" si="143"/>
        <v>0.82666955126711006</v>
      </c>
      <c r="G328" s="119">
        <f t="shared" si="143"/>
        <v>0.82907575259645439</v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>
        <f t="shared" si="143"/>
        <v>0.8401946492238076</v>
      </c>
      <c r="M328" s="119">
        <f t="shared" si="143"/>
        <v>0.84112244237658551</v>
      </c>
      <c r="N328" s="119">
        <f t="shared" si="143"/>
        <v>0.84641504417952029</v>
      </c>
      <c r="O328" s="119">
        <f t="shared" si="143"/>
        <v>0.85364709347595347</v>
      </c>
      <c r="P328" s="119">
        <f t="shared" si="143"/>
        <v>0.85497803244932713</v>
      </c>
      <c r="Q328" s="119">
        <f t="shared" si="143"/>
        <v>0.86620464923925822</v>
      </c>
      <c r="R328" s="119">
        <f t="shared" ref="R328:V328" si="144">IF(R309=0,"",R309/R290)</f>
        <v>0.87875656518364764</v>
      </c>
      <c r="S328" s="119">
        <f t="shared" si="144"/>
        <v>0.88358239425236673</v>
      </c>
      <c r="T328" s="119">
        <f t="shared" si="144"/>
        <v>0.88492420190018517</v>
      </c>
      <c r="U328" s="119">
        <f t="shared" si="144"/>
        <v>0.89898110670430886</v>
      </c>
      <c r="V328" s="119">
        <f t="shared" si="144"/>
        <v>0.8973712193322122</v>
      </c>
      <c r="W328" s="119">
        <f t="shared" ref="W328:Y328" si="145">IF(W309=0,"",W309/W290)</f>
        <v>0.9206023868443366</v>
      </c>
      <c r="X328" s="119">
        <f t="shared" si="145"/>
        <v>0.90653345743523805</v>
      </c>
      <c r="Y328" s="119">
        <f t="shared" si="145"/>
        <v>0.90831996697774076</v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0.83154355111631795</v>
      </c>
      <c r="D329" s="124">
        <f t="shared" si="146"/>
        <v>0.83318133067254552</v>
      </c>
      <c r="E329" s="124">
        <f t="shared" si="146"/>
        <v>0.83484194801119915</v>
      </c>
      <c r="F329" s="124">
        <f t="shared" si="146"/>
        <v>0.83654426062183918</v>
      </c>
      <c r="G329" s="124">
        <f t="shared" si="146"/>
        <v>0.83826821868487023</v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>
        <f t="shared" si="146"/>
        <v>0.84786558650418131</v>
      </c>
      <c r="M329" s="124">
        <f t="shared" si="146"/>
        <v>0.85080267932927434</v>
      </c>
      <c r="N329" s="124">
        <f t="shared" si="146"/>
        <v>0.85479317043687653</v>
      </c>
      <c r="O329" s="124">
        <f t="shared" si="146"/>
        <v>0.86001369554726559</v>
      </c>
      <c r="P329" s="124">
        <f t="shared" si="146"/>
        <v>0.86609948313055574</v>
      </c>
      <c r="Q329" s="124">
        <f t="shared" si="146"/>
        <v>0.8718428272432337</v>
      </c>
      <c r="R329" s="124">
        <f t="shared" ref="R329:V329" si="147">IF(R310=0,"",R310/R291)</f>
        <v>0.87624404830869229</v>
      </c>
      <c r="S329" s="124">
        <f t="shared" si="147"/>
        <v>0.88052485153293447</v>
      </c>
      <c r="T329" s="124">
        <f t="shared" si="147"/>
        <v>0.88465657501807027</v>
      </c>
      <c r="U329" s="124">
        <f t="shared" si="147"/>
        <v>0.88861428958235722</v>
      </c>
      <c r="V329" s="124">
        <f t="shared" si="147"/>
        <v>0.89236389263335358</v>
      </c>
      <c r="W329" s="124">
        <f t="shared" ref="W329:Y329" si="148">IF(W310=0,"",W310/W291)</f>
        <v>0.89582341862505077</v>
      </c>
      <c r="X329" s="124">
        <f t="shared" si="148"/>
        <v>0.90056720176258853</v>
      </c>
      <c r="Y329" s="124">
        <f t="shared" si="148"/>
        <v>0.90513270968535176</v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>
        <f t="shared" ref="C330:Q330" si="149">IF(C311=0,"",C311/C292)</f>
        <v>0.83085894945976668</v>
      </c>
      <c r="D330" s="111">
        <f t="shared" si="149"/>
        <v>0.832510993265968</v>
      </c>
      <c r="E330" s="111">
        <f t="shared" si="149"/>
        <v>0.83420763794489605</v>
      </c>
      <c r="F330" s="111">
        <f t="shared" si="149"/>
        <v>0.83591036456101397</v>
      </c>
      <c r="G330" s="111">
        <f t="shared" si="149"/>
        <v>0.83765416595753273</v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>
        <f t="shared" si="149"/>
        <v>0.84732134519057156</v>
      </c>
      <c r="M330" s="111">
        <f t="shared" si="149"/>
        <v>0.85027934581665732</v>
      </c>
      <c r="N330" s="111">
        <f t="shared" si="149"/>
        <v>0.85428125978822234</v>
      </c>
      <c r="O330" s="111">
        <f t="shared" si="149"/>
        <v>0.8595219003828618</v>
      </c>
      <c r="P330" s="111">
        <f t="shared" si="149"/>
        <v>0.86563062105679434</v>
      </c>
      <c r="Q330" s="111">
        <f t="shared" si="149"/>
        <v>0.87139405885351473</v>
      </c>
      <c r="R330" s="111">
        <f t="shared" ref="R330:V330" si="150">IF(R311=0,"",R311/R292)</f>
        <v>0.8758103888774057</v>
      </c>
      <c r="S330" s="111">
        <f t="shared" si="150"/>
        <v>0.88010673972024878</v>
      </c>
      <c r="T330" s="111">
        <f t="shared" si="150"/>
        <v>0.88425440500788222</v>
      </c>
      <c r="U330" s="111">
        <f t="shared" si="150"/>
        <v>0.8882246783661577</v>
      </c>
      <c r="V330" s="111">
        <f t="shared" si="150"/>
        <v>0.89198885342092149</v>
      </c>
      <c r="W330" s="111">
        <f t="shared" ref="W330:Y330" si="151">IF(W311=0,"",W311/W292)</f>
        <v>0.89545638417288842</v>
      </c>
      <c r="X330" s="111">
        <f t="shared" si="151"/>
        <v>0.90022267836239134</v>
      </c>
      <c r="Y330" s="111">
        <f t="shared" si="151"/>
        <v>0.9048028272151456</v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2.3113993071655847</v>
      </c>
      <c r="D332" s="124">
        <f t="shared" si="155"/>
        <v>2.4092178683197929</v>
      </c>
      <c r="E332" s="124">
        <f t="shared" si="155"/>
        <v>2.5085029178010521</v>
      </c>
      <c r="F332" s="124">
        <f t="shared" si="155"/>
        <v>2.6085853810046205</v>
      </c>
      <c r="G332" s="124">
        <f t="shared" si="155"/>
        <v>2.7100450681308428</v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>
        <f t="shared" si="155"/>
        <v>3.2424704066047982</v>
      </c>
      <c r="M332" s="124">
        <f t="shared" si="155"/>
        <v>3.3695888050455673</v>
      </c>
      <c r="N332" s="124">
        <f t="shared" si="155"/>
        <v>3.5169756563416774</v>
      </c>
      <c r="O332" s="124">
        <f t="shared" si="155"/>
        <v>3.684368036927927</v>
      </c>
      <c r="P332" s="124">
        <f t="shared" si="155"/>
        <v>3.8554753197948144</v>
      </c>
      <c r="Q332" s="124">
        <f t="shared" si="155"/>
        <v>3.9867975359444658</v>
      </c>
      <c r="R332" s="124">
        <f t="shared" ref="R332:V332" si="156">IF(R313=0,"",R313/R294)</f>
        <v>4.0152521867138136</v>
      </c>
      <c r="S332" s="124">
        <f t="shared" si="156"/>
        <v>4.018413814577074</v>
      </c>
      <c r="T332" s="124">
        <f t="shared" si="156"/>
        <v>4.0219267344251417</v>
      </c>
      <c r="U332" s="124">
        <f t="shared" si="156"/>
        <v>4.0258299787007727</v>
      </c>
      <c r="V332" s="124">
        <f t="shared" si="156"/>
        <v>4.0369836416211138</v>
      </c>
      <c r="W332" s="124">
        <f t="shared" ref="W332:Y332" si="157">IF(W313=0,"",W313/W294)</f>
        <v>4.0735921261693395</v>
      </c>
      <c r="X332" s="124">
        <f t="shared" si="157"/>
        <v>4.1178655595999425</v>
      </c>
      <c r="Y332" s="124">
        <f t="shared" si="157"/>
        <v>4.1677695889539841</v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2.3113993071655847</v>
      </c>
      <c r="D333" s="111">
        <f t="shared" si="158"/>
        <v>2.4092178683197929</v>
      </c>
      <c r="E333" s="111">
        <f t="shared" si="158"/>
        <v>2.5085029178010521</v>
      </c>
      <c r="F333" s="111">
        <f t="shared" si="158"/>
        <v>2.6085853810046205</v>
      </c>
      <c r="G333" s="111">
        <f t="shared" si="158"/>
        <v>2.7100450681308428</v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>
        <f t="shared" si="158"/>
        <v>3.2424704066047982</v>
      </c>
      <c r="M333" s="111">
        <f t="shared" si="158"/>
        <v>3.3695888050455673</v>
      </c>
      <c r="N333" s="111">
        <f t="shared" si="158"/>
        <v>3.5169756563416774</v>
      </c>
      <c r="O333" s="111">
        <f t="shared" si="158"/>
        <v>3.684368036927927</v>
      </c>
      <c r="P333" s="111">
        <f t="shared" si="158"/>
        <v>3.8554753197948144</v>
      </c>
      <c r="Q333" s="111">
        <f t="shared" si="158"/>
        <v>3.9867975359444658</v>
      </c>
      <c r="R333" s="111">
        <f t="shared" ref="R333:V333" si="159">IF(R314=0,"",R314/R295)</f>
        <v>4.0152521867138136</v>
      </c>
      <c r="S333" s="111">
        <f t="shared" si="159"/>
        <v>4.018413814577074</v>
      </c>
      <c r="T333" s="111">
        <f t="shared" si="159"/>
        <v>4.0219267344251417</v>
      </c>
      <c r="U333" s="111">
        <f t="shared" si="159"/>
        <v>4.0258299787007727</v>
      </c>
      <c r="V333" s="111">
        <f t="shared" si="159"/>
        <v>4.0369836416211138</v>
      </c>
      <c r="W333" s="111">
        <f t="shared" ref="W333:Y333" si="160">IF(W314=0,"",W314/W295)</f>
        <v>4.0735921261693395</v>
      </c>
      <c r="X333" s="111">
        <f t="shared" si="160"/>
        <v>4.1178655595999425</v>
      </c>
      <c r="Y333" s="111">
        <f t="shared" si="160"/>
        <v>4.1677695889539841</v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0.81100507641071085</v>
      </c>
      <c r="D334" s="124">
        <f t="shared" si="161"/>
        <v>0.84101288515899442</v>
      </c>
      <c r="E334" s="124">
        <f t="shared" si="161"/>
        <v>0.82629587872624266</v>
      </c>
      <c r="F334" s="124">
        <f t="shared" si="161"/>
        <v>0.81928276706930625</v>
      </c>
      <c r="G334" s="124">
        <f t="shared" si="161"/>
        <v>0.81252815480105633</v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>
        <f t="shared" si="161"/>
        <v>0.83144965393178905</v>
      </c>
      <c r="M334" s="124">
        <f t="shared" si="161"/>
        <v>0.84005652708914125</v>
      </c>
      <c r="N334" s="124">
        <f t="shared" si="161"/>
        <v>0.84766779517015878</v>
      </c>
      <c r="O334" s="124">
        <f t="shared" si="161"/>
        <v>0.85712072270376083</v>
      </c>
      <c r="P334" s="124">
        <f t="shared" si="161"/>
        <v>0.85103832014028213</v>
      </c>
      <c r="Q334" s="124">
        <f t="shared" si="161"/>
        <v>0.8843709294217903</v>
      </c>
      <c r="R334" s="124">
        <f t="shared" ref="R334:V334" si="162">IF(R315=0,"",R315/R296)</f>
        <v>0.89290900620663671</v>
      </c>
      <c r="S334" s="124">
        <f t="shared" si="162"/>
        <v>0.89217129282529706</v>
      </c>
      <c r="T334" s="124">
        <f t="shared" si="162"/>
        <v>0.88884999029828859</v>
      </c>
      <c r="U334" s="124">
        <f t="shared" si="162"/>
        <v>0.890753568522334</v>
      </c>
      <c r="V334" s="124">
        <f t="shared" si="162"/>
        <v>0.91309491138944388</v>
      </c>
      <c r="W334" s="124">
        <f t="shared" ref="W334:Y334" si="163">IF(W315=0,"",W315/W296)</f>
        <v>0.93257739812171303</v>
      </c>
      <c r="X334" s="124">
        <f t="shared" si="163"/>
        <v>0.93628762832801871</v>
      </c>
      <c r="Y334" s="124">
        <f t="shared" si="163"/>
        <v>0.93963821759261223</v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0.8490394066612883</v>
      </c>
      <c r="D335" s="111">
        <f t="shared" si="164"/>
        <v>0.85117215093206255</v>
      </c>
      <c r="E335" s="111">
        <f t="shared" si="164"/>
        <v>0.85336247373400043</v>
      </c>
      <c r="F335" s="111">
        <f t="shared" si="164"/>
        <v>0.85556064815382438</v>
      </c>
      <c r="G335" s="111">
        <f t="shared" si="164"/>
        <v>0.85781184901413632</v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>
        <f t="shared" si="164"/>
        <v>0.87029191827526464</v>
      </c>
      <c r="M335" s="111">
        <f t="shared" si="164"/>
        <v>0.87411061779433918</v>
      </c>
      <c r="N335" s="111">
        <f t="shared" si="164"/>
        <v>0.87927698146033162</v>
      </c>
      <c r="O335" s="111">
        <f t="shared" si="164"/>
        <v>0.88604250799264783</v>
      </c>
      <c r="P335" s="111">
        <f t="shared" si="164"/>
        <v>0.89392870263844637</v>
      </c>
      <c r="Q335" s="111">
        <f t="shared" si="164"/>
        <v>0.90136914634507104</v>
      </c>
      <c r="R335" s="111">
        <f t="shared" ref="R335:V335" si="165">IF(R316=0,"",R316/R297)</f>
        <v>0.90707051002619454</v>
      </c>
      <c r="S335" s="111">
        <f t="shared" si="165"/>
        <v>0.91261698380062728</v>
      </c>
      <c r="T335" s="111">
        <f t="shared" si="165"/>
        <v>0.91797150850880016</v>
      </c>
      <c r="U335" s="111">
        <f t="shared" si="165"/>
        <v>0.92309702499116253</v>
      </c>
      <c r="V335" s="111">
        <f t="shared" si="165"/>
        <v>0.92795647408815607</v>
      </c>
      <c r="W335" s="111">
        <f t="shared" ref="W335:Y335" si="166">IF(W316=0,"",W316/W297)</f>
        <v>0.93243296334178871</v>
      </c>
      <c r="X335" s="111">
        <f t="shared" si="166"/>
        <v>0.93602077551042162</v>
      </c>
      <c r="Y335" s="111">
        <f t="shared" si="166"/>
        <v>0.93946846739319567</v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0.95916109414420048</v>
      </c>
      <c r="D336" s="111">
        <f t="shared" si="167"/>
        <v>0.96314396917532896</v>
      </c>
      <c r="E336" s="111" t="str">
        <f t="shared" si="167"/>
        <v/>
      </c>
      <c r="F336" s="111">
        <f t="shared" si="167"/>
        <v>0.96187339102403113</v>
      </c>
      <c r="G336" s="111">
        <f t="shared" si="167"/>
        <v>0.96578323425611723</v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>
        <f t="shared" si="167"/>
        <v>0.93753268886943453</v>
      </c>
      <c r="M336" s="111">
        <f t="shared" si="167"/>
        <v>0.97235693066333417</v>
      </c>
      <c r="N336" s="111">
        <f t="shared" si="167"/>
        <v>0.96614304183003052</v>
      </c>
      <c r="O336" s="111">
        <f t="shared" si="167"/>
        <v>0.96679729813946702</v>
      </c>
      <c r="P336" s="111">
        <f t="shared" si="167"/>
        <v>0.97780436193787934</v>
      </c>
      <c r="Q336" s="111">
        <f t="shared" si="167"/>
        <v>0.97640503992539873</v>
      </c>
      <c r="R336" s="111">
        <f t="shared" ref="R336:V336" si="168">IF(R317=0,"",R317/R298)</f>
        <v>0.9791123624150837</v>
      </c>
      <c r="S336" s="111">
        <f t="shared" si="168"/>
        <v>0.9781103553786763</v>
      </c>
      <c r="T336" s="111">
        <f t="shared" si="168"/>
        <v>0.97968929968855356</v>
      </c>
      <c r="U336" s="111">
        <f t="shared" si="168"/>
        <v>0.98266736782803377</v>
      </c>
      <c r="V336" s="111">
        <f t="shared" si="168"/>
        <v>0.98353726597932523</v>
      </c>
      <c r="W336" s="111">
        <f t="shared" ref="W336:Y336" si="169">IF(W317=0,"",W317/W298)</f>
        <v>0.98431498550044283</v>
      </c>
      <c r="X336" s="111">
        <f t="shared" si="169"/>
        <v>0.99428071722881717</v>
      </c>
      <c r="Y336" s="111">
        <f t="shared" si="169"/>
        <v>0.99558901495157492</v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>
        <f t="shared" ref="C337:Q337" si="170">IF(C318=0,"",C318/C299)</f>
        <v>0.8490394066612883</v>
      </c>
      <c r="D337" s="112">
        <f t="shared" si="170"/>
        <v>0.85117215093206255</v>
      </c>
      <c r="E337" s="112" t="str">
        <f t="shared" si="170"/>
        <v/>
      </c>
      <c r="F337" s="112">
        <f t="shared" si="170"/>
        <v>0.85556064815382438</v>
      </c>
      <c r="G337" s="112">
        <f t="shared" si="170"/>
        <v>0.85781184901413632</v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>
        <f t="shared" si="170"/>
        <v>0.87029191827526475</v>
      </c>
      <c r="M337" s="112">
        <f t="shared" si="170"/>
        <v>0.87411061779433907</v>
      </c>
      <c r="N337" s="112">
        <f t="shared" si="170"/>
        <v>0.87927698146033173</v>
      </c>
      <c r="O337" s="112">
        <f t="shared" si="170"/>
        <v>0.88604250799264794</v>
      </c>
      <c r="P337" s="112">
        <f t="shared" si="170"/>
        <v>0.89392870263844626</v>
      </c>
      <c r="Q337" s="112">
        <f t="shared" si="170"/>
        <v>0.90136914634507104</v>
      </c>
      <c r="R337" s="112">
        <f t="shared" ref="R337:V337" si="171">IF(R318=0,"",R318/R299)</f>
        <v>0.90707051002619465</v>
      </c>
      <c r="S337" s="112">
        <f t="shared" si="171"/>
        <v>0.91261698380062728</v>
      </c>
      <c r="T337" s="112">
        <f t="shared" si="171"/>
        <v>0.91797150850880016</v>
      </c>
      <c r="U337" s="112">
        <f t="shared" si="171"/>
        <v>0.92309702499116253</v>
      </c>
      <c r="V337" s="112">
        <f t="shared" si="171"/>
        <v>0.92795647408815607</v>
      </c>
      <c r="W337" s="112">
        <f t="shared" ref="W337:Y337" si="172">IF(W318=0,"",W318/W299)</f>
        <v>0.93243296334178871</v>
      </c>
      <c r="X337" s="112">
        <f t="shared" si="172"/>
        <v>0.93602077551042162</v>
      </c>
      <c r="Y337" s="112">
        <f t="shared" si="172"/>
        <v>0.93946846739319556</v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 t="str">
        <f t="shared" si="173"/>
        <v/>
      </c>
      <c r="F338" s="113">
        <f t="shared" si="173"/>
        <v>1</v>
      </c>
      <c r="G338" s="113">
        <f t="shared" si="173"/>
        <v>1</v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0.70554984942608501</v>
      </c>
      <c r="D339" s="112">
        <f t="shared" si="176"/>
        <v>0.70646964616873853</v>
      </c>
      <c r="E339" s="112">
        <f t="shared" si="176"/>
        <v>0.70747659579702349</v>
      </c>
      <c r="F339" s="112">
        <f t="shared" si="176"/>
        <v>0.70849569475398999</v>
      </c>
      <c r="G339" s="112">
        <f t="shared" si="176"/>
        <v>0.70959573644613538</v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>
        <f t="shared" si="176"/>
        <v>0.71701257664421292</v>
      </c>
      <c r="M339" s="112">
        <f t="shared" si="176"/>
        <v>0.72062477409005909</v>
      </c>
      <c r="N339" s="112">
        <f t="shared" si="176"/>
        <v>0.72658096235646963</v>
      </c>
      <c r="O339" s="112">
        <f t="shared" si="176"/>
        <v>0.73566337521068215</v>
      </c>
      <c r="P339" s="112">
        <f t="shared" si="176"/>
        <v>0.74744141287122179</v>
      </c>
      <c r="Q339" s="112">
        <f t="shared" si="176"/>
        <v>0.75880471332455879</v>
      </c>
      <c r="R339" s="112">
        <f t="shared" ref="R339:V339" si="177">IF(R320=0,"",R320/R301)</f>
        <v>0.76649470594399738</v>
      </c>
      <c r="S339" s="112">
        <f t="shared" si="177"/>
        <v>0.77394498327859618</v>
      </c>
      <c r="T339" s="112">
        <f t="shared" si="177"/>
        <v>0.78133744247590953</v>
      </c>
      <c r="U339" s="112">
        <f t="shared" si="177"/>
        <v>0.78874639788455247</v>
      </c>
      <c r="V339" s="112">
        <f t="shared" si="177"/>
        <v>0.79602483772167731</v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0.9091224771383104</v>
      </c>
      <c r="D340" s="113">
        <f t="shared" si="179"/>
        <v>0.91671129975588483</v>
      </c>
      <c r="E340" s="113">
        <f t="shared" si="179"/>
        <v>0.90888986268548311</v>
      </c>
      <c r="F340" s="113">
        <f t="shared" si="179"/>
        <v>0.91189428205862855</v>
      </c>
      <c r="G340" s="113">
        <f t="shared" si="179"/>
        <v>0.91964918588286471</v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0.85001423353238881</v>
      </c>
      <c r="M340" s="113">
        <f t="shared" si="179"/>
        <v>0.92906114271912288</v>
      </c>
      <c r="N340" s="113">
        <f t="shared" si="179"/>
        <v>0.91234995950185405</v>
      </c>
      <c r="O340" s="113">
        <f t="shared" si="179"/>
        <v>0.9124616322849346</v>
      </c>
      <c r="P340" s="113">
        <f t="shared" si="179"/>
        <v>0.9392739262329235</v>
      </c>
      <c r="Q340" s="113">
        <f t="shared" si="179"/>
        <v>0.93439534698343285</v>
      </c>
      <c r="R340" s="113">
        <f t="shared" ref="R340:V340" si="180">IF(R321=0,"",R321/R302)</f>
        <v>0.94041322909280312</v>
      </c>
      <c r="S340" s="113">
        <f t="shared" si="180"/>
        <v>0.93606459387668317</v>
      </c>
      <c r="T340" s="113">
        <f t="shared" si="180"/>
        <v>0.93901778423906979</v>
      </c>
      <c r="U340" s="113">
        <f t="shared" si="180"/>
        <v>0.94632743578919643</v>
      </c>
      <c r="V340" s="113">
        <f t="shared" si="180"/>
        <v>0.94761070362527466</v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0.70554984942608512</v>
      </c>
      <c r="D341" s="111">
        <f t="shared" si="182"/>
        <v>0.70646964616873842</v>
      </c>
      <c r="E341" s="111">
        <f t="shared" si="182"/>
        <v>0.70747659579702349</v>
      </c>
      <c r="F341" s="111">
        <f t="shared" si="182"/>
        <v>0.70849569475398999</v>
      </c>
      <c r="G341" s="111">
        <f t="shared" si="182"/>
        <v>0.70959573644613538</v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0.71701257664421292</v>
      </c>
      <c r="M341" s="111">
        <f t="shared" si="182"/>
        <v>0.72062477409005909</v>
      </c>
      <c r="N341" s="111">
        <f t="shared" si="182"/>
        <v>0.72658096235646963</v>
      </c>
      <c r="O341" s="111">
        <f t="shared" si="182"/>
        <v>0.73566337521068215</v>
      </c>
      <c r="P341" s="111">
        <f t="shared" si="182"/>
        <v>0.74744141287122201</v>
      </c>
      <c r="Q341" s="111">
        <f t="shared" si="182"/>
        <v>0.75880471332455879</v>
      </c>
      <c r="R341" s="111">
        <f t="shared" ref="R341:V341" si="183">IF(R322=0,"",R322/R303)</f>
        <v>0.76649470594399738</v>
      </c>
      <c r="S341" s="111">
        <f t="shared" si="183"/>
        <v>0.77394498327859629</v>
      </c>
      <c r="T341" s="111">
        <f t="shared" si="183"/>
        <v>0.78133744247590953</v>
      </c>
      <c r="U341" s="111">
        <f t="shared" si="183"/>
        <v>0.78874639788455247</v>
      </c>
      <c r="V341" s="111">
        <f t="shared" si="183"/>
        <v>0.79602483772167743</v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0.7005033462518776</v>
      </c>
      <c r="D343" s="124">
        <f t="shared" si="188"/>
        <v>0.6946858706766561</v>
      </c>
      <c r="E343" s="124">
        <f t="shared" si="188"/>
        <v>0.69753551785630663</v>
      </c>
      <c r="F343" s="124">
        <f t="shared" si="188"/>
        <v>0.68486054369824967</v>
      </c>
      <c r="G343" s="124">
        <f t="shared" si="188"/>
        <v>0.70122565239672108</v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>
        <f t="shared" si="188"/>
        <v>0.71929387695793812</v>
      </c>
      <c r="M343" s="124">
        <f t="shared" si="188"/>
        <v>0.71555168425810789</v>
      </c>
      <c r="N343" s="124">
        <f t="shared" si="188"/>
        <v>0.72935227014065129</v>
      </c>
      <c r="O343" s="124">
        <f t="shared" si="188"/>
        <v>0.73324857210294492</v>
      </c>
      <c r="P343" s="124">
        <f t="shared" si="188"/>
        <v>0.73197562527891147</v>
      </c>
      <c r="Q343" s="124">
        <f t="shared" si="188"/>
        <v>0.74698569947405358</v>
      </c>
      <c r="R343" s="124">
        <f t="shared" ref="R343:V343" si="189">IF(R324=0,"",R324/R305)</f>
        <v>0.77222397007398946</v>
      </c>
      <c r="S343" s="124">
        <f t="shared" si="189"/>
        <v>0.77422571051627986</v>
      </c>
      <c r="T343" s="124">
        <f t="shared" si="189"/>
        <v>0.78287782405596873</v>
      </c>
      <c r="U343" s="124">
        <f t="shared" si="189"/>
        <v>0.79043868558542818</v>
      </c>
      <c r="V343" s="124">
        <f t="shared" si="189"/>
        <v>0.81021642016037165</v>
      </c>
      <c r="W343" s="124">
        <f t="shared" ref="W343:Y343" si="190">IF(W324=0,"",W324/W305)</f>
        <v>0.83951814426856419</v>
      </c>
      <c r="X343" s="124">
        <f t="shared" si="190"/>
        <v>0.88136180775922635</v>
      </c>
      <c r="Y343" s="124">
        <f t="shared" si="190"/>
        <v>0.86793946453143733</v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0.61814645805982116</v>
      </c>
      <c r="D344" s="111">
        <f t="shared" si="191"/>
        <v>0.61825582360858033</v>
      </c>
      <c r="E344" s="111">
        <f t="shared" si="191"/>
        <v>0.61836519900883513</v>
      </c>
      <c r="F344" s="111">
        <f t="shared" si="191"/>
        <v>0.61847457575247566</v>
      </c>
      <c r="G344" s="111">
        <f t="shared" si="191"/>
        <v>0.61858396156876427</v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>
        <f t="shared" si="191"/>
        <v>0.61913110008366024</v>
      </c>
      <c r="M344" s="111">
        <f t="shared" si="191"/>
        <v>0.61921423821163291</v>
      </c>
      <c r="N344" s="111">
        <f t="shared" si="191"/>
        <v>0.61926070851448756</v>
      </c>
      <c r="O344" s="111">
        <f t="shared" si="191"/>
        <v>0.61928848259378744</v>
      </c>
      <c r="P344" s="111">
        <f t="shared" si="191"/>
        <v>0.61936598157067579</v>
      </c>
      <c r="Q344" s="111">
        <f t="shared" si="191"/>
        <v>0.61968142051072073</v>
      </c>
      <c r="R344" s="111">
        <f t="shared" ref="R344:V344" si="192">IF(R325=0,"",R325/R306)</f>
        <v>0.62051000005957935</v>
      </c>
      <c r="S344" s="111">
        <f t="shared" si="192"/>
        <v>0.62167880619461935</v>
      </c>
      <c r="T344" s="111">
        <f t="shared" si="192"/>
        <v>0.6229612156945179</v>
      </c>
      <c r="U344" s="111">
        <f t="shared" si="192"/>
        <v>0.62413060533795595</v>
      </c>
      <c r="V344" s="111">
        <f t="shared" si="192"/>
        <v>0.62496035190361221</v>
      </c>
      <c r="W344" s="111">
        <f t="shared" ref="W344:Y344" si="193">IF(W325=0,"",W325/W306)</f>
        <v>0.62535913440285307</v>
      </c>
      <c r="X344" s="111">
        <f t="shared" si="193"/>
        <v>0.62574487297077086</v>
      </c>
      <c r="Y344" s="111">
        <f t="shared" si="193"/>
        <v>0.62578344682756271</v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0.77128686116464129</v>
      </c>
      <c r="D345" s="45">
        <f t="shared" si="194"/>
        <v>0.77251012208791636</v>
      </c>
      <c r="E345" s="45">
        <f t="shared" si="194"/>
        <v>0.7737910600467014</v>
      </c>
      <c r="F345" s="45">
        <f t="shared" si="194"/>
        <v>0.77507986305578336</v>
      </c>
      <c r="G345" s="45">
        <f t="shared" si="194"/>
        <v>0.7764217832220619</v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>
        <f t="shared" si="194"/>
        <v>0.78435754312198891</v>
      </c>
      <c r="M345" s="45">
        <f t="shared" si="194"/>
        <v>0.78700194376983501</v>
      </c>
      <c r="N345" s="45">
        <f t="shared" si="194"/>
        <v>0.79062378503330444</v>
      </c>
      <c r="O345" s="45">
        <f t="shared" si="194"/>
        <v>0.79565597101283003</v>
      </c>
      <c r="P345" s="45">
        <f t="shared" si="194"/>
        <v>0.80231082785815455</v>
      </c>
      <c r="Q345" s="45">
        <f t="shared" si="194"/>
        <v>0.81092227752525448</v>
      </c>
      <c r="R345" s="45">
        <f t="shared" ref="R345:V345" si="195">IF(R326=0,"",R326/R307)</f>
        <v>0.82264040166509766</v>
      </c>
      <c r="S345" s="45">
        <f t="shared" si="195"/>
        <v>0.83730360023535244</v>
      </c>
      <c r="T345" s="45">
        <f t="shared" si="195"/>
        <v>0.85308933871199466</v>
      </c>
      <c r="U345" s="45">
        <f t="shared" si="195"/>
        <v>0.8681750825710437</v>
      </c>
      <c r="V345" s="45">
        <f t="shared" si="195"/>
        <v>0.88073829728849817</v>
      </c>
      <c r="W345" s="45">
        <f t="shared" ref="W345:Y345" si="196">IF(W326=0,"",W326/W307)</f>
        <v>0.89014575119814598</v>
      </c>
      <c r="X345" s="45">
        <f t="shared" si="196"/>
        <v>0.89741729452509067</v>
      </c>
      <c r="Y345" s="45">
        <f t="shared" si="196"/>
        <v>0.90386566878465691</v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6.3673210016484321</v>
      </c>
      <c r="D347" s="117">
        <f t="shared" si="197"/>
        <v>6.4693546044329633</v>
      </c>
      <c r="E347" s="117">
        <f t="shared" si="197"/>
        <v>6.5679019689345397</v>
      </c>
      <c r="F347" s="117">
        <f t="shared" si="197"/>
        <v>6.0192608549790716</v>
      </c>
      <c r="G347" s="117">
        <f t="shared" si="197"/>
        <v>2.3638111562641151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3.0366787444737038</v>
      </c>
      <c r="M347" s="117">
        <f t="shared" si="197"/>
        <v>3.5081239274710221</v>
      </c>
      <c r="N347" s="117">
        <f t="shared" si="197"/>
        <v>3.6394621539293017</v>
      </c>
      <c r="O347" s="117">
        <f t="shared" si="197"/>
        <v>3.9058438803139031</v>
      </c>
      <c r="P347" s="117">
        <f t="shared" si="197"/>
        <v>3.4063987872387704</v>
      </c>
      <c r="Q347" s="117">
        <f t="shared" si="197"/>
        <v>3.4141539635129465</v>
      </c>
      <c r="R347" s="117">
        <f t="shared" ref="R347:V347" si="198">R348+R351+R353+R362</f>
        <v>2.0997083340651614</v>
      </c>
      <c r="S347" s="117">
        <f t="shared" si="198"/>
        <v>2.4265461536283688</v>
      </c>
      <c r="T347" s="117">
        <f t="shared" si="198"/>
        <v>2.4581368369143113</v>
      </c>
      <c r="U347" s="117">
        <f t="shared" si="198"/>
        <v>2.2748166354614519</v>
      </c>
      <c r="V347" s="117">
        <f t="shared" si="198"/>
        <v>1.6409655302582875</v>
      </c>
      <c r="W347" s="117">
        <f t="shared" ref="W347:Y347" si="199">W348+W351+W353+W362</f>
        <v>0.85753843078249692</v>
      </c>
      <c r="X347" s="117">
        <f t="shared" si="199"/>
        <v>0.23580779034808622</v>
      </c>
      <c r="Y347" s="117">
        <f t="shared" si="199"/>
        <v>0.6550411279135302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6.3673210016484321</v>
      </c>
      <c r="D362" s="122">
        <v>6.4693546044329633</v>
      </c>
      <c r="E362" s="122">
        <v>6.5679019689345397</v>
      </c>
      <c r="F362" s="122">
        <v>6.0192608549790716</v>
      </c>
      <c r="G362" s="122">
        <v>2.3638111562641151</v>
      </c>
      <c r="H362" s="122">
        <v>0</v>
      </c>
      <c r="I362" s="122">
        <v>0</v>
      </c>
      <c r="J362" s="122">
        <v>0</v>
      </c>
      <c r="K362" s="122">
        <v>0</v>
      </c>
      <c r="L362" s="122">
        <v>3.0366787444737038</v>
      </c>
      <c r="M362" s="122">
        <v>3.5081239274710221</v>
      </c>
      <c r="N362" s="122">
        <v>3.6394621539293017</v>
      </c>
      <c r="O362" s="122">
        <v>3.9058438803139031</v>
      </c>
      <c r="P362" s="122">
        <v>3.4063987872387704</v>
      </c>
      <c r="Q362" s="122">
        <v>3.4141539635129465</v>
      </c>
      <c r="R362" s="122">
        <v>2.0997083340651614</v>
      </c>
      <c r="S362" s="122">
        <v>2.4265461536283688</v>
      </c>
      <c r="T362" s="122">
        <v>2.4581368369143113</v>
      </c>
      <c r="U362" s="122">
        <v>2.2748166354614519</v>
      </c>
      <c r="V362" s="122">
        <v>1.6409655302582875</v>
      </c>
      <c r="W362" s="122">
        <v>0.85753843078249692</v>
      </c>
      <c r="X362" s="122">
        <v>0.23580779034808622</v>
      </c>
      <c r="Y362" s="122">
        <v>0.6550411279135302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6.3673210016484321</v>
      </c>
      <c r="D363" s="98">
        <v>6.4693546044329633</v>
      </c>
      <c r="E363" s="98">
        <v>6.5679019689345397</v>
      </c>
      <c r="F363" s="98">
        <v>6.0192608549790716</v>
      </c>
      <c r="G363" s="98">
        <v>2.3638111562641151</v>
      </c>
      <c r="H363" s="98">
        <v>0</v>
      </c>
      <c r="I363" s="98">
        <v>0</v>
      </c>
      <c r="J363" s="98">
        <v>0</v>
      </c>
      <c r="K363" s="98">
        <v>0</v>
      </c>
      <c r="L363" s="98">
        <v>3.0366787444737038</v>
      </c>
      <c r="M363" s="98">
        <v>3.5081239274710221</v>
      </c>
      <c r="N363" s="98">
        <v>3.6394621539293017</v>
      </c>
      <c r="O363" s="98">
        <v>3.9058438803139031</v>
      </c>
      <c r="P363" s="98">
        <v>3.4063987872387704</v>
      </c>
      <c r="Q363" s="98">
        <v>3.4141539635129465</v>
      </c>
      <c r="R363" s="98">
        <v>2.0997083340651614</v>
      </c>
      <c r="S363" s="98">
        <v>2.4265461536283688</v>
      </c>
      <c r="T363" s="98">
        <v>2.4581368369143113</v>
      </c>
      <c r="U363" s="98">
        <v>2.2748166354614519</v>
      </c>
      <c r="V363" s="98">
        <v>1.6409655302582875</v>
      </c>
      <c r="W363" s="98">
        <v>0.85753843078249692</v>
      </c>
      <c r="X363" s="98">
        <v>0.23580779034808622</v>
      </c>
      <c r="Y363" s="98">
        <v>0.6550411279135302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12480.134524414671</v>
      </c>
      <c r="D366" s="117">
        <f t="shared" si="204"/>
        <v>12922.323283554921</v>
      </c>
      <c r="E366" s="117">
        <f t="shared" si="204"/>
        <v>12468.491454610741</v>
      </c>
      <c r="F366" s="117">
        <f t="shared" si="204"/>
        <v>12672.304218803058</v>
      </c>
      <c r="G366" s="117">
        <f t="shared" si="204"/>
        <v>13481.767914436317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12349.389522575857</v>
      </c>
      <c r="M366" s="117">
        <f t="shared" si="204"/>
        <v>10395.464332177302</v>
      </c>
      <c r="N366" s="117">
        <f t="shared" si="204"/>
        <v>11331.351113248737</v>
      </c>
      <c r="O366" s="117">
        <f t="shared" si="204"/>
        <v>11811.726297590674</v>
      </c>
      <c r="P366" s="117">
        <f t="shared" si="204"/>
        <v>9187.7555974850311</v>
      </c>
      <c r="Q366" s="117">
        <f t="shared" si="204"/>
        <v>9807.4900274719021</v>
      </c>
      <c r="R366" s="117">
        <f t="shared" ref="R366:V366" si="205">R367+R370+R372+R381</f>
        <v>10028.512031008993</v>
      </c>
      <c r="S366" s="117">
        <f t="shared" si="205"/>
        <v>9609.2674813590438</v>
      </c>
      <c r="T366" s="117">
        <f t="shared" si="205"/>
        <v>9252.2262241509725</v>
      </c>
      <c r="U366" s="117">
        <f t="shared" si="205"/>
        <v>8922.9125690655965</v>
      </c>
      <c r="V366" s="117">
        <f t="shared" si="205"/>
        <v>8236.080773301137</v>
      </c>
      <c r="W366" s="117">
        <f t="shared" ref="W366:Y366" si="206">W367+W370+W372+W381</f>
        <v>8839.1505889988312</v>
      </c>
      <c r="X366" s="117">
        <f t="shared" si="206"/>
        <v>7108.6158541538716</v>
      </c>
      <c r="Y366" s="117">
        <f t="shared" si="206"/>
        <v>6697.7935467308434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10611.968069344803</v>
      </c>
      <c r="D367" s="122">
        <f t="shared" si="207"/>
        <v>10974.08240595526</v>
      </c>
      <c r="E367" s="122">
        <f t="shared" si="207"/>
        <v>10569.778192555967</v>
      </c>
      <c r="F367" s="122">
        <f t="shared" si="207"/>
        <v>10843.810854687492</v>
      </c>
      <c r="G367" s="122">
        <f t="shared" si="207"/>
        <v>11624.150610649353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10425.30680675463</v>
      </c>
      <c r="M367" s="122">
        <f t="shared" si="207"/>
        <v>8390.0605974024056</v>
      </c>
      <c r="N367" s="122">
        <f t="shared" si="207"/>
        <v>9258.9467976082942</v>
      </c>
      <c r="O367" s="122">
        <f t="shared" si="207"/>
        <v>9685.4658106621082</v>
      </c>
      <c r="P367" s="122">
        <f t="shared" si="207"/>
        <v>7249.233282938435</v>
      </c>
      <c r="Q367" s="122">
        <f t="shared" si="207"/>
        <v>7815.1322203650871</v>
      </c>
      <c r="R367" s="122">
        <f t="shared" ref="R367:V367" si="208">SUM(R368:R369)</f>
        <v>8051.6893449092022</v>
      </c>
      <c r="S367" s="122">
        <f t="shared" si="208"/>
        <v>7536.2806121591066</v>
      </c>
      <c r="T367" s="122">
        <f t="shared" si="208"/>
        <v>7159.4209685522874</v>
      </c>
      <c r="U367" s="122">
        <f t="shared" si="208"/>
        <v>6841.9944303476796</v>
      </c>
      <c r="V367" s="122">
        <f t="shared" si="208"/>
        <v>6160.9332825987376</v>
      </c>
      <c r="W367" s="122">
        <f t="shared" ref="W367:Y367" si="209">SUM(W368:W369)</f>
        <v>6827.4701695811282</v>
      </c>
      <c r="X367" s="122">
        <f t="shared" si="209"/>
        <v>5431.3417064484565</v>
      </c>
      <c r="Y367" s="122">
        <f t="shared" si="209"/>
        <v>5133.5459348979166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10569.015924396326</v>
      </c>
      <c r="D368" s="98">
        <v>10930.161087875824</v>
      </c>
      <c r="E368" s="98">
        <v>10529.338955048142</v>
      </c>
      <c r="F368" s="98">
        <v>10801.920037106416</v>
      </c>
      <c r="G368" s="98">
        <v>11580.183720907151</v>
      </c>
      <c r="H368" s="98">
        <v>0</v>
      </c>
      <c r="I368" s="98">
        <v>0</v>
      </c>
      <c r="J368" s="98">
        <v>0</v>
      </c>
      <c r="K368" s="98">
        <v>0</v>
      </c>
      <c r="L368" s="98">
        <v>10388.144554582736</v>
      </c>
      <c r="M368" s="98">
        <v>8360.7339830654728</v>
      </c>
      <c r="N368" s="98">
        <v>9226.4200721224097</v>
      </c>
      <c r="O368" s="98">
        <v>9651.5582815621019</v>
      </c>
      <c r="P368" s="98">
        <v>7223.9381556039898</v>
      </c>
      <c r="Q368" s="98">
        <v>7787.8614405651133</v>
      </c>
      <c r="R368" s="98">
        <v>8023.573538839375</v>
      </c>
      <c r="S368" s="98">
        <v>7509.9988350157882</v>
      </c>
      <c r="T368" s="98">
        <v>7134.5448218267029</v>
      </c>
      <c r="U368" s="98">
        <v>6818.1455365822858</v>
      </c>
      <c r="V368" s="98">
        <v>6139.5411241101629</v>
      </c>
      <c r="W368" s="98">
        <v>6803.5001093003466</v>
      </c>
      <c r="X368" s="98">
        <v>5412.5877022155628</v>
      </c>
      <c r="Y368" s="98">
        <v>5115.7568896523417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42.952144948477091</v>
      </c>
      <c r="D369" s="98">
        <v>43.921318079436169</v>
      </c>
      <c r="E369" s="98">
        <v>40.439237507824437</v>
      </c>
      <c r="F369" s="98">
        <v>41.890817581075169</v>
      </c>
      <c r="G369" s="98">
        <v>43.966889742202461</v>
      </c>
      <c r="H369" s="98">
        <v>0</v>
      </c>
      <c r="I369" s="98">
        <v>0</v>
      </c>
      <c r="J369" s="98">
        <v>0</v>
      </c>
      <c r="K369" s="98">
        <v>0</v>
      </c>
      <c r="L369" s="98">
        <v>37.16225217189433</v>
      </c>
      <c r="M369" s="98">
        <v>29.326614336933265</v>
      </c>
      <c r="N369" s="98">
        <v>32.526725485885137</v>
      </c>
      <c r="O369" s="98">
        <v>33.907529100006748</v>
      </c>
      <c r="P369" s="98">
        <v>25.295127334444722</v>
      </c>
      <c r="Q369" s="98">
        <v>27.270779799974161</v>
      </c>
      <c r="R369" s="98">
        <v>28.115806069826977</v>
      </c>
      <c r="S369" s="98">
        <v>26.28177714331839</v>
      </c>
      <c r="T369" s="98">
        <v>24.876146725584288</v>
      </c>
      <c r="U369" s="98">
        <v>23.848893765393786</v>
      </c>
      <c r="V369" s="98">
        <v>21.392158488575166</v>
      </c>
      <c r="W369" s="98">
        <v>23.97006028078177</v>
      </c>
      <c r="X369" s="98">
        <v>18.754004232893521</v>
      </c>
      <c r="Y369" s="98">
        <v>17.789045245575341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3.8302851418608523</v>
      </c>
      <c r="D370" s="122">
        <f t="shared" si="210"/>
        <v>9.4343420037174095</v>
      </c>
      <c r="E370" s="122">
        <f t="shared" si="210"/>
        <v>6.1290975648475401</v>
      </c>
      <c r="F370" s="122">
        <f t="shared" si="210"/>
        <v>2.4607107654528102</v>
      </c>
      <c r="G370" s="122">
        <f t="shared" si="210"/>
        <v>2.8151332821651911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10.879227875813513</v>
      </c>
      <c r="M370" s="122">
        <f t="shared" si="210"/>
        <v>7.653894821122889</v>
      </c>
      <c r="N370" s="122">
        <f t="shared" si="210"/>
        <v>6.6534908716401207</v>
      </c>
      <c r="O370" s="122">
        <f t="shared" si="210"/>
        <v>12.681321850116714</v>
      </c>
      <c r="P370" s="122">
        <f t="shared" si="210"/>
        <v>5.3158420954910097</v>
      </c>
      <c r="Q370" s="122">
        <f t="shared" si="210"/>
        <v>8.2066362723927959</v>
      </c>
      <c r="R370" s="122">
        <f t="shared" si="210"/>
        <v>25.498422330534929</v>
      </c>
      <c r="S370" s="122">
        <f t="shared" si="210"/>
        <v>30.604184954063395</v>
      </c>
      <c r="T370" s="122">
        <f t="shared" si="210"/>
        <v>23.525767976213871</v>
      </c>
      <c r="U370" s="122">
        <f t="shared" si="210"/>
        <v>51.801895597827311</v>
      </c>
      <c r="V370" s="122">
        <f t="shared" si="210"/>
        <v>24.447164695359309</v>
      </c>
      <c r="W370" s="122">
        <f t="shared" si="210"/>
        <v>66.620651087919086</v>
      </c>
      <c r="X370" s="122">
        <f t="shared" si="210"/>
        <v>7.175836917010062</v>
      </c>
      <c r="Y370" s="122">
        <f t="shared" si="210"/>
        <v>5.1160076892081277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3.8302851418608523</v>
      </c>
      <c r="D371" s="98">
        <f>RES_hhdet_in_fech!D129</f>
        <v>9.4343420037174095</v>
      </c>
      <c r="E371" s="98">
        <f>RES_hhdet_in_fech!E129</f>
        <v>6.1290975648475401</v>
      </c>
      <c r="F371" s="98">
        <f>RES_hhdet_in_fech!F129</f>
        <v>2.4607107654528102</v>
      </c>
      <c r="G371" s="98">
        <f>RES_hhdet_in_fech!G129</f>
        <v>2.8151332821651911</v>
      </c>
      <c r="H371" s="98">
        <f>RES_hhdet_in_fech!H129</f>
        <v>0</v>
      </c>
      <c r="I371" s="98">
        <f>RES_hhdet_in_fech!I129</f>
        <v>0</v>
      </c>
      <c r="J371" s="98">
        <f>RES_hhdet_in_fech!J129</f>
        <v>0</v>
      </c>
      <c r="K371" s="98">
        <f>RES_hhdet_in_fech!K129</f>
        <v>0</v>
      </c>
      <c r="L371" s="98">
        <f>RES_hhdet_in_fech!L129</f>
        <v>10.879227875813513</v>
      </c>
      <c r="M371" s="98">
        <f>RES_hhdet_in_fech!M129</f>
        <v>7.653894821122889</v>
      </c>
      <c r="N371" s="98">
        <f>RES_hhdet_in_fech!N129</f>
        <v>6.6534908716401207</v>
      </c>
      <c r="O371" s="98">
        <f>RES_hhdet_in_fech!O129</f>
        <v>12.681321850116714</v>
      </c>
      <c r="P371" s="98">
        <f>RES_hhdet_in_fech!P129</f>
        <v>5.3158420954910097</v>
      </c>
      <c r="Q371" s="98">
        <f>RES_hhdet_in_fech!Q129</f>
        <v>8.2066362723927959</v>
      </c>
      <c r="R371" s="98">
        <f>RES_hhdet_in_fech!R129</f>
        <v>25.498422330534929</v>
      </c>
      <c r="S371" s="98">
        <f>RES_hhdet_in_fech!S129</f>
        <v>30.604184954063395</v>
      </c>
      <c r="T371" s="98">
        <f>RES_hhdet_in_fech!T129</f>
        <v>23.525767976213871</v>
      </c>
      <c r="U371" s="98">
        <f>RES_hhdet_in_fech!U129</f>
        <v>51.801895597827311</v>
      </c>
      <c r="V371" s="98">
        <f>RES_hhdet_in_fech!V129</f>
        <v>24.447164695359309</v>
      </c>
      <c r="W371" s="98">
        <f>RES_hhdet_in_fech!W129</f>
        <v>66.620651087919086</v>
      </c>
      <c r="X371" s="98">
        <f>RES_hhdet_in_fech!X129</f>
        <v>7.175836917010062</v>
      </c>
      <c r="Y371" s="98">
        <f>RES_hhdet_in_fech!Y129</f>
        <v>5.1160076892081277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1055.4357976562728</v>
      </c>
      <c r="D372" s="122">
        <v>1114.7306829916072</v>
      </c>
      <c r="E372" s="122">
        <v>1100.1334736795377</v>
      </c>
      <c r="F372" s="122">
        <v>1097.1669319866801</v>
      </c>
      <c r="G372" s="122">
        <v>1122.9473824204724</v>
      </c>
      <c r="H372" s="122">
        <v>0</v>
      </c>
      <c r="I372" s="122">
        <v>0</v>
      </c>
      <c r="J372" s="122">
        <v>0</v>
      </c>
      <c r="K372" s="122">
        <v>0</v>
      </c>
      <c r="L372" s="122">
        <v>1116.3134217793104</v>
      </c>
      <c r="M372" s="122">
        <v>1207.0901684453463</v>
      </c>
      <c r="N372" s="122">
        <v>1238.0568488226656</v>
      </c>
      <c r="O372" s="122">
        <v>1266.7174621221611</v>
      </c>
      <c r="P372" s="122">
        <v>1186.0716710044237</v>
      </c>
      <c r="Q372" s="122">
        <v>1214.655618128194</v>
      </c>
      <c r="R372" s="122">
        <v>1227.4425879302739</v>
      </c>
      <c r="S372" s="122">
        <v>1275.6029827792086</v>
      </c>
      <c r="T372" s="122">
        <v>1314.2897912581741</v>
      </c>
      <c r="U372" s="122">
        <v>1287.9264987294184</v>
      </c>
      <c r="V372" s="122">
        <v>1291.072188525525</v>
      </c>
      <c r="W372" s="122">
        <v>1255.5133453660947</v>
      </c>
      <c r="X372" s="122">
        <v>935.80590851604859</v>
      </c>
      <c r="Y372" s="122">
        <v>873.72621236501755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1001.2419619718576</v>
      </c>
      <c r="D373" s="98">
        <v>1106.7946596935089</v>
      </c>
      <c r="E373" s="98">
        <v>1062.3680770490857</v>
      </c>
      <c r="F373" s="98">
        <v>1041.8315209963141</v>
      </c>
      <c r="G373" s="98">
        <v>1091.8230505874319</v>
      </c>
      <c r="H373" s="98">
        <v>0</v>
      </c>
      <c r="I373" s="98">
        <v>0</v>
      </c>
      <c r="J373" s="98">
        <v>0</v>
      </c>
      <c r="K373" s="98">
        <v>0</v>
      </c>
      <c r="L373" s="98">
        <v>1067.4138810868842</v>
      </c>
      <c r="M373" s="98">
        <v>1166.0670267313003</v>
      </c>
      <c r="N373" s="98">
        <v>1187.9516905206569</v>
      </c>
      <c r="O373" s="98">
        <v>1214.2595831215554</v>
      </c>
      <c r="P373" s="98">
        <v>1125.6204271919758</v>
      </c>
      <c r="Q373" s="98">
        <v>1192.4205433844959</v>
      </c>
      <c r="R373" s="98">
        <v>1210.0897068417858</v>
      </c>
      <c r="S373" s="98">
        <v>1244.5062469889911</v>
      </c>
      <c r="T373" s="98">
        <v>1274.0494829555844</v>
      </c>
      <c r="U373" s="98">
        <v>1241.9503053013293</v>
      </c>
      <c r="V373" s="98">
        <v>1268.0495322203049</v>
      </c>
      <c r="W373" s="98">
        <v>1255.7019366888978</v>
      </c>
      <c r="X373" s="98">
        <v>936.05878525450487</v>
      </c>
      <c r="Y373" s="98">
        <v>873.87423155823967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886.33719134186879</v>
      </c>
      <c r="D374" s="98">
        <v>978.21836628794483</v>
      </c>
      <c r="E374" s="98">
        <v>0</v>
      </c>
      <c r="F374" s="98">
        <v>926.63185127138604</v>
      </c>
      <c r="G374" s="98">
        <v>969.98226533925799</v>
      </c>
      <c r="H374" s="98">
        <v>0</v>
      </c>
      <c r="I374" s="98">
        <v>0</v>
      </c>
      <c r="J374" s="98">
        <v>0</v>
      </c>
      <c r="K374" s="98">
        <v>0</v>
      </c>
      <c r="L374" s="98">
        <v>991.83829579105134</v>
      </c>
      <c r="M374" s="98">
        <v>1049.779804180338</v>
      </c>
      <c r="N374" s="98">
        <v>1081.6975438854113</v>
      </c>
      <c r="O374" s="98">
        <v>1112.3050299645445</v>
      </c>
      <c r="P374" s="98">
        <v>1030.1940386365518</v>
      </c>
      <c r="Q374" s="98">
        <v>1102.2891853456479</v>
      </c>
      <c r="R374" s="98">
        <v>1122.818805606448</v>
      </c>
      <c r="S374" s="98">
        <v>1162.4570819290229</v>
      </c>
      <c r="T374" s="98">
        <v>1195.2725166172008</v>
      </c>
      <c r="U374" s="98">
        <v>1168.1001062519251</v>
      </c>
      <c r="V374" s="98">
        <v>1197.5053590715381</v>
      </c>
      <c r="W374" s="98">
        <v>1191.4169920957963</v>
      </c>
      <c r="X374" s="98">
        <v>883.9116778354404</v>
      </c>
      <c r="Y374" s="98">
        <v>827.52572168059407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239.77807925336384</v>
      </c>
      <c r="D375" s="101">
        <v>242.2479830687484</v>
      </c>
      <c r="E375" s="101">
        <v>0</v>
      </c>
      <c r="F375" s="101">
        <v>244.59629461455279</v>
      </c>
      <c r="G375" s="101">
        <v>233.42068743923548</v>
      </c>
      <c r="H375" s="101">
        <v>0</v>
      </c>
      <c r="I375" s="101">
        <v>0</v>
      </c>
      <c r="J375" s="101">
        <v>0</v>
      </c>
      <c r="K375" s="101">
        <v>0</v>
      </c>
      <c r="L375" s="101">
        <v>477.66855072203339</v>
      </c>
      <c r="M375" s="101">
        <v>230.51297422193352</v>
      </c>
      <c r="N375" s="101">
        <v>303.36375729250989</v>
      </c>
      <c r="O375" s="101">
        <v>324.08165217870294</v>
      </c>
      <c r="P375" s="101">
        <v>215.57023044029438</v>
      </c>
      <c r="Q375" s="101">
        <v>263.69506452705832</v>
      </c>
      <c r="R375" s="101">
        <v>252.37448620073985</v>
      </c>
      <c r="S375" s="101">
        <v>291.19814716523865</v>
      </c>
      <c r="T375" s="101">
        <v>295.95597132399973</v>
      </c>
      <c r="U375" s="101">
        <v>263.27004227564311</v>
      </c>
      <c r="V375" s="101">
        <v>273.64307847523446</v>
      </c>
      <c r="W375" s="101">
        <v>276.57558656259613</v>
      </c>
      <c r="X375" s="101">
        <v>79.015350226933279</v>
      </c>
      <c r="Y375" s="101">
        <v>60.302513885298069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646.559112088505</v>
      </c>
      <c r="D376" s="104">
        <v>735.97038321919649</v>
      </c>
      <c r="E376" s="104">
        <v>0</v>
      </c>
      <c r="F376" s="104">
        <v>682.03555665683336</v>
      </c>
      <c r="G376" s="104">
        <v>736.5615779000226</v>
      </c>
      <c r="H376" s="104">
        <v>0</v>
      </c>
      <c r="I376" s="104">
        <v>0</v>
      </c>
      <c r="J376" s="104">
        <v>0</v>
      </c>
      <c r="K376" s="104">
        <v>0</v>
      </c>
      <c r="L376" s="104">
        <v>514.16974506901806</v>
      </c>
      <c r="M376" s="104">
        <v>819.26682995840474</v>
      </c>
      <c r="N376" s="104">
        <v>778.33378659290133</v>
      </c>
      <c r="O376" s="104">
        <v>788.22337778584142</v>
      </c>
      <c r="P376" s="104">
        <v>814.6238081962573</v>
      </c>
      <c r="Q376" s="104">
        <v>838.59412081858966</v>
      </c>
      <c r="R376" s="104">
        <v>870.44431940570814</v>
      </c>
      <c r="S376" s="104">
        <v>871.2589347637844</v>
      </c>
      <c r="T376" s="104">
        <v>899.31654529320099</v>
      </c>
      <c r="U376" s="104">
        <v>904.83006397628208</v>
      </c>
      <c r="V376" s="104">
        <v>923.86228059630378</v>
      </c>
      <c r="W376" s="104">
        <v>914.84140553320049</v>
      </c>
      <c r="X376" s="104">
        <v>804.89632760850725</v>
      </c>
      <c r="Y376" s="104">
        <v>767.22320779529582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1240.1479608095199</v>
      </c>
      <c r="D377" s="101">
        <v>1235.5937620051154</v>
      </c>
      <c r="E377" s="101">
        <v>1302.4732846442575</v>
      </c>
      <c r="F377" s="101">
        <v>1306.7986100334442</v>
      </c>
      <c r="G377" s="101">
        <v>1208.1786830537824</v>
      </c>
      <c r="H377" s="101">
        <v>0</v>
      </c>
      <c r="I377" s="101">
        <v>0</v>
      </c>
      <c r="J377" s="101">
        <v>0</v>
      </c>
      <c r="K377" s="101">
        <v>0</v>
      </c>
      <c r="L377" s="101">
        <v>1291.2157033448525</v>
      </c>
      <c r="M377" s="101">
        <v>1384.3022674256258</v>
      </c>
      <c r="N377" s="101">
        <v>1471.7546648942955</v>
      </c>
      <c r="O377" s="101">
        <v>1539.9554283131322</v>
      </c>
      <c r="P377" s="101">
        <v>1360.2242105550451</v>
      </c>
      <c r="Q377" s="101">
        <v>1409.9067231376728</v>
      </c>
      <c r="R377" s="101">
        <v>1411.8173610209487</v>
      </c>
      <c r="S377" s="101">
        <v>1487.3644799300548</v>
      </c>
      <c r="T377" s="101">
        <v>1489.4228485118858</v>
      </c>
      <c r="U377" s="101">
        <v>1457.1760157754293</v>
      </c>
      <c r="V377" s="101">
        <v>1503.1448820126855</v>
      </c>
      <c r="W377" s="101">
        <v>0</v>
      </c>
      <c r="X377" s="101">
        <v>0</v>
      </c>
      <c r="Y377" s="101">
        <v>0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962.43818722720198</v>
      </c>
      <c r="D378" s="104">
        <v>952.16954635043078</v>
      </c>
      <c r="E378" s="104">
        <v>1013.8180627523951</v>
      </c>
      <c r="F378" s="104">
        <v>1015.334349887152</v>
      </c>
      <c r="G378" s="104">
        <v>932.3079516769626</v>
      </c>
      <c r="H378" s="104">
        <v>0</v>
      </c>
      <c r="I378" s="104">
        <v>0</v>
      </c>
      <c r="J378" s="104">
        <v>0</v>
      </c>
      <c r="K378" s="104">
        <v>0</v>
      </c>
      <c r="L378" s="104">
        <v>1089.8351431568124</v>
      </c>
      <c r="M378" s="104">
        <v>1074.5162915092881</v>
      </c>
      <c r="N378" s="104">
        <v>1172.4378523561691</v>
      </c>
      <c r="O378" s="104">
        <v>1241.3304456417911</v>
      </c>
      <c r="P378" s="104">
        <v>1082.1846237087159</v>
      </c>
      <c r="Q378" s="104">
        <v>1144.7450520357579</v>
      </c>
      <c r="R378" s="104">
        <v>1150.7258506813421</v>
      </c>
      <c r="S378" s="104">
        <v>1229.9690617481078</v>
      </c>
      <c r="T378" s="104">
        <v>1240.4196100522045</v>
      </c>
      <c r="U378" s="104">
        <v>1215.6482212785165</v>
      </c>
      <c r="V378" s="104">
        <v>1262.8625909698701</v>
      </c>
      <c r="W378" s="104">
        <v>0</v>
      </c>
      <c r="X378" s="104">
        <v>0</v>
      </c>
      <c r="Y378" s="104">
        <v>0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297.04178514504582</v>
      </c>
      <c r="D379" s="98">
        <v>270.17636470109431</v>
      </c>
      <c r="E379" s="98">
        <v>315.7665389577341</v>
      </c>
      <c r="F379" s="98">
        <v>306.87972780315448</v>
      </c>
      <c r="G379" s="98">
        <v>257.9566222905267</v>
      </c>
      <c r="H379" s="98">
        <v>0</v>
      </c>
      <c r="I379" s="98">
        <v>0</v>
      </c>
      <c r="J379" s="98">
        <v>0</v>
      </c>
      <c r="K379" s="98">
        <v>0</v>
      </c>
      <c r="L379" s="98">
        <v>577.62199228268469</v>
      </c>
      <c r="M379" s="98">
        <v>272.84079180996008</v>
      </c>
      <c r="N379" s="98">
        <v>375.84882942407324</v>
      </c>
      <c r="O379" s="98">
        <v>411.08204772269102</v>
      </c>
      <c r="P379" s="98">
        <v>260.20427195145317</v>
      </c>
      <c r="Q379" s="98">
        <v>311.36844739547246</v>
      </c>
      <c r="R379" s="98">
        <v>293.64660839378467</v>
      </c>
      <c r="S379" s="98">
        <v>347.87359565170146</v>
      </c>
      <c r="T379" s="98">
        <v>345.93730701223836</v>
      </c>
      <c r="U379" s="98">
        <v>308.85606948686996</v>
      </c>
      <c r="V379" s="98">
        <v>324.35558241448291</v>
      </c>
      <c r="W379" s="98">
        <v>0</v>
      </c>
      <c r="X379" s="98">
        <v>0</v>
      </c>
      <c r="Y379" s="98">
        <v>0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665.39640208215633</v>
      </c>
      <c r="D380" s="98">
        <v>681.99318164933652</v>
      </c>
      <c r="E380" s="98">
        <v>698.05152379466119</v>
      </c>
      <c r="F380" s="98">
        <v>708.45462208399761</v>
      </c>
      <c r="G380" s="98">
        <v>674.35132938643585</v>
      </c>
      <c r="H380" s="98">
        <v>0</v>
      </c>
      <c r="I380" s="98">
        <v>0</v>
      </c>
      <c r="J380" s="98">
        <v>0</v>
      </c>
      <c r="K380" s="98">
        <v>0</v>
      </c>
      <c r="L380" s="98">
        <v>512.21315087412756</v>
      </c>
      <c r="M380" s="98">
        <v>801.67549969932793</v>
      </c>
      <c r="N380" s="98">
        <v>796.58902293209587</v>
      </c>
      <c r="O380" s="98">
        <v>830.2483979191004</v>
      </c>
      <c r="P380" s="98">
        <v>821.98035175726272</v>
      </c>
      <c r="Q380" s="98">
        <v>833.37660464028522</v>
      </c>
      <c r="R380" s="98">
        <v>857.07924228755724</v>
      </c>
      <c r="S380" s="98">
        <v>882.09546609640654</v>
      </c>
      <c r="T380" s="98">
        <v>894.48230303996604</v>
      </c>
      <c r="U380" s="98">
        <v>906.7921517916468</v>
      </c>
      <c r="V380" s="98">
        <v>938.5070085553873</v>
      </c>
      <c r="W380" s="98">
        <v>0</v>
      </c>
      <c r="X380" s="98">
        <v>0</v>
      </c>
      <c r="Y380" s="98">
        <v>0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808.900372271734</v>
      </c>
      <c r="D381" s="122">
        <v>824.07585260433825</v>
      </c>
      <c r="E381" s="122">
        <v>792.45069081038912</v>
      </c>
      <c r="F381" s="122">
        <v>728.86572136343386</v>
      </c>
      <c r="G381" s="122">
        <v>731.85478808432617</v>
      </c>
      <c r="H381" s="122">
        <v>0</v>
      </c>
      <c r="I381" s="122">
        <v>0</v>
      </c>
      <c r="J381" s="122">
        <v>0</v>
      </c>
      <c r="K381" s="122">
        <v>0</v>
      </c>
      <c r="L381" s="122">
        <v>796.89006616610311</v>
      </c>
      <c r="M381" s="122">
        <v>790.6596715084271</v>
      </c>
      <c r="N381" s="122">
        <v>827.69397594613724</v>
      </c>
      <c r="O381" s="122">
        <v>846.86170295628744</v>
      </c>
      <c r="P381" s="122">
        <v>747.13480144668097</v>
      </c>
      <c r="Q381" s="122">
        <v>769.49555270622807</v>
      </c>
      <c r="R381" s="122">
        <v>723.88167583898212</v>
      </c>
      <c r="S381" s="122">
        <v>766.77970146666405</v>
      </c>
      <c r="T381" s="122">
        <v>754.98969636429661</v>
      </c>
      <c r="U381" s="122">
        <v>741.18974439067108</v>
      </c>
      <c r="V381" s="122">
        <v>759.62813748151473</v>
      </c>
      <c r="W381" s="122">
        <v>689.54642296368854</v>
      </c>
      <c r="X381" s="122">
        <v>734.29240227235653</v>
      </c>
      <c r="Y381" s="122">
        <v>685.40539177870016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896.70543985616791</v>
      </c>
      <c r="D382" s="98">
        <v>919.04240303839481</v>
      </c>
      <c r="E382" s="98">
        <v>867.37593945090691</v>
      </c>
      <c r="F382" s="98">
        <v>854.41236628842421</v>
      </c>
      <c r="G382" s="98">
        <v>834.61103858316619</v>
      </c>
      <c r="H382" s="98">
        <v>0</v>
      </c>
      <c r="I382" s="98">
        <v>0</v>
      </c>
      <c r="J382" s="98">
        <v>0</v>
      </c>
      <c r="K382" s="98">
        <v>0</v>
      </c>
      <c r="L382" s="98">
        <v>887.9453345813555</v>
      </c>
      <c r="M382" s="98">
        <v>934.32181074817504</v>
      </c>
      <c r="N382" s="98">
        <v>942.88960575910608</v>
      </c>
      <c r="O382" s="98">
        <v>945.82988157346733</v>
      </c>
      <c r="P382" s="98">
        <v>953.8574185942075</v>
      </c>
      <c r="Q382" s="98">
        <v>950.28655707015218</v>
      </c>
      <c r="R382" s="98">
        <v>875.22974598570204</v>
      </c>
      <c r="S382" s="98">
        <v>952.56834298719082</v>
      </c>
      <c r="T382" s="98">
        <v>935.11660753859792</v>
      </c>
      <c r="U382" s="98">
        <v>938.53422863160824</v>
      </c>
      <c r="V382" s="98">
        <v>1022.1920692638736</v>
      </c>
      <c r="W382" s="98">
        <v>979.76680924862171</v>
      </c>
      <c r="X382" s="98">
        <v>979.31052814609177</v>
      </c>
      <c r="Y382" s="98">
        <v>918.6400872862672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746.1084295657372</v>
      </c>
      <c r="D383" s="33">
        <v>745.62357287704367</v>
      </c>
      <c r="E383" s="33">
        <v>731.58214337952973</v>
      </c>
      <c r="F383" s="33">
        <v>607.54399702919511</v>
      </c>
      <c r="G383" s="33">
        <v>658.1271635680381</v>
      </c>
      <c r="H383" s="33">
        <v>0</v>
      </c>
      <c r="I383" s="33">
        <v>0</v>
      </c>
      <c r="J383" s="33">
        <v>0</v>
      </c>
      <c r="K383" s="33">
        <v>0</v>
      </c>
      <c r="L383" s="33">
        <v>747.12288279374457</v>
      </c>
      <c r="M383" s="33">
        <v>709.7233240019068</v>
      </c>
      <c r="N383" s="33">
        <v>774.99767383866731</v>
      </c>
      <c r="O383" s="33">
        <v>800.9652101225704</v>
      </c>
      <c r="P383" s="33">
        <v>658.05777414221154</v>
      </c>
      <c r="Q383" s="33">
        <v>702.38316184532084</v>
      </c>
      <c r="R383" s="33">
        <v>684.54451223256592</v>
      </c>
      <c r="S383" s="33">
        <v>709.55508528310042</v>
      </c>
      <c r="T383" s="33">
        <v>696.11751040403533</v>
      </c>
      <c r="U383" s="33">
        <v>674.86121018633685</v>
      </c>
      <c r="V383" s="33">
        <v>691.96699009579675</v>
      </c>
      <c r="W383" s="33">
        <v>644.42054934158023</v>
      </c>
      <c r="X383" s="33">
        <v>722.93160381970085</v>
      </c>
      <c r="Y383" s="33">
        <v>660.52522766539039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10255.768138424663</v>
      </c>
      <c r="D385" s="117">
        <f t="shared" si="211"/>
        <v>10676.106686283249</v>
      </c>
      <c r="E385" s="117">
        <f t="shared" si="211"/>
        <v>10301.267333784825</v>
      </c>
      <c r="F385" s="117">
        <f t="shared" si="211"/>
        <v>10475.808042078232</v>
      </c>
      <c r="G385" s="117">
        <f t="shared" si="211"/>
        <v>11177.406879992019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10375.890998048788</v>
      </c>
      <c r="M385" s="117">
        <f t="shared" si="211"/>
        <v>8743.858348719652</v>
      </c>
      <c r="N385" s="117">
        <f t="shared" si="211"/>
        <v>9591.02605313409</v>
      </c>
      <c r="O385" s="117">
        <f t="shared" si="211"/>
        <v>10083.045822871765</v>
      </c>
      <c r="P385" s="117">
        <f t="shared" si="211"/>
        <v>7855.3292033630432</v>
      </c>
      <c r="Q385" s="117">
        <f t="shared" si="211"/>
        <v>8495.2934591638204</v>
      </c>
      <c r="R385" s="117">
        <f t="shared" ref="R385:V385" si="212">R386+R389+R391+R400</f>
        <v>8812.6207862723495</v>
      </c>
      <c r="S385" s="117">
        <f t="shared" si="212"/>
        <v>8490.5795681906293</v>
      </c>
      <c r="T385" s="117">
        <f t="shared" si="212"/>
        <v>8187.5189072067633</v>
      </c>
      <c r="U385" s="117">
        <f t="shared" si="212"/>
        <v>8021.5298163643747</v>
      </c>
      <c r="V385" s="117">
        <f t="shared" si="212"/>
        <v>7390.8218460558301</v>
      </c>
      <c r="W385" s="117">
        <f t="shared" ref="W385:Y385" si="213">W386+W389+W391+W400</f>
        <v>8137.3431299088452</v>
      </c>
      <c r="X385" s="117">
        <f t="shared" si="213"/>
        <v>6444.1981078450572</v>
      </c>
      <c r="Y385" s="117">
        <f t="shared" si="213"/>
        <v>6083.7396131902842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8824.3136127159542</v>
      </c>
      <c r="D386" s="122">
        <f t="shared" si="214"/>
        <v>9143.4005819039703</v>
      </c>
      <c r="E386" s="122">
        <f t="shared" si="214"/>
        <v>8824.094216319716</v>
      </c>
      <c r="F386" s="122">
        <f t="shared" si="214"/>
        <v>9071.3277337576219</v>
      </c>
      <c r="G386" s="122">
        <f t="shared" si="214"/>
        <v>9744.1560261136783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8839.2588701950481</v>
      </c>
      <c r="M386" s="122">
        <f t="shared" si="214"/>
        <v>7138.286036004939</v>
      </c>
      <c r="N386" s="122">
        <f t="shared" si="214"/>
        <v>7914.4844880339606</v>
      </c>
      <c r="O386" s="122">
        <f t="shared" si="214"/>
        <v>8329.6332449242127</v>
      </c>
      <c r="P386" s="122">
        <f t="shared" si="214"/>
        <v>6278.5571994458005</v>
      </c>
      <c r="Q386" s="122">
        <f t="shared" si="214"/>
        <v>6813.5669702827881</v>
      </c>
      <c r="R386" s="122">
        <f t="shared" ref="R386:V386" si="215">SUM(R387:R388)</f>
        <v>7055.2448673072022</v>
      </c>
      <c r="S386" s="122">
        <f t="shared" si="215"/>
        <v>6635.8823671319287</v>
      </c>
      <c r="T386" s="122">
        <f t="shared" si="215"/>
        <v>6333.6288331520218</v>
      </c>
      <c r="U386" s="122">
        <f t="shared" si="215"/>
        <v>6079.8940200498482</v>
      </c>
      <c r="V386" s="122">
        <f t="shared" si="215"/>
        <v>5497.794406314194</v>
      </c>
      <c r="W386" s="122">
        <f t="shared" ref="W386:Y386" si="216">SUM(W387:W388)</f>
        <v>6116.2076678747208</v>
      </c>
      <c r="X386" s="122">
        <f t="shared" si="216"/>
        <v>4891.2882023927286</v>
      </c>
      <c r="Y386" s="122">
        <f t="shared" si="216"/>
        <v>4646.5403423483731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8781.3614677674777</v>
      </c>
      <c r="D387" s="98">
        <v>9099.4792638245344</v>
      </c>
      <c r="E387" s="98">
        <v>8783.6549788118919</v>
      </c>
      <c r="F387" s="98">
        <v>9029.4369161765462</v>
      </c>
      <c r="G387" s="98">
        <v>9700.1891363714767</v>
      </c>
      <c r="H387" s="98">
        <v>0</v>
      </c>
      <c r="I387" s="98">
        <v>0</v>
      </c>
      <c r="J387" s="98">
        <v>0</v>
      </c>
      <c r="K387" s="98">
        <v>0</v>
      </c>
      <c r="L387" s="98">
        <v>8802.0966180231535</v>
      </c>
      <c r="M387" s="98">
        <v>7108.9594216680061</v>
      </c>
      <c r="N387" s="98">
        <v>7881.9577625480752</v>
      </c>
      <c r="O387" s="98">
        <v>8295.7257158242064</v>
      </c>
      <c r="P387" s="98">
        <v>6253.2620721113553</v>
      </c>
      <c r="Q387" s="98">
        <v>6786.2961904828144</v>
      </c>
      <c r="R387" s="98">
        <v>7027.129061237375</v>
      </c>
      <c r="S387" s="98">
        <v>6609.6005899886104</v>
      </c>
      <c r="T387" s="98">
        <v>6308.7526864264373</v>
      </c>
      <c r="U387" s="98">
        <v>6056.0451262844545</v>
      </c>
      <c r="V387" s="98">
        <v>5476.4022478256193</v>
      </c>
      <c r="W387" s="98">
        <v>6092.2376075939392</v>
      </c>
      <c r="X387" s="98">
        <v>4872.5341981598349</v>
      </c>
      <c r="Y387" s="98">
        <v>4628.7512971027982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42.952144948477091</v>
      </c>
      <c r="D388" s="98">
        <v>43.921318079436169</v>
      </c>
      <c r="E388" s="98">
        <v>40.439237507824437</v>
      </c>
      <c r="F388" s="98">
        <v>41.890817581075169</v>
      </c>
      <c r="G388" s="98">
        <v>43.966889742202461</v>
      </c>
      <c r="H388" s="98">
        <v>0</v>
      </c>
      <c r="I388" s="98">
        <v>0</v>
      </c>
      <c r="J388" s="98">
        <v>0</v>
      </c>
      <c r="K388" s="98">
        <v>0</v>
      </c>
      <c r="L388" s="98">
        <v>37.16225217189433</v>
      </c>
      <c r="M388" s="98">
        <v>29.326614336933265</v>
      </c>
      <c r="N388" s="98">
        <v>32.526725485885137</v>
      </c>
      <c r="O388" s="98">
        <v>33.907529100006748</v>
      </c>
      <c r="P388" s="98">
        <v>25.295127334444722</v>
      </c>
      <c r="Q388" s="98">
        <v>27.270779799974161</v>
      </c>
      <c r="R388" s="98">
        <v>28.115806069826977</v>
      </c>
      <c r="S388" s="98">
        <v>26.28177714331839</v>
      </c>
      <c r="T388" s="98">
        <v>24.876146725584288</v>
      </c>
      <c r="U388" s="98">
        <v>23.848893765393786</v>
      </c>
      <c r="V388" s="98">
        <v>21.392158488575166</v>
      </c>
      <c r="W388" s="98">
        <v>23.97006028078177</v>
      </c>
      <c r="X388" s="98">
        <v>18.754004232893521</v>
      </c>
      <c r="Y388" s="98">
        <v>17.789045245575341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8.8533184231438096</v>
      </c>
      <c r="D389" s="122">
        <f t="shared" si="217"/>
        <v>22.729385331195939</v>
      </c>
      <c r="E389" s="122">
        <f t="shared" si="217"/>
        <v>15.374859124907378</v>
      </c>
      <c r="F389" s="122">
        <f t="shared" si="217"/>
        <v>6.4189741296408904</v>
      </c>
      <c r="G389" s="122">
        <f t="shared" si="217"/>
        <v>7.629138067462768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35.275574434035299</v>
      </c>
      <c r="M389" s="122">
        <f t="shared" si="217"/>
        <v>25.790478304251931</v>
      </c>
      <c r="N389" s="122">
        <f t="shared" si="217"/>
        <v>23.40016542524987</v>
      </c>
      <c r="O389" s="122">
        <f t="shared" si="217"/>
        <v>46.722656890565744</v>
      </c>
      <c r="P389" s="122">
        <f t="shared" si="217"/>
        <v>20.49509800309194</v>
      </c>
      <c r="Q389" s="122">
        <f t="shared" si="217"/>
        <v>32.71819726916808</v>
      </c>
      <c r="R389" s="122">
        <f t="shared" si="217"/>
        <v>102.3825960204327</v>
      </c>
      <c r="S389" s="122">
        <f t="shared" si="217"/>
        <v>122.9802796032802</v>
      </c>
      <c r="T389" s="122">
        <f t="shared" si="217"/>
        <v>94.618915171417427</v>
      </c>
      <c r="U389" s="122">
        <f t="shared" si="217"/>
        <v>208.54562425126085</v>
      </c>
      <c r="V389" s="122">
        <f t="shared" si="217"/>
        <v>98.69280395918274</v>
      </c>
      <c r="W389" s="122">
        <f t="shared" si="217"/>
        <v>271.38535971202202</v>
      </c>
      <c r="X389" s="122">
        <f t="shared" si="217"/>
        <v>29.549131701861572</v>
      </c>
      <c r="Y389" s="122">
        <f t="shared" si="217"/>
        <v>21.32234126393638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8.8533184231438096</v>
      </c>
      <c r="D390" s="98">
        <f>RES_hhdet_in_tesh!D129</f>
        <v>22.729385331195939</v>
      </c>
      <c r="E390" s="98">
        <f>RES_hhdet_in_tesh!E129</f>
        <v>15.374859124907378</v>
      </c>
      <c r="F390" s="98">
        <f>RES_hhdet_in_tesh!F129</f>
        <v>6.4189741296408904</v>
      </c>
      <c r="G390" s="98">
        <f>RES_hhdet_in_tesh!G129</f>
        <v>7.629138067462768</v>
      </c>
      <c r="H390" s="98">
        <f>RES_hhdet_in_tesh!H129</f>
        <v>0</v>
      </c>
      <c r="I390" s="98">
        <f>RES_hhdet_in_tesh!I129</f>
        <v>0</v>
      </c>
      <c r="J390" s="98">
        <f>RES_hhdet_in_tesh!J129</f>
        <v>0</v>
      </c>
      <c r="K390" s="98">
        <f>RES_hhdet_in_tesh!K129</f>
        <v>0</v>
      </c>
      <c r="L390" s="98">
        <f>RES_hhdet_in_tesh!L129</f>
        <v>35.275574434035299</v>
      </c>
      <c r="M390" s="98">
        <f>RES_hhdet_in_tesh!M129</f>
        <v>25.790478304251931</v>
      </c>
      <c r="N390" s="98">
        <f>RES_hhdet_in_tesh!N129</f>
        <v>23.40016542524987</v>
      </c>
      <c r="O390" s="98">
        <f>RES_hhdet_in_tesh!O129</f>
        <v>46.722656890565744</v>
      </c>
      <c r="P390" s="98">
        <f>RES_hhdet_in_tesh!P129</f>
        <v>20.49509800309194</v>
      </c>
      <c r="Q390" s="98">
        <f>RES_hhdet_in_tesh!Q129</f>
        <v>32.71819726916808</v>
      </c>
      <c r="R390" s="98">
        <f>RES_hhdet_in_tesh!R129</f>
        <v>102.3825960204327</v>
      </c>
      <c r="S390" s="98">
        <f>RES_hhdet_in_tesh!S129</f>
        <v>122.9802796032802</v>
      </c>
      <c r="T390" s="98">
        <f>RES_hhdet_in_tesh!T129</f>
        <v>94.618915171417427</v>
      </c>
      <c r="U390" s="98">
        <f>RES_hhdet_in_tesh!U129</f>
        <v>208.54562425126085</v>
      </c>
      <c r="V390" s="98">
        <f>RES_hhdet_in_tesh!V129</f>
        <v>98.69280395918274</v>
      </c>
      <c r="W390" s="98">
        <f>RES_hhdet_in_tesh!W129</f>
        <v>271.38535971202202</v>
      </c>
      <c r="X390" s="98">
        <f>RES_hhdet_in_tesh!X129</f>
        <v>29.549131701861572</v>
      </c>
      <c r="Y390" s="98">
        <f>RES_hhdet_in_tesh!Y129</f>
        <v>21.32234126393638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855.96378972482489</v>
      </c>
      <c r="D391" s="122">
        <v>937.50286787802816</v>
      </c>
      <c r="E391" s="122">
        <v>909.03575535018729</v>
      </c>
      <c r="F391" s="122">
        <v>898.88995997498876</v>
      </c>
      <c r="G391" s="122">
        <v>912.42636457678248</v>
      </c>
      <c r="H391" s="122">
        <v>0</v>
      </c>
      <c r="I391" s="122">
        <v>0</v>
      </c>
      <c r="J391" s="122">
        <v>0</v>
      </c>
      <c r="K391" s="122">
        <v>0</v>
      </c>
      <c r="L391" s="122">
        <v>928.15840821781887</v>
      </c>
      <c r="M391" s="122">
        <v>1014.0239747876443</v>
      </c>
      <c r="N391" s="122">
        <v>1049.4609193368235</v>
      </c>
      <c r="O391" s="122">
        <v>1085.7297865956207</v>
      </c>
      <c r="P391" s="122">
        <v>1009.3924424575821</v>
      </c>
      <c r="Q391" s="122">
        <v>1074.2061179314301</v>
      </c>
      <c r="R391" s="122">
        <v>1095.9945413645232</v>
      </c>
      <c r="S391" s="122">
        <v>1138.0563622779316</v>
      </c>
      <c r="T391" s="122">
        <v>1168.2064682089676</v>
      </c>
      <c r="U391" s="122">
        <v>1147.2251247377046</v>
      </c>
      <c r="V391" s="122">
        <v>1178.8714455790896</v>
      </c>
      <c r="W391" s="122">
        <v>1170.8633689286003</v>
      </c>
      <c r="X391" s="122">
        <v>876.18349465983795</v>
      </c>
      <c r="Y391" s="122">
        <v>820.98654085060923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850.09388131697006</v>
      </c>
      <c r="D392" s="98">
        <v>942.07279113144432</v>
      </c>
      <c r="E392" s="98">
        <v>906.585050246641</v>
      </c>
      <c r="F392" s="98">
        <v>891.35005137069118</v>
      </c>
      <c r="G392" s="98">
        <v>936.5787498206596</v>
      </c>
      <c r="H392" s="98">
        <v>0</v>
      </c>
      <c r="I392" s="98">
        <v>0</v>
      </c>
      <c r="J392" s="98">
        <v>0</v>
      </c>
      <c r="K392" s="98">
        <v>0</v>
      </c>
      <c r="L392" s="98">
        <v>928.96167416474987</v>
      </c>
      <c r="M392" s="98">
        <v>1019.271569125705</v>
      </c>
      <c r="N392" s="98">
        <v>1044.5385765617013</v>
      </c>
      <c r="O392" s="98">
        <v>1075.8856063831299</v>
      </c>
      <c r="P392" s="98">
        <v>1006.2244081430568</v>
      </c>
      <c r="Q392" s="98">
        <v>1074.8110872748089</v>
      </c>
      <c r="R392" s="98">
        <v>1097.6366875624269</v>
      </c>
      <c r="S392" s="98">
        <v>1135.7575374481314</v>
      </c>
      <c r="T392" s="98">
        <v>1169.5411257835947</v>
      </c>
      <c r="U392" s="98">
        <v>1146.4406320105231</v>
      </c>
      <c r="V392" s="98">
        <v>1176.6947728882897</v>
      </c>
      <c r="W392" s="98">
        <v>1170.8578779008521</v>
      </c>
      <c r="X392" s="98">
        <v>876.17047009726491</v>
      </c>
      <c r="Y392" s="98">
        <v>820.97728501642598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850.14015022816443</v>
      </c>
      <c r="D393" s="98">
        <v>942.16512002677712</v>
      </c>
      <c r="E393" s="98">
        <v>0</v>
      </c>
      <c r="F393" s="98">
        <v>891.30252101328381</v>
      </c>
      <c r="G393" s="98">
        <v>936.79260939042388</v>
      </c>
      <c r="H393" s="98">
        <v>0</v>
      </c>
      <c r="I393" s="98">
        <v>0</v>
      </c>
      <c r="J393" s="98">
        <v>0</v>
      </c>
      <c r="K393" s="98">
        <v>0</v>
      </c>
      <c r="L393" s="98">
        <v>929.88082437666208</v>
      </c>
      <c r="M393" s="98">
        <v>1020.7606682651497</v>
      </c>
      <c r="N393" s="98">
        <v>1045.0745553895242</v>
      </c>
      <c r="O393" s="98">
        <v>1075.3734976766602</v>
      </c>
      <c r="P393" s="98">
        <v>1007.3282246212204</v>
      </c>
      <c r="Q393" s="98">
        <v>1076.2807160267525</v>
      </c>
      <c r="R393" s="98">
        <v>1099.365773321412</v>
      </c>
      <c r="S393" s="98">
        <v>1137.0113095180559</v>
      </c>
      <c r="T393" s="98">
        <v>1170.9956947416802</v>
      </c>
      <c r="U393" s="98">
        <v>1147.8538567702258</v>
      </c>
      <c r="V393" s="98">
        <v>1177.7911468568107</v>
      </c>
      <c r="W393" s="98">
        <v>1172.7295992997551</v>
      </c>
      <c r="X393" s="98">
        <v>878.85633700514904</v>
      </c>
      <c r="Y393" s="98">
        <v>823.87551809507363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203.5810381396594</v>
      </c>
      <c r="D394" s="101">
        <v>206.19473680758045</v>
      </c>
      <c r="E394" s="101">
        <v>0</v>
      </c>
      <c r="F394" s="101">
        <v>209.26696435645053</v>
      </c>
      <c r="G394" s="101">
        <v>200.23103149040136</v>
      </c>
      <c r="H394" s="101">
        <v>0</v>
      </c>
      <c r="I394" s="101">
        <v>0</v>
      </c>
      <c r="J394" s="101">
        <v>0</v>
      </c>
      <c r="K394" s="101">
        <v>0</v>
      </c>
      <c r="L394" s="101">
        <v>415.71107930764407</v>
      </c>
      <c r="M394" s="101">
        <v>201.49383830674492</v>
      </c>
      <c r="N394" s="101">
        <v>266.74076879662277</v>
      </c>
      <c r="O394" s="101">
        <v>287.15011989081893</v>
      </c>
      <c r="P394" s="101">
        <v>192.70441642496326</v>
      </c>
      <c r="Q394" s="101">
        <v>237.68659520816303</v>
      </c>
      <c r="R394" s="101">
        <v>228.92145391570392</v>
      </c>
      <c r="S394" s="101">
        <v>265.75237475427122</v>
      </c>
      <c r="T394" s="101">
        <v>271.67914944847928</v>
      </c>
      <c r="U394" s="101">
        <v>243.02379279394376</v>
      </c>
      <c r="V394" s="101">
        <v>253.92886626050716</v>
      </c>
      <c r="W394" s="101">
        <v>257.88819376655488</v>
      </c>
      <c r="X394" s="101">
        <v>73.960009396641652</v>
      </c>
      <c r="Y394" s="101">
        <v>56.652310299777859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646.559112088505</v>
      </c>
      <c r="D395" s="104">
        <v>735.97038321919649</v>
      </c>
      <c r="E395" s="104">
        <v>0</v>
      </c>
      <c r="F395" s="104">
        <v>682.03555665683336</v>
      </c>
      <c r="G395" s="104">
        <v>736.5615779000226</v>
      </c>
      <c r="H395" s="104">
        <v>0</v>
      </c>
      <c r="I395" s="104">
        <v>0</v>
      </c>
      <c r="J395" s="104">
        <v>0</v>
      </c>
      <c r="K395" s="104">
        <v>0</v>
      </c>
      <c r="L395" s="104">
        <v>514.16974506901806</v>
      </c>
      <c r="M395" s="104">
        <v>819.26682995840474</v>
      </c>
      <c r="N395" s="104">
        <v>778.33378659290133</v>
      </c>
      <c r="O395" s="104">
        <v>788.22337778584142</v>
      </c>
      <c r="P395" s="104">
        <v>814.6238081962573</v>
      </c>
      <c r="Q395" s="104">
        <v>838.59412081858966</v>
      </c>
      <c r="R395" s="104">
        <v>870.44431940570814</v>
      </c>
      <c r="S395" s="104">
        <v>871.2589347637844</v>
      </c>
      <c r="T395" s="104">
        <v>899.31654529320099</v>
      </c>
      <c r="U395" s="104">
        <v>904.83006397628208</v>
      </c>
      <c r="V395" s="104">
        <v>923.86228059630378</v>
      </c>
      <c r="W395" s="104">
        <v>914.84140553320049</v>
      </c>
      <c r="X395" s="104">
        <v>804.89632760850725</v>
      </c>
      <c r="Y395" s="104">
        <v>767.22320779529582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874.98620701522293</v>
      </c>
      <c r="D396" s="101">
        <v>872.90948785205433</v>
      </c>
      <c r="E396" s="101">
        <v>921.46936553668706</v>
      </c>
      <c r="F396" s="101">
        <v>925.86118911919345</v>
      </c>
      <c r="G396" s="101">
        <v>857.31844236007078</v>
      </c>
      <c r="H396" s="101">
        <v>0</v>
      </c>
      <c r="I396" s="101">
        <v>0</v>
      </c>
      <c r="J396" s="101">
        <v>0</v>
      </c>
      <c r="K396" s="101">
        <v>0</v>
      </c>
      <c r="L396" s="101">
        <v>925.81789845876233</v>
      </c>
      <c r="M396" s="101">
        <v>997.56250873594831</v>
      </c>
      <c r="N396" s="101">
        <v>1069.3489207715206</v>
      </c>
      <c r="O396" s="101">
        <v>1132.8888080668505</v>
      </c>
      <c r="P396" s="101">
        <v>1016.6879057589052</v>
      </c>
      <c r="Q396" s="101">
        <v>1069.8438668648496</v>
      </c>
      <c r="R396" s="101">
        <v>1082.1505329823826</v>
      </c>
      <c r="S396" s="101">
        <v>1151.1382775486445</v>
      </c>
      <c r="T396" s="101">
        <v>1163.7418392214609</v>
      </c>
      <c r="U396" s="101">
        <v>1149.3423335266336</v>
      </c>
      <c r="V396" s="101">
        <v>1196.5406607763175</v>
      </c>
      <c r="W396" s="101">
        <v>0</v>
      </c>
      <c r="X396" s="101">
        <v>0</v>
      </c>
      <c r="Y396" s="101">
        <v>0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874.97418886449884</v>
      </c>
      <c r="D397" s="104">
        <v>872.86458242287472</v>
      </c>
      <c r="E397" s="104">
        <v>921.44895984308698</v>
      </c>
      <c r="F397" s="104">
        <v>925.87758803980876</v>
      </c>
      <c r="G397" s="104">
        <v>857.39624875183972</v>
      </c>
      <c r="H397" s="104">
        <v>0</v>
      </c>
      <c r="I397" s="104">
        <v>0</v>
      </c>
      <c r="J397" s="104">
        <v>0</v>
      </c>
      <c r="K397" s="104">
        <v>0</v>
      </c>
      <c r="L397" s="104">
        <v>926.37538388709891</v>
      </c>
      <c r="M397" s="104">
        <v>998.29133365993323</v>
      </c>
      <c r="N397" s="104">
        <v>1069.6736271155917</v>
      </c>
      <c r="O397" s="104">
        <v>1132.6664046352939</v>
      </c>
      <c r="P397" s="104">
        <v>1016.4678004197843</v>
      </c>
      <c r="Q397" s="104">
        <v>1069.6444501045196</v>
      </c>
      <c r="R397" s="104">
        <v>1082.1578130398034</v>
      </c>
      <c r="S397" s="104">
        <v>1151.3304902661278</v>
      </c>
      <c r="T397" s="104">
        <v>1164.7760737579122</v>
      </c>
      <c r="U397" s="104">
        <v>1150.4012640641963</v>
      </c>
      <c r="V397" s="104">
        <v>1196.7021084109961</v>
      </c>
      <c r="W397" s="104">
        <v>0</v>
      </c>
      <c r="X397" s="104">
        <v>0</v>
      </c>
      <c r="Y397" s="104">
        <v>0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209.57778678234254</v>
      </c>
      <c r="D398" s="98">
        <v>190.87140077353814</v>
      </c>
      <c r="E398" s="98">
        <v>223.39743604842593</v>
      </c>
      <c r="F398" s="98">
        <v>217.42296595581126</v>
      </c>
      <c r="G398" s="98">
        <v>183.04491936540387</v>
      </c>
      <c r="H398" s="98">
        <v>0</v>
      </c>
      <c r="I398" s="98">
        <v>0</v>
      </c>
      <c r="J398" s="98">
        <v>0</v>
      </c>
      <c r="K398" s="98">
        <v>0</v>
      </c>
      <c r="L398" s="98">
        <v>414.1622330129714</v>
      </c>
      <c r="M398" s="98">
        <v>196.61583396060533</v>
      </c>
      <c r="N398" s="98">
        <v>273.08460418349574</v>
      </c>
      <c r="O398" s="98">
        <v>302.41800671619359</v>
      </c>
      <c r="P398" s="98">
        <v>194.48744866252184</v>
      </c>
      <c r="Q398" s="98">
        <v>236.26784546423448</v>
      </c>
      <c r="R398" s="98">
        <v>225.07857075224615</v>
      </c>
      <c r="S398" s="98">
        <v>269.23502416972121</v>
      </c>
      <c r="T398" s="98">
        <v>270.29377071794579</v>
      </c>
      <c r="U398" s="98">
        <v>243.60911227254977</v>
      </c>
      <c r="V398" s="98">
        <v>258.19509985560887</v>
      </c>
      <c r="W398" s="98">
        <v>0</v>
      </c>
      <c r="X398" s="98">
        <v>0</v>
      </c>
      <c r="Y398" s="98">
        <v>0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665.39640208215633</v>
      </c>
      <c r="D399" s="98">
        <v>681.99318164933652</v>
      </c>
      <c r="E399" s="98">
        <v>698.05152379466119</v>
      </c>
      <c r="F399" s="98">
        <v>708.45462208399761</v>
      </c>
      <c r="G399" s="98">
        <v>674.35132938643585</v>
      </c>
      <c r="H399" s="98">
        <v>0</v>
      </c>
      <c r="I399" s="98">
        <v>0</v>
      </c>
      <c r="J399" s="98">
        <v>0</v>
      </c>
      <c r="K399" s="98">
        <v>0</v>
      </c>
      <c r="L399" s="98">
        <v>512.21315087412756</v>
      </c>
      <c r="M399" s="98">
        <v>801.67549969932793</v>
      </c>
      <c r="N399" s="98">
        <v>796.58902293209587</v>
      </c>
      <c r="O399" s="98">
        <v>830.2483979191004</v>
      </c>
      <c r="P399" s="98">
        <v>821.98035175726272</v>
      </c>
      <c r="Q399" s="98">
        <v>833.37660464028522</v>
      </c>
      <c r="R399" s="98">
        <v>857.07924228755724</v>
      </c>
      <c r="S399" s="98">
        <v>882.09546609640654</v>
      </c>
      <c r="T399" s="98">
        <v>894.48230303996604</v>
      </c>
      <c r="U399" s="98">
        <v>906.7921517916468</v>
      </c>
      <c r="V399" s="98">
        <v>938.5070085553873</v>
      </c>
      <c r="W399" s="98">
        <v>0</v>
      </c>
      <c r="X399" s="98">
        <v>0</v>
      </c>
      <c r="Y399" s="98">
        <v>0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566.63741756073921</v>
      </c>
      <c r="D400" s="122">
        <v>572.47385117005228</v>
      </c>
      <c r="E400" s="122">
        <v>552.76250299001276</v>
      </c>
      <c r="F400" s="122">
        <v>499.17137421597829</v>
      </c>
      <c r="G400" s="122">
        <v>513.19535123409571</v>
      </c>
      <c r="H400" s="122">
        <v>0</v>
      </c>
      <c r="I400" s="122">
        <v>0</v>
      </c>
      <c r="J400" s="122">
        <v>0</v>
      </c>
      <c r="K400" s="122">
        <v>0</v>
      </c>
      <c r="L400" s="122">
        <v>573.19814520188424</v>
      </c>
      <c r="M400" s="122">
        <v>565.75785962281725</v>
      </c>
      <c r="N400" s="122">
        <v>603.68048033805678</v>
      </c>
      <c r="O400" s="122">
        <v>620.96013446136612</v>
      </c>
      <c r="P400" s="122">
        <v>546.88446345656973</v>
      </c>
      <c r="Q400" s="122">
        <v>574.80217368043532</v>
      </c>
      <c r="R400" s="122">
        <v>558.99878158019135</v>
      </c>
      <c r="S400" s="122">
        <v>593.66055917748895</v>
      </c>
      <c r="T400" s="122">
        <v>591.06469067435705</v>
      </c>
      <c r="U400" s="122">
        <v>585.86504732556148</v>
      </c>
      <c r="V400" s="122">
        <v>615.46319020336341</v>
      </c>
      <c r="W400" s="122">
        <v>578.88673339350237</v>
      </c>
      <c r="X400" s="122">
        <v>647.17727909062933</v>
      </c>
      <c r="Y400" s="122">
        <v>594.89038872736501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554.29529157006414</v>
      </c>
      <c r="D401" s="98">
        <v>568.20331782171161</v>
      </c>
      <c r="E401" s="98">
        <v>536.3550954140353</v>
      </c>
      <c r="F401" s="98">
        <v>528.43232575790205</v>
      </c>
      <c r="G401" s="98">
        <v>516.27700261579571</v>
      </c>
      <c r="H401" s="98">
        <v>0</v>
      </c>
      <c r="I401" s="98">
        <v>0</v>
      </c>
      <c r="J401" s="98">
        <v>0</v>
      </c>
      <c r="K401" s="98">
        <v>0</v>
      </c>
      <c r="L401" s="98">
        <v>549.75457181350839</v>
      </c>
      <c r="M401" s="98">
        <v>578.54536828694461</v>
      </c>
      <c r="N401" s="98">
        <v>583.89448531332994</v>
      </c>
      <c r="O401" s="98">
        <v>585.74155215149426</v>
      </c>
      <c r="P401" s="98">
        <v>590.78683634607239</v>
      </c>
      <c r="Q401" s="98">
        <v>588.87492357747396</v>
      </c>
      <c r="R401" s="98">
        <v>543.08880973373346</v>
      </c>
      <c r="S401" s="98">
        <v>592.19155028706348</v>
      </c>
      <c r="T401" s="98">
        <v>582.54137864837844</v>
      </c>
      <c r="U401" s="98">
        <v>585.76793624623713</v>
      </c>
      <c r="V401" s="98">
        <v>638.82951532023185</v>
      </c>
      <c r="W401" s="98">
        <v>612.70612374836321</v>
      </c>
      <c r="X401" s="98">
        <v>612.79854203371474</v>
      </c>
      <c r="Y401" s="98">
        <v>574.8697602159732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575.46362872823727</v>
      </c>
      <c r="D402" s="33">
        <v>576.00175731487343</v>
      </c>
      <c r="E402" s="33">
        <v>566.09172223688427</v>
      </c>
      <c r="F402" s="33">
        <v>470.89511801775183</v>
      </c>
      <c r="G402" s="33">
        <v>510.98426592437386</v>
      </c>
      <c r="H402" s="33">
        <v>0</v>
      </c>
      <c r="I402" s="33">
        <v>0</v>
      </c>
      <c r="J402" s="33">
        <v>0</v>
      </c>
      <c r="K402" s="33">
        <v>0</v>
      </c>
      <c r="L402" s="33">
        <v>586.01146875831921</v>
      </c>
      <c r="M402" s="33">
        <v>558.55363552828908</v>
      </c>
      <c r="N402" s="33">
        <v>612.7315942823335</v>
      </c>
      <c r="O402" s="33">
        <v>637.29275200756922</v>
      </c>
      <c r="P402" s="33">
        <v>527.96687755053233</v>
      </c>
      <c r="Q402" s="33">
        <v>569.57815329899688</v>
      </c>
      <c r="R402" s="33">
        <v>563.13397250063645</v>
      </c>
      <c r="S402" s="33">
        <v>594.11302747284242</v>
      </c>
      <c r="T402" s="33">
        <v>593.85042661641853</v>
      </c>
      <c r="U402" s="33">
        <v>585.89768687751734</v>
      </c>
      <c r="V402" s="33">
        <v>609.44182863681908</v>
      </c>
      <c r="W402" s="33">
        <v>573.62821398118274</v>
      </c>
      <c r="X402" s="33">
        <v>648.77132402656071</v>
      </c>
      <c r="Y402" s="33">
        <v>597.02607665291578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84.93158598970831</v>
      </c>
      <c r="D404" s="117">
        <f t="shared" si="218"/>
        <v>94.444511663425203</v>
      </c>
      <c r="E404" s="117">
        <f t="shared" si="218"/>
        <v>88.318612927070703</v>
      </c>
      <c r="F404" s="117">
        <f t="shared" si="218"/>
        <v>95.383336845610117</v>
      </c>
      <c r="G404" s="117">
        <f t="shared" si="218"/>
        <v>79.202920297005036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71.283538602669097</v>
      </c>
      <c r="M404" s="117">
        <f t="shared" si="218"/>
        <v>76.483036702516401</v>
      </c>
      <c r="N404" s="117">
        <f t="shared" si="218"/>
        <v>67.226890184703649</v>
      </c>
      <c r="O404" s="117">
        <f t="shared" si="218"/>
        <v>68.070964644101551</v>
      </c>
      <c r="P404" s="117">
        <f t="shared" si="218"/>
        <v>65.250431706517972</v>
      </c>
      <c r="Q404" s="117">
        <f t="shared" si="218"/>
        <v>58.439525581338302</v>
      </c>
      <c r="R404" s="117">
        <f t="shared" ref="R404:V404" si="219">R405+R408+R410+R419</f>
        <v>41.014734813946198</v>
      </c>
      <c r="S404" s="117">
        <f t="shared" si="219"/>
        <v>50.954310058972091</v>
      </c>
      <c r="T404" s="117">
        <f t="shared" si="219"/>
        <v>52.325276446726363</v>
      </c>
      <c r="U404" s="117">
        <f t="shared" si="219"/>
        <v>53.631097591980669</v>
      </c>
      <c r="V404" s="117">
        <f t="shared" si="219"/>
        <v>47.576629563024774</v>
      </c>
      <c r="W404" s="117">
        <f t="shared" ref="W404:Y404" si="220">W405+W408+W410+W419</f>
        <v>29.949304326563649</v>
      </c>
      <c r="X404" s="117">
        <f t="shared" si="220"/>
        <v>9.8577731009609213</v>
      </c>
      <c r="Y404" s="117">
        <f t="shared" si="220"/>
        <v>20.114881864379861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84.93158598970831</v>
      </c>
      <c r="D419" s="122">
        <v>94.444511663425203</v>
      </c>
      <c r="E419" s="122">
        <v>88.318612927070703</v>
      </c>
      <c r="F419" s="122">
        <v>95.383336845610117</v>
      </c>
      <c r="G419" s="122">
        <v>79.202920297005036</v>
      </c>
      <c r="H419" s="122">
        <v>0</v>
      </c>
      <c r="I419" s="122">
        <v>0</v>
      </c>
      <c r="J419" s="122">
        <v>0</v>
      </c>
      <c r="K419" s="122">
        <v>0</v>
      </c>
      <c r="L419" s="122">
        <v>71.283538602669097</v>
      </c>
      <c r="M419" s="122">
        <v>76.483036702516401</v>
      </c>
      <c r="N419" s="122">
        <v>67.226890184703649</v>
      </c>
      <c r="O419" s="122">
        <v>68.070964644101551</v>
      </c>
      <c r="P419" s="122">
        <v>65.250431706517972</v>
      </c>
      <c r="Q419" s="122">
        <v>58.439525581338302</v>
      </c>
      <c r="R419" s="122">
        <v>41.014734813946198</v>
      </c>
      <c r="S419" s="122">
        <v>50.954310058972091</v>
      </c>
      <c r="T419" s="122">
        <v>52.325276446726363</v>
      </c>
      <c r="U419" s="122">
        <v>53.631097591980669</v>
      </c>
      <c r="V419" s="122">
        <v>47.576629563024774</v>
      </c>
      <c r="W419" s="122">
        <v>29.949304326563649</v>
      </c>
      <c r="X419" s="122">
        <v>9.8577731009609213</v>
      </c>
      <c r="Y419" s="122">
        <v>20.114881864379861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203.69560771772711</v>
      </c>
      <c r="D420" s="98">
        <v>208.76967227420172</v>
      </c>
      <c r="E420" s="98">
        <v>197.03311840566809</v>
      </c>
      <c r="F420" s="98">
        <v>194.08831312607848</v>
      </c>
      <c r="G420" s="98">
        <v>189.59024352455205</v>
      </c>
      <c r="H420" s="98">
        <v>0</v>
      </c>
      <c r="I420" s="98">
        <v>0</v>
      </c>
      <c r="J420" s="98">
        <v>0</v>
      </c>
      <c r="K420" s="98">
        <v>0</v>
      </c>
      <c r="L420" s="98">
        <v>201.70566220350074</v>
      </c>
      <c r="M420" s="98">
        <v>212.24054252955546</v>
      </c>
      <c r="N420" s="98">
        <v>214.18680284423854</v>
      </c>
      <c r="O420" s="98">
        <v>214.8547158982289</v>
      </c>
      <c r="P420" s="98">
        <v>216.67825120786023</v>
      </c>
      <c r="Q420" s="98">
        <v>215.8670943040558</v>
      </c>
      <c r="R420" s="98">
        <v>198.81718909811207</v>
      </c>
      <c r="S420" s="98">
        <v>216.3854247929703</v>
      </c>
      <c r="T420" s="98">
        <v>212.42108856846795</v>
      </c>
      <c r="U420" s="98">
        <v>213.19743537595613</v>
      </c>
      <c r="V420" s="98">
        <v>232.20115045398151</v>
      </c>
      <c r="W420" s="98">
        <v>222.56382838891693</v>
      </c>
      <c r="X420" s="98">
        <v>222.46017957366624</v>
      </c>
      <c r="Y420" s="98">
        <v>208.67828222794847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124.86847513153918</v>
      </c>
      <c r="D423" s="118">
        <f t="shared" si="225"/>
        <v>127.76450846796014</v>
      </c>
      <c r="E423" s="118">
        <f t="shared" si="225"/>
        <v>121.92620046024916</v>
      </c>
      <c r="F423" s="118">
        <f t="shared" si="225"/>
        <v>122.12707860396681</v>
      </c>
      <c r="G423" s="118">
        <f t="shared" si="225"/>
        <v>129.02543422451052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109.71438974211112</v>
      </c>
      <c r="M423" s="118">
        <f t="shared" si="225"/>
        <v>91.71764868665457</v>
      </c>
      <c r="N423" s="118">
        <f t="shared" si="225"/>
        <v>99.741351176641459</v>
      </c>
      <c r="O423" s="118">
        <f t="shared" si="225"/>
        <v>103.2820498080046</v>
      </c>
      <c r="P423" s="118">
        <f t="shared" si="225"/>
        <v>79.869833137212638</v>
      </c>
      <c r="Q423" s="118">
        <f t="shared" si="225"/>
        <v>84.791229564827248</v>
      </c>
      <c r="R423" s="118">
        <f t="shared" ref="R423:V423" si="226">R424+R427+R429+R438</f>
        <v>86.418678080079445</v>
      </c>
      <c r="S423" s="118">
        <f t="shared" si="226"/>
        <v>82.545047347336393</v>
      </c>
      <c r="T423" s="118">
        <f t="shared" si="226"/>
        <v>79.272961357100073</v>
      </c>
      <c r="U423" s="118">
        <f t="shared" si="226"/>
        <v>76.188839790422932</v>
      </c>
      <c r="V423" s="118">
        <f t="shared" si="226"/>
        <v>70.17643078594071</v>
      </c>
      <c r="W423" s="118">
        <f t="shared" ref="W423:Y423" si="227">W424+W427+W429+W438</f>
        <v>74.83631930658467</v>
      </c>
      <c r="X423" s="118">
        <f t="shared" si="227"/>
        <v>59.91062798503868</v>
      </c>
      <c r="Y423" s="118">
        <f t="shared" si="227"/>
        <v>56.317278574569272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106.17676182667734</v>
      </c>
      <c r="D424" s="123">
        <f t="shared" si="228"/>
        <v>108.50202503973007</v>
      </c>
      <c r="E424" s="123">
        <f t="shared" si="228"/>
        <v>103.35916733931646</v>
      </c>
      <c r="F424" s="123">
        <f t="shared" si="228"/>
        <v>104.50529893781658</v>
      </c>
      <c r="G424" s="123">
        <f t="shared" si="228"/>
        <v>111.2473593633176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92.62046290518046</v>
      </c>
      <c r="M424" s="123">
        <f t="shared" si="228"/>
        <v>74.024267290340831</v>
      </c>
      <c r="N424" s="123">
        <f t="shared" si="228"/>
        <v>81.49953653684976</v>
      </c>
      <c r="O424" s="123">
        <f t="shared" si="228"/>
        <v>84.689971395169835</v>
      </c>
      <c r="P424" s="123">
        <f t="shared" si="228"/>
        <v>63.018116507094462</v>
      </c>
      <c r="Q424" s="123">
        <f t="shared" si="228"/>
        <v>67.566183429224253</v>
      </c>
      <c r="R424" s="123">
        <f t="shared" ref="R424:V424" si="229">SUM(R425:R426)</f>
        <v>69.383807622406209</v>
      </c>
      <c r="S424" s="123">
        <f t="shared" si="229"/>
        <v>64.737779561268425</v>
      </c>
      <c r="T424" s="123">
        <f t="shared" si="229"/>
        <v>61.341831471629234</v>
      </c>
      <c r="U424" s="123">
        <f t="shared" si="229"/>
        <v>58.420791806022812</v>
      </c>
      <c r="V424" s="123">
        <f t="shared" si="229"/>
        <v>52.494908680915714</v>
      </c>
      <c r="W424" s="123">
        <f t="shared" ref="W424:Y424" si="230">SUM(W425:W426)</f>
        <v>57.80450649894712</v>
      </c>
      <c r="X424" s="123">
        <f t="shared" si="230"/>
        <v>45.774747026809194</v>
      </c>
      <c r="Y424" s="123">
        <f t="shared" si="230"/>
        <v>43.164563743847467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105.74700934020751</v>
      </c>
      <c r="D425" s="99">
        <v>108.06776987581343</v>
      </c>
      <c r="E425" s="99">
        <v>102.96372234127578</v>
      </c>
      <c r="F425" s="99">
        <v>104.10158363212518</v>
      </c>
      <c r="G425" s="99">
        <v>110.82658019870861</v>
      </c>
      <c r="H425" s="99">
        <v>0</v>
      </c>
      <c r="I425" s="99">
        <v>0</v>
      </c>
      <c r="J425" s="99">
        <v>0</v>
      </c>
      <c r="K425" s="99">
        <v>0</v>
      </c>
      <c r="L425" s="99">
        <v>92.290306194921357</v>
      </c>
      <c r="M425" s="99">
        <v>73.765522897115588</v>
      </c>
      <c r="N425" s="99">
        <v>81.213228265498017</v>
      </c>
      <c r="O425" s="99">
        <v>84.393483056281752</v>
      </c>
      <c r="P425" s="99">
        <v>62.798224110311544</v>
      </c>
      <c r="Q425" s="99">
        <v>67.330412304914731</v>
      </c>
      <c r="R425" s="99">
        <v>69.141525339032825</v>
      </c>
      <c r="S425" s="99">
        <v>64.51201515801128</v>
      </c>
      <c r="T425" s="99">
        <v>61.128692950119323</v>
      </c>
      <c r="U425" s="99">
        <v>58.217156554393235</v>
      </c>
      <c r="V425" s="99">
        <v>52.312634445043493</v>
      </c>
      <c r="W425" s="99">
        <v>57.601564930420928</v>
      </c>
      <c r="X425" s="99">
        <v>45.616690353909902</v>
      </c>
      <c r="Y425" s="99">
        <v>43.01498752748892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0.42975248646983033</v>
      </c>
      <c r="D426" s="99">
        <v>0.43425516391665059</v>
      </c>
      <c r="E426" s="99">
        <v>0.39544499804066791</v>
      </c>
      <c r="F426" s="99">
        <v>0.40371530569139269</v>
      </c>
      <c r="G426" s="99">
        <v>0.42077916460899378</v>
      </c>
      <c r="H426" s="99">
        <v>0</v>
      </c>
      <c r="I426" s="99">
        <v>0</v>
      </c>
      <c r="J426" s="99">
        <v>0</v>
      </c>
      <c r="K426" s="99">
        <v>0</v>
      </c>
      <c r="L426" s="99">
        <v>0.33015671025909893</v>
      </c>
      <c r="M426" s="99">
        <v>0.25874439322524106</v>
      </c>
      <c r="N426" s="99">
        <v>0.28630827135174197</v>
      </c>
      <c r="O426" s="99">
        <v>0.29648833888807591</v>
      </c>
      <c r="P426" s="99">
        <v>0.21989239678291711</v>
      </c>
      <c r="Q426" s="99">
        <v>0.23577112430952071</v>
      </c>
      <c r="R426" s="99">
        <v>0.242282283373385</v>
      </c>
      <c r="S426" s="99">
        <v>0.22576440325714991</v>
      </c>
      <c r="T426" s="99">
        <v>0.21313852150991427</v>
      </c>
      <c r="U426" s="99">
        <v>0.20363525162957874</v>
      </c>
      <c r="V426" s="99">
        <v>0.18227423587222266</v>
      </c>
      <c r="W426" s="99">
        <v>0.20294156852619549</v>
      </c>
      <c r="X426" s="99">
        <v>0.15805667289929268</v>
      </c>
      <c r="Y426" s="99">
        <v>0.14957621635854568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3.8323454290296426E-2</v>
      </c>
      <c r="D427" s="123">
        <f t="shared" si="231"/>
        <v>9.3278433171344363E-2</v>
      </c>
      <c r="E427" s="123">
        <f t="shared" si="231"/>
        <v>5.9934883145441133E-2</v>
      </c>
      <c r="F427" s="123">
        <f t="shared" si="231"/>
        <v>2.3714662454849728E-2</v>
      </c>
      <c r="G427" s="123">
        <f t="shared" si="231"/>
        <v>2.6941851872579272E-2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9.6653186384494133E-2</v>
      </c>
      <c r="M427" s="123">
        <f t="shared" si="231"/>
        <v>6.7529185215464291E-2</v>
      </c>
      <c r="N427" s="123">
        <f t="shared" si="231"/>
        <v>5.8565669967009876E-2</v>
      </c>
      <c r="O427" s="123">
        <f t="shared" si="231"/>
        <v>0.11088581651458106</v>
      </c>
      <c r="P427" s="123">
        <f t="shared" si="231"/>
        <v>4.6211005141109429E-2</v>
      </c>
      <c r="Q427" s="123">
        <f t="shared" si="231"/>
        <v>7.0950954645718517E-2</v>
      </c>
      <c r="R427" s="123">
        <f t="shared" si="231"/>
        <v>0.21972750734295166</v>
      </c>
      <c r="S427" s="123">
        <f t="shared" si="231"/>
        <v>0.26289453394448736</v>
      </c>
      <c r="T427" s="123">
        <f t="shared" si="231"/>
        <v>0.20156849286784942</v>
      </c>
      <c r="U427" s="123">
        <f t="shared" si="231"/>
        <v>0.44231368333987603</v>
      </c>
      <c r="V427" s="123">
        <f t="shared" si="231"/>
        <v>0.20830475178411023</v>
      </c>
      <c r="W427" s="123">
        <f t="shared" si="231"/>
        <v>0.56404111085438369</v>
      </c>
      <c r="X427" s="123">
        <f t="shared" si="231"/>
        <v>6.0477159666052618E-2</v>
      </c>
      <c r="Y427" s="123">
        <f t="shared" si="231"/>
        <v>4.3017096333672782E-2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3.8323454290296426E-2</v>
      </c>
      <c r="D428" s="99">
        <f>RES_hhdet_in_fecs!D129</f>
        <v>9.3278433171344363E-2</v>
      </c>
      <c r="E428" s="99">
        <f>RES_hhdet_in_fecs!E129</f>
        <v>5.9934883145441133E-2</v>
      </c>
      <c r="F428" s="99">
        <f>RES_hhdet_in_fecs!F129</f>
        <v>2.3714662454849728E-2</v>
      </c>
      <c r="G428" s="99">
        <f>RES_hhdet_in_fecs!G129</f>
        <v>2.6941851872579272E-2</v>
      </c>
      <c r="H428" s="99">
        <f>RES_hhdet_in_fecs!H129</f>
        <v>0</v>
      </c>
      <c r="I428" s="99">
        <f>RES_hhdet_in_fecs!I129</f>
        <v>0</v>
      </c>
      <c r="J428" s="99">
        <f>RES_hhdet_in_fecs!J129</f>
        <v>0</v>
      </c>
      <c r="K428" s="99">
        <f>RES_hhdet_in_fecs!K129</f>
        <v>0</v>
      </c>
      <c r="L428" s="99">
        <f>RES_hhdet_in_fecs!L129</f>
        <v>9.6653186384494133E-2</v>
      </c>
      <c r="M428" s="99">
        <f>RES_hhdet_in_fecs!M129</f>
        <v>6.7529185215464291E-2</v>
      </c>
      <c r="N428" s="99">
        <f>RES_hhdet_in_fecs!N129</f>
        <v>5.8565669967009876E-2</v>
      </c>
      <c r="O428" s="99">
        <f>RES_hhdet_in_fecs!O129</f>
        <v>0.11088581651458106</v>
      </c>
      <c r="P428" s="99">
        <f>RES_hhdet_in_fecs!P129</f>
        <v>4.6211005141109429E-2</v>
      </c>
      <c r="Q428" s="99">
        <f>RES_hhdet_in_fecs!Q129</f>
        <v>7.0950954645718517E-2</v>
      </c>
      <c r="R428" s="99">
        <f>RES_hhdet_in_fecs!R129</f>
        <v>0.21972750734295166</v>
      </c>
      <c r="S428" s="99">
        <f>RES_hhdet_in_fecs!S129</f>
        <v>0.26289453394448736</v>
      </c>
      <c r="T428" s="99">
        <f>RES_hhdet_in_fecs!T129</f>
        <v>0.20156849286784942</v>
      </c>
      <c r="U428" s="99">
        <f>RES_hhdet_in_fecs!U129</f>
        <v>0.44231368333987603</v>
      </c>
      <c r="V428" s="99">
        <f>RES_hhdet_in_fecs!V129</f>
        <v>0.20830475178411023</v>
      </c>
      <c r="W428" s="99">
        <f>RES_hhdet_in_fecs!W129</f>
        <v>0.56404111085438369</v>
      </c>
      <c r="X428" s="99">
        <f>RES_hhdet_in_fecs!X129</f>
        <v>6.0477159666052618E-2</v>
      </c>
      <c r="Y428" s="99">
        <f>RES_hhdet_in_fecs!Y129</f>
        <v>4.3017096333672782E-2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10.56003510176583</v>
      </c>
      <c r="D429" s="123">
        <v>11.021471500239059</v>
      </c>
      <c r="E429" s="123">
        <v>10.757924880742454</v>
      </c>
      <c r="F429" s="123">
        <v>10.573751216104135</v>
      </c>
      <c r="G429" s="123">
        <v>10.747015862284025</v>
      </c>
      <c r="H429" s="123">
        <v>0</v>
      </c>
      <c r="I429" s="123">
        <v>0</v>
      </c>
      <c r="J429" s="123">
        <v>0</v>
      </c>
      <c r="K429" s="123">
        <v>0</v>
      </c>
      <c r="L429" s="123">
        <v>9.9175465805453626</v>
      </c>
      <c r="M429" s="123">
        <v>10.649978535340395</v>
      </c>
      <c r="N429" s="123">
        <v>10.897682165252743</v>
      </c>
      <c r="O429" s="123">
        <v>11.076211276776403</v>
      </c>
      <c r="P429" s="123">
        <v>10.31060800940647</v>
      </c>
      <c r="Q429" s="123">
        <v>10.50137630223656</v>
      </c>
      <c r="R429" s="123">
        <v>10.577238730943977</v>
      </c>
      <c r="S429" s="123">
        <v>10.957620735833803</v>
      </c>
      <c r="T429" s="123">
        <v>11.2608188894561</v>
      </c>
      <c r="U429" s="123">
        <v>10.997039914267779</v>
      </c>
      <c r="V429" s="123">
        <v>11.000722378952535</v>
      </c>
      <c r="W429" s="123">
        <v>10.629754144525506</v>
      </c>
      <c r="X429" s="123">
        <v>7.8868686677653415</v>
      </c>
      <c r="Y429" s="123">
        <v>7.346580953317245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10.017805239563323</v>
      </c>
      <c r="D430" s="99">
        <v>10.943007117819363</v>
      </c>
      <c r="E430" s="99">
        <v>10.388626691239137</v>
      </c>
      <c r="F430" s="99">
        <v>10.04046603205877</v>
      </c>
      <c r="G430" s="99">
        <v>10.449144659101121</v>
      </c>
      <c r="H430" s="99">
        <v>0</v>
      </c>
      <c r="I430" s="99">
        <v>0</v>
      </c>
      <c r="J430" s="99">
        <v>0</v>
      </c>
      <c r="K430" s="99">
        <v>0</v>
      </c>
      <c r="L430" s="99">
        <v>9.483113505458423</v>
      </c>
      <c r="M430" s="99">
        <v>10.288037406062944</v>
      </c>
      <c r="N430" s="99">
        <v>10.456644186637936</v>
      </c>
      <c r="O430" s="99">
        <v>10.617518183551919</v>
      </c>
      <c r="P430" s="99">
        <v>9.7851009141199121</v>
      </c>
      <c r="Q430" s="99">
        <v>10.309141660987581</v>
      </c>
      <c r="R430" s="99">
        <v>10.427703781002148</v>
      </c>
      <c r="S430" s="99">
        <v>10.690495116411658</v>
      </c>
      <c r="T430" s="99">
        <v>10.916040419087288</v>
      </c>
      <c r="U430" s="99">
        <v>10.604469348530072</v>
      </c>
      <c r="V430" s="99">
        <v>10.804555307358333</v>
      </c>
      <c r="W430" s="99">
        <v>10.631350845510475</v>
      </c>
      <c r="X430" s="99">
        <v>7.8889998849410272</v>
      </c>
      <c r="Y430" s="99">
        <v>7.3478255479857602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8.8681394674646921</v>
      </c>
      <c r="D431" s="99">
        <v>9.6717583982876416</v>
      </c>
      <c r="E431" s="99">
        <v>0</v>
      </c>
      <c r="F431" s="99">
        <v>8.9302496991228981</v>
      </c>
      <c r="G431" s="99">
        <v>9.2830839226551731</v>
      </c>
      <c r="H431" s="99">
        <v>0</v>
      </c>
      <c r="I431" s="99">
        <v>0</v>
      </c>
      <c r="J431" s="99">
        <v>0</v>
      </c>
      <c r="K431" s="99">
        <v>0</v>
      </c>
      <c r="L431" s="99">
        <v>8.8116852372855625</v>
      </c>
      <c r="M431" s="99">
        <v>9.2620523914578214</v>
      </c>
      <c r="N431" s="99">
        <v>9.5213689447359204</v>
      </c>
      <c r="O431" s="99">
        <v>9.7260248512467893</v>
      </c>
      <c r="P431" s="99">
        <v>8.9555523208927674</v>
      </c>
      <c r="Q431" s="99">
        <v>9.5299057250799741</v>
      </c>
      <c r="R431" s="99">
        <v>9.6756644060385373</v>
      </c>
      <c r="S431" s="99">
        <v>9.985680495752705</v>
      </c>
      <c r="T431" s="99">
        <v>10.241080333041044</v>
      </c>
      <c r="U431" s="99">
        <v>9.9738948651072104</v>
      </c>
      <c r="V431" s="99">
        <v>10.20347593227814</v>
      </c>
      <c r="W431" s="99">
        <v>10.087084901431753</v>
      </c>
      <c r="X431" s="99">
        <v>7.4495098327033835</v>
      </c>
      <c r="Y431" s="99">
        <v>6.958111842407364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2.3990705442929623</v>
      </c>
      <c r="D432" s="102">
        <v>2.3951338938812601</v>
      </c>
      <c r="E432" s="102">
        <v>0</v>
      </c>
      <c r="F432" s="102">
        <v>2.3572532968634814</v>
      </c>
      <c r="G432" s="102">
        <v>2.2339210810461667</v>
      </c>
      <c r="H432" s="102">
        <v>0</v>
      </c>
      <c r="I432" s="102">
        <v>0</v>
      </c>
      <c r="J432" s="102">
        <v>0</v>
      </c>
      <c r="K432" s="102">
        <v>0</v>
      </c>
      <c r="L432" s="102">
        <v>4.2437007469609211</v>
      </c>
      <c r="M432" s="102">
        <v>2.0337819756604367</v>
      </c>
      <c r="N432" s="102">
        <v>2.6702827180952657</v>
      </c>
      <c r="O432" s="102">
        <v>2.8337786110916499</v>
      </c>
      <c r="P432" s="102">
        <v>1.8739678207515402</v>
      </c>
      <c r="Q432" s="102">
        <v>2.2797911278824179</v>
      </c>
      <c r="R432" s="102">
        <v>2.1747861907299173</v>
      </c>
      <c r="S432" s="102">
        <v>2.5014357121227415</v>
      </c>
      <c r="T432" s="102">
        <v>2.535747149905359</v>
      </c>
      <c r="U432" s="102">
        <v>2.2479475078681999</v>
      </c>
      <c r="V432" s="102">
        <v>2.3316059039780499</v>
      </c>
      <c r="W432" s="102">
        <v>2.3416162786235266</v>
      </c>
      <c r="X432" s="102">
        <v>0.66593263015994075</v>
      </c>
      <c r="Y432" s="102">
        <v>0.50704361810058607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6.4690689231717302</v>
      </c>
      <c r="D433" s="105">
        <v>7.2766245044063833</v>
      </c>
      <c r="E433" s="105">
        <v>0</v>
      </c>
      <c r="F433" s="105">
        <v>6.5729964022594185</v>
      </c>
      <c r="G433" s="105">
        <v>7.0491628416090064</v>
      </c>
      <c r="H433" s="105">
        <v>0</v>
      </c>
      <c r="I433" s="105">
        <v>0</v>
      </c>
      <c r="J433" s="105">
        <v>0</v>
      </c>
      <c r="K433" s="105">
        <v>0</v>
      </c>
      <c r="L433" s="105">
        <v>4.5679844903246432</v>
      </c>
      <c r="M433" s="105">
        <v>7.2282704157973861</v>
      </c>
      <c r="N433" s="105">
        <v>6.8510862266406543</v>
      </c>
      <c r="O433" s="105">
        <v>6.8922462401551385</v>
      </c>
      <c r="P433" s="105">
        <v>7.0815845001412256</v>
      </c>
      <c r="Q433" s="105">
        <v>7.2501145971975562</v>
      </c>
      <c r="R433" s="105">
        <v>7.5008782153086191</v>
      </c>
      <c r="S433" s="105">
        <v>7.4842447836299639</v>
      </c>
      <c r="T433" s="105">
        <v>7.7053331831356839</v>
      </c>
      <c r="U433" s="105">
        <v>7.7259473572390096</v>
      </c>
      <c r="V433" s="105">
        <v>7.8718700283000906</v>
      </c>
      <c r="W433" s="105">
        <v>7.7454686228082288</v>
      </c>
      <c r="X433" s="105">
        <v>6.7835772025434444</v>
      </c>
      <c r="Y433" s="105">
        <v>6.451068224306777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12.408150288831557</v>
      </c>
      <c r="D434" s="102">
        <v>12.216458774836713</v>
      </c>
      <c r="E434" s="102">
        <v>12.736554327823672</v>
      </c>
      <c r="F434" s="102">
        <v>12.594039237970831</v>
      </c>
      <c r="G434" s="102">
        <v>11.562710483607166</v>
      </c>
      <c r="H434" s="102">
        <v>0</v>
      </c>
      <c r="I434" s="102">
        <v>0</v>
      </c>
      <c r="J434" s="102">
        <v>0</v>
      </c>
      <c r="K434" s="102">
        <v>0</v>
      </c>
      <c r="L434" s="102">
        <v>11.471412628044025</v>
      </c>
      <c r="M434" s="102">
        <v>12.213494749521248</v>
      </c>
      <c r="N434" s="102">
        <v>12.9547480622543</v>
      </c>
      <c r="O434" s="102">
        <v>13.465411341404561</v>
      </c>
      <c r="P434" s="102">
        <v>11.824528806139181</v>
      </c>
      <c r="Q434" s="102">
        <v>12.189431168595927</v>
      </c>
      <c r="R434" s="102">
        <v>12.166051120313732</v>
      </c>
      <c r="S434" s="102">
        <v>12.776683722952074</v>
      </c>
      <c r="T434" s="102">
        <v>12.761356786355426</v>
      </c>
      <c r="U434" s="102">
        <v>12.442187363490776</v>
      </c>
      <c r="V434" s="102">
        <v>12.807711055451954</v>
      </c>
      <c r="W434" s="102">
        <v>0</v>
      </c>
      <c r="X434" s="102">
        <v>0</v>
      </c>
      <c r="Y434" s="102">
        <v>0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9.629558768963669</v>
      </c>
      <c r="D435" s="105">
        <v>9.4142106955674763</v>
      </c>
      <c r="E435" s="105">
        <v>9.9138684739331246</v>
      </c>
      <c r="F435" s="105">
        <v>9.7851042570447344</v>
      </c>
      <c r="G435" s="105">
        <v>8.9225270053251418</v>
      </c>
      <c r="H435" s="105">
        <v>0</v>
      </c>
      <c r="I435" s="105">
        <v>0</v>
      </c>
      <c r="J435" s="105">
        <v>0</v>
      </c>
      <c r="K435" s="105">
        <v>0</v>
      </c>
      <c r="L435" s="105">
        <v>9.6823083790797551</v>
      </c>
      <c r="M435" s="105">
        <v>9.4802987710404949</v>
      </c>
      <c r="N435" s="105">
        <v>10.320087551423221</v>
      </c>
      <c r="O435" s="105">
        <v>10.854226527507615</v>
      </c>
      <c r="P435" s="105">
        <v>9.4075102893389957</v>
      </c>
      <c r="Q435" s="105">
        <v>9.8969604076553459</v>
      </c>
      <c r="R435" s="105">
        <v>9.9161477336784092</v>
      </c>
      <c r="S435" s="105">
        <v>10.565618517198084</v>
      </c>
      <c r="T435" s="105">
        <v>10.627900078532821</v>
      </c>
      <c r="U435" s="105">
        <v>10.379887380449869</v>
      </c>
      <c r="V435" s="105">
        <v>10.76035940475963</v>
      </c>
      <c r="W435" s="105">
        <v>0</v>
      </c>
      <c r="X435" s="105">
        <v>0</v>
      </c>
      <c r="Y435" s="105">
        <v>0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2.9720156212139686</v>
      </c>
      <c r="D436" s="99">
        <v>2.6712650409872358</v>
      </c>
      <c r="E436" s="99">
        <v>3.0878005144209095</v>
      </c>
      <c r="F436" s="99">
        <v>2.9574988093933041</v>
      </c>
      <c r="G436" s="99">
        <v>2.4687389230668892</v>
      </c>
      <c r="H436" s="99">
        <v>0</v>
      </c>
      <c r="I436" s="99">
        <v>0</v>
      </c>
      <c r="J436" s="99">
        <v>0</v>
      </c>
      <c r="K436" s="99">
        <v>0</v>
      </c>
      <c r="L436" s="99">
        <v>5.1317066539252396</v>
      </c>
      <c r="M436" s="99">
        <v>2.4072340677612907</v>
      </c>
      <c r="N436" s="99">
        <v>3.3083142257488705</v>
      </c>
      <c r="O436" s="99">
        <v>3.594512390346519</v>
      </c>
      <c r="P436" s="99">
        <v>2.261974816574492</v>
      </c>
      <c r="Q436" s="99">
        <v>2.6919541522244974</v>
      </c>
      <c r="R436" s="99">
        <v>2.5304403725720452</v>
      </c>
      <c r="S436" s="99">
        <v>2.9882863058669531</v>
      </c>
      <c r="T436" s="99">
        <v>2.9639866240167452</v>
      </c>
      <c r="U436" s="99">
        <v>2.6371866152779155</v>
      </c>
      <c r="V436" s="99">
        <v>2.7637073634745417</v>
      </c>
      <c r="W436" s="99">
        <v>0</v>
      </c>
      <c r="X436" s="99">
        <v>0</v>
      </c>
      <c r="Y436" s="99">
        <v>0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6.6575431477497036</v>
      </c>
      <c r="D437" s="99">
        <v>6.7429456545802413</v>
      </c>
      <c r="E437" s="99">
        <v>6.8260679595122165</v>
      </c>
      <c r="F437" s="99">
        <v>6.8276054476514316</v>
      </c>
      <c r="G437" s="99">
        <v>6.453788082258253</v>
      </c>
      <c r="H437" s="99">
        <v>0</v>
      </c>
      <c r="I437" s="99">
        <v>0</v>
      </c>
      <c r="J437" s="99">
        <v>0</v>
      </c>
      <c r="K437" s="99">
        <v>0</v>
      </c>
      <c r="L437" s="99">
        <v>4.5506017251545154</v>
      </c>
      <c r="M437" s="99">
        <v>7.0730647032792042</v>
      </c>
      <c r="N437" s="99">
        <v>7.0117733256743513</v>
      </c>
      <c r="O437" s="99">
        <v>7.2597141371610991</v>
      </c>
      <c r="P437" s="99">
        <v>7.1455354727645046</v>
      </c>
      <c r="Q437" s="99">
        <v>7.2050062554308454</v>
      </c>
      <c r="R437" s="99">
        <v>7.3857073611063617</v>
      </c>
      <c r="S437" s="99">
        <v>7.5773322113311314</v>
      </c>
      <c r="T437" s="99">
        <v>7.6639134545160763</v>
      </c>
      <c r="U437" s="99">
        <v>7.7427007651719553</v>
      </c>
      <c r="V437" s="99">
        <v>7.9966520412850892</v>
      </c>
      <c r="W437" s="99">
        <v>0</v>
      </c>
      <c r="X437" s="99">
        <v>0</v>
      </c>
      <c r="Y437" s="99">
        <v>0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8.09335474880573</v>
      </c>
      <c r="D438" s="123">
        <v>8.1477334948196631</v>
      </c>
      <c r="E438" s="123">
        <v>7.7491733570448087</v>
      </c>
      <c r="F438" s="123">
        <v>7.0243137875912485</v>
      </c>
      <c r="G438" s="123">
        <v>7.0041171470363057</v>
      </c>
      <c r="H438" s="123">
        <v>0</v>
      </c>
      <c r="I438" s="123">
        <v>0</v>
      </c>
      <c r="J438" s="123">
        <v>0</v>
      </c>
      <c r="K438" s="123">
        <v>0</v>
      </c>
      <c r="L438" s="123">
        <v>7.0797270700007999</v>
      </c>
      <c r="M438" s="123">
        <v>6.9758736757578808</v>
      </c>
      <c r="N438" s="123">
        <v>7.2855668045719399</v>
      </c>
      <c r="O438" s="123">
        <v>7.404981319543773</v>
      </c>
      <c r="P438" s="123">
        <v>6.4948976155705935</v>
      </c>
      <c r="Q438" s="123">
        <v>6.6527188787207079</v>
      </c>
      <c r="R438" s="123">
        <v>6.2379042193863157</v>
      </c>
      <c r="S438" s="123">
        <v>6.5867525162896783</v>
      </c>
      <c r="T438" s="123">
        <v>6.4687425031468848</v>
      </c>
      <c r="U438" s="123">
        <v>6.3286943867924643</v>
      </c>
      <c r="V438" s="123">
        <v>6.4724949742883577</v>
      </c>
      <c r="W438" s="123">
        <v>5.8380175522576696</v>
      </c>
      <c r="X438" s="123">
        <v>6.1885351307980923</v>
      </c>
      <c r="Y438" s="123">
        <v>5.7631167810708925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8.9718777227881947</v>
      </c>
      <c r="D439" s="99">
        <v>9.0866787890103762</v>
      </c>
      <c r="E439" s="99">
        <v>8.4818482695258695</v>
      </c>
      <c r="F439" s="99">
        <v>8.234247254187494</v>
      </c>
      <c r="G439" s="99">
        <v>7.9875319279493135</v>
      </c>
      <c r="H439" s="99">
        <v>0</v>
      </c>
      <c r="I439" s="99">
        <v>0</v>
      </c>
      <c r="J439" s="99">
        <v>0</v>
      </c>
      <c r="K439" s="99">
        <v>0</v>
      </c>
      <c r="L439" s="99">
        <v>7.8886798679282384</v>
      </c>
      <c r="M439" s="99">
        <v>8.2433835430737066</v>
      </c>
      <c r="N439" s="99">
        <v>8.2995471898197106</v>
      </c>
      <c r="O439" s="99">
        <v>8.2703617132151059</v>
      </c>
      <c r="P439" s="99">
        <v>8.2919524851820992</v>
      </c>
      <c r="Q439" s="99">
        <v>8.2157580978621514</v>
      </c>
      <c r="R439" s="99">
        <v>7.5421156628794668</v>
      </c>
      <c r="S439" s="99">
        <v>8.1827047822307897</v>
      </c>
      <c r="T439" s="99">
        <v>8.0120676794835131</v>
      </c>
      <c r="U439" s="99">
        <v>8.0137324477370537</v>
      </c>
      <c r="V439" s="99">
        <v>8.7096997920628496</v>
      </c>
      <c r="W439" s="99">
        <v>8.2951569887473049</v>
      </c>
      <c r="X439" s="99">
        <v>8.2535207890447744</v>
      </c>
      <c r="Y439" s="99">
        <v>7.7242317704341712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7.4650975676907265</v>
      </c>
      <c r="D440" s="110">
        <v>7.3720667097064467</v>
      </c>
      <c r="E440" s="110">
        <v>7.1539553434787209</v>
      </c>
      <c r="F440" s="110">
        <v>5.8550972419411265</v>
      </c>
      <c r="G440" s="110">
        <v>6.2985169002489787</v>
      </c>
      <c r="H440" s="110">
        <v>0</v>
      </c>
      <c r="I440" s="110">
        <v>0</v>
      </c>
      <c r="J440" s="110">
        <v>0</v>
      </c>
      <c r="K440" s="110">
        <v>0</v>
      </c>
      <c r="L440" s="110">
        <v>6.6375856877972232</v>
      </c>
      <c r="M440" s="110">
        <v>6.2617842181463965</v>
      </c>
      <c r="N440" s="110">
        <v>6.8217209382068793</v>
      </c>
      <c r="O440" s="110">
        <v>7.0036611619786928</v>
      </c>
      <c r="P440" s="110">
        <v>5.7205444852898557</v>
      </c>
      <c r="Q440" s="110">
        <v>6.0724947720235063</v>
      </c>
      <c r="R440" s="110">
        <v>5.8989241525753204</v>
      </c>
      <c r="S440" s="110">
        <v>6.0951844897498084</v>
      </c>
      <c r="T440" s="110">
        <v>5.9643263324253279</v>
      </c>
      <c r="U440" s="110">
        <v>5.7623441029683997</v>
      </c>
      <c r="V440" s="110">
        <v>5.895980736860837</v>
      </c>
      <c r="W440" s="110">
        <v>5.4559611257526441</v>
      </c>
      <c r="X440" s="110">
        <v>6.0927875782963863</v>
      </c>
      <c r="Y440" s="110">
        <v>5.5539160758574306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102.61284653963091</v>
      </c>
      <c r="D442" s="118">
        <f t="shared" si="232"/>
        <v>105.55590455319722</v>
      </c>
      <c r="E442" s="118">
        <f t="shared" si="232"/>
        <v>100.73346807878741</v>
      </c>
      <c r="F442" s="118">
        <f t="shared" si="232"/>
        <v>100.95873726710431</v>
      </c>
      <c r="G442" s="118">
        <f t="shared" si="232"/>
        <v>106.97185898377035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92.181443204177157</v>
      </c>
      <c r="M442" s="118">
        <f t="shared" si="232"/>
        <v>77.145772672356529</v>
      </c>
      <c r="N442" s="118">
        <f t="shared" si="232"/>
        <v>84.422580162702062</v>
      </c>
      <c r="O442" s="118">
        <f t="shared" si="232"/>
        <v>88.16642162684181</v>
      </c>
      <c r="P442" s="118">
        <f t="shared" si="232"/>
        <v>68.286952787710121</v>
      </c>
      <c r="Q442" s="118">
        <f t="shared" si="232"/>
        <v>73.446557263766607</v>
      </c>
      <c r="R442" s="118">
        <f t="shared" ref="R442:V442" si="233">R443+R446+R448+R457</f>
        <v>75.940980717362009</v>
      </c>
      <c r="S442" s="118">
        <f t="shared" si="233"/>
        <v>72.935350568834451</v>
      </c>
      <c r="T442" s="118">
        <f t="shared" si="233"/>
        <v>70.150562061196013</v>
      </c>
      <c r="U442" s="118">
        <f t="shared" si="233"/>
        <v>68.492327513311665</v>
      </c>
      <c r="V442" s="118">
        <f t="shared" si="233"/>
        <v>62.974309262762212</v>
      </c>
      <c r="W442" s="118">
        <f t="shared" ref="W442:Y442" si="234">W443+W446+W448+W457</f>
        <v>68.894494176286742</v>
      </c>
      <c r="X442" s="118">
        <f t="shared" si="234"/>
        <v>54.310988724393439</v>
      </c>
      <c r="Y442" s="118">
        <f t="shared" si="234"/>
        <v>51.15410861512899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88.290601575386802</v>
      </c>
      <c r="D443" s="123">
        <f t="shared" si="235"/>
        <v>90.401861603268131</v>
      </c>
      <c r="E443" s="123">
        <f t="shared" si="235"/>
        <v>86.288568606370475</v>
      </c>
      <c r="F443" s="123">
        <f t="shared" si="235"/>
        <v>87.423308031000047</v>
      </c>
      <c r="G443" s="123">
        <f t="shared" si="235"/>
        <v>93.25512576688385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78.529703103389593</v>
      </c>
      <c r="M443" s="123">
        <f t="shared" si="235"/>
        <v>62.980044946008341</v>
      </c>
      <c r="N443" s="123">
        <f t="shared" si="235"/>
        <v>69.665247225469869</v>
      </c>
      <c r="O443" s="123">
        <f t="shared" si="235"/>
        <v>72.834535275352238</v>
      </c>
      <c r="P443" s="123">
        <f t="shared" si="235"/>
        <v>54.579958134655655</v>
      </c>
      <c r="Q443" s="123">
        <f t="shared" si="235"/>
        <v>58.907092386969801</v>
      </c>
      <c r="R443" s="123">
        <f t="shared" ref="R443:V443" si="236">SUM(R444:R445)</f>
        <v>60.797148478128726</v>
      </c>
      <c r="S443" s="123">
        <f t="shared" si="236"/>
        <v>57.003223736757718</v>
      </c>
      <c r="T443" s="123">
        <f t="shared" si="236"/>
        <v>54.266454535027194</v>
      </c>
      <c r="U443" s="123">
        <f t="shared" si="236"/>
        <v>51.91355040754776</v>
      </c>
      <c r="V443" s="123">
        <f t="shared" si="236"/>
        <v>46.84456105393437</v>
      </c>
      <c r="W443" s="123">
        <f t="shared" ref="W443:Y443" si="237">SUM(W444:W445)</f>
        <v>51.782630623820765</v>
      </c>
      <c r="X443" s="123">
        <f t="shared" si="237"/>
        <v>41.22323584132392</v>
      </c>
      <c r="Y443" s="123">
        <f t="shared" si="237"/>
        <v>39.069658543854743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87.860849088916964</v>
      </c>
      <c r="D444" s="99">
        <v>89.967606439351485</v>
      </c>
      <c r="E444" s="99">
        <v>85.893123608329802</v>
      </c>
      <c r="F444" s="99">
        <v>87.019592725308655</v>
      </c>
      <c r="G444" s="99">
        <v>92.834346602274863</v>
      </c>
      <c r="H444" s="99">
        <v>0</v>
      </c>
      <c r="I444" s="99">
        <v>0</v>
      </c>
      <c r="J444" s="99">
        <v>0</v>
      </c>
      <c r="K444" s="99">
        <v>0</v>
      </c>
      <c r="L444" s="99">
        <v>78.19954639313049</v>
      </c>
      <c r="M444" s="99">
        <v>62.721300552783099</v>
      </c>
      <c r="N444" s="99">
        <v>69.378938954118127</v>
      </c>
      <c r="O444" s="99">
        <v>72.538046936464156</v>
      </c>
      <c r="P444" s="99">
        <v>54.360065737872738</v>
      </c>
      <c r="Q444" s="99">
        <v>58.671321262660278</v>
      </c>
      <c r="R444" s="99">
        <v>60.554866194755341</v>
      </c>
      <c r="S444" s="99">
        <v>56.777459333500566</v>
      </c>
      <c r="T444" s="99">
        <v>54.053316013517282</v>
      </c>
      <c r="U444" s="99">
        <v>51.709915155918182</v>
      </c>
      <c r="V444" s="99">
        <v>46.66228681806215</v>
      </c>
      <c r="W444" s="99">
        <v>51.579689055294573</v>
      </c>
      <c r="X444" s="99">
        <v>41.065179168424628</v>
      </c>
      <c r="Y444" s="99">
        <v>38.920082327496196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0.42975248646983033</v>
      </c>
      <c r="D445" s="99">
        <v>0.43425516391665059</v>
      </c>
      <c r="E445" s="99">
        <v>0.39544499804066791</v>
      </c>
      <c r="F445" s="99">
        <v>0.40371530569139269</v>
      </c>
      <c r="G445" s="99">
        <v>0.42077916460899378</v>
      </c>
      <c r="H445" s="99">
        <v>0</v>
      </c>
      <c r="I445" s="99">
        <v>0</v>
      </c>
      <c r="J445" s="99">
        <v>0</v>
      </c>
      <c r="K445" s="99">
        <v>0</v>
      </c>
      <c r="L445" s="99">
        <v>0.33015671025909893</v>
      </c>
      <c r="M445" s="99">
        <v>0.25874439322524106</v>
      </c>
      <c r="N445" s="99">
        <v>0.28630827135174197</v>
      </c>
      <c r="O445" s="99">
        <v>0.29648833888807591</v>
      </c>
      <c r="P445" s="99">
        <v>0.21989239678291711</v>
      </c>
      <c r="Q445" s="99">
        <v>0.23577112430952071</v>
      </c>
      <c r="R445" s="99">
        <v>0.242282283373385</v>
      </c>
      <c r="S445" s="99">
        <v>0.22576440325714991</v>
      </c>
      <c r="T445" s="99">
        <v>0.21313852150991427</v>
      </c>
      <c r="U445" s="99">
        <v>0.20363525162957874</v>
      </c>
      <c r="V445" s="99">
        <v>0.18227423587222266</v>
      </c>
      <c r="W445" s="99">
        <v>0.20294156852619549</v>
      </c>
      <c r="X445" s="99">
        <v>0.15805667289929268</v>
      </c>
      <c r="Y445" s="99">
        <v>0.14957621635854568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8.8580805694783132E-2</v>
      </c>
      <c r="D446" s="123">
        <f t="shared" si="238"/>
        <v>0.2247280679252765</v>
      </c>
      <c r="E446" s="123">
        <f t="shared" si="238"/>
        <v>0.1503468292484042</v>
      </c>
      <c r="F446" s="123">
        <f t="shared" si="238"/>
        <v>6.1861721795180152E-2</v>
      </c>
      <c r="G446" s="123">
        <f t="shared" si="238"/>
        <v>7.3013632793595171E-2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0.31339509655578007</v>
      </c>
      <c r="M446" s="123">
        <f t="shared" si="238"/>
        <v>0.22754558651587711</v>
      </c>
      <c r="N446" s="123">
        <f t="shared" si="238"/>
        <v>0.20597403557131461</v>
      </c>
      <c r="O446" s="123">
        <f t="shared" si="238"/>
        <v>0.40854415811497735</v>
      </c>
      <c r="P446" s="123">
        <f t="shared" si="238"/>
        <v>0.1781653898244587</v>
      </c>
      <c r="Q446" s="123">
        <f t="shared" si="238"/>
        <v>0.28286709115445818</v>
      </c>
      <c r="R446" s="123">
        <f t="shared" si="238"/>
        <v>0.882261354339962</v>
      </c>
      <c r="S446" s="123">
        <f t="shared" si="238"/>
        <v>1.0564190269793297</v>
      </c>
      <c r="T446" s="123">
        <f t="shared" si="238"/>
        <v>0.81069371028298709</v>
      </c>
      <c r="U446" s="123">
        <f t="shared" si="238"/>
        <v>1.7806796863792342</v>
      </c>
      <c r="V446" s="123">
        <f t="shared" si="238"/>
        <v>0.84092287542439947</v>
      </c>
      <c r="W446" s="123">
        <f t="shared" si="238"/>
        <v>2.2976734280122253</v>
      </c>
      <c r="X446" s="123">
        <f t="shared" si="238"/>
        <v>0.24903681293126489</v>
      </c>
      <c r="Y446" s="123">
        <f t="shared" si="238"/>
        <v>0.17928534590458536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8.8580805694783132E-2</v>
      </c>
      <c r="D447" s="99">
        <f>RES_hhdet_in_tess!D129</f>
        <v>0.2247280679252765</v>
      </c>
      <c r="E447" s="99">
        <f>RES_hhdet_in_tess!E129</f>
        <v>0.1503468292484042</v>
      </c>
      <c r="F447" s="99">
        <f>RES_hhdet_in_tess!F129</f>
        <v>6.1861721795180152E-2</v>
      </c>
      <c r="G447" s="99">
        <f>RES_hhdet_in_tess!G129</f>
        <v>7.3013632793595171E-2</v>
      </c>
      <c r="H447" s="99">
        <f>RES_hhdet_in_tess!H129</f>
        <v>0</v>
      </c>
      <c r="I447" s="99">
        <f>RES_hhdet_in_tess!I129</f>
        <v>0</v>
      </c>
      <c r="J447" s="99">
        <f>RES_hhdet_in_tess!J129</f>
        <v>0</v>
      </c>
      <c r="K447" s="99">
        <f>RES_hhdet_in_tess!K129</f>
        <v>0</v>
      </c>
      <c r="L447" s="99">
        <f>RES_hhdet_in_tess!L129</f>
        <v>0.31339509655578007</v>
      </c>
      <c r="M447" s="99">
        <f>RES_hhdet_in_tess!M129</f>
        <v>0.22754558651587711</v>
      </c>
      <c r="N447" s="99">
        <f>RES_hhdet_in_tess!N129</f>
        <v>0.20597403557131461</v>
      </c>
      <c r="O447" s="99">
        <f>RES_hhdet_in_tess!O129</f>
        <v>0.40854415811497735</v>
      </c>
      <c r="P447" s="99">
        <f>RES_hhdet_in_tess!P129</f>
        <v>0.1781653898244587</v>
      </c>
      <c r="Q447" s="99">
        <f>RES_hhdet_in_tess!Q129</f>
        <v>0.28286709115445818</v>
      </c>
      <c r="R447" s="99">
        <f>RES_hhdet_in_tess!R129</f>
        <v>0.882261354339962</v>
      </c>
      <c r="S447" s="99">
        <f>RES_hhdet_in_tess!S129</f>
        <v>1.0564190269793297</v>
      </c>
      <c r="T447" s="99">
        <f>RES_hhdet_in_tess!T129</f>
        <v>0.81069371028298709</v>
      </c>
      <c r="U447" s="99">
        <f>RES_hhdet_in_tess!U129</f>
        <v>1.7806796863792342</v>
      </c>
      <c r="V447" s="99">
        <f>RES_hhdet_in_tess!V129</f>
        <v>0.84092287542439947</v>
      </c>
      <c r="W447" s="99">
        <f>RES_hhdet_in_tess!W129</f>
        <v>2.2976734280122253</v>
      </c>
      <c r="X447" s="99">
        <f>RES_hhdet_in_tess!X129</f>
        <v>0.24903681293126489</v>
      </c>
      <c r="Y447" s="99">
        <f>RES_hhdet_in_tess!Y129</f>
        <v>0.17928534590458536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8.5642420746073835</v>
      </c>
      <c r="D448" s="123">
        <v>9.2691995451136844</v>
      </c>
      <c r="E448" s="123">
        <v>8.8892289926039947</v>
      </c>
      <c r="F448" s="123">
        <v>8.6628921546322388</v>
      </c>
      <c r="G448" s="123">
        <v>8.7322529681993206</v>
      </c>
      <c r="H448" s="123">
        <v>0</v>
      </c>
      <c r="I448" s="123">
        <v>0</v>
      </c>
      <c r="J448" s="123">
        <v>0</v>
      </c>
      <c r="K448" s="123">
        <v>0</v>
      </c>
      <c r="L448" s="123">
        <v>8.2459406722468405</v>
      </c>
      <c r="M448" s="123">
        <v>8.946583981971953</v>
      </c>
      <c r="N448" s="123">
        <v>9.2376142134849548</v>
      </c>
      <c r="O448" s="123">
        <v>9.4936502143701382</v>
      </c>
      <c r="P448" s="123">
        <v>8.7747225199502203</v>
      </c>
      <c r="Q448" s="123">
        <v>9.2871119206169102</v>
      </c>
      <c r="R448" s="123">
        <v>9.4445117236575342</v>
      </c>
      <c r="S448" s="123">
        <v>9.7760746581781266</v>
      </c>
      <c r="T448" s="123">
        <v>10.009178760643838</v>
      </c>
      <c r="U448" s="123">
        <v>9.7956525468165641</v>
      </c>
      <c r="V448" s="123">
        <v>10.044703625829536</v>
      </c>
      <c r="W448" s="123">
        <v>9.913068462775092</v>
      </c>
      <c r="X448" s="123">
        <v>7.3843775598765715</v>
      </c>
      <c r="Y448" s="123">
        <v>6.9031282323748497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8.5055114166471881</v>
      </c>
      <c r="D449" s="99">
        <v>9.3143829061391781</v>
      </c>
      <c r="E449" s="99">
        <v>8.8652641719348946</v>
      </c>
      <c r="F449" s="99">
        <v>8.5902276261546593</v>
      </c>
      <c r="G449" s="99">
        <v>8.963400100639717</v>
      </c>
      <c r="H449" s="99">
        <v>0</v>
      </c>
      <c r="I449" s="99">
        <v>0</v>
      </c>
      <c r="J449" s="99">
        <v>0</v>
      </c>
      <c r="K449" s="99">
        <v>0</v>
      </c>
      <c r="L449" s="99">
        <v>8.2530770438874814</v>
      </c>
      <c r="M449" s="99">
        <v>8.9928827329049508</v>
      </c>
      <c r="N449" s="99">
        <v>9.194286536631731</v>
      </c>
      <c r="O449" s="99">
        <v>9.4075724400118848</v>
      </c>
      <c r="P449" s="99">
        <v>8.74718256534549</v>
      </c>
      <c r="Q449" s="99">
        <v>9.2923422185147846</v>
      </c>
      <c r="R449" s="99">
        <v>9.4586625870356968</v>
      </c>
      <c r="S449" s="99">
        <v>9.7563274084749416</v>
      </c>
      <c r="T449" s="99">
        <v>10.020614090452593</v>
      </c>
      <c r="U449" s="99">
        <v>9.7889541072380801</v>
      </c>
      <c r="V449" s="99">
        <v>10.026157047106713</v>
      </c>
      <c r="W449" s="99">
        <v>9.9130219732055647</v>
      </c>
      <c r="X449" s="99">
        <v>7.3842677903041274</v>
      </c>
      <c r="Y449" s="99">
        <v>6.9030504062387497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8.5059743546368018</v>
      </c>
      <c r="D450" s="99">
        <v>9.3152957726315826</v>
      </c>
      <c r="E450" s="99">
        <v>0</v>
      </c>
      <c r="F450" s="99">
        <v>8.5897695607866762</v>
      </c>
      <c r="G450" s="99">
        <v>8.9654468146928767</v>
      </c>
      <c r="H450" s="99">
        <v>0</v>
      </c>
      <c r="I450" s="99">
        <v>0</v>
      </c>
      <c r="J450" s="99">
        <v>0</v>
      </c>
      <c r="K450" s="99">
        <v>0</v>
      </c>
      <c r="L450" s="99">
        <v>8.2612429539834373</v>
      </c>
      <c r="M450" s="99">
        <v>9.006020835000923</v>
      </c>
      <c r="N450" s="99">
        <v>9.1990043546531499</v>
      </c>
      <c r="O450" s="99">
        <v>9.4030945478227057</v>
      </c>
      <c r="P450" s="99">
        <v>8.7567781229318449</v>
      </c>
      <c r="Q450" s="99">
        <v>9.3050479799819978</v>
      </c>
      <c r="R450" s="99">
        <v>9.4735626345319304</v>
      </c>
      <c r="S450" s="99">
        <v>9.7670974983985968</v>
      </c>
      <c r="T450" s="99">
        <v>10.033076819531196</v>
      </c>
      <c r="U450" s="99">
        <v>9.8010210140884428</v>
      </c>
      <c r="V450" s="99">
        <v>10.035498821918688</v>
      </c>
      <c r="W450" s="99">
        <v>9.928868828494533</v>
      </c>
      <c r="X450" s="99">
        <v>7.4069039794634479</v>
      </c>
      <c r="Y450" s="99">
        <v>6.9274197151052341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2.0369054314650707</v>
      </c>
      <c r="D451" s="102">
        <v>2.0386712682251984</v>
      </c>
      <c r="E451" s="102">
        <v>0</v>
      </c>
      <c r="F451" s="102">
        <v>2.016773158527259</v>
      </c>
      <c r="G451" s="102">
        <v>1.9162839730838706</v>
      </c>
      <c r="H451" s="102">
        <v>0</v>
      </c>
      <c r="I451" s="102">
        <v>0</v>
      </c>
      <c r="J451" s="102">
        <v>0</v>
      </c>
      <c r="K451" s="102">
        <v>0</v>
      </c>
      <c r="L451" s="102">
        <v>3.6932584636587942</v>
      </c>
      <c r="M451" s="102">
        <v>1.7777504192035365</v>
      </c>
      <c r="N451" s="102">
        <v>2.3479181280124948</v>
      </c>
      <c r="O451" s="102">
        <v>2.5108483076675676</v>
      </c>
      <c r="P451" s="102">
        <v>1.6751936227906208</v>
      </c>
      <c r="Q451" s="102">
        <v>2.054933382784442</v>
      </c>
      <c r="R451" s="102">
        <v>1.9726844192233111</v>
      </c>
      <c r="S451" s="102">
        <v>2.2828527147686297</v>
      </c>
      <c r="T451" s="102">
        <v>2.3277436363955135</v>
      </c>
      <c r="U451" s="102">
        <v>2.0750736568494337</v>
      </c>
      <c r="V451" s="102">
        <v>2.1636287936185989</v>
      </c>
      <c r="W451" s="102">
        <v>2.1834002056863064</v>
      </c>
      <c r="X451" s="102">
        <v>0.62332677692000249</v>
      </c>
      <c r="Y451" s="102">
        <v>0.47635149079845823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6.4690689231717302</v>
      </c>
      <c r="D452" s="105">
        <v>7.2766245044063833</v>
      </c>
      <c r="E452" s="105">
        <v>0</v>
      </c>
      <c r="F452" s="105">
        <v>6.5729964022594185</v>
      </c>
      <c r="G452" s="105">
        <v>7.0491628416090064</v>
      </c>
      <c r="H452" s="105">
        <v>0</v>
      </c>
      <c r="I452" s="105">
        <v>0</v>
      </c>
      <c r="J452" s="105">
        <v>0</v>
      </c>
      <c r="K452" s="105">
        <v>0</v>
      </c>
      <c r="L452" s="105">
        <v>4.5679844903246432</v>
      </c>
      <c r="M452" s="105">
        <v>7.2282704157973861</v>
      </c>
      <c r="N452" s="105">
        <v>6.8510862266406543</v>
      </c>
      <c r="O452" s="105">
        <v>6.8922462401551385</v>
      </c>
      <c r="P452" s="105">
        <v>7.0815845001412256</v>
      </c>
      <c r="Q452" s="105">
        <v>7.2501145971975562</v>
      </c>
      <c r="R452" s="105">
        <v>7.5008782153086191</v>
      </c>
      <c r="S452" s="105">
        <v>7.4842447836299639</v>
      </c>
      <c r="T452" s="105">
        <v>7.7053331831356839</v>
      </c>
      <c r="U452" s="105">
        <v>7.7259473572390096</v>
      </c>
      <c r="V452" s="105">
        <v>7.8718700283000906</v>
      </c>
      <c r="W452" s="105">
        <v>7.7454686228082288</v>
      </c>
      <c r="X452" s="105">
        <v>6.7835772025434444</v>
      </c>
      <c r="Y452" s="105">
        <v>6.451068224306777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8.7545685679413356</v>
      </c>
      <c r="D453" s="102">
        <v>8.6305573080938736</v>
      </c>
      <c r="E453" s="102">
        <v>9.0108140980325402</v>
      </c>
      <c r="F453" s="102">
        <v>8.922822579665155</v>
      </c>
      <c r="G453" s="102">
        <v>8.2048500609286776</v>
      </c>
      <c r="H453" s="102">
        <v>0</v>
      </c>
      <c r="I453" s="102">
        <v>0</v>
      </c>
      <c r="J453" s="102">
        <v>0</v>
      </c>
      <c r="K453" s="102">
        <v>0</v>
      </c>
      <c r="L453" s="102">
        <v>8.225147126182808</v>
      </c>
      <c r="M453" s="102">
        <v>8.8013468947238724</v>
      </c>
      <c r="N453" s="102">
        <v>9.4126733141583383</v>
      </c>
      <c r="O453" s="102">
        <v>9.9060099560178791</v>
      </c>
      <c r="P453" s="102">
        <v>8.8381425173971309</v>
      </c>
      <c r="Q453" s="102">
        <v>9.2493978234758725</v>
      </c>
      <c r="R453" s="102">
        <v>9.3252137759645137</v>
      </c>
      <c r="S453" s="102">
        <v>9.8884502703160582</v>
      </c>
      <c r="T453" s="102">
        <v>9.97092587397354</v>
      </c>
      <c r="U453" s="102">
        <v>9.8137304647580468</v>
      </c>
      <c r="V453" s="102">
        <v>10.195256114502271</v>
      </c>
      <c r="W453" s="102">
        <v>0</v>
      </c>
      <c r="X453" s="102">
        <v>0</v>
      </c>
      <c r="Y453" s="102">
        <v>0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8.7544483217891909</v>
      </c>
      <c r="D454" s="105">
        <v>8.6301133229094145</v>
      </c>
      <c r="E454" s="105">
        <v>9.0106145559550175</v>
      </c>
      <c r="F454" s="105">
        <v>8.9229806213466372</v>
      </c>
      <c r="G454" s="105">
        <v>8.2055946964651412</v>
      </c>
      <c r="H454" s="105">
        <v>0</v>
      </c>
      <c r="I454" s="105">
        <v>0</v>
      </c>
      <c r="J454" s="105">
        <v>0</v>
      </c>
      <c r="K454" s="105">
        <v>0</v>
      </c>
      <c r="L454" s="105">
        <v>8.2300999356677025</v>
      </c>
      <c r="M454" s="105">
        <v>8.8077772095415785</v>
      </c>
      <c r="N454" s="105">
        <v>9.4155314595965649</v>
      </c>
      <c r="O454" s="105">
        <v>9.9040652544800363</v>
      </c>
      <c r="P454" s="105">
        <v>8.8362291255440635</v>
      </c>
      <c r="Q454" s="105">
        <v>9.2476737541924106</v>
      </c>
      <c r="R454" s="105">
        <v>9.3252765103897914</v>
      </c>
      <c r="S454" s="105">
        <v>9.8901014063569885</v>
      </c>
      <c r="T454" s="105">
        <v>9.9797871828581268</v>
      </c>
      <c r="U454" s="105">
        <v>9.8227722085217639</v>
      </c>
      <c r="V454" s="105">
        <v>10.196631746805114</v>
      </c>
      <c r="W454" s="105">
        <v>0</v>
      </c>
      <c r="X454" s="105">
        <v>0</v>
      </c>
      <c r="Y454" s="105">
        <v>0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2.0969051740394877</v>
      </c>
      <c r="D455" s="99">
        <v>1.8871676683291732</v>
      </c>
      <c r="E455" s="99">
        <v>2.1845465964428032</v>
      </c>
      <c r="F455" s="99">
        <v>2.0953751736952069</v>
      </c>
      <c r="G455" s="99">
        <v>1.7518066142068884</v>
      </c>
      <c r="H455" s="99">
        <v>0</v>
      </c>
      <c r="I455" s="99">
        <v>0</v>
      </c>
      <c r="J455" s="99">
        <v>0</v>
      </c>
      <c r="K455" s="99">
        <v>0</v>
      </c>
      <c r="L455" s="99">
        <v>3.6794982105131879</v>
      </c>
      <c r="M455" s="99">
        <v>1.7347125062623741</v>
      </c>
      <c r="N455" s="99">
        <v>2.4037581339222132</v>
      </c>
      <c r="O455" s="99">
        <v>2.6443511173189371</v>
      </c>
      <c r="P455" s="99">
        <v>1.6906936527795615</v>
      </c>
      <c r="Q455" s="99">
        <v>2.0426674987615661</v>
      </c>
      <c r="R455" s="99">
        <v>1.9395691492834293</v>
      </c>
      <c r="S455" s="99">
        <v>2.3127691950258571</v>
      </c>
      <c r="T455" s="99">
        <v>2.3158737283420483</v>
      </c>
      <c r="U455" s="99">
        <v>2.0800714433498113</v>
      </c>
      <c r="V455" s="99">
        <v>2.1999797055200268</v>
      </c>
      <c r="W455" s="99">
        <v>0</v>
      </c>
      <c r="X455" s="99">
        <v>0</v>
      </c>
      <c r="Y455" s="99">
        <v>0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6.6575431477497036</v>
      </c>
      <c r="D456" s="99">
        <v>6.7429456545802413</v>
      </c>
      <c r="E456" s="99">
        <v>6.8260679595122165</v>
      </c>
      <c r="F456" s="99">
        <v>6.8276054476514316</v>
      </c>
      <c r="G456" s="99">
        <v>6.453788082258253</v>
      </c>
      <c r="H456" s="99">
        <v>0</v>
      </c>
      <c r="I456" s="99">
        <v>0</v>
      </c>
      <c r="J456" s="99">
        <v>0</v>
      </c>
      <c r="K456" s="99">
        <v>0</v>
      </c>
      <c r="L456" s="99">
        <v>4.5506017251545154</v>
      </c>
      <c r="M456" s="99">
        <v>7.0730647032792042</v>
      </c>
      <c r="N456" s="99">
        <v>7.0117733256743513</v>
      </c>
      <c r="O456" s="99">
        <v>7.2597141371610991</v>
      </c>
      <c r="P456" s="99">
        <v>7.1455354727645046</v>
      </c>
      <c r="Q456" s="99">
        <v>7.2050062554308454</v>
      </c>
      <c r="R456" s="99">
        <v>7.3857073611063617</v>
      </c>
      <c r="S456" s="99">
        <v>7.5773322113311314</v>
      </c>
      <c r="T456" s="99">
        <v>7.6639134545160763</v>
      </c>
      <c r="U456" s="99">
        <v>7.7427007651719553</v>
      </c>
      <c r="V456" s="99">
        <v>7.9966520412850892</v>
      </c>
      <c r="W456" s="99">
        <v>0</v>
      </c>
      <c r="X456" s="99">
        <v>0</v>
      </c>
      <c r="Y456" s="99">
        <v>0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5.6694220839419387</v>
      </c>
      <c r="D457" s="123">
        <v>5.6601153368901498</v>
      </c>
      <c r="E457" s="123">
        <v>5.4053236505645454</v>
      </c>
      <c r="F457" s="123">
        <v>4.8106753596768534</v>
      </c>
      <c r="G457" s="123">
        <v>4.9114666158935947</v>
      </c>
      <c r="H457" s="123">
        <v>0</v>
      </c>
      <c r="I457" s="123">
        <v>0</v>
      </c>
      <c r="J457" s="123">
        <v>0</v>
      </c>
      <c r="K457" s="123">
        <v>0</v>
      </c>
      <c r="L457" s="123">
        <v>5.0924043319849401</v>
      </c>
      <c r="M457" s="123">
        <v>4.9915981578603486</v>
      </c>
      <c r="N457" s="123">
        <v>5.3137446881759143</v>
      </c>
      <c r="O457" s="123">
        <v>5.4296919790044527</v>
      </c>
      <c r="P457" s="123">
        <v>4.754106743279797</v>
      </c>
      <c r="Q457" s="123">
        <v>4.9694858650254305</v>
      </c>
      <c r="R457" s="123">
        <v>4.8170591612357896</v>
      </c>
      <c r="S457" s="123">
        <v>5.0996331469192704</v>
      </c>
      <c r="T457" s="123">
        <v>5.0642350552419932</v>
      </c>
      <c r="U457" s="123">
        <v>5.0024448725681125</v>
      </c>
      <c r="V457" s="123">
        <v>5.2441217075739086</v>
      </c>
      <c r="W457" s="123">
        <v>4.9011216616786655</v>
      </c>
      <c r="X457" s="123">
        <v>5.4543385102616879</v>
      </c>
      <c r="Y457" s="123">
        <v>5.0020364929948107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5.545934436487336</v>
      </c>
      <c r="D458" s="99">
        <v>5.6178920785662276</v>
      </c>
      <c r="E458" s="99">
        <v>5.2448797931481073</v>
      </c>
      <c r="F458" s="99">
        <v>5.0926725771745982</v>
      </c>
      <c r="G458" s="99">
        <v>4.9409591431478761</v>
      </c>
      <c r="H458" s="99">
        <v>0</v>
      </c>
      <c r="I458" s="99">
        <v>0</v>
      </c>
      <c r="J458" s="99">
        <v>0</v>
      </c>
      <c r="K458" s="99">
        <v>0</v>
      </c>
      <c r="L458" s="99">
        <v>4.8841270448382339</v>
      </c>
      <c r="M458" s="99">
        <v>5.1044204609106956</v>
      </c>
      <c r="N458" s="99">
        <v>5.1395834731171783</v>
      </c>
      <c r="O458" s="99">
        <v>5.1217397558787399</v>
      </c>
      <c r="P458" s="99">
        <v>5.1357532901222154</v>
      </c>
      <c r="Q458" s="99">
        <v>5.0911526486556751</v>
      </c>
      <c r="R458" s="99">
        <v>4.679958190422691</v>
      </c>
      <c r="S458" s="99">
        <v>5.0870141404602398</v>
      </c>
      <c r="T458" s="99">
        <v>4.9912074218378057</v>
      </c>
      <c r="U458" s="99">
        <v>5.0016156836225463</v>
      </c>
      <c r="V458" s="99">
        <v>5.443217047022415</v>
      </c>
      <c r="W458" s="99">
        <v>5.1874521942187899</v>
      </c>
      <c r="X458" s="99">
        <v>5.1645983177024393</v>
      </c>
      <c r="Y458" s="99">
        <v>4.833696381397262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5.7577316712719782</v>
      </c>
      <c r="D459" s="110">
        <v>5.6949961539555911</v>
      </c>
      <c r="E459" s="110">
        <v>5.5356666887571642</v>
      </c>
      <c r="F459" s="110">
        <v>4.538167968462024</v>
      </c>
      <c r="G459" s="110">
        <v>4.8903057233456071</v>
      </c>
      <c r="H459" s="110">
        <v>0</v>
      </c>
      <c r="I459" s="110">
        <v>0</v>
      </c>
      <c r="J459" s="110">
        <v>0</v>
      </c>
      <c r="K459" s="110">
        <v>0</v>
      </c>
      <c r="L459" s="110">
        <v>5.2062404023423072</v>
      </c>
      <c r="M459" s="110">
        <v>4.9280363511484904</v>
      </c>
      <c r="N459" s="110">
        <v>5.3934148286060681</v>
      </c>
      <c r="O459" s="110">
        <v>5.5725048224790026</v>
      </c>
      <c r="P459" s="110">
        <v>4.5896547817923059</v>
      </c>
      <c r="Q459" s="110">
        <v>4.9243212907895018</v>
      </c>
      <c r="R459" s="110">
        <v>4.8526933342665082</v>
      </c>
      <c r="S459" s="110">
        <v>5.1035199173661931</v>
      </c>
      <c r="T459" s="110">
        <v>5.088103206791259</v>
      </c>
      <c r="U459" s="110">
        <v>5.0027235673973562</v>
      </c>
      <c r="V459" s="110">
        <v>5.1928160350285975</v>
      </c>
      <c r="W459" s="110">
        <v>4.8566006147909686</v>
      </c>
      <c r="X459" s="110">
        <v>5.4677729446308225</v>
      </c>
      <c r="Y459" s="110">
        <v>5.0199940682787334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0.8497727017518244</v>
      </c>
      <c r="D461" s="118">
        <f t="shared" si="239"/>
        <v>0.93378383634235473</v>
      </c>
      <c r="E461" s="118">
        <f t="shared" si="239"/>
        <v>0.86364520866998151</v>
      </c>
      <c r="F461" s="118">
        <f t="shared" si="239"/>
        <v>0.91923994841979473</v>
      </c>
      <c r="G461" s="118">
        <f t="shared" si="239"/>
        <v>0.75800082363290289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0.63329688663175132</v>
      </c>
      <c r="M461" s="118">
        <f t="shared" si="239"/>
        <v>0.67479855315906467</v>
      </c>
      <c r="N461" s="118">
        <f t="shared" si="239"/>
        <v>0.59174769146338846</v>
      </c>
      <c r="O461" s="118">
        <f t="shared" si="239"/>
        <v>0.59521433054921713</v>
      </c>
      <c r="P461" s="118">
        <f t="shared" si="239"/>
        <v>0.56722678756901601</v>
      </c>
      <c r="Q461" s="118">
        <f t="shared" si="239"/>
        <v>0.50524234185779249</v>
      </c>
      <c r="R461" s="118">
        <f t="shared" ref="R461:V461" si="240">R462+R465+R467+R476</f>
        <v>0.35343619805874926</v>
      </c>
      <c r="S461" s="118">
        <f t="shared" si="240"/>
        <v>0.43770515749800426</v>
      </c>
      <c r="T461" s="118">
        <f t="shared" si="240"/>
        <v>0.44832232992028426</v>
      </c>
      <c r="U461" s="118">
        <f t="shared" si="240"/>
        <v>0.45793243748524659</v>
      </c>
      <c r="V461" s="118">
        <f t="shared" si="240"/>
        <v>0.40538189746525854</v>
      </c>
      <c r="W461" s="118">
        <f t="shared" ref="W461:Y461" si="241">W462+W465+W467+W476</f>
        <v>0.25356460205376546</v>
      </c>
      <c r="X461" s="118">
        <f t="shared" si="241"/>
        <v>8.3080221118923783E-2</v>
      </c>
      <c r="Y461" s="118">
        <f t="shared" si="241"/>
        <v>0.16913262517680216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0.8497727017518244</v>
      </c>
      <c r="D476" s="123">
        <v>0.93378383634235473</v>
      </c>
      <c r="E476" s="123">
        <v>0.86364520866998151</v>
      </c>
      <c r="F476" s="123">
        <v>0.91923994841979473</v>
      </c>
      <c r="G476" s="123">
        <v>0.75800082363290289</v>
      </c>
      <c r="H476" s="123">
        <v>0</v>
      </c>
      <c r="I476" s="123">
        <v>0</v>
      </c>
      <c r="J476" s="123">
        <v>0</v>
      </c>
      <c r="K476" s="123">
        <v>0</v>
      </c>
      <c r="L476" s="123">
        <v>0.63329688663175132</v>
      </c>
      <c r="M476" s="123">
        <v>0.67479855315906467</v>
      </c>
      <c r="N476" s="123">
        <v>0.59174769146338846</v>
      </c>
      <c r="O476" s="123">
        <v>0.59521433054921713</v>
      </c>
      <c r="P476" s="123">
        <v>0.56722678756901601</v>
      </c>
      <c r="Q476" s="123">
        <v>0.50524234185779249</v>
      </c>
      <c r="R476" s="123">
        <v>0.35343619805874926</v>
      </c>
      <c r="S476" s="123">
        <v>0.43770515749800426</v>
      </c>
      <c r="T476" s="123">
        <v>0.44832232992028426</v>
      </c>
      <c r="U476" s="123">
        <v>0.45793243748524659</v>
      </c>
      <c r="V476" s="123">
        <v>0.40538189746525854</v>
      </c>
      <c r="W476" s="123">
        <v>0.25356460205376546</v>
      </c>
      <c r="X476" s="123">
        <v>8.3080221118923783E-2</v>
      </c>
      <c r="Y476" s="123">
        <v>0.16913262517680216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2.0380517435085661</v>
      </c>
      <c r="D477" s="99">
        <v>2.0641299537115967</v>
      </c>
      <c r="E477" s="99">
        <v>1.9267366529054974</v>
      </c>
      <c r="F477" s="99">
        <v>1.8704916062612313</v>
      </c>
      <c r="G477" s="99">
        <v>1.8144477527529663</v>
      </c>
      <c r="H477" s="99">
        <v>0</v>
      </c>
      <c r="I477" s="99">
        <v>0</v>
      </c>
      <c r="J477" s="99">
        <v>0</v>
      </c>
      <c r="K477" s="99">
        <v>0</v>
      </c>
      <c r="L477" s="99">
        <v>1.7919925187985788</v>
      </c>
      <c r="M477" s="99">
        <v>1.8725670056446233</v>
      </c>
      <c r="N477" s="99">
        <v>1.8853251396394455</v>
      </c>
      <c r="O477" s="99">
        <v>1.8786953667739443</v>
      </c>
      <c r="P477" s="99">
        <v>1.883599926533966</v>
      </c>
      <c r="Q477" s="99">
        <v>1.8662916095103665</v>
      </c>
      <c r="R477" s="99">
        <v>1.7132669939796996</v>
      </c>
      <c r="S477" s="99">
        <v>1.8587832183315462</v>
      </c>
      <c r="T477" s="99">
        <v>1.8200212940714755</v>
      </c>
      <c r="U477" s="99">
        <v>1.8203994628279494</v>
      </c>
      <c r="V477" s="99">
        <v>1.9784954047649967</v>
      </c>
      <c r="W477" s="99">
        <v>1.8843278615638377</v>
      </c>
      <c r="X477" s="99">
        <v>1.8748697824394112</v>
      </c>
      <c r="Y477" s="99">
        <v>1.7546364889718264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104557</v>
      </c>
      <c r="C5" s="120">
        <v>114164</v>
      </c>
      <c r="D5" s="120">
        <v>132754</v>
      </c>
      <c r="E5" s="120">
        <v>172856</v>
      </c>
      <c r="F5" s="120">
        <v>265722</v>
      </c>
      <c r="G5" s="120">
        <v>488758</v>
      </c>
      <c r="H5" s="120">
        <v>839673</v>
      </c>
      <c r="I5" s="120">
        <v>1303764</v>
      </c>
      <c r="J5" s="120">
        <v>1787110</v>
      </c>
      <c r="K5" s="120">
        <v>2241742</v>
      </c>
      <c r="L5" s="120">
        <v>2633922</v>
      </c>
      <c r="M5" s="120">
        <v>2877661</v>
      </c>
      <c r="N5" s="120">
        <v>3113756</v>
      </c>
      <c r="O5" s="120">
        <v>3368786</v>
      </c>
      <c r="P5" s="120">
        <v>3714857</v>
      </c>
      <c r="Q5" s="120">
        <v>4012516</v>
      </c>
      <c r="R5" s="120">
        <v>4308915</v>
      </c>
      <c r="S5" s="120">
        <v>4626414</v>
      </c>
      <c r="T5" s="120">
        <v>5033539</v>
      </c>
      <c r="U5" s="120">
        <v>5531036</v>
      </c>
      <c r="V5" s="120">
        <v>6134787</v>
      </c>
      <c r="W5" s="120">
        <v>6881162</v>
      </c>
      <c r="X5" s="120">
        <v>7807968</v>
      </c>
      <c r="Y5" s="120">
        <v>8481965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104557</v>
      </c>
      <c r="C7" s="52">
        <v>114164</v>
      </c>
      <c r="D7" s="52">
        <v>132754</v>
      </c>
      <c r="E7" s="52">
        <v>172856</v>
      </c>
      <c r="F7" s="52">
        <v>265722</v>
      </c>
      <c r="G7" s="52">
        <v>488758</v>
      </c>
      <c r="H7" s="52">
        <v>839673</v>
      </c>
      <c r="I7" s="52">
        <v>1303764</v>
      </c>
      <c r="J7" s="52">
        <v>1787110</v>
      </c>
      <c r="K7" s="52">
        <v>2241742</v>
      </c>
      <c r="L7" s="52">
        <v>2633922</v>
      </c>
      <c r="M7" s="52">
        <v>2877661</v>
      </c>
      <c r="N7" s="52">
        <v>3113756</v>
      </c>
      <c r="O7" s="52">
        <v>3368786</v>
      </c>
      <c r="P7" s="52">
        <v>3714857</v>
      </c>
      <c r="Q7" s="52">
        <v>4012516</v>
      </c>
      <c r="R7" s="52">
        <v>4308915</v>
      </c>
      <c r="S7" s="52">
        <v>4626414</v>
      </c>
      <c r="T7" s="52">
        <v>5033539</v>
      </c>
      <c r="U7" s="52">
        <v>5531036</v>
      </c>
      <c r="V7" s="52">
        <v>6134787</v>
      </c>
      <c r="W7" s="52">
        <v>6881162</v>
      </c>
      <c r="X7" s="52">
        <v>7807968</v>
      </c>
      <c r="Y7" s="52">
        <v>8481965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68052</v>
      </c>
      <c r="C9" s="52">
        <v>64455</v>
      </c>
      <c r="D9" s="52">
        <v>65834</v>
      </c>
      <c r="E9" s="52">
        <v>66213</v>
      </c>
      <c r="F9" s="52">
        <v>73069</v>
      </c>
      <c r="G9" s="52">
        <v>102607</v>
      </c>
      <c r="H9" s="52">
        <v>176372</v>
      </c>
      <c r="I9" s="52">
        <v>284594</v>
      </c>
      <c r="J9" s="52">
        <v>444537</v>
      </c>
      <c r="K9" s="52">
        <v>722177</v>
      </c>
      <c r="L9" s="52">
        <v>917966</v>
      </c>
      <c r="M9" s="52">
        <v>972405</v>
      </c>
      <c r="N9" s="52">
        <v>1029998</v>
      </c>
      <c r="O9" s="52">
        <v>1113389</v>
      </c>
      <c r="P9" s="52">
        <v>1138315</v>
      </c>
      <c r="Q9" s="52">
        <v>1225967</v>
      </c>
      <c r="R9" s="52">
        <v>1400677</v>
      </c>
      <c r="S9" s="52">
        <v>1480526</v>
      </c>
      <c r="T9" s="52">
        <v>1549077</v>
      </c>
      <c r="U9" s="52">
        <v>1852680</v>
      </c>
      <c r="V9" s="52">
        <v>2022772</v>
      </c>
      <c r="W9" s="52">
        <v>2606648</v>
      </c>
      <c r="X9" s="52">
        <v>2764905</v>
      </c>
      <c r="Y9" s="52">
        <v>2995846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11862</v>
      </c>
      <c r="C11" s="52">
        <v>12780</v>
      </c>
      <c r="D11" s="52">
        <v>13683</v>
      </c>
      <c r="E11" s="52">
        <v>16162</v>
      </c>
      <c r="F11" s="52">
        <v>23880</v>
      </c>
      <c r="G11" s="52">
        <v>44145</v>
      </c>
      <c r="H11" s="52">
        <v>69901</v>
      </c>
      <c r="I11" s="52">
        <v>97663</v>
      </c>
      <c r="J11" s="52">
        <v>114746</v>
      </c>
      <c r="K11" s="52">
        <v>138378</v>
      </c>
      <c r="L11" s="52">
        <v>148362</v>
      </c>
      <c r="M11" s="52">
        <v>150658</v>
      </c>
      <c r="N11" s="52">
        <v>149009</v>
      </c>
      <c r="O11" s="52">
        <v>148628</v>
      </c>
      <c r="P11" s="52">
        <v>151909</v>
      </c>
      <c r="Q11" s="52">
        <v>155345</v>
      </c>
      <c r="R11" s="52">
        <v>159954</v>
      </c>
      <c r="S11" s="52">
        <v>167009</v>
      </c>
      <c r="T11" s="52">
        <v>176018</v>
      </c>
      <c r="U11" s="52">
        <v>188000</v>
      </c>
      <c r="V11" s="52">
        <v>200156</v>
      </c>
      <c r="W11" s="52">
        <v>206524</v>
      </c>
      <c r="X11" s="52">
        <v>197283</v>
      </c>
      <c r="Y11" s="52">
        <v>200028</v>
      </c>
      <c r="DA11" s="63" t="s">
        <v>1122</v>
      </c>
    </row>
    <row r="12" spans="1:105" ht="12" customHeight="1" x14ac:dyDescent="0.25">
      <c r="A12" s="97" t="s">
        <v>123</v>
      </c>
      <c r="B12" s="52">
        <v>4</v>
      </c>
      <c r="C12" s="52">
        <v>3</v>
      </c>
      <c r="D12" s="52">
        <v>4</v>
      </c>
      <c r="E12" s="52">
        <v>3</v>
      </c>
      <c r="F12" s="52">
        <v>7</v>
      </c>
      <c r="G12" s="52">
        <v>21</v>
      </c>
      <c r="H12" s="52">
        <v>37</v>
      </c>
      <c r="I12" s="52">
        <v>76</v>
      </c>
      <c r="J12" s="52">
        <v>87</v>
      </c>
      <c r="K12" s="52">
        <v>130</v>
      </c>
      <c r="L12" s="52">
        <v>175</v>
      </c>
      <c r="M12" s="52">
        <v>200</v>
      </c>
      <c r="N12" s="52">
        <v>183</v>
      </c>
      <c r="O12" s="52">
        <v>161</v>
      </c>
      <c r="P12" s="52">
        <v>207</v>
      </c>
      <c r="Q12" s="52">
        <v>208</v>
      </c>
      <c r="R12" s="52">
        <v>227</v>
      </c>
      <c r="S12" s="52">
        <v>242</v>
      </c>
      <c r="T12" s="52">
        <v>273</v>
      </c>
      <c r="U12" s="52">
        <v>295</v>
      </c>
      <c r="V12" s="52">
        <v>293</v>
      </c>
      <c r="W12" s="52">
        <v>371</v>
      </c>
      <c r="X12" s="52">
        <v>398</v>
      </c>
      <c r="Y12" s="52">
        <v>409</v>
      </c>
      <c r="DA12" s="63" t="s">
        <v>1123</v>
      </c>
    </row>
    <row r="13" spans="1:105" ht="12" customHeight="1" x14ac:dyDescent="0.25">
      <c r="A13" s="97" t="s">
        <v>122</v>
      </c>
      <c r="B13" s="52">
        <v>89414</v>
      </c>
      <c r="C13" s="52">
        <v>97885</v>
      </c>
      <c r="D13" s="52">
        <v>115220</v>
      </c>
      <c r="E13" s="52">
        <v>151412</v>
      </c>
      <c r="F13" s="52">
        <v>233097</v>
      </c>
      <c r="G13" s="52">
        <v>425579</v>
      </c>
      <c r="H13" s="52">
        <v>727837</v>
      </c>
      <c r="I13" s="52">
        <v>1118363</v>
      </c>
      <c r="J13" s="52">
        <v>1544338</v>
      </c>
      <c r="K13" s="52">
        <v>1928042</v>
      </c>
      <c r="L13" s="52">
        <v>2220743</v>
      </c>
      <c r="M13" s="52">
        <v>2407477</v>
      </c>
      <c r="N13" s="52">
        <v>2613435</v>
      </c>
      <c r="O13" s="52">
        <v>2854618</v>
      </c>
      <c r="P13" s="52">
        <v>3143330</v>
      </c>
      <c r="Q13" s="52">
        <v>3392590</v>
      </c>
      <c r="R13" s="52">
        <v>3629775</v>
      </c>
      <c r="S13" s="52">
        <v>3898936</v>
      </c>
      <c r="T13" s="52">
        <v>4200412</v>
      </c>
      <c r="U13" s="52">
        <v>4599965</v>
      </c>
      <c r="V13" s="52">
        <v>5138377</v>
      </c>
      <c r="W13" s="52">
        <v>5736791</v>
      </c>
      <c r="X13" s="52">
        <v>6342406</v>
      </c>
      <c r="Y13" s="52">
        <v>6836808</v>
      </c>
      <c r="DA13" s="63" t="s">
        <v>1124</v>
      </c>
    </row>
    <row r="14" spans="1:105" ht="12" customHeight="1" x14ac:dyDescent="0.25">
      <c r="A14" s="97" t="s">
        <v>121</v>
      </c>
      <c r="B14" s="52">
        <v>3277</v>
      </c>
      <c r="C14" s="52">
        <v>3496</v>
      </c>
      <c r="D14" s="52">
        <v>3847</v>
      </c>
      <c r="E14" s="52">
        <v>5279</v>
      </c>
      <c r="F14" s="52">
        <v>8738</v>
      </c>
      <c r="G14" s="52">
        <v>19013</v>
      </c>
      <c r="H14" s="52">
        <v>41898</v>
      </c>
      <c r="I14" s="52">
        <v>87662</v>
      </c>
      <c r="J14" s="52">
        <v>127939</v>
      </c>
      <c r="K14" s="52">
        <v>175192</v>
      </c>
      <c r="L14" s="52">
        <v>264642</v>
      </c>
      <c r="M14" s="52">
        <v>319326</v>
      </c>
      <c r="N14" s="52">
        <v>351129</v>
      </c>
      <c r="O14" s="52">
        <v>365379</v>
      </c>
      <c r="P14" s="52">
        <v>419411</v>
      </c>
      <c r="Q14" s="52">
        <v>464373</v>
      </c>
      <c r="R14" s="52">
        <v>518959</v>
      </c>
      <c r="S14" s="52">
        <v>560227</v>
      </c>
      <c r="T14" s="52">
        <v>656836</v>
      </c>
      <c r="U14" s="52">
        <v>742776</v>
      </c>
      <c r="V14" s="52">
        <v>795961</v>
      </c>
      <c r="W14" s="52">
        <v>937476</v>
      </c>
      <c r="X14" s="52">
        <v>1267881</v>
      </c>
      <c r="Y14" s="52">
        <v>1444720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47736</v>
      </c>
      <c r="C16" s="52">
        <v>51094</v>
      </c>
      <c r="D16" s="52">
        <v>59438</v>
      </c>
      <c r="E16" s="52">
        <v>77289</v>
      </c>
      <c r="F16" s="52">
        <v>123591</v>
      </c>
      <c r="G16" s="52">
        <v>216054</v>
      </c>
      <c r="H16" s="52">
        <v>339430</v>
      </c>
      <c r="I16" s="52">
        <v>502799</v>
      </c>
      <c r="J16" s="52">
        <v>650852</v>
      </c>
      <c r="K16" s="52">
        <v>799966</v>
      </c>
      <c r="L16" s="52">
        <v>931585</v>
      </c>
      <c r="M16" s="52">
        <v>1012881</v>
      </c>
      <c r="N16" s="52">
        <v>1067659</v>
      </c>
      <c r="O16" s="52">
        <v>1130961</v>
      </c>
      <c r="P16" s="52">
        <v>1214177</v>
      </c>
      <c r="Q16" s="52">
        <v>1258393</v>
      </c>
      <c r="R16" s="52">
        <v>1252032</v>
      </c>
      <c r="S16" s="52">
        <v>1272136</v>
      </c>
      <c r="T16" s="52">
        <v>1326895</v>
      </c>
      <c r="U16" s="52">
        <v>1416681</v>
      </c>
      <c r="V16" s="52">
        <v>1481548</v>
      </c>
      <c r="W16" s="52">
        <v>1469175</v>
      </c>
      <c r="X16" s="52">
        <v>1322620</v>
      </c>
      <c r="Y16" s="52">
        <v>1259870</v>
      </c>
      <c r="DA16" s="63" t="s">
        <v>1126</v>
      </c>
    </row>
    <row r="17" spans="1:105" ht="12" customHeight="1" x14ac:dyDescent="0.25">
      <c r="A17" s="109" t="s">
        <v>120</v>
      </c>
      <c r="B17" s="36">
        <v>56821</v>
      </c>
      <c r="C17" s="36">
        <v>63070</v>
      </c>
      <c r="D17" s="36">
        <v>73316</v>
      </c>
      <c r="E17" s="36">
        <v>95567</v>
      </c>
      <c r="F17" s="36">
        <v>142131</v>
      </c>
      <c r="G17" s="36">
        <v>272704</v>
      </c>
      <c r="H17" s="36">
        <v>500243</v>
      </c>
      <c r="I17" s="36">
        <v>800965</v>
      </c>
      <c r="J17" s="36">
        <v>1136258</v>
      </c>
      <c r="K17" s="36">
        <v>1441776</v>
      </c>
      <c r="L17" s="36">
        <v>1702337</v>
      </c>
      <c r="M17" s="36">
        <v>1864780</v>
      </c>
      <c r="N17" s="36">
        <v>2046097</v>
      </c>
      <c r="O17" s="36">
        <v>2237825</v>
      </c>
      <c r="P17" s="36">
        <v>2500680</v>
      </c>
      <c r="Q17" s="36">
        <v>2754123</v>
      </c>
      <c r="R17" s="36">
        <v>3056883</v>
      </c>
      <c r="S17" s="36">
        <v>3354278</v>
      </c>
      <c r="T17" s="36">
        <v>3706644</v>
      </c>
      <c r="U17" s="36">
        <v>4114355</v>
      </c>
      <c r="V17" s="36">
        <v>4653239</v>
      </c>
      <c r="W17" s="36">
        <v>5411987</v>
      </c>
      <c r="X17" s="36">
        <v>6485348</v>
      </c>
      <c r="Y17" s="36">
        <v>7222095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8169</v>
      </c>
      <c r="D21" s="52">
        <v>8172</v>
      </c>
      <c r="E21" s="52">
        <v>8206</v>
      </c>
      <c r="F21" s="52">
        <v>8309</v>
      </c>
      <c r="G21" s="52">
        <v>8560</v>
      </c>
      <c r="H21" s="52">
        <v>9128</v>
      </c>
      <c r="I21" s="52">
        <v>10350</v>
      </c>
      <c r="J21" s="52">
        <v>12755</v>
      </c>
      <c r="K21" s="52">
        <v>17005</v>
      </c>
      <c r="L21" s="52">
        <v>23823</v>
      </c>
      <c r="M21" s="52">
        <v>33898</v>
      </c>
      <c r="N21" s="52">
        <v>47805</v>
      </c>
      <c r="O21" s="52">
        <v>64355</v>
      </c>
      <c r="P21" s="52">
        <v>80713</v>
      </c>
      <c r="Q21" s="52">
        <v>108806</v>
      </c>
      <c r="R21" s="52">
        <v>142661</v>
      </c>
      <c r="S21" s="52">
        <v>182924</v>
      </c>
      <c r="T21" s="52">
        <v>226676</v>
      </c>
      <c r="U21" s="52">
        <v>275994</v>
      </c>
      <c r="V21" s="52">
        <v>329030</v>
      </c>
      <c r="W21" s="52">
        <v>380130</v>
      </c>
      <c r="X21" s="52">
        <v>413782</v>
      </c>
      <c r="Y21" s="52">
        <v>428660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10633</v>
      </c>
      <c r="D23" s="52">
        <v>10647</v>
      </c>
      <c r="E23" s="52">
        <v>10752</v>
      </c>
      <c r="F23" s="52">
        <v>11081</v>
      </c>
      <c r="G23" s="52">
        <v>12617</v>
      </c>
      <c r="H23" s="52">
        <v>15713</v>
      </c>
      <c r="I23" s="52">
        <v>15371</v>
      </c>
      <c r="J23" s="52">
        <v>11425</v>
      </c>
      <c r="K23" s="52">
        <v>13034</v>
      </c>
      <c r="L23" s="52">
        <v>33690</v>
      </c>
      <c r="M23" s="52">
        <v>100443</v>
      </c>
      <c r="N23" s="52">
        <v>58149</v>
      </c>
      <c r="O23" s="52">
        <v>95983</v>
      </c>
      <c r="P23" s="52">
        <v>136258</v>
      </c>
      <c r="Q23" s="52">
        <v>187560</v>
      </c>
      <c r="R23" s="52">
        <v>195566</v>
      </c>
      <c r="S23" s="52">
        <v>228836</v>
      </c>
      <c r="T23" s="52">
        <v>254308</v>
      </c>
      <c r="U23" s="52">
        <v>219058</v>
      </c>
      <c r="V23" s="52">
        <v>258408</v>
      </c>
      <c r="W23" s="52">
        <v>345476</v>
      </c>
      <c r="X23" s="52">
        <v>346378</v>
      </c>
      <c r="Y23" s="52">
        <v>497060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1853</v>
      </c>
      <c r="D25" s="52">
        <v>1859</v>
      </c>
      <c r="E25" s="52">
        <v>1897</v>
      </c>
      <c r="F25" s="52">
        <v>2002</v>
      </c>
      <c r="G25" s="52">
        <v>2234</v>
      </c>
      <c r="H25" s="52">
        <v>2724</v>
      </c>
      <c r="I25" s="52">
        <v>2602</v>
      </c>
      <c r="J25" s="52">
        <v>3898</v>
      </c>
      <c r="K25" s="52">
        <v>6655</v>
      </c>
      <c r="L25" s="52">
        <v>9955</v>
      </c>
      <c r="M25" s="52">
        <v>14728</v>
      </c>
      <c r="N25" s="52">
        <v>20518</v>
      </c>
      <c r="O25" s="52">
        <v>25670</v>
      </c>
      <c r="P25" s="52">
        <v>26514</v>
      </c>
      <c r="Q25" s="52">
        <v>25516</v>
      </c>
      <c r="R25" s="52">
        <v>23038</v>
      </c>
      <c r="S25" s="52">
        <v>23800</v>
      </c>
      <c r="T25" s="52">
        <v>20944</v>
      </c>
      <c r="U25" s="52">
        <v>21986</v>
      </c>
      <c r="V25" s="52">
        <v>24917</v>
      </c>
      <c r="W25" s="52">
        <v>28396</v>
      </c>
      <c r="X25" s="52">
        <v>30231</v>
      </c>
      <c r="Y25" s="52">
        <v>30521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1</v>
      </c>
      <c r="D26" s="52">
        <v>0</v>
      </c>
      <c r="E26" s="52">
        <v>1</v>
      </c>
      <c r="F26" s="52">
        <v>0</v>
      </c>
      <c r="G26" s="52">
        <v>1</v>
      </c>
      <c r="H26" s="52">
        <v>1</v>
      </c>
      <c r="I26" s="52">
        <v>0</v>
      </c>
      <c r="J26" s="52">
        <v>1</v>
      </c>
      <c r="K26" s="52">
        <v>3</v>
      </c>
      <c r="L26" s="52">
        <v>5</v>
      </c>
      <c r="M26" s="52">
        <v>10</v>
      </c>
      <c r="N26" s="52">
        <v>17</v>
      </c>
      <c r="O26" s="52">
        <v>22</v>
      </c>
      <c r="P26" s="52">
        <v>26</v>
      </c>
      <c r="Q26" s="52">
        <v>30</v>
      </c>
      <c r="R26" s="52">
        <v>29</v>
      </c>
      <c r="S26" s="52">
        <v>40</v>
      </c>
      <c r="T26" s="52">
        <v>32</v>
      </c>
      <c r="U26" s="52">
        <v>20</v>
      </c>
      <c r="V26" s="52">
        <v>21</v>
      </c>
      <c r="W26" s="52">
        <v>37</v>
      </c>
      <c r="X26" s="52">
        <v>52</v>
      </c>
      <c r="Y26" s="52">
        <v>45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13971</v>
      </c>
      <c r="D27" s="52">
        <v>14015</v>
      </c>
      <c r="E27" s="52">
        <v>14338</v>
      </c>
      <c r="F27" s="52">
        <v>15331</v>
      </c>
      <c r="G27" s="52">
        <v>17636</v>
      </c>
      <c r="H27" s="52">
        <v>22522</v>
      </c>
      <c r="I27" s="52">
        <v>24072</v>
      </c>
      <c r="J27" s="52">
        <v>39483</v>
      </c>
      <c r="K27" s="52">
        <v>69417</v>
      </c>
      <c r="L27" s="52">
        <v>111523</v>
      </c>
      <c r="M27" s="52">
        <v>171781</v>
      </c>
      <c r="N27" s="52">
        <v>249521</v>
      </c>
      <c r="O27" s="52">
        <v>334520</v>
      </c>
      <c r="P27" s="52">
        <v>396873</v>
      </c>
      <c r="Q27" s="52">
        <v>438090</v>
      </c>
      <c r="R27" s="52">
        <v>451792</v>
      </c>
      <c r="S27" s="52">
        <v>451020</v>
      </c>
      <c r="T27" s="52">
        <v>460745</v>
      </c>
      <c r="U27" s="52">
        <v>503390</v>
      </c>
      <c r="V27" s="52">
        <v>587580</v>
      </c>
      <c r="W27" s="52">
        <v>668777</v>
      </c>
      <c r="X27" s="52">
        <v>730681</v>
      </c>
      <c r="Y27" s="52">
        <v>770320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512</v>
      </c>
      <c r="D28" s="52">
        <v>513</v>
      </c>
      <c r="E28" s="52">
        <v>524</v>
      </c>
      <c r="F28" s="52">
        <v>555</v>
      </c>
      <c r="G28" s="52">
        <v>631</v>
      </c>
      <c r="H28" s="52">
        <v>809</v>
      </c>
      <c r="I28" s="52">
        <v>921</v>
      </c>
      <c r="J28" s="52">
        <v>1794</v>
      </c>
      <c r="K28" s="52">
        <v>3675</v>
      </c>
      <c r="L28" s="52">
        <v>6944</v>
      </c>
      <c r="M28" s="52">
        <v>12313</v>
      </c>
      <c r="N28" s="52">
        <v>20390</v>
      </c>
      <c r="O28" s="52">
        <v>31359</v>
      </c>
      <c r="P28" s="52">
        <v>43365</v>
      </c>
      <c r="Q28" s="52">
        <v>54557</v>
      </c>
      <c r="R28" s="52">
        <v>59448</v>
      </c>
      <c r="S28" s="52">
        <v>68170</v>
      </c>
      <c r="T28" s="52">
        <v>76270</v>
      </c>
      <c r="U28" s="52">
        <v>68577</v>
      </c>
      <c r="V28" s="52">
        <v>73444</v>
      </c>
      <c r="W28" s="52">
        <v>89144</v>
      </c>
      <c r="X28" s="52">
        <v>113290</v>
      </c>
      <c r="Y28" s="52">
        <v>125316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7459</v>
      </c>
      <c r="D30" s="52">
        <v>7480</v>
      </c>
      <c r="E30" s="52">
        <v>7637</v>
      </c>
      <c r="F30" s="52">
        <v>8127</v>
      </c>
      <c r="G30" s="52">
        <v>9278</v>
      </c>
      <c r="H30" s="52">
        <v>11781</v>
      </c>
      <c r="I30" s="52">
        <v>12308</v>
      </c>
      <c r="J30" s="52">
        <v>19527</v>
      </c>
      <c r="K30" s="52">
        <v>33525</v>
      </c>
      <c r="L30" s="52">
        <v>52372</v>
      </c>
      <c r="M30" s="52">
        <v>78185</v>
      </c>
      <c r="N30" s="52">
        <v>110494</v>
      </c>
      <c r="O30" s="52">
        <v>141559</v>
      </c>
      <c r="P30" s="52">
        <v>161577</v>
      </c>
      <c r="Q30" s="52">
        <v>176655</v>
      </c>
      <c r="R30" s="52">
        <v>177724</v>
      </c>
      <c r="S30" s="52">
        <v>182549</v>
      </c>
      <c r="T30" s="52">
        <v>182976</v>
      </c>
      <c r="U30" s="52">
        <v>184771</v>
      </c>
      <c r="V30" s="52">
        <v>199422</v>
      </c>
      <c r="W30" s="52">
        <v>218607</v>
      </c>
      <c r="X30" s="52">
        <v>226392</v>
      </c>
      <c r="Y30" s="52">
        <v>216973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8878</v>
      </c>
      <c r="D31" s="36">
        <v>8908</v>
      </c>
      <c r="E31" s="36">
        <v>9123</v>
      </c>
      <c r="F31" s="36">
        <v>9761</v>
      </c>
      <c r="G31" s="36">
        <v>11220</v>
      </c>
      <c r="H31" s="36">
        <v>14274</v>
      </c>
      <c r="I31" s="36">
        <v>15295</v>
      </c>
      <c r="J31" s="36">
        <v>25645</v>
      </c>
      <c r="K31" s="36">
        <v>46235</v>
      </c>
      <c r="L31" s="36">
        <v>76053</v>
      </c>
      <c r="M31" s="36">
        <v>120645</v>
      </c>
      <c r="N31" s="36">
        <v>179965</v>
      </c>
      <c r="O31" s="36">
        <v>250017</v>
      </c>
      <c r="P31" s="36">
        <v>305227</v>
      </c>
      <c r="Q31" s="36">
        <v>341529</v>
      </c>
      <c r="R31" s="36">
        <v>356587</v>
      </c>
      <c r="S31" s="36">
        <v>360499</v>
      </c>
      <c r="T31" s="36">
        <v>375004</v>
      </c>
      <c r="U31" s="36">
        <v>409214</v>
      </c>
      <c r="V31" s="36">
        <v>486591</v>
      </c>
      <c r="W31" s="36">
        <v>567746</v>
      </c>
      <c r="X31" s="36">
        <v>647860</v>
      </c>
      <c r="Y31" s="36">
        <v>709241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17776</v>
      </c>
      <c r="D35" s="52">
        <v>26762</v>
      </c>
      <c r="E35" s="52">
        <v>48308</v>
      </c>
      <c r="F35" s="52">
        <v>101175</v>
      </c>
      <c r="G35" s="52">
        <v>231596</v>
      </c>
      <c r="H35" s="52">
        <v>360043</v>
      </c>
      <c r="I35" s="52">
        <v>474441</v>
      </c>
      <c r="J35" s="52">
        <v>496101</v>
      </c>
      <c r="K35" s="52">
        <v>471637</v>
      </c>
      <c r="L35" s="52">
        <v>416003</v>
      </c>
      <c r="M35" s="52">
        <v>277637</v>
      </c>
      <c r="N35" s="52">
        <v>283900</v>
      </c>
      <c r="O35" s="52">
        <v>319385</v>
      </c>
      <c r="P35" s="52">
        <v>426784</v>
      </c>
      <c r="Q35" s="52">
        <v>406465</v>
      </c>
      <c r="R35" s="52">
        <v>439060</v>
      </c>
      <c r="S35" s="52">
        <v>500423</v>
      </c>
      <c r="T35" s="52">
        <v>633801</v>
      </c>
      <c r="U35" s="52">
        <v>773491</v>
      </c>
      <c r="V35" s="52">
        <v>932781</v>
      </c>
      <c r="W35" s="52">
        <v>1126505</v>
      </c>
      <c r="X35" s="52">
        <v>1340588</v>
      </c>
      <c r="Y35" s="52">
        <v>1102657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7036</v>
      </c>
      <c r="D37" s="52">
        <v>12026</v>
      </c>
      <c r="E37" s="52">
        <v>11131</v>
      </c>
      <c r="F37" s="52">
        <v>17937</v>
      </c>
      <c r="G37" s="52">
        <v>42155</v>
      </c>
      <c r="H37" s="52">
        <v>89478</v>
      </c>
      <c r="I37" s="52">
        <v>123593</v>
      </c>
      <c r="J37" s="52">
        <v>171368</v>
      </c>
      <c r="K37" s="52">
        <v>290674</v>
      </c>
      <c r="L37" s="52">
        <v>229479</v>
      </c>
      <c r="M37" s="52">
        <v>154882</v>
      </c>
      <c r="N37" s="52">
        <v>115742</v>
      </c>
      <c r="O37" s="52">
        <v>179374</v>
      </c>
      <c r="P37" s="52">
        <v>161184</v>
      </c>
      <c r="Q37" s="52">
        <v>275212</v>
      </c>
      <c r="R37" s="52">
        <v>370276</v>
      </c>
      <c r="S37" s="52">
        <v>308685</v>
      </c>
      <c r="T37" s="52">
        <v>322859</v>
      </c>
      <c r="U37" s="52">
        <v>522661</v>
      </c>
      <c r="V37" s="52">
        <v>428500</v>
      </c>
      <c r="W37" s="52">
        <v>929352</v>
      </c>
      <c r="X37" s="52">
        <v>504635</v>
      </c>
      <c r="Y37" s="52">
        <v>728001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2771</v>
      </c>
      <c r="D39" s="52">
        <v>2762</v>
      </c>
      <c r="E39" s="52">
        <v>4376</v>
      </c>
      <c r="F39" s="52">
        <v>9720</v>
      </c>
      <c r="G39" s="52">
        <v>22499</v>
      </c>
      <c r="H39" s="52">
        <v>28480</v>
      </c>
      <c r="I39" s="52">
        <v>30364</v>
      </c>
      <c r="J39" s="52">
        <v>20981</v>
      </c>
      <c r="K39" s="52">
        <v>30287</v>
      </c>
      <c r="L39" s="52">
        <v>19939</v>
      </c>
      <c r="M39" s="52">
        <v>17024</v>
      </c>
      <c r="N39" s="52">
        <v>18869</v>
      </c>
      <c r="O39" s="52">
        <v>25289</v>
      </c>
      <c r="P39" s="52">
        <v>29795</v>
      </c>
      <c r="Q39" s="52">
        <v>28952</v>
      </c>
      <c r="R39" s="52">
        <v>27647</v>
      </c>
      <c r="S39" s="52">
        <v>30855</v>
      </c>
      <c r="T39" s="52">
        <v>29953</v>
      </c>
      <c r="U39" s="52">
        <v>33968</v>
      </c>
      <c r="V39" s="52">
        <v>37073</v>
      </c>
      <c r="W39" s="52">
        <v>34764</v>
      </c>
      <c r="X39" s="52">
        <v>20990</v>
      </c>
      <c r="Y39" s="52">
        <v>33266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1</v>
      </c>
      <c r="E40" s="52">
        <v>0</v>
      </c>
      <c r="F40" s="52">
        <v>4</v>
      </c>
      <c r="G40" s="52">
        <v>15</v>
      </c>
      <c r="H40" s="52">
        <v>17</v>
      </c>
      <c r="I40" s="52">
        <v>39</v>
      </c>
      <c r="J40" s="52">
        <v>12</v>
      </c>
      <c r="K40" s="52">
        <v>46</v>
      </c>
      <c r="L40" s="52">
        <v>50</v>
      </c>
      <c r="M40" s="52">
        <v>35</v>
      </c>
      <c r="N40" s="52">
        <v>0</v>
      </c>
      <c r="O40" s="52">
        <v>0</v>
      </c>
      <c r="P40" s="52">
        <v>72</v>
      </c>
      <c r="Q40" s="52">
        <v>31</v>
      </c>
      <c r="R40" s="52">
        <v>48</v>
      </c>
      <c r="S40" s="52">
        <v>55</v>
      </c>
      <c r="T40" s="52">
        <v>63</v>
      </c>
      <c r="U40" s="52">
        <v>42</v>
      </c>
      <c r="V40" s="52">
        <v>19</v>
      </c>
      <c r="W40" s="52">
        <v>115</v>
      </c>
      <c r="X40" s="52">
        <v>79</v>
      </c>
      <c r="Y40" s="52">
        <v>56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22442</v>
      </c>
      <c r="D41" s="52">
        <v>31350</v>
      </c>
      <c r="E41" s="52">
        <v>50530</v>
      </c>
      <c r="F41" s="52">
        <v>97016</v>
      </c>
      <c r="G41" s="52">
        <v>210118</v>
      </c>
      <c r="H41" s="52">
        <v>324780</v>
      </c>
      <c r="I41" s="52">
        <v>414598</v>
      </c>
      <c r="J41" s="52">
        <v>465458</v>
      </c>
      <c r="K41" s="52">
        <v>453121</v>
      </c>
      <c r="L41" s="52">
        <v>404224</v>
      </c>
      <c r="M41" s="52">
        <v>358515</v>
      </c>
      <c r="N41" s="52">
        <v>455479</v>
      </c>
      <c r="O41" s="52">
        <v>575703</v>
      </c>
      <c r="P41" s="52">
        <v>685585</v>
      </c>
      <c r="Q41" s="52">
        <v>687350</v>
      </c>
      <c r="R41" s="52">
        <v>688977</v>
      </c>
      <c r="S41" s="52">
        <v>720181</v>
      </c>
      <c r="T41" s="52">
        <v>762221</v>
      </c>
      <c r="U41" s="52">
        <v>902943</v>
      </c>
      <c r="V41" s="52">
        <v>1125992</v>
      </c>
      <c r="W41" s="52">
        <v>1267191</v>
      </c>
      <c r="X41" s="52">
        <v>1336296</v>
      </c>
      <c r="Y41" s="52">
        <v>1264722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731</v>
      </c>
      <c r="D42" s="52">
        <v>864</v>
      </c>
      <c r="E42" s="52">
        <v>1956</v>
      </c>
      <c r="F42" s="52">
        <v>4014</v>
      </c>
      <c r="G42" s="52">
        <v>10906</v>
      </c>
      <c r="H42" s="52">
        <v>23694</v>
      </c>
      <c r="I42" s="52">
        <v>46685</v>
      </c>
      <c r="J42" s="52">
        <v>42071</v>
      </c>
      <c r="K42" s="52">
        <v>50928</v>
      </c>
      <c r="L42" s="52">
        <v>96394</v>
      </c>
      <c r="M42" s="52">
        <v>66997</v>
      </c>
      <c r="N42" s="52">
        <v>52193</v>
      </c>
      <c r="O42" s="52">
        <v>45609</v>
      </c>
      <c r="P42" s="52">
        <v>97397</v>
      </c>
      <c r="Q42" s="52">
        <v>99519</v>
      </c>
      <c r="R42" s="52">
        <v>114034</v>
      </c>
      <c r="S42" s="52">
        <v>109438</v>
      </c>
      <c r="T42" s="52">
        <v>172879</v>
      </c>
      <c r="U42" s="52">
        <v>154517</v>
      </c>
      <c r="V42" s="52">
        <v>126629</v>
      </c>
      <c r="W42" s="52">
        <v>230659</v>
      </c>
      <c r="X42" s="52">
        <v>443695</v>
      </c>
      <c r="Y42" s="52">
        <v>302155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10817</v>
      </c>
      <c r="D44" s="52">
        <v>15824</v>
      </c>
      <c r="E44" s="52">
        <v>25488</v>
      </c>
      <c r="F44" s="52">
        <v>54429</v>
      </c>
      <c r="G44" s="52">
        <v>101741</v>
      </c>
      <c r="H44" s="52">
        <v>135157</v>
      </c>
      <c r="I44" s="52">
        <v>175677</v>
      </c>
      <c r="J44" s="52">
        <v>167580</v>
      </c>
      <c r="K44" s="52">
        <v>182639</v>
      </c>
      <c r="L44" s="52">
        <v>183991</v>
      </c>
      <c r="M44" s="52">
        <v>159481</v>
      </c>
      <c r="N44" s="52">
        <v>165272</v>
      </c>
      <c r="O44" s="52">
        <v>204861</v>
      </c>
      <c r="P44" s="52">
        <v>244793</v>
      </c>
      <c r="Q44" s="52">
        <v>220871</v>
      </c>
      <c r="R44" s="52">
        <v>171363</v>
      </c>
      <c r="S44" s="52">
        <v>202653</v>
      </c>
      <c r="T44" s="52">
        <v>237735</v>
      </c>
      <c r="U44" s="52">
        <v>274557</v>
      </c>
      <c r="V44" s="52">
        <v>264289</v>
      </c>
      <c r="W44" s="52">
        <v>206234</v>
      </c>
      <c r="X44" s="52">
        <v>79837</v>
      </c>
      <c r="Y44" s="52">
        <v>154223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15127</v>
      </c>
      <c r="D45" s="36">
        <v>19154</v>
      </c>
      <c r="E45" s="36">
        <v>31374</v>
      </c>
      <c r="F45" s="36">
        <v>56325</v>
      </c>
      <c r="G45" s="36">
        <v>141793</v>
      </c>
      <c r="H45" s="36">
        <v>241813</v>
      </c>
      <c r="I45" s="36">
        <v>316017</v>
      </c>
      <c r="J45" s="36">
        <v>360938</v>
      </c>
      <c r="K45" s="36">
        <v>351753</v>
      </c>
      <c r="L45" s="36">
        <v>336614</v>
      </c>
      <c r="M45" s="36">
        <v>283088</v>
      </c>
      <c r="N45" s="36">
        <v>361282</v>
      </c>
      <c r="O45" s="36">
        <v>441745</v>
      </c>
      <c r="P45" s="36">
        <v>568082</v>
      </c>
      <c r="Q45" s="36">
        <v>594972</v>
      </c>
      <c r="R45" s="36">
        <v>659347</v>
      </c>
      <c r="S45" s="36">
        <v>657894</v>
      </c>
      <c r="T45" s="36">
        <v>727370</v>
      </c>
      <c r="U45" s="36">
        <v>816925</v>
      </c>
      <c r="V45" s="36">
        <v>1025475</v>
      </c>
      <c r="W45" s="36">
        <v>1326494</v>
      </c>
      <c r="X45" s="36">
        <v>1721221</v>
      </c>
      <c r="Y45" s="36">
        <v>1445988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6028</v>
      </c>
      <c r="D49" s="52">
        <v>9089</v>
      </c>
      <c r="E49" s="52">
        <v>16616</v>
      </c>
      <c r="F49" s="52">
        <v>34822</v>
      </c>
      <c r="G49" s="52">
        <v>66236</v>
      </c>
      <c r="H49" s="52">
        <v>138112</v>
      </c>
      <c r="I49" s="52">
        <v>148693</v>
      </c>
      <c r="J49" s="52">
        <v>192295</v>
      </c>
      <c r="K49" s="52">
        <v>150904</v>
      </c>
      <c r="L49" s="52">
        <v>144315</v>
      </c>
      <c r="M49" s="52">
        <v>71554</v>
      </c>
      <c r="N49" s="52">
        <v>78286</v>
      </c>
      <c r="O49" s="52">
        <v>94204</v>
      </c>
      <c r="P49" s="52">
        <v>263728</v>
      </c>
      <c r="Q49" s="52">
        <v>200089</v>
      </c>
      <c r="R49" s="52">
        <v>169858</v>
      </c>
      <c r="S49" s="52">
        <v>148344</v>
      </c>
      <c r="T49" s="52">
        <v>191445</v>
      </c>
      <c r="U49" s="52">
        <v>239171</v>
      </c>
      <c r="V49" s="52">
        <v>280733</v>
      </c>
      <c r="W49" s="52">
        <v>350523</v>
      </c>
      <c r="X49" s="52">
        <v>431014</v>
      </c>
      <c r="Y49" s="52">
        <v>361644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661</v>
      </c>
      <c r="D51" s="52">
        <v>3193</v>
      </c>
      <c r="E51" s="52">
        <v>1117</v>
      </c>
      <c r="F51" s="52">
        <v>3066</v>
      </c>
      <c r="G51" s="52">
        <v>4840</v>
      </c>
      <c r="H51" s="52">
        <v>11995</v>
      </c>
      <c r="I51" s="52">
        <v>5936</v>
      </c>
      <c r="J51" s="52">
        <v>37549</v>
      </c>
      <c r="K51" s="52">
        <v>87488</v>
      </c>
      <c r="L51" s="52">
        <v>50292</v>
      </c>
      <c r="M51" s="52">
        <v>18070</v>
      </c>
      <c r="N51" s="52">
        <v>17963</v>
      </c>
      <c r="O51" s="52">
        <v>40883</v>
      </c>
      <c r="P51" s="52">
        <v>48732</v>
      </c>
      <c r="Q51" s="52">
        <v>55979</v>
      </c>
      <c r="R51" s="52">
        <v>116615</v>
      </c>
      <c r="S51" s="52">
        <v>109261</v>
      </c>
      <c r="T51" s="52">
        <v>131070</v>
      </c>
      <c r="U51" s="52">
        <v>191605</v>
      </c>
      <c r="V51" s="52">
        <v>168530</v>
      </c>
      <c r="W51" s="52">
        <v>286856</v>
      </c>
      <c r="X51" s="52">
        <v>117742</v>
      </c>
      <c r="Y51" s="52">
        <v>69959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644</v>
      </c>
      <c r="D53" s="52">
        <v>718</v>
      </c>
      <c r="E53" s="52">
        <v>1279</v>
      </c>
      <c r="F53" s="52">
        <v>3057</v>
      </c>
      <c r="G53" s="52">
        <v>6120</v>
      </c>
      <c r="H53" s="52">
        <v>10433</v>
      </c>
      <c r="I53" s="52">
        <v>9182</v>
      </c>
      <c r="J53" s="52">
        <v>7633</v>
      </c>
      <c r="K53" s="52">
        <v>8552</v>
      </c>
      <c r="L53" s="52">
        <v>5528</v>
      </c>
      <c r="M53" s="52">
        <v>2753</v>
      </c>
      <c r="N53" s="52">
        <v>2806</v>
      </c>
      <c r="O53" s="52">
        <v>3685</v>
      </c>
      <c r="P53" s="52">
        <v>9668</v>
      </c>
      <c r="Q53" s="52">
        <v>7102</v>
      </c>
      <c r="R53" s="52">
        <v>5653</v>
      </c>
      <c r="S53" s="52">
        <v>5319</v>
      </c>
      <c r="T53" s="52">
        <v>5940</v>
      </c>
      <c r="U53" s="52">
        <v>7444</v>
      </c>
      <c r="V53" s="52">
        <v>8069</v>
      </c>
      <c r="W53" s="52">
        <v>7951</v>
      </c>
      <c r="X53" s="52">
        <v>5022</v>
      </c>
      <c r="Y53" s="52">
        <v>7517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1</v>
      </c>
      <c r="G54" s="52">
        <v>4</v>
      </c>
      <c r="H54" s="52">
        <v>7</v>
      </c>
      <c r="I54" s="52">
        <v>13</v>
      </c>
      <c r="J54" s="52">
        <v>5</v>
      </c>
      <c r="K54" s="52">
        <v>14</v>
      </c>
      <c r="L54" s="52">
        <v>14</v>
      </c>
      <c r="M54" s="52">
        <v>6</v>
      </c>
      <c r="N54" s="52">
        <v>0</v>
      </c>
      <c r="O54" s="52">
        <v>0</v>
      </c>
      <c r="P54" s="52">
        <v>24</v>
      </c>
      <c r="Q54" s="52">
        <v>8</v>
      </c>
      <c r="R54" s="52">
        <v>11</v>
      </c>
      <c r="S54" s="52">
        <v>10</v>
      </c>
      <c r="T54" s="52">
        <v>14</v>
      </c>
      <c r="U54" s="52">
        <v>10</v>
      </c>
      <c r="V54" s="52">
        <v>5</v>
      </c>
      <c r="W54" s="52">
        <v>28</v>
      </c>
      <c r="X54" s="52">
        <v>21</v>
      </c>
      <c r="Y54" s="52">
        <v>14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5214</v>
      </c>
      <c r="D55" s="52">
        <v>8146</v>
      </c>
      <c r="E55" s="52">
        <v>14765</v>
      </c>
      <c r="F55" s="52">
        <v>30502</v>
      </c>
      <c r="G55" s="52">
        <v>57146</v>
      </c>
      <c r="H55" s="52">
        <v>118992</v>
      </c>
      <c r="I55" s="52">
        <v>125379</v>
      </c>
      <c r="J55" s="52">
        <v>169349</v>
      </c>
      <c r="K55" s="52">
        <v>127956</v>
      </c>
      <c r="L55" s="52">
        <v>112052</v>
      </c>
      <c r="M55" s="52">
        <v>57963</v>
      </c>
      <c r="N55" s="52">
        <v>67720</v>
      </c>
      <c r="O55" s="52">
        <v>83874</v>
      </c>
      <c r="P55" s="52">
        <v>222433</v>
      </c>
      <c r="Q55" s="52">
        <v>168572</v>
      </c>
      <c r="R55" s="52">
        <v>140877</v>
      </c>
      <c r="S55" s="52">
        <v>124149</v>
      </c>
      <c r="T55" s="52">
        <v>151197</v>
      </c>
      <c r="U55" s="52">
        <v>197858</v>
      </c>
      <c r="V55" s="52">
        <v>245094</v>
      </c>
      <c r="W55" s="52">
        <v>289794</v>
      </c>
      <c r="X55" s="52">
        <v>319790</v>
      </c>
      <c r="Y55" s="52">
        <v>285826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170</v>
      </c>
      <c r="D56" s="52">
        <v>225</v>
      </c>
      <c r="E56" s="52">
        <v>572</v>
      </c>
      <c r="F56" s="52">
        <v>1262</v>
      </c>
      <c r="G56" s="52">
        <v>2966</v>
      </c>
      <c r="H56" s="52">
        <v>8680</v>
      </c>
      <c r="I56" s="52">
        <v>14119</v>
      </c>
      <c r="J56" s="52">
        <v>15308</v>
      </c>
      <c r="K56" s="52">
        <v>14382</v>
      </c>
      <c r="L56" s="52">
        <v>26721</v>
      </c>
      <c r="M56" s="52">
        <v>10832</v>
      </c>
      <c r="N56" s="52">
        <v>7760</v>
      </c>
      <c r="O56" s="52">
        <v>6645</v>
      </c>
      <c r="P56" s="52">
        <v>31603</v>
      </c>
      <c r="Q56" s="52">
        <v>24407</v>
      </c>
      <c r="R56" s="52">
        <v>23317</v>
      </c>
      <c r="S56" s="52">
        <v>18866</v>
      </c>
      <c r="T56" s="52">
        <v>34294</v>
      </c>
      <c r="U56" s="52">
        <v>33859</v>
      </c>
      <c r="V56" s="52">
        <v>27565</v>
      </c>
      <c r="W56" s="52">
        <v>52750</v>
      </c>
      <c r="X56" s="52">
        <v>106181</v>
      </c>
      <c r="Y56" s="52">
        <v>68287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2513</v>
      </c>
      <c r="D58" s="52">
        <v>4112</v>
      </c>
      <c r="E58" s="52">
        <v>7448</v>
      </c>
      <c r="F58" s="52">
        <v>17113</v>
      </c>
      <c r="G58" s="52">
        <v>27672</v>
      </c>
      <c r="H58" s="52">
        <v>49518</v>
      </c>
      <c r="I58" s="52">
        <v>53127</v>
      </c>
      <c r="J58" s="52">
        <v>60972</v>
      </c>
      <c r="K58" s="52">
        <v>51574</v>
      </c>
      <c r="L58" s="52">
        <v>51003</v>
      </c>
      <c r="M58" s="52">
        <v>25785</v>
      </c>
      <c r="N58" s="52">
        <v>24572</v>
      </c>
      <c r="O58" s="52">
        <v>29846</v>
      </c>
      <c r="P58" s="52">
        <v>79419</v>
      </c>
      <c r="Q58" s="52">
        <v>54170</v>
      </c>
      <c r="R58" s="52">
        <v>35041</v>
      </c>
      <c r="S58" s="52">
        <v>34933</v>
      </c>
      <c r="T58" s="52">
        <v>47160</v>
      </c>
      <c r="U58" s="52">
        <v>60162</v>
      </c>
      <c r="V58" s="52">
        <v>57524</v>
      </c>
      <c r="W58" s="52">
        <v>47164</v>
      </c>
      <c r="X58" s="52">
        <v>19108</v>
      </c>
      <c r="Y58" s="52">
        <v>34856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3515</v>
      </c>
      <c r="D59" s="36">
        <v>4977</v>
      </c>
      <c r="E59" s="36">
        <v>9168</v>
      </c>
      <c r="F59" s="36">
        <v>17709</v>
      </c>
      <c r="G59" s="36">
        <v>38564</v>
      </c>
      <c r="H59" s="36">
        <v>88594</v>
      </c>
      <c r="I59" s="36">
        <v>95566</v>
      </c>
      <c r="J59" s="36">
        <v>131323</v>
      </c>
      <c r="K59" s="36">
        <v>99330</v>
      </c>
      <c r="L59" s="36">
        <v>93312</v>
      </c>
      <c r="M59" s="36">
        <v>45769</v>
      </c>
      <c r="N59" s="36">
        <v>53714</v>
      </c>
      <c r="O59" s="36">
        <v>64358</v>
      </c>
      <c r="P59" s="36">
        <v>184309</v>
      </c>
      <c r="Q59" s="36">
        <v>145919</v>
      </c>
      <c r="R59" s="36">
        <v>134817</v>
      </c>
      <c r="S59" s="36">
        <v>113411</v>
      </c>
      <c r="T59" s="36">
        <v>144285</v>
      </c>
      <c r="U59" s="36">
        <v>179009</v>
      </c>
      <c r="V59" s="36">
        <v>223209</v>
      </c>
      <c r="W59" s="36">
        <v>303359</v>
      </c>
      <c r="X59" s="36">
        <v>411906</v>
      </c>
      <c r="Y59" s="36">
        <v>326788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11748</v>
      </c>
      <c r="D63" s="52">
        <v>17673</v>
      </c>
      <c r="E63" s="52">
        <v>31692</v>
      </c>
      <c r="F63" s="52">
        <v>66353</v>
      </c>
      <c r="G63" s="52">
        <v>165360</v>
      </c>
      <c r="H63" s="52">
        <v>221931</v>
      </c>
      <c r="I63" s="52">
        <v>325748</v>
      </c>
      <c r="J63" s="52">
        <v>303806</v>
      </c>
      <c r="K63" s="52">
        <v>320733</v>
      </c>
      <c r="L63" s="52">
        <v>271688</v>
      </c>
      <c r="M63" s="52">
        <v>206083</v>
      </c>
      <c r="N63" s="52">
        <v>205614</v>
      </c>
      <c r="O63" s="52">
        <v>225181</v>
      </c>
      <c r="P63" s="52">
        <v>163056</v>
      </c>
      <c r="Q63" s="52">
        <v>206376</v>
      </c>
      <c r="R63" s="52">
        <v>269202</v>
      </c>
      <c r="S63" s="52">
        <v>352079</v>
      </c>
      <c r="T63" s="52">
        <v>442356</v>
      </c>
      <c r="U63" s="52">
        <v>534320</v>
      </c>
      <c r="V63" s="52">
        <v>652048</v>
      </c>
      <c r="W63" s="52">
        <v>775982</v>
      </c>
      <c r="X63" s="52">
        <v>909574</v>
      </c>
      <c r="Y63" s="52">
        <v>741013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6375</v>
      </c>
      <c r="D65" s="52">
        <v>8833</v>
      </c>
      <c r="E65" s="52">
        <v>10014</v>
      </c>
      <c r="F65" s="52">
        <v>14871</v>
      </c>
      <c r="G65" s="52">
        <v>37315</v>
      </c>
      <c r="H65" s="52">
        <v>77483</v>
      </c>
      <c r="I65" s="52">
        <v>117657</v>
      </c>
      <c r="J65" s="52">
        <v>133819</v>
      </c>
      <c r="K65" s="52">
        <v>203186</v>
      </c>
      <c r="L65" s="52">
        <v>179187</v>
      </c>
      <c r="M65" s="52">
        <v>136812</v>
      </c>
      <c r="N65" s="52">
        <v>97779</v>
      </c>
      <c r="O65" s="52">
        <v>138491</v>
      </c>
      <c r="P65" s="52">
        <v>112452</v>
      </c>
      <c r="Q65" s="52">
        <v>219233</v>
      </c>
      <c r="R65" s="52">
        <v>253661</v>
      </c>
      <c r="S65" s="52">
        <v>199424</v>
      </c>
      <c r="T65" s="52">
        <v>191789</v>
      </c>
      <c r="U65" s="52">
        <v>331056</v>
      </c>
      <c r="V65" s="52">
        <v>259970</v>
      </c>
      <c r="W65" s="52">
        <v>642496</v>
      </c>
      <c r="X65" s="52">
        <v>386893</v>
      </c>
      <c r="Y65" s="52">
        <v>658042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2127</v>
      </c>
      <c r="D67" s="52">
        <f t="shared" si="0"/>
        <v>2044</v>
      </c>
      <c r="E67" s="52">
        <f t="shared" si="0"/>
        <v>3097</v>
      </c>
      <c r="F67" s="52">
        <f t="shared" si="0"/>
        <v>6663</v>
      </c>
      <c r="G67" s="52">
        <f t="shared" si="0"/>
        <v>16379</v>
      </c>
      <c r="H67" s="52">
        <f t="shared" si="0"/>
        <v>18047</v>
      </c>
      <c r="I67" s="52">
        <f t="shared" si="0"/>
        <v>21182</v>
      </c>
      <c r="J67" s="52">
        <f t="shared" si="0"/>
        <v>13348</v>
      </c>
      <c r="K67" s="52">
        <f t="shared" si="0"/>
        <v>21735</v>
      </c>
      <c r="L67" s="52">
        <f t="shared" si="0"/>
        <v>14411</v>
      </c>
      <c r="M67" s="52">
        <f t="shared" si="0"/>
        <v>14271</v>
      </c>
      <c r="N67" s="52">
        <f t="shared" si="0"/>
        <v>16063</v>
      </c>
      <c r="O67" s="52">
        <f t="shared" si="0"/>
        <v>21604</v>
      </c>
      <c r="P67" s="52">
        <f t="shared" si="0"/>
        <v>20127</v>
      </c>
      <c r="Q67" s="52">
        <f t="shared" si="0"/>
        <v>21850</v>
      </c>
      <c r="R67" s="52">
        <f t="shared" ref="R67:V67" si="1">R39-R53</f>
        <v>21994</v>
      </c>
      <c r="S67" s="52">
        <f t="shared" si="1"/>
        <v>25536</v>
      </c>
      <c r="T67" s="52">
        <f t="shared" si="1"/>
        <v>24013</v>
      </c>
      <c r="U67" s="52">
        <f t="shared" si="1"/>
        <v>26524</v>
      </c>
      <c r="V67" s="52">
        <f t="shared" si="1"/>
        <v>29004</v>
      </c>
      <c r="W67" s="52">
        <f t="shared" ref="W67:Y67" si="2">W39-W53</f>
        <v>26813</v>
      </c>
      <c r="X67" s="52">
        <f t="shared" si="2"/>
        <v>15968</v>
      </c>
      <c r="Y67" s="52">
        <f t="shared" si="2"/>
        <v>25749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1</v>
      </c>
      <c r="E68" s="52">
        <f t="shared" si="3"/>
        <v>0</v>
      </c>
      <c r="F68" s="52">
        <f t="shared" si="3"/>
        <v>3</v>
      </c>
      <c r="G68" s="52">
        <f t="shared" si="3"/>
        <v>11</v>
      </c>
      <c r="H68" s="52">
        <f t="shared" si="3"/>
        <v>10</v>
      </c>
      <c r="I68" s="52">
        <f t="shared" si="3"/>
        <v>26</v>
      </c>
      <c r="J68" s="52">
        <f t="shared" si="3"/>
        <v>7</v>
      </c>
      <c r="K68" s="52">
        <f t="shared" si="3"/>
        <v>32</v>
      </c>
      <c r="L68" s="52">
        <f t="shared" si="3"/>
        <v>36</v>
      </c>
      <c r="M68" s="52">
        <f t="shared" si="3"/>
        <v>29</v>
      </c>
      <c r="N68" s="52">
        <f t="shared" si="3"/>
        <v>0</v>
      </c>
      <c r="O68" s="52">
        <f t="shared" si="3"/>
        <v>0</v>
      </c>
      <c r="P68" s="52">
        <f t="shared" si="3"/>
        <v>48</v>
      </c>
      <c r="Q68" s="52">
        <f t="shared" si="3"/>
        <v>23</v>
      </c>
      <c r="R68" s="52">
        <f t="shared" ref="R68:V68" si="4">R40-R54</f>
        <v>37</v>
      </c>
      <c r="S68" s="52">
        <f t="shared" si="4"/>
        <v>45</v>
      </c>
      <c r="T68" s="52">
        <f t="shared" si="4"/>
        <v>49</v>
      </c>
      <c r="U68" s="52">
        <f t="shared" si="4"/>
        <v>32</v>
      </c>
      <c r="V68" s="52">
        <f t="shared" si="4"/>
        <v>14</v>
      </c>
      <c r="W68" s="52">
        <f t="shared" ref="W68:Y68" si="5">W40-W54</f>
        <v>87</v>
      </c>
      <c r="X68" s="52">
        <f t="shared" si="5"/>
        <v>58</v>
      </c>
      <c r="Y68" s="52">
        <f t="shared" si="5"/>
        <v>42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17228</v>
      </c>
      <c r="D69" s="52">
        <f t="shared" si="6"/>
        <v>23204</v>
      </c>
      <c r="E69" s="52">
        <f t="shared" si="6"/>
        <v>35765</v>
      </c>
      <c r="F69" s="52">
        <f t="shared" si="6"/>
        <v>66514</v>
      </c>
      <c r="G69" s="52">
        <f t="shared" si="6"/>
        <v>152972</v>
      </c>
      <c r="H69" s="52">
        <f t="shared" si="6"/>
        <v>205788</v>
      </c>
      <c r="I69" s="52">
        <f t="shared" si="6"/>
        <v>289219</v>
      </c>
      <c r="J69" s="52">
        <f t="shared" si="6"/>
        <v>296109</v>
      </c>
      <c r="K69" s="52">
        <f t="shared" si="6"/>
        <v>325165</v>
      </c>
      <c r="L69" s="52">
        <f t="shared" si="6"/>
        <v>292172</v>
      </c>
      <c r="M69" s="52">
        <f t="shared" si="6"/>
        <v>300552</v>
      </c>
      <c r="N69" s="52">
        <f t="shared" si="6"/>
        <v>387759</v>
      </c>
      <c r="O69" s="52">
        <f t="shared" si="6"/>
        <v>491829</v>
      </c>
      <c r="P69" s="52">
        <f t="shared" si="6"/>
        <v>463152</v>
      </c>
      <c r="Q69" s="52">
        <f t="shared" si="6"/>
        <v>518778</v>
      </c>
      <c r="R69" s="52">
        <f t="shared" ref="R69:V69" si="7">R41-R55</f>
        <v>548100</v>
      </c>
      <c r="S69" s="52">
        <f t="shared" si="7"/>
        <v>596032</v>
      </c>
      <c r="T69" s="52">
        <f t="shared" si="7"/>
        <v>611024</v>
      </c>
      <c r="U69" s="52">
        <f t="shared" si="7"/>
        <v>705085</v>
      </c>
      <c r="V69" s="52">
        <f t="shared" si="7"/>
        <v>880898</v>
      </c>
      <c r="W69" s="52">
        <f t="shared" ref="W69:Y69" si="8">W41-W55</f>
        <v>977397</v>
      </c>
      <c r="X69" s="52">
        <f t="shared" si="8"/>
        <v>1016506</v>
      </c>
      <c r="Y69" s="52">
        <f t="shared" si="8"/>
        <v>978896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561</v>
      </c>
      <c r="D70" s="52">
        <f t="shared" si="9"/>
        <v>639</v>
      </c>
      <c r="E70" s="52">
        <f t="shared" si="9"/>
        <v>1384</v>
      </c>
      <c r="F70" s="52">
        <f t="shared" si="9"/>
        <v>2752</v>
      </c>
      <c r="G70" s="52">
        <f t="shared" si="9"/>
        <v>7940</v>
      </c>
      <c r="H70" s="52">
        <f t="shared" si="9"/>
        <v>15014</v>
      </c>
      <c r="I70" s="52">
        <f t="shared" si="9"/>
        <v>32566</v>
      </c>
      <c r="J70" s="52">
        <f t="shared" si="9"/>
        <v>26763</v>
      </c>
      <c r="K70" s="52">
        <f t="shared" si="9"/>
        <v>36546</v>
      </c>
      <c r="L70" s="52">
        <f t="shared" si="9"/>
        <v>69673</v>
      </c>
      <c r="M70" s="52">
        <f t="shared" si="9"/>
        <v>56165</v>
      </c>
      <c r="N70" s="52">
        <f t="shared" si="9"/>
        <v>44433</v>
      </c>
      <c r="O70" s="52">
        <f t="shared" si="9"/>
        <v>38964</v>
      </c>
      <c r="P70" s="52">
        <f t="shared" si="9"/>
        <v>65794</v>
      </c>
      <c r="Q70" s="52">
        <f t="shared" si="9"/>
        <v>75112</v>
      </c>
      <c r="R70" s="52">
        <f t="shared" ref="R70:V70" si="10">R42-R56</f>
        <v>90717</v>
      </c>
      <c r="S70" s="52">
        <f t="shared" si="10"/>
        <v>90572</v>
      </c>
      <c r="T70" s="52">
        <f t="shared" si="10"/>
        <v>138585</v>
      </c>
      <c r="U70" s="52">
        <f t="shared" si="10"/>
        <v>120658</v>
      </c>
      <c r="V70" s="52">
        <f t="shared" si="10"/>
        <v>99064</v>
      </c>
      <c r="W70" s="52">
        <f t="shared" ref="W70:Y70" si="11">W42-W56</f>
        <v>177909</v>
      </c>
      <c r="X70" s="52">
        <f t="shared" si="11"/>
        <v>337514</v>
      </c>
      <c r="Y70" s="52">
        <f t="shared" si="11"/>
        <v>233868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8304</v>
      </c>
      <c r="D72" s="52">
        <v>11712</v>
      </c>
      <c r="E72" s="52">
        <v>18040</v>
      </c>
      <c r="F72" s="52">
        <v>37316</v>
      </c>
      <c r="G72" s="52">
        <v>74069</v>
      </c>
      <c r="H72" s="52">
        <v>85639</v>
      </c>
      <c r="I72" s="52">
        <v>122550</v>
      </c>
      <c r="J72" s="52">
        <v>106608</v>
      </c>
      <c r="K72" s="52">
        <v>131065</v>
      </c>
      <c r="L72" s="52">
        <v>132988</v>
      </c>
      <c r="M72" s="52">
        <v>133696</v>
      </c>
      <c r="N72" s="52">
        <v>140700</v>
      </c>
      <c r="O72" s="52">
        <v>175015</v>
      </c>
      <c r="P72" s="52">
        <v>165374</v>
      </c>
      <c r="Q72" s="52">
        <v>166701</v>
      </c>
      <c r="R72" s="52">
        <v>136322</v>
      </c>
      <c r="S72" s="52">
        <v>167720</v>
      </c>
      <c r="T72" s="52">
        <v>190575</v>
      </c>
      <c r="U72" s="52">
        <v>214395</v>
      </c>
      <c r="V72" s="52">
        <v>206765</v>
      </c>
      <c r="W72" s="52">
        <v>159070</v>
      </c>
      <c r="X72" s="52">
        <v>60729</v>
      </c>
      <c r="Y72" s="52">
        <v>119367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11612</v>
      </c>
      <c r="D73" s="36">
        <v>14177</v>
      </c>
      <c r="E73" s="36">
        <v>22206</v>
      </c>
      <c r="F73" s="36">
        <v>38616</v>
      </c>
      <c r="G73" s="36">
        <v>103229</v>
      </c>
      <c r="H73" s="36">
        <v>153219</v>
      </c>
      <c r="I73" s="36">
        <v>220451</v>
      </c>
      <c r="J73" s="36">
        <v>229615</v>
      </c>
      <c r="K73" s="36">
        <v>252423</v>
      </c>
      <c r="L73" s="36">
        <v>243302</v>
      </c>
      <c r="M73" s="36">
        <v>237319</v>
      </c>
      <c r="N73" s="36">
        <v>307568</v>
      </c>
      <c r="O73" s="36">
        <v>377387</v>
      </c>
      <c r="P73" s="36">
        <v>383773</v>
      </c>
      <c r="Q73" s="36">
        <v>449053</v>
      </c>
      <c r="R73" s="36">
        <v>524530</v>
      </c>
      <c r="S73" s="36">
        <v>544483</v>
      </c>
      <c r="T73" s="36">
        <v>583085</v>
      </c>
      <c r="U73" s="36">
        <v>637916</v>
      </c>
      <c r="V73" s="36">
        <v>802266</v>
      </c>
      <c r="W73" s="36">
        <v>1023135</v>
      </c>
      <c r="X73" s="36">
        <v>1309315</v>
      </c>
      <c r="Y73" s="36">
        <v>1119200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87326</v>
      </c>
      <c r="K79" s="138">
        <f>RES_hhdet_numvin!K145</f>
        <v>155677</v>
      </c>
      <c r="L79" s="138">
        <f>RES_hhdet_numvin!L145</f>
        <v>192869</v>
      </c>
      <c r="M79" s="138">
        <f>RES_hhdet_numvin!M145</f>
        <v>160509</v>
      </c>
      <c r="N79" s="138">
        <f>RES_hhdet_numvin!N145</f>
        <v>191647</v>
      </c>
      <c r="O79" s="138">
        <f>RES_hhdet_numvin!O145</f>
        <v>241410</v>
      </c>
      <c r="P79" s="138">
        <f>RES_hhdet_numvin!P145</f>
        <v>350825</v>
      </c>
      <c r="Q79" s="138">
        <f>RES_hhdet_numvin!Q145</f>
        <v>355657</v>
      </c>
      <c r="R79" s="138">
        <f>RES_hhdet_numvin!R145</f>
        <v>402292</v>
      </c>
      <c r="S79" s="138">
        <f>RES_hhdet_numvin!S145</f>
        <v>474032</v>
      </c>
      <c r="T79" s="138">
        <f>RES_hhdet_numvin!T145</f>
        <v>614460</v>
      </c>
      <c r="U79" s="138">
        <f>RES_hhdet_numvin!U145</f>
        <v>761405</v>
      </c>
      <c r="V79" s="138">
        <f>RES_hhdet_numvin!V145</f>
        <v>926633</v>
      </c>
      <c r="W79" s="138">
        <f>RES_hhdet_numvin!W145</f>
        <v>1124304</v>
      </c>
      <c r="X79" s="138">
        <f>RES_hhdet_numvin!X145</f>
        <v>1340262</v>
      </c>
      <c r="Y79" s="138">
        <f>RES_hhdet_numvin!Y145</f>
        <v>1102657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118255</v>
      </c>
      <c r="S81" s="138">
        <f>RES_hhdet_numvin!S147</f>
        <v>171847</v>
      </c>
      <c r="T81" s="138">
        <f>RES_hhdet_numvin!T147</f>
        <v>207096</v>
      </c>
      <c r="U81" s="138">
        <f>RES_hhdet_numvin!U147</f>
        <v>354509</v>
      </c>
      <c r="V81" s="138">
        <f>RES_hhdet_numvin!V147</f>
        <v>294833</v>
      </c>
      <c r="W81" s="138">
        <f>RES_hhdet_numvin!W147</f>
        <v>725733</v>
      </c>
      <c r="X81" s="138">
        <f>RES_hhdet_numvin!X147</f>
        <v>395572</v>
      </c>
      <c r="Y81" s="138">
        <f>RES_hhdet_numvin!Y147</f>
        <v>728001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9050</v>
      </c>
      <c r="S83" s="138">
        <f>RES_hhdet_numvin!S149</f>
        <v>17648</v>
      </c>
      <c r="T83" s="138">
        <f>RES_hhdet_numvin!T149</f>
        <v>22217</v>
      </c>
      <c r="U83" s="138">
        <f>RES_hhdet_numvin!U149</f>
        <v>28925</v>
      </c>
      <c r="V83" s="138">
        <f>RES_hhdet_numvin!V149</f>
        <v>34213</v>
      </c>
      <c r="W83" s="138">
        <f>RES_hhdet_numvin!W149</f>
        <v>33787</v>
      </c>
      <c r="X83" s="138">
        <f>RES_hhdet_numvin!X149</f>
        <v>20922</v>
      </c>
      <c r="Y83" s="138">
        <f>RES_hhdet_numvin!Y149</f>
        <v>33266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14</v>
      </c>
      <c r="S84" s="138">
        <f>RES_hhdet_numvin!S150</f>
        <v>35</v>
      </c>
      <c r="T84" s="138">
        <f>RES_hhdet_numvin!T150</f>
        <v>52</v>
      </c>
      <c r="U84" s="138">
        <f>RES_hhdet_numvin!U150</f>
        <v>40</v>
      </c>
      <c r="V84" s="138">
        <f>RES_hhdet_numvin!V150</f>
        <v>19</v>
      </c>
      <c r="W84" s="138">
        <f>RES_hhdet_numvin!W150</f>
        <v>114</v>
      </c>
      <c r="X84" s="138">
        <f>RES_hhdet_numvin!X150</f>
        <v>79</v>
      </c>
      <c r="Y84" s="138">
        <f>RES_hhdet_numvin!Y150</f>
        <v>56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225504</v>
      </c>
      <c r="S87" s="138">
        <f>RES_hhdet_numvin!S153</f>
        <v>411692</v>
      </c>
      <c r="T87" s="138">
        <f>RES_hhdet_numvin!T153</f>
        <v>565000</v>
      </c>
      <c r="U87" s="138">
        <f>RES_hhdet_numvin!U153</f>
        <v>768440</v>
      </c>
      <c r="V87" s="138">
        <f>RES_hhdet_numvin!V153</f>
        <v>1039074</v>
      </c>
      <c r="W87" s="138">
        <f>RES_hhdet_numvin!W153</f>
        <v>1231030</v>
      </c>
      <c r="X87" s="138">
        <f>RES_hhdet_numvin!X153</f>
        <v>1331346</v>
      </c>
      <c r="Y87" s="138">
        <f>RES_hhdet_numvin!Y153</f>
        <v>1264722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37336</v>
      </c>
      <c r="S88" s="138">
        <f>RES_hhdet_numvin!S154</f>
        <v>62562</v>
      </c>
      <c r="T88" s="138">
        <f>RES_hhdet_numvin!T154</f>
        <v>128148</v>
      </c>
      <c r="U88" s="138">
        <f>RES_hhdet_numvin!U154</f>
        <v>131504</v>
      </c>
      <c r="V88" s="138">
        <f>RES_hhdet_numvin!V154</f>
        <v>116867</v>
      </c>
      <c r="W88" s="138">
        <f>RES_hhdet_numvin!W154</f>
        <v>224094</v>
      </c>
      <c r="X88" s="138">
        <f>RES_hhdet_numvin!X154</f>
        <v>442054</v>
      </c>
      <c r="Y88" s="138">
        <f>RES_hhdet_numvin!Y154</f>
        <v>302155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56099</v>
      </c>
      <c r="S92" s="138">
        <f>RES_hhdet_numvin!S158</f>
        <v>115852</v>
      </c>
      <c r="T92" s="138">
        <f>RES_hhdet_numvin!T158</f>
        <v>176227</v>
      </c>
      <c r="U92" s="138">
        <f>RES_hhdet_numvin!U158</f>
        <v>233658</v>
      </c>
      <c r="V92" s="138">
        <f>RES_hhdet_numvin!V158</f>
        <v>243896</v>
      </c>
      <c r="W92" s="138">
        <f>RES_hhdet_numvin!W158</f>
        <v>200362</v>
      </c>
      <c r="X92" s="138">
        <f>RES_hhdet_numvin!X158</f>
        <v>79553</v>
      </c>
      <c r="Y92" s="138">
        <f>RES_hhdet_numvin!Y158</f>
        <v>154223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215811</v>
      </c>
      <c r="S93" s="39">
        <f>RES_hhdet_numvin!S159</f>
        <v>376082</v>
      </c>
      <c r="T93" s="39">
        <f>RES_hhdet_numvin!T159</f>
        <v>539173</v>
      </c>
      <c r="U93" s="39">
        <f>RES_hhdet_numvin!U159</f>
        <v>695235</v>
      </c>
      <c r="V93" s="39">
        <f>RES_hhdet_numvin!V159</f>
        <v>946303</v>
      </c>
      <c r="W93" s="39">
        <f>RES_hhdet_numvin!W159</f>
        <v>1288655</v>
      </c>
      <c r="X93" s="39">
        <f>RES_hhdet_numvin!X159</f>
        <v>1714848</v>
      </c>
      <c r="Y93" s="39">
        <f>RES_hhdet_numvin!Y159</f>
        <v>1445988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63.13831600627411</v>
      </c>
      <c r="C97" s="117">
        <f t="shared" si="12"/>
        <v>73.361406753009334</v>
      </c>
      <c r="D97" s="117">
        <f t="shared" si="12"/>
        <v>78.836712536583121</v>
      </c>
      <c r="E97" s="117">
        <f t="shared" si="12"/>
        <v>100.73435249342066</v>
      </c>
      <c r="F97" s="117">
        <f t="shared" si="12"/>
        <v>118.25245910360846</v>
      </c>
      <c r="G97" s="117">
        <f t="shared" si="12"/>
        <v>230.63820229927245</v>
      </c>
      <c r="H97" s="117">
        <f t="shared" si="12"/>
        <v>408.27536026300851</v>
      </c>
      <c r="I97" s="117">
        <f t="shared" si="12"/>
        <v>612.44250009013149</v>
      </c>
      <c r="J97" s="117">
        <f t="shared" si="12"/>
        <v>876.96313303187719</v>
      </c>
      <c r="K97" s="117">
        <f t="shared" si="12"/>
        <v>1062.0014126560204</v>
      </c>
      <c r="L97" s="117">
        <f t="shared" si="12"/>
        <v>1374.181767615753</v>
      </c>
      <c r="M97" s="117">
        <f t="shared" si="12"/>
        <v>1299.3234163400643</v>
      </c>
      <c r="N97" s="117">
        <f t="shared" si="12"/>
        <v>1544.0547399586899</v>
      </c>
      <c r="O97" s="117">
        <f t="shared" si="12"/>
        <v>1742.9057388609526</v>
      </c>
      <c r="P97" s="117">
        <f t="shared" si="12"/>
        <v>1580.0703429426601</v>
      </c>
      <c r="Q97" s="117">
        <f t="shared" si="12"/>
        <v>1772.7419131491024</v>
      </c>
      <c r="R97" s="117">
        <f t="shared" ref="R97:V97" si="13">R98+R100+R102+R111</f>
        <v>1960.0128845604304</v>
      </c>
      <c r="S97" s="117">
        <f t="shared" si="13"/>
        <v>2084.9119848692389</v>
      </c>
      <c r="T97" s="117">
        <f t="shared" si="13"/>
        <v>2193.6513185973481</v>
      </c>
      <c r="U97" s="117">
        <f t="shared" si="13"/>
        <v>2385.8946665683188</v>
      </c>
      <c r="V97" s="117">
        <f t="shared" si="13"/>
        <v>2563.7276661705996</v>
      </c>
      <c r="W97" s="117">
        <f t="shared" ref="W97:Y97" si="14">W98+W100+W102+W111</f>
        <v>2975.4414279661996</v>
      </c>
      <c r="X97" s="117">
        <f t="shared" si="14"/>
        <v>2908.0869124464948</v>
      </c>
      <c r="Y97" s="117">
        <f t="shared" si="14"/>
        <v>3038.5995191749662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41.9499768152005</v>
      </c>
      <c r="C98" s="122">
        <f t="shared" si="15"/>
        <v>50.562878623862261</v>
      </c>
      <c r="D98" s="122">
        <f t="shared" si="15"/>
        <v>53.115761258432251</v>
      </c>
      <c r="E98" s="122">
        <f t="shared" si="15"/>
        <v>63.426296713282696</v>
      </c>
      <c r="F98" s="122">
        <f t="shared" si="15"/>
        <v>69.475566219109552</v>
      </c>
      <c r="G98" s="122">
        <f t="shared" si="15"/>
        <v>144.37123391797579</v>
      </c>
      <c r="H98" s="122">
        <f t="shared" si="15"/>
        <v>255.14077996863341</v>
      </c>
      <c r="I98" s="122">
        <f t="shared" si="15"/>
        <v>376.041468061621</v>
      </c>
      <c r="J98" s="122">
        <f t="shared" si="15"/>
        <v>548.92138601837189</v>
      </c>
      <c r="K98" s="122">
        <f t="shared" si="15"/>
        <v>685.34862675326792</v>
      </c>
      <c r="L98" s="122">
        <f t="shared" si="15"/>
        <v>869.13516497927367</v>
      </c>
      <c r="M98" s="122">
        <f t="shared" si="15"/>
        <v>728.05049558243661</v>
      </c>
      <c r="N98" s="122">
        <f t="shared" si="15"/>
        <v>888.01627261359988</v>
      </c>
      <c r="O98" s="122">
        <f t="shared" si="15"/>
        <v>1002.3001540429192</v>
      </c>
      <c r="P98" s="122">
        <f t="shared" si="15"/>
        <v>849.60116383343257</v>
      </c>
      <c r="Q98" s="122">
        <f t="shared" si="15"/>
        <v>952.76479716462995</v>
      </c>
      <c r="R98" s="122">
        <f t="shared" si="15"/>
        <v>1083.2032739134213</v>
      </c>
      <c r="S98" s="122">
        <f t="shared" si="15"/>
        <v>1096.7559493561075</v>
      </c>
      <c r="T98" s="122">
        <f t="shared" si="15"/>
        <v>1120.9979192596647</v>
      </c>
      <c r="U98" s="122">
        <f t="shared" si="15"/>
        <v>1223.2619641865124</v>
      </c>
      <c r="V98" s="122">
        <f t="shared" si="15"/>
        <v>1217.0338089125548</v>
      </c>
      <c r="W98" s="122">
        <f t="shared" si="15"/>
        <v>1521.5194414770176</v>
      </c>
      <c r="X98" s="122">
        <f t="shared" si="15"/>
        <v>1533.6641116892633</v>
      </c>
      <c r="Y98" s="122">
        <f t="shared" si="15"/>
        <v>1653.298852040469</v>
      </c>
      <c r="DA98" s="130" t="s">
        <v>1706</v>
      </c>
    </row>
    <row r="99" spans="1:105" ht="12" customHeight="1" x14ac:dyDescent="0.25">
      <c r="A99" s="97" t="s">
        <v>53</v>
      </c>
      <c r="B99" s="98">
        <v>41.9499768152005</v>
      </c>
      <c r="C99" s="98">
        <v>50.562878623862261</v>
      </c>
      <c r="D99" s="98">
        <v>53.115761258432251</v>
      </c>
      <c r="E99" s="98">
        <v>63.426296713282696</v>
      </c>
      <c r="F99" s="98">
        <v>69.475566219109552</v>
      </c>
      <c r="G99" s="98">
        <v>144.37123391797579</v>
      </c>
      <c r="H99" s="98">
        <v>255.14077996863341</v>
      </c>
      <c r="I99" s="98">
        <v>376.041468061621</v>
      </c>
      <c r="J99" s="98">
        <v>548.92138601837189</v>
      </c>
      <c r="K99" s="98">
        <v>685.34862675326792</v>
      </c>
      <c r="L99" s="98">
        <v>869.13516497927367</v>
      </c>
      <c r="M99" s="98">
        <v>728.05049558243661</v>
      </c>
      <c r="N99" s="98">
        <v>888.01627261359988</v>
      </c>
      <c r="O99" s="98">
        <v>1002.3001540429192</v>
      </c>
      <c r="P99" s="98">
        <v>849.60116383343257</v>
      </c>
      <c r="Q99" s="98">
        <v>952.76479716462995</v>
      </c>
      <c r="R99" s="98">
        <v>1083.2032739134213</v>
      </c>
      <c r="S99" s="98">
        <v>1096.7559493561075</v>
      </c>
      <c r="T99" s="98">
        <v>1120.9979192596647</v>
      </c>
      <c r="U99" s="98">
        <v>1223.2619641865124</v>
      </c>
      <c r="V99" s="98">
        <v>1217.0338089125548</v>
      </c>
      <c r="W99" s="98">
        <v>1521.5194414770176</v>
      </c>
      <c r="X99" s="98">
        <v>1533.6641116892633</v>
      </c>
      <c r="Y99" s="98">
        <v>1653.298852040469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1.8577916634873333</v>
      </c>
      <c r="C100" s="122">
        <f t="shared" si="16"/>
        <v>2.1724061048111021</v>
      </c>
      <c r="D100" s="122">
        <f t="shared" si="16"/>
        <v>1.7018548906877382</v>
      </c>
      <c r="E100" s="122">
        <f t="shared" si="16"/>
        <v>5.7660019777889921</v>
      </c>
      <c r="F100" s="122">
        <f t="shared" si="16"/>
        <v>1.9067383358156156</v>
      </c>
      <c r="G100" s="122">
        <f t="shared" si="16"/>
        <v>3.5745531325126585</v>
      </c>
      <c r="H100" s="122">
        <f t="shared" si="16"/>
        <v>8.2365485605718476</v>
      </c>
      <c r="I100" s="122">
        <f t="shared" si="16"/>
        <v>6.3306439074784411</v>
      </c>
      <c r="J100" s="122">
        <f t="shared" si="16"/>
        <v>10.520415116360457</v>
      </c>
      <c r="K100" s="122">
        <f t="shared" si="16"/>
        <v>20.601907864078591</v>
      </c>
      <c r="L100" s="122">
        <f t="shared" si="16"/>
        <v>26.083351070842504</v>
      </c>
      <c r="M100" s="122">
        <f t="shared" si="16"/>
        <v>27.238045898798276</v>
      </c>
      <c r="N100" s="122">
        <f t="shared" si="16"/>
        <v>28.865000961382741</v>
      </c>
      <c r="O100" s="122">
        <f t="shared" si="16"/>
        <v>32.054241819080438</v>
      </c>
      <c r="P100" s="122">
        <f t="shared" si="16"/>
        <v>33.571995172067901</v>
      </c>
      <c r="Q100" s="122">
        <f t="shared" si="16"/>
        <v>36.495184259389305</v>
      </c>
      <c r="R100" s="122">
        <f t="shared" si="16"/>
        <v>46.871365266167629</v>
      </c>
      <c r="S100" s="122">
        <f t="shared" si="16"/>
        <v>45.744402030869516</v>
      </c>
      <c r="T100" s="122">
        <f t="shared" si="16"/>
        <v>50.426174726236773</v>
      </c>
      <c r="U100" s="122">
        <f t="shared" si="16"/>
        <v>60.971987772493677</v>
      </c>
      <c r="V100" s="122">
        <f t="shared" si="16"/>
        <v>79.877298474907903</v>
      </c>
      <c r="W100" s="122">
        <f t="shared" si="16"/>
        <v>97.818305679049956</v>
      </c>
      <c r="X100" s="122">
        <f t="shared" si="16"/>
        <v>74.75618560073147</v>
      </c>
      <c r="Y100" s="122">
        <f t="shared" si="16"/>
        <v>83.989808727619675</v>
      </c>
      <c r="DA100" s="130" t="s">
        <v>1708</v>
      </c>
    </row>
    <row r="101" spans="1:105" ht="12" customHeight="1" x14ac:dyDescent="0.25">
      <c r="A101" s="97" t="s">
        <v>53</v>
      </c>
      <c r="B101" s="98">
        <v>1.8577916634873333</v>
      </c>
      <c r="C101" s="98">
        <v>2.1724061048111021</v>
      </c>
      <c r="D101" s="98">
        <v>1.7018548906877382</v>
      </c>
      <c r="E101" s="98">
        <v>5.7660019777889921</v>
      </c>
      <c r="F101" s="98">
        <v>1.9067383358156156</v>
      </c>
      <c r="G101" s="98">
        <v>3.5745531325126585</v>
      </c>
      <c r="H101" s="98">
        <v>8.2365485605718476</v>
      </c>
      <c r="I101" s="98">
        <v>6.3306439074784411</v>
      </c>
      <c r="J101" s="98">
        <v>10.520415116360457</v>
      </c>
      <c r="K101" s="98">
        <v>20.601907864078591</v>
      </c>
      <c r="L101" s="98">
        <v>26.083351070842504</v>
      </c>
      <c r="M101" s="98">
        <v>27.238045898798276</v>
      </c>
      <c r="N101" s="98">
        <v>28.865000961382741</v>
      </c>
      <c r="O101" s="98">
        <v>32.054241819080438</v>
      </c>
      <c r="P101" s="98">
        <v>33.571995172067901</v>
      </c>
      <c r="Q101" s="98">
        <v>36.495184259389305</v>
      </c>
      <c r="R101" s="98">
        <v>46.871365266167629</v>
      </c>
      <c r="S101" s="98">
        <v>45.744402030869516</v>
      </c>
      <c r="T101" s="98">
        <v>50.426174726236773</v>
      </c>
      <c r="U101" s="98">
        <v>60.971987772493677</v>
      </c>
      <c r="V101" s="98">
        <v>79.877298474907903</v>
      </c>
      <c r="W101" s="98">
        <v>97.818305679049956</v>
      </c>
      <c r="X101" s="98">
        <v>74.75618560073147</v>
      </c>
      <c r="Y101" s="98">
        <v>83.989808727619675</v>
      </c>
      <c r="DA101" s="63" t="s">
        <v>1709</v>
      </c>
    </row>
    <row r="102" spans="1:105" ht="12" customHeight="1" x14ac:dyDescent="0.25">
      <c r="A102" s="121" t="s">
        <v>55</v>
      </c>
      <c r="B102" s="122">
        <v>11.959916259793436</v>
      </c>
      <c r="C102" s="122">
        <v>12.556014773749135</v>
      </c>
      <c r="D102" s="122">
        <v>14.546049015338415</v>
      </c>
      <c r="E102" s="122">
        <v>19.701817738097212</v>
      </c>
      <c r="F102" s="122">
        <v>30.315938428070165</v>
      </c>
      <c r="G102" s="122">
        <v>51.706591382872006</v>
      </c>
      <c r="H102" s="122">
        <v>91.243741494321796</v>
      </c>
      <c r="I102" s="122">
        <v>142.9028266121573</v>
      </c>
      <c r="J102" s="122">
        <v>197.85227974671875</v>
      </c>
      <c r="K102" s="122">
        <v>230.83301305775379</v>
      </c>
      <c r="L102" s="122">
        <v>297.94811805307938</v>
      </c>
      <c r="M102" s="122">
        <v>348.09054814523313</v>
      </c>
      <c r="N102" s="122">
        <v>403.03694830193751</v>
      </c>
      <c r="O102" s="122">
        <v>460.64295377611472</v>
      </c>
      <c r="P102" s="122">
        <v>453.73223179073847</v>
      </c>
      <c r="Q102" s="122">
        <v>511.17587780648103</v>
      </c>
      <c r="R102" s="122">
        <v>551.25199124532446</v>
      </c>
      <c r="S102" s="122">
        <v>626.69438033075346</v>
      </c>
      <c r="T102" s="122">
        <v>684.60915788559055</v>
      </c>
      <c r="U102" s="122">
        <v>737.81688214991345</v>
      </c>
      <c r="V102" s="122">
        <v>847.68943186255763</v>
      </c>
      <c r="W102" s="122">
        <v>921.41934974107244</v>
      </c>
      <c r="X102" s="122">
        <v>773.70687592461013</v>
      </c>
      <c r="Y102" s="122">
        <v>781.77685929357904</v>
      </c>
      <c r="DA102" s="130" t="s">
        <v>1710</v>
      </c>
    </row>
    <row r="103" spans="1:105" ht="12" customHeight="1" x14ac:dyDescent="0.25">
      <c r="A103" s="97" t="s">
        <v>124</v>
      </c>
      <c r="B103" s="98">
        <v>1.4973200626588494</v>
      </c>
      <c r="C103" s="98">
        <v>1.5610904320263002</v>
      </c>
      <c r="D103" s="98">
        <v>1.7286971613148652</v>
      </c>
      <c r="E103" s="98">
        <v>1.994554765603497</v>
      </c>
      <c r="F103" s="98">
        <v>3.0002275645431338</v>
      </c>
      <c r="G103" s="98">
        <v>5.4072742046597666</v>
      </c>
      <c r="H103" s="98">
        <v>8.3964790217550735</v>
      </c>
      <c r="I103" s="98">
        <v>12.256434348793514</v>
      </c>
      <c r="J103" s="98">
        <v>13.671413777737989</v>
      </c>
      <c r="K103" s="98">
        <v>16.765171705418901</v>
      </c>
      <c r="L103" s="98">
        <v>19.119583467950225</v>
      </c>
      <c r="M103" s="98">
        <v>21.067513159534982</v>
      </c>
      <c r="N103" s="98">
        <v>20.875302924824652</v>
      </c>
      <c r="O103" s="98">
        <v>20.821380071358352</v>
      </c>
      <c r="P103" s="98">
        <v>21.092098463928668</v>
      </c>
      <c r="Q103" s="98">
        <v>21.195746035024357</v>
      </c>
      <c r="R103" s="98">
        <v>21.859194126235824</v>
      </c>
      <c r="S103" s="98">
        <v>23.869087736824042</v>
      </c>
      <c r="T103" s="98">
        <v>25.077937207419431</v>
      </c>
      <c r="U103" s="98">
        <v>25.839361048203127</v>
      </c>
      <c r="V103" s="98">
        <v>28.071085819062176</v>
      </c>
      <c r="W103" s="98">
        <v>31.358537635199752</v>
      </c>
      <c r="X103" s="98">
        <v>20.344119162917831</v>
      </c>
      <c r="Y103" s="98">
        <v>18.36493419480087</v>
      </c>
      <c r="DA103" s="63" t="s">
        <v>1711</v>
      </c>
    </row>
    <row r="104" spans="1:105" ht="12" customHeight="1" x14ac:dyDescent="0.25">
      <c r="A104" s="97" t="s">
        <v>123</v>
      </c>
      <c r="B104" s="98">
        <v>3.5661289294585741E-4</v>
      </c>
      <c r="C104" s="98">
        <v>2.5900256363700153E-4</v>
      </c>
      <c r="D104" s="98">
        <v>3.5465312292459717E-4</v>
      </c>
      <c r="E104" s="98">
        <v>2.6546067442820591E-4</v>
      </c>
      <c r="F104" s="98">
        <v>6.3055103555683084E-4</v>
      </c>
      <c r="G104" s="98">
        <v>1.8314534657754566E-3</v>
      </c>
      <c r="H104" s="98">
        <v>3.1569862309593034E-3</v>
      </c>
      <c r="I104" s="98">
        <v>6.9337164959651868E-3</v>
      </c>
      <c r="J104" s="98">
        <v>7.4757376487107133E-3</v>
      </c>
      <c r="K104" s="98">
        <v>1.1270272512576531E-2</v>
      </c>
      <c r="L104" s="98">
        <v>1.8082621360875149E-2</v>
      </c>
      <c r="M104" s="98">
        <v>2.0028515969411735E-2</v>
      </c>
      <c r="N104" s="98">
        <v>1.8997553681281757E-2</v>
      </c>
      <c r="O104" s="98">
        <v>1.7030919461227395E-2</v>
      </c>
      <c r="P104" s="98">
        <v>2.1174824426455557E-2</v>
      </c>
      <c r="Q104" s="98">
        <v>2.1580641394841855E-2</v>
      </c>
      <c r="R104" s="98">
        <v>2.3857695270107362E-2</v>
      </c>
      <c r="S104" s="98">
        <v>2.7292493050335823E-2</v>
      </c>
      <c r="T104" s="98">
        <v>3.109945636137737E-2</v>
      </c>
      <c r="U104" s="98">
        <v>3.2789577621645971E-2</v>
      </c>
      <c r="V104" s="98">
        <v>3.3864785934204361E-2</v>
      </c>
      <c r="W104" s="98">
        <v>4.6939120510024517E-2</v>
      </c>
      <c r="X104" s="98">
        <v>3.3324085863304161E-2</v>
      </c>
      <c r="Y104" s="98">
        <v>3.063853208463211E-2</v>
      </c>
      <c r="DA104" s="63" t="s">
        <v>1712</v>
      </c>
    </row>
    <row r="105" spans="1:105" ht="12" customHeight="1" x14ac:dyDescent="0.25">
      <c r="A105" s="100" t="s">
        <v>50</v>
      </c>
      <c r="B105" s="101">
        <v>1.2759397582507226E-4</v>
      </c>
      <c r="C105" s="101">
        <v>8.8473516404951737E-5</v>
      </c>
      <c r="D105" s="101">
        <v>1.1121550312417924E-4</v>
      </c>
      <c r="E105" s="101">
        <v>9.0835437358119603E-5</v>
      </c>
      <c r="F105" s="101">
        <v>2.0725473361482926E-4</v>
      </c>
      <c r="G105" s="101">
        <v>5.4832105275338288E-4</v>
      </c>
      <c r="H105" s="101">
        <v>8.9702687205842177E-4</v>
      </c>
      <c r="I105" s="101">
        <v>2.3234696127533679E-3</v>
      </c>
      <c r="J105" s="101">
        <v>2.3229040495800378E-3</v>
      </c>
      <c r="K105" s="101">
        <v>3.2137970824171842E-3</v>
      </c>
      <c r="L105" s="101">
        <v>1.0041759614459153E-2</v>
      </c>
      <c r="M105" s="101">
        <v>5.492467121674705E-3</v>
      </c>
      <c r="N105" s="101">
        <v>6.5491701165720749E-3</v>
      </c>
      <c r="O105" s="101">
        <v>6.1020972399791892E-3</v>
      </c>
      <c r="P105" s="101">
        <v>5.4927882322091982E-3</v>
      </c>
      <c r="Q105" s="101">
        <v>6.2745255081673142E-3</v>
      </c>
      <c r="R105" s="101">
        <v>6.4391124416759262E-3</v>
      </c>
      <c r="S105" s="101">
        <v>8.0066784078124953E-3</v>
      </c>
      <c r="T105" s="101">
        <v>8.8751199675720528E-3</v>
      </c>
      <c r="U105" s="101">
        <v>8.5034367325805011E-3</v>
      </c>
      <c r="V105" s="101">
        <v>8.9018054620196071E-3</v>
      </c>
      <c r="W105" s="101">
        <v>1.2402875695112192E-2</v>
      </c>
      <c r="X105" s="101">
        <v>3.4285750303478897E-3</v>
      </c>
      <c r="Y105" s="101">
        <v>2.4892822394072308E-3</v>
      </c>
      <c r="DA105" s="131" t="s">
        <v>1713</v>
      </c>
    </row>
    <row r="106" spans="1:105" ht="12" customHeight="1" x14ac:dyDescent="0.25">
      <c r="A106" s="103" t="s">
        <v>52</v>
      </c>
      <c r="B106" s="104">
        <v>2.2901891712078515E-4</v>
      </c>
      <c r="C106" s="104">
        <v>1.7052904723204978E-4</v>
      </c>
      <c r="D106" s="104">
        <v>2.4343761980041791E-4</v>
      </c>
      <c r="E106" s="104">
        <v>1.7462523707008628E-4</v>
      </c>
      <c r="F106" s="104">
        <v>4.232963019420016E-4</v>
      </c>
      <c r="G106" s="104">
        <v>1.2831324130220738E-3</v>
      </c>
      <c r="H106" s="104">
        <v>2.2599593589008814E-3</v>
      </c>
      <c r="I106" s="104">
        <v>4.6102468832118189E-3</v>
      </c>
      <c r="J106" s="104">
        <v>5.1528335991306755E-3</v>
      </c>
      <c r="K106" s="104">
        <v>8.0564754301593461E-3</v>
      </c>
      <c r="L106" s="104">
        <v>8.0408617464159966E-3</v>
      </c>
      <c r="M106" s="104">
        <v>1.4536048847737031E-2</v>
      </c>
      <c r="N106" s="104">
        <v>1.2448383564709682E-2</v>
      </c>
      <c r="O106" s="104">
        <v>1.0928822221248205E-2</v>
      </c>
      <c r="P106" s="104">
        <v>1.5682036194246358E-2</v>
      </c>
      <c r="Q106" s="104">
        <v>1.5306115886674541E-2</v>
      </c>
      <c r="R106" s="104">
        <v>1.7418582828431436E-2</v>
      </c>
      <c r="S106" s="104">
        <v>1.9285814642523328E-2</v>
      </c>
      <c r="T106" s="104">
        <v>2.2224336393805319E-2</v>
      </c>
      <c r="U106" s="104">
        <v>2.4286140889065472E-2</v>
      </c>
      <c r="V106" s="104">
        <v>2.4962980472184756E-2</v>
      </c>
      <c r="W106" s="104">
        <v>3.4536244814912326E-2</v>
      </c>
      <c r="X106" s="104">
        <v>2.9895510832956274E-2</v>
      </c>
      <c r="Y106" s="104">
        <v>2.8149249845224881E-2</v>
      </c>
      <c r="DA106" s="132" t="s">
        <v>1714</v>
      </c>
    </row>
    <row r="107" spans="1:105" ht="12" customHeight="1" x14ac:dyDescent="0.25">
      <c r="A107" s="106" t="s">
        <v>122</v>
      </c>
      <c r="B107" s="101">
        <v>10.177116675796992</v>
      </c>
      <c r="C107" s="101">
        <v>10.702652054340749</v>
      </c>
      <c r="D107" s="101">
        <v>12.499128522780078</v>
      </c>
      <c r="E107" s="101">
        <v>17.242552975797999</v>
      </c>
      <c r="F107" s="101">
        <v>26.545317992985943</v>
      </c>
      <c r="G107" s="101">
        <v>44.758217124249278</v>
      </c>
      <c r="H107" s="101">
        <v>79.33676251199752</v>
      </c>
      <c r="I107" s="101">
        <v>123.10231518250821</v>
      </c>
      <c r="J107" s="101">
        <v>173.0438614174403</v>
      </c>
      <c r="K107" s="101">
        <v>200.03828146057404</v>
      </c>
      <c r="L107" s="101">
        <v>253.41793286413406</v>
      </c>
      <c r="M107" s="101">
        <v>296.67439347171342</v>
      </c>
      <c r="N107" s="101">
        <v>345.51316414365749</v>
      </c>
      <c r="O107" s="101">
        <v>399.14229718098636</v>
      </c>
      <c r="P107" s="101">
        <v>391.84648603769489</v>
      </c>
      <c r="Q107" s="101">
        <v>441.93687614926444</v>
      </c>
      <c r="R107" s="101">
        <v>475.24482037596994</v>
      </c>
      <c r="S107" s="101">
        <v>540.01133269790785</v>
      </c>
      <c r="T107" s="101">
        <v>585.029064465028</v>
      </c>
      <c r="U107" s="101">
        <v>629.06656594261653</v>
      </c>
      <c r="V107" s="101">
        <v>726.75786230372819</v>
      </c>
      <c r="W107" s="101">
        <v>783.49407647298835</v>
      </c>
      <c r="X107" s="101">
        <v>648.2709377526694</v>
      </c>
      <c r="Y107" s="101">
        <v>651.16436023214055</v>
      </c>
      <c r="DA107" s="131" t="s">
        <v>1715</v>
      </c>
    </row>
    <row r="108" spans="1:105" ht="12" customHeight="1" x14ac:dyDescent="0.25">
      <c r="A108" s="107" t="s">
        <v>121</v>
      </c>
      <c r="B108" s="104">
        <v>0.2851229084446511</v>
      </c>
      <c r="C108" s="104">
        <v>0.29201328481844802</v>
      </c>
      <c r="D108" s="104">
        <v>0.31786867812054775</v>
      </c>
      <c r="E108" s="104">
        <v>0.46444453602129043</v>
      </c>
      <c r="F108" s="104">
        <v>0.76976231950553131</v>
      </c>
      <c r="G108" s="104">
        <v>1.5392686004971847</v>
      </c>
      <c r="H108" s="104">
        <v>3.5073429743382394</v>
      </c>
      <c r="I108" s="104">
        <v>7.5371433643596095</v>
      </c>
      <c r="J108" s="104">
        <v>11.129528813891746</v>
      </c>
      <c r="K108" s="104">
        <v>14.01828961924827</v>
      </c>
      <c r="L108" s="104">
        <v>25.392519099634239</v>
      </c>
      <c r="M108" s="104">
        <v>30.328612998015309</v>
      </c>
      <c r="N108" s="104">
        <v>36.629483679774083</v>
      </c>
      <c r="O108" s="104">
        <v>40.662245604308779</v>
      </c>
      <c r="P108" s="104">
        <v>40.77247246468847</v>
      </c>
      <c r="Q108" s="104">
        <v>48.021674980797428</v>
      </c>
      <c r="R108" s="104">
        <v>54.12411904784863</v>
      </c>
      <c r="S108" s="104">
        <v>62.786667402971275</v>
      </c>
      <c r="T108" s="104">
        <v>74.471056756781806</v>
      </c>
      <c r="U108" s="104">
        <v>82.878165581472132</v>
      </c>
      <c r="V108" s="104">
        <v>92.826618953833105</v>
      </c>
      <c r="W108" s="104">
        <v>106.5197965123743</v>
      </c>
      <c r="X108" s="104">
        <v>105.05849492315959</v>
      </c>
      <c r="Y108" s="104">
        <v>112.21692633455302</v>
      </c>
      <c r="DA108" s="132" t="s">
        <v>1716</v>
      </c>
    </row>
    <row r="109" spans="1:105" ht="12" customHeight="1" x14ac:dyDescent="0.25">
      <c r="A109" s="108" t="s">
        <v>53</v>
      </c>
      <c r="B109" s="98">
        <v>9.4283270738939343E-2</v>
      </c>
      <c r="C109" s="98">
        <v>9.1612518806414439E-2</v>
      </c>
      <c r="D109" s="98">
        <v>9.1405428370599714E-2</v>
      </c>
      <c r="E109" s="98">
        <v>0.14580525601450722</v>
      </c>
      <c r="F109" s="98">
        <v>0.23360032317469556</v>
      </c>
      <c r="G109" s="98">
        <v>0.42662926560809822</v>
      </c>
      <c r="H109" s="98">
        <v>0.92259353988144222</v>
      </c>
      <c r="I109" s="98">
        <v>2.3543427650108297</v>
      </c>
      <c r="J109" s="98">
        <v>3.2183119490669645</v>
      </c>
      <c r="K109" s="98">
        <v>3.7101377482000193</v>
      </c>
      <c r="L109" s="98">
        <v>13.481045326438146</v>
      </c>
      <c r="M109" s="98">
        <v>7.7393156042231848</v>
      </c>
      <c r="N109" s="98">
        <v>11.841324898146791</v>
      </c>
      <c r="O109" s="98">
        <v>13.657312343839477</v>
      </c>
      <c r="P109" s="98">
        <v>10.011765057280215</v>
      </c>
      <c r="Q109" s="98">
        <v>13.368462284336559</v>
      </c>
      <c r="R109" s="98">
        <v>14.126662125227412</v>
      </c>
      <c r="S109" s="98">
        <v>18.125971856498168</v>
      </c>
      <c r="T109" s="98">
        <v>21.133431588413245</v>
      </c>
      <c r="U109" s="98">
        <v>21.427281303861342</v>
      </c>
      <c r="V109" s="98">
        <v>24.282156532247797</v>
      </c>
      <c r="W109" s="98">
        <v>28.131873939921466</v>
      </c>
      <c r="X109" s="98">
        <v>10.859349151115151</v>
      </c>
      <c r="Y109" s="98">
        <v>9.42418451168618</v>
      </c>
      <c r="DA109" s="63" t="s">
        <v>1717</v>
      </c>
    </row>
    <row r="110" spans="1:105" ht="12" customHeight="1" x14ac:dyDescent="0.25">
      <c r="A110" s="108" t="s">
        <v>52</v>
      </c>
      <c r="B110" s="98">
        <v>0.19083963770571177</v>
      </c>
      <c r="C110" s="98">
        <v>0.2004007660120336</v>
      </c>
      <c r="D110" s="98">
        <v>0.22646324974994805</v>
      </c>
      <c r="E110" s="98">
        <v>0.31863928000678321</v>
      </c>
      <c r="F110" s="98">
        <v>0.53616199633083572</v>
      </c>
      <c r="G110" s="98">
        <v>1.1126393348890866</v>
      </c>
      <c r="H110" s="98">
        <v>2.5847494344567972</v>
      </c>
      <c r="I110" s="98">
        <v>5.1828005993487798</v>
      </c>
      <c r="J110" s="98">
        <v>7.9112168648247811</v>
      </c>
      <c r="K110" s="98">
        <v>10.308151871048251</v>
      </c>
      <c r="L110" s="98">
        <v>11.911473773196093</v>
      </c>
      <c r="M110" s="98">
        <v>22.589297393792123</v>
      </c>
      <c r="N110" s="98">
        <v>24.788158781627292</v>
      </c>
      <c r="O110" s="98">
        <v>27.004933260469304</v>
      </c>
      <c r="P110" s="98">
        <v>30.760707407408255</v>
      </c>
      <c r="Q110" s="98">
        <v>34.653212696460869</v>
      </c>
      <c r="R110" s="98">
        <v>39.997456922621218</v>
      </c>
      <c r="S110" s="98">
        <v>44.660695546473107</v>
      </c>
      <c r="T110" s="98">
        <v>53.337625168368561</v>
      </c>
      <c r="U110" s="98">
        <v>61.45088427761079</v>
      </c>
      <c r="V110" s="98">
        <v>68.544462421585308</v>
      </c>
      <c r="W110" s="98">
        <v>78.387922572452837</v>
      </c>
      <c r="X110" s="98">
        <v>94.199145772044432</v>
      </c>
      <c r="Y110" s="98">
        <v>102.79274182286684</v>
      </c>
      <c r="DA110" s="63" t="s">
        <v>1718</v>
      </c>
    </row>
    <row r="111" spans="1:105" ht="12" customHeight="1" x14ac:dyDescent="0.25">
      <c r="A111" s="121" t="s">
        <v>54</v>
      </c>
      <c r="B111" s="122">
        <v>7.3706312677928345</v>
      </c>
      <c r="C111" s="122">
        <v>8.0701072505868243</v>
      </c>
      <c r="D111" s="122">
        <v>9.4730473721247144</v>
      </c>
      <c r="E111" s="122">
        <v>11.840236064251776</v>
      </c>
      <c r="F111" s="122">
        <v>16.554216120613113</v>
      </c>
      <c r="G111" s="122">
        <v>30.985823865911996</v>
      </c>
      <c r="H111" s="122">
        <v>53.654290239481426</v>
      </c>
      <c r="I111" s="122">
        <v>87.167561508874826</v>
      </c>
      <c r="J111" s="122">
        <v>119.66905215042604</v>
      </c>
      <c r="K111" s="122">
        <v>125.21786498092001</v>
      </c>
      <c r="L111" s="122">
        <v>181.01513351255744</v>
      </c>
      <c r="M111" s="122">
        <v>195.94432671359613</v>
      </c>
      <c r="N111" s="122">
        <v>224.13651808176962</v>
      </c>
      <c r="O111" s="122">
        <v>247.90838922283825</v>
      </c>
      <c r="P111" s="122">
        <v>243.16495214642117</v>
      </c>
      <c r="Q111" s="122">
        <v>272.30605391860229</v>
      </c>
      <c r="R111" s="122">
        <v>278.68625413551689</v>
      </c>
      <c r="S111" s="122">
        <v>315.7172531515082</v>
      </c>
      <c r="T111" s="122">
        <v>337.61806672585635</v>
      </c>
      <c r="U111" s="122">
        <v>363.84383245939915</v>
      </c>
      <c r="V111" s="122">
        <v>419.12712692057892</v>
      </c>
      <c r="W111" s="122">
        <v>434.68433106905974</v>
      </c>
      <c r="X111" s="122">
        <v>525.95973923188967</v>
      </c>
      <c r="Y111" s="122">
        <v>519.53399911329882</v>
      </c>
      <c r="DA111" s="130" t="s">
        <v>1719</v>
      </c>
    </row>
    <row r="112" spans="1:105" ht="12" customHeight="1" x14ac:dyDescent="0.25">
      <c r="A112" s="97" t="s">
        <v>50</v>
      </c>
      <c r="B112" s="98">
        <v>3.862037387242427</v>
      </c>
      <c r="C112" s="98">
        <v>3.9714133750992993</v>
      </c>
      <c r="D112" s="98">
        <v>4.7242689070543138</v>
      </c>
      <c r="E112" s="98">
        <v>5.7848920622866418</v>
      </c>
      <c r="F112" s="98">
        <v>9.0951253962142378</v>
      </c>
      <c r="G112" s="98">
        <v>15.515436954475826</v>
      </c>
      <c r="H112" s="98">
        <v>24.413918086656491</v>
      </c>
      <c r="I112" s="98">
        <v>38.512840143277941</v>
      </c>
      <c r="J112" s="98">
        <v>47.186375918714532</v>
      </c>
      <c r="K112" s="98">
        <v>59.068779043511086</v>
      </c>
      <c r="L112" s="98">
        <v>71.154616947102554</v>
      </c>
      <c r="M112" s="98">
        <v>81.406305610587793</v>
      </c>
      <c r="N112" s="98">
        <v>86.592074658589908</v>
      </c>
      <c r="O112" s="98">
        <v>92.004792902195561</v>
      </c>
      <c r="P112" s="98">
        <v>99.611918363674121</v>
      </c>
      <c r="Q112" s="98">
        <v>102.88578590005099</v>
      </c>
      <c r="R112" s="98">
        <v>94.376404803525318</v>
      </c>
      <c r="S112" s="98">
        <v>104.49532789950661</v>
      </c>
      <c r="T112" s="98">
        <v>107.10795780631996</v>
      </c>
      <c r="U112" s="98">
        <v>114.83360729821044</v>
      </c>
      <c r="V112" s="98">
        <v>130.7863317517359</v>
      </c>
      <c r="W112" s="98">
        <v>124.23609063488705</v>
      </c>
      <c r="X112" s="98">
        <v>111.7548290836605</v>
      </c>
      <c r="Y112" s="98">
        <v>99.762172591789337</v>
      </c>
      <c r="DA112" s="63" t="s">
        <v>1720</v>
      </c>
    </row>
    <row r="113" spans="1:105" ht="12" customHeight="1" x14ac:dyDescent="0.25">
      <c r="A113" s="109" t="s">
        <v>120</v>
      </c>
      <c r="B113" s="33">
        <v>3.508593880550408</v>
      </c>
      <c r="C113" s="33">
        <v>4.0986938754875251</v>
      </c>
      <c r="D113" s="33">
        <v>4.7487784650704006</v>
      </c>
      <c r="E113" s="33">
        <v>6.0553440019651346</v>
      </c>
      <c r="F113" s="33">
        <v>7.459090724398874</v>
      </c>
      <c r="G113" s="33">
        <v>15.470386911436171</v>
      </c>
      <c r="H113" s="33">
        <v>29.240372152824939</v>
      </c>
      <c r="I113" s="33">
        <v>48.654721365596878</v>
      </c>
      <c r="J113" s="33">
        <v>72.482676231711508</v>
      </c>
      <c r="K113" s="33">
        <v>66.149085937408927</v>
      </c>
      <c r="L113" s="33">
        <v>109.86051656545487</v>
      </c>
      <c r="M113" s="33">
        <v>114.53802110300835</v>
      </c>
      <c r="N113" s="33">
        <v>137.5444434231797</v>
      </c>
      <c r="O113" s="33">
        <v>155.90359632064269</v>
      </c>
      <c r="P113" s="33">
        <v>143.55303378274706</v>
      </c>
      <c r="Q113" s="33">
        <v>169.42026801855133</v>
      </c>
      <c r="R113" s="33">
        <v>184.30984933199156</v>
      </c>
      <c r="S113" s="33">
        <v>211.2219252520016</v>
      </c>
      <c r="T113" s="33">
        <v>230.51010891953638</v>
      </c>
      <c r="U113" s="33">
        <v>249.01022516118871</v>
      </c>
      <c r="V113" s="33">
        <v>288.34079516884299</v>
      </c>
      <c r="W113" s="33">
        <v>310.4482404341727</v>
      </c>
      <c r="X113" s="33">
        <v>414.2049101482292</v>
      </c>
      <c r="Y113" s="33">
        <v>419.77182652150952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82.153980754879086</v>
      </c>
      <c r="C115" s="117">
        <f t="shared" si="17"/>
        <v>98.578753684628353</v>
      </c>
      <c r="D115" s="117">
        <f t="shared" si="17"/>
        <v>106.78053950195844</v>
      </c>
      <c r="E115" s="117">
        <f t="shared" si="17"/>
        <v>142.40361607275042</v>
      </c>
      <c r="F115" s="117">
        <f t="shared" si="17"/>
        <v>163.60604242115002</v>
      </c>
      <c r="G115" s="117">
        <f t="shared" si="17"/>
        <v>349.41595429648407</v>
      </c>
      <c r="H115" s="117">
        <f t="shared" si="17"/>
        <v>651.62980845975039</v>
      </c>
      <c r="I115" s="117">
        <f t="shared" si="17"/>
        <v>991.2968021633028</v>
      </c>
      <c r="J115" s="117">
        <f t="shared" si="17"/>
        <v>1479.1188240557763</v>
      </c>
      <c r="K115" s="117">
        <f t="shared" si="17"/>
        <v>1881.6679685495767</v>
      </c>
      <c r="L115" s="117">
        <f t="shared" si="17"/>
        <v>2455.3440831464113</v>
      </c>
      <c r="M115" s="117">
        <f t="shared" si="17"/>
        <v>2208.9002060457087</v>
      </c>
      <c r="N115" s="117">
        <f t="shared" si="17"/>
        <v>2699.7509980565501</v>
      </c>
      <c r="O115" s="117">
        <f t="shared" si="17"/>
        <v>3110.6338618678992</v>
      </c>
      <c r="P115" s="117">
        <f t="shared" si="17"/>
        <v>2802.4396096924247</v>
      </c>
      <c r="Q115" s="117">
        <f t="shared" si="17"/>
        <v>3228.541957557497</v>
      </c>
      <c r="R115" s="117">
        <f t="shared" ref="R115:V115" si="18">R116+R118+R120+R129</f>
        <v>3748.5258999548137</v>
      </c>
      <c r="S115" s="117">
        <f t="shared" si="18"/>
        <v>3973.9601941866222</v>
      </c>
      <c r="T115" s="117">
        <f t="shared" si="18"/>
        <v>4242.9356459468045</v>
      </c>
      <c r="U115" s="117">
        <f t="shared" si="18"/>
        <v>4781.1614351651915</v>
      </c>
      <c r="V115" s="117">
        <f t="shared" si="18"/>
        <v>5108.7243581962157</v>
      </c>
      <c r="W115" s="117">
        <f t="shared" ref="W115:Y115" si="19">W116+W118+W120+W129</f>
        <v>6386.6449663285666</v>
      </c>
      <c r="X115" s="117">
        <f t="shared" si="19"/>
        <v>6482.8030567471724</v>
      </c>
      <c r="Y115" s="117">
        <f t="shared" si="19"/>
        <v>7084.5319363582084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65.628915827151005</v>
      </c>
      <c r="C116" s="122">
        <f t="shared" si="20"/>
        <v>80.391126498437259</v>
      </c>
      <c r="D116" s="122">
        <f t="shared" si="20"/>
        <v>86.892590417327881</v>
      </c>
      <c r="E116" s="122">
        <f t="shared" si="20"/>
        <v>108.6145014650553</v>
      </c>
      <c r="F116" s="122">
        <f t="shared" si="20"/>
        <v>126.73145615892038</v>
      </c>
      <c r="G116" s="122">
        <f t="shared" si="20"/>
        <v>282.56762256801881</v>
      </c>
      <c r="H116" s="122">
        <f t="shared" si="20"/>
        <v>526.90552631429125</v>
      </c>
      <c r="I116" s="122">
        <f t="shared" si="20"/>
        <v>809.75470967813033</v>
      </c>
      <c r="J116" s="122">
        <f t="shared" si="20"/>
        <v>1221.0302424242188</v>
      </c>
      <c r="K116" s="122">
        <f t="shared" si="20"/>
        <v>1565.744241542606</v>
      </c>
      <c r="L116" s="122">
        <f t="shared" si="20"/>
        <v>2031.1886473524453</v>
      </c>
      <c r="M116" s="122">
        <f t="shared" si="20"/>
        <v>1730.5851473451198</v>
      </c>
      <c r="N116" s="122">
        <f t="shared" si="20"/>
        <v>2152.4396604037975</v>
      </c>
      <c r="O116" s="122">
        <f t="shared" si="20"/>
        <v>2488.1997241203062</v>
      </c>
      <c r="P116" s="122">
        <f t="shared" si="20"/>
        <v>2177.0667700243175</v>
      </c>
      <c r="Q116" s="122">
        <f t="shared" si="20"/>
        <v>2517.3929141035792</v>
      </c>
      <c r="R116" s="122">
        <f t="shared" si="20"/>
        <v>2949.5483298033605</v>
      </c>
      <c r="S116" s="122">
        <f t="shared" si="20"/>
        <v>3081.2425357705552</v>
      </c>
      <c r="T116" s="122">
        <f t="shared" si="20"/>
        <v>3257.5519175399722</v>
      </c>
      <c r="U116" s="122">
        <f t="shared" si="20"/>
        <v>3680.0899091564156</v>
      </c>
      <c r="V116" s="122">
        <f t="shared" si="20"/>
        <v>3790.6762852668116</v>
      </c>
      <c r="W116" s="122">
        <f t="shared" si="20"/>
        <v>4907.6576186051298</v>
      </c>
      <c r="X116" s="122">
        <f t="shared" si="20"/>
        <v>5114.8994513281305</v>
      </c>
      <c r="Y116" s="122">
        <f t="shared" si="20"/>
        <v>5661.5387488590413</v>
      </c>
      <c r="DA116" s="130" t="s">
        <v>1874</v>
      </c>
    </row>
    <row r="117" spans="1:105" ht="12" customHeight="1" x14ac:dyDescent="0.25">
      <c r="A117" s="97" t="s">
        <v>53</v>
      </c>
      <c r="B117" s="98">
        <v>65.628915827151005</v>
      </c>
      <c r="C117" s="98">
        <v>80.391126498437259</v>
      </c>
      <c r="D117" s="98">
        <v>86.892590417327881</v>
      </c>
      <c r="E117" s="98">
        <v>108.6145014650553</v>
      </c>
      <c r="F117" s="98">
        <v>126.73145615892038</v>
      </c>
      <c r="G117" s="98">
        <v>282.56762256801881</v>
      </c>
      <c r="H117" s="98">
        <v>526.90552631429125</v>
      </c>
      <c r="I117" s="98">
        <v>809.75470967813033</v>
      </c>
      <c r="J117" s="98">
        <v>1221.0302424242188</v>
      </c>
      <c r="K117" s="98">
        <v>1565.744241542606</v>
      </c>
      <c r="L117" s="98">
        <v>2031.1886473524453</v>
      </c>
      <c r="M117" s="98">
        <v>1730.5851473451198</v>
      </c>
      <c r="N117" s="98">
        <v>2152.4396604037975</v>
      </c>
      <c r="O117" s="98">
        <v>2488.1997241203062</v>
      </c>
      <c r="P117" s="98">
        <v>2177.0667700243175</v>
      </c>
      <c r="Q117" s="98">
        <v>2517.3929141035792</v>
      </c>
      <c r="R117" s="98">
        <v>2949.5483298033605</v>
      </c>
      <c r="S117" s="98">
        <v>3081.2425357705552</v>
      </c>
      <c r="T117" s="98">
        <v>3257.5519175399722</v>
      </c>
      <c r="U117" s="98">
        <v>3680.0899091564156</v>
      </c>
      <c r="V117" s="98">
        <v>3790.6762852668116</v>
      </c>
      <c r="W117" s="98">
        <v>4907.6576186051298</v>
      </c>
      <c r="X117" s="98">
        <v>5114.8994513281305</v>
      </c>
      <c r="Y117" s="98">
        <v>5661.5387488590413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3.3681863595699082</v>
      </c>
      <c r="C118" s="122">
        <f t="shared" si="21"/>
        <v>4.0344338015751449</v>
      </c>
      <c r="D118" s="122">
        <f t="shared" si="21"/>
        <v>3.3160958289374145</v>
      </c>
      <c r="E118" s="122">
        <f t="shared" si="21"/>
        <v>11.846741959714242</v>
      </c>
      <c r="F118" s="122">
        <f t="shared" si="21"/>
        <v>4.2227056750847831</v>
      </c>
      <c r="G118" s="122">
        <f t="shared" si="21"/>
        <v>8.7622465907858658</v>
      </c>
      <c r="H118" s="122">
        <f t="shared" si="21"/>
        <v>22.042404695593959</v>
      </c>
      <c r="I118" s="122">
        <f t="shared" si="21"/>
        <v>17.707289884993063</v>
      </c>
      <c r="J118" s="122">
        <f t="shared" si="21"/>
        <v>30.360530973871739</v>
      </c>
      <c r="K118" s="122">
        <f t="shared" si="21"/>
        <v>61.535169596844014</v>
      </c>
      <c r="L118" s="122">
        <f t="shared" si="21"/>
        <v>79.668163181377622</v>
      </c>
      <c r="M118" s="122">
        <f t="shared" si="21"/>
        <v>84.558816197274822</v>
      </c>
      <c r="N118" s="122">
        <f t="shared" si="21"/>
        <v>91.250014014912168</v>
      </c>
      <c r="O118" s="122">
        <f t="shared" si="21"/>
        <v>104.32477878823163</v>
      </c>
      <c r="P118" s="122">
        <f t="shared" si="21"/>
        <v>112.67522979931272</v>
      </c>
      <c r="Q118" s="122">
        <f t="shared" si="21"/>
        <v>128.32118086727482</v>
      </c>
      <c r="R118" s="122">
        <f t="shared" si="21"/>
        <v>173.16029311422588</v>
      </c>
      <c r="S118" s="122">
        <f t="shared" si="21"/>
        <v>175.15794870628474</v>
      </c>
      <c r="T118" s="122">
        <f t="shared" si="21"/>
        <v>197.38440231700025</v>
      </c>
      <c r="U118" s="122">
        <f t="shared" si="21"/>
        <v>242.12867191931983</v>
      </c>
      <c r="V118" s="122">
        <f t="shared" si="21"/>
        <v>319.5695667644344</v>
      </c>
      <c r="W118" s="122">
        <f t="shared" si="21"/>
        <v>394.71045107976249</v>
      </c>
      <c r="X118" s="122">
        <f t="shared" si="21"/>
        <v>303.03734759930791</v>
      </c>
      <c r="Y118" s="122">
        <f t="shared" si="21"/>
        <v>342.78375079256006</v>
      </c>
      <c r="DA118" s="130" t="s">
        <v>1876</v>
      </c>
    </row>
    <row r="119" spans="1:105" ht="12" customHeight="1" x14ac:dyDescent="0.25">
      <c r="A119" s="97" t="s">
        <v>53</v>
      </c>
      <c r="B119" s="98">
        <v>3.3681863595699082</v>
      </c>
      <c r="C119" s="98">
        <v>4.0344338015751449</v>
      </c>
      <c r="D119" s="98">
        <v>3.3160958289374145</v>
      </c>
      <c r="E119" s="98">
        <v>11.846741959714242</v>
      </c>
      <c r="F119" s="98">
        <v>4.2227056750847831</v>
      </c>
      <c r="G119" s="98">
        <v>8.7622465907858658</v>
      </c>
      <c r="H119" s="98">
        <v>22.042404695593959</v>
      </c>
      <c r="I119" s="98">
        <v>17.707289884993063</v>
      </c>
      <c r="J119" s="98">
        <v>30.360530973871739</v>
      </c>
      <c r="K119" s="98">
        <v>61.535169596844014</v>
      </c>
      <c r="L119" s="98">
        <v>79.668163181377622</v>
      </c>
      <c r="M119" s="98">
        <v>84.558816197274822</v>
      </c>
      <c r="N119" s="98">
        <v>91.250014014912168</v>
      </c>
      <c r="O119" s="98">
        <v>104.32477878823163</v>
      </c>
      <c r="P119" s="98">
        <v>112.67522979931272</v>
      </c>
      <c r="Q119" s="98">
        <v>128.32118086727482</v>
      </c>
      <c r="R119" s="98">
        <v>173.16029311422588</v>
      </c>
      <c r="S119" s="98">
        <v>175.15794870628474</v>
      </c>
      <c r="T119" s="98">
        <v>197.38440231700025</v>
      </c>
      <c r="U119" s="98">
        <v>242.12867191931983</v>
      </c>
      <c r="V119" s="98">
        <v>319.5695667644344</v>
      </c>
      <c r="W119" s="98">
        <v>394.71045107976249</v>
      </c>
      <c r="X119" s="98">
        <v>303.03734759930791</v>
      </c>
      <c r="Y119" s="98">
        <v>342.78375079256006</v>
      </c>
      <c r="DA119" s="63" t="s">
        <v>1877</v>
      </c>
    </row>
    <row r="120" spans="1:105" ht="12" customHeight="1" x14ac:dyDescent="0.25">
      <c r="A120" s="121" t="s">
        <v>55</v>
      </c>
      <c r="B120" s="122">
        <v>8.1331617136414565</v>
      </c>
      <c r="C120" s="122">
        <v>8.5972471514800137</v>
      </c>
      <c r="D120" s="122">
        <v>10.036770397225023</v>
      </c>
      <c r="E120" s="122">
        <v>13.726204411655223</v>
      </c>
      <c r="F120" s="122">
        <v>21.281435738329222</v>
      </c>
      <c r="G120" s="122">
        <v>36.51332806306263</v>
      </c>
      <c r="H120" s="122">
        <v>64.879226373060987</v>
      </c>
      <c r="I120" s="122">
        <v>102.17229236493027</v>
      </c>
      <c r="J120" s="122">
        <v>142.08897781915712</v>
      </c>
      <c r="K120" s="122">
        <v>166.25736628331208</v>
      </c>
      <c r="L120" s="122">
        <v>214.67367687101361</v>
      </c>
      <c r="M120" s="122">
        <v>253.80978853630694</v>
      </c>
      <c r="N120" s="122">
        <v>294.65904683977988</v>
      </c>
      <c r="O120" s="122">
        <v>338.52204130466311</v>
      </c>
      <c r="P120" s="122">
        <v>337.49589018287611</v>
      </c>
      <c r="Q120" s="122">
        <v>384.22731452097429</v>
      </c>
      <c r="R120" s="122">
        <v>419.33410972095777</v>
      </c>
      <c r="S120" s="122">
        <v>481.43172625479275</v>
      </c>
      <c r="T120" s="122">
        <v>532.26730860601185</v>
      </c>
      <c r="U120" s="122">
        <v>580.31539207894775</v>
      </c>
      <c r="V120" s="122">
        <v>673.25622963807325</v>
      </c>
      <c r="W120" s="122">
        <v>739.93975509101915</v>
      </c>
      <c r="X120" s="122">
        <v>633.39528478468344</v>
      </c>
      <c r="Y120" s="122">
        <v>647.18792270248446</v>
      </c>
      <c r="DA120" s="130" t="s">
        <v>1878</v>
      </c>
    </row>
    <row r="121" spans="1:105" ht="12" customHeight="1" x14ac:dyDescent="0.25">
      <c r="A121" s="97" t="s">
        <v>124</v>
      </c>
      <c r="B121" s="98">
        <v>0.90881833511664378</v>
      </c>
      <c r="C121" s="98">
        <v>0.95512581845437272</v>
      </c>
      <c r="D121" s="98">
        <v>1.0656200504268794</v>
      </c>
      <c r="E121" s="98">
        <v>1.24083635516102</v>
      </c>
      <c r="F121" s="98">
        <v>1.886460438898939</v>
      </c>
      <c r="G121" s="98">
        <v>3.4302447626249419</v>
      </c>
      <c r="H121" s="98">
        <v>5.3536484719479684</v>
      </c>
      <c r="I121" s="98">
        <v>7.839340006432181</v>
      </c>
      <c r="J121" s="98">
        <v>8.7626638219802118</v>
      </c>
      <c r="K121" s="98">
        <v>10.781696792339337</v>
      </c>
      <c r="L121" s="98">
        <v>12.330409216532752</v>
      </c>
      <c r="M121" s="98">
        <v>13.64021817619429</v>
      </c>
      <c r="N121" s="98">
        <v>13.612005344209289</v>
      </c>
      <c r="O121" s="98">
        <v>13.769099430257272</v>
      </c>
      <c r="P121" s="98">
        <v>14.2518944672776</v>
      </c>
      <c r="Q121" s="98">
        <v>14.681906116293241</v>
      </c>
      <c r="R121" s="98">
        <v>15.511057540007302</v>
      </c>
      <c r="S121" s="98">
        <v>17.383273233859533</v>
      </c>
      <c r="T121" s="98">
        <v>18.665821298984852</v>
      </c>
      <c r="U121" s="98">
        <v>19.631676323131241</v>
      </c>
      <c r="V121" s="98">
        <v>21.737176467673045</v>
      </c>
      <c r="W121" s="98">
        <v>24.671303176292589</v>
      </c>
      <c r="X121" s="98">
        <v>16.180882211262009</v>
      </c>
      <c r="Y121" s="98">
        <v>14.750267472771048</v>
      </c>
      <c r="DA121" s="63" t="s">
        <v>1879</v>
      </c>
    </row>
    <row r="122" spans="1:105" ht="12" customHeight="1" x14ac:dyDescent="0.25">
      <c r="A122" s="97" t="s">
        <v>123</v>
      </c>
      <c r="B122" s="98">
        <v>3.0646377849153392E-4</v>
      </c>
      <c r="C122" s="98">
        <v>2.2422922522758311E-4</v>
      </c>
      <c r="D122" s="98">
        <v>3.1161187971643159E-4</v>
      </c>
      <c r="E122" s="98">
        <v>2.3049164932854556E-4</v>
      </c>
      <c r="F122" s="98">
        <v>5.5318345642636367E-4</v>
      </c>
      <c r="G122" s="98">
        <v>1.6317103115824046E-3</v>
      </c>
      <c r="H122" s="98">
        <v>2.8328733763920322E-3</v>
      </c>
      <c r="I122" s="98">
        <v>6.099395346395909E-3</v>
      </c>
      <c r="J122" s="98">
        <v>6.6433562651739735E-3</v>
      </c>
      <c r="K122" s="98">
        <v>1.0128278296712418E-2</v>
      </c>
      <c r="L122" s="98">
        <v>1.4542468511709612E-2</v>
      </c>
      <c r="M122" s="98">
        <v>1.8109007920419137E-2</v>
      </c>
      <c r="N122" s="98">
        <v>1.6714153327273006E-2</v>
      </c>
      <c r="O122" s="98">
        <v>1.4909992763763485E-2</v>
      </c>
      <c r="P122" s="98">
        <v>1.9397681830534686E-2</v>
      </c>
      <c r="Q122" s="98">
        <v>1.9639438053000779E-2</v>
      </c>
      <c r="R122" s="98">
        <v>2.1991946703812399E-2</v>
      </c>
      <c r="S122" s="98">
        <v>2.5168311600756062E-2</v>
      </c>
      <c r="T122" s="98">
        <v>2.8930765195703236E-2</v>
      </c>
      <c r="U122" s="98">
        <v>3.0801563227900425E-2</v>
      </c>
      <c r="V122" s="98">
        <v>3.1826236943925272E-2</v>
      </c>
      <c r="W122" s="98">
        <v>4.4300332127851595E-2</v>
      </c>
      <c r="X122" s="98">
        <v>3.2633497228617844E-2</v>
      </c>
      <c r="Y122" s="98">
        <v>3.015281762828954E-2</v>
      </c>
      <c r="DA122" s="63" t="s">
        <v>1880</v>
      </c>
    </row>
    <row r="123" spans="1:105" ht="12" customHeight="1" x14ac:dyDescent="0.25">
      <c r="A123" s="100" t="s">
        <v>50</v>
      </c>
      <c r="B123" s="101">
        <v>7.7444861370748775E-5</v>
      </c>
      <c r="C123" s="101">
        <v>5.3700177995533315E-5</v>
      </c>
      <c r="D123" s="101">
        <v>6.8174259916013654E-5</v>
      </c>
      <c r="E123" s="101">
        <v>5.5866412258459301E-5</v>
      </c>
      <c r="F123" s="101">
        <v>1.298871544843621E-4</v>
      </c>
      <c r="G123" s="101">
        <v>3.4857789856033094E-4</v>
      </c>
      <c r="H123" s="101">
        <v>5.7291401749115078E-4</v>
      </c>
      <c r="I123" s="101">
        <v>1.4891484631840905E-3</v>
      </c>
      <c r="J123" s="101">
        <v>1.4905226660432982E-3</v>
      </c>
      <c r="K123" s="101">
        <v>2.0718028665530712E-3</v>
      </c>
      <c r="L123" s="101">
        <v>6.501606765293615E-3</v>
      </c>
      <c r="M123" s="101">
        <v>3.5729590726821052E-3</v>
      </c>
      <c r="N123" s="101">
        <v>4.265769762563325E-3</v>
      </c>
      <c r="O123" s="101">
        <v>3.9811705425152801E-3</v>
      </c>
      <c r="P123" s="101">
        <v>3.7156456362883276E-3</v>
      </c>
      <c r="Q123" s="101">
        <v>4.3333221663262372E-3</v>
      </c>
      <c r="R123" s="101">
        <v>4.5733638753809635E-3</v>
      </c>
      <c r="S123" s="101">
        <v>5.8824969582327346E-3</v>
      </c>
      <c r="T123" s="101">
        <v>6.7064288018979148E-3</v>
      </c>
      <c r="U123" s="101">
        <v>6.515422338834953E-3</v>
      </c>
      <c r="V123" s="101">
        <v>6.8632564717405189E-3</v>
      </c>
      <c r="W123" s="101">
        <v>9.7640873129392694E-3</v>
      </c>
      <c r="X123" s="101">
        <v>2.7379863956615686E-3</v>
      </c>
      <c r="Y123" s="101">
        <v>2.0035677830646599E-3</v>
      </c>
      <c r="DA123" s="131" t="s">
        <v>1881</v>
      </c>
    </row>
    <row r="124" spans="1:105" ht="12" customHeight="1" x14ac:dyDescent="0.25">
      <c r="A124" s="103" t="s">
        <v>52</v>
      </c>
      <c r="B124" s="104">
        <v>2.2901891712078515E-4</v>
      </c>
      <c r="C124" s="104">
        <v>1.7052904723204978E-4</v>
      </c>
      <c r="D124" s="104">
        <v>2.4343761980041791E-4</v>
      </c>
      <c r="E124" s="104">
        <v>1.7462523707008628E-4</v>
      </c>
      <c r="F124" s="104">
        <v>4.232963019420016E-4</v>
      </c>
      <c r="G124" s="104">
        <v>1.2831324130220738E-3</v>
      </c>
      <c r="H124" s="104">
        <v>2.2599593589008814E-3</v>
      </c>
      <c r="I124" s="104">
        <v>4.6102468832118189E-3</v>
      </c>
      <c r="J124" s="104">
        <v>5.1528335991306755E-3</v>
      </c>
      <c r="K124" s="104">
        <v>8.0564754301593461E-3</v>
      </c>
      <c r="L124" s="104">
        <v>8.0408617464159966E-3</v>
      </c>
      <c r="M124" s="104">
        <v>1.4536048847737031E-2</v>
      </c>
      <c r="N124" s="104">
        <v>1.2448383564709682E-2</v>
      </c>
      <c r="O124" s="104">
        <v>1.0928822221248205E-2</v>
      </c>
      <c r="P124" s="104">
        <v>1.5682036194246358E-2</v>
      </c>
      <c r="Q124" s="104">
        <v>1.5306115886674541E-2</v>
      </c>
      <c r="R124" s="104">
        <v>1.7418582828431436E-2</v>
      </c>
      <c r="S124" s="104">
        <v>1.9285814642523328E-2</v>
      </c>
      <c r="T124" s="104">
        <v>2.2224336393805319E-2</v>
      </c>
      <c r="U124" s="104">
        <v>2.4286140889065472E-2</v>
      </c>
      <c r="V124" s="104">
        <v>2.4962980472184756E-2</v>
      </c>
      <c r="W124" s="104">
        <v>3.4536244814912326E-2</v>
      </c>
      <c r="X124" s="104">
        <v>2.9895510832956274E-2</v>
      </c>
      <c r="Y124" s="104">
        <v>2.8149249845224881E-2</v>
      </c>
      <c r="DA124" s="132" t="s">
        <v>1882</v>
      </c>
    </row>
    <row r="125" spans="1:105" ht="12" customHeight="1" x14ac:dyDescent="0.25">
      <c r="A125" s="106" t="s">
        <v>122</v>
      </c>
      <c r="B125" s="101">
        <v>6.9686381277052529</v>
      </c>
      <c r="C125" s="101">
        <v>7.3783767464006536</v>
      </c>
      <c r="D125" s="101">
        <v>8.6809945616246935</v>
      </c>
      <c r="E125" s="101">
        <v>12.064524152913167</v>
      </c>
      <c r="F125" s="101">
        <v>18.693713333100611</v>
      </c>
      <c r="G125" s="101">
        <v>31.666799093161913</v>
      </c>
      <c r="H125" s="101">
        <v>56.283118592250034</v>
      </c>
      <c r="I125" s="101">
        <v>87.469938527838153</v>
      </c>
      <c r="J125" s="101">
        <v>123.11737556604066</v>
      </c>
      <c r="K125" s="101">
        <v>142.51254430079854</v>
      </c>
      <c r="L125" s="101">
        <v>180.78594349347549</v>
      </c>
      <c r="M125" s="101">
        <v>212.02200020469886</v>
      </c>
      <c r="N125" s="101">
        <v>247.74435559251617</v>
      </c>
      <c r="O125" s="101">
        <v>287.89655077765531</v>
      </c>
      <c r="P125" s="101">
        <v>285.18564913320068</v>
      </c>
      <c r="Q125" s="101">
        <v>325.0481385259942</v>
      </c>
      <c r="R125" s="101">
        <v>353.29982490504534</v>
      </c>
      <c r="S125" s="101">
        <v>405.73115820436817</v>
      </c>
      <c r="T125" s="101">
        <v>444.11742096671458</v>
      </c>
      <c r="U125" s="101">
        <v>482.69329046718474</v>
      </c>
      <c r="V125" s="101">
        <v>564.08531948678592</v>
      </c>
      <c r="W125" s="101">
        <v>614.75999833051378</v>
      </c>
      <c r="X125" s="101">
        <v>514.32854645143482</v>
      </c>
      <c r="Y125" s="101">
        <v>522.02819912453401</v>
      </c>
      <c r="DA125" s="131" t="s">
        <v>1883</v>
      </c>
    </row>
    <row r="126" spans="1:105" ht="12" customHeight="1" x14ac:dyDescent="0.25">
      <c r="A126" s="107" t="s">
        <v>121</v>
      </c>
      <c r="B126" s="104">
        <v>0.25539878704106878</v>
      </c>
      <c r="C126" s="104">
        <v>0.26352035739975865</v>
      </c>
      <c r="D126" s="104">
        <v>0.28984417329373441</v>
      </c>
      <c r="E126" s="104">
        <v>0.42061341193170843</v>
      </c>
      <c r="F126" s="104">
        <v>0.70070878287324545</v>
      </c>
      <c r="G126" s="104">
        <v>1.4146524969641934</v>
      </c>
      <c r="H126" s="104">
        <v>3.2396264354865947</v>
      </c>
      <c r="I126" s="104">
        <v>6.8569144353135432</v>
      </c>
      <c r="J126" s="104">
        <v>10.202295074871074</v>
      </c>
      <c r="K126" s="104">
        <v>12.952996911877495</v>
      </c>
      <c r="L126" s="104">
        <v>21.542781692493651</v>
      </c>
      <c r="M126" s="104">
        <v>28.129461147493387</v>
      </c>
      <c r="N126" s="104">
        <v>33.285971749727125</v>
      </c>
      <c r="O126" s="104">
        <v>36.841481103986794</v>
      </c>
      <c r="P126" s="104">
        <v>38.038948900567256</v>
      </c>
      <c r="Q126" s="104">
        <v>44.47763044063386</v>
      </c>
      <c r="R126" s="104">
        <v>50.501235329201357</v>
      </c>
      <c r="S126" s="104">
        <v>58.29212650496428</v>
      </c>
      <c r="T126" s="104">
        <v>69.45513557511677</v>
      </c>
      <c r="U126" s="104">
        <v>77.959623725403887</v>
      </c>
      <c r="V126" s="104">
        <v>87.401907446670407</v>
      </c>
      <c r="W126" s="104">
        <v>100.46415325208483</v>
      </c>
      <c r="X126" s="104">
        <v>102.85322262475799</v>
      </c>
      <c r="Y126" s="104">
        <v>110.37930328755112</v>
      </c>
      <c r="DA126" s="132" t="s">
        <v>1884</v>
      </c>
    </row>
    <row r="127" spans="1:105" ht="12" customHeight="1" x14ac:dyDescent="0.25">
      <c r="A127" s="108" t="s">
        <v>53</v>
      </c>
      <c r="B127" s="98">
        <v>6.4559149335356975E-2</v>
      </c>
      <c r="C127" s="98">
        <v>6.3119591387725035E-2</v>
      </c>
      <c r="D127" s="98">
        <v>6.3380923543786341E-2</v>
      </c>
      <c r="E127" s="98">
        <v>0.10197413192492523</v>
      </c>
      <c r="F127" s="98">
        <v>0.1645467865424097</v>
      </c>
      <c r="G127" s="98">
        <v>0.30201316207510676</v>
      </c>
      <c r="H127" s="98">
        <v>0.65487700102979773</v>
      </c>
      <c r="I127" s="98">
        <v>1.6741138359647629</v>
      </c>
      <c r="J127" s="98">
        <v>2.2910782100462925</v>
      </c>
      <c r="K127" s="98">
        <v>2.6448450408292445</v>
      </c>
      <c r="L127" s="98">
        <v>9.6313079192975586</v>
      </c>
      <c r="M127" s="98">
        <v>5.5401637537012665</v>
      </c>
      <c r="N127" s="98">
        <v>8.4978129680998364</v>
      </c>
      <c r="O127" s="98">
        <v>9.8365478435174882</v>
      </c>
      <c r="P127" s="98">
        <v>7.2782414931590029</v>
      </c>
      <c r="Q127" s="98">
        <v>9.8244177441729938</v>
      </c>
      <c r="R127" s="98">
        <v>10.503778406580139</v>
      </c>
      <c r="S127" s="98">
        <v>13.631430958491174</v>
      </c>
      <c r="T127" s="98">
        <v>16.11751040674821</v>
      </c>
      <c r="U127" s="98">
        <v>16.508739447793101</v>
      </c>
      <c r="V127" s="98">
        <v>18.857445025085099</v>
      </c>
      <c r="W127" s="98">
        <v>22.076230679631998</v>
      </c>
      <c r="X127" s="98">
        <v>8.654076852713553</v>
      </c>
      <c r="Y127" s="98">
        <v>7.5865614646842854</v>
      </c>
      <c r="DA127" s="63" t="s">
        <v>1885</v>
      </c>
    </row>
    <row r="128" spans="1:105" ht="12" customHeight="1" x14ac:dyDescent="0.25">
      <c r="A128" s="108" t="s">
        <v>52</v>
      </c>
      <c r="B128" s="98">
        <v>0.19083963770571177</v>
      </c>
      <c r="C128" s="98">
        <v>0.2004007660120336</v>
      </c>
      <c r="D128" s="98">
        <v>0.22646324974994805</v>
      </c>
      <c r="E128" s="98">
        <v>0.31863928000678321</v>
      </c>
      <c r="F128" s="98">
        <v>0.53616199633083572</v>
      </c>
      <c r="G128" s="98">
        <v>1.1126393348890866</v>
      </c>
      <c r="H128" s="98">
        <v>2.5847494344567972</v>
      </c>
      <c r="I128" s="98">
        <v>5.1828005993487798</v>
      </c>
      <c r="J128" s="98">
        <v>7.9112168648247811</v>
      </c>
      <c r="K128" s="98">
        <v>10.308151871048251</v>
      </c>
      <c r="L128" s="98">
        <v>11.911473773196093</v>
      </c>
      <c r="M128" s="98">
        <v>22.589297393792123</v>
      </c>
      <c r="N128" s="98">
        <v>24.788158781627292</v>
      </c>
      <c r="O128" s="98">
        <v>27.004933260469304</v>
      </c>
      <c r="P128" s="98">
        <v>30.760707407408255</v>
      </c>
      <c r="Q128" s="98">
        <v>34.653212696460869</v>
      </c>
      <c r="R128" s="98">
        <v>39.997456922621218</v>
      </c>
      <c r="S128" s="98">
        <v>44.660695546473107</v>
      </c>
      <c r="T128" s="98">
        <v>53.337625168368561</v>
      </c>
      <c r="U128" s="98">
        <v>61.45088427761079</v>
      </c>
      <c r="V128" s="98">
        <v>68.544462421585308</v>
      </c>
      <c r="W128" s="98">
        <v>78.387922572452837</v>
      </c>
      <c r="X128" s="98">
        <v>94.199145772044432</v>
      </c>
      <c r="Y128" s="98">
        <v>102.79274182286684</v>
      </c>
      <c r="DA128" s="63" t="s">
        <v>1886</v>
      </c>
    </row>
    <row r="129" spans="1:105" ht="12" customHeight="1" x14ac:dyDescent="0.25">
      <c r="A129" s="121" t="s">
        <v>54</v>
      </c>
      <c r="B129" s="122">
        <v>5.0237168545167163</v>
      </c>
      <c r="C129" s="122">
        <v>5.5559462331359226</v>
      </c>
      <c r="D129" s="122">
        <v>6.5350828584681118</v>
      </c>
      <c r="E129" s="122">
        <v>8.216168236325684</v>
      </c>
      <c r="F129" s="122">
        <v>11.370444848815644</v>
      </c>
      <c r="G129" s="122">
        <v>21.572757074616817</v>
      </c>
      <c r="H129" s="122">
        <v>37.802651076804231</v>
      </c>
      <c r="I129" s="122">
        <v>61.662510235249101</v>
      </c>
      <c r="J129" s="122">
        <v>85.639072838528421</v>
      </c>
      <c r="K129" s="122">
        <v>88.131191126814699</v>
      </c>
      <c r="L129" s="122">
        <v>129.813595741575</v>
      </c>
      <c r="M129" s="122">
        <v>139.94645396700699</v>
      </c>
      <c r="N129" s="122">
        <v>161.40227679806043</v>
      </c>
      <c r="O129" s="122">
        <v>179.58731765469852</v>
      </c>
      <c r="P129" s="122">
        <v>175.20171968591873</v>
      </c>
      <c r="Q129" s="122">
        <v>198.60054806566842</v>
      </c>
      <c r="R129" s="122">
        <v>206.48316731626926</v>
      </c>
      <c r="S129" s="122">
        <v>236.1279834549897</v>
      </c>
      <c r="T129" s="122">
        <v>255.7320174838203</v>
      </c>
      <c r="U129" s="122">
        <v>278.62746201050822</v>
      </c>
      <c r="V129" s="122">
        <v>325.22227652689753</v>
      </c>
      <c r="W129" s="122">
        <v>344.33714155265511</v>
      </c>
      <c r="X129" s="122">
        <v>431.47097303505075</v>
      </c>
      <c r="Y129" s="122">
        <v>433.02151400412299</v>
      </c>
      <c r="DA129" s="130" t="s">
        <v>1887</v>
      </c>
    </row>
    <row r="130" spans="1:105" ht="12" customHeight="1" x14ac:dyDescent="0.25">
      <c r="A130" s="97" t="s">
        <v>50</v>
      </c>
      <c r="B130" s="98">
        <v>2.3630135344005248</v>
      </c>
      <c r="C130" s="98">
        <v>2.4351817392502886</v>
      </c>
      <c r="D130" s="98">
        <v>2.9039440072817615</v>
      </c>
      <c r="E130" s="98">
        <v>3.5644324135387264</v>
      </c>
      <c r="F130" s="98">
        <v>5.6156044344578548</v>
      </c>
      <c r="G130" s="98">
        <v>9.5910328050862539</v>
      </c>
      <c r="H130" s="98">
        <v>15.100275860127198</v>
      </c>
      <c r="I130" s="98">
        <v>23.826182401074018</v>
      </c>
      <c r="J130" s="98">
        <v>29.195550835092433</v>
      </c>
      <c r="K130" s="98">
        <v>36.552085492911324</v>
      </c>
      <c r="L130" s="98">
        <v>44.036381150721162</v>
      </c>
      <c r="M130" s="98">
        <v>50.386724950631766</v>
      </c>
      <c r="N130" s="98">
        <v>53.602768898980536</v>
      </c>
      <c r="O130" s="98">
        <v>56.960520340740061</v>
      </c>
      <c r="P130" s="98">
        <v>61.678399707151016</v>
      </c>
      <c r="Q130" s="98">
        <v>63.717633852573627</v>
      </c>
      <c r="R130" s="98">
        <v>58.466428944844928</v>
      </c>
      <c r="S130" s="98">
        <v>64.776284610144032</v>
      </c>
      <c r="T130" s="98">
        <v>66.463563424044636</v>
      </c>
      <c r="U130" s="98">
        <v>71.353938580331402</v>
      </c>
      <c r="V130" s="98">
        <v>81.380618294381719</v>
      </c>
      <c r="W130" s="98">
        <v>77.400904501977834</v>
      </c>
      <c r="X130" s="98">
        <v>69.690421983201205</v>
      </c>
      <c r="Y130" s="98">
        <v>62.275250627970784</v>
      </c>
      <c r="DA130" s="63" t="s">
        <v>1888</v>
      </c>
    </row>
    <row r="131" spans="1:105" ht="12" customHeight="1" x14ac:dyDescent="0.25">
      <c r="A131" s="109" t="s">
        <v>120</v>
      </c>
      <c r="B131" s="33">
        <v>2.6607033201161916</v>
      </c>
      <c r="C131" s="33">
        <v>3.120764493885634</v>
      </c>
      <c r="D131" s="33">
        <v>3.6311388511863498</v>
      </c>
      <c r="E131" s="33">
        <v>4.6517358227869581</v>
      </c>
      <c r="F131" s="33">
        <v>5.7548404143577887</v>
      </c>
      <c r="G131" s="33">
        <v>11.981724269530561</v>
      </c>
      <c r="H131" s="33">
        <v>22.702375216677034</v>
      </c>
      <c r="I131" s="33">
        <v>37.83632783417508</v>
      </c>
      <c r="J131" s="33">
        <v>56.443522003435987</v>
      </c>
      <c r="K131" s="33">
        <v>51.579105633903374</v>
      </c>
      <c r="L131" s="33">
        <v>85.777214590853845</v>
      </c>
      <c r="M131" s="33">
        <v>89.559729016375229</v>
      </c>
      <c r="N131" s="33">
        <v>107.79950789907988</v>
      </c>
      <c r="O131" s="33">
        <v>122.62679731395846</v>
      </c>
      <c r="P131" s="33">
        <v>113.52331997876772</v>
      </c>
      <c r="Q131" s="33">
        <v>134.88291421309481</v>
      </c>
      <c r="R131" s="33">
        <v>148.01673837142434</v>
      </c>
      <c r="S131" s="33">
        <v>171.35169884484569</v>
      </c>
      <c r="T131" s="33">
        <v>189.26845405977565</v>
      </c>
      <c r="U131" s="33">
        <v>207.27352343017679</v>
      </c>
      <c r="V131" s="33">
        <v>243.84165823251584</v>
      </c>
      <c r="W131" s="33">
        <v>266.93623705067728</v>
      </c>
      <c r="X131" s="33">
        <v>361.78055105184956</v>
      </c>
      <c r="Y131" s="33">
        <v>370.74626337615223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1.3011747216494556</v>
      </c>
      <c r="C133" s="154">
        <f t="shared" si="22"/>
        <v>1.3437413218713201</v>
      </c>
      <c r="D133" s="154">
        <f t="shared" si="22"/>
        <v>1.3544519560275723</v>
      </c>
      <c r="E133" s="154">
        <f t="shared" si="22"/>
        <v>1.4136549503512355</v>
      </c>
      <c r="F133" s="154">
        <f t="shared" si="22"/>
        <v>1.3835318407865365</v>
      </c>
      <c r="G133" s="154">
        <f t="shared" si="22"/>
        <v>1.5149960015864479</v>
      </c>
      <c r="H133" s="154">
        <f t="shared" si="22"/>
        <v>1.5960547020030169</v>
      </c>
      <c r="I133" s="154">
        <f t="shared" si="22"/>
        <v>1.6185957081969595</v>
      </c>
      <c r="J133" s="154">
        <f t="shared" si="22"/>
        <v>1.6866374062294942</v>
      </c>
      <c r="K133" s="154">
        <f t="shared" si="22"/>
        <v>1.7718130561084708</v>
      </c>
      <c r="L133" s="154">
        <f t="shared" si="22"/>
        <v>1.7867680542774977</v>
      </c>
      <c r="M133" s="154">
        <f t="shared" si="22"/>
        <v>1.7000387880853725</v>
      </c>
      <c r="N133" s="154">
        <f t="shared" si="22"/>
        <v>1.7484814030160485</v>
      </c>
      <c r="O133" s="154">
        <f t="shared" si="22"/>
        <v>1.784740156917954</v>
      </c>
      <c r="P133" s="154">
        <f t="shared" si="22"/>
        <v>1.7736169925658327</v>
      </c>
      <c r="Q133" s="154">
        <f t="shared" si="22"/>
        <v>1.8212137557137735</v>
      </c>
      <c r="R133" s="154">
        <f t="shared" ref="R133:V133" si="23">IF(R115=0,"",R115/R97)</f>
        <v>1.9125006419513875</v>
      </c>
      <c r="S133" s="154">
        <f t="shared" si="23"/>
        <v>1.9060565736235913</v>
      </c>
      <c r="T133" s="154">
        <f t="shared" si="23"/>
        <v>1.9341887245142486</v>
      </c>
      <c r="U133" s="154">
        <f t="shared" si="23"/>
        <v>2.0039281289991036</v>
      </c>
      <c r="V133" s="154">
        <f t="shared" si="23"/>
        <v>1.992693851850122</v>
      </c>
      <c r="W133" s="154">
        <f t="shared" ref="W133:Y133" si="24">IF(W115=0,"",W115/W97)</f>
        <v>2.1464529283959131</v>
      </c>
      <c r="X133" s="154">
        <f t="shared" si="24"/>
        <v>2.2292329121942802</v>
      </c>
      <c r="Y133" s="154">
        <f t="shared" si="24"/>
        <v>2.3315122284629943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1.5644565458584587</v>
      </c>
      <c r="C134" s="155">
        <f t="shared" si="25"/>
        <v>1.5899238470275323</v>
      </c>
      <c r="D134" s="155">
        <f t="shared" si="25"/>
        <v>1.6359097254495902</v>
      </c>
      <c r="E134" s="155">
        <f t="shared" si="25"/>
        <v>1.7124522019004984</v>
      </c>
      <c r="F134" s="155">
        <f t="shared" si="25"/>
        <v>1.8241154848488641</v>
      </c>
      <c r="G134" s="155">
        <f t="shared" si="25"/>
        <v>1.9572293932776041</v>
      </c>
      <c r="H134" s="155">
        <f t="shared" si="25"/>
        <v>2.0651560537639972</v>
      </c>
      <c r="I134" s="155">
        <f t="shared" si="25"/>
        <v>2.1533654621980087</v>
      </c>
      <c r="J134" s="155">
        <f t="shared" si="25"/>
        <v>2.2244173273718144</v>
      </c>
      <c r="K134" s="155">
        <f t="shared" si="25"/>
        <v>2.2845952854098135</v>
      </c>
      <c r="L134" s="155">
        <f t="shared" si="25"/>
        <v>2.3370227430630806</v>
      </c>
      <c r="M134" s="155">
        <f t="shared" si="25"/>
        <v>2.3770125257049108</v>
      </c>
      <c r="N134" s="155">
        <f t="shared" si="25"/>
        <v>2.4238741189604109</v>
      </c>
      <c r="O134" s="155">
        <f t="shared" si="25"/>
        <v>2.4824896155944915</v>
      </c>
      <c r="P134" s="155">
        <f t="shared" si="25"/>
        <v>2.562457377296083</v>
      </c>
      <c r="Q134" s="155">
        <f t="shared" si="25"/>
        <v>2.6421976563315388</v>
      </c>
      <c r="R134" s="155">
        <f t="shared" ref="R134:V134" si="26">IF(R116=0,"",R116/R98)</f>
        <v>2.7229869045236224</v>
      </c>
      <c r="S134" s="155">
        <f t="shared" si="26"/>
        <v>2.8094149273405047</v>
      </c>
      <c r="T134" s="155">
        <f t="shared" si="26"/>
        <v>2.9059393078011615</v>
      </c>
      <c r="U134" s="155">
        <f t="shared" si="26"/>
        <v>3.0084233932702475</v>
      </c>
      <c r="V134" s="155">
        <f t="shared" si="26"/>
        <v>3.1146844545377586</v>
      </c>
      <c r="W134" s="155">
        <f t="shared" ref="W134:Y134" si="27">IF(W116=0,"",W116/W98)</f>
        <v>3.2254978049054785</v>
      </c>
      <c r="X134" s="155">
        <f t="shared" si="27"/>
        <v>3.3350845288374744</v>
      </c>
      <c r="Y134" s="155">
        <f t="shared" si="27"/>
        <v>3.4243892094110397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1.5644565458584587</v>
      </c>
      <c r="C135" s="156">
        <f t="shared" si="28"/>
        <v>1.5899238470275323</v>
      </c>
      <c r="D135" s="156">
        <f t="shared" si="28"/>
        <v>1.6359097254495902</v>
      </c>
      <c r="E135" s="156">
        <f t="shared" si="28"/>
        <v>1.7124522019004984</v>
      </c>
      <c r="F135" s="156">
        <f t="shared" si="28"/>
        <v>1.8241154848488641</v>
      </c>
      <c r="G135" s="156">
        <f t="shared" si="28"/>
        <v>1.9572293932776041</v>
      </c>
      <c r="H135" s="156">
        <f t="shared" si="28"/>
        <v>2.0651560537639972</v>
      </c>
      <c r="I135" s="156">
        <f t="shared" si="28"/>
        <v>2.1533654621980087</v>
      </c>
      <c r="J135" s="156">
        <f t="shared" si="28"/>
        <v>2.2244173273718144</v>
      </c>
      <c r="K135" s="156">
        <f t="shared" si="28"/>
        <v>2.2845952854098135</v>
      </c>
      <c r="L135" s="156">
        <f t="shared" si="28"/>
        <v>2.3370227430630806</v>
      </c>
      <c r="M135" s="156">
        <f t="shared" si="28"/>
        <v>2.3770125257049108</v>
      </c>
      <c r="N135" s="156">
        <f t="shared" si="28"/>
        <v>2.4238741189604109</v>
      </c>
      <c r="O135" s="156">
        <f t="shared" si="28"/>
        <v>2.4824896155944915</v>
      </c>
      <c r="P135" s="156">
        <f t="shared" si="28"/>
        <v>2.562457377296083</v>
      </c>
      <c r="Q135" s="156">
        <f t="shared" si="28"/>
        <v>2.6421976563315388</v>
      </c>
      <c r="R135" s="156">
        <f t="shared" ref="R135:V135" si="29">IF(R117=0,"",R117/R99)</f>
        <v>2.7229869045236224</v>
      </c>
      <c r="S135" s="156">
        <f t="shared" si="29"/>
        <v>2.8094149273405047</v>
      </c>
      <c r="T135" s="156">
        <f t="shared" si="29"/>
        <v>2.9059393078011615</v>
      </c>
      <c r="U135" s="156">
        <f t="shared" si="29"/>
        <v>3.0084233932702475</v>
      </c>
      <c r="V135" s="156">
        <f t="shared" si="29"/>
        <v>3.1146844545377586</v>
      </c>
      <c r="W135" s="156">
        <f t="shared" ref="W135:Y135" si="30">IF(W117=0,"",W117/W99)</f>
        <v>3.2254978049054785</v>
      </c>
      <c r="X135" s="156">
        <f t="shared" si="30"/>
        <v>3.3350845288374744</v>
      </c>
      <c r="Y135" s="156">
        <f t="shared" si="30"/>
        <v>3.4243892094110397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1.8130054223880809</v>
      </c>
      <c r="C136" s="155">
        <f t="shared" si="31"/>
        <v>1.8571268938345911</v>
      </c>
      <c r="D136" s="155">
        <f t="shared" si="31"/>
        <v>1.948518552952152</v>
      </c>
      <c r="E136" s="155">
        <f t="shared" si="31"/>
        <v>2.0545851363472729</v>
      </c>
      <c r="F136" s="155">
        <f t="shared" si="31"/>
        <v>2.2146225288319399</v>
      </c>
      <c r="G136" s="155">
        <f t="shared" si="31"/>
        <v>2.4512844727605505</v>
      </c>
      <c r="H136" s="155">
        <f t="shared" si="31"/>
        <v>2.6761700648631392</v>
      </c>
      <c r="I136" s="155">
        <f t="shared" si="31"/>
        <v>2.7970756440865832</v>
      </c>
      <c r="J136" s="155">
        <f t="shared" si="31"/>
        <v>2.8858681561583648</v>
      </c>
      <c r="K136" s="155">
        <f t="shared" si="31"/>
        <v>2.9868675271641472</v>
      </c>
      <c r="L136" s="155">
        <f t="shared" si="31"/>
        <v>3.0543683963382819</v>
      </c>
      <c r="M136" s="155">
        <f t="shared" si="31"/>
        <v>3.1044376865891654</v>
      </c>
      <c r="N136" s="155">
        <f t="shared" si="31"/>
        <v>3.16126835183521</v>
      </c>
      <c r="O136" s="155">
        <f t="shared" si="31"/>
        <v>3.2546325499463791</v>
      </c>
      <c r="P136" s="155">
        <f t="shared" si="31"/>
        <v>3.3562267962274457</v>
      </c>
      <c r="Q136" s="155">
        <f t="shared" si="31"/>
        <v>3.5161127001094936</v>
      </c>
      <c r="R136" s="155">
        <f t="shared" ref="R136:V136" si="32">IF(R118=0,"",R118/R100)</f>
        <v>3.6943727184156776</v>
      </c>
      <c r="S136" s="155">
        <f t="shared" si="32"/>
        <v>3.8290575661713446</v>
      </c>
      <c r="T136" s="155">
        <f t="shared" si="32"/>
        <v>3.9143243243930024</v>
      </c>
      <c r="U136" s="155">
        <f t="shared" si="32"/>
        <v>3.971146107664731</v>
      </c>
      <c r="V136" s="155">
        <f t="shared" si="32"/>
        <v>4.0007558200634659</v>
      </c>
      <c r="W136" s="155">
        <f t="shared" ref="W136:Y136" si="33">IF(W118=0,"",W118/W100)</f>
        <v>4.0351389071779726</v>
      </c>
      <c r="X136" s="155">
        <f t="shared" si="33"/>
        <v>4.05367589536755</v>
      </c>
      <c r="Y136" s="155">
        <f t="shared" si="33"/>
        <v>4.0812540948177816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1.8130054223880809</v>
      </c>
      <c r="C137" s="156">
        <f t="shared" si="34"/>
        <v>1.8571268938345911</v>
      </c>
      <c r="D137" s="156">
        <f t="shared" si="34"/>
        <v>1.948518552952152</v>
      </c>
      <c r="E137" s="156">
        <f t="shared" si="34"/>
        <v>2.0545851363472729</v>
      </c>
      <c r="F137" s="156">
        <f t="shared" si="34"/>
        <v>2.2146225288319399</v>
      </c>
      <c r="G137" s="156">
        <f t="shared" si="34"/>
        <v>2.4512844727605505</v>
      </c>
      <c r="H137" s="156">
        <f t="shared" si="34"/>
        <v>2.6761700648631392</v>
      </c>
      <c r="I137" s="156">
        <f t="shared" si="34"/>
        <v>2.7970756440865832</v>
      </c>
      <c r="J137" s="156">
        <f t="shared" si="34"/>
        <v>2.8858681561583648</v>
      </c>
      <c r="K137" s="156">
        <f t="shared" si="34"/>
        <v>2.9868675271641472</v>
      </c>
      <c r="L137" s="156">
        <f t="shared" si="34"/>
        <v>3.0543683963382819</v>
      </c>
      <c r="M137" s="156">
        <f t="shared" si="34"/>
        <v>3.1044376865891654</v>
      </c>
      <c r="N137" s="156">
        <f t="shared" si="34"/>
        <v>3.16126835183521</v>
      </c>
      <c r="O137" s="156">
        <f t="shared" si="34"/>
        <v>3.2546325499463791</v>
      </c>
      <c r="P137" s="156">
        <f t="shared" si="34"/>
        <v>3.3562267962274457</v>
      </c>
      <c r="Q137" s="156">
        <f t="shared" si="34"/>
        <v>3.5161127001094936</v>
      </c>
      <c r="R137" s="156">
        <f t="shared" ref="R137:V137" si="35">IF(R119=0,"",R119/R101)</f>
        <v>3.6943727184156776</v>
      </c>
      <c r="S137" s="156">
        <f t="shared" si="35"/>
        <v>3.8290575661713446</v>
      </c>
      <c r="T137" s="156">
        <f t="shared" si="35"/>
        <v>3.9143243243930024</v>
      </c>
      <c r="U137" s="156">
        <f t="shared" si="35"/>
        <v>3.971146107664731</v>
      </c>
      <c r="V137" s="156">
        <f t="shared" si="35"/>
        <v>4.0007558200634659</v>
      </c>
      <c r="W137" s="156">
        <f t="shared" ref="W137:Y137" si="36">IF(W119=0,"",W119/W101)</f>
        <v>4.0351389071779726</v>
      </c>
      <c r="X137" s="156">
        <f t="shared" si="36"/>
        <v>4.05367589536755</v>
      </c>
      <c r="Y137" s="156">
        <f t="shared" si="36"/>
        <v>4.0812540948177816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0.68003500500946878</v>
      </c>
      <c r="C138" s="155">
        <f t="shared" si="37"/>
        <v>0.68471145553717261</v>
      </c>
      <c r="D138" s="155">
        <f t="shared" si="37"/>
        <v>0.68999976465372281</v>
      </c>
      <c r="E138" s="155">
        <f t="shared" si="37"/>
        <v>0.69669736032087004</v>
      </c>
      <c r="F138" s="155">
        <f t="shared" si="37"/>
        <v>0.70198835470071719</v>
      </c>
      <c r="G138" s="155">
        <f t="shared" si="37"/>
        <v>0.70616389683652214</v>
      </c>
      <c r="H138" s="155">
        <f t="shared" si="37"/>
        <v>0.71105398913413143</v>
      </c>
      <c r="I138" s="155">
        <f t="shared" si="37"/>
        <v>0.71497740658572861</v>
      </c>
      <c r="J138" s="155">
        <f t="shared" si="37"/>
        <v>0.71815688957970458</v>
      </c>
      <c r="K138" s="155">
        <f t="shared" si="37"/>
        <v>0.7202495175233663</v>
      </c>
      <c r="L138" s="155">
        <f t="shared" si="37"/>
        <v>0.72050690661778083</v>
      </c>
      <c r="M138" s="155">
        <f t="shared" si="37"/>
        <v>0.72914875134848645</v>
      </c>
      <c r="N138" s="155">
        <f t="shared" si="37"/>
        <v>0.73109685869056928</v>
      </c>
      <c r="O138" s="155">
        <f t="shared" si="37"/>
        <v>0.73489030610287864</v>
      </c>
      <c r="P138" s="155">
        <f t="shared" si="37"/>
        <v>0.74382172245265876</v>
      </c>
      <c r="Q138" s="155">
        <f t="shared" si="37"/>
        <v>0.75165384597125606</v>
      </c>
      <c r="R138" s="155">
        <f t="shared" ref="R138:V138" si="38">IF(R120=0,"",R120/R102)</f>
        <v>0.76069404987299338</v>
      </c>
      <c r="S138" s="155">
        <f t="shared" si="38"/>
        <v>0.76820814317930419</v>
      </c>
      <c r="T138" s="155">
        <f t="shared" si="38"/>
        <v>0.77747617377762634</v>
      </c>
      <c r="U138" s="155">
        <f t="shared" si="38"/>
        <v>0.78653037917481028</v>
      </c>
      <c r="V138" s="155">
        <f t="shared" si="38"/>
        <v>0.79422510689885939</v>
      </c>
      <c r="W138" s="155">
        <f t="shared" ref="W138:Y138" si="39">IF(W120=0,"",W120/W102)</f>
        <v>0.80304343000713974</v>
      </c>
      <c r="X138" s="155">
        <f t="shared" si="39"/>
        <v>0.8186501949174888</v>
      </c>
      <c r="Y138" s="155">
        <f t="shared" si="39"/>
        <v>0.82784226088156354</v>
      </c>
      <c r="DA138" s="130" t="s">
        <v>2046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0.60696330582976343</v>
      </c>
      <c r="C139" s="156">
        <f t="shared" si="40"/>
        <v>0.61183247226402926</v>
      </c>
      <c r="D139" s="156">
        <f t="shared" si="40"/>
        <v>0.61642957151405142</v>
      </c>
      <c r="E139" s="156">
        <f t="shared" si="40"/>
        <v>0.62211195027556809</v>
      </c>
      <c r="F139" s="156">
        <f t="shared" si="40"/>
        <v>0.6287724508611412</v>
      </c>
      <c r="G139" s="156">
        <f t="shared" si="40"/>
        <v>0.63437595964134719</v>
      </c>
      <c r="H139" s="156">
        <f t="shared" si="40"/>
        <v>0.637606365486866</v>
      </c>
      <c r="I139" s="156">
        <f t="shared" si="40"/>
        <v>0.63961016583945252</v>
      </c>
      <c r="J139" s="156">
        <f t="shared" si="40"/>
        <v>0.6409478905721514</v>
      </c>
      <c r="K139" s="156">
        <f t="shared" si="40"/>
        <v>0.64310088687337674</v>
      </c>
      <c r="L139" s="156">
        <f t="shared" si="40"/>
        <v>0.64490992898469623</v>
      </c>
      <c r="M139" s="156">
        <f t="shared" si="40"/>
        <v>0.64745269519486881</v>
      </c>
      <c r="N139" s="156">
        <f t="shared" si="40"/>
        <v>0.65206264997582675</v>
      </c>
      <c r="O139" s="156">
        <f t="shared" si="40"/>
        <v>0.6612961956925173</v>
      </c>
      <c r="P139" s="156">
        <f t="shared" si="40"/>
        <v>0.67569827116305836</v>
      </c>
      <c r="Q139" s="156">
        <f t="shared" si="40"/>
        <v>0.6926817339683401</v>
      </c>
      <c r="R139" s="156">
        <f t="shared" ref="R139:V139" si="41">IF(R121=0,"",R121/R103)</f>
        <v>0.70958963310502987</v>
      </c>
      <c r="S139" s="156">
        <f t="shared" si="41"/>
        <v>0.72827555981712211</v>
      </c>
      <c r="T139" s="156">
        <f t="shared" si="41"/>
        <v>0.74431246655576111</v>
      </c>
      <c r="U139" s="156">
        <f t="shared" si="41"/>
        <v>0.75975858251713357</v>
      </c>
      <c r="V139" s="156">
        <f t="shared" si="41"/>
        <v>0.77436179732356569</v>
      </c>
      <c r="W139" s="156">
        <f t="shared" ref="W139:Y139" si="42">IF(W121=0,"",W121/W103)</f>
        <v>0.78674916105141379</v>
      </c>
      <c r="X139" s="156">
        <f t="shared" si="42"/>
        <v>0.79535919356762586</v>
      </c>
      <c r="Y139" s="156">
        <f t="shared" si="42"/>
        <v>0.80317562351771787</v>
      </c>
      <c r="DA139" s="63" t="s">
        <v>2047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0.85937380435110244</v>
      </c>
      <c r="C140" s="156">
        <f t="shared" si="43"/>
        <v>0.86574133506201845</v>
      </c>
      <c r="D140" s="156">
        <f t="shared" si="43"/>
        <v>0.87863847679323381</v>
      </c>
      <c r="E140" s="156">
        <f t="shared" si="43"/>
        <v>0.86827041265158189</v>
      </c>
      <c r="F140" s="156">
        <f t="shared" si="43"/>
        <v>0.87730163814235129</v>
      </c>
      <c r="G140" s="156">
        <f t="shared" si="43"/>
        <v>0.89093735771851634</v>
      </c>
      <c r="H140" s="156">
        <f t="shared" si="43"/>
        <v>0.89733472658549285</v>
      </c>
      <c r="I140" s="156">
        <f t="shared" si="43"/>
        <v>0.87967186860686053</v>
      </c>
      <c r="J140" s="156">
        <f t="shared" si="43"/>
        <v>0.88865561866255505</v>
      </c>
      <c r="K140" s="156">
        <f t="shared" si="43"/>
        <v>0.89867199621040583</v>
      </c>
      <c r="L140" s="156">
        <f t="shared" si="43"/>
        <v>0.80422347078365164</v>
      </c>
      <c r="M140" s="156">
        <f t="shared" si="43"/>
        <v>0.90416124430166767</v>
      </c>
      <c r="N140" s="156">
        <f t="shared" si="43"/>
        <v>0.87980555853048703</v>
      </c>
      <c r="O140" s="156">
        <f t="shared" si="43"/>
        <v>0.87546610725907004</v>
      </c>
      <c r="P140" s="156">
        <f t="shared" si="43"/>
        <v>0.91607285330307009</v>
      </c>
      <c r="Q140" s="156">
        <f t="shared" si="43"/>
        <v>0.91004885784789247</v>
      </c>
      <c r="R140" s="156">
        <f t="shared" ref="R140:V140" si="44">IF(R122=0,"",R122/R104)</f>
        <v>0.921796781073289</v>
      </c>
      <c r="S140" s="156">
        <f t="shared" si="44"/>
        <v>0.92216975394434975</v>
      </c>
      <c r="T140" s="156">
        <f t="shared" si="44"/>
        <v>0.93026594611578328</v>
      </c>
      <c r="U140" s="156">
        <f t="shared" si="44"/>
        <v>0.93937053972805185</v>
      </c>
      <c r="V140" s="156">
        <f t="shared" si="44"/>
        <v>0.9398032813719901</v>
      </c>
      <c r="W140" s="156">
        <f t="shared" ref="W140:Y140" si="45">IF(W122=0,"",W122/W104)</f>
        <v>0.94378274766334047</v>
      </c>
      <c r="X140" s="156">
        <f t="shared" si="45"/>
        <v>0.97927659178651982</v>
      </c>
      <c r="Y140" s="156">
        <f t="shared" si="45"/>
        <v>0.9841469410152911</v>
      </c>
      <c r="DA140" s="63" t="s">
        <v>2048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0.60696330582976343</v>
      </c>
      <c r="C141" s="157">
        <f t="shared" si="46"/>
        <v>0.60696330582976343</v>
      </c>
      <c r="D141" s="157">
        <f t="shared" si="46"/>
        <v>0.6129924156337514</v>
      </c>
      <c r="E141" s="157">
        <f t="shared" si="46"/>
        <v>0.61502882446864238</v>
      </c>
      <c r="F141" s="157">
        <f t="shared" si="46"/>
        <v>0.62670295736525727</v>
      </c>
      <c r="G141" s="157">
        <f t="shared" si="46"/>
        <v>0.63571861195180124</v>
      </c>
      <c r="H141" s="157">
        <f t="shared" si="46"/>
        <v>0.6386809975675265</v>
      </c>
      <c r="I141" s="157">
        <f t="shared" si="46"/>
        <v>0.64091583337705604</v>
      </c>
      <c r="J141" s="157">
        <f t="shared" si="46"/>
        <v>0.64166346703505583</v>
      </c>
      <c r="K141" s="157">
        <f t="shared" si="46"/>
        <v>0.64465889208997973</v>
      </c>
      <c r="L141" s="157">
        <f t="shared" si="46"/>
        <v>0.64745692138775524</v>
      </c>
      <c r="M141" s="157">
        <f t="shared" si="46"/>
        <v>0.65051988360244861</v>
      </c>
      <c r="N141" s="157">
        <f t="shared" si="46"/>
        <v>0.65134508443584105</v>
      </c>
      <c r="O141" s="157">
        <f t="shared" si="46"/>
        <v>0.65242659792960911</v>
      </c>
      <c r="P141" s="157">
        <f t="shared" si="46"/>
        <v>0.67645892745329739</v>
      </c>
      <c r="Q141" s="157">
        <f t="shared" si="46"/>
        <v>0.69062149172646037</v>
      </c>
      <c r="R141" s="157">
        <f t="shared" ref="R141:V141" si="47">IF(R123=0,"",R123/R105)</f>
        <v>0.71024755613533608</v>
      </c>
      <c r="S141" s="157">
        <f t="shared" si="47"/>
        <v>0.73469879250962589</v>
      </c>
      <c r="T141" s="157">
        <f t="shared" si="47"/>
        <v>0.75564373511590721</v>
      </c>
      <c r="U141" s="157">
        <f t="shared" si="47"/>
        <v>0.76621047980182311</v>
      </c>
      <c r="V141" s="157">
        <f t="shared" si="47"/>
        <v>0.77099600761028197</v>
      </c>
      <c r="W141" s="157">
        <f t="shared" ref="W141:Y141" si="48">IF(W123=0,"",W123/W105)</f>
        <v>0.78724382578365804</v>
      </c>
      <c r="X141" s="157">
        <f t="shared" si="48"/>
        <v>0.798578526480067</v>
      </c>
      <c r="Y141" s="157">
        <f t="shared" si="48"/>
        <v>0.80487770785757373</v>
      </c>
      <c r="DA141" s="131" t="s">
        <v>2049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0.68473599642204397</v>
      </c>
      <c r="C143" s="157">
        <f t="shared" si="52"/>
        <v>0.68939704934237811</v>
      </c>
      <c r="D143" s="157">
        <f t="shared" si="52"/>
        <v>0.69452798615545808</v>
      </c>
      <c r="E143" s="157">
        <f t="shared" si="52"/>
        <v>0.69969477082930709</v>
      </c>
      <c r="F143" s="157">
        <f t="shared" si="52"/>
        <v>0.70421885087381675</v>
      </c>
      <c r="G143" s="157">
        <f t="shared" si="52"/>
        <v>0.70750805388996052</v>
      </c>
      <c r="H143" s="157">
        <f t="shared" si="52"/>
        <v>0.70942041003675627</v>
      </c>
      <c r="I143" s="157">
        <f t="shared" si="52"/>
        <v>0.71054665704830622</v>
      </c>
      <c r="J143" s="157">
        <f t="shared" si="52"/>
        <v>0.71148074573440045</v>
      </c>
      <c r="K143" s="157">
        <f t="shared" si="52"/>
        <v>0.71242635789633413</v>
      </c>
      <c r="L143" s="157">
        <f t="shared" si="52"/>
        <v>0.7133904907605767</v>
      </c>
      <c r="M143" s="157">
        <f t="shared" si="52"/>
        <v>0.71466228589396008</v>
      </c>
      <c r="N143" s="157">
        <f t="shared" si="52"/>
        <v>0.71703304331845663</v>
      </c>
      <c r="O143" s="157">
        <f t="shared" si="52"/>
        <v>0.72128800382965175</v>
      </c>
      <c r="P143" s="157">
        <f t="shared" si="52"/>
        <v>0.7277994298659255</v>
      </c>
      <c r="Q143" s="157">
        <f t="shared" si="52"/>
        <v>0.73550806929315626</v>
      </c>
      <c r="R143" s="157">
        <f t="shared" ref="R143:V143" si="53">IF(R125=0,"",R125/R107)</f>
        <v>0.74340594522534098</v>
      </c>
      <c r="S143" s="157">
        <f t="shared" si="53"/>
        <v>0.75133822873184319</v>
      </c>
      <c r="T143" s="157">
        <f t="shared" si="53"/>
        <v>0.75913736247075492</v>
      </c>
      <c r="U143" s="157">
        <f t="shared" si="53"/>
        <v>0.76731671431925386</v>
      </c>
      <c r="V143" s="157">
        <f t="shared" si="53"/>
        <v>0.77616679329578708</v>
      </c>
      <c r="W143" s="157">
        <f t="shared" ref="W143:Y143" si="54">IF(W125=0,"",W125/W107)</f>
        <v>0.78463898680376065</v>
      </c>
      <c r="X143" s="157">
        <f t="shared" si="54"/>
        <v>0.79338516737220022</v>
      </c>
      <c r="Y143" s="157">
        <f t="shared" si="54"/>
        <v>0.80168423059645122</v>
      </c>
      <c r="DA143" s="131" t="s">
        <v>2051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0.89574979588371983</v>
      </c>
      <c r="C144" s="158">
        <f t="shared" si="55"/>
        <v>0.90242592066862937</v>
      </c>
      <c r="D144" s="158">
        <f t="shared" si="55"/>
        <v>0.91183621804918635</v>
      </c>
      <c r="E144" s="158">
        <f t="shared" si="55"/>
        <v>0.90562678492233839</v>
      </c>
      <c r="F144" s="158">
        <f t="shared" si="55"/>
        <v>0.91029239171301157</v>
      </c>
      <c r="G144" s="158">
        <f t="shared" si="55"/>
        <v>0.91904200248563483</v>
      </c>
      <c r="H144" s="158">
        <f t="shared" si="55"/>
        <v>0.92366970073630816</v>
      </c>
      <c r="I144" s="158">
        <f t="shared" si="55"/>
        <v>0.90974976908856209</v>
      </c>
      <c r="J144" s="158">
        <f t="shared" si="55"/>
        <v>0.91668706245107978</v>
      </c>
      <c r="K144" s="158">
        <f t="shared" si="55"/>
        <v>0.92400694119573334</v>
      </c>
      <c r="L144" s="158">
        <f t="shared" si="55"/>
        <v>0.84839088268339469</v>
      </c>
      <c r="M144" s="158">
        <f t="shared" si="55"/>
        <v>0.92748920464427986</v>
      </c>
      <c r="N144" s="158">
        <f t="shared" si="55"/>
        <v>0.90872074639989631</v>
      </c>
      <c r="O144" s="158">
        <f t="shared" si="55"/>
        <v>0.90603655937986083</v>
      </c>
      <c r="P144" s="158">
        <f t="shared" si="55"/>
        <v>0.93295663964238085</v>
      </c>
      <c r="Q144" s="158">
        <f t="shared" si="55"/>
        <v>0.92619906445202638</v>
      </c>
      <c r="R144" s="158">
        <f t="shared" ref="R144:V144" si="56">IF(R126=0,"",R126/R108)</f>
        <v>0.93306341456672115</v>
      </c>
      <c r="S144" s="158">
        <f t="shared" si="56"/>
        <v>0.92841567989011786</v>
      </c>
      <c r="T144" s="158">
        <f t="shared" si="56"/>
        <v>0.93264603189334694</v>
      </c>
      <c r="U144" s="158">
        <f t="shared" si="56"/>
        <v>0.94065334552762092</v>
      </c>
      <c r="V144" s="158">
        <f t="shared" si="56"/>
        <v>0.94156081985641793</v>
      </c>
      <c r="W144" s="158">
        <f t="shared" ref="W144:Y144" si="57">IF(W126=0,"",W126/W108)</f>
        <v>0.94315006732494089</v>
      </c>
      <c r="X144" s="158">
        <f t="shared" si="57"/>
        <v>0.97900910059662904</v>
      </c>
      <c r="Y144" s="158">
        <f t="shared" si="57"/>
        <v>0.98362436838161671</v>
      </c>
      <c r="DA144" s="132" t="s">
        <v>2052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0.68473599642204397</v>
      </c>
      <c r="C145" s="156">
        <f t="shared" si="58"/>
        <v>0.6889843463544808</v>
      </c>
      <c r="D145" s="156">
        <f t="shared" si="58"/>
        <v>0.69340437076462114</v>
      </c>
      <c r="E145" s="156">
        <f t="shared" si="58"/>
        <v>0.69938584322899222</v>
      </c>
      <c r="F145" s="156">
        <f t="shared" si="58"/>
        <v>0.70439451583872636</v>
      </c>
      <c r="G145" s="156">
        <f t="shared" si="58"/>
        <v>0.70790540270281443</v>
      </c>
      <c r="H145" s="156">
        <f t="shared" si="58"/>
        <v>0.70982179336954021</v>
      </c>
      <c r="I145" s="156">
        <f t="shared" si="58"/>
        <v>0.71107481070500034</v>
      </c>
      <c r="J145" s="156">
        <f t="shared" si="58"/>
        <v>0.71188817190655163</v>
      </c>
      <c r="K145" s="156">
        <f t="shared" si="58"/>
        <v>0.71286976935354929</v>
      </c>
      <c r="L145" s="156">
        <f t="shared" si="58"/>
        <v>0.7144333162658586</v>
      </c>
      <c r="M145" s="156">
        <f t="shared" si="58"/>
        <v>0.71584672818848649</v>
      </c>
      <c r="N145" s="156">
        <f t="shared" si="58"/>
        <v>0.71764038578400746</v>
      </c>
      <c r="O145" s="156">
        <f t="shared" si="58"/>
        <v>0.72024038082094133</v>
      </c>
      <c r="P145" s="156">
        <f t="shared" si="58"/>
        <v>0.72696886628062785</v>
      </c>
      <c r="Q145" s="156">
        <f t="shared" si="58"/>
        <v>0.73489512370349286</v>
      </c>
      <c r="R145" s="156">
        <f t="shared" ref="R145:V145" si="59">IF(R127=0,"",R127/R109)</f>
        <v>0.74354283506381014</v>
      </c>
      <c r="S145" s="156">
        <f t="shared" si="59"/>
        <v>0.75203862537193011</v>
      </c>
      <c r="T145" s="156">
        <f t="shared" si="59"/>
        <v>0.76265467533369746</v>
      </c>
      <c r="U145" s="156">
        <f t="shared" si="59"/>
        <v>0.7704542267253528</v>
      </c>
      <c r="V145" s="156">
        <f t="shared" si="59"/>
        <v>0.77659679856035702</v>
      </c>
      <c r="W145" s="156">
        <f t="shared" ref="W145:Y145" si="60">IF(W127=0,"",W127/W109)</f>
        <v>0.78474085042390274</v>
      </c>
      <c r="X145" s="156">
        <f t="shared" si="60"/>
        <v>0.79692408193955733</v>
      </c>
      <c r="Y145" s="156">
        <f t="shared" si="60"/>
        <v>0.80500986109480299</v>
      </c>
      <c r="DA145" s="63" t="s">
        <v>2053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0.68158569761434951</v>
      </c>
      <c r="C147" s="155">
        <f t="shared" si="64"/>
        <v>0.68846002421243135</v>
      </c>
      <c r="D147" s="155">
        <f t="shared" si="64"/>
        <v>0.68986067542511986</v>
      </c>
      <c r="E147" s="155">
        <f t="shared" si="64"/>
        <v>0.69391929280295905</v>
      </c>
      <c r="F147" s="155">
        <f t="shared" si="64"/>
        <v>0.68686096435924271</v>
      </c>
      <c r="G147" s="155">
        <f t="shared" si="64"/>
        <v>0.69621376433206139</v>
      </c>
      <c r="H147" s="155">
        <f t="shared" si="64"/>
        <v>0.70455970823722147</v>
      </c>
      <c r="I147" s="155">
        <f t="shared" si="64"/>
        <v>0.70740203314017258</v>
      </c>
      <c r="J147" s="155">
        <f t="shared" si="64"/>
        <v>0.71563258252332984</v>
      </c>
      <c r="K147" s="155">
        <f t="shared" si="64"/>
        <v>0.70382282224859549</v>
      </c>
      <c r="L147" s="155">
        <f t="shared" si="64"/>
        <v>0.71714222574970243</v>
      </c>
      <c r="M147" s="155">
        <f t="shared" si="64"/>
        <v>0.71421539125019451</v>
      </c>
      <c r="N147" s="155">
        <f t="shared" si="64"/>
        <v>0.72010700522784754</v>
      </c>
      <c r="O147" s="155">
        <f t="shared" si="64"/>
        <v>0.72441000571897651</v>
      </c>
      <c r="P147" s="155">
        <f t="shared" si="64"/>
        <v>0.72050564088044011</v>
      </c>
      <c r="Q147" s="155">
        <f t="shared" si="64"/>
        <v>0.72932843470690556</v>
      </c>
      <c r="R147" s="155">
        <f t="shared" ref="R147:V147" si="65">IF(R129=0,"",R129/R111)</f>
        <v>0.74091622479472052</v>
      </c>
      <c r="S147" s="155">
        <f t="shared" si="65"/>
        <v>0.74790965998198156</v>
      </c>
      <c r="T147" s="155">
        <f t="shared" si="65"/>
        <v>0.75745951620377294</v>
      </c>
      <c r="U147" s="155">
        <f t="shared" si="65"/>
        <v>0.76578860806057469</v>
      </c>
      <c r="V147" s="155">
        <f t="shared" si="65"/>
        <v>0.77595138953753384</v>
      </c>
      <c r="W147" s="155">
        <f t="shared" ref="W147:Y147" si="66">IF(W129=0,"",W129/W111)</f>
        <v>0.79215448301482283</v>
      </c>
      <c r="X147" s="155">
        <f t="shared" si="66"/>
        <v>0.82034981168933174</v>
      </c>
      <c r="Y147" s="155">
        <f t="shared" si="66"/>
        <v>0.83348060905190269</v>
      </c>
      <c r="DA147" s="130" t="s">
        <v>2055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0.61185672158595139</v>
      </c>
      <c r="C148" s="156">
        <f t="shared" si="67"/>
        <v>0.61317760435588009</v>
      </c>
      <c r="D148" s="156">
        <f t="shared" si="67"/>
        <v>0.61468643390421118</v>
      </c>
      <c r="E148" s="156">
        <f t="shared" si="67"/>
        <v>0.61616230262553662</v>
      </c>
      <c r="F148" s="156">
        <f t="shared" si="67"/>
        <v>0.61743012765885541</v>
      </c>
      <c r="G148" s="156">
        <f t="shared" si="67"/>
        <v>0.61816066368143596</v>
      </c>
      <c r="H148" s="156">
        <f t="shared" si="67"/>
        <v>0.61851095782861276</v>
      </c>
      <c r="I148" s="156">
        <f t="shared" si="67"/>
        <v>0.61865555260101113</v>
      </c>
      <c r="J148" s="156">
        <f t="shared" si="67"/>
        <v>0.61872839917577183</v>
      </c>
      <c r="K148" s="156">
        <f t="shared" si="67"/>
        <v>0.61880550241247456</v>
      </c>
      <c r="L148" s="156">
        <f t="shared" si="67"/>
        <v>0.6188829768201618</v>
      </c>
      <c r="M148" s="156">
        <f t="shared" si="67"/>
        <v>0.61895358808763357</v>
      </c>
      <c r="N148" s="156">
        <f t="shared" si="67"/>
        <v>0.61902626897810631</v>
      </c>
      <c r="O148" s="156">
        <f t="shared" si="67"/>
        <v>0.61910383735433394</v>
      </c>
      <c r="P148" s="156">
        <f t="shared" si="67"/>
        <v>0.61918694791087892</v>
      </c>
      <c r="Q148" s="156">
        <f t="shared" si="67"/>
        <v>0.61930453556016474</v>
      </c>
      <c r="R148" s="156">
        <f t="shared" ref="R148:V148" si="68">IF(R130=0,"",R130/R112)</f>
        <v>0.61950260837506477</v>
      </c>
      <c r="S148" s="156">
        <f t="shared" si="68"/>
        <v>0.61989646726061798</v>
      </c>
      <c r="T148" s="156">
        <f t="shared" si="68"/>
        <v>0.62052871500200446</v>
      </c>
      <c r="U148" s="156">
        <f t="shared" si="68"/>
        <v>0.62136808430160129</v>
      </c>
      <c r="V148" s="156">
        <f t="shared" si="68"/>
        <v>0.62224100335547161</v>
      </c>
      <c r="W148" s="156">
        <f t="shared" ref="W148:Y148" si="69">IF(W130=0,"",W130/W112)</f>
        <v>0.62301464982062704</v>
      </c>
      <c r="X148" s="156">
        <f t="shared" si="69"/>
        <v>0.62360098936781005</v>
      </c>
      <c r="Y148" s="156">
        <f t="shared" si="69"/>
        <v>0.62423711322718511</v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0.75833892741635744</v>
      </c>
      <c r="C149" s="159">
        <f t="shared" si="70"/>
        <v>0.76140463003337377</v>
      </c>
      <c r="D149" s="159">
        <f t="shared" si="70"/>
        <v>0.76464692507666143</v>
      </c>
      <c r="E149" s="159">
        <f t="shared" si="70"/>
        <v>0.7682033954268056</v>
      </c>
      <c r="F149" s="159">
        <f t="shared" si="70"/>
        <v>0.77152036715863515</v>
      </c>
      <c r="G149" s="159">
        <f t="shared" si="70"/>
        <v>0.77449415700607427</v>
      </c>
      <c r="H149" s="159">
        <f t="shared" si="70"/>
        <v>0.77640513937452527</v>
      </c>
      <c r="I149" s="159">
        <f t="shared" si="70"/>
        <v>0.77764966630614918</v>
      </c>
      <c r="J149" s="159">
        <f t="shared" si="70"/>
        <v>0.77871741135769046</v>
      </c>
      <c r="K149" s="159">
        <f t="shared" si="70"/>
        <v>0.77974026251410566</v>
      </c>
      <c r="L149" s="159">
        <f t="shared" si="70"/>
        <v>0.78078291703414482</v>
      </c>
      <c r="M149" s="159">
        <f t="shared" si="70"/>
        <v>0.78192139303533803</v>
      </c>
      <c r="N149" s="159">
        <f t="shared" si="70"/>
        <v>0.78374309580370116</v>
      </c>
      <c r="O149" s="159">
        <f t="shared" si="70"/>
        <v>0.78655528293109578</v>
      </c>
      <c r="P149" s="159">
        <f t="shared" si="70"/>
        <v>0.79081101239959672</v>
      </c>
      <c r="Q149" s="159">
        <f t="shared" si="70"/>
        <v>0.79614390763639498</v>
      </c>
      <c r="R149" s="159">
        <f t="shared" ref="R149:V149" si="71">IF(R131=0,"",R131/R113)</f>
        <v>0.80308642705689826</v>
      </c>
      <c r="S149" s="159">
        <f t="shared" si="71"/>
        <v>0.8112401145875926</v>
      </c>
      <c r="T149" s="159">
        <f t="shared" si="71"/>
        <v>0.82108526583466734</v>
      </c>
      <c r="U149" s="159">
        <f t="shared" si="71"/>
        <v>0.83238960687660513</v>
      </c>
      <c r="V149" s="159">
        <f t="shared" si="71"/>
        <v>0.84567172706078619</v>
      </c>
      <c r="W149" s="159">
        <f t="shared" ref="W149:Y149" si="72">IF(W131=0,"",W131/W113)</f>
        <v>0.85984135931116124</v>
      </c>
      <c r="X149" s="159">
        <f t="shared" si="72"/>
        <v>0.8734337575148039</v>
      </c>
      <c r="Y149" s="159">
        <f t="shared" si="72"/>
        <v>0.88320901964380605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14.159067040455632</v>
      </c>
      <c r="C151" s="117">
        <f t="shared" si="73"/>
        <v>14.616393994533517</v>
      </c>
      <c r="D151" s="117">
        <f t="shared" si="73"/>
        <v>17.048196446405548</v>
      </c>
      <c r="E151" s="117">
        <f t="shared" si="73"/>
        <v>20.552533390245152</v>
      </c>
      <c r="F151" s="117">
        <f t="shared" si="73"/>
        <v>31.954907342947351</v>
      </c>
      <c r="G151" s="117">
        <f t="shared" si="73"/>
        <v>55.276548261532774</v>
      </c>
      <c r="H151" s="117">
        <f t="shared" si="73"/>
        <v>86.683199886217068</v>
      </c>
      <c r="I151" s="117">
        <f t="shared" si="73"/>
        <v>134.13200212431303</v>
      </c>
      <c r="J151" s="117">
        <f t="shared" si="73"/>
        <v>160.7845543639786</v>
      </c>
      <c r="K151" s="117">
        <f t="shared" si="73"/>
        <v>200.35199056890548</v>
      </c>
      <c r="L151" s="117">
        <f t="shared" si="73"/>
        <v>238.51930310138192</v>
      </c>
      <c r="M151" s="117">
        <f t="shared" si="73"/>
        <v>270.73709996178803</v>
      </c>
      <c r="N151" s="117">
        <f t="shared" si="73"/>
        <v>283.93222885149277</v>
      </c>
      <c r="O151" s="117">
        <f t="shared" si="73"/>
        <v>298.08829280709836</v>
      </c>
      <c r="P151" s="117">
        <f t="shared" si="73"/>
        <v>318.89892873639371</v>
      </c>
      <c r="Q151" s="117">
        <f t="shared" si="73"/>
        <v>327.82395252426699</v>
      </c>
      <c r="R151" s="117">
        <f t="shared" ref="R151:V151" si="74">R152+R154+R156+R165</f>
        <v>307.09644603618483</v>
      </c>
      <c r="S151" s="117">
        <f t="shared" si="74"/>
        <v>339.14335403857592</v>
      </c>
      <c r="T151" s="117">
        <f t="shared" si="74"/>
        <v>349.24150312895256</v>
      </c>
      <c r="U151" s="117">
        <f t="shared" si="74"/>
        <v>371.66227240491776</v>
      </c>
      <c r="V151" s="117">
        <f t="shared" si="74"/>
        <v>419.70429026361586</v>
      </c>
      <c r="W151" s="117">
        <f t="shared" ref="W151:Y151" si="75">W152+W154+W156+W165</f>
        <v>411.09367185873185</v>
      </c>
      <c r="X151" s="117">
        <f t="shared" si="75"/>
        <v>348.99741193560482</v>
      </c>
      <c r="Y151" s="117">
        <f t="shared" si="75"/>
        <v>312.08313047003577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3.9560632385915726</v>
      </c>
      <c r="C156" s="122">
        <v>4.1244329641292312</v>
      </c>
      <c r="D156" s="122">
        <v>4.5672883695108428</v>
      </c>
      <c r="E156" s="122">
        <v>5.2695959697382868</v>
      </c>
      <c r="F156" s="122">
        <v>7.926761136350521</v>
      </c>
      <c r="G156" s="122">
        <v>14.286768422262158</v>
      </c>
      <c r="H156" s="122">
        <v>22.184782579487404</v>
      </c>
      <c r="I156" s="122">
        <v>32.386054324719225</v>
      </c>
      <c r="J156" s="122">
        <v>36.124245666503477</v>
      </c>
      <c r="K156" s="122">
        <v>44.299908022201564</v>
      </c>
      <c r="L156" s="122">
        <v>50.537998303646503</v>
      </c>
      <c r="M156" s="122">
        <v>55.672158233299932</v>
      </c>
      <c r="N156" s="122">
        <v>55.167155299544056</v>
      </c>
      <c r="O156" s="122">
        <v>55.023516978740616</v>
      </c>
      <c r="P156" s="122">
        <v>55.737110279419269</v>
      </c>
      <c r="Q156" s="122">
        <v>56.012999019870513</v>
      </c>
      <c r="R156" s="122">
        <v>57.766177976771523</v>
      </c>
      <c r="S156" s="122">
        <v>63.080198524444114</v>
      </c>
      <c r="T156" s="122">
        <v>66.276116952803775</v>
      </c>
      <c r="U156" s="122">
        <v>68.286718425108702</v>
      </c>
      <c r="V156" s="122">
        <v>74.183699369591849</v>
      </c>
      <c r="W156" s="122">
        <v>82.877971704270237</v>
      </c>
      <c r="X156" s="122">
        <v>53.755592220491359</v>
      </c>
      <c r="Y156" s="122">
        <v>48.524359755227188</v>
      </c>
      <c r="DA156" s="130" t="s">
        <v>2214</v>
      </c>
    </row>
    <row r="157" spans="1:105" ht="12" customHeight="1" x14ac:dyDescent="0.25">
      <c r="A157" s="97" t="s">
        <v>124</v>
      </c>
      <c r="B157" s="98">
        <v>3.9557261517925846</v>
      </c>
      <c r="C157" s="98">
        <v>4.124199228529668</v>
      </c>
      <c r="D157" s="98">
        <v>4.5669945525206321</v>
      </c>
      <c r="E157" s="98">
        <v>5.2693559942487251</v>
      </c>
      <c r="F157" s="98">
        <v>7.926213596121622</v>
      </c>
      <c r="G157" s="98">
        <v>14.285319828883864</v>
      </c>
      <c r="H157" s="98">
        <v>22.182412750387297</v>
      </c>
      <c r="I157" s="98">
        <v>32.379916018194606</v>
      </c>
      <c r="J157" s="98">
        <v>36.11810885412369</v>
      </c>
      <c r="K157" s="98">
        <v>44.2914175855324</v>
      </c>
      <c r="L157" s="98">
        <v>50.511469272140445</v>
      </c>
      <c r="M157" s="98">
        <v>55.657647844791221</v>
      </c>
      <c r="N157" s="98">
        <v>55.149853238248852</v>
      </c>
      <c r="O157" s="98">
        <v>55.007396026223553</v>
      </c>
      <c r="P157" s="98">
        <v>55.722599042578011</v>
      </c>
      <c r="Q157" s="98">
        <v>55.996422534146632</v>
      </c>
      <c r="R157" s="98">
        <v>57.749166673633944</v>
      </c>
      <c r="S157" s="98">
        <v>63.059045914553522</v>
      </c>
      <c r="T157" s="98">
        <v>66.252670032514956</v>
      </c>
      <c r="U157" s="98">
        <v>68.264253443905247</v>
      </c>
      <c r="V157" s="98">
        <v>74.160181949674453</v>
      </c>
      <c r="W157" s="98">
        <v>82.84520490913529</v>
      </c>
      <c r="X157" s="98">
        <v>53.746534368233071</v>
      </c>
      <c r="Y157" s="98">
        <v>48.517783393165942</v>
      </c>
      <c r="DA157" s="63" t="s">
        <v>2215</v>
      </c>
    </row>
    <row r="158" spans="1:105" ht="12" customHeight="1" x14ac:dyDescent="0.25">
      <c r="A158" s="97" t="s">
        <v>123</v>
      </c>
      <c r="B158" s="98">
        <v>3.3708679898816432E-4</v>
      </c>
      <c r="C158" s="98">
        <v>2.3373559956356299E-4</v>
      </c>
      <c r="D158" s="98">
        <v>2.9381699021107792E-4</v>
      </c>
      <c r="E158" s="98">
        <v>2.3997548956164539E-4</v>
      </c>
      <c r="F158" s="98">
        <v>5.4754022889879597E-4</v>
      </c>
      <c r="G158" s="98">
        <v>1.448593378294422E-3</v>
      </c>
      <c r="H158" s="98">
        <v>2.3698291001064808E-3</v>
      </c>
      <c r="I158" s="98">
        <v>6.1383065246204309E-3</v>
      </c>
      <c r="J158" s="98">
        <v>6.1368123797872548E-3</v>
      </c>
      <c r="K158" s="98">
        <v>8.4904366691631542E-3</v>
      </c>
      <c r="L158" s="98">
        <v>2.6529031506058898E-2</v>
      </c>
      <c r="M158" s="98">
        <v>1.4510388508712453E-2</v>
      </c>
      <c r="N158" s="98">
        <v>1.7302061295204365E-2</v>
      </c>
      <c r="O158" s="98">
        <v>1.6120952517061617E-2</v>
      </c>
      <c r="P158" s="98">
        <v>1.4511236841257102E-2</v>
      </c>
      <c r="Q158" s="98">
        <v>1.657648572388239E-2</v>
      </c>
      <c r="R158" s="98">
        <v>1.7011303137580334E-2</v>
      </c>
      <c r="S158" s="98">
        <v>2.1152609890590323E-2</v>
      </c>
      <c r="T158" s="98">
        <v>2.3446920288825557E-2</v>
      </c>
      <c r="U158" s="98">
        <v>2.2464981203451837E-2</v>
      </c>
      <c r="V158" s="98">
        <v>2.3517419917390113E-2</v>
      </c>
      <c r="W158" s="98">
        <v>3.2766795134946611E-2</v>
      </c>
      <c r="X158" s="98">
        <v>9.0578522582852056E-3</v>
      </c>
      <c r="Y158" s="98">
        <v>6.5763620612485736E-3</v>
      </c>
      <c r="DA158" s="63" t="s">
        <v>2216</v>
      </c>
    </row>
    <row r="159" spans="1:105" ht="12" customHeight="1" x14ac:dyDescent="0.25">
      <c r="A159" s="100" t="s">
        <v>50</v>
      </c>
      <c r="B159" s="101">
        <v>3.3708679898816432E-4</v>
      </c>
      <c r="C159" s="101">
        <v>2.3373559956356299E-4</v>
      </c>
      <c r="D159" s="101">
        <v>2.9381699021107792E-4</v>
      </c>
      <c r="E159" s="101">
        <v>2.3997548956164539E-4</v>
      </c>
      <c r="F159" s="101">
        <v>5.4754022889879597E-4</v>
      </c>
      <c r="G159" s="101">
        <v>1.448593378294422E-3</v>
      </c>
      <c r="H159" s="101">
        <v>2.3698291001064808E-3</v>
      </c>
      <c r="I159" s="101">
        <v>6.1383065246204309E-3</v>
      </c>
      <c r="J159" s="101">
        <v>6.1368123797872548E-3</v>
      </c>
      <c r="K159" s="101">
        <v>8.4904366691631542E-3</v>
      </c>
      <c r="L159" s="101">
        <v>2.6529031506058898E-2</v>
      </c>
      <c r="M159" s="101">
        <v>1.4510388508712453E-2</v>
      </c>
      <c r="N159" s="101">
        <v>1.7302061295204365E-2</v>
      </c>
      <c r="O159" s="101">
        <v>1.6120952517061617E-2</v>
      </c>
      <c r="P159" s="101">
        <v>1.4511236841257102E-2</v>
      </c>
      <c r="Q159" s="101">
        <v>1.657648572388239E-2</v>
      </c>
      <c r="R159" s="101">
        <v>1.7011303137580334E-2</v>
      </c>
      <c r="S159" s="101">
        <v>2.1152609890590323E-2</v>
      </c>
      <c r="T159" s="101">
        <v>2.3446920288825557E-2</v>
      </c>
      <c r="U159" s="101">
        <v>2.2464981203451837E-2</v>
      </c>
      <c r="V159" s="101">
        <v>2.3517419917390113E-2</v>
      </c>
      <c r="W159" s="101">
        <v>3.2766795134946611E-2</v>
      </c>
      <c r="X159" s="101">
        <v>9.0578522582852056E-3</v>
      </c>
      <c r="Y159" s="101">
        <v>6.5763620612485736E-3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10.20300380186406</v>
      </c>
      <c r="C165" s="122">
        <v>10.491961030404287</v>
      </c>
      <c r="D165" s="122">
        <v>12.480908076894705</v>
      </c>
      <c r="E165" s="122">
        <v>15.282937420506865</v>
      </c>
      <c r="F165" s="122">
        <v>24.02814620659683</v>
      </c>
      <c r="G165" s="122">
        <v>40.989779839270618</v>
      </c>
      <c r="H165" s="122">
        <v>64.498417306729664</v>
      </c>
      <c r="I165" s="122">
        <v>101.74594779959382</v>
      </c>
      <c r="J165" s="122">
        <v>124.66030869747512</v>
      </c>
      <c r="K165" s="122">
        <v>156.0520825467039</v>
      </c>
      <c r="L165" s="122">
        <v>187.98130479773542</v>
      </c>
      <c r="M165" s="122">
        <v>215.06494172848809</v>
      </c>
      <c r="N165" s="122">
        <v>228.76507355194869</v>
      </c>
      <c r="O165" s="122">
        <v>243.06477582835774</v>
      </c>
      <c r="P165" s="122">
        <v>263.16181845697446</v>
      </c>
      <c r="Q165" s="122">
        <v>271.81095350439648</v>
      </c>
      <c r="R165" s="122">
        <v>249.33026805941333</v>
      </c>
      <c r="S165" s="122">
        <v>276.06315551413184</v>
      </c>
      <c r="T165" s="122">
        <v>282.9653861761488</v>
      </c>
      <c r="U165" s="122">
        <v>303.37555397980907</v>
      </c>
      <c r="V165" s="122">
        <v>345.520590894024</v>
      </c>
      <c r="W165" s="122">
        <v>328.21570015446162</v>
      </c>
      <c r="X165" s="122">
        <v>295.24181971511348</v>
      </c>
      <c r="Y165" s="122">
        <v>263.55877071480859</v>
      </c>
      <c r="DA165" s="130" t="s">
        <v>2223</v>
      </c>
    </row>
    <row r="166" spans="1:105" ht="12" customHeight="1" x14ac:dyDescent="0.25">
      <c r="A166" s="97" t="s">
        <v>50</v>
      </c>
      <c r="B166" s="98">
        <v>10.20300380186406</v>
      </c>
      <c r="C166" s="98">
        <v>10.491961030404287</v>
      </c>
      <c r="D166" s="98">
        <v>12.480908076894705</v>
      </c>
      <c r="E166" s="98">
        <v>15.282937420506865</v>
      </c>
      <c r="F166" s="98">
        <v>24.02814620659683</v>
      </c>
      <c r="G166" s="98">
        <v>40.989779839270618</v>
      </c>
      <c r="H166" s="98">
        <v>64.498417306729664</v>
      </c>
      <c r="I166" s="98">
        <v>101.74594779959382</v>
      </c>
      <c r="J166" s="98">
        <v>124.66030869747512</v>
      </c>
      <c r="K166" s="98">
        <v>156.0520825467039</v>
      </c>
      <c r="L166" s="98">
        <v>187.98130479773542</v>
      </c>
      <c r="M166" s="98">
        <v>215.06494172848809</v>
      </c>
      <c r="N166" s="98">
        <v>228.76507355194869</v>
      </c>
      <c r="O166" s="98">
        <v>243.06477582835774</v>
      </c>
      <c r="P166" s="98">
        <v>263.16181845697446</v>
      </c>
      <c r="Q166" s="98">
        <v>271.81095350439648</v>
      </c>
      <c r="R166" s="98">
        <v>249.33026805941333</v>
      </c>
      <c r="S166" s="98">
        <v>276.06315551413184</v>
      </c>
      <c r="T166" s="98">
        <v>282.9653861761488</v>
      </c>
      <c r="U166" s="98">
        <v>303.37555397980907</v>
      </c>
      <c r="V166" s="98">
        <v>345.520590894024</v>
      </c>
      <c r="W166" s="98">
        <v>328.21570015446162</v>
      </c>
      <c r="X166" s="98">
        <v>295.24181971511348</v>
      </c>
      <c r="Y166" s="98">
        <v>263.55877071480859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7022.9503060815432</v>
      </c>
      <c r="C169" s="117">
        <f t="shared" si="78"/>
        <v>7473.3993249842188</v>
      </c>
      <c r="D169" s="117">
        <f t="shared" si="78"/>
        <v>6906.5411723975294</v>
      </c>
      <c r="E169" s="117">
        <f t="shared" si="78"/>
        <v>6777.5519478553397</v>
      </c>
      <c r="F169" s="117">
        <f t="shared" si="78"/>
        <v>5175.6200065292533</v>
      </c>
      <c r="G169" s="117">
        <f t="shared" si="78"/>
        <v>5488.0376234057312</v>
      </c>
      <c r="H169" s="117">
        <f t="shared" si="78"/>
        <v>5654.8709317303137</v>
      </c>
      <c r="I169" s="117">
        <f t="shared" si="78"/>
        <v>5463.1868007156436</v>
      </c>
      <c r="J169" s="117">
        <f t="shared" si="78"/>
        <v>5707.0248821621117</v>
      </c>
      <c r="K169" s="117">
        <f t="shared" si="78"/>
        <v>5509.5887168057325</v>
      </c>
      <c r="L169" s="117">
        <f t="shared" si="78"/>
        <v>6067.6565051551279</v>
      </c>
      <c r="M169" s="117">
        <f t="shared" si="78"/>
        <v>5251.1853661827945</v>
      </c>
      <c r="N169" s="117">
        <f t="shared" si="78"/>
        <v>5767.104624035911</v>
      </c>
      <c r="O169" s="117">
        <f t="shared" si="78"/>
        <v>6017.0024878258455</v>
      </c>
      <c r="P169" s="117">
        <f t="shared" si="78"/>
        <v>4946.6824936796056</v>
      </c>
      <c r="Q169" s="117">
        <f t="shared" si="78"/>
        <v>5138.169779241769</v>
      </c>
      <c r="R169" s="117">
        <f t="shared" ref="R169:V169" si="79">R170+R172+R174+R183</f>
        <v>5290.1832241846978</v>
      </c>
      <c r="S169" s="117">
        <f t="shared" si="79"/>
        <v>5241.1060454229228</v>
      </c>
      <c r="T169" s="117">
        <f t="shared" si="79"/>
        <v>5068.4349193057142</v>
      </c>
      <c r="U169" s="117">
        <f t="shared" si="79"/>
        <v>5016.7735252834273</v>
      </c>
      <c r="V169" s="117">
        <f t="shared" si="79"/>
        <v>4860.177339093284</v>
      </c>
      <c r="W169" s="117">
        <f t="shared" ref="W169:Y169" si="80">W170+W172+W174+W183</f>
        <v>5028.8575980694686</v>
      </c>
      <c r="X169" s="117">
        <f t="shared" si="80"/>
        <v>4331.607249383288</v>
      </c>
      <c r="Y169" s="117">
        <f t="shared" si="80"/>
        <v>4166.3591406006581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4666.1460290633995</v>
      </c>
      <c r="C170" s="122">
        <f t="shared" si="81"/>
        <v>5150.8906344865109</v>
      </c>
      <c r="D170" s="122">
        <f t="shared" si="81"/>
        <v>4653.2406062006949</v>
      </c>
      <c r="E170" s="122">
        <f t="shared" si="81"/>
        <v>4267.4123592786927</v>
      </c>
      <c r="F170" s="122">
        <f t="shared" si="81"/>
        <v>3040.7750774427564</v>
      </c>
      <c r="G170" s="122">
        <f t="shared" si="81"/>
        <v>3435.3145124295838</v>
      </c>
      <c r="H170" s="122">
        <f t="shared" si="81"/>
        <v>3533.8605278902696</v>
      </c>
      <c r="I170" s="122">
        <f t="shared" si="81"/>
        <v>3354.4125114335511</v>
      </c>
      <c r="J170" s="122">
        <f t="shared" si="81"/>
        <v>3572.2231532438773</v>
      </c>
      <c r="K170" s="122">
        <f t="shared" si="81"/>
        <v>3555.5405256896224</v>
      </c>
      <c r="L170" s="122">
        <f t="shared" si="81"/>
        <v>3837.6390677890049</v>
      </c>
      <c r="M170" s="122">
        <f t="shared" si="81"/>
        <v>2942.3991441742924</v>
      </c>
      <c r="N170" s="122">
        <f t="shared" si="81"/>
        <v>3316.7753833300253</v>
      </c>
      <c r="O170" s="122">
        <f t="shared" si="81"/>
        <v>3460.222997696841</v>
      </c>
      <c r="P170" s="122">
        <f t="shared" si="81"/>
        <v>2659.8228506192354</v>
      </c>
      <c r="Q170" s="122">
        <f t="shared" si="81"/>
        <v>2761.5228427810998</v>
      </c>
      <c r="R170" s="122">
        <f t="shared" si="81"/>
        <v>2923.6255706165216</v>
      </c>
      <c r="S170" s="122">
        <f t="shared" si="81"/>
        <v>2757.0536685673896</v>
      </c>
      <c r="T170" s="122">
        <f t="shared" si="81"/>
        <v>2590.0675053853565</v>
      </c>
      <c r="U170" s="122">
        <f t="shared" si="81"/>
        <v>2572.1287374533704</v>
      </c>
      <c r="V170" s="122">
        <f t="shared" si="81"/>
        <v>2307.1873885194404</v>
      </c>
      <c r="W170" s="122">
        <f t="shared" si="81"/>
        <v>2571.5527558249191</v>
      </c>
      <c r="X170" s="122">
        <f t="shared" si="81"/>
        <v>2284.3989138974612</v>
      </c>
      <c r="Y170" s="122">
        <f t="shared" si="81"/>
        <v>2266.911694310299</v>
      </c>
      <c r="DA170" s="130" t="s">
        <v>2378</v>
      </c>
    </row>
    <row r="171" spans="1:105" ht="12" customHeight="1" x14ac:dyDescent="0.25">
      <c r="A171" s="97" t="s">
        <v>53</v>
      </c>
      <c r="B171" s="98">
        <v>4666.1460290633995</v>
      </c>
      <c r="C171" s="98">
        <v>5150.8906344865109</v>
      </c>
      <c r="D171" s="98">
        <v>4653.2406062006949</v>
      </c>
      <c r="E171" s="98">
        <v>4267.4123592786927</v>
      </c>
      <c r="F171" s="98">
        <v>3040.7750774427564</v>
      </c>
      <c r="G171" s="98">
        <v>3435.3145124295838</v>
      </c>
      <c r="H171" s="98">
        <v>3533.8605278902696</v>
      </c>
      <c r="I171" s="98">
        <v>3354.4125114335511</v>
      </c>
      <c r="J171" s="98">
        <v>3572.2231532438773</v>
      </c>
      <c r="K171" s="98">
        <v>3555.5405256896224</v>
      </c>
      <c r="L171" s="98">
        <v>3837.6390677890049</v>
      </c>
      <c r="M171" s="98">
        <v>2942.3991441742924</v>
      </c>
      <c r="N171" s="98">
        <v>3316.7753833300253</v>
      </c>
      <c r="O171" s="98">
        <v>3460.222997696841</v>
      </c>
      <c r="P171" s="98">
        <v>2659.8228506192354</v>
      </c>
      <c r="Q171" s="98">
        <v>2761.5228427810998</v>
      </c>
      <c r="R171" s="98">
        <v>2923.6255706165216</v>
      </c>
      <c r="S171" s="98">
        <v>2757.0536685673896</v>
      </c>
      <c r="T171" s="98">
        <v>2590.0675053853565</v>
      </c>
      <c r="U171" s="98">
        <v>2572.1287374533704</v>
      </c>
      <c r="V171" s="98">
        <v>2307.1873885194404</v>
      </c>
      <c r="W171" s="98">
        <v>2571.5527558249191</v>
      </c>
      <c r="X171" s="98">
        <v>2284.3989138974612</v>
      </c>
      <c r="Y171" s="98">
        <v>2266.911694310299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206.64438580255444</v>
      </c>
      <c r="C172" s="122">
        <f t="shared" si="82"/>
        <v>221.30516624288845</v>
      </c>
      <c r="D172" s="122">
        <f t="shared" si="82"/>
        <v>149.09209800607434</v>
      </c>
      <c r="E172" s="122">
        <f t="shared" si="82"/>
        <v>387.94489633964673</v>
      </c>
      <c r="F172" s="122">
        <f t="shared" si="82"/>
        <v>83.45325884019995</v>
      </c>
      <c r="G172" s="122">
        <f t="shared" si="82"/>
        <v>85.056516581052833</v>
      </c>
      <c r="H172" s="122">
        <f t="shared" si="82"/>
        <v>114.08138615800506</v>
      </c>
      <c r="I172" s="122">
        <f t="shared" si="82"/>
        <v>56.471407895887808</v>
      </c>
      <c r="J172" s="122">
        <f t="shared" si="82"/>
        <v>68.4638482260589</v>
      </c>
      <c r="K172" s="122">
        <f t="shared" si="82"/>
        <v>106.88125058960131</v>
      </c>
      <c r="L172" s="122">
        <f t="shared" si="82"/>
        <v>115.17021876650041</v>
      </c>
      <c r="M172" s="122">
        <f t="shared" si="82"/>
        <v>110.08192897044646</v>
      </c>
      <c r="N172" s="122">
        <f t="shared" si="82"/>
        <v>107.8119034313804</v>
      </c>
      <c r="O172" s="122">
        <f t="shared" si="82"/>
        <v>110.66028900497255</v>
      </c>
      <c r="P172" s="122">
        <f t="shared" si="82"/>
        <v>105.10291616908799</v>
      </c>
      <c r="Q172" s="122">
        <f t="shared" si="82"/>
        <v>105.77876647387764</v>
      </c>
      <c r="R172" s="122">
        <f t="shared" si="82"/>
        <v>126.5084082757561</v>
      </c>
      <c r="S172" s="122">
        <f t="shared" si="82"/>
        <v>114.99346915754026</v>
      </c>
      <c r="T172" s="122">
        <f t="shared" si="82"/>
        <v>116.50975825679181</v>
      </c>
      <c r="U172" s="122">
        <f t="shared" si="82"/>
        <v>128.20459273707519</v>
      </c>
      <c r="V172" s="122">
        <f t="shared" si="82"/>
        <v>151.42709620777038</v>
      </c>
      <c r="W172" s="122">
        <f t="shared" si="82"/>
        <v>165.32482377937779</v>
      </c>
      <c r="X172" s="122">
        <f t="shared" si="82"/>
        <v>111.34964161437482</v>
      </c>
      <c r="Y172" s="122">
        <f t="shared" si="82"/>
        <v>115.16216767013502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206.64438580255444</v>
      </c>
      <c r="C173" s="98">
        <f>RES_hhdet_fech!C147</f>
        <v>221.30516624288845</v>
      </c>
      <c r="D173" s="98">
        <f>RES_hhdet_fech!D147</f>
        <v>149.09209800607434</v>
      </c>
      <c r="E173" s="98">
        <f>RES_hhdet_fech!E147</f>
        <v>387.94489633964673</v>
      </c>
      <c r="F173" s="98">
        <f>RES_hhdet_fech!F147</f>
        <v>83.45325884019995</v>
      </c>
      <c r="G173" s="98">
        <f>RES_hhdet_fech!G147</f>
        <v>85.056516581052833</v>
      </c>
      <c r="H173" s="98">
        <f>RES_hhdet_fech!H147</f>
        <v>114.08138615800506</v>
      </c>
      <c r="I173" s="98">
        <f>RES_hhdet_fech!I147</f>
        <v>56.471407895887808</v>
      </c>
      <c r="J173" s="98">
        <f>RES_hhdet_fech!J147</f>
        <v>68.4638482260589</v>
      </c>
      <c r="K173" s="98">
        <f>RES_hhdet_fech!K147</f>
        <v>106.88125058960131</v>
      </c>
      <c r="L173" s="98">
        <f>RES_hhdet_fech!L147</f>
        <v>115.17021876650041</v>
      </c>
      <c r="M173" s="98">
        <f>RES_hhdet_fech!M147</f>
        <v>110.08192897044646</v>
      </c>
      <c r="N173" s="98">
        <f>RES_hhdet_fech!N147</f>
        <v>107.8119034313804</v>
      </c>
      <c r="O173" s="98">
        <f>RES_hhdet_fech!O147</f>
        <v>110.66028900497255</v>
      </c>
      <c r="P173" s="98">
        <f>RES_hhdet_fech!P147</f>
        <v>105.10291616908799</v>
      </c>
      <c r="Q173" s="98">
        <f>RES_hhdet_fech!Q147</f>
        <v>105.77876647387764</v>
      </c>
      <c r="R173" s="98">
        <f>RES_hhdet_fech!R147</f>
        <v>126.5084082757561</v>
      </c>
      <c r="S173" s="98">
        <f>RES_hhdet_fech!S147</f>
        <v>114.99346915754026</v>
      </c>
      <c r="T173" s="98">
        <f>RES_hhdet_fech!T147</f>
        <v>116.50975825679181</v>
      </c>
      <c r="U173" s="98">
        <f>RES_hhdet_fech!U147</f>
        <v>128.20459273707519</v>
      </c>
      <c r="V173" s="98">
        <f>RES_hhdet_fech!V147</f>
        <v>151.42709620777038</v>
      </c>
      <c r="W173" s="98">
        <f>RES_hhdet_fech!W147</f>
        <v>165.32482377937779</v>
      </c>
      <c r="X173" s="98">
        <f>RES_hhdet_fech!X147</f>
        <v>111.34964161437482</v>
      </c>
      <c r="Y173" s="98">
        <f>RES_hhdet_fech!Y147</f>
        <v>115.16216767013502</v>
      </c>
      <c r="DA173" s="63" t="s">
        <v>2381</v>
      </c>
    </row>
    <row r="174" spans="1:105" ht="12" customHeight="1" x14ac:dyDescent="0.25">
      <c r="A174" s="121" t="s">
        <v>55</v>
      </c>
      <c r="B174" s="122">
        <v>1330.3157713151454</v>
      </c>
      <c r="C174" s="122">
        <v>1279.0936881915704</v>
      </c>
      <c r="D174" s="122">
        <v>1274.3160285067552</v>
      </c>
      <c r="E174" s="122">
        <v>1325.5666004886762</v>
      </c>
      <c r="F174" s="122">
        <v>1326.8542458601696</v>
      </c>
      <c r="G174" s="122">
        <v>1230.3587005896607</v>
      </c>
      <c r="H174" s="122">
        <v>1263.7832984732895</v>
      </c>
      <c r="I174" s="122">
        <v>1274.7398098884378</v>
      </c>
      <c r="J174" s="122">
        <v>1287.5659659754235</v>
      </c>
      <c r="K174" s="122">
        <v>1197.5454543215396</v>
      </c>
      <c r="L174" s="122">
        <v>1315.5805726051542</v>
      </c>
      <c r="M174" s="122">
        <v>1406.7998540929809</v>
      </c>
      <c r="N174" s="122">
        <v>1505.3587078600679</v>
      </c>
      <c r="O174" s="122">
        <v>1590.2694776148483</v>
      </c>
      <c r="P174" s="122">
        <v>1420.4869408772097</v>
      </c>
      <c r="Q174" s="122">
        <v>1481.607913560812</v>
      </c>
      <c r="R174" s="122">
        <v>1487.8596254934534</v>
      </c>
      <c r="S174" s="122">
        <v>1575.4006544262279</v>
      </c>
      <c r="T174" s="122">
        <v>1581.7905664800487</v>
      </c>
      <c r="U174" s="122">
        <v>1551.3929649713893</v>
      </c>
      <c r="V174" s="122">
        <v>1607.0041376434983</v>
      </c>
      <c r="W174" s="122">
        <v>1557.3106747797351</v>
      </c>
      <c r="X174" s="122">
        <v>1152.4395293376222</v>
      </c>
      <c r="Y174" s="122">
        <v>1071.9290722826991</v>
      </c>
      <c r="DA174" s="130" t="s">
        <v>2382</v>
      </c>
    </row>
    <row r="175" spans="1:105" ht="12" customHeight="1" x14ac:dyDescent="0.25">
      <c r="A175" s="97" t="s">
        <v>124</v>
      </c>
      <c r="B175" s="98">
        <v>1468.0350976835628</v>
      </c>
      <c r="C175" s="98">
        <v>1420.6167233541369</v>
      </c>
      <c r="D175" s="98">
        <v>1469.3231006425406</v>
      </c>
      <c r="E175" s="98">
        <v>1435.2599878708495</v>
      </c>
      <c r="F175" s="98">
        <v>1461.1661045073972</v>
      </c>
      <c r="G175" s="98">
        <v>1424.5463585953808</v>
      </c>
      <c r="H175" s="98">
        <v>1396.9907586874508</v>
      </c>
      <c r="I175" s="98">
        <v>1459.5325914263187</v>
      </c>
      <c r="J175" s="98">
        <v>1385.6565129511514</v>
      </c>
      <c r="K175" s="98">
        <v>1409.0313990231236</v>
      </c>
      <c r="L175" s="98">
        <v>1498.771624353009</v>
      </c>
      <c r="M175" s="98">
        <v>1626.3004821874167</v>
      </c>
      <c r="N175" s="98">
        <v>1629.2960359153521</v>
      </c>
      <c r="O175" s="98">
        <v>1629.2532378145279</v>
      </c>
      <c r="P175" s="98">
        <v>1614.7898092640357</v>
      </c>
      <c r="Q175" s="98">
        <v>1586.8327038999212</v>
      </c>
      <c r="R175" s="98">
        <v>1589.3471103449906</v>
      </c>
      <c r="S175" s="98">
        <v>1662.1708433633132</v>
      </c>
      <c r="T175" s="98">
        <v>1656.9692288418682</v>
      </c>
      <c r="U175" s="98">
        <v>1598.4668563329913</v>
      </c>
      <c r="V175" s="98">
        <v>1631.0614124767337</v>
      </c>
      <c r="W175" s="98">
        <v>1765.8954537844181</v>
      </c>
      <c r="X175" s="98">
        <v>1199.3030614129671</v>
      </c>
      <c r="Y175" s="98">
        <v>1067.7714354267109</v>
      </c>
      <c r="DA175" s="63" t="s">
        <v>2383</v>
      </c>
    </row>
    <row r="176" spans="1:105" ht="12" customHeight="1" x14ac:dyDescent="0.25">
      <c r="A176" s="97" t="s">
        <v>123</v>
      </c>
      <c r="B176" s="98">
        <v>1036.8519862400804</v>
      </c>
      <c r="C176" s="98">
        <v>1004.0666050327759</v>
      </c>
      <c r="D176" s="98">
        <v>1031.1539549032661</v>
      </c>
      <c r="E176" s="98">
        <v>1029.1025478666782</v>
      </c>
      <c r="F176" s="98">
        <v>1047.6155062179917</v>
      </c>
      <c r="G176" s="98">
        <v>1014.2763717604076</v>
      </c>
      <c r="H176" s="98">
        <v>992.31756394747833</v>
      </c>
      <c r="I176" s="98">
        <v>1061.0410901062514</v>
      </c>
      <c r="J176" s="98">
        <v>999.34286039661606</v>
      </c>
      <c r="K176" s="98">
        <v>1008.2559178558849</v>
      </c>
      <c r="L176" s="98">
        <v>1201.7193510113027</v>
      </c>
      <c r="M176" s="98">
        <v>1164.6582036212924</v>
      </c>
      <c r="N176" s="98">
        <v>1207.3308705645181</v>
      </c>
      <c r="O176" s="98">
        <v>1230.2459213296559</v>
      </c>
      <c r="P176" s="98">
        <v>1189.6773337182517</v>
      </c>
      <c r="Q176" s="98">
        <v>1206.6483626058209</v>
      </c>
      <c r="R176" s="98">
        <v>1222.3127576711395</v>
      </c>
      <c r="S176" s="98">
        <v>1311.6185709727504</v>
      </c>
      <c r="T176" s="98">
        <v>1324.85962447919</v>
      </c>
      <c r="U176" s="98">
        <v>1292.687416066924</v>
      </c>
      <c r="V176" s="98">
        <v>1344.1892846921389</v>
      </c>
      <c r="W176" s="98">
        <v>1471.433885529879</v>
      </c>
      <c r="X176" s="98">
        <v>973.76662962368687</v>
      </c>
      <c r="Y176" s="98">
        <v>871.21302724760744</v>
      </c>
      <c r="DA176" s="63" t="s">
        <v>2384</v>
      </c>
    </row>
    <row r="177" spans="1:105" ht="12" customHeight="1" x14ac:dyDescent="0.25">
      <c r="A177" s="100" t="s">
        <v>50</v>
      </c>
      <c r="B177" s="101">
        <v>370.97948471139756</v>
      </c>
      <c r="C177" s="101">
        <v>342.98233192986294</v>
      </c>
      <c r="D177" s="101">
        <v>323.35907533355112</v>
      </c>
      <c r="E177" s="101">
        <v>352.13871215831028</v>
      </c>
      <c r="F177" s="101">
        <v>344.33893599149491</v>
      </c>
      <c r="G177" s="101">
        <v>303.66542112008779</v>
      </c>
      <c r="H177" s="101">
        <v>281.95736546052558</v>
      </c>
      <c r="I177" s="101">
        <v>355.55199468844296</v>
      </c>
      <c r="J177" s="101">
        <v>310.52154134041194</v>
      </c>
      <c r="K177" s="101">
        <v>287.51123129624506</v>
      </c>
      <c r="L177" s="101">
        <v>667.34665323519971</v>
      </c>
      <c r="M177" s="101">
        <v>319.38696312538411</v>
      </c>
      <c r="N177" s="101">
        <v>416.21228664335098</v>
      </c>
      <c r="O177" s="101">
        <v>440.79124783203707</v>
      </c>
      <c r="P177" s="101">
        <v>308.60447894006268</v>
      </c>
      <c r="Q177" s="101">
        <v>350.83044067300904</v>
      </c>
      <c r="R177" s="101">
        <v>329.89813963300008</v>
      </c>
      <c r="S177" s="101">
        <v>384.7837598465261</v>
      </c>
      <c r="T177" s="101">
        <v>378.08661253795958</v>
      </c>
      <c r="U177" s="101">
        <v>335.2371837285126</v>
      </c>
      <c r="V177" s="101">
        <v>353.33787550610253</v>
      </c>
      <c r="W177" s="101">
        <v>388.80173674974338</v>
      </c>
      <c r="X177" s="101">
        <v>100.18675277122098</v>
      </c>
      <c r="Y177" s="101">
        <v>70.783257810039359</v>
      </c>
      <c r="DA177" s="131" t="s">
        <v>2385</v>
      </c>
    </row>
    <row r="178" spans="1:105" ht="12" customHeight="1" x14ac:dyDescent="0.25">
      <c r="A178" s="103" t="s">
        <v>52</v>
      </c>
      <c r="B178" s="104">
        <v>665.87250152868285</v>
      </c>
      <c r="C178" s="104">
        <v>661.08427310291302</v>
      </c>
      <c r="D178" s="104">
        <v>707.79487956971514</v>
      </c>
      <c r="E178" s="104">
        <v>676.96383570836781</v>
      </c>
      <c r="F178" s="104">
        <v>703.27657022649691</v>
      </c>
      <c r="G178" s="104">
        <v>710.61095064031997</v>
      </c>
      <c r="H178" s="104">
        <v>710.36019848695275</v>
      </c>
      <c r="I178" s="104">
        <v>705.48909541780858</v>
      </c>
      <c r="J178" s="104">
        <v>688.82131905620406</v>
      </c>
      <c r="K178" s="104">
        <v>720.74468655963994</v>
      </c>
      <c r="L178" s="104">
        <v>534.37269777610311</v>
      </c>
      <c r="M178" s="104">
        <v>845.27124049590839</v>
      </c>
      <c r="N178" s="104">
        <v>791.11858392116721</v>
      </c>
      <c r="O178" s="104">
        <v>789.45467349761884</v>
      </c>
      <c r="P178" s="104">
        <v>881.07285477818903</v>
      </c>
      <c r="Q178" s="104">
        <v>855.81792193281217</v>
      </c>
      <c r="R178" s="104">
        <v>892.41461803813911</v>
      </c>
      <c r="S178" s="104">
        <v>926.83481112622451</v>
      </c>
      <c r="T178" s="104">
        <v>946.77301194123015</v>
      </c>
      <c r="U178" s="104">
        <v>957.45023233841164</v>
      </c>
      <c r="V178" s="104">
        <v>990.85140918603656</v>
      </c>
      <c r="W178" s="104">
        <v>1082.6321487801358</v>
      </c>
      <c r="X178" s="104">
        <v>873.57987685246599</v>
      </c>
      <c r="Y178" s="104">
        <v>800.4297694375681</v>
      </c>
      <c r="DA178" s="132" t="s">
        <v>2386</v>
      </c>
    </row>
    <row r="179" spans="1:105" ht="12" customHeight="1" x14ac:dyDescent="0.25">
      <c r="A179" s="106" t="s">
        <v>122</v>
      </c>
      <c r="B179" s="101">
        <v>1323.7285765038921</v>
      </c>
      <c r="C179" s="101">
        <v>1271.613049925759</v>
      </c>
      <c r="D179" s="101">
        <v>1261.6287512578747</v>
      </c>
      <c r="E179" s="101">
        <v>1324.4055366056239</v>
      </c>
      <c r="F179" s="101">
        <v>1324.4359569553728</v>
      </c>
      <c r="G179" s="101">
        <v>1223.1291138778442</v>
      </c>
      <c r="H179" s="101">
        <v>1267.7104186988722</v>
      </c>
      <c r="I179" s="101">
        <v>1280.1567340591296</v>
      </c>
      <c r="J179" s="101">
        <v>1303.1474381157691</v>
      </c>
      <c r="K179" s="101">
        <v>1206.6361694332779</v>
      </c>
      <c r="L179" s="101">
        <v>1327.1461664901697</v>
      </c>
      <c r="M179" s="101">
        <v>1433.1697441246695</v>
      </c>
      <c r="N179" s="101">
        <v>1537.5619056876244</v>
      </c>
      <c r="O179" s="101">
        <v>1626.1457456706542</v>
      </c>
      <c r="P179" s="101">
        <v>1449.7919825848358</v>
      </c>
      <c r="Q179" s="101">
        <v>1514.985857299569</v>
      </c>
      <c r="R179" s="101">
        <v>1522.7107082319235</v>
      </c>
      <c r="S179" s="101">
        <v>1610.7809410764035</v>
      </c>
      <c r="T179" s="101">
        <v>1619.8144419471892</v>
      </c>
      <c r="U179" s="101">
        <v>1590.456484323822</v>
      </c>
      <c r="V179" s="101">
        <v>1644.9151042425185</v>
      </c>
      <c r="W179" s="101">
        <v>1588.3507189613242</v>
      </c>
      <c r="X179" s="101">
        <v>1188.727275747334</v>
      </c>
      <c r="Y179" s="101">
        <v>1107.6867318052218</v>
      </c>
      <c r="DA179" s="131" t="s">
        <v>2387</v>
      </c>
    </row>
    <row r="180" spans="1:105" ht="12" customHeight="1" x14ac:dyDescent="0.25">
      <c r="A180" s="107" t="s">
        <v>121</v>
      </c>
      <c r="B180" s="104">
        <v>1011.8948505374709</v>
      </c>
      <c r="C180" s="104">
        <v>971.42863342063799</v>
      </c>
      <c r="D180" s="104">
        <v>960.95989772341318</v>
      </c>
      <c r="E180" s="104">
        <v>1023.2032494653547</v>
      </c>
      <c r="F180" s="104">
        <v>1024.5291572269775</v>
      </c>
      <c r="G180" s="104">
        <v>941.55019322475448</v>
      </c>
      <c r="H180" s="104">
        <v>973.56434177177243</v>
      </c>
      <c r="I180" s="104">
        <v>999.94270410784907</v>
      </c>
      <c r="J180" s="104">
        <v>1011.7041723443282</v>
      </c>
      <c r="K180" s="104">
        <v>930.59448075173168</v>
      </c>
      <c r="L180" s="104">
        <v>1115.9037383663444</v>
      </c>
      <c r="M180" s="104">
        <v>1104.5820545991182</v>
      </c>
      <c r="N180" s="104">
        <v>1213.2318754525334</v>
      </c>
      <c r="O180" s="104">
        <v>1294.27776740894</v>
      </c>
      <c r="P180" s="104">
        <v>1130.5947024859311</v>
      </c>
      <c r="Q180" s="104">
        <v>1202.6799146950275</v>
      </c>
      <c r="R180" s="104">
        <v>1212.934941925045</v>
      </c>
      <c r="S180" s="104">
        <v>1303.4161900382451</v>
      </c>
      <c r="T180" s="104">
        <v>1318.5915359105963</v>
      </c>
      <c r="U180" s="104">
        <v>1297.6631793602928</v>
      </c>
      <c r="V180" s="104">
        <v>1356.3146667149258</v>
      </c>
      <c r="W180" s="104">
        <v>1321.4474113885722</v>
      </c>
      <c r="X180" s="104">
        <v>963.67900138604966</v>
      </c>
      <c r="Y180" s="104">
        <v>903.34656768844593</v>
      </c>
      <c r="DA180" s="132" t="s">
        <v>2388</v>
      </c>
    </row>
    <row r="181" spans="1:105" ht="12" customHeight="1" x14ac:dyDescent="0.25">
      <c r="A181" s="108" t="s">
        <v>53</v>
      </c>
      <c r="B181" s="98">
        <v>334.60922755381887</v>
      </c>
      <c r="C181" s="98">
        <v>304.76361376390162</v>
      </c>
      <c r="D181" s="98">
        <v>276.33094149988943</v>
      </c>
      <c r="E181" s="98">
        <v>321.21900501017598</v>
      </c>
      <c r="F181" s="98">
        <v>310.91459813706905</v>
      </c>
      <c r="G181" s="98">
        <v>260.96346494620428</v>
      </c>
      <c r="H181" s="98">
        <v>256.09248338396043</v>
      </c>
      <c r="I181" s="98">
        <v>312.34749785626553</v>
      </c>
      <c r="J181" s="98">
        <v>292.55323214695125</v>
      </c>
      <c r="K181" s="98">
        <v>246.29493362463029</v>
      </c>
      <c r="L181" s="98">
        <v>592.44019145288962</v>
      </c>
      <c r="M181" s="98">
        <v>281.86943899687355</v>
      </c>
      <c r="N181" s="98">
        <v>392.20516837244196</v>
      </c>
      <c r="O181" s="98">
        <v>434.71174467841098</v>
      </c>
      <c r="P181" s="98">
        <v>277.61987076201842</v>
      </c>
      <c r="Q181" s="98">
        <v>334.80675312051778</v>
      </c>
      <c r="R181" s="98">
        <v>316.58200458301104</v>
      </c>
      <c r="S181" s="98">
        <v>376.28506425265778</v>
      </c>
      <c r="T181" s="98">
        <v>374.19052757955723</v>
      </c>
      <c r="U181" s="98">
        <v>335.49721795522123</v>
      </c>
      <c r="V181" s="98">
        <v>354.79311231334435</v>
      </c>
      <c r="W181" s="98">
        <v>348.99420776775793</v>
      </c>
      <c r="X181" s="98">
        <v>99.610476556923871</v>
      </c>
      <c r="Y181" s="98">
        <v>75.864711411837774</v>
      </c>
      <c r="DA181" s="63" t="s">
        <v>2389</v>
      </c>
    </row>
    <row r="182" spans="1:105" ht="12" customHeight="1" x14ac:dyDescent="0.25">
      <c r="A182" s="108" t="s">
        <v>52</v>
      </c>
      <c r="B182" s="98">
        <v>677.28562298365216</v>
      </c>
      <c r="C182" s="98">
        <v>666.66501965673649</v>
      </c>
      <c r="D182" s="98">
        <v>684.6289562235238</v>
      </c>
      <c r="E182" s="98">
        <v>701.98424445517878</v>
      </c>
      <c r="F182" s="98">
        <v>713.61455908990843</v>
      </c>
      <c r="G182" s="98">
        <v>680.58672827855025</v>
      </c>
      <c r="H182" s="98">
        <v>717.47185838781206</v>
      </c>
      <c r="I182" s="98">
        <v>687.59520625158348</v>
      </c>
      <c r="J182" s="98">
        <v>719.15094019737683</v>
      </c>
      <c r="K182" s="98">
        <v>684.2995471271015</v>
      </c>
      <c r="L182" s="98">
        <v>523.46354691345505</v>
      </c>
      <c r="M182" s="98">
        <v>822.71261560224468</v>
      </c>
      <c r="N182" s="98">
        <v>821.02670708009146</v>
      </c>
      <c r="O182" s="98">
        <v>859.5660227305292</v>
      </c>
      <c r="P182" s="98">
        <v>852.97483172391287</v>
      </c>
      <c r="Q182" s="98">
        <v>867.87316157450994</v>
      </c>
      <c r="R182" s="98">
        <v>896.35293734203424</v>
      </c>
      <c r="S182" s="98">
        <v>927.1311257855873</v>
      </c>
      <c r="T182" s="98">
        <v>944.40100833103918</v>
      </c>
      <c r="U182" s="98">
        <v>962.16596140507158</v>
      </c>
      <c r="V182" s="98">
        <v>1001.5215544015814</v>
      </c>
      <c r="W182" s="98">
        <v>972.45320362081429</v>
      </c>
      <c r="X182" s="98">
        <v>864.06852482912575</v>
      </c>
      <c r="Y182" s="98">
        <v>827.48185627660826</v>
      </c>
      <c r="DA182" s="63" t="s">
        <v>2390</v>
      </c>
    </row>
    <row r="183" spans="1:105" ht="12" customHeight="1" x14ac:dyDescent="0.25">
      <c r="A183" s="121" t="s">
        <v>54</v>
      </c>
      <c r="B183" s="122">
        <v>819.8441199004435</v>
      </c>
      <c r="C183" s="122">
        <v>822.10983606324908</v>
      </c>
      <c r="D183" s="122">
        <v>829.89243968400513</v>
      </c>
      <c r="E183" s="122">
        <v>796.6280917483233</v>
      </c>
      <c r="F183" s="122">
        <v>724.53742438612721</v>
      </c>
      <c r="G183" s="122">
        <v>737.30789380543445</v>
      </c>
      <c r="H183" s="122">
        <v>743.14571920875039</v>
      </c>
      <c r="I183" s="122">
        <v>777.5630714977666</v>
      </c>
      <c r="J183" s="122">
        <v>778.77191471675201</v>
      </c>
      <c r="K183" s="122">
        <v>649.62148620496896</v>
      </c>
      <c r="L183" s="122">
        <v>799.26664599446872</v>
      </c>
      <c r="M183" s="122">
        <v>791.90443894507484</v>
      </c>
      <c r="N183" s="122">
        <v>837.15862941443731</v>
      </c>
      <c r="O183" s="122">
        <v>855.8497235091836</v>
      </c>
      <c r="P183" s="122">
        <v>761.26978601407222</v>
      </c>
      <c r="Q183" s="122">
        <v>789.26025642597926</v>
      </c>
      <c r="R183" s="122">
        <v>752.18961979896608</v>
      </c>
      <c r="S183" s="122">
        <v>793.65825327176526</v>
      </c>
      <c r="T183" s="122">
        <v>780.06708918351671</v>
      </c>
      <c r="U183" s="122">
        <v>765.04723012159252</v>
      </c>
      <c r="V183" s="122">
        <v>794.55871672257456</v>
      </c>
      <c r="W183" s="122">
        <v>734.66934368543627</v>
      </c>
      <c r="X183" s="122">
        <v>783.41916453382964</v>
      </c>
      <c r="Y183" s="122">
        <v>712.35620633752501</v>
      </c>
      <c r="DA183" s="130" t="s">
        <v>2391</v>
      </c>
    </row>
    <row r="184" spans="1:105" ht="12" customHeight="1" x14ac:dyDescent="0.25">
      <c r="A184" s="97" t="s">
        <v>50</v>
      </c>
      <c r="B184" s="98">
        <v>940.91450506178614</v>
      </c>
      <c r="C184" s="98">
        <v>903.9718470349718</v>
      </c>
      <c r="D184" s="98">
        <v>924.37914110571796</v>
      </c>
      <c r="E184" s="98">
        <v>870.47697194159127</v>
      </c>
      <c r="F184" s="98">
        <v>855.85769479955331</v>
      </c>
      <c r="G184" s="98">
        <v>835.18255519709828</v>
      </c>
      <c r="H184" s="98">
        <v>836.50198081435042</v>
      </c>
      <c r="I184" s="98">
        <v>890.82184106635543</v>
      </c>
      <c r="J184" s="98">
        <v>843.16795820655091</v>
      </c>
      <c r="K184" s="98">
        <v>858.74887217210971</v>
      </c>
      <c r="L184" s="98">
        <v>888.30133062984339</v>
      </c>
      <c r="M184" s="98">
        <v>934.71526689822008</v>
      </c>
      <c r="N184" s="98">
        <v>943.24669981651505</v>
      </c>
      <c r="O184" s="98">
        <v>946.11197154679462</v>
      </c>
      <c r="P184" s="98">
        <v>954.13321992553801</v>
      </c>
      <c r="Q184" s="98">
        <v>950.86486496475516</v>
      </c>
      <c r="R184" s="98">
        <v>876.65298320250565</v>
      </c>
      <c r="S184" s="98">
        <v>955.30718686623266</v>
      </c>
      <c r="T184" s="98">
        <v>938.78230703070028</v>
      </c>
      <c r="U184" s="98">
        <v>942.70682876257069</v>
      </c>
      <c r="V184" s="98">
        <v>1026.6593038313229</v>
      </c>
      <c r="W184" s="98">
        <v>983.45379827708507</v>
      </c>
      <c r="X184" s="98">
        <v>982.67730885891012</v>
      </c>
      <c r="Y184" s="98">
        <v>920.91570339996179</v>
      </c>
      <c r="DA184" s="63" t="s">
        <v>2392</v>
      </c>
    </row>
    <row r="185" spans="1:105" ht="12" customHeight="1" x14ac:dyDescent="0.25">
      <c r="A185" s="109" t="s">
        <v>120</v>
      </c>
      <c r="B185" s="33">
        <v>718.13144490243474</v>
      </c>
      <c r="C185" s="33">
        <v>755.79213210591274</v>
      </c>
      <c r="D185" s="33">
        <v>753.29114448099676</v>
      </c>
      <c r="E185" s="33">
        <v>736.90343678104909</v>
      </c>
      <c r="F185" s="33">
        <v>610.34696951937929</v>
      </c>
      <c r="G185" s="33">
        <v>659.7651658208265</v>
      </c>
      <c r="H185" s="33">
        <v>679.80067314755843</v>
      </c>
      <c r="I185" s="33">
        <v>706.46583743595738</v>
      </c>
      <c r="J185" s="33">
        <v>741.88566731746209</v>
      </c>
      <c r="K185" s="33">
        <v>533.58765123851822</v>
      </c>
      <c r="L185" s="33">
        <v>750.54340454107512</v>
      </c>
      <c r="M185" s="33">
        <v>714.33476626089248</v>
      </c>
      <c r="N185" s="33">
        <v>781.80158468126388</v>
      </c>
      <c r="O185" s="33">
        <v>810.23262552213623</v>
      </c>
      <c r="P185" s="33">
        <v>667.62711858108526</v>
      </c>
      <c r="Q185" s="33">
        <v>715.42110394334316</v>
      </c>
      <c r="R185" s="33">
        <v>701.2121653759931</v>
      </c>
      <c r="S185" s="33">
        <v>732.35163891626712</v>
      </c>
      <c r="T185" s="33">
        <v>723.25061881696979</v>
      </c>
      <c r="U185" s="33">
        <v>703.87434205959983</v>
      </c>
      <c r="V185" s="33">
        <v>720.66004944376255</v>
      </c>
      <c r="W185" s="33">
        <v>667.13261437054985</v>
      </c>
      <c r="X185" s="33">
        <v>742.78251606913091</v>
      </c>
      <c r="Y185" s="33">
        <v>675.97370879850723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9138.0854096736111</v>
      </c>
      <c r="C187" s="117">
        <f t="shared" si="83"/>
        <v>10042.315487826525</v>
      </c>
      <c r="D187" s="117">
        <f t="shared" si="83"/>
        <v>9354.5782003387958</v>
      </c>
      <c r="E187" s="117">
        <f t="shared" si="83"/>
        <v>9581.119862348356</v>
      </c>
      <c r="F187" s="117">
        <f t="shared" si="83"/>
        <v>7160.6350748450441</v>
      </c>
      <c r="G187" s="117">
        <f t="shared" si="83"/>
        <v>8314.3550560156782</v>
      </c>
      <c r="H187" s="117">
        <f t="shared" si="83"/>
        <v>9025.4833398083501</v>
      </c>
      <c r="I187" s="117">
        <f t="shared" si="83"/>
        <v>8842.6907087166164</v>
      </c>
      <c r="J187" s="117">
        <f t="shared" si="83"/>
        <v>9625.6816445370878</v>
      </c>
      <c r="K187" s="117">
        <f t="shared" si="83"/>
        <v>9761.9612222243159</v>
      </c>
      <c r="L187" s="117">
        <f t="shared" si="83"/>
        <v>10841.494807740231</v>
      </c>
      <c r="M187" s="117">
        <f t="shared" si="83"/>
        <v>8927.2188059370419</v>
      </c>
      <c r="N187" s="117">
        <f t="shared" si="83"/>
        <v>10083.675184374652</v>
      </c>
      <c r="O187" s="117">
        <f t="shared" si="83"/>
        <v>10738.78596429802</v>
      </c>
      <c r="P187" s="117">
        <f t="shared" si="83"/>
        <v>8773.5201276180778</v>
      </c>
      <c r="Q187" s="117">
        <f t="shared" si="83"/>
        <v>9357.7054811479084</v>
      </c>
      <c r="R187" s="117">
        <f t="shared" ref="R187:V187" si="84">R188+R190+R192+R201</f>
        <v>10117.478812293693</v>
      </c>
      <c r="S187" s="117">
        <f t="shared" si="84"/>
        <v>9989.8446309367082</v>
      </c>
      <c r="T187" s="117">
        <f t="shared" si="84"/>
        <v>9803.3096718553952</v>
      </c>
      <c r="U187" s="117">
        <f t="shared" si="84"/>
        <v>10053.253584133457</v>
      </c>
      <c r="V187" s="117">
        <f t="shared" si="84"/>
        <v>9684.8455025124749</v>
      </c>
      <c r="W187" s="117">
        <f t="shared" ref="W187:Y187" si="85">W188+W190+W192+W201</f>
        <v>10794.206117862248</v>
      </c>
      <c r="X187" s="117">
        <f t="shared" si="85"/>
        <v>9656.1614430245645</v>
      </c>
      <c r="Y187" s="117">
        <f t="shared" si="85"/>
        <v>9713.9172844790064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7299.9826990996889</v>
      </c>
      <c r="C188" s="122">
        <f t="shared" si="86"/>
        <v>8189.5238532008798</v>
      </c>
      <c r="D188" s="122">
        <f t="shared" si="86"/>
        <v>7612.2815625406638</v>
      </c>
      <c r="E188" s="122">
        <f t="shared" si="86"/>
        <v>7307.7396910641983</v>
      </c>
      <c r="F188" s="122">
        <f t="shared" si="86"/>
        <v>5546.7249047058349</v>
      </c>
      <c r="G188" s="122">
        <f t="shared" si="86"/>
        <v>6723.6985388803023</v>
      </c>
      <c r="H188" s="122">
        <f t="shared" si="86"/>
        <v>7297.9734623302256</v>
      </c>
      <c r="I188" s="122">
        <f t="shared" si="86"/>
        <v>7223.2760480858924</v>
      </c>
      <c r="J188" s="122">
        <f t="shared" si="86"/>
        <v>7946.1150793144607</v>
      </c>
      <c r="K188" s="122">
        <f t="shared" si="86"/>
        <v>8122.9711220740437</v>
      </c>
      <c r="L188" s="122">
        <f t="shared" si="86"/>
        <v>8968.6497810903056</v>
      </c>
      <c r="M188" s="122">
        <f t="shared" si="86"/>
        <v>6994.1196213257035</v>
      </c>
      <c r="N188" s="122">
        <f t="shared" si="86"/>
        <v>8039.4460100586439</v>
      </c>
      <c r="O188" s="122">
        <f t="shared" si="86"/>
        <v>8589.9676594236498</v>
      </c>
      <c r="P188" s="122">
        <f t="shared" si="86"/>
        <v>6815.6826858699578</v>
      </c>
      <c r="Q188" s="122">
        <f t="shared" si="86"/>
        <v>7296.4891831022296</v>
      </c>
      <c r="R188" s="122">
        <f t="shared" si="86"/>
        <v>7960.9941425191919</v>
      </c>
      <c r="S188" s="122">
        <f t="shared" si="86"/>
        <v>7745.707731952125</v>
      </c>
      <c r="T188" s="122">
        <f t="shared" si="86"/>
        <v>7526.5789737578025</v>
      </c>
      <c r="U188" s="122">
        <f t="shared" si="86"/>
        <v>7738.052264257386</v>
      </c>
      <c r="V188" s="122">
        <f t="shared" si="86"/>
        <v>7186.1606927270686</v>
      </c>
      <c r="W188" s="122">
        <f t="shared" si="86"/>
        <v>8294.5377691119102</v>
      </c>
      <c r="X188" s="122">
        <f t="shared" si="86"/>
        <v>7618.6634754325532</v>
      </c>
      <c r="Y188" s="122">
        <f t="shared" si="86"/>
        <v>7762.7879446838851</v>
      </c>
      <c r="DA188" s="130" t="s">
        <v>2546</v>
      </c>
    </row>
    <row r="189" spans="1:105" ht="12" customHeight="1" x14ac:dyDescent="0.25">
      <c r="A189" s="97" t="s">
        <v>53</v>
      </c>
      <c r="B189" s="98">
        <v>7299.9826990996889</v>
      </c>
      <c r="C189" s="98">
        <v>8189.5238532008798</v>
      </c>
      <c r="D189" s="98">
        <v>7612.2815625406638</v>
      </c>
      <c r="E189" s="98">
        <v>7307.7396910641983</v>
      </c>
      <c r="F189" s="98">
        <v>5546.7249047058349</v>
      </c>
      <c r="G189" s="98">
        <v>6723.6985388803023</v>
      </c>
      <c r="H189" s="98">
        <v>7297.9734623302256</v>
      </c>
      <c r="I189" s="98">
        <v>7223.2760480858924</v>
      </c>
      <c r="J189" s="98">
        <v>7946.1150793144607</v>
      </c>
      <c r="K189" s="98">
        <v>8122.9711220740437</v>
      </c>
      <c r="L189" s="98">
        <v>8968.6497810903056</v>
      </c>
      <c r="M189" s="98">
        <v>6994.1196213257035</v>
      </c>
      <c r="N189" s="98">
        <v>8039.4460100586439</v>
      </c>
      <c r="O189" s="98">
        <v>8589.9676594236498</v>
      </c>
      <c r="P189" s="98">
        <v>6815.6826858699578</v>
      </c>
      <c r="Q189" s="98">
        <v>7296.4891831022296</v>
      </c>
      <c r="R189" s="98">
        <v>7960.9941425191919</v>
      </c>
      <c r="S189" s="98">
        <v>7745.707731952125</v>
      </c>
      <c r="T189" s="98">
        <v>7526.5789737578025</v>
      </c>
      <c r="U189" s="98">
        <v>7738.052264257386</v>
      </c>
      <c r="V189" s="98">
        <v>7186.1606927270686</v>
      </c>
      <c r="W189" s="98">
        <v>8294.5377691119102</v>
      </c>
      <c r="X189" s="98">
        <v>7618.6634754325532</v>
      </c>
      <c r="Y189" s="98">
        <v>7762.7879446838851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374.64739196608582</v>
      </c>
      <c r="C190" s="122">
        <f t="shared" si="87"/>
        <v>410.99177597420316</v>
      </c>
      <c r="D190" s="122">
        <f t="shared" si="87"/>
        <v>290.50871906339643</v>
      </c>
      <c r="E190" s="122">
        <f t="shared" si="87"/>
        <v>797.06581774122174</v>
      </c>
      <c r="F190" s="122">
        <f t="shared" si="87"/>
        <v>184.81746713195005</v>
      </c>
      <c r="G190" s="122">
        <f t="shared" si="87"/>
        <v>208.49771840223508</v>
      </c>
      <c r="H190" s="122">
        <f t="shared" si="87"/>
        <v>305.30119059414528</v>
      </c>
      <c r="I190" s="122">
        <f t="shared" si="87"/>
        <v>157.95479961286654</v>
      </c>
      <c r="J190" s="122">
        <f t="shared" si="87"/>
        <v>197.57763944364271</v>
      </c>
      <c r="K190" s="122">
        <f t="shared" si="87"/>
        <v>319.24013664877401</v>
      </c>
      <c r="L190" s="122">
        <f t="shared" si="87"/>
        <v>351.77227639976496</v>
      </c>
      <c r="M190" s="122">
        <f t="shared" si="87"/>
        <v>341.74248890828568</v>
      </c>
      <c r="N190" s="122">
        <f t="shared" si="87"/>
        <v>340.82235826873671</v>
      </c>
      <c r="O190" s="122">
        <f t="shared" si="87"/>
        <v>360.15857858205703</v>
      </c>
      <c r="P190" s="122">
        <f t="shared" si="87"/>
        <v>352.74922360833995</v>
      </c>
      <c r="Q190" s="122">
        <f t="shared" si="87"/>
        <v>371.93006420071748</v>
      </c>
      <c r="R190" s="122">
        <f t="shared" si="87"/>
        <v>467.36921218414545</v>
      </c>
      <c r="S190" s="122">
        <f t="shared" si="87"/>
        <v>440.31661313797071</v>
      </c>
      <c r="T190" s="122">
        <f t="shared" si="87"/>
        <v>456.05698077370869</v>
      </c>
      <c r="U190" s="122">
        <f t="shared" si="87"/>
        <v>509.11916943257819</v>
      </c>
      <c r="V190" s="122">
        <f t="shared" si="87"/>
        <v>605.82283646854762</v>
      </c>
      <c r="W190" s="122">
        <f t="shared" si="87"/>
        <v>667.10862875450937</v>
      </c>
      <c r="X190" s="122">
        <f t="shared" si="87"/>
        <v>451.37535817000668</v>
      </c>
      <c r="Y190" s="122">
        <f t="shared" si="87"/>
        <v>470.00606837183051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374.64739196608582</v>
      </c>
      <c r="C191" s="98">
        <f>RES_hhdet_tesh!C147</f>
        <v>410.99177597420316</v>
      </c>
      <c r="D191" s="98">
        <f>RES_hhdet_tesh!D147</f>
        <v>290.50871906339643</v>
      </c>
      <c r="E191" s="98">
        <f>RES_hhdet_tesh!E147</f>
        <v>797.06581774122174</v>
      </c>
      <c r="F191" s="98">
        <f>RES_hhdet_tesh!F147</f>
        <v>184.81746713195005</v>
      </c>
      <c r="G191" s="98">
        <f>RES_hhdet_tesh!G147</f>
        <v>208.49771840223508</v>
      </c>
      <c r="H191" s="98">
        <f>RES_hhdet_tesh!H147</f>
        <v>305.30119059414528</v>
      </c>
      <c r="I191" s="98">
        <f>RES_hhdet_tesh!I147</f>
        <v>157.95479961286654</v>
      </c>
      <c r="J191" s="98">
        <f>RES_hhdet_tesh!J147</f>
        <v>197.57763944364271</v>
      </c>
      <c r="K191" s="98">
        <f>RES_hhdet_tesh!K147</f>
        <v>319.24013664877401</v>
      </c>
      <c r="L191" s="98">
        <f>RES_hhdet_tesh!L147</f>
        <v>351.77227639976496</v>
      </c>
      <c r="M191" s="98">
        <f>RES_hhdet_tesh!M147</f>
        <v>341.74248890828568</v>
      </c>
      <c r="N191" s="98">
        <f>RES_hhdet_tesh!N147</f>
        <v>340.82235826873671</v>
      </c>
      <c r="O191" s="98">
        <f>RES_hhdet_tesh!O147</f>
        <v>360.15857858205703</v>
      </c>
      <c r="P191" s="98">
        <f>RES_hhdet_tesh!P147</f>
        <v>352.74922360833995</v>
      </c>
      <c r="Q191" s="98">
        <f>RES_hhdet_tesh!Q147</f>
        <v>371.93006420071748</v>
      </c>
      <c r="R191" s="98">
        <f>RES_hhdet_tesh!R147</f>
        <v>467.36921218414545</v>
      </c>
      <c r="S191" s="98">
        <f>RES_hhdet_tesh!S147</f>
        <v>440.31661313797071</v>
      </c>
      <c r="T191" s="98">
        <f>RES_hhdet_tesh!T147</f>
        <v>456.05698077370869</v>
      </c>
      <c r="U191" s="98">
        <f>RES_hhdet_tesh!U147</f>
        <v>509.11916943257819</v>
      </c>
      <c r="V191" s="98">
        <f>RES_hhdet_tesh!V147</f>
        <v>605.82283646854762</v>
      </c>
      <c r="W191" s="98">
        <f>RES_hhdet_tesh!W147</f>
        <v>667.10862875450937</v>
      </c>
      <c r="X191" s="98">
        <f>RES_hhdet_tesh!X147</f>
        <v>451.37535817000668</v>
      </c>
      <c r="Y191" s="98">
        <f>RES_hhdet_tesh!Y147</f>
        <v>470.00606837183051</v>
      </c>
      <c r="DA191" s="63" t="s">
        <v>2549</v>
      </c>
    </row>
    <row r="192" spans="1:105" ht="12" customHeight="1" x14ac:dyDescent="0.25">
      <c r="A192" s="121" t="s">
        <v>55</v>
      </c>
      <c r="B192" s="122">
        <v>904.66129221047026</v>
      </c>
      <c r="C192" s="122">
        <v>875.81010101006063</v>
      </c>
      <c r="D192" s="122">
        <v>879.27775976412784</v>
      </c>
      <c r="E192" s="122">
        <v>923.51875148996976</v>
      </c>
      <c r="F192" s="122">
        <v>931.4362289790414</v>
      </c>
      <c r="G192" s="122">
        <v>868.83489451511457</v>
      </c>
      <c r="H192" s="122">
        <v>898.61815578052324</v>
      </c>
      <c r="I192" s="122">
        <v>911.41016334562028</v>
      </c>
      <c r="J192" s="122">
        <v>924.674369253598</v>
      </c>
      <c r="K192" s="122">
        <v>862.53153568738935</v>
      </c>
      <c r="L192" s="122">
        <v>947.88488877418865</v>
      </c>
      <c r="M192" s="122">
        <v>1025.7663570091299</v>
      </c>
      <c r="N192" s="122">
        <v>1100.56302251899</v>
      </c>
      <c r="O192" s="122">
        <v>1168.6736231904406</v>
      </c>
      <c r="P192" s="122">
        <v>1056.5890430847942</v>
      </c>
      <c r="Q192" s="122">
        <v>1113.6562864494324</v>
      </c>
      <c r="R192" s="122">
        <v>1131.8059641591303</v>
      </c>
      <c r="S192" s="122">
        <v>1210.2356115002333</v>
      </c>
      <c r="T192" s="122">
        <v>1229.8044773444524</v>
      </c>
      <c r="U192" s="122">
        <v>1220.21769698808</v>
      </c>
      <c r="V192" s="122">
        <v>1276.323033006817</v>
      </c>
      <c r="W192" s="122">
        <v>1250.5881058618518</v>
      </c>
      <c r="X192" s="122">
        <v>943.44484532286356</v>
      </c>
      <c r="Y192" s="122">
        <v>887.38818670318653</v>
      </c>
      <c r="DA192" s="130" t="s">
        <v>2550</v>
      </c>
    </row>
    <row r="193" spans="1:105" ht="12" customHeight="1" x14ac:dyDescent="0.25">
      <c r="A193" s="97" t="s">
        <v>124</v>
      </c>
      <c r="B193" s="98">
        <v>891.0434359641348</v>
      </c>
      <c r="C193" s="98">
        <v>869.17944198938608</v>
      </c>
      <c r="D193" s="98">
        <v>905.73420934477872</v>
      </c>
      <c r="E193" s="98">
        <v>892.89239020682237</v>
      </c>
      <c r="F193" s="98">
        <v>918.74099264634253</v>
      </c>
      <c r="G193" s="98">
        <v>903.69796328753137</v>
      </c>
      <c r="H193" s="98">
        <v>890.73020026544509</v>
      </c>
      <c r="I193" s="98">
        <v>933.53188285027352</v>
      </c>
      <c r="J193" s="98">
        <v>888.13361903360351</v>
      </c>
      <c r="K193" s="98">
        <v>906.14934234420571</v>
      </c>
      <c r="L193" s="98">
        <v>966.57270182577679</v>
      </c>
      <c r="M193" s="98">
        <v>1052.9526303889577</v>
      </c>
      <c r="N193" s="98">
        <v>1062.4030907740741</v>
      </c>
      <c r="O193" s="98">
        <v>1077.4189679864633</v>
      </c>
      <c r="P193" s="98">
        <v>1091.1106824114338</v>
      </c>
      <c r="Q193" s="98">
        <v>1099.1700288550671</v>
      </c>
      <c r="R193" s="98">
        <v>1127.7842329062414</v>
      </c>
      <c r="S193" s="98">
        <v>1210.5184014621152</v>
      </c>
      <c r="T193" s="98">
        <v>1233.3028537262883</v>
      </c>
      <c r="U193" s="98">
        <v>1214.448912968172</v>
      </c>
      <c r="V193" s="98">
        <v>1263.0316469105974</v>
      </c>
      <c r="W193" s="98">
        <v>1389.3167667693965</v>
      </c>
      <c r="X193" s="98">
        <v>953.87671576860237</v>
      </c>
      <c r="Y193" s="98">
        <v>857.60798842325721</v>
      </c>
      <c r="DA193" s="63" t="s">
        <v>2551</v>
      </c>
    </row>
    <row r="194" spans="1:105" ht="12" customHeight="1" x14ac:dyDescent="0.25">
      <c r="A194" s="97" t="s">
        <v>123</v>
      </c>
      <c r="B194" s="98">
        <v>891.0434359641348</v>
      </c>
      <c r="C194" s="98">
        <v>869.26196313226376</v>
      </c>
      <c r="D194" s="98">
        <v>906.01154027552491</v>
      </c>
      <c r="E194" s="98">
        <v>893.53929389699499</v>
      </c>
      <c r="F194" s="98">
        <v>919.07479974837293</v>
      </c>
      <c r="G194" s="98">
        <v>903.65671065254128</v>
      </c>
      <c r="H194" s="98">
        <v>890.4410099307928</v>
      </c>
      <c r="I194" s="98">
        <v>933.36799840242657</v>
      </c>
      <c r="J194" s="98">
        <v>888.07164786176224</v>
      </c>
      <c r="K194" s="98">
        <v>906.09135839050316</v>
      </c>
      <c r="L194" s="98">
        <v>966.45090737818737</v>
      </c>
      <c r="M194" s="98">
        <v>1053.0388105723728</v>
      </c>
      <c r="N194" s="98">
        <v>1062.216410908115</v>
      </c>
      <c r="O194" s="98">
        <v>1077.0386077178221</v>
      </c>
      <c r="P194" s="98">
        <v>1089.8311096092677</v>
      </c>
      <c r="Q194" s="98">
        <v>1098.1089642134571</v>
      </c>
      <c r="R194" s="98">
        <v>1126.7239654860714</v>
      </c>
      <c r="S194" s="98">
        <v>1209.5349748627809</v>
      </c>
      <c r="T194" s="98">
        <v>1232.4717920367348</v>
      </c>
      <c r="U194" s="98">
        <v>1214.3124757304472</v>
      </c>
      <c r="V194" s="98">
        <v>1263.2735005387403</v>
      </c>
      <c r="W194" s="98">
        <v>1388.7139154903343</v>
      </c>
      <c r="X194" s="98">
        <v>953.58686625333041</v>
      </c>
      <c r="Y194" s="98">
        <v>857.40163573840425</v>
      </c>
      <c r="DA194" s="63" t="s">
        <v>2552</v>
      </c>
    </row>
    <row r="195" spans="1:105" ht="12" customHeight="1" x14ac:dyDescent="0.25">
      <c r="A195" s="100" t="s">
        <v>50</v>
      </c>
      <c r="B195" s="101">
        <v>225.17093443545204</v>
      </c>
      <c r="C195" s="101">
        <v>208.17769002935083</v>
      </c>
      <c r="D195" s="101">
        <v>198.21666070580972</v>
      </c>
      <c r="E195" s="101">
        <v>216.57545818862721</v>
      </c>
      <c r="F195" s="101">
        <v>215.79822952187587</v>
      </c>
      <c r="G195" s="101">
        <v>193.04576001222136</v>
      </c>
      <c r="H195" s="101">
        <v>180.08081144384008</v>
      </c>
      <c r="I195" s="101">
        <v>227.87890298461807</v>
      </c>
      <c r="J195" s="101">
        <v>199.25032880555813</v>
      </c>
      <c r="K195" s="101">
        <v>185.34667183086322</v>
      </c>
      <c r="L195" s="101">
        <v>432.07820960208426</v>
      </c>
      <c r="M195" s="101">
        <v>207.76757007646441</v>
      </c>
      <c r="N195" s="101">
        <v>271.09782698694789</v>
      </c>
      <c r="O195" s="101">
        <v>287.58393422020316</v>
      </c>
      <c r="P195" s="101">
        <v>208.75825483107849</v>
      </c>
      <c r="Q195" s="101">
        <v>242.29104228064489</v>
      </c>
      <c r="R195" s="101">
        <v>234.3093474479322</v>
      </c>
      <c r="S195" s="101">
        <v>282.70016373655665</v>
      </c>
      <c r="T195" s="101">
        <v>285.69878009550462</v>
      </c>
      <c r="U195" s="101">
        <v>256.86224339203562</v>
      </c>
      <c r="V195" s="101">
        <v>272.42209135270389</v>
      </c>
      <c r="W195" s="101">
        <v>306.08176671019862</v>
      </c>
      <c r="X195" s="101">
        <v>80.006989400864427</v>
      </c>
      <c r="Y195" s="101">
        <v>56.971866300836169</v>
      </c>
      <c r="DA195" s="131" t="s">
        <v>2553</v>
      </c>
    </row>
    <row r="196" spans="1:105" ht="12" customHeight="1" x14ac:dyDescent="0.25">
      <c r="A196" s="103" t="s">
        <v>52</v>
      </c>
      <c r="B196" s="104">
        <v>665.87250152868285</v>
      </c>
      <c r="C196" s="104">
        <v>661.08427310291302</v>
      </c>
      <c r="D196" s="104">
        <v>707.79487956971514</v>
      </c>
      <c r="E196" s="104">
        <v>676.96383570836781</v>
      </c>
      <c r="F196" s="104">
        <v>703.27657022649691</v>
      </c>
      <c r="G196" s="104">
        <v>710.61095064031997</v>
      </c>
      <c r="H196" s="104">
        <v>710.36019848695275</v>
      </c>
      <c r="I196" s="104">
        <v>705.48909541780858</v>
      </c>
      <c r="J196" s="104">
        <v>688.82131905620406</v>
      </c>
      <c r="K196" s="104">
        <v>720.74468655963994</v>
      </c>
      <c r="L196" s="104">
        <v>534.37269777610311</v>
      </c>
      <c r="M196" s="104">
        <v>845.27124049590839</v>
      </c>
      <c r="N196" s="104">
        <v>791.11858392116721</v>
      </c>
      <c r="O196" s="104">
        <v>789.45467349761884</v>
      </c>
      <c r="P196" s="104">
        <v>881.07285477818903</v>
      </c>
      <c r="Q196" s="104">
        <v>855.81792193281217</v>
      </c>
      <c r="R196" s="104">
        <v>892.41461803813911</v>
      </c>
      <c r="S196" s="104">
        <v>926.83481112622451</v>
      </c>
      <c r="T196" s="104">
        <v>946.77301194123015</v>
      </c>
      <c r="U196" s="104">
        <v>957.45023233841164</v>
      </c>
      <c r="V196" s="104">
        <v>990.85140918603656</v>
      </c>
      <c r="W196" s="104">
        <v>1082.6321487801358</v>
      </c>
      <c r="X196" s="104">
        <v>873.57987685246599</v>
      </c>
      <c r="Y196" s="104">
        <v>800.4297694375681</v>
      </c>
      <c r="DA196" s="132" t="s">
        <v>2554</v>
      </c>
    </row>
    <row r="197" spans="1:105" ht="12" customHeight="1" x14ac:dyDescent="0.25">
      <c r="A197" s="106" t="s">
        <v>122</v>
      </c>
      <c r="B197" s="101">
        <v>906.40460582472656</v>
      </c>
      <c r="C197" s="101">
        <v>876.64628452408022</v>
      </c>
      <c r="D197" s="101">
        <v>876.23647588695701</v>
      </c>
      <c r="E197" s="101">
        <v>926.67962842033739</v>
      </c>
      <c r="F197" s="101">
        <v>932.69276766307632</v>
      </c>
      <c r="G197" s="101">
        <v>865.37369901586555</v>
      </c>
      <c r="H197" s="101">
        <v>899.33964504122196</v>
      </c>
      <c r="I197" s="101">
        <v>909.61108788359218</v>
      </c>
      <c r="J197" s="101">
        <v>927.16431107248081</v>
      </c>
      <c r="K197" s="101">
        <v>859.63941149533412</v>
      </c>
      <c r="L197" s="101">
        <v>946.77345502344042</v>
      </c>
      <c r="M197" s="101">
        <v>1024.2323654101981</v>
      </c>
      <c r="N197" s="101">
        <v>1102.482692525723</v>
      </c>
      <c r="O197" s="101">
        <v>1172.9194188308668</v>
      </c>
      <c r="P197" s="101">
        <v>1055.1577783494333</v>
      </c>
      <c r="Q197" s="101">
        <v>1114.2843229088433</v>
      </c>
      <c r="R197" s="101">
        <v>1131.9921933579017</v>
      </c>
      <c r="S197" s="101">
        <v>1210.2412991433566</v>
      </c>
      <c r="T197" s="101">
        <v>1229.6616631518266</v>
      </c>
      <c r="U197" s="101">
        <v>1220.3838438191069</v>
      </c>
      <c r="V197" s="101">
        <v>1276.7284817037209</v>
      </c>
      <c r="W197" s="101">
        <v>1246.2818988148383</v>
      </c>
      <c r="X197" s="101">
        <v>943.11858862869803</v>
      </c>
      <c r="Y197" s="101">
        <v>888.01498532916685</v>
      </c>
      <c r="DA197" s="131" t="s">
        <v>2555</v>
      </c>
    </row>
    <row r="198" spans="1:105" ht="12" customHeight="1" x14ac:dyDescent="0.25">
      <c r="A198" s="107" t="s">
        <v>121</v>
      </c>
      <c r="B198" s="104">
        <v>906.40460582472679</v>
      </c>
      <c r="C198" s="104">
        <v>876.64237887848776</v>
      </c>
      <c r="D198" s="104">
        <v>876.23803883704988</v>
      </c>
      <c r="E198" s="104">
        <v>926.64026913539863</v>
      </c>
      <c r="F198" s="104">
        <v>932.62109691186151</v>
      </c>
      <c r="G198" s="104">
        <v>865.32417502201497</v>
      </c>
      <c r="H198" s="104">
        <v>899.25188421187386</v>
      </c>
      <c r="I198" s="104">
        <v>909.69764416390808</v>
      </c>
      <c r="J198" s="104">
        <v>927.41612581582308</v>
      </c>
      <c r="K198" s="104">
        <v>859.87575965303938</v>
      </c>
      <c r="L198" s="104">
        <v>946.72255758232313</v>
      </c>
      <c r="M198" s="104">
        <v>1024.4879312844807</v>
      </c>
      <c r="N198" s="104">
        <v>1102.4889754173721</v>
      </c>
      <c r="O198" s="104">
        <v>1172.6629752650438</v>
      </c>
      <c r="P198" s="104">
        <v>1054.7958344287517</v>
      </c>
      <c r="Q198" s="104">
        <v>1113.9210118257774</v>
      </c>
      <c r="R198" s="104">
        <v>1131.7452185598702</v>
      </c>
      <c r="S198" s="104">
        <v>1210.1120282541447</v>
      </c>
      <c r="T198" s="104">
        <v>1229.7791636551713</v>
      </c>
      <c r="U198" s="104">
        <v>1220.6512110332687</v>
      </c>
      <c r="V198" s="104">
        <v>1277.0527495753897</v>
      </c>
      <c r="W198" s="104">
        <v>1246.3232150175008</v>
      </c>
      <c r="X198" s="104">
        <v>943.45051241081399</v>
      </c>
      <c r="Y198" s="104">
        <v>888.55369707224895</v>
      </c>
      <c r="DA198" s="132" t="s">
        <v>2556</v>
      </c>
    </row>
    <row r="199" spans="1:105" ht="12" customHeight="1" x14ac:dyDescent="0.25">
      <c r="A199" s="108" t="s">
        <v>53</v>
      </c>
      <c r="B199" s="98">
        <v>229.11898284107465</v>
      </c>
      <c r="C199" s="98">
        <v>209.97735922175121</v>
      </c>
      <c r="D199" s="98">
        <v>191.60908261352614</v>
      </c>
      <c r="E199" s="98">
        <v>224.65602468021984</v>
      </c>
      <c r="F199" s="98">
        <v>219.00653782195295</v>
      </c>
      <c r="G199" s="98">
        <v>184.73744674346455</v>
      </c>
      <c r="H199" s="98">
        <v>181.78002582406197</v>
      </c>
      <c r="I199" s="98">
        <v>222.10243791232452</v>
      </c>
      <c r="J199" s="98">
        <v>208.26518561844617</v>
      </c>
      <c r="K199" s="98">
        <v>175.5762125259379</v>
      </c>
      <c r="L199" s="98">
        <v>423.25901066886814</v>
      </c>
      <c r="M199" s="98">
        <v>201.77531568223608</v>
      </c>
      <c r="N199" s="98">
        <v>281.46226833728088</v>
      </c>
      <c r="O199" s="98">
        <v>313.09695253451457</v>
      </c>
      <c r="P199" s="98">
        <v>201.82100270483895</v>
      </c>
      <c r="Q199" s="98">
        <v>246.04785025126765</v>
      </c>
      <c r="R199" s="98">
        <v>235.39228121783611</v>
      </c>
      <c r="S199" s="98">
        <v>282.98090246855713</v>
      </c>
      <c r="T199" s="98">
        <v>285.37815532413214</v>
      </c>
      <c r="U199" s="98">
        <v>258.48524962819715</v>
      </c>
      <c r="V199" s="98">
        <v>275.53119517380838</v>
      </c>
      <c r="W199" s="98">
        <v>273.87001139668655</v>
      </c>
      <c r="X199" s="98">
        <v>79.38198758168835</v>
      </c>
      <c r="Y199" s="98">
        <v>61.071840795640846</v>
      </c>
      <c r="DA199" s="63" t="s">
        <v>2557</v>
      </c>
    </row>
    <row r="200" spans="1:105" ht="12" customHeight="1" x14ac:dyDescent="0.25">
      <c r="A200" s="108" t="s">
        <v>52</v>
      </c>
      <c r="B200" s="98">
        <v>677.28562298365216</v>
      </c>
      <c r="C200" s="98">
        <v>666.66501965673649</v>
      </c>
      <c r="D200" s="98">
        <v>684.6289562235238</v>
      </c>
      <c r="E200" s="98">
        <v>701.98424445517878</v>
      </c>
      <c r="F200" s="98">
        <v>713.61455908990843</v>
      </c>
      <c r="G200" s="98">
        <v>680.58672827855025</v>
      </c>
      <c r="H200" s="98">
        <v>717.47185838781206</v>
      </c>
      <c r="I200" s="98">
        <v>687.59520625158348</v>
      </c>
      <c r="J200" s="98">
        <v>719.15094019737683</v>
      </c>
      <c r="K200" s="98">
        <v>684.2995471271015</v>
      </c>
      <c r="L200" s="98">
        <v>523.46354691345505</v>
      </c>
      <c r="M200" s="98">
        <v>822.71261560224468</v>
      </c>
      <c r="N200" s="98">
        <v>821.02670708009146</v>
      </c>
      <c r="O200" s="98">
        <v>859.5660227305292</v>
      </c>
      <c r="P200" s="98">
        <v>852.97483172391287</v>
      </c>
      <c r="Q200" s="98">
        <v>867.87316157450994</v>
      </c>
      <c r="R200" s="98">
        <v>896.35293734203424</v>
      </c>
      <c r="S200" s="98">
        <v>927.1311257855873</v>
      </c>
      <c r="T200" s="98">
        <v>944.40100833103918</v>
      </c>
      <c r="U200" s="98">
        <v>962.16596140507158</v>
      </c>
      <c r="V200" s="98">
        <v>1001.5215544015814</v>
      </c>
      <c r="W200" s="98">
        <v>972.45320362081429</v>
      </c>
      <c r="X200" s="98">
        <v>864.06852482912575</v>
      </c>
      <c r="Y200" s="98">
        <v>827.48185627660826</v>
      </c>
      <c r="DA200" s="63" t="s">
        <v>2558</v>
      </c>
    </row>
    <row r="201" spans="1:105" ht="12" customHeight="1" x14ac:dyDescent="0.25">
      <c r="A201" s="121" t="s">
        <v>54</v>
      </c>
      <c r="B201" s="122">
        <v>558.79402639736611</v>
      </c>
      <c r="C201" s="122">
        <v>565.98975764138243</v>
      </c>
      <c r="D201" s="122">
        <v>572.51015897060836</v>
      </c>
      <c r="E201" s="122">
        <v>552.79560205296718</v>
      </c>
      <c r="F201" s="122">
        <v>497.65647402821725</v>
      </c>
      <c r="G201" s="122">
        <v>513.32390421802529</v>
      </c>
      <c r="H201" s="122">
        <v>523.59053110345724</v>
      </c>
      <c r="I201" s="122">
        <v>550.04969767223747</v>
      </c>
      <c r="J201" s="122">
        <v>557.31455652538762</v>
      </c>
      <c r="K201" s="122">
        <v>457.2184278141084</v>
      </c>
      <c r="L201" s="122">
        <v>573.1878614759728</v>
      </c>
      <c r="M201" s="122">
        <v>565.59033869392238</v>
      </c>
      <c r="N201" s="122">
        <v>602.84379352827989</v>
      </c>
      <c r="O201" s="122">
        <v>619.98610310187223</v>
      </c>
      <c r="P201" s="122">
        <v>548.49917505498456</v>
      </c>
      <c r="Q201" s="122">
        <v>575.62994739553028</v>
      </c>
      <c r="R201" s="122">
        <v>557.30949343122609</v>
      </c>
      <c r="S201" s="122">
        <v>593.5846743463793</v>
      </c>
      <c r="T201" s="122">
        <v>590.869239979432</v>
      </c>
      <c r="U201" s="122">
        <v>585.86445345541244</v>
      </c>
      <c r="V201" s="122">
        <v>616.53894031004143</v>
      </c>
      <c r="W201" s="122">
        <v>581.97161413397612</v>
      </c>
      <c r="X201" s="122">
        <v>642.67776409914086</v>
      </c>
      <c r="Y201" s="122">
        <v>593.73508472010326</v>
      </c>
      <c r="DA201" s="130" t="s">
        <v>2559</v>
      </c>
    </row>
    <row r="202" spans="1:105" ht="12" customHeight="1" x14ac:dyDescent="0.25">
      <c r="A202" s="97" t="s">
        <v>50</v>
      </c>
      <c r="B202" s="98">
        <v>575.70486435977261</v>
      </c>
      <c r="C202" s="98">
        <v>554.29529157006414</v>
      </c>
      <c r="D202" s="98">
        <v>568.20331782171138</v>
      </c>
      <c r="E202" s="98">
        <v>536.35509541403542</v>
      </c>
      <c r="F202" s="98">
        <v>528.43232575790194</v>
      </c>
      <c r="G202" s="98">
        <v>516.27700261579582</v>
      </c>
      <c r="H202" s="98">
        <v>517.38564137901574</v>
      </c>
      <c r="I202" s="98">
        <v>551.11187835395629</v>
      </c>
      <c r="J202" s="98">
        <v>521.6919610174433</v>
      </c>
      <c r="K202" s="98">
        <v>531.39852729060817</v>
      </c>
      <c r="L202" s="98">
        <v>549.75457181350828</v>
      </c>
      <c r="M202" s="98">
        <v>578.54536828694336</v>
      </c>
      <c r="N202" s="98">
        <v>583.89448531332903</v>
      </c>
      <c r="O202" s="98">
        <v>585.74155215149494</v>
      </c>
      <c r="P202" s="98">
        <v>590.7868363460733</v>
      </c>
      <c r="Q202" s="98">
        <v>588.87492357747647</v>
      </c>
      <c r="R202" s="98">
        <v>543.08880973373414</v>
      </c>
      <c r="S202" s="98">
        <v>592.19155028705654</v>
      </c>
      <c r="T202" s="98">
        <v>582.54137864837776</v>
      </c>
      <c r="U202" s="98">
        <v>585.76793624623622</v>
      </c>
      <c r="V202" s="98">
        <v>638.8295153202323</v>
      </c>
      <c r="W202" s="98">
        <v>612.70612374836367</v>
      </c>
      <c r="X202" s="98">
        <v>612.79854203371337</v>
      </c>
      <c r="Y202" s="98">
        <v>574.86976021597479</v>
      </c>
      <c r="DA202" s="63" t="s">
        <v>2560</v>
      </c>
    </row>
    <row r="203" spans="1:105" ht="12" customHeight="1" x14ac:dyDescent="0.25">
      <c r="A203" s="109" t="s">
        <v>120</v>
      </c>
      <c r="B203" s="33">
        <v>544.58702967127135</v>
      </c>
      <c r="C203" s="33">
        <v>575.46362872823715</v>
      </c>
      <c r="D203" s="33">
        <v>576.0017573148732</v>
      </c>
      <c r="E203" s="33">
        <v>566.09172223688427</v>
      </c>
      <c r="F203" s="33">
        <v>470.89511801775177</v>
      </c>
      <c r="G203" s="33">
        <v>510.9842659243738</v>
      </c>
      <c r="H203" s="33">
        <v>527.80073638202612</v>
      </c>
      <c r="I203" s="33">
        <v>549.38292273876664</v>
      </c>
      <c r="J203" s="33">
        <v>577.71928637682686</v>
      </c>
      <c r="K203" s="33">
        <v>416.05977525100724</v>
      </c>
      <c r="L203" s="33">
        <v>586.01146875831876</v>
      </c>
      <c r="M203" s="33">
        <v>558.55363552828965</v>
      </c>
      <c r="N203" s="33">
        <v>612.73159428233316</v>
      </c>
      <c r="O203" s="33">
        <v>637.29275200756842</v>
      </c>
      <c r="P203" s="33">
        <v>527.9668775505337</v>
      </c>
      <c r="Q203" s="33">
        <v>569.57815329899654</v>
      </c>
      <c r="R203" s="33">
        <v>563.13397250063713</v>
      </c>
      <c r="S203" s="33">
        <v>594.11302747284378</v>
      </c>
      <c r="T203" s="33">
        <v>593.85042661641933</v>
      </c>
      <c r="U203" s="33">
        <v>585.89768687751939</v>
      </c>
      <c r="V203" s="33">
        <v>609.44182863681817</v>
      </c>
      <c r="W203" s="33">
        <v>573.62821398118217</v>
      </c>
      <c r="X203" s="33">
        <v>648.77132402656127</v>
      </c>
      <c r="Y203" s="33">
        <v>597.02607665291725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135.4195992660045</v>
      </c>
      <c r="C205" s="117">
        <f t="shared" si="88"/>
        <v>128.02979918830383</v>
      </c>
      <c r="D205" s="117">
        <f t="shared" si="88"/>
        <v>128.41945588385695</v>
      </c>
      <c r="E205" s="117">
        <f t="shared" si="88"/>
        <v>118.8997396112669</v>
      </c>
      <c r="F205" s="117">
        <f t="shared" si="88"/>
        <v>120.25691264911204</v>
      </c>
      <c r="G205" s="117">
        <f t="shared" si="88"/>
        <v>113.09594576770668</v>
      </c>
      <c r="H205" s="117">
        <f t="shared" si="88"/>
        <v>103.23447328450132</v>
      </c>
      <c r="I205" s="117">
        <f t="shared" si="88"/>
        <v>102.88058431151117</v>
      </c>
      <c r="J205" s="117">
        <f t="shared" si="88"/>
        <v>89.969030649472387</v>
      </c>
      <c r="K205" s="117">
        <f t="shared" si="88"/>
        <v>89.373349194022097</v>
      </c>
      <c r="L205" s="117">
        <f t="shared" si="88"/>
        <v>90.556707108783755</v>
      </c>
      <c r="M205" s="117">
        <f t="shared" si="88"/>
        <v>94.082346725965294</v>
      </c>
      <c r="N205" s="117">
        <f t="shared" si="88"/>
        <v>91.186409227792026</v>
      </c>
      <c r="O205" s="117">
        <f t="shared" si="88"/>
        <v>88.485375089749937</v>
      </c>
      <c r="P205" s="117">
        <f t="shared" si="88"/>
        <v>85.844200392207213</v>
      </c>
      <c r="Q205" s="117">
        <f t="shared" si="88"/>
        <v>81.700347742978977</v>
      </c>
      <c r="R205" s="117">
        <f t="shared" ref="R205:V205" si="89">R206+R208+R210+R219</f>
        <v>71.270017170490675</v>
      </c>
      <c r="S205" s="117">
        <f t="shared" si="89"/>
        <v>73.30588097791852</v>
      </c>
      <c r="T205" s="117">
        <f t="shared" si="89"/>
        <v>69.382894049088037</v>
      </c>
      <c r="U205" s="117">
        <f t="shared" si="89"/>
        <v>67.195778947184166</v>
      </c>
      <c r="V205" s="117">
        <f t="shared" si="89"/>
        <v>68.413832503657559</v>
      </c>
      <c r="W205" s="117">
        <f t="shared" ref="W205:Y205" si="90">W206+W208+W210+W219</f>
        <v>59.741897060224986</v>
      </c>
      <c r="X205" s="117">
        <f t="shared" si="90"/>
        <v>44.697597625349495</v>
      </c>
      <c r="Y205" s="117">
        <f t="shared" si="90"/>
        <v>36.793730046048971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37.836426433348059</v>
      </c>
      <c r="C210" s="122">
        <v>36.127263972261233</v>
      </c>
      <c r="D210" s="122">
        <v>34.404148797858014</v>
      </c>
      <c r="E210" s="122">
        <v>30.485467497444617</v>
      </c>
      <c r="F210" s="122">
        <v>29.831030687525011</v>
      </c>
      <c r="G210" s="122">
        <v>29.230761281170146</v>
      </c>
      <c r="H210" s="122">
        <v>26.420740668673883</v>
      </c>
      <c r="I210" s="122">
        <v>24.840426890694346</v>
      </c>
      <c r="J210" s="122">
        <v>20.213778483978867</v>
      </c>
      <c r="K210" s="122">
        <v>19.761376653603119</v>
      </c>
      <c r="L210" s="122">
        <v>19.187355701363405</v>
      </c>
      <c r="M210" s="122">
        <v>19.346322667367676</v>
      </c>
      <c r="N210" s="122">
        <v>17.717237734602218</v>
      </c>
      <c r="O210" s="122">
        <v>16.333336988084319</v>
      </c>
      <c r="P210" s="122">
        <v>15.003837369626684</v>
      </c>
      <c r="Q210" s="122">
        <v>13.959570259625261</v>
      </c>
      <c r="R210" s="122">
        <v>13.406200395406158</v>
      </c>
      <c r="S210" s="122">
        <v>13.63479328145819</v>
      </c>
      <c r="T210" s="122">
        <v>13.166902442357907</v>
      </c>
      <c r="U210" s="122">
        <v>12.346099071694471</v>
      </c>
      <c r="V210" s="122">
        <v>12.092302368377556</v>
      </c>
      <c r="W210" s="122">
        <v>12.044182611057586</v>
      </c>
      <c r="X210" s="122">
        <v>6.8847095967211134</v>
      </c>
      <c r="Y210" s="122">
        <v>5.7208865817327927</v>
      </c>
      <c r="DA210" s="130" t="s">
        <v>2718</v>
      </c>
    </row>
    <row r="211" spans="1:105" ht="12" customHeight="1" x14ac:dyDescent="0.25">
      <c r="A211" s="97" t="s">
        <v>124</v>
      </c>
      <c r="B211" s="98">
        <v>333.47885278979805</v>
      </c>
      <c r="C211" s="98">
        <v>322.70729487712583</v>
      </c>
      <c r="D211" s="98">
        <v>333.77143554195948</v>
      </c>
      <c r="E211" s="98">
        <v>326.03365884474232</v>
      </c>
      <c r="F211" s="98">
        <v>331.91849229990044</v>
      </c>
      <c r="G211" s="98">
        <v>323.59995081852674</v>
      </c>
      <c r="H211" s="98">
        <v>317.34042074344137</v>
      </c>
      <c r="I211" s="98">
        <v>331.5474234684026</v>
      </c>
      <c r="J211" s="98">
        <v>314.7657334819836</v>
      </c>
      <c r="K211" s="98">
        <v>320.07557260209279</v>
      </c>
      <c r="L211" s="98">
        <v>340.46096218802955</v>
      </c>
      <c r="M211" s="98">
        <v>369.43041753369363</v>
      </c>
      <c r="N211" s="98">
        <v>370.11088751853146</v>
      </c>
      <c r="O211" s="98">
        <v>370.10116550194817</v>
      </c>
      <c r="P211" s="98">
        <v>366.81565307241846</v>
      </c>
      <c r="Q211" s="98">
        <v>360.46491701790615</v>
      </c>
      <c r="R211" s="98">
        <v>361.03608958596811</v>
      </c>
      <c r="S211" s="98">
        <v>377.57872877841027</v>
      </c>
      <c r="T211" s="98">
        <v>376.39713002371894</v>
      </c>
      <c r="U211" s="98">
        <v>363.10773108460239</v>
      </c>
      <c r="V211" s="98">
        <v>370.51191045821486</v>
      </c>
      <c r="W211" s="98">
        <v>401.14081128166845</v>
      </c>
      <c r="X211" s="98">
        <v>272.43368343056966</v>
      </c>
      <c r="Y211" s="98">
        <v>242.55495927153169</v>
      </c>
      <c r="DA211" s="63" t="s">
        <v>2719</v>
      </c>
    </row>
    <row r="212" spans="1:105" ht="12" customHeight="1" x14ac:dyDescent="0.25">
      <c r="A212" s="97" t="s">
        <v>123</v>
      </c>
      <c r="B212" s="98">
        <v>84.271699747041083</v>
      </c>
      <c r="C212" s="98">
        <v>77.911866521187662</v>
      </c>
      <c r="D212" s="98">
        <v>73.454247552769488</v>
      </c>
      <c r="E212" s="98">
        <v>79.991829853881796</v>
      </c>
      <c r="F212" s="98">
        <v>78.220032699827996</v>
      </c>
      <c r="G212" s="98">
        <v>68.980637061639143</v>
      </c>
      <c r="H212" s="98">
        <v>64.049435138012996</v>
      </c>
      <c r="I212" s="98">
        <v>80.767191113426719</v>
      </c>
      <c r="J212" s="98">
        <v>70.538073330887983</v>
      </c>
      <c r="K212" s="98">
        <v>65.311051301255034</v>
      </c>
      <c r="L212" s="98">
        <v>151.59446574890799</v>
      </c>
      <c r="M212" s="98">
        <v>72.551942543562262</v>
      </c>
      <c r="N212" s="98">
        <v>94.546783033903637</v>
      </c>
      <c r="O212" s="98">
        <v>100.13013985752556</v>
      </c>
      <c r="P212" s="98">
        <v>70.102593436024648</v>
      </c>
      <c r="Q212" s="98">
        <v>79.694642903280723</v>
      </c>
      <c r="R212" s="98">
        <v>74.939661399032303</v>
      </c>
      <c r="S212" s="98">
        <v>87.407478886736868</v>
      </c>
      <c r="T212" s="98">
        <v>85.886154904122918</v>
      </c>
      <c r="U212" s="98">
        <v>76.152478655768931</v>
      </c>
      <c r="V212" s="98">
        <v>80.264231799966254</v>
      </c>
      <c r="W212" s="98">
        <v>88.320202520071717</v>
      </c>
      <c r="X212" s="98">
        <v>22.758422759510566</v>
      </c>
      <c r="Y212" s="98">
        <v>16.079124844128543</v>
      </c>
      <c r="DA212" s="63" t="s">
        <v>2720</v>
      </c>
    </row>
    <row r="213" spans="1:105" ht="12" customHeight="1" x14ac:dyDescent="0.25">
      <c r="A213" s="100" t="s">
        <v>50</v>
      </c>
      <c r="B213" s="101">
        <v>84.271699747041083</v>
      </c>
      <c r="C213" s="101">
        <v>77.911866521187662</v>
      </c>
      <c r="D213" s="101">
        <v>73.454247552769488</v>
      </c>
      <c r="E213" s="101">
        <v>79.991829853881796</v>
      </c>
      <c r="F213" s="101">
        <v>78.220032699827996</v>
      </c>
      <c r="G213" s="101">
        <v>68.980637061639143</v>
      </c>
      <c r="H213" s="101">
        <v>64.049435138012996</v>
      </c>
      <c r="I213" s="101">
        <v>80.767191113426719</v>
      </c>
      <c r="J213" s="101">
        <v>70.538073330887983</v>
      </c>
      <c r="K213" s="101">
        <v>65.311051301255034</v>
      </c>
      <c r="L213" s="101">
        <v>151.59446574890799</v>
      </c>
      <c r="M213" s="101">
        <v>72.551942543562262</v>
      </c>
      <c r="N213" s="101">
        <v>94.546783033903637</v>
      </c>
      <c r="O213" s="101">
        <v>100.13013985752556</v>
      </c>
      <c r="P213" s="101">
        <v>70.102593436024648</v>
      </c>
      <c r="Q213" s="101">
        <v>79.694642903280723</v>
      </c>
      <c r="R213" s="101">
        <v>74.939661399032303</v>
      </c>
      <c r="S213" s="101">
        <v>87.407478886736868</v>
      </c>
      <c r="T213" s="101">
        <v>85.886154904122918</v>
      </c>
      <c r="U213" s="101">
        <v>76.152478655768931</v>
      </c>
      <c r="V213" s="101">
        <v>80.264231799966254</v>
      </c>
      <c r="W213" s="101">
        <v>88.320202520071717</v>
      </c>
      <c r="X213" s="101">
        <v>22.758422759510566</v>
      </c>
      <c r="Y213" s="101">
        <v>16.079124844128543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97.583172832656444</v>
      </c>
      <c r="C219" s="122">
        <v>91.902535216042594</v>
      </c>
      <c r="D219" s="122">
        <v>94.015307085998941</v>
      </c>
      <c r="E219" s="122">
        <v>88.414272113822278</v>
      </c>
      <c r="F219" s="122">
        <v>90.425881961587024</v>
      </c>
      <c r="G219" s="122">
        <v>83.865184486536535</v>
      </c>
      <c r="H219" s="122">
        <v>76.813732615827433</v>
      </c>
      <c r="I219" s="122">
        <v>78.040157420816826</v>
      </c>
      <c r="J219" s="122">
        <v>69.755252165493516</v>
      </c>
      <c r="K219" s="122">
        <v>69.611972540418975</v>
      </c>
      <c r="L219" s="122">
        <v>71.369351407420353</v>
      </c>
      <c r="M219" s="122">
        <v>74.736024058597621</v>
      </c>
      <c r="N219" s="122">
        <v>73.469171493189805</v>
      </c>
      <c r="O219" s="122">
        <v>72.152038101665624</v>
      </c>
      <c r="P219" s="122">
        <v>70.840363022580533</v>
      </c>
      <c r="Q219" s="122">
        <v>67.74077748335371</v>
      </c>
      <c r="R219" s="122">
        <v>57.863816775084523</v>
      </c>
      <c r="S219" s="122">
        <v>59.671087696460333</v>
      </c>
      <c r="T219" s="122">
        <v>56.215991606730128</v>
      </c>
      <c r="U219" s="122">
        <v>54.849679875489699</v>
      </c>
      <c r="V219" s="122">
        <v>56.321530135280007</v>
      </c>
      <c r="W219" s="122">
        <v>47.6977144491674</v>
      </c>
      <c r="X219" s="122">
        <v>37.812888028628379</v>
      </c>
      <c r="Y219" s="122">
        <v>31.072843464316179</v>
      </c>
      <c r="DA219" s="130" t="s">
        <v>2727</v>
      </c>
    </row>
    <row r="220" spans="1:105" ht="12" customHeight="1" x14ac:dyDescent="0.25">
      <c r="A220" s="97" t="s">
        <v>50</v>
      </c>
      <c r="B220" s="98">
        <v>213.73813896983535</v>
      </c>
      <c r="C220" s="98">
        <v>205.34624477246422</v>
      </c>
      <c r="D220" s="98">
        <v>209.98196569357489</v>
      </c>
      <c r="E220" s="98">
        <v>197.73754894625193</v>
      </c>
      <c r="F220" s="98">
        <v>194.41663395066655</v>
      </c>
      <c r="G220" s="98">
        <v>189.72006923857288</v>
      </c>
      <c r="H220" s="98">
        <v>190.01978996178789</v>
      </c>
      <c r="I220" s="98">
        <v>202.35908941663334</v>
      </c>
      <c r="J220" s="98">
        <v>191.53403338620012</v>
      </c>
      <c r="K220" s="98">
        <v>195.07339380261649</v>
      </c>
      <c r="L220" s="98">
        <v>201.78653026587529</v>
      </c>
      <c r="M220" s="98">
        <v>212.3299200285997</v>
      </c>
      <c r="N220" s="98">
        <v>214.26792033031961</v>
      </c>
      <c r="O220" s="98">
        <v>214.91879545656988</v>
      </c>
      <c r="P220" s="98">
        <v>216.74090223828523</v>
      </c>
      <c r="Q220" s="98">
        <v>215.99846272539381</v>
      </c>
      <c r="R220" s="98">
        <v>199.1404916642812</v>
      </c>
      <c r="S220" s="98">
        <v>217.00758056853343</v>
      </c>
      <c r="T220" s="98">
        <v>213.2537888650939</v>
      </c>
      <c r="U220" s="98">
        <v>214.14528322170554</v>
      </c>
      <c r="V220" s="98">
        <v>233.21592745832334</v>
      </c>
      <c r="W220" s="98">
        <v>223.40136481662267</v>
      </c>
      <c r="X220" s="98">
        <v>223.22497748039004</v>
      </c>
      <c r="Y220" s="98">
        <v>209.19521118433536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80.953940736779089</v>
      </c>
      <c r="C223" s="118">
        <f t="shared" si="93"/>
        <v>85.762638169510495</v>
      </c>
      <c r="D223" s="118">
        <f t="shared" si="93"/>
        <v>78.876009275972109</v>
      </c>
      <c r="E223" s="118">
        <f t="shared" si="93"/>
        <v>77.007945995753531</v>
      </c>
      <c r="F223" s="118">
        <f t="shared" si="93"/>
        <v>58.483762425399298</v>
      </c>
      <c r="G223" s="118">
        <f t="shared" si="93"/>
        <v>61.73437625195676</v>
      </c>
      <c r="H223" s="118">
        <f t="shared" si="93"/>
        <v>63.150257068578583</v>
      </c>
      <c r="I223" s="118">
        <f t="shared" si="93"/>
        <v>60.597542494373059</v>
      </c>
      <c r="J223" s="118">
        <f t="shared" si="93"/>
        <v>62.743770784880809</v>
      </c>
      <c r="K223" s="118">
        <f t="shared" si="93"/>
        <v>60.150278718876393</v>
      </c>
      <c r="L223" s="118">
        <f t="shared" si="93"/>
        <v>65.68344100310388</v>
      </c>
      <c r="M223" s="118">
        <f t="shared" si="93"/>
        <v>56.467278529685018</v>
      </c>
      <c r="N223" s="118">
        <f t="shared" si="93"/>
        <v>61.548608580959566</v>
      </c>
      <c r="O223" s="118">
        <f t="shared" si="93"/>
        <v>63.726470769524397</v>
      </c>
      <c r="P223" s="118">
        <f t="shared" si="93"/>
        <v>51.918402406171261</v>
      </c>
      <c r="Q223" s="118">
        <f t="shared" si="93"/>
        <v>53.481133015286986</v>
      </c>
      <c r="R223" s="118">
        <f t="shared" ref="R223:V223" si="94">R224+R226+R228+R237</f>
        <v>54.639006887752565</v>
      </c>
      <c r="S223" s="118">
        <f t="shared" si="94"/>
        <v>53.750636127158202</v>
      </c>
      <c r="T223" s="118">
        <f t="shared" si="94"/>
        <v>51.60437146686111</v>
      </c>
      <c r="U223" s="118">
        <f t="shared" si="94"/>
        <v>50.698843569560466</v>
      </c>
      <c r="V223" s="118">
        <f t="shared" si="94"/>
        <v>48.759680363046471</v>
      </c>
      <c r="W223" s="118">
        <f t="shared" ref="W223:Y223" si="95">W224+W226+W228+W237</f>
        <v>50.066417723344983</v>
      </c>
      <c r="X223" s="118">
        <f t="shared" si="95"/>
        <v>42.777807828770896</v>
      </c>
      <c r="Y223" s="118">
        <f t="shared" si="95"/>
        <v>40.812758793779949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53.786926098401693</v>
      </c>
      <c r="C224" s="123">
        <f t="shared" si="96"/>
        <v>59.110178718721123</v>
      </c>
      <c r="D224" s="123">
        <f t="shared" si="96"/>
        <v>53.142237200419963</v>
      </c>
      <c r="E224" s="123">
        <f t="shared" si="96"/>
        <v>48.487221202182511</v>
      </c>
      <c r="F224" s="123">
        <f t="shared" si="96"/>
        <v>34.360321467551728</v>
      </c>
      <c r="G224" s="123">
        <f t="shared" si="96"/>
        <v>38.643503052831825</v>
      </c>
      <c r="H224" s="123">
        <f t="shared" si="96"/>
        <v>39.464066196200186</v>
      </c>
      <c r="I224" s="123">
        <f t="shared" si="96"/>
        <v>37.207066519970411</v>
      </c>
      <c r="J224" s="123">
        <f t="shared" si="96"/>
        <v>39.273484056488698</v>
      </c>
      <c r="K224" s="123">
        <f t="shared" si="96"/>
        <v>38.817190285753959</v>
      </c>
      <c r="L224" s="123">
        <f t="shared" si="96"/>
        <v>41.543112911247633</v>
      </c>
      <c r="M224" s="123">
        <f t="shared" si="96"/>
        <v>31.640336501846679</v>
      </c>
      <c r="N224" s="123">
        <f t="shared" si="96"/>
        <v>35.397816257524283</v>
      </c>
      <c r="O224" s="123">
        <f t="shared" si="96"/>
        <v>36.647450315155353</v>
      </c>
      <c r="P224" s="123">
        <f t="shared" si="96"/>
        <v>27.916437584991943</v>
      </c>
      <c r="Q224" s="123">
        <f t="shared" si="96"/>
        <v>28.743575402314502</v>
      </c>
      <c r="R224" s="123">
        <f t="shared" si="96"/>
        <v>30.196307182676982</v>
      </c>
      <c r="S224" s="123">
        <f t="shared" si="96"/>
        <v>28.275212758121963</v>
      </c>
      <c r="T224" s="123">
        <f t="shared" si="96"/>
        <v>26.370824090696054</v>
      </c>
      <c r="U224" s="123">
        <f t="shared" si="96"/>
        <v>25.993589673464914</v>
      </c>
      <c r="V224" s="123">
        <f t="shared" si="96"/>
        <v>23.146834313425988</v>
      </c>
      <c r="W224" s="123">
        <f t="shared" si="96"/>
        <v>25.601924882536881</v>
      </c>
      <c r="X224" s="123">
        <f t="shared" si="96"/>
        <v>22.560119631545923</v>
      </c>
      <c r="Y224" s="123">
        <f t="shared" si="96"/>
        <v>22.206179799792043</v>
      </c>
      <c r="DA224" s="130" t="s">
        <v>2882</v>
      </c>
    </row>
    <row r="225" spans="1:105" ht="12" customHeight="1" x14ac:dyDescent="0.25">
      <c r="A225" s="97" t="s">
        <v>53</v>
      </c>
      <c r="B225" s="99">
        <v>53.786926098401693</v>
      </c>
      <c r="C225" s="99">
        <v>59.110178718721123</v>
      </c>
      <c r="D225" s="99">
        <v>53.142237200419963</v>
      </c>
      <c r="E225" s="99">
        <v>48.487221202182511</v>
      </c>
      <c r="F225" s="99">
        <v>34.360321467551728</v>
      </c>
      <c r="G225" s="99">
        <v>38.643503052831825</v>
      </c>
      <c r="H225" s="99">
        <v>39.464066196200186</v>
      </c>
      <c r="I225" s="99">
        <v>37.207066519970411</v>
      </c>
      <c r="J225" s="99">
        <v>39.273484056488698</v>
      </c>
      <c r="K225" s="99">
        <v>38.817190285753959</v>
      </c>
      <c r="L225" s="99">
        <v>41.543112911247633</v>
      </c>
      <c r="M225" s="99">
        <v>31.640336501846679</v>
      </c>
      <c r="N225" s="99">
        <v>35.397816257524283</v>
      </c>
      <c r="O225" s="99">
        <v>36.647450315155353</v>
      </c>
      <c r="P225" s="99">
        <v>27.916437584991943</v>
      </c>
      <c r="Q225" s="99">
        <v>28.743575402314502</v>
      </c>
      <c r="R225" s="99">
        <v>30.196307182676982</v>
      </c>
      <c r="S225" s="99">
        <v>28.275212758121963</v>
      </c>
      <c r="T225" s="99">
        <v>26.370824090696054</v>
      </c>
      <c r="U225" s="99">
        <v>25.993589673464914</v>
      </c>
      <c r="V225" s="99">
        <v>23.146834313425988</v>
      </c>
      <c r="W225" s="99">
        <v>25.601924882536881</v>
      </c>
      <c r="X225" s="99">
        <v>22.560119631545923</v>
      </c>
      <c r="Y225" s="99">
        <v>22.206179799792043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2.3820013858508813</v>
      </c>
      <c r="C226" s="123">
        <f t="shared" si="97"/>
        <v>2.5396361243646361</v>
      </c>
      <c r="D226" s="123">
        <f t="shared" si="97"/>
        <v>1.7027031927790539</v>
      </c>
      <c r="E226" s="123">
        <f t="shared" si="97"/>
        <v>4.4079100915051184</v>
      </c>
      <c r="F226" s="123">
        <f t="shared" si="97"/>
        <v>0.94300983408334815</v>
      </c>
      <c r="G226" s="123">
        <f t="shared" si="97"/>
        <v>0.95679209174898794</v>
      </c>
      <c r="H226" s="123">
        <f t="shared" si="97"/>
        <v>1.2739935092406067</v>
      </c>
      <c r="I226" s="123">
        <f t="shared" si="97"/>
        <v>0.62637955913202004</v>
      </c>
      <c r="J226" s="123">
        <f t="shared" si="97"/>
        <v>0.75270041551304501</v>
      </c>
      <c r="K226" s="123">
        <f t="shared" si="97"/>
        <v>1.1668633256011647</v>
      </c>
      <c r="L226" s="123">
        <f t="shared" si="97"/>
        <v>1.2467377253865484</v>
      </c>
      <c r="M226" s="123">
        <f t="shared" si="97"/>
        <v>1.1837378631289439</v>
      </c>
      <c r="N226" s="123">
        <f t="shared" si="97"/>
        <v>1.150607293824764</v>
      </c>
      <c r="O226" s="123">
        <f t="shared" si="97"/>
        <v>1.1720104299259875</v>
      </c>
      <c r="P226" s="123">
        <f t="shared" si="97"/>
        <v>1.1031182014816872</v>
      </c>
      <c r="Q226" s="123">
        <f t="shared" si="97"/>
        <v>1.1010084374473994</v>
      </c>
      <c r="R226" s="123">
        <f t="shared" si="97"/>
        <v>1.3066265379122002</v>
      </c>
      <c r="S226" s="123">
        <f t="shared" si="97"/>
        <v>1.1793259026087444</v>
      </c>
      <c r="T226" s="123">
        <f t="shared" si="97"/>
        <v>1.1862464331338929</v>
      </c>
      <c r="U226" s="123">
        <f t="shared" si="97"/>
        <v>1.2956185004801404</v>
      </c>
      <c r="V226" s="123">
        <f t="shared" si="97"/>
        <v>1.5191908225251396</v>
      </c>
      <c r="W226" s="123">
        <f t="shared" si="97"/>
        <v>1.6459447351530248</v>
      </c>
      <c r="X226" s="123">
        <f t="shared" si="97"/>
        <v>1.09965961744579</v>
      </c>
      <c r="Y226" s="123">
        <f t="shared" si="97"/>
        <v>1.1281038462307067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2.3820013858508813</v>
      </c>
      <c r="C227" s="99">
        <f>RES_hhdet_fecs!C147</f>
        <v>2.5396361243646361</v>
      </c>
      <c r="D227" s="99">
        <f>RES_hhdet_fecs!D147</f>
        <v>1.7027031927790539</v>
      </c>
      <c r="E227" s="99">
        <f>RES_hhdet_fecs!E147</f>
        <v>4.4079100915051184</v>
      </c>
      <c r="F227" s="99">
        <f>RES_hhdet_fecs!F147</f>
        <v>0.94300983408334815</v>
      </c>
      <c r="G227" s="99">
        <f>RES_hhdet_fecs!G147</f>
        <v>0.95679209174898794</v>
      </c>
      <c r="H227" s="99">
        <f>RES_hhdet_fecs!H147</f>
        <v>1.2739935092406067</v>
      </c>
      <c r="I227" s="99">
        <f>RES_hhdet_fecs!I147</f>
        <v>0.62637955913202004</v>
      </c>
      <c r="J227" s="99">
        <f>RES_hhdet_fecs!J147</f>
        <v>0.75270041551304501</v>
      </c>
      <c r="K227" s="99">
        <f>RES_hhdet_fecs!K147</f>
        <v>1.1668633256011647</v>
      </c>
      <c r="L227" s="99">
        <f>RES_hhdet_fecs!L147</f>
        <v>1.2467377253865484</v>
      </c>
      <c r="M227" s="99">
        <f>RES_hhdet_fecs!M147</f>
        <v>1.1837378631289439</v>
      </c>
      <c r="N227" s="99">
        <f>RES_hhdet_fecs!N147</f>
        <v>1.150607293824764</v>
      </c>
      <c r="O227" s="99">
        <f>RES_hhdet_fecs!O147</f>
        <v>1.1720104299259875</v>
      </c>
      <c r="P227" s="99">
        <f>RES_hhdet_fecs!P147</f>
        <v>1.1031182014816872</v>
      </c>
      <c r="Q227" s="99">
        <f>RES_hhdet_fecs!Q147</f>
        <v>1.1010084374473994</v>
      </c>
      <c r="R227" s="99">
        <f>RES_hhdet_fecs!R147</f>
        <v>1.3066265379122002</v>
      </c>
      <c r="S227" s="99">
        <f>RES_hhdet_fecs!S147</f>
        <v>1.1793259026087444</v>
      </c>
      <c r="T227" s="99">
        <f>RES_hhdet_fecs!T147</f>
        <v>1.1862464331338929</v>
      </c>
      <c r="U227" s="99">
        <f>RES_hhdet_fecs!U147</f>
        <v>1.2956185004801404</v>
      </c>
      <c r="V227" s="99">
        <f>RES_hhdet_fecs!V147</f>
        <v>1.5191908225251396</v>
      </c>
      <c r="W227" s="99">
        <f>RES_hhdet_fecs!W147</f>
        <v>1.6459447351530248</v>
      </c>
      <c r="X227" s="99">
        <f>RES_hhdet_fecs!X147</f>
        <v>1.09965961744579</v>
      </c>
      <c r="Y227" s="99">
        <f>RES_hhdet_fecs!Y147</f>
        <v>1.1281038462307067</v>
      </c>
      <c r="DA227" s="63" t="s">
        <v>2885</v>
      </c>
    </row>
    <row r="228" spans="1:105" ht="12" customHeight="1" x14ac:dyDescent="0.25">
      <c r="A228" s="121" t="s">
        <v>55</v>
      </c>
      <c r="B228" s="123">
        <v>15.334624255989775</v>
      </c>
      <c r="C228" s="123">
        <v>14.678521031058377</v>
      </c>
      <c r="D228" s="123">
        <v>14.553299600489719</v>
      </c>
      <c r="E228" s="123">
        <v>15.061361678903559</v>
      </c>
      <c r="F228" s="123">
        <v>14.993262331879796</v>
      </c>
      <c r="G228" s="123">
        <v>13.840179707065271</v>
      </c>
      <c r="H228" s="123">
        <v>14.113185100255537</v>
      </c>
      <c r="I228" s="123">
        <v>14.139384688230848</v>
      </c>
      <c r="J228" s="123">
        <v>14.155667008230999</v>
      </c>
      <c r="K228" s="123">
        <v>13.074059890576754</v>
      </c>
      <c r="L228" s="123">
        <v>14.241389381901246</v>
      </c>
      <c r="M228" s="123">
        <v>15.127662357562897</v>
      </c>
      <c r="N228" s="123">
        <v>16.065727938741386</v>
      </c>
      <c r="O228" s="123">
        <v>16.842649074175135</v>
      </c>
      <c r="P228" s="123">
        <v>14.908863203450812</v>
      </c>
      <c r="Q228" s="123">
        <v>15.421458088397507</v>
      </c>
      <c r="R228" s="123">
        <v>15.367175177164995</v>
      </c>
      <c r="S228" s="123">
        <v>16.156663611968199</v>
      </c>
      <c r="T228" s="123">
        <v>16.105032278207609</v>
      </c>
      <c r="U228" s="123">
        <v>15.678170212309402</v>
      </c>
      <c r="V228" s="123">
        <v>16.122252878165227</v>
      </c>
      <c r="W228" s="123">
        <v>15.504309924877974</v>
      </c>
      <c r="X228" s="123">
        <v>11.381188062999685</v>
      </c>
      <c r="Y228" s="123">
        <v>10.500386835304594</v>
      </c>
      <c r="DA228" s="130" t="s">
        <v>2886</v>
      </c>
    </row>
    <row r="229" spans="1:105" ht="12" customHeight="1" x14ac:dyDescent="0.25">
      <c r="A229" s="97" t="s">
        <v>124</v>
      </c>
      <c r="B229" s="99">
        <v>16.922122629071463</v>
      </c>
      <c r="C229" s="99">
        <v>16.302599757418115</v>
      </c>
      <c r="D229" s="99">
        <v>16.780373796779916</v>
      </c>
      <c r="E229" s="99">
        <v>16.307720617441934</v>
      </c>
      <c r="F229" s="99">
        <v>16.510967036268603</v>
      </c>
      <c r="G229" s="99">
        <v>16.024576893353501</v>
      </c>
      <c r="H229" s="99">
        <v>15.600767302843979</v>
      </c>
      <c r="I229" s="99">
        <v>16.18910197602856</v>
      </c>
      <c r="J229" s="99">
        <v>15.234087187341379</v>
      </c>
      <c r="K229" s="99">
        <v>15.382932507533237</v>
      </c>
      <c r="L229" s="99">
        <v>16.22446449987369</v>
      </c>
      <c r="M229" s="99">
        <v>17.488006211327715</v>
      </c>
      <c r="N229" s="99">
        <v>17.388431546588603</v>
      </c>
      <c r="O229" s="99">
        <v>17.255528653313998</v>
      </c>
      <c r="P229" s="99">
        <v>16.948188452740595</v>
      </c>
      <c r="Q229" s="99">
        <v>16.516700412107181</v>
      </c>
      <c r="R229" s="99">
        <v>16.415376184357601</v>
      </c>
      <c r="S229" s="99">
        <v>17.046543116756141</v>
      </c>
      <c r="T229" s="99">
        <v>16.870465332131975</v>
      </c>
      <c r="U229" s="99">
        <v>16.153892674629944</v>
      </c>
      <c r="V229" s="99">
        <v>16.363607246418251</v>
      </c>
      <c r="W229" s="99">
        <v>17.580943130874715</v>
      </c>
      <c r="X229" s="99">
        <v>11.843999914093057</v>
      </c>
      <c r="Y229" s="99">
        <v>10.459659518136466</v>
      </c>
      <c r="DA229" s="63" t="s">
        <v>2887</v>
      </c>
    </row>
    <row r="230" spans="1:105" ht="12" customHeight="1" x14ac:dyDescent="0.25">
      <c r="A230" s="97" t="s">
        <v>123</v>
      </c>
      <c r="B230" s="99">
        <v>11.951850801821202</v>
      </c>
      <c r="C230" s="99">
        <v>11.522387229816145</v>
      </c>
      <c r="D230" s="99">
        <v>11.776272215238441</v>
      </c>
      <c r="E230" s="99">
        <v>11.692875840706286</v>
      </c>
      <c r="F230" s="99">
        <v>11.837904695770705</v>
      </c>
      <c r="G230" s="99">
        <v>11.409491598723573</v>
      </c>
      <c r="H230" s="99">
        <v>11.081616187794095</v>
      </c>
      <c r="I230" s="99">
        <v>11.769043397448362</v>
      </c>
      <c r="J230" s="99">
        <v>10.98690485198612</v>
      </c>
      <c r="K230" s="99">
        <v>11.007513917327204</v>
      </c>
      <c r="L230" s="99">
        <v>13.008821779442696</v>
      </c>
      <c r="M230" s="99">
        <v>12.523854061463506</v>
      </c>
      <c r="N230" s="99">
        <v>12.885067988948967</v>
      </c>
      <c r="O230" s="99">
        <v>13.029615810125637</v>
      </c>
      <c r="P230" s="99">
        <v>12.486377814707922</v>
      </c>
      <c r="Q230" s="99">
        <v>12.559515227370156</v>
      </c>
      <c r="R230" s="99">
        <v>12.624507007632806</v>
      </c>
      <c r="S230" s="99">
        <v>13.451422645330316</v>
      </c>
      <c r="T230" s="99">
        <v>13.48908475526712</v>
      </c>
      <c r="U230" s="99">
        <v>13.063726469058354</v>
      </c>
      <c r="V230" s="99">
        <v>13.485565504333707</v>
      </c>
      <c r="W230" s="99">
        <v>14.649335784235474</v>
      </c>
      <c r="X230" s="99">
        <v>9.6166617502181708</v>
      </c>
      <c r="Y230" s="99">
        <v>8.534215591872691</v>
      </c>
      <c r="DA230" s="63" t="s">
        <v>2888</v>
      </c>
    </row>
    <row r="231" spans="1:105" ht="12" customHeight="1" x14ac:dyDescent="0.25">
      <c r="A231" s="100" t="s">
        <v>50</v>
      </c>
      <c r="B231" s="102">
        <v>4.2763012567354792</v>
      </c>
      <c r="C231" s="102">
        <v>3.935969209285882</v>
      </c>
      <c r="D231" s="102">
        <v>3.6929155692885081</v>
      </c>
      <c r="E231" s="102">
        <v>4.0010728265214262</v>
      </c>
      <c r="F231" s="102">
        <v>3.8909805010677307</v>
      </c>
      <c r="G231" s="102">
        <v>3.4159013929104138</v>
      </c>
      <c r="H231" s="102">
        <v>3.1487332471729914</v>
      </c>
      <c r="I231" s="102">
        <v>3.9437745574194332</v>
      </c>
      <c r="J231" s="102">
        <v>3.4139140473222245</v>
      </c>
      <c r="K231" s="102">
        <v>3.1388696300552299</v>
      </c>
      <c r="L231" s="102">
        <v>7.2241440314150411</v>
      </c>
      <c r="M231" s="102">
        <v>3.4344460055999297</v>
      </c>
      <c r="N231" s="102">
        <v>4.4419667731414192</v>
      </c>
      <c r="O231" s="102">
        <v>4.6684492199005927</v>
      </c>
      <c r="P231" s="102">
        <v>3.2389892705724832</v>
      </c>
      <c r="Q231" s="102">
        <v>3.6516522944116772</v>
      </c>
      <c r="R231" s="102">
        <v>3.4073123670385237</v>
      </c>
      <c r="S231" s="102">
        <v>3.9461845808696125</v>
      </c>
      <c r="T231" s="102">
        <v>3.8494964048445763</v>
      </c>
      <c r="U231" s="102">
        <v>3.3878622287601967</v>
      </c>
      <c r="V231" s="102">
        <v>3.5448586888497462</v>
      </c>
      <c r="W231" s="102">
        <v>3.8708413956973939</v>
      </c>
      <c r="X231" s="102">
        <v>0.98941787892844102</v>
      </c>
      <c r="Y231" s="102">
        <v>0.69337758223660828</v>
      </c>
      <c r="DA231" s="131" t="s">
        <v>2889</v>
      </c>
    </row>
    <row r="232" spans="1:105" ht="12" customHeight="1" x14ac:dyDescent="0.25">
      <c r="A232" s="103" t="s">
        <v>52</v>
      </c>
      <c r="B232" s="105">
        <v>7.6755495450857234</v>
      </c>
      <c r="C232" s="105">
        <v>7.5864180205302638</v>
      </c>
      <c r="D232" s="105">
        <v>8.0833566459499337</v>
      </c>
      <c r="E232" s="105">
        <v>7.6918030141848588</v>
      </c>
      <c r="F232" s="105">
        <v>7.9469241947029756</v>
      </c>
      <c r="G232" s="105">
        <v>7.9935902058131596</v>
      </c>
      <c r="H232" s="105">
        <v>7.9328829406211039</v>
      </c>
      <c r="I232" s="105">
        <v>7.8252688400289303</v>
      </c>
      <c r="J232" s="105">
        <v>7.5729908046638945</v>
      </c>
      <c r="K232" s="105">
        <v>7.868644287271974</v>
      </c>
      <c r="L232" s="105">
        <v>5.784677748027657</v>
      </c>
      <c r="M232" s="105">
        <v>9.0894080558635792</v>
      </c>
      <c r="N232" s="105">
        <v>8.4431012158075482</v>
      </c>
      <c r="O232" s="105">
        <v>8.3611665902250447</v>
      </c>
      <c r="P232" s="105">
        <v>9.2473885441354398</v>
      </c>
      <c r="Q232" s="105">
        <v>8.9078629329584817</v>
      </c>
      <c r="R232" s="105">
        <v>9.2171946405942791</v>
      </c>
      <c r="S232" s="105">
        <v>9.5052380644607055</v>
      </c>
      <c r="T232" s="105">
        <v>9.6395883504225424</v>
      </c>
      <c r="U232" s="105">
        <v>9.6758642402981589</v>
      </c>
      <c r="V232" s="105">
        <v>9.9407068154839617</v>
      </c>
      <c r="W232" s="105">
        <v>10.778494388538082</v>
      </c>
      <c r="X232" s="105">
        <v>8.6272438712897301</v>
      </c>
      <c r="Y232" s="105">
        <v>7.8408380096360837</v>
      </c>
      <c r="DA232" s="132" t="s">
        <v>2890</v>
      </c>
    </row>
    <row r="233" spans="1:105" ht="12" customHeight="1" x14ac:dyDescent="0.25">
      <c r="A233" s="106" t="s">
        <v>122</v>
      </c>
      <c r="B233" s="102">
        <v>15.258693293199102</v>
      </c>
      <c r="C233" s="102">
        <v>14.592675320830772</v>
      </c>
      <c r="D233" s="102">
        <v>14.408404815532963</v>
      </c>
      <c r="E233" s="102">
        <v>15.048169431099099</v>
      </c>
      <c r="F233" s="102">
        <v>14.965936014722491</v>
      </c>
      <c r="G233" s="102">
        <v>13.758854822499984</v>
      </c>
      <c r="H233" s="102">
        <v>14.157040858376064</v>
      </c>
      <c r="I233" s="102">
        <v>14.199469086695732</v>
      </c>
      <c r="J233" s="102">
        <v>14.326971731208564</v>
      </c>
      <c r="K233" s="102">
        <v>13.17330669026201</v>
      </c>
      <c r="L233" s="102">
        <v>14.366588954910505</v>
      </c>
      <c r="M233" s="102">
        <v>15.411224224337928</v>
      </c>
      <c r="N233" s="102">
        <v>16.409412013741989</v>
      </c>
      <c r="O233" s="102">
        <v>17.222616998769439</v>
      </c>
      <c r="P233" s="102">
        <v>15.216437208827173</v>
      </c>
      <c r="Q233" s="102">
        <v>15.76887561751089</v>
      </c>
      <c r="R233" s="102">
        <v>15.727130299529659</v>
      </c>
      <c r="S233" s="102">
        <v>16.519509335242372</v>
      </c>
      <c r="T233" s="102">
        <v>16.492173126508128</v>
      </c>
      <c r="U233" s="102">
        <v>16.072940924390448</v>
      </c>
      <c r="V233" s="102">
        <v>16.502594269981028</v>
      </c>
      <c r="W233" s="102">
        <v>15.813339120443805</v>
      </c>
      <c r="X233" s="102">
        <v>11.739556251314736</v>
      </c>
      <c r="Y233" s="102">
        <v>10.850661183692246</v>
      </c>
      <c r="DA233" s="131" t="s">
        <v>2891</v>
      </c>
    </row>
    <row r="234" spans="1:105" ht="12" customHeight="1" x14ac:dyDescent="0.25">
      <c r="A234" s="107" t="s">
        <v>121</v>
      </c>
      <c r="B234" s="105">
        <v>11.664168503559852</v>
      </c>
      <c r="C234" s="105">
        <v>11.147843005931193</v>
      </c>
      <c r="D234" s="105">
        <v>10.97462245061187</v>
      </c>
      <c r="E234" s="105">
        <v>11.625846793021051</v>
      </c>
      <c r="F234" s="105">
        <v>11.577032269287109</v>
      </c>
      <c r="G234" s="105">
        <v>10.59140222376393</v>
      </c>
      <c r="H234" s="105">
        <v>10.872191283926727</v>
      </c>
      <c r="I234" s="105">
        <v>11.091341503493206</v>
      </c>
      <c r="J234" s="105">
        <v>11.122806716698829</v>
      </c>
      <c r="K234" s="105">
        <v>10.159654425878339</v>
      </c>
      <c r="L234" s="105">
        <v>12.07985279025859</v>
      </c>
      <c r="M234" s="105">
        <v>11.877840561031329</v>
      </c>
      <c r="N234" s="105">
        <v>12.948045629162575</v>
      </c>
      <c r="O234" s="105">
        <v>13.707781321232916</v>
      </c>
      <c r="P234" s="105">
        <v>11.866270130931094</v>
      </c>
      <c r="Q234" s="105">
        <v>12.518209256625706</v>
      </c>
      <c r="R234" s="105">
        <v>12.52764939090595</v>
      </c>
      <c r="S234" s="105">
        <v>13.367302387284411</v>
      </c>
      <c r="T234" s="105">
        <v>13.425266086184713</v>
      </c>
      <c r="U234" s="105">
        <v>13.114010868698541</v>
      </c>
      <c r="V234" s="105">
        <v>13.60721327775039</v>
      </c>
      <c r="W234" s="105">
        <v>13.156096948024821</v>
      </c>
      <c r="X234" s="105">
        <v>9.5170390011198602</v>
      </c>
      <c r="Y234" s="105">
        <v>8.848988848556715</v>
      </c>
      <c r="DA234" s="132" t="s">
        <v>2892</v>
      </c>
    </row>
    <row r="235" spans="1:105" ht="12" customHeight="1" x14ac:dyDescent="0.25">
      <c r="A235" s="108" t="s">
        <v>53</v>
      </c>
      <c r="B235" s="99">
        <v>3.8570592695087713</v>
      </c>
      <c r="C235" s="99">
        <v>3.4973819005076563</v>
      </c>
      <c r="D235" s="99">
        <v>3.1558317486171137</v>
      </c>
      <c r="E235" s="99">
        <v>3.6497567235114747</v>
      </c>
      <c r="F235" s="99">
        <v>3.5132902858203812</v>
      </c>
      <c r="G235" s="99">
        <v>2.9355514372377067</v>
      </c>
      <c r="H235" s="99">
        <v>2.8598895278551093</v>
      </c>
      <c r="I235" s="99">
        <v>3.4645512710414303</v>
      </c>
      <c r="J235" s="99">
        <v>3.2163681286159358</v>
      </c>
      <c r="K235" s="99">
        <v>2.6888956083745081</v>
      </c>
      <c r="L235" s="99">
        <v>6.4132685049165561</v>
      </c>
      <c r="M235" s="99">
        <v>3.0310109072406464</v>
      </c>
      <c r="N235" s="99">
        <v>4.1857541982117601</v>
      </c>
      <c r="O235" s="99">
        <v>4.604060800451431</v>
      </c>
      <c r="P235" s="99">
        <v>2.9137872067972861</v>
      </c>
      <c r="Q235" s="99">
        <v>3.4848682054832953</v>
      </c>
      <c r="R235" s="99">
        <v>3.2697783036835202</v>
      </c>
      <c r="S235" s="99">
        <v>3.8590254410883382</v>
      </c>
      <c r="T235" s="99">
        <v>3.8098283379440772</v>
      </c>
      <c r="U235" s="99">
        <v>3.3904900999439742</v>
      </c>
      <c r="V235" s="99">
        <v>3.5594583375092514</v>
      </c>
      <c r="W235" s="99">
        <v>3.4745246705407005</v>
      </c>
      <c r="X235" s="99">
        <v>0.98372672741533851</v>
      </c>
      <c r="Y235" s="99">
        <v>0.74315440971914837</v>
      </c>
      <c r="DA235" s="63" t="s">
        <v>2893</v>
      </c>
    </row>
    <row r="236" spans="1:105" ht="12" customHeight="1" x14ac:dyDescent="0.25">
      <c r="A236" s="108" t="s">
        <v>52</v>
      </c>
      <c r="B236" s="99">
        <v>7.8071092340510813</v>
      </c>
      <c r="C236" s="99">
        <v>7.6504611054235383</v>
      </c>
      <c r="D236" s="99">
        <v>7.8187907019947565</v>
      </c>
      <c r="E236" s="99">
        <v>7.9760900695095769</v>
      </c>
      <c r="F236" s="99">
        <v>8.063741983466727</v>
      </c>
      <c r="G236" s="99">
        <v>7.6558507865262246</v>
      </c>
      <c r="H236" s="99">
        <v>8.0123017560716185</v>
      </c>
      <c r="I236" s="99">
        <v>7.6267902324517758</v>
      </c>
      <c r="J236" s="99">
        <v>7.9064385880828913</v>
      </c>
      <c r="K236" s="99">
        <v>7.4707588175038326</v>
      </c>
      <c r="L236" s="99">
        <v>5.6665842853420356</v>
      </c>
      <c r="M236" s="99">
        <v>8.8468296537906834</v>
      </c>
      <c r="N236" s="99">
        <v>8.7622914309508158</v>
      </c>
      <c r="O236" s="99">
        <v>9.1037205207814882</v>
      </c>
      <c r="P236" s="99">
        <v>8.9524829241338111</v>
      </c>
      <c r="Q236" s="99">
        <v>9.033341051142413</v>
      </c>
      <c r="R236" s="99">
        <v>9.2578710872224317</v>
      </c>
      <c r="S236" s="99">
        <v>9.5082769461960712</v>
      </c>
      <c r="T236" s="99">
        <v>9.6154377482406357</v>
      </c>
      <c r="U236" s="99">
        <v>9.7235207687545682</v>
      </c>
      <c r="V236" s="99">
        <v>10.047754940241138</v>
      </c>
      <c r="W236" s="99">
        <v>9.681572277484122</v>
      </c>
      <c r="X236" s="99">
        <v>8.5333122737045226</v>
      </c>
      <c r="Y236" s="99">
        <v>8.1058344388375669</v>
      </c>
      <c r="DA236" s="63" t="s">
        <v>2894</v>
      </c>
    </row>
    <row r="237" spans="1:105" ht="12" customHeight="1" x14ac:dyDescent="0.25">
      <c r="A237" s="121" t="s">
        <v>54</v>
      </c>
      <c r="B237" s="123">
        <v>9.4503889965367343</v>
      </c>
      <c r="C237" s="123">
        <v>9.4343022953663596</v>
      </c>
      <c r="D237" s="123">
        <v>9.4777692822833757</v>
      </c>
      <c r="E237" s="123">
        <v>9.0514530231623489</v>
      </c>
      <c r="F237" s="123">
        <v>8.1871687918844263</v>
      </c>
      <c r="G237" s="123">
        <v>8.2939014003106752</v>
      </c>
      <c r="H237" s="123">
        <v>8.2990122628822593</v>
      </c>
      <c r="I237" s="123">
        <v>8.6247117270397791</v>
      </c>
      <c r="J237" s="123">
        <v>8.5619193046480646</v>
      </c>
      <c r="K237" s="123">
        <v>7.0921652169445188</v>
      </c>
      <c r="L237" s="123">
        <v>8.6522009845684575</v>
      </c>
      <c r="M237" s="123">
        <v>8.5155418071464997</v>
      </c>
      <c r="N237" s="123">
        <v>8.9344570908691274</v>
      </c>
      <c r="O237" s="123">
        <v>9.0643609502679219</v>
      </c>
      <c r="P237" s="123">
        <v>7.9899834162468153</v>
      </c>
      <c r="Q237" s="123">
        <v>8.2150910871275737</v>
      </c>
      <c r="R237" s="123">
        <v>7.768897989998389</v>
      </c>
      <c r="S237" s="123">
        <v>8.1394338544592966</v>
      </c>
      <c r="T237" s="123">
        <v>7.9422686648235548</v>
      </c>
      <c r="U237" s="123">
        <v>7.7314651833060042</v>
      </c>
      <c r="V237" s="123">
        <v>7.9714023489301162</v>
      </c>
      <c r="W237" s="123">
        <v>7.3142381807771066</v>
      </c>
      <c r="X237" s="123">
        <v>7.7368405167794974</v>
      </c>
      <c r="Y237" s="123">
        <v>6.9780883124526092</v>
      </c>
      <c r="DA237" s="130" t="s">
        <v>2895</v>
      </c>
    </row>
    <row r="238" spans="1:105" ht="12" customHeight="1" x14ac:dyDescent="0.25">
      <c r="A238" s="97" t="s">
        <v>50</v>
      </c>
      <c r="B238" s="99">
        <v>10.845974093706372</v>
      </c>
      <c r="C238" s="99">
        <v>10.373727812657473</v>
      </c>
      <c r="D238" s="99">
        <v>10.556852683332282</v>
      </c>
      <c r="E238" s="99">
        <v>9.8905392627845483</v>
      </c>
      <c r="F238" s="99">
        <v>9.6710689790715172</v>
      </c>
      <c r="G238" s="99">
        <v>9.3948834974662319</v>
      </c>
      <c r="H238" s="99">
        <v>9.3415598277214063</v>
      </c>
      <c r="I238" s="99">
        <v>9.8809753973382097</v>
      </c>
      <c r="J238" s="99">
        <v>9.2698977479883062</v>
      </c>
      <c r="K238" s="99">
        <v>9.3752885497813239</v>
      </c>
      <c r="L238" s="99">
        <v>9.6160169900573962</v>
      </c>
      <c r="M238" s="99">
        <v>10.051221513107285</v>
      </c>
      <c r="N238" s="99">
        <v>10.066667020453735</v>
      </c>
      <c r="O238" s="99">
        <v>10.020334381024938</v>
      </c>
      <c r="P238" s="99">
        <v>10.014200936584</v>
      </c>
      <c r="Q238" s="99">
        <v>9.8971681566830796</v>
      </c>
      <c r="R238" s="99">
        <v>9.0544025334307054</v>
      </c>
      <c r="S238" s="99">
        <v>9.7972390838664118</v>
      </c>
      <c r="T238" s="99">
        <v>9.5582308286135138</v>
      </c>
      <c r="U238" s="99">
        <v>9.5268693718219648</v>
      </c>
      <c r="V238" s="99">
        <v>10.299949159036704</v>
      </c>
      <c r="W238" s="99">
        <v>9.7910922542433525</v>
      </c>
      <c r="X238" s="99">
        <v>9.7046612621781865</v>
      </c>
      <c r="Y238" s="99">
        <v>9.0210923263922584</v>
      </c>
      <c r="DA238" s="63" t="s">
        <v>2896</v>
      </c>
    </row>
    <row r="239" spans="1:105" ht="12" customHeight="1" x14ac:dyDescent="0.25">
      <c r="A239" s="109" t="s">
        <v>120</v>
      </c>
      <c r="B239" s="110">
        <v>8.2779413064487422</v>
      </c>
      <c r="C239" s="110">
        <v>8.6732588931074073</v>
      </c>
      <c r="D239" s="110">
        <v>8.6029457895731234</v>
      </c>
      <c r="E239" s="110">
        <v>8.3728491497106319</v>
      </c>
      <c r="F239" s="110">
        <v>6.8968330591122688</v>
      </c>
      <c r="G239" s="110">
        <v>7.4216311511803124</v>
      </c>
      <c r="H239" s="110">
        <v>7.5916122194366702</v>
      </c>
      <c r="I239" s="110">
        <v>7.8361028400567267</v>
      </c>
      <c r="J239" s="110">
        <v>8.1563871228681517</v>
      </c>
      <c r="K239" s="110">
        <v>5.825379641323809</v>
      </c>
      <c r="L239" s="110">
        <v>8.1247633893840625</v>
      </c>
      <c r="M239" s="110">
        <v>7.6814161750326484</v>
      </c>
      <c r="N239" s="110">
        <v>8.343666858924907</v>
      </c>
      <c r="O239" s="110">
        <v>8.5812272524933491</v>
      </c>
      <c r="P239" s="110">
        <v>7.007147405165651</v>
      </c>
      <c r="Q239" s="110">
        <v>7.4465291856478091</v>
      </c>
      <c r="R239" s="110">
        <v>7.2423836207789405</v>
      </c>
      <c r="S239" s="110">
        <v>7.5106983372132436</v>
      </c>
      <c r="T239" s="110">
        <v>7.3637906358242553</v>
      </c>
      <c r="U239" s="110">
        <v>7.113260142372253</v>
      </c>
      <c r="V239" s="110">
        <v>7.230014711325472</v>
      </c>
      <c r="W239" s="110">
        <v>6.6418544364361169</v>
      </c>
      <c r="X239" s="110">
        <v>7.335523721708638</v>
      </c>
      <c r="Y239" s="110">
        <v>6.6216931851326075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105.33522130460504</v>
      </c>
      <c r="C241" s="118">
        <f t="shared" si="98"/>
        <v>115.24280078106976</v>
      </c>
      <c r="D241" s="118">
        <f t="shared" si="98"/>
        <v>106.83376504748938</v>
      </c>
      <c r="E241" s="118">
        <f t="shared" si="98"/>
        <v>108.86266407327757</v>
      </c>
      <c r="F241" s="118">
        <f t="shared" si="98"/>
        <v>80.914147484535164</v>
      </c>
      <c r="G241" s="118">
        <f t="shared" si="98"/>
        <v>93.527333182147871</v>
      </c>
      <c r="H241" s="118">
        <f t="shared" si="98"/>
        <v>100.79126472700413</v>
      </c>
      <c r="I241" s="118">
        <f t="shared" si="98"/>
        <v>98.082922208675086</v>
      </c>
      <c r="J241" s="118">
        <f t="shared" si="98"/>
        <v>105.82599081366928</v>
      </c>
      <c r="K241" s="118">
        <f t="shared" si="98"/>
        <v>106.57504916266875</v>
      </c>
      <c r="L241" s="118">
        <f t="shared" si="98"/>
        <v>117.36107407936674</v>
      </c>
      <c r="M241" s="118">
        <f t="shared" si="98"/>
        <v>95.996563758084903</v>
      </c>
      <c r="N241" s="118">
        <f t="shared" si="98"/>
        <v>107.61659748532178</v>
      </c>
      <c r="O241" s="118">
        <f t="shared" si="98"/>
        <v>113.73519144102838</v>
      </c>
      <c r="P241" s="118">
        <f t="shared" si="98"/>
        <v>92.083360734456164</v>
      </c>
      <c r="Q241" s="118">
        <f t="shared" si="98"/>
        <v>97.400575118598681</v>
      </c>
      <c r="R241" s="118">
        <f t="shared" ref="R241:V241" si="99">R242+R244+R246+R255</f>
        <v>104.49713574841307</v>
      </c>
      <c r="S241" s="118">
        <f t="shared" si="99"/>
        <v>102.45175332661961</v>
      </c>
      <c r="T241" s="118">
        <f t="shared" si="99"/>
        <v>99.812593426847585</v>
      </c>
      <c r="U241" s="118">
        <f t="shared" si="99"/>
        <v>101.59683873676752</v>
      </c>
      <c r="V241" s="118">
        <f t="shared" si="99"/>
        <v>97.163115277619852</v>
      </c>
      <c r="W241" s="118">
        <f t="shared" ref="W241:Y241" si="100">W242+W244+W246+W255</f>
        <v>107.46520893656688</v>
      </c>
      <c r="X241" s="118">
        <f t="shared" si="100"/>
        <v>95.361697123418253</v>
      </c>
      <c r="Y241" s="118">
        <f t="shared" si="100"/>
        <v>95.155446205008559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84.147308616249688</v>
      </c>
      <c r="C242" s="123">
        <f t="shared" si="101"/>
        <v>93.980682746954045</v>
      </c>
      <c r="D242" s="123">
        <f t="shared" si="101"/>
        <v>86.935902668316032</v>
      </c>
      <c r="E242" s="123">
        <f t="shared" si="101"/>
        <v>83.032048711713969</v>
      </c>
      <c r="F242" s="123">
        <f t="shared" si="101"/>
        <v>62.677194453345948</v>
      </c>
      <c r="G242" s="123">
        <f t="shared" si="101"/>
        <v>75.634200034215269</v>
      </c>
      <c r="H242" s="123">
        <f t="shared" si="101"/>
        <v>81.49945521122595</v>
      </c>
      <c r="I242" s="123">
        <f t="shared" si="101"/>
        <v>80.120411993808133</v>
      </c>
      <c r="J242" s="123">
        <f t="shared" si="101"/>
        <v>87.360618441514148</v>
      </c>
      <c r="K242" s="123">
        <f t="shared" si="101"/>
        <v>88.681569919689139</v>
      </c>
      <c r="L242" s="123">
        <f t="shared" si="101"/>
        <v>97.087199691223233</v>
      </c>
      <c r="M242" s="123">
        <f t="shared" si="101"/>
        <v>75.209476182407869</v>
      </c>
      <c r="N242" s="123">
        <f t="shared" si="101"/>
        <v>85.79985069432918</v>
      </c>
      <c r="O242" s="123">
        <f t="shared" si="101"/>
        <v>90.976914845388237</v>
      </c>
      <c r="P242" s="123">
        <f t="shared" si="101"/>
        <v>71.53468143748826</v>
      </c>
      <c r="Q242" s="123">
        <f t="shared" si="101"/>
        <v>75.946207562584235</v>
      </c>
      <c r="R242" s="123">
        <f t="shared" si="101"/>
        <v>82.224149023402035</v>
      </c>
      <c r="S242" s="123">
        <f t="shared" si="101"/>
        <v>79.43680479639653</v>
      </c>
      <c r="T242" s="123">
        <f t="shared" si="101"/>
        <v>76.632014304263478</v>
      </c>
      <c r="U242" s="123">
        <f t="shared" si="101"/>
        <v>78.199723248719778</v>
      </c>
      <c r="V242" s="123">
        <f t="shared" si="101"/>
        <v>72.095085007789095</v>
      </c>
      <c r="W242" s="123">
        <f t="shared" si="101"/>
        <v>82.578952509977654</v>
      </c>
      <c r="X242" s="123">
        <f t="shared" si="101"/>
        <v>75.239905951891402</v>
      </c>
      <c r="Y242" s="123">
        <f t="shared" si="101"/>
        <v>76.042602488649266</v>
      </c>
      <c r="DA242" s="130" t="s">
        <v>3050</v>
      </c>
    </row>
    <row r="243" spans="1:105" ht="12" customHeight="1" x14ac:dyDescent="0.25">
      <c r="A243" s="97" t="s">
        <v>53</v>
      </c>
      <c r="B243" s="99">
        <v>84.147308616249688</v>
      </c>
      <c r="C243" s="99">
        <v>93.980682746954045</v>
      </c>
      <c r="D243" s="99">
        <v>86.935902668316032</v>
      </c>
      <c r="E243" s="99">
        <v>83.032048711713969</v>
      </c>
      <c r="F243" s="99">
        <v>62.677194453345948</v>
      </c>
      <c r="G243" s="99">
        <v>75.634200034215269</v>
      </c>
      <c r="H243" s="99">
        <v>81.49945521122595</v>
      </c>
      <c r="I243" s="99">
        <v>80.120411993808133</v>
      </c>
      <c r="J243" s="99">
        <v>87.360618441514148</v>
      </c>
      <c r="K243" s="99">
        <v>88.681569919689139</v>
      </c>
      <c r="L243" s="99">
        <v>97.087199691223233</v>
      </c>
      <c r="M243" s="99">
        <v>75.209476182407869</v>
      </c>
      <c r="N243" s="99">
        <v>85.79985069432918</v>
      </c>
      <c r="O243" s="99">
        <v>90.976914845388237</v>
      </c>
      <c r="P243" s="99">
        <v>71.53468143748826</v>
      </c>
      <c r="Q243" s="99">
        <v>75.946207562584235</v>
      </c>
      <c r="R243" s="99">
        <v>82.224149023402035</v>
      </c>
      <c r="S243" s="99">
        <v>79.43680479639653</v>
      </c>
      <c r="T243" s="99">
        <v>76.632014304263478</v>
      </c>
      <c r="U243" s="99">
        <v>78.199723248719778</v>
      </c>
      <c r="V243" s="99">
        <v>72.095085007789095</v>
      </c>
      <c r="W243" s="99">
        <v>82.578952509977654</v>
      </c>
      <c r="X243" s="99">
        <v>75.239905951891402</v>
      </c>
      <c r="Y243" s="99">
        <v>76.042602488649266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4.3185814286835713</v>
      </c>
      <c r="C244" s="123">
        <f t="shared" si="102"/>
        <v>4.7164265471114151</v>
      </c>
      <c r="D244" s="123">
        <f t="shared" si="102"/>
        <v>3.3177487613008516</v>
      </c>
      <c r="E244" s="123">
        <f t="shared" si="102"/>
        <v>9.0564265563615631</v>
      </c>
      <c r="F244" s="123">
        <f t="shared" si="102"/>
        <v>2.0884108234710523</v>
      </c>
      <c r="G244" s="123">
        <f t="shared" si="102"/>
        <v>2.3453695981643818</v>
      </c>
      <c r="H244" s="123">
        <f t="shared" si="102"/>
        <v>3.4094232922596532</v>
      </c>
      <c r="I244" s="123">
        <f t="shared" si="102"/>
        <v>1.7520310088018647</v>
      </c>
      <c r="J244" s="123">
        <f t="shared" si="102"/>
        <v>2.1721941602562658</v>
      </c>
      <c r="K244" s="123">
        <f t="shared" si="102"/>
        <v>3.4852661758768844</v>
      </c>
      <c r="L244" s="123">
        <f t="shared" si="102"/>
        <v>3.8079963069433487</v>
      </c>
      <c r="M244" s="123">
        <f t="shared" si="102"/>
        <v>3.6748404333400213</v>
      </c>
      <c r="N244" s="123">
        <f t="shared" si="102"/>
        <v>3.637378423358983</v>
      </c>
      <c r="O244" s="123">
        <f t="shared" si="102"/>
        <v>3.8144632941137684</v>
      </c>
      <c r="P244" s="123">
        <f t="shared" si="102"/>
        <v>3.7023148672190649</v>
      </c>
      <c r="Q244" s="123">
        <f t="shared" si="102"/>
        <v>3.8712697498365101</v>
      </c>
      <c r="R244" s="123">
        <f t="shared" si="102"/>
        <v>4.8271654348207598</v>
      </c>
      <c r="S244" s="123">
        <f t="shared" si="102"/>
        <v>4.5157067703658633</v>
      </c>
      <c r="T244" s="123">
        <f t="shared" si="102"/>
        <v>4.6433532679404346</v>
      </c>
      <c r="U244" s="123">
        <f t="shared" si="102"/>
        <v>5.145090365200125</v>
      </c>
      <c r="V244" s="123">
        <f t="shared" si="102"/>
        <v>6.0779115250044553</v>
      </c>
      <c r="W244" s="123">
        <f t="shared" si="102"/>
        <v>6.6416156398807136</v>
      </c>
      <c r="X244" s="123">
        <f t="shared" si="102"/>
        <v>4.4576636843491002</v>
      </c>
      <c r="Y244" s="123">
        <f t="shared" si="102"/>
        <v>4.6040784418087615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4.3185814286835713</v>
      </c>
      <c r="C245" s="99">
        <f>RES_hhdet_tess!C147</f>
        <v>4.7164265471114151</v>
      </c>
      <c r="D245" s="99">
        <f>RES_hhdet_tess!D147</f>
        <v>3.3177487613008516</v>
      </c>
      <c r="E245" s="99">
        <f>RES_hhdet_tess!E147</f>
        <v>9.0564265563615631</v>
      </c>
      <c r="F245" s="99">
        <f>RES_hhdet_tess!F147</f>
        <v>2.0884108234710523</v>
      </c>
      <c r="G245" s="99">
        <f>RES_hhdet_tess!G147</f>
        <v>2.3453695981643818</v>
      </c>
      <c r="H245" s="99">
        <f>RES_hhdet_tess!H147</f>
        <v>3.4094232922596532</v>
      </c>
      <c r="I245" s="99">
        <f>RES_hhdet_tess!I147</f>
        <v>1.7520310088018647</v>
      </c>
      <c r="J245" s="99">
        <f>RES_hhdet_tess!J147</f>
        <v>2.1721941602562658</v>
      </c>
      <c r="K245" s="99">
        <f>RES_hhdet_tess!K147</f>
        <v>3.4852661758768844</v>
      </c>
      <c r="L245" s="99">
        <f>RES_hhdet_tess!L147</f>
        <v>3.8079963069433487</v>
      </c>
      <c r="M245" s="99">
        <f>RES_hhdet_tess!M147</f>
        <v>3.6748404333400213</v>
      </c>
      <c r="N245" s="99">
        <f>RES_hhdet_tess!N147</f>
        <v>3.637378423358983</v>
      </c>
      <c r="O245" s="99">
        <f>RES_hhdet_tess!O147</f>
        <v>3.8144632941137684</v>
      </c>
      <c r="P245" s="99">
        <f>RES_hhdet_tess!P147</f>
        <v>3.7023148672190649</v>
      </c>
      <c r="Q245" s="99">
        <f>RES_hhdet_tess!Q147</f>
        <v>3.8712697498365101</v>
      </c>
      <c r="R245" s="99">
        <f>RES_hhdet_tess!R147</f>
        <v>4.8271654348207598</v>
      </c>
      <c r="S245" s="99">
        <f>RES_hhdet_tess!S147</f>
        <v>4.5157067703658633</v>
      </c>
      <c r="T245" s="99">
        <f>RES_hhdet_tess!T147</f>
        <v>4.6433532679404346</v>
      </c>
      <c r="U245" s="99">
        <f>RES_hhdet_tess!U147</f>
        <v>5.145090365200125</v>
      </c>
      <c r="V245" s="99">
        <f>RES_hhdet_tess!V147</f>
        <v>6.0779115250044553</v>
      </c>
      <c r="W245" s="99">
        <f>RES_hhdet_tess!W147</f>
        <v>6.6416156398807136</v>
      </c>
      <c r="X245" s="99">
        <f>RES_hhdet_tess!X147</f>
        <v>4.4576636843491002</v>
      </c>
      <c r="Y245" s="99">
        <f>RES_hhdet_tess!Y147</f>
        <v>4.6040784418087615</v>
      </c>
      <c r="DA245" s="63" t="s">
        <v>3053</v>
      </c>
    </row>
    <row r="246" spans="1:105" ht="12" customHeight="1" x14ac:dyDescent="0.25">
      <c r="A246" s="121" t="s">
        <v>55</v>
      </c>
      <c r="B246" s="123">
        <v>10.428081282740328</v>
      </c>
      <c r="C246" s="123">
        <v>10.05055150030898</v>
      </c>
      <c r="D246" s="123">
        <v>10.041773299273025</v>
      </c>
      <c r="E246" s="123">
        <v>10.493210924530015</v>
      </c>
      <c r="F246" s="123">
        <v>10.525095555952538</v>
      </c>
      <c r="G246" s="123">
        <v>9.773435234858967</v>
      </c>
      <c r="H246" s="123">
        <v>10.035236564925086</v>
      </c>
      <c r="I246" s="123">
        <v>10.109340595109256</v>
      </c>
      <c r="J246" s="123">
        <v>10.165989788557217</v>
      </c>
      <c r="K246" s="123">
        <v>9.4165853282595009</v>
      </c>
      <c r="L246" s="123">
        <v>10.261019409492979</v>
      </c>
      <c r="M246" s="123">
        <v>11.030316118838487</v>
      </c>
      <c r="N246" s="123">
        <v>11.745603228591142</v>
      </c>
      <c r="O246" s="123">
        <v>12.377499533703929</v>
      </c>
      <c r="P246" s="123">
        <v>11.089536307801847</v>
      </c>
      <c r="Q246" s="123">
        <v>11.591598282628517</v>
      </c>
      <c r="R246" s="123">
        <v>11.689718720625374</v>
      </c>
      <c r="S246" s="123">
        <v>12.41168055332272</v>
      </c>
      <c r="T246" s="123">
        <v>12.521278874226022</v>
      </c>
      <c r="U246" s="123">
        <v>12.33135716185493</v>
      </c>
      <c r="V246" s="123">
        <v>12.804698015611224</v>
      </c>
      <c r="W246" s="123">
        <v>12.450634221967748</v>
      </c>
      <c r="X246" s="123">
        <v>9.3172118261672914</v>
      </c>
      <c r="Y246" s="123">
        <v>8.6926639778695609</v>
      </c>
      <c r="DA246" s="130" t="s">
        <v>3054</v>
      </c>
    </row>
    <row r="247" spans="1:105" ht="12" customHeight="1" x14ac:dyDescent="0.25">
      <c r="A247" s="97" t="s">
        <v>124</v>
      </c>
      <c r="B247" s="99">
        <v>10.271107492597862</v>
      </c>
      <c r="C247" s="99">
        <v>9.9744599139120886</v>
      </c>
      <c r="D247" s="99">
        <v>10.343918629394659</v>
      </c>
      <c r="E247" s="99">
        <v>10.145227877865894</v>
      </c>
      <c r="F247" s="99">
        <v>10.381641209482122</v>
      </c>
      <c r="G247" s="99">
        <v>10.165606344567685</v>
      </c>
      <c r="H247" s="99">
        <v>9.947148538772689</v>
      </c>
      <c r="I247" s="99">
        <v>10.354714199679435</v>
      </c>
      <c r="J247" s="99">
        <v>9.7642560475186961</v>
      </c>
      <c r="K247" s="99">
        <v>9.8927775383079233</v>
      </c>
      <c r="L247" s="99">
        <v>10.463318248428266</v>
      </c>
      <c r="M247" s="99">
        <v>11.322656755108735</v>
      </c>
      <c r="N247" s="99">
        <v>11.338346753191827</v>
      </c>
      <c r="O247" s="99">
        <v>11.411015453099772</v>
      </c>
      <c r="P247" s="99">
        <v>11.45186163686253</v>
      </c>
      <c r="Q247" s="99">
        <v>11.440816680894002</v>
      </c>
      <c r="R247" s="99">
        <v>11.648180763939356</v>
      </c>
      <c r="S247" s="99">
        <v>12.414580731302289</v>
      </c>
      <c r="T247" s="99">
        <v>12.556897663302607</v>
      </c>
      <c r="U247" s="99">
        <v>12.273058600610753</v>
      </c>
      <c r="V247" s="99">
        <v>12.671352318033362</v>
      </c>
      <c r="W247" s="99">
        <v>13.831792258708296</v>
      </c>
      <c r="X247" s="99">
        <v>9.4202342202880835</v>
      </c>
      <c r="Y247" s="99">
        <v>8.4009435552622893</v>
      </c>
      <c r="DA247" s="63" t="s">
        <v>3055</v>
      </c>
    </row>
    <row r="248" spans="1:105" ht="12" customHeight="1" x14ac:dyDescent="0.25">
      <c r="A248" s="97" t="s">
        <v>123</v>
      </c>
      <c r="B248" s="99">
        <v>10.271107492597862</v>
      </c>
      <c r="C248" s="99">
        <v>9.9754069034425807</v>
      </c>
      <c r="D248" s="99">
        <v>10.347085881499588</v>
      </c>
      <c r="E248" s="99">
        <v>10.15257813129376</v>
      </c>
      <c r="F248" s="99">
        <v>10.385413181772675</v>
      </c>
      <c r="G248" s="99">
        <v>10.165142297878392</v>
      </c>
      <c r="H248" s="99">
        <v>9.9439190319995863</v>
      </c>
      <c r="I248" s="99">
        <v>10.352896397148635</v>
      </c>
      <c r="J248" s="99">
        <v>9.7635747284283525</v>
      </c>
      <c r="K248" s="99">
        <v>9.892144505398262</v>
      </c>
      <c r="L248" s="99">
        <v>10.461999802269366</v>
      </c>
      <c r="M248" s="99">
        <v>11.323583471665339</v>
      </c>
      <c r="N248" s="99">
        <v>11.336354438720544</v>
      </c>
      <c r="O248" s="99">
        <v>11.406987032371928</v>
      </c>
      <c r="P248" s="99">
        <v>11.438431752139641</v>
      </c>
      <c r="Q248" s="99">
        <v>11.429772487791425</v>
      </c>
      <c r="R248" s="99">
        <v>11.6372299222731</v>
      </c>
      <c r="S248" s="99">
        <v>12.404495111045712</v>
      </c>
      <c r="T248" s="99">
        <v>12.548436192094554</v>
      </c>
      <c r="U248" s="99">
        <v>12.271679784098984</v>
      </c>
      <c r="V248" s="99">
        <v>12.673778712129733</v>
      </c>
      <c r="W248" s="99">
        <v>13.825790377888652</v>
      </c>
      <c r="X248" s="99">
        <v>9.4173717431174371</v>
      </c>
      <c r="Y248" s="99">
        <v>8.3989221687065108</v>
      </c>
      <c r="DA248" s="63" t="s">
        <v>3056</v>
      </c>
    </row>
    <row r="249" spans="1:105" ht="12" customHeight="1" x14ac:dyDescent="0.25">
      <c r="A249" s="100" t="s">
        <v>50</v>
      </c>
      <c r="B249" s="102">
        <v>2.5955579475121384</v>
      </c>
      <c r="C249" s="102">
        <v>2.3889888829123187</v>
      </c>
      <c r="D249" s="102">
        <v>2.2637292355496532</v>
      </c>
      <c r="E249" s="102">
        <v>2.4607751171089012</v>
      </c>
      <c r="F249" s="102">
        <v>2.4384889870696971</v>
      </c>
      <c r="G249" s="102">
        <v>2.1715520920652325</v>
      </c>
      <c r="H249" s="102">
        <v>2.0110360913784828</v>
      </c>
      <c r="I249" s="102">
        <v>2.5276275571197067</v>
      </c>
      <c r="J249" s="102">
        <v>2.190583923764458</v>
      </c>
      <c r="K249" s="102">
        <v>2.0235002181262889</v>
      </c>
      <c r="L249" s="102">
        <v>4.6773220542417091</v>
      </c>
      <c r="M249" s="102">
        <v>2.2341754158017606</v>
      </c>
      <c r="N249" s="102">
        <v>2.8932532229129979</v>
      </c>
      <c r="O249" s="102">
        <v>3.0458204421468817</v>
      </c>
      <c r="P249" s="102">
        <v>2.1910432080042002</v>
      </c>
      <c r="Q249" s="102">
        <v>2.5219095548329435</v>
      </c>
      <c r="R249" s="102">
        <v>2.4200352816788189</v>
      </c>
      <c r="S249" s="102">
        <v>2.8992570465850092</v>
      </c>
      <c r="T249" s="102">
        <v>2.9088478416720123</v>
      </c>
      <c r="U249" s="102">
        <v>2.5958155438008244</v>
      </c>
      <c r="V249" s="102">
        <v>2.733071896645773</v>
      </c>
      <c r="W249" s="102">
        <v>3.0472959893505704</v>
      </c>
      <c r="X249" s="102">
        <v>0.79012787182770783</v>
      </c>
      <c r="Y249" s="102">
        <v>0.55808415907042741</v>
      </c>
      <c r="DA249" s="131" t="s">
        <v>3057</v>
      </c>
    </row>
    <row r="250" spans="1:105" ht="12" customHeight="1" x14ac:dyDescent="0.25">
      <c r="A250" s="103" t="s">
        <v>52</v>
      </c>
      <c r="B250" s="105">
        <v>7.6755495450857234</v>
      </c>
      <c r="C250" s="105">
        <v>7.5864180205302638</v>
      </c>
      <c r="D250" s="105">
        <v>8.0833566459499337</v>
      </c>
      <c r="E250" s="105">
        <v>7.6918030141848588</v>
      </c>
      <c r="F250" s="105">
        <v>7.9469241947029756</v>
      </c>
      <c r="G250" s="105">
        <v>7.9935902058131596</v>
      </c>
      <c r="H250" s="105">
        <v>7.9328829406211039</v>
      </c>
      <c r="I250" s="105">
        <v>7.8252688400289303</v>
      </c>
      <c r="J250" s="105">
        <v>7.5729908046638945</v>
      </c>
      <c r="K250" s="105">
        <v>7.868644287271974</v>
      </c>
      <c r="L250" s="105">
        <v>5.784677748027657</v>
      </c>
      <c r="M250" s="105">
        <v>9.0894080558635792</v>
      </c>
      <c r="N250" s="105">
        <v>8.4431012158075482</v>
      </c>
      <c r="O250" s="105">
        <v>8.3611665902250447</v>
      </c>
      <c r="P250" s="105">
        <v>9.2473885441354398</v>
      </c>
      <c r="Q250" s="105">
        <v>8.9078629329584817</v>
      </c>
      <c r="R250" s="105">
        <v>9.2171946405942791</v>
      </c>
      <c r="S250" s="105">
        <v>9.5052380644607055</v>
      </c>
      <c r="T250" s="105">
        <v>9.6395883504225424</v>
      </c>
      <c r="U250" s="105">
        <v>9.6758642402981589</v>
      </c>
      <c r="V250" s="105">
        <v>9.9407068154839617</v>
      </c>
      <c r="W250" s="105">
        <v>10.778494388538082</v>
      </c>
      <c r="X250" s="105">
        <v>8.6272438712897301</v>
      </c>
      <c r="Y250" s="105">
        <v>7.8408380096360837</v>
      </c>
      <c r="DA250" s="132" t="s">
        <v>3058</v>
      </c>
    </row>
    <row r="251" spans="1:105" ht="12" customHeight="1" x14ac:dyDescent="0.25">
      <c r="A251" s="106" t="s">
        <v>122</v>
      </c>
      <c r="B251" s="102">
        <v>10.448176556217048</v>
      </c>
      <c r="C251" s="102">
        <v>10.060147308192072</v>
      </c>
      <c r="D251" s="102">
        <v>10.007040380244712</v>
      </c>
      <c r="E251" s="102">
        <v>10.529125461493468</v>
      </c>
      <c r="F251" s="102">
        <v>10.53929426253894</v>
      </c>
      <c r="G251" s="102">
        <v>9.7345005992214624</v>
      </c>
      <c r="H251" s="102">
        <v>10.043293730656259</v>
      </c>
      <c r="I251" s="102">
        <v>10.08938529141242</v>
      </c>
      <c r="J251" s="102">
        <v>10.193364531435943</v>
      </c>
      <c r="K251" s="102">
        <v>9.3850109067947756</v>
      </c>
      <c r="L251" s="102">
        <v>10.248987945099088</v>
      </c>
      <c r="M251" s="102">
        <v>11.013820732589716</v>
      </c>
      <c r="N251" s="102">
        <v>11.766090635279861</v>
      </c>
      <c r="O251" s="102">
        <v>12.422467035765036</v>
      </c>
      <c r="P251" s="102">
        <v>11.074514325175072</v>
      </c>
      <c r="Q251" s="102">
        <v>11.598135260359362</v>
      </c>
      <c r="R251" s="102">
        <v>11.691642166003948</v>
      </c>
      <c r="S251" s="102">
        <v>12.411738883460155</v>
      </c>
      <c r="T251" s="102">
        <v>12.51982480866844</v>
      </c>
      <c r="U251" s="102">
        <v>12.333036219550749</v>
      </c>
      <c r="V251" s="102">
        <v>12.808765675592605</v>
      </c>
      <c r="W251" s="102">
        <v>12.407762385449301</v>
      </c>
      <c r="X251" s="102">
        <v>9.3139898013247002</v>
      </c>
      <c r="Y251" s="102">
        <v>8.6988039625110964</v>
      </c>
      <c r="DA251" s="131" t="s">
        <v>3059</v>
      </c>
    </row>
    <row r="252" spans="1:105" ht="12" customHeight="1" x14ac:dyDescent="0.25">
      <c r="A252" s="107" t="s">
        <v>121</v>
      </c>
      <c r="B252" s="105">
        <v>10.448176556217051</v>
      </c>
      <c r="C252" s="105">
        <v>10.060102488096799</v>
      </c>
      <c r="D252" s="105">
        <v>10.00705822988362</v>
      </c>
      <c r="E252" s="105">
        <v>10.528678253163333</v>
      </c>
      <c r="F252" s="105">
        <v>10.538484393348078</v>
      </c>
      <c r="G252" s="105">
        <v>9.7339435088588111</v>
      </c>
      <c r="H252" s="105">
        <v>10.042313669572497</v>
      </c>
      <c r="I252" s="105">
        <v>10.090345371685331</v>
      </c>
      <c r="J252" s="105">
        <v>10.196133015341788</v>
      </c>
      <c r="K252" s="105">
        <v>9.3875912096615384</v>
      </c>
      <c r="L252" s="105">
        <v>10.248436971412955</v>
      </c>
      <c r="M252" s="105">
        <v>11.016568894842516</v>
      </c>
      <c r="N252" s="105">
        <v>11.76615768855253</v>
      </c>
      <c r="O252" s="105">
        <v>12.419751025021394</v>
      </c>
      <c r="P252" s="105">
        <v>11.07071550644223</v>
      </c>
      <c r="Q252" s="105">
        <v>11.594353702101426</v>
      </c>
      <c r="R252" s="105">
        <v>11.689091317173411</v>
      </c>
      <c r="S252" s="105">
        <v>12.410413134187454</v>
      </c>
      <c r="T252" s="105">
        <v>12.521021142392495</v>
      </c>
      <c r="U252" s="105">
        <v>12.335738196926867</v>
      </c>
      <c r="V252" s="105">
        <v>12.812018889759791</v>
      </c>
      <c r="W252" s="105">
        <v>12.408173722263061</v>
      </c>
      <c r="X252" s="105">
        <v>9.3172677928293943</v>
      </c>
      <c r="Y252" s="105">
        <v>8.704081066977567</v>
      </c>
      <c r="DA252" s="132" t="s">
        <v>3060</v>
      </c>
    </row>
    <row r="253" spans="1:105" ht="12" customHeight="1" x14ac:dyDescent="0.25">
      <c r="A253" s="108" t="s">
        <v>53</v>
      </c>
      <c r="B253" s="99">
        <v>2.64106732216597</v>
      </c>
      <c r="C253" s="99">
        <v>2.4096413826732594</v>
      </c>
      <c r="D253" s="99">
        <v>2.1882675278888635</v>
      </c>
      <c r="E253" s="99">
        <v>2.5525881836537572</v>
      </c>
      <c r="F253" s="99">
        <v>2.474742409881348</v>
      </c>
      <c r="G253" s="99">
        <v>2.0780927223325847</v>
      </c>
      <c r="H253" s="99">
        <v>2.0300119135008816</v>
      </c>
      <c r="I253" s="99">
        <v>2.4635551392335535</v>
      </c>
      <c r="J253" s="99">
        <v>2.2896944272588953</v>
      </c>
      <c r="K253" s="99">
        <v>1.9168323921577068</v>
      </c>
      <c r="L253" s="99">
        <v>4.5818526860709206</v>
      </c>
      <c r="M253" s="99">
        <v>2.1697392410518326</v>
      </c>
      <c r="N253" s="99">
        <v>3.0038662576017168</v>
      </c>
      <c r="O253" s="99">
        <v>3.3160305042399068</v>
      </c>
      <c r="P253" s="99">
        <v>2.1182325823084205</v>
      </c>
      <c r="Q253" s="99">
        <v>2.561012650959015</v>
      </c>
      <c r="R253" s="99">
        <v>2.4312202299509802</v>
      </c>
      <c r="S253" s="99">
        <v>2.9021361879913798</v>
      </c>
      <c r="T253" s="99">
        <v>2.9055833941518596</v>
      </c>
      <c r="U253" s="99">
        <v>2.6122174281722992</v>
      </c>
      <c r="V253" s="99">
        <v>2.7642639495186554</v>
      </c>
      <c r="W253" s="99">
        <v>2.72660144477894</v>
      </c>
      <c r="X253" s="99">
        <v>0.78395551912487371</v>
      </c>
      <c r="Y253" s="99">
        <v>0.59824662814000196</v>
      </c>
      <c r="DA253" s="63" t="s">
        <v>3061</v>
      </c>
    </row>
    <row r="254" spans="1:105" ht="12" customHeight="1" x14ac:dyDescent="0.25">
      <c r="A254" s="108" t="s">
        <v>52</v>
      </c>
      <c r="B254" s="99">
        <v>7.8071092340510813</v>
      </c>
      <c r="C254" s="99">
        <v>7.6504611054235383</v>
      </c>
      <c r="D254" s="99">
        <v>7.8187907019947565</v>
      </c>
      <c r="E254" s="99">
        <v>7.9760900695095769</v>
      </c>
      <c r="F254" s="99">
        <v>8.063741983466727</v>
      </c>
      <c r="G254" s="99">
        <v>7.6558507865262246</v>
      </c>
      <c r="H254" s="99">
        <v>8.0123017560716185</v>
      </c>
      <c r="I254" s="99">
        <v>7.6267902324517758</v>
      </c>
      <c r="J254" s="99">
        <v>7.9064385880828913</v>
      </c>
      <c r="K254" s="99">
        <v>7.4707588175038326</v>
      </c>
      <c r="L254" s="99">
        <v>5.6665842853420356</v>
      </c>
      <c r="M254" s="99">
        <v>8.8468296537906834</v>
      </c>
      <c r="N254" s="99">
        <v>8.7622914309508158</v>
      </c>
      <c r="O254" s="99">
        <v>9.1037205207814882</v>
      </c>
      <c r="P254" s="99">
        <v>8.9524829241338111</v>
      </c>
      <c r="Q254" s="99">
        <v>9.033341051142413</v>
      </c>
      <c r="R254" s="99">
        <v>9.2578710872224317</v>
      </c>
      <c r="S254" s="99">
        <v>9.5082769461960712</v>
      </c>
      <c r="T254" s="99">
        <v>9.6154377482406357</v>
      </c>
      <c r="U254" s="99">
        <v>9.7235207687545682</v>
      </c>
      <c r="V254" s="99">
        <v>10.047754940241138</v>
      </c>
      <c r="W254" s="99">
        <v>9.681572277484122</v>
      </c>
      <c r="X254" s="99">
        <v>8.5333122737045226</v>
      </c>
      <c r="Y254" s="99">
        <v>8.1058344388375669</v>
      </c>
      <c r="DA254" s="63" t="s">
        <v>3062</v>
      </c>
    </row>
    <row r="255" spans="1:105" ht="12" customHeight="1" x14ac:dyDescent="0.25">
      <c r="A255" s="121" t="s">
        <v>54</v>
      </c>
      <c r="B255" s="123">
        <v>6.441249976931462</v>
      </c>
      <c r="C255" s="123">
        <v>6.495139986695321</v>
      </c>
      <c r="D255" s="123">
        <v>6.5383403185994631</v>
      </c>
      <c r="E255" s="123">
        <v>6.2809778806720216</v>
      </c>
      <c r="F255" s="123">
        <v>5.6234466517656339</v>
      </c>
      <c r="G255" s="123">
        <v>5.7743283149092504</v>
      </c>
      <c r="H255" s="123">
        <v>5.8471496585934473</v>
      </c>
      <c r="I255" s="123">
        <v>6.1011386109558297</v>
      </c>
      <c r="J255" s="123">
        <v>6.1271884233416474</v>
      </c>
      <c r="K255" s="123">
        <v>4.9916277388432153</v>
      </c>
      <c r="L255" s="123">
        <v>6.2048586717071901</v>
      </c>
      <c r="M255" s="123">
        <v>6.0819310234985249</v>
      </c>
      <c r="N255" s="123">
        <v>6.4337651390424746</v>
      </c>
      <c r="O255" s="123">
        <v>6.5663137678224528</v>
      </c>
      <c r="P255" s="123">
        <v>5.7568281219469988</v>
      </c>
      <c r="Q255" s="123">
        <v>5.991499523549404</v>
      </c>
      <c r="R255" s="123">
        <v>5.7561025695648986</v>
      </c>
      <c r="S255" s="123">
        <v>6.0875612065344811</v>
      </c>
      <c r="T255" s="123">
        <v>6.0159469804176355</v>
      </c>
      <c r="U255" s="123">
        <v>5.9206679609927004</v>
      </c>
      <c r="V255" s="123">
        <v>6.1854207292150845</v>
      </c>
      <c r="W255" s="123">
        <v>5.7940065647407684</v>
      </c>
      <c r="X255" s="123">
        <v>6.3469156610104536</v>
      </c>
      <c r="Y255" s="123">
        <v>5.8161012966809649</v>
      </c>
      <c r="DA255" s="130" t="s">
        <v>3063</v>
      </c>
    </row>
    <row r="256" spans="1:105" ht="12" customHeight="1" x14ac:dyDescent="0.25">
      <c r="A256" s="97" t="s">
        <v>50</v>
      </c>
      <c r="B256" s="99">
        <v>6.6361821513813428</v>
      </c>
      <c r="C256" s="99">
        <v>6.3609375684052738</v>
      </c>
      <c r="D256" s="99">
        <v>6.4891541291696235</v>
      </c>
      <c r="E256" s="99">
        <v>6.0941774463656042</v>
      </c>
      <c r="F256" s="99">
        <v>5.9712093543457234</v>
      </c>
      <c r="G256" s="99">
        <v>5.8075474180034972</v>
      </c>
      <c r="H256" s="99">
        <v>5.7778571166572581</v>
      </c>
      <c r="I256" s="99">
        <v>6.1129202946772656</v>
      </c>
      <c r="J256" s="99">
        <v>5.7355489941358968</v>
      </c>
      <c r="K256" s="99">
        <v>5.8014801413093515</v>
      </c>
      <c r="L256" s="99">
        <v>5.9511892199599741</v>
      </c>
      <c r="M256" s="99">
        <v>6.2212396202013673</v>
      </c>
      <c r="N256" s="99">
        <v>6.231531326716425</v>
      </c>
      <c r="O256" s="99">
        <v>6.203627466866104</v>
      </c>
      <c r="P256" s="99">
        <v>6.2006625136897124</v>
      </c>
      <c r="Q256" s="99">
        <v>6.129361128635467</v>
      </c>
      <c r="R256" s="99">
        <v>5.6092259867381173</v>
      </c>
      <c r="S256" s="99">
        <v>6.073273896996441</v>
      </c>
      <c r="T256" s="99">
        <v>5.9311566937720883</v>
      </c>
      <c r="U256" s="99">
        <v>5.9196925709606143</v>
      </c>
      <c r="V256" s="99">
        <v>6.4090506992293443</v>
      </c>
      <c r="W256" s="99">
        <v>6.0999939121388751</v>
      </c>
      <c r="X256" s="99">
        <v>6.0518363645737772</v>
      </c>
      <c r="Y256" s="99">
        <v>5.6313006319830148</v>
      </c>
      <c r="DA256" s="63" t="s">
        <v>3064</v>
      </c>
    </row>
    <row r="257" spans="1:105" ht="12" customHeight="1" x14ac:dyDescent="0.25">
      <c r="A257" s="109" t="s">
        <v>120</v>
      </c>
      <c r="B257" s="110">
        <v>6.2774851315478992</v>
      </c>
      <c r="C257" s="110">
        <v>6.6038594786901132</v>
      </c>
      <c r="D257" s="110">
        <v>6.5782160445982996</v>
      </c>
      <c r="E257" s="110">
        <v>6.4320511462041488</v>
      </c>
      <c r="F257" s="110">
        <v>5.3210471739981102</v>
      </c>
      <c r="G257" s="110">
        <v>5.7480099620434162</v>
      </c>
      <c r="H257" s="110">
        <v>5.8941667433090768</v>
      </c>
      <c r="I257" s="110">
        <v>6.0937427587107829</v>
      </c>
      <c r="J257" s="110">
        <v>6.3515206663510888</v>
      </c>
      <c r="K257" s="110">
        <v>4.5422830507701537</v>
      </c>
      <c r="L257" s="110">
        <v>6.3436764593755131</v>
      </c>
      <c r="M257" s="110">
        <v>6.0062636360657065</v>
      </c>
      <c r="N257" s="110">
        <v>6.5392912943685504</v>
      </c>
      <c r="O257" s="110">
        <v>6.7496096294809353</v>
      </c>
      <c r="P257" s="110">
        <v>5.5413293335122562</v>
      </c>
      <c r="Q257" s="110">
        <v>5.928508844190107</v>
      </c>
      <c r="R257" s="110">
        <v>5.8162599853867611</v>
      </c>
      <c r="S257" s="110">
        <v>6.0929797797137129</v>
      </c>
      <c r="T257" s="110">
        <v>6.0462999917665927</v>
      </c>
      <c r="U257" s="110">
        <v>5.9210038135202643</v>
      </c>
      <c r="V257" s="110">
        <v>6.1142190276015027</v>
      </c>
      <c r="W257" s="110">
        <v>5.7109411469720959</v>
      </c>
      <c r="X257" s="110">
        <v>6.407094047590955</v>
      </c>
      <c r="Y257" s="110">
        <v>5.8483391464230419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1.5609892902254026</v>
      </c>
      <c r="C259" s="118">
        <f t="shared" si="103"/>
        <v>1.4692341283027552</v>
      </c>
      <c r="D259" s="118">
        <f t="shared" si="103"/>
        <v>1.4666117149916515</v>
      </c>
      <c r="E259" s="118">
        <f t="shared" si="103"/>
        <v>1.3509634153067549</v>
      </c>
      <c r="F259" s="118">
        <f t="shared" si="103"/>
        <v>1.3588858340662866</v>
      </c>
      <c r="G259" s="118">
        <f t="shared" si="103"/>
        <v>1.2722047747664151</v>
      </c>
      <c r="H259" s="118">
        <f t="shared" si="103"/>
        <v>1.1528615957748753</v>
      </c>
      <c r="I259" s="118">
        <f t="shared" si="103"/>
        <v>1.1411490778323876</v>
      </c>
      <c r="J259" s="118">
        <f t="shared" si="103"/>
        <v>0.98913117664028816</v>
      </c>
      <c r="K259" s="118">
        <f t="shared" si="103"/>
        <v>0.97572289700357462</v>
      </c>
      <c r="L259" s="118">
        <f t="shared" si="103"/>
        <v>0.98029216448914402</v>
      </c>
      <c r="M259" s="118">
        <f t="shared" si="103"/>
        <v>1.0116904483155413</v>
      </c>
      <c r="N259" s="118">
        <f t="shared" si="103"/>
        <v>0.97317405792734279</v>
      </c>
      <c r="O259" s="118">
        <f t="shared" si="103"/>
        <v>0.93715445200436853</v>
      </c>
      <c r="P259" s="118">
        <f t="shared" si="103"/>
        <v>0.9009864178453354</v>
      </c>
      <c r="Q259" s="118">
        <f t="shared" si="103"/>
        <v>0.85038590641554257</v>
      </c>
      <c r="R259" s="118">
        <f t="shared" ref="R259:V259" si="104">R260+R262+R264+R273</f>
        <v>0.7361036081446557</v>
      </c>
      <c r="S259" s="118">
        <f t="shared" si="104"/>
        <v>0.75179507918293131</v>
      </c>
      <c r="T259" s="118">
        <f t="shared" si="104"/>
        <v>0.70642332297037091</v>
      </c>
      <c r="U259" s="118">
        <f t="shared" si="104"/>
        <v>0.67907157223837145</v>
      </c>
      <c r="V259" s="118">
        <f t="shared" si="104"/>
        <v>0.68636108778526117</v>
      </c>
      <c r="W259" s="118">
        <f t="shared" ref="W259:Y259" si="105">W260+W262+W264+W273</f>
        <v>0.59477977164247819</v>
      </c>
      <c r="X259" s="118">
        <f t="shared" si="105"/>
        <v>0.44142165518287857</v>
      </c>
      <c r="Y259" s="118">
        <f t="shared" si="105"/>
        <v>0.36042347258531332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0.4361426024222812</v>
      </c>
      <c r="C264" s="123">
        <v>0.41458636603952315</v>
      </c>
      <c r="D264" s="123">
        <v>0.39291186311277077</v>
      </c>
      <c r="E264" s="123">
        <v>0.34638218235145907</v>
      </c>
      <c r="F264" s="123">
        <v>0.33708636055836527</v>
      </c>
      <c r="G264" s="123">
        <v>0.32881385640775468</v>
      </c>
      <c r="H264" s="123">
        <v>0.2950512196143924</v>
      </c>
      <c r="I264" s="123">
        <v>0.2755294444425801</v>
      </c>
      <c r="J264" s="123">
        <v>0.22223289894166945</v>
      </c>
      <c r="K264" s="123">
        <v>0.21574247637708677</v>
      </c>
      <c r="L264" s="123">
        <v>0.20770647533282718</v>
      </c>
      <c r="M264" s="123">
        <v>0.20803573182135152</v>
      </c>
      <c r="N264" s="123">
        <v>0.18908471435007704</v>
      </c>
      <c r="O264" s="123">
        <v>0.17298745085213493</v>
      </c>
      <c r="P264" s="123">
        <v>0.15747428042699887</v>
      </c>
      <c r="Q264" s="123">
        <v>0.14529952608950836</v>
      </c>
      <c r="R264" s="123">
        <v>0.13846429219964845</v>
      </c>
      <c r="S264" s="123">
        <v>0.13983285321629893</v>
      </c>
      <c r="T264" s="123">
        <v>0.1340590804698413</v>
      </c>
      <c r="U264" s="123">
        <v>0.12476802916766527</v>
      </c>
      <c r="V264" s="123">
        <v>0.12131590211590891</v>
      </c>
      <c r="W264" s="123">
        <v>0.11990975405088954</v>
      </c>
      <c r="X264" s="123">
        <v>6.7991571518253829E-2</v>
      </c>
      <c r="Y264" s="123">
        <v>5.6040575540295727E-2</v>
      </c>
      <c r="DA264" s="130" t="s">
        <v>3222</v>
      </c>
    </row>
    <row r="265" spans="1:105" ht="12" customHeight="1" x14ac:dyDescent="0.25">
      <c r="A265" s="97" t="s">
        <v>124</v>
      </c>
      <c r="B265" s="99">
        <v>3.8440293764198725</v>
      </c>
      <c r="C265" s="99">
        <v>3.7032985608950999</v>
      </c>
      <c r="D265" s="99">
        <v>3.8118297116765252</v>
      </c>
      <c r="E265" s="99">
        <v>3.7044618154581115</v>
      </c>
      <c r="F265" s="99">
        <v>3.7506312719587767</v>
      </c>
      <c r="G265" s="99">
        <v>3.6401428870941821</v>
      </c>
      <c r="H265" s="99">
        <v>3.5438703005140386</v>
      </c>
      <c r="I265" s="99">
        <v>3.6775164048746483</v>
      </c>
      <c r="J265" s="99">
        <v>3.460575245476468</v>
      </c>
      <c r="K265" s="99">
        <v>3.4943869484112504</v>
      </c>
      <c r="L265" s="99">
        <v>3.6855493557913079</v>
      </c>
      <c r="M265" s="99">
        <v>3.972575490965204</v>
      </c>
      <c r="N265" s="99">
        <v>3.9499561101230678</v>
      </c>
      <c r="O265" s="99">
        <v>3.9197658888868085</v>
      </c>
      <c r="P265" s="99">
        <v>3.8499504889245548</v>
      </c>
      <c r="Q265" s="99">
        <v>3.7519336656142679</v>
      </c>
      <c r="R265" s="99">
        <v>3.728916854038673</v>
      </c>
      <c r="S265" s="99">
        <v>3.872292734402325</v>
      </c>
      <c r="T265" s="99">
        <v>3.8322949048471009</v>
      </c>
      <c r="U265" s="99">
        <v>3.6695182599689393</v>
      </c>
      <c r="V265" s="99">
        <v>3.7171570220963703</v>
      </c>
      <c r="W265" s="99">
        <v>3.9936870416095003</v>
      </c>
      <c r="X265" s="99">
        <v>2.6904830204853796</v>
      </c>
      <c r="Y265" s="99">
        <v>2.3760162561398799</v>
      </c>
      <c r="DA265" s="63" t="s">
        <v>3223</v>
      </c>
    </row>
    <row r="266" spans="1:105" ht="12" customHeight="1" x14ac:dyDescent="0.25">
      <c r="A266" s="97" t="s">
        <v>123</v>
      </c>
      <c r="B266" s="99">
        <v>0.97140459348003161</v>
      </c>
      <c r="C266" s="99">
        <v>0.8940947655813809</v>
      </c>
      <c r="D266" s="99">
        <v>0.83888270071957771</v>
      </c>
      <c r="E266" s="99">
        <v>0.90888370327260748</v>
      </c>
      <c r="F266" s="99">
        <v>0.88387513062254586</v>
      </c>
      <c r="G266" s="99">
        <v>0.77595616041352966</v>
      </c>
      <c r="H266" s="99">
        <v>0.71526624442781683</v>
      </c>
      <c r="I266" s="99">
        <v>0.89586782846339863</v>
      </c>
      <c r="J266" s="99">
        <v>0.77550471498971663</v>
      </c>
      <c r="K266" s="99">
        <v>0.71302562516334611</v>
      </c>
      <c r="L266" s="99">
        <v>1.6410365581762409</v>
      </c>
      <c r="M266" s="99">
        <v>0.78016875463208013</v>
      </c>
      <c r="N266" s="99">
        <v>1.009037172186805</v>
      </c>
      <c r="O266" s="99">
        <v>1.0604849247926189</v>
      </c>
      <c r="P266" s="99">
        <v>0.73576880270324541</v>
      </c>
      <c r="Q266" s="99">
        <v>0.82950933519855652</v>
      </c>
      <c r="R266" s="99">
        <v>0.77400507729647106</v>
      </c>
      <c r="S266" s="99">
        <v>0.89641528939034121</v>
      </c>
      <c r="T266" s="99">
        <v>0.87445160332449412</v>
      </c>
      <c r="U266" s="99">
        <v>0.76958678388516633</v>
      </c>
      <c r="V266" s="99">
        <v>0.80525009975910844</v>
      </c>
      <c r="W266" s="99">
        <v>0.87930033144662012</v>
      </c>
      <c r="X266" s="99">
        <v>0.22475616537738474</v>
      </c>
      <c r="Y266" s="99">
        <v>0.15750765158086796</v>
      </c>
      <c r="DA266" s="63" t="s">
        <v>3224</v>
      </c>
    </row>
    <row r="267" spans="1:105" ht="12" customHeight="1" x14ac:dyDescent="0.25">
      <c r="A267" s="100" t="s">
        <v>50</v>
      </c>
      <c r="B267" s="102">
        <v>0.97140459348003161</v>
      </c>
      <c r="C267" s="102">
        <v>0.8940947655813809</v>
      </c>
      <c r="D267" s="102">
        <v>0.83888270071957771</v>
      </c>
      <c r="E267" s="102">
        <v>0.90888370327260748</v>
      </c>
      <c r="F267" s="102">
        <v>0.88387513062254586</v>
      </c>
      <c r="G267" s="102">
        <v>0.77595616041352966</v>
      </c>
      <c r="H267" s="102">
        <v>0.71526624442781683</v>
      </c>
      <c r="I267" s="102">
        <v>0.89586782846339863</v>
      </c>
      <c r="J267" s="102">
        <v>0.77550471498971663</v>
      </c>
      <c r="K267" s="102">
        <v>0.71302562516334611</v>
      </c>
      <c r="L267" s="102">
        <v>1.6410365581762409</v>
      </c>
      <c r="M267" s="102">
        <v>0.78016875463208013</v>
      </c>
      <c r="N267" s="102">
        <v>1.009037172186805</v>
      </c>
      <c r="O267" s="102">
        <v>1.0604849247926189</v>
      </c>
      <c r="P267" s="102">
        <v>0.73576880270324541</v>
      </c>
      <c r="Q267" s="102">
        <v>0.82950933519855652</v>
      </c>
      <c r="R267" s="102">
        <v>0.77400507729647106</v>
      </c>
      <c r="S267" s="102">
        <v>0.89641528939034121</v>
      </c>
      <c r="T267" s="102">
        <v>0.87445160332449412</v>
      </c>
      <c r="U267" s="102">
        <v>0.76958678388516633</v>
      </c>
      <c r="V267" s="102">
        <v>0.80525009975910844</v>
      </c>
      <c r="W267" s="102">
        <v>0.87930033144662012</v>
      </c>
      <c r="X267" s="102">
        <v>0.22475616537738474</v>
      </c>
      <c r="Y267" s="102">
        <v>0.15750765158086796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1.1248466878031214</v>
      </c>
      <c r="C273" s="123">
        <v>1.0546477622632322</v>
      </c>
      <c r="D273" s="123">
        <v>1.0736998518788807</v>
      </c>
      <c r="E273" s="123">
        <v>1.0045812329552959</v>
      </c>
      <c r="F273" s="123">
        <v>1.0217994735079214</v>
      </c>
      <c r="G273" s="123">
        <v>0.94339091835866051</v>
      </c>
      <c r="H273" s="123">
        <v>0.85781037616048306</v>
      </c>
      <c r="I273" s="123">
        <v>0.86561963338980752</v>
      </c>
      <c r="J273" s="123">
        <v>0.76689827769861874</v>
      </c>
      <c r="K273" s="123">
        <v>0.75998042062648785</v>
      </c>
      <c r="L273" s="123">
        <v>0.77258568915631687</v>
      </c>
      <c r="M273" s="123">
        <v>0.80365471649418985</v>
      </c>
      <c r="N273" s="123">
        <v>0.78408934357726578</v>
      </c>
      <c r="O273" s="123">
        <v>0.76416700115223357</v>
      </c>
      <c r="P273" s="123">
        <v>0.74351213741833655</v>
      </c>
      <c r="Q273" s="123">
        <v>0.70508638032603421</v>
      </c>
      <c r="R273" s="123">
        <v>0.5976393159450073</v>
      </c>
      <c r="S273" s="123">
        <v>0.61196222596663241</v>
      </c>
      <c r="T273" s="123">
        <v>0.57236424250052964</v>
      </c>
      <c r="U273" s="123">
        <v>0.55430354307070617</v>
      </c>
      <c r="V273" s="123">
        <v>0.56504518566935225</v>
      </c>
      <c r="W273" s="123">
        <v>0.4748700175915887</v>
      </c>
      <c r="X273" s="123">
        <v>0.37343008366462477</v>
      </c>
      <c r="Y273" s="123">
        <v>0.30438289704501759</v>
      </c>
      <c r="DA273" s="130" t="s">
        <v>3231</v>
      </c>
    </row>
    <row r="274" spans="1:105" ht="12" customHeight="1" x14ac:dyDescent="0.25">
      <c r="A274" s="97" t="s">
        <v>50</v>
      </c>
      <c r="B274" s="99">
        <v>2.46377147512634</v>
      </c>
      <c r="C274" s="99">
        <v>2.3564960099232719</v>
      </c>
      <c r="D274" s="99">
        <v>2.3980946555457612</v>
      </c>
      <c r="E274" s="99">
        <v>2.2467348989341387</v>
      </c>
      <c r="F274" s="99">
        <v>2.1968800292858859</v>
      </c>
      <c r="G274" s="99">
        <v>2.1341417352844299</v>
      </c>
      <c r="H274" s="99">
        <v>2.1220287304651952</v>
      </c>
      <c r="I274" s="99">
        <v>2.2445623712593479</v>
      </c>
      <c r="J274" s="99">
        <v>2.1057499724330238</v>
      </c>
      <c r="K274" s="99">
        <v>2.1296905469683263</v>
      </c>
      <c r="L274" s="99">
        <v>2.1843744194614385</v>
      </c>
      <c r="M274" s="99">
        <v>2.2832354789174514</v>
      </c>
      <c r="N274" s="99">
        <v>2.2867440803662711</v>
      </c>
      <c r="O274" s="99">
        <v>2.2762191579936251</v>
      </c>
      <c r="P274" s="99">
        <v>2.2748258847544216</v>
      </c>
      <c r="Q274" s="99">
        <v>2.2482407184721289</v>
      </c>
      <c r="R274" s="99">
        <v>2.0567980794941194</v>
      </c>
      <c r="S274" s="99">
        <v>2.2255408302910946</v>
      </c>
      <c r="T274" s="99">
        <v>2.171247715027846</v>
      </c>
      <c r="U274" s="99">
        <v>2.1641236465030773</v>
      </c>
      <c r="V274" s="99">
        <v>2.339736450966778</v>
      </c>
      <c r="W274" s="99">
        <v>2.22414451647392</v>
      </c>
      <c r="X274" s="99">
        <v>2.204510852316397</v>
      </c>
      <c r="Y274" s="99">
        <v>2.0492313328632656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3.7801113253641323</v>
      </c>
      <c r="D279" s="117">
        <f t="shared" si="108"/>
        <v>5.2468759808997962</v>
      </c>
      <c r="E279" s="117">
        <f t="shared" si="108"/>
        <v>8.95265311839362</v>
      </c>
      <c r="F279" s="117">
        <f t="shared" si="108"/>
        <v>15.006555312460746</v>
      </c>
      <c r="G279" s="117">
        <f t="shared" si="108"/>
        <v>30.499417795235075</v>
      </c>
      <c r="H279" s="117">
        <f t="shared" si="108"/>
        <v>65.409436570758373</v>
      </c>
      <c r="I279" s="117">
        <f t="shared" si="108"/>
        <v>67.922881272603362</v>
      </c>
      <c r="J279" s="117">
        <f t="shared" si="108"/>
        <v>91.296740159651833</v>
      </c>
      <c r="K279" s="117">
        <f t="shared" si="108"/>
        <v>69.143414196511998</v>
      </c>
      <c r="L279" s="117">
        <f t="shared" si="108"/>
        <v>70.309327165127684</v>
      </c>
      <c r="M279" s="117">
        <f t="shared" si="108"/>
        <v>29.307837583339747</v>
      </c>
      <c r="N279" s="117">
        <f t="shared" si="108"/>
        <v>33.961701104083104</v>
      </c>
      <c r="O279" s="117">
        <f t="shared" si="108"/>
        <v>41.633151289846211</v>
      </c>
      <c r="P279" s="117">
        <f t="shared" si="108"/>
        <v>91.926173061418723</v>
      </c>
      <c r="Q279" s="117">
        <f t="shared" si="108"/>
        <v>71.186899903150362</v>
      </c>
      <c r="R279" s="117">
        <f t="shared" ref="R279:V279" si="109">R280+R282+R284+R293</f>
        <v>63.497078674525248</v>
      </c>
      <c r="S279" s="117">
        <f t="shared" si="109"/>
        <v>55.455320988446616</v>
      </c>
      <c r="T279" s="117">
        <f t="shared" si="109"/>
        <v>69.096899750842141</v>
      </c>
      <c r="U279" s="117">
        <f t="shared" si="109"/>
        <v>85.915396670213639</v>
      </c>
      <c r="V279" s="117">
        <f t="shared" si="109"/>
        <v>96.996234459184421</v>
      </c>
      <c r="W279" s="117">
        <f t="shared" ref="W279:Y279" si="110">W280+W282+W284+W293</f>
        <v>122.68849076612953</v>
      </c>
      <c r="X279" s="117">
        <f t="shared" si="110"/>
        <v>120.20611522428939</v>
      </c>
      <c r="Y279" s="117">
        <f t="shared" si="110"/>
        <v>93.402464719534734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2.6946771396203277</v>
      </c>
      <c r="D280" s="122">
        <f t="shared" si="111"/>
        <v>3.5571063701260823</v>
      </c>
      <c r="E280" s="122">
        <f t="shared" si="111"/>
        <v>5.8764744363244894</v>
      </c>
      <c r="F280" s="122">
        <f t="shared" si="111"/>
        <v>8.8371343766752055</v>
      </c>
      <c r="G280" s="122">
        <f t="shared" si="111"/>
        <v>19.259928561202436</v>
      </c>
      <c r="H280" s="122">
        <f t="shared" si="111"/>
        <v>41.375503103376403</v>
      </c>
      <c r="I280" s="122">
        <f t="shared" si="111"/>
        <v>42.016073954504705</v>
      </c>
      <c r="J280" s="122">
        <f t="shared" si="111"/>
        <v>56.843274959288692</v>
      </c>
      <c r="K280" s="122">
        <f t="shared" si="111"/>
        <v>43.298101197745652</v>
      </c>
      <c r="L280" s="122">
        <f t="shared" si="111"/>
        <v>43.446066712793105</v>
      </c>
      <c r="M280" s="122">
        <f t="shared" si="111"/>
        <v>15.715532970274383</v>
      </c>
      <c r="N280" s="122">
        <f t="shared" si="111"/>
        <v>18.23031923031925</v>
      </c>
      <c r="O280" s="122">
        <f t="shared" si="111"/>
        <v>21.483375033295285</v>
      </c>
      <c r="P280" s="122">
        <f t="shared" si="111"/>
        <v>43.626704032924202</v>
      </c>
      <c r="Q280" s="122">
        <f t="shared" si="111"/>
        <v>32.85687163724436</v>
      </c>
      <c r="R280" s="122">
        <f t="shared" si="111"/>
        <v>29.454379215685695</v>
      </c>
      <c r="S280" s="122">
        <f t="shared" si="111"/>
        <v>24.13153065511646</v>
      </c>
      <c r="T280" s="122">
        <f t="shared" si="111"/>
        <v>29.089949276892192</v>
      </c>
      <c r="U280" s="122">
        <f t="shared" si="111"/>
        <v>35.834648206680775</v>
      </c>
      <c r="V280" s="122">
        <f t="shared" si="111"/>
        <v>37.156863608387887</v>
      </c>
      <c r="W280" s="122">
        <f t="shared" si="111"/>
        <v>50.052354360076592</v>
      </c>
      <c r="X280" s="122">
        <f t="shared" si="111"/>
        <v>52.261608777793221</v>
      </c>
      <c r="Y280" s="122">
        <f t="shared" si="111"/>
        <v>40.713105241891363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2.6946771396203277</v>
      </c>
      <c r="D281" s="98">
        <v>3.5571063701260823</v>
      </c>
      <c r="E281" s="98">
        <v>5.8764744363244894</v>
      </c>
      <c r="F281" s="98">
        <v>8.8371343766752055</v>
      </c>
      <c r="G281" s="98">
        <v>19.259928561202436</v>
      </c>
      <c r="H281" s="98">
        <v>41.375503103376403</v>
      </c>
      <c r="I281" s="98">
        <v>42.016073954504705</v>
      </c>
      <c r="J281" s="98">
        <v>56.843274959288692</v>
      </c>
      <c r="K281" s="98">
        <v>43.298101197745652</v>
      </c>
      <c r="L281" s="98">
        <v>43.446066712793105</v>
      </c>
      <c r="M281" s="98">
        <v>15.715532970274383</v>
      </c>
      <c r="N281" s="98">
        <v>18.23031923031925</v>
      </c>
      <c r="O281" s="98">
        <v>21.483375033295285</v>
      </c>
      <c r="P281" s="98">
        <v>43.626704032924202</v>
      </c>
      <c r="Q281" s="98">
        <v>32.85687163724436</v>
      </c>
      <c r="R281" s="98">
        <v>29.454379215685695</v>
      </c>
      <c r="S281" s="98">
        <v>24.13153065511646</v>
      </c>
      <c r="T281" s="98">
        <v>29.089949276892192</v>
      </c>
      <c r="U281" s="98">
        <v>35.834648206680775</v>
      </c>
      <c r="V281" s="98">
        <v>37.156863608387887</v>
      </c>
      <c r="W281" s="98">
        <v>50.052354360076592</v>
      </c>
      <c r="X281" s="98">
        <v>52.261608777793221</v>
      </c>
      <c r="Y281" s="98">
        <v>40.713105241891363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1.9879122240812033E-2</v>
      </c>
      <c r="D282" s="122">
        <f t="shared" si="112"/>
        <v>7.3712129975235435E-2</v>
      </c>
      <c r="E282" s="122">
        <f t="shared" si="112"/>
        <v>8.6515495301408729E-2</v>
      </c>
      <c r="F282" s="122">
        <f t="shared" si="112"/>
        <v>7.2456142747892319E-2</v>
      </c>
      <c r="G282" s="122">
        <f t="shared" si="112"/>
        <v>0.15821363830556232</v>
      </c>
      <c r="H282" s="122">
        <f t="shared" si="112"/>
        <v>0.54640035216708194</v>
      </c>
      <c r="I282" s="122">
        <f t="shared" si="112"/>
        <v>0.12876510307168235</v>
      </c>
      <c r="J282" s="122">
        <f t="shared" si="112"/>
        <v>0.85653061257366025</v>
      </c>
      <c r="K282" s="122">
        <f t="shared" si="112"/>
        <v>2.3855666696448332</v>
      </c>
      <c r="L282" s="122">
        <f t="shared" si="112"/>
        <v>1.3423539871003407</v>
      </c>
      <c r="M282" s="122">
        <f t="shared" si="112"/>
        <v>0.46109030098439791</v>
      </c>
      <c r="N282" s="122">
        <f t="shared" si="112"/>
        <v>0.44084259616141769</v>
      </c>
      <c r="O282" s="122">
        <f t="shared" si="112"/>
        <v>1.0030910647135867</v>
      </c>
      <c r="P282" s="122">
        <f t="shared" si="112"/>
        <v>1.1926529237253618</v>
      </c>
      <c r="Q282" s="122">
        <f t="shared" si="112"/>
        <v>1.3902052974199759</v>
      </c>
      <c r="R282" s="122">
        <f t="shared" si="112"/>
        <v>3.3734583337780997</v>
      </c>
      <c r="S282" s="122">
        <f t="shared" si="112"/>
        <v>2.9915274516927921</v>
      </c>
      <c r="T282" s="122">
        <f t="shared" si="112"/>
        <v>3.8008915341638372</v>
      </c>
      <c r="U282" s="122">
        <f t="shared" si="112"/>
        <v>5.592382639636071</v>
      </c>
      <c r="V282" s="122">
        <f t="shared" si="112"/>
        <v>5.8157501159118121</v>
      </c>
      <c r="W282" s="122">
        <f t="shared" si="112"/>
        <v>9.1465853141567024</v>
      </c>
      <c r="X282" s="122">
        <f t="shared" si="112"/>
        <v>2.6132559006652549</v>
      </c>
      <c r="Y282" s="122">
        <f t="shared" si="112"/>
        <v>1.5347334826797183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1.9879122240812033E-2</v>
      </c>
      <c r="D283" s="98">
        <v>7.3712129975235435E-2</v>
      </c>
      <c r="E283" s="98">
        <v>8.6515495301408729E-2</v>
      </c>
      <c r="F283" s="98">
        <v>7.2456142747892319E-2</v>
      </c>
      <c r="G283" s="98">
        <v>0.15821363830556232</v>
      </c>
      <c r="H283" s="98">
        <v>0.54640035216708194</v>
      </c>
      <c r="I283" s="98">
        <v>0.12876510307168235</v>
      </c>
      <c r="J283" s="98">
        <v>0.85653061257366025</v>
      </c>
      <c r="K283" s="98">
        <v>2.3855666696448332</v>
      </c>
      <c r="L283" s="98">
        <v>1.3423539871003407</v>
      </c>
      <c r="M283" s="98">
        <v>0.46109030098439791</v>
      </c>
      <c r="N283" s="98">
        <v>0.44084259616141769</v>
      </c>
      <c r="O283" s="98">
        <v>1.0030910647135867</v>
      </c>
      <c r="P283" s="98">
        <v>1.1926529237253618</v>
      </c>
      <c r="Q283" s="98">
        <v>1.3902052974199759</v>
      </c>
      <c r="R283" s="98">
        <v>3.3734583337780997</v>
      </c>
      <c r="S283" s="98">
        <v>2.9915274516927921</v>
      </c>
      <c r="T283" s="98">
        <v>3.8008915341638372</v>
      </c>
      <c r="U283" s="98">
        <v>5.592382639636071</v>
      </c>
      <c r="V283" s="98">
        <v>5.8157501159118121</v>
      </c>
      <c r="W283" s="98">
        <v>9.1465853141567024</v>
      </c>
      <c r="X283" s="98">
        <v>2.6132559006652549</v>
      </c>
      <c r="Y283" s="98">
        <v>1.5347334826797183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0.64629522684932827</v>
      </c>
      <c r="D284" s="122">
        <v>0.97202731024792655</v>
      </c>
      <c r="E284" s="122">
        <v>1.8574739273065117</v>
      </c>
      <c r="F284" s="122">
        <v>3.9146298431078272</v>
      </c>
      <c r="G284" s="122">
        <v>6.9131438162334264</v>
      </c>
      <c r="H284" s="122">
        <v>14.757775932234559</v>
      </c>
      <c r="I284" s="122">
        <v>15.916471048310491</v>
      </c>
      <c r="J284" s="122">
        <v>20.823103991850353</v>
      </c>
      <c r="K284" s="122">
        <v>15.111728705932077</v>
      </c>
      <c r="L284" s="122">
        <v>15.632393452430907</v>
      </c>
      <c r="M284" s="122">
        <v>8.2666558678518225</v>
      </c>
      <c r="N284" s="122">
        <v>9.7190080269332295</v>
      </c>
      <c r="O284" s="122">
        <v>12.287032772360977</v>
      </c>
      <c r="P284" s="122">
        <v>30.164393695335786</v>
      </c>
      <c r="Q284" s="122">
        <v>23.700951825769131</v>
      </c>
      <c r="R284" s="122">
        <v>20.096828138411169</v>
      </c>
      <c r="S284" s="122">
        <v>18.551745108411804</v>
      </c>
      <c r="T284" s="122">
        <v>23.777906386031461</v>
      </c>
      <c r="U284" s="122">
        <v>29.245861383898458</v>
      </c>
      <c r="V284" s="122">
        <v>35.687091372491963</v>
      </c>
      <c r="W284" s="122">
        <v>42.707049353365321</v>
      </c>
      <c r="X284" s="122">
        <v>38.117791321860722</v>
      </c>
      <c r="Y284" s="122">
        <v>29.841484380108295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7.6239684330888013E-2</v>
      </c>
      <c r="D285" s="98">
        <v>8.8159302232232867E-2</v>
      </c>
      <c r="E285" s="98">
        <v>0.15404125493619111</v>
      </c>
      <c r="F285" s="98">
        <v>0.37702384987820176</v>
      </c>
      <c r="G285" s="98">
        <v>0.73843875174548546</v>
      </c>
      <c r="H285" s="98">
        <v>1.2339834900440212</v>
      </c>
      <c r="I285" s="98">
        <v>1.1305643878978502</v>
      </c>
      <c r="J285" s="98">
        <v>0.88744038115199775</v>
      </c>
      <c r="K285" s="98">
        <v>1.0056222730715429</v>
      </c>
      <c r="L285" s="98">
        <v>0.68646493003646469</v>
      </c>
      <c r="M285" s="98">
        <v>0.36603291337774274</v>
      </c>
      <c r="N285" s="98">
        <v>0.36687185832398084</v>
      </c>
      <c r="O285" s="98">
        <v>0.47182534281451777</v>
      </c>
      <c r="P285" s="98">
        <v>1.2060011312907195</v>
      </c>
      <c r="Q285" s="98">
        <v>0.86177213283451792</v>
      </c>
      <c r="R285" s="98">
        <v>0.68696569814109198</v>
      </c>
      <c r="S285" s="98">
        <v>0.6779954990139716</v>
      </c>
      <c r="T285" s="98">
        <v>0.75532753128382546</v>
      </c>
      <c r="U285" s="98">
        <v>0.91511177395984089</v>
      </c>
      <c r="V285" s="98">
        <v>1.0156540461566297</v>
      </c>
      <c r="W285" s="98">
        <v>1.0874709974639571</v>
      </c>
      <c r="X285" s="98">
        <v>0.46643469633772888</v>
      </c>
      <c r="Y285" s="98">
        <v>0.6226518420231586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8.8955155876308583E-5</v>
      </c>
      <c r="G286" s="98">
        <v>3.452702948779072E-4</v>
      </c>
      <c r="H286" s="98">
        <v>5.9051787238115108E-4</v>
      </c>
      <c r="I286" s="98">
        <v>1.1694366989328407E-3</v>
      </c>
      <c r="J286" s="98">
        <v>4.2196607625292153E-4</v>
      </c>
      <c r="K286" s="98">
        <v>1.1884475780806199E-3</v>
      </c>
      <c r="L286" s="98">
        <v>1.406867064208955E-3</v>
      </c>
      <c r="M286" s="98">
        <v>5.8230129951775459E-4</v>
      </c>
      <c r="N286" s="98">
        <v>0</v>
      </c>
      <c r="O286" s="98">
        <v>0</v>
      </c>
      <c r="P286" s="98">
        <v>2.3278615982112302E-3</v>
      </c>
      <c r="Q286" s="98">
        <v>7.7998375142758849E-4</v>
      </c>
      <c r="R286" s="98">
        <v>1.0860835301729961E-3</v>
      </c>
      <c r="S286" s="98">
        <v>1.0575081273103048E-3</v>
      </c>
      <c r="T286" s="98">
        <v>1.4940281283852479E-3</v>
      </c>
      <c r="U286" s="98">
        <v>1.0363465195196275E-3</v>
      </c>
      <c r="V286" s="98">
        <v>5.3457207037316691E-4</v>
      </c>
      <c r="W286" s="98">
        <v>3.2740594489521573E-3</v>
      </c>
      <c r="X286" s="98">
        <v>1.6265582204662669E-3</v>
      </c>
      <c r="Y286" s="98">
        <v>9.654174090012775E-4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2.8957131273674989E-5</v>
      </c>
      <c r="G287" s="101">
        <v>1.0311296733569944E-4</v>
      </c>
      <c r="H287" s="101">
        <v>1.6746734784086936E-4</v>
      </c>
      <c r="I287" s="101">
        <v>3.9100767381066885E-4</v>
      </c>
      <c r="J287" s="101">
        <v>1.3048794906978152E-4</v>
      </c>
      <c r="K287" s="101">
        <v>3.3696409110906618E-4</v>
      </c>
      <c r="L287" s="101">
        <v>7.776989412793051E-4</v>
      </c>
      <c r="M287" s="101">
        <v>1.5750168125364911E-4</v>
      </c>
      <c r="N287" s="101">
        <v>0</v>
      </c>
      <c r="O287" s="101">
        <v>0</v>
      </c>
      <c r="P287" s="101">
        <v>5.7372721519317557E-4</v>
      </c>
      <c r="Q287" s="101">
        <v>2.1424493717583869E-4</v>
      </c>
      <c r="R287" s="101">
        <v>2.7815606338994834E-4</v>
      </c>
      <c r="S287" s="101">
        <v>2.9821454952907219E-4</v>
      </c>
      <c r="T287" s="101">
        <v>4.1326456117252169E-4</v>
      </c>
      <c r="U287" s="101">
        <v>2.6029609360364179E-4</v>
      </c>
      <c r="V287" s="101">
        <v>1.3568541397512821E-4</v>
      </c>
      <c r="W287" s="101">
        <v>8.4444926570876406E-4</v>
      </c>
      <c r="X287" s="101">
        <v>1.6396261041643319E-4</v>
      </c>
      <c r="Y287" s="101">
        <v>7.7213567639021353E-5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5.9998024602633594E-5</v>
      </c>
      <c r="G288" s="104">
        <v>2.4215732754220774E-4</v>
      </c>
      <c r="H288" s="104">
        <v>4.2305052454028172E-4</v>
      </c>
      <c r="I288" s="104">
        <v>7.7842902512217178E-4</v>
      </c>
      <c r="J288" s="104">
        <v>2.9147812718314001E-4</v>
      </c>
      <c r="K288" s="104">
        <v>8.5148348697155357E-4</v>
      </c>
      <c r="L288" s="104">
        <v>6.291681229296499E-4</v>
      </c>
      <c r="M288" s="104">
        <v>4.247996182641055E-4</v>
      </c>
      <c r="N288" s="104">
        <v>0</v>
      </c>
      <c r="O288" s="104">
        <v>0</v>
      </c>
      <c r="P288" s="104">
        <v>1.7541343830180546E-3</v>
      </c>
      <c r="Q288" s="104">
        <v>5.6573881425174978E-4</v>
      </c>
      <c r="R288" s="104">
        <v>8.0792746678304782E-4</v>
      </c>
      <c r="S288" s="104">
        <v>7.5929357778123266E-4</v>
      </c>
      <c r="T288" s="104">
        <v>1.0807635672127262E-3</v>
      </c>
      <c r="U288" s="104">
        <v>7.7605042591598567E-4</v>
      </c>
      <c r="V288" s="104">
        <v>3.9888665639803872E-4</v>
      </c>
      <c r="W288" s="104">
        <v>2.4296101832433931E-3</v>
      </c>
      <c r="X288" s="104">
        <v>1.4625956100498337E-3</v>
      </c>
      <c r="Y288" s="104">
        <v>8.8820384136225619E-4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0.55598722851769866</v>
      </c>
      <c r="D289" s="101">
        <v>0.86544684310349707</v>
      </c>
      <c r="E289" s="101">
        <v>1.6535699095247169</v>
      </c>
      <c r="F289" s="101">
        <v>3.4273406021702595</v>
      </c>
      <c r="G289" s="101">
        <v>5.9365932090964275</v>
      </c>
      <c r="H289" s="101">
        <v>12.80449457575134</v>
      </c>
      <c r="I289" s="101">
        <v>13.587081173797916</v>
      </c>
      <c r="J289" s="101">
        <v>18.624919919110461</v>
      </c>
      <c r="K289" s="101">
        <v>12.976396010066601</v>
      </c>
      <c r="L289" s="101">
        <v>12.440524676801155</v>
      </c>
      <c r="M289" s="101">
        <v>6.8992529945650523</v>
      </c>
      <c r="N289" s="101">
        <v>8.5698388569769293</v>
      </c>
      <c r="O289" s="101">
        <v>11.105951985755429</v>
      </c>
      <c r="P289" s="101">
        <v>26.015369890489286</v>
      </c>
      <c r="Q289" s="101">
        <v>20.436009985620267</v>
      </c>
      <c r="R289" s="101">
        <v>17.10168481242891</v>
      </c>
      <c r="S289" s="101">
        <v>15.877455960347067</v>
      </c>
      <c r="T289" s="101">
        <v>19.363393501844506</v>
      </c>
      <c r="U289" s="101">
        <v>24.790535866663355</v>
      </c>
      <c r="V289" s="101">
        <v>31.677712099055633</v>
      </c>
      <c r="W289" s="101">
        <v>36.062718882769161</v>
      </c>
      <c r="X289" s="101">
        <v>29.499570458487721</v>
      </c>
      <c r="Y289" s="101">
        <v>24.334484689830845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1.4068314000741561E-2</v>
      </c>
      <c r="D290" s="104">
        <v>1.8421164912196638E-2</v>
      </c>
      <c r="E290" s="104">
        <v>4.9862762845603613E-2</v>
      </c>
      <c r="F290" s="104">
        <v>0.11017643590348974</v>
      </c>
      <c r="G290" s="104">
        <v>0.23776658509663551</v>
      </c>
      <c r="H290" s="104">
        <v>0.71870734856681728</v>
      </c>
      <c r="I290" s="104">
        <v>1.1976560499157931</v>
      </c>
      <c r="J290" s="104">
        <v>1.3103217255116406</v>
      </c>
      <c r="K290" s="104">
        <v>1.1285219752158531</v>
      </c>
      <c r="L290" s="104">
        <v>2.5039969785290781</v>
      </c>
      <c r="M290" s="104">
        <v>1.0007876586095106</v>
      </c>
      <c r="N290" s="104">
        <v>0.78229731163231908</v>
      </c>
      <c r="O290" s="104">
        <v>0.70925544379103211</v>
      </c>
      <c r="P290" s="104">
        <v>2.9406948119575702</v>
      </c>
      <c r="Q290" s="104">
        <v>2.4023897235629184</v>
      </c>
      <c r="R290" s="104">
        <v>2.3070915443109934</v>
      </c>
      <c r="S290" s="104">
        <v>1.9952361409234571</v>
      </c>
      <c r="T290" s="104">
        <v>3.657691324774746</v>
      </c>
      <c r="U290" s="104">
        <v>3.5391773967557434</v>
      </c>
      <c r="V290" s="104">
        <v>2.9931906552093266</v>
      </c>
      <c r="W290" s="104">
        <v>5.5535854136832539</v>
      </c>
      <c r="X290" s="104">
        <v>8.1501596088148069</v>
      </c>
      <c r="Y290" s="104">
        <v>4.8833824308452911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4.3419693443385891E-3</v>
      </c>
      <c r="D291" s="98">
        <v>5.2269718020418058E-3</v>
      </c>
      <c r="E291" s="98">
        <v>1.5530392113828366E-2</v>
      </c>
      <c r="F291" s="98">
        <v>3.3300276568149691E-2</v>
      </c>
      <c r="G291" s="98">
        <v>6.5786701781057805E-2</v>
      </c>
      <c r="H291" s="98">
        <v>0.18886757212389735</v>
      </c>
      <c r="I291" s="98">
        <v>0.37375990819119292</v>
      </c>
      <c r="J291" s="98">
        <v>0.37831034522632229</v>
      </c>
      <c r="K291" s="98">
        <v>0.29798984687399654</v>
      </c>
      <c r="L291" s="98">
        <v>1.3271399188121769</v>
      </c>
      <c r="M291" s="98">
        <v>0.25411964375627588</v>
      </c>
      <c r="N291" s="98">
        <v>0.25078133416429993</v>
      </c>
      <c r="O291" s="98">
        <v>0.23487877963175249</v>
      </c>
      <c r="P291" s="98">
        <v>0.70707098937934432</v>
      </c>
      <c r="Q291" s="98">
        <v>0.65344537365273414</v>
      </c>
      <c r="R291" s="98">
        <v>0.58873241340652427</v>
      </c>
      <c r="S291" s="98">
        <v>0.56431498328159924</v>
      </c>
      <c r="T291" s="98">
        <v>1.0200837494993724</v>
      </c>
      <c r="U291" s="98">
        <v>0.89918810462217813</v>
      </c>
      <c r="V291" s="98">
        <v>0.76877572048626142</v>
      </c>
      <c r="W291" s="98">
        <v>1.4424461046311563</v>
      </c>
      <c r="X291" s="98">
        <v>0.82572698825113355</v>
      </c>
      <c r="Y291" s="98">
        <v>0.4004004115339474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9.7263446564029715E-3</v>
      </c>
      <c r="D292" s="98">
        <v>1.3194193110154833E-2</v>
      </c>
      <c r="E292" s="98">
        <v>3.4332370731775246E-2</v>
      </c>
      <c r="F292" s="98">
        <v>7.6876159335340061E-2</v>
      </c>
      <c r="G292" s="98">
        <v>0.1719798833155777</v>
      </c>
      <c r="H292" s="98">
        <v>0.52983977644291991</v>
      </c>
      <c r="I292" s="98">
        <v>0.82389614172460013</v>
      </c>
      <c r="J292" s="98">
        <v>0.93201138028531838</v>
      </c>
      <c r="K292" s="98">
        <v>0.83053212834185641</v>
      </c>
      <c r="L292" s="98">
        <v>1.1768570597169015</v>
      </c>
      <c r="M292" s="98">
        <v>0.74666801485323475</v>
      </c>
      <c r="N292" s="98">
        <v>0.53151597746801915</v>
      </c>
      <c r="O292" s="98">
        <v>0.47437666415927965</v>
      </c>
      <c r="P292" s="98">
        <v>2.2336238225782257</v>
      </c>
      <c r="Q292" s="98">
        <v>1.7489443499101842</v>
      </c>
      <c r="R292" s="98">
        <v>1.718359130904469</v>
      </c>
      <c r="S292" s="98">
        <v>1.4309211576418579</v>
      </c>
      <c r="T292" s="98">
        <v>2.6376075752753736</v>
      </c>
      <c r="U292" s="98">
        <v>2.6399892921335653</v>
      </c>
      <c r="V292" s="98">
        <v>2.2244149347230651</v>
      </c>
      <c r="W292" s="98">
        <v>4.1111393090520973</v>
      </c>
      <c r="X292" s="98">
        <v>7.3244326205636732</v>
      </c>
      <c r="Y292" s="98">
        <v>4.4829820193113434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0.41925983665366429</v>
      </c>
      <c r="D293" s="122">
        <v>0.64403017055055245</v>
      </c>
      <c r="E293" s="122">
        <v>1.1321892594612109</v>
      </c>
      <c r="F293" s="122">
        <v>2.182334949929821</v>
      </c>
      <c r="G293" s="122">
        <v>4.1681317794936543</v>
      </c>
      <c r="H293" s="122">
        <v>8.7297571829803289</v>
      </c>
      <c r="I293" s="122">
        <v>9.8615711667164838</v>
      </c>
      <c r="J293" s="122">
        <v>12.773830595939135</v>
      </c>
      <c r="K293" s="122">
        <v>8.3480176231894312</v>
      </c>
      <c r="L293" s="122">
        <v>9.8885130128033332</v>
      </c>
      <c r="M293" s="122">
        <v>4.8645584442291465</v>
      </c>
      <c r="N293" s="122">
        <v>5.5715312506692118</v>
      </c>
      <c r="O293" s="122">
        <v>6.8596524194763617</v>
      </c>
      <c r="P293" s="122">
        <v>16.942422409433384</v>
      </c>
      <c r="Q293" s="122">
        <v>13.238871142716896</v>
      </c>
      <c r="R293" s="122">
        <v>10.572412986650287</v>
      </c>
      <c r="S293" s="122">
        <v>9.7805177732255579</v>
      </c>
      <c r="T293" s="122">
        <v>12.428152553754645</v>
      </c>
      <c r="U293" s="122">
        <v>15.242504439998346</v>
      </c>
      <c r="V293" s="122">
        <v>18.336529362392756</v>
      </c>
      <c r="W293" s="122">
        <v>20.782501738530907</v>
      </c>
      <c r="X293" s="122">
        <v>27.213459223970183</v>
      </c>
      <c r="Y293" s="122">
        <v>21.313141614855351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0.19375930957511175</v>
      </c>
      <c r="D294" s="98">
        <v>0.3249443130949165</v>
      </c>
      <c r="E294" s="98">
        <v>0.55547858959848273</v>
      </c>
      <c r="F294" s="98">
        <v>1.2572277578928464</v>
      </c>
      <c r="G294" s="98">
        <v>1.9858432209521388</v>
      </c>
      <c r="H294" s="98">
        <v>3.5605927298019622</v>
      </c>
      <c r="I294" s="98">
        <v>4.0683949622963098</v>
      </c>
      <c r="J294" s="98">
        <v>4.4191204622813629</v>
      </c>
      <c r="K294" s="98">
        <v>3.8068487735193619</v>
      </c>
      <c r="L294" s="98">
        <v>3.8940563972186473</v>
      </c>
      <c r="M294" s="98">
        <v>2.0714950894360871</v>
      </c>
      <c r="N294" s="98">
        <v>1.9921481850999792</v>
      </c>
      <c r="O294" s="98">
        <v>2.4272776135375502</v>
      </c>
      <c r="P294" s="98">
        <v>6.5137061330467212</v>
      </c>
      <c r="Q294" s="98">
        <v>4.4262272395950255</v>
      </c>
      <c r="R294" s="98">
        <v>2.6370529259746331</v>
      </c>
      <c r="S294" s="98">
        <v>2.8612269927404594</v>
      </c>
      <c r="T294" s="98">
        <v>3.7919259855133514</v>
      </c>
      <c r="U294" s="98">
        <v>4.8550383717054864</v>
      </c>
      <c r="V294" s="98">
        <v>5.0559395178276061</v>
      </c>
      <c r="W294" s="98">
        <v>3.9733208763028371</v>
      </c>
      <c r="X294" s="98">
        <v>1.6089996192446709</v>
      </c>
      <c r="Y294" s="98">
        <v>2.7532346416552125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0.22550052707855253</v>
      </c>
      <c r="D295" s="33">
        <v>0.31908585745563595</v>
      </c>
      <c r="E295" s="33">
        <v>0.57671066986272812</v>
      </c>
      <c r="F295" s="33">
        <v>0.92510719203697478</v>
      </c>
      <c r="G295" s="33">
        <v>2.182288558541515</v>
      </c>
      <c r="H295" s="33">
        <v>5.1691644531783663</v>
      </c>
      <c r="I295" s="33">
        <v>5.7931762044201749</v>
      </c>
      <c r="J295" s="33">
        <v>8.3547101336577718</v>
      </c>
      <c r="K295" s="33">
        <v>4.5411688496700693</v>
      </c>
      <c r="L295" s="33">
        <v>5.9944566155846859</v>
      </c>
      <c r="M295" s="33">
        <v>2.793063354793059</v>
      </c>
      <c r="N295" s="33">
        <v>3.5793830655692331</v>
      </c>
      <c r="O295" s="33">
        <v>4.4323748059388119</v>
      </c>
      <c r="P295" s="33">
        <v>10.428716276386663</v>
      </c>
      <c r="Q295" s="33">
        <v>8.8126439031218702</v>
      </c>
      <c r="R295" s="33">
        <v>7.935360060675654</v>
      </c>
      <c r="S295" s="33">
        <v>6.9192907804850989</v>
      </c>
      <c r="T295" s="33">
        <v>8.6362265682412929</v>
      </c>
      <c r="U295" s="33">
        <v>10.387466068292859</v>
      </c>
      <c r="V295" s="33">
        <v>13.280589844565149</v>
      </c>
      <c r="W295" s="33">
        <v>16.809180862228072</v>
      </c>
      <c r="X295" s="33">
        <v>25.604459604725513</v>
      </c>
      <c r="Y295" s="33">
        <v>18.559906973200139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5.4756227196680403</v>
      </c>
      <c r="D297" s="117">
        <f t="shared" si="113"/>
        <v>7.8200068011059161</v>
      </c>
      <c r="E297" s="117">
        <f t="shared" si="113"/>
        <v>13.629379027895908</v>
      </c>
      <c r="F297" s="117">
        <f t="shared" si="113"/>
        <v>22.297853314015605</v>
      </c>
      <c r="G297" s="117">
        <f t="shared" si="113"/>
        <v>49.002385002641169</v>
      </c>
      <c r="H297" s="117">
        <f t="shared" si="113"/>
        <v>109.89557281639568</v>
      </c>
      <c r="I297" s="117">
        <f t="shared" si="113"/>
        <v>116.06743931819734</v>
      </c>
      <c r="J297" s="117">
        <f t="shared" si="113"/>
        <v>164.14859222134294</v>
      </c>
      <c r="K297" s="117">
        <f t="shared" si="113"/>
        <v>133.43141443742684</v>
      </c>
      <c r="L297" s="117">
        <f t="shared" si="113"/>
        <v>137.10853920950819</v>
      </c>
      <c r="M297" s="117">
        <f t="shared" si="113"/>
        <v>54.546598453820124</v>
      </c>
      <c r="N297" s="117">
        <f t="shared" si="113"/>
        <v>66.090589588321549</v>
      </c>
      <c r="O297" s="117">
        <f t="shared" si="113"/>
        <v>84.905864898690822</v>
      </c>
      <c r="P297" s="117">
        <f t="shared" si="113"/>
        <v>185.41539165667029</v>
      </c>
      <c r="Q297" s="117">
        <f t="shared" si="113"/>
        <v>148.67640697710976</v>
      </c>
      <c r="R297" s="117">
        <f t="shared" ref="R297:V297" si="114">R298+R300+R302+R311</f>
        <v>140.49190421199978</v>
      </c>
      <c r="S297" s="117">
        <f t="shared" si="114"/>
        <v>118.64875181971126</v>
      </c>
      <c r="T297" s="117">
        <f t="shared" si="114"/>
        <v>145.88908593281641</v>
      </c>
      <c r="U297" s="117">
        <f t="shared" si="114"/>
        <v>183.49539157189798</v>
      </c>
      <c r="V297" s="117">
        <f t="shared" si="114"/>
        <v>197.511359077511</v>
      </c>
      <c r="W297" s="117">
        <f t="shared" ref="W297:Y297" si="115">W298+W300+W302+W311</f>
        <v>268.0763083708473</v>
      </c>
      <c r="X297" s="117">
        <f t="shared" si="115"/>
        <v>257.13346971541671</v>
      </c>
      <c r="Y297" s="117">
        <f t="shared" si="115"/>
        <v>201.74487700120088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4.6828718274823693</v>
      </c>
      <c r="D298" s="122">
        <f t="shared" si="116"/>
        <v>6.5110227839871246</v>
      </c>
      <c r="E298" s="122">
        <f t="shared" si="116"/>
        <v>11.309802243961515</v>
      </c>
      <c r="F298" s="122">
        <f t="shared" si="116"/>
        <v>17.845744016412272</v>
      </c>
      <c r="G298" s="122">
        <f t="shared" si="116"/>
        <v>40.748165482598267</v>
      </c>
      <c r="H298" s="122">
        <f t="shared" si="116"/>
        <v>91.579222608094128</v>
      </c>
      <c r="I298" s="122">
        <f t="shared" si="116"/>
        <v>97.16739459780834</v>
      </c>
      <c r="J298" s="122">
        <f t="shared" si="116"/>
        <v>137.23690644631202</v>
      </c>
      <c r="K298" s="122">
        <f t="shared" si="116"/>
        <v>109.0731347100413</v>
      </c>
      <c r="L298" s="122">
        <f t="shared" si="116"/>
        <v>114.1446369680728</v>
      </c>
      <c r="M298" s="122">
        <f t="shared" si="116"/>
        <v>43.367312005361896</v>
      </c>
      <c r="N298" s="122">
        <f t="shared" si="116"/>
        <v>53.287598861317903</v>
      </c>
      <c r="O298" s="122">
        <f t="shared" si="116"/>
        <v>67.033209557461745</v>
      </c>
      <c r="P298" s="122">
        <f t="shared" si="116"/>
        <v>145.33280626586847</v>
      </c>
      <c r="Q298" s="122">
        <f t="shared" si="116"/>
        <v>114.84802236917838</v>
      </c>
      <c r="R298" s="122">
        <f t="shared" si="116"/>
        <v>102.97947034727677</v>
      </c>
      <c r="S298" s="122">
        <f t="shared" si="116"/>
        <v>84.371767055869228</v>
      </c>
      <c r="T298" s="122">
        <f t="shared" si="116"/>
        <v>101.7110203160513</v>
      </c>
      <c r="U298" s="122">
        <f t="shared" si="116"/>
        <v>125.29749340315158</v>
      </c>
      <c r="V298" s="122">
        <f t="shared" si="116"/>
        <v>130.30274073528199</v>
      </c>
      <c r="W298" s="122">
        <f t="shared" si="116"/>
        <v>178.26627757213097</v>
      </c>
      <c r="X298" s="122">
        <f t="shared" si="116"/>
        <v>189.968152255707</v>
      </c>
      <c r="Y298" s="122">
        <f t="shared" si="116"/>
        <v>151.41688682049005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4.6828718274823693</v>
      </c>
      <c r="D299" s="98">
        <v>6.5110227839871246</v>
      </c>
      <c r="E299" s="98">
        <v>11.309802243961515</v>
      </c>
      <c r="F299" s="98">
        <v>17.845744016412272</v>
      </c>
      <c r="G299" s="98">
        <v>40.748165482598267</v>
      </c>
      <c r="H299" s="98">
        <v>91.579222608094128</v>
      </c>
      <c r="I299" s="98">
        <v>97.16739459780834</v>
      </c>
      <c r="J299" s="98">
        <v>137.23690644631202</v>
      </c>
      <c r="K299" s="98">
        <v>109.0731347100413</v>
      </c>
      <c r="L299" s="98">
        <v>114.1446369680728</v>
      </c>
      <c r="M299" s="98">
        <v>43.367312005361896</v>
      </c>
      <c r="N299" s="98">
        <v>53.287598861317903</v>
      </c>
      <c r="O299" s="98">
        <v>67.033209557461745</v>
      </c>
      <c r="P299" s="98">
        <v>145.33280626586847</v>
      </c>
      <c r="Q299" s="98">
        <v>114.84802236917838</v>
      </c>
      <c r="R299" s="98">
        <v>102.97947034727677</v>
      </c>
      <c r="S299" s="98">
        <v>84.371767055869228</v>
      </c>
      <c r="T299" s="98">
        <v>101.7110203160513</v>
      </c>
      <c r="U299" s="98">
        <v>125.29749340315158</v>
      </c>
      <c r="V299" s="98">
        <v>130.30274073528199</v>
      </c>
      <c r="W299" s="98">
        <v>178.26627757213097</v>
      </c>
      <c r="X299" s="98">
        <v>189.968152255707</v>
      </c>
      <c r="Y299" s="98">
        <v>151.41688682049005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4.5948589374472895E-2</v>
      </c>
      <c r="D300" s="122">
        <f t="shared" si="117"/>
        <v>0.17758858064824823</v>
      </c>
      <c r="E300" s="122">
        <f t="shared" si="117"/>
        <v>0.21702437239858702</v>
      </c>
      <c r="F300" s="122">
        <f t="shared" si="117"/>
        <v>0.18900803473613584</v>
      </c>
      <c r="G300" s="122">
        <f t="shared" si="117"/>
        <v>0.42876609020102613</v>
      </c>
      <c r="H300" s="122">
        <f t="shared" si="117"/>
        <v>1.5369099138932842</v>
      </c>
      <c r="I300" s="122">
        <f t="shared" si="117"/>
        <v>0.37560063108339659</v>
      </c>
      <c r="J300" s="122">
        <f t="shared" si="117"/>
        <v>2.5893349343352381</v>
      </c>
      <c r="K300" s="122">
        <f t="shared" si="117"/>
        <v>7.4704967634732231</v>
      </c>
      <c r="L300" s="122">
        <f t="shared" si="117"/>
        <v>4.3525430783608137</v>
      </c>
      <c r="M300" s="122">
        <f t="shared" si="117"/>
        <v>1.5536847163121184</v>
      </c>
      <c r="N300" s="122">
        <f t="shared" si="117"/>
        <v>1.5504326789781711</v>
      </c>
      <c r="O300" s="122">
        <f t="shared" si="117"/>
        <v>3.6957566569587414</v>
      </c>
      <c r="P300" s="122">
        <f t="shared" si="117"/>
        <v>4.5982439125042598</v>
      </c>
      <c r="Q300" s="122">
        <f t="shared" si="117"/>
        <v>5.5424670542109036</v>
      </c>
      <c r="R300" s="122">
        <f t="shared" si="117"/>
        <v>13.545285951490452</v>
      </c>
      <c r="S300" s="122">
        <f t="shared" si="117"/>
        <v>12.021195238568867</v>
      </c>
      <c r="T300" s="122">
        <f t="shared" si="117"/>
        <v>15.286907275903729</v>
      </c>
      <c r="U300" s="122">
        <f t="shared" si="117"/>
        <v>22.513981683012656</v>
      </c>
      <c r="V300" s="122">
        <f t="shared" si="117"/>
        <v>23.478088081692082</v>
      </c>
      <c r="W300" s="122">
        <f t="shared" si="117"/>
        <v>37.259457917084859</v>
      </c>
      <c r="X300" s="122">
        <f t="shared" si="117"/>
        <v>10.761036471770781</v>
      </c>
      <c r="Y300" s="122">
        <f t="shared" si="117"/>
        <v>6.3964155362619657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4.5948589374472895E-2</v>
      </c>
      <c r="D301" s="98">
        <v>0.17758858064824823</v>
      </c>
      <c r="E301" s="98">
        <v>0.21702437239858702</v>
      </c>
      <c r="F301" s="98">
        <v>0.18900803473613584</v>
      </c>
      <c r="G301" s="98">
        <v>0.42876609020102613</v>
      </c>
      <c r="H301" s="98">
        <v>1.5369099138932842</v>
      </c>
      <c r="I301" s="98">
        <v>0.37560063108339659</v>
      </c>
      <c r="J301" s="98">
        <v>2.5893349343352381</v>
      </c>
      <c r="K301" s="98">
        <v>7.4704967634732231</v>
      </c>
      <c r="L301" s="98">
        <v>4.3525430783608137</v>
      </c>
      <c r="M301" s="98">
        <v>1.5536847163121184</v>
      </c>
      <c r="N301" s="98">
        <v>1.5504326789781711</v>
      </c>
      <c r="O301" s="98">
        <v>3.6957566569587414</v>
      </c>
      <c r="P301" s="98">
        <v>4.5982439125042598</v>
      </c>
      <c r="Q301" s="98">
        <v>5.5424670542109036</v>
      </c>
      <c r="R301" s="98">
        <v>13.545285951490452</v>
      </c>
      <c r="S301" s="98">
        <v>12.021195238568867</v>
      </c>
      <c r="T301" s="98">
        <v>15.286907275903729</v>
      </c>
      <c r="U301" s="98">
        <v>22.513981683012656</v>
      </c>
      <c r="V301" s="98">
        <v>23.478088081692082</v>
      </c>
      <c r="W301" s="98">
        <v>37.259457917084859</v>
      </c>
      <c r="X301" s="98">
        <v>10.761036471770781</v>
      </c>
      <c r="Y301" s="98">
        <v>6.3964155362619657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0.45310507815983797</v>
      </c>
      <c r="D302" s="122">
        <v>0.68399966785154098</v>
      </c>
      <c r="E302" s="122">
        <v>1.31281022236027</v>
      </c>
      <c r="F302" s="122">
        <v>2.7685059029642427</v>
      </c>
      <c r="G302" s="122">
        <v>4.9026662890429247</v>
      </c>
      <c r="H302" s="122">
        <v>10.555890799237568</v>
      </c>
      <c r="I302" s="122">
        <v>11.492522407812602</v>
      </c>
      <c r="J302" s="122">
        <v>15.063844211975171</v>
      </c>
      <c r="K302" s="122">
        <v>10.977760167509196</v>
      </c>
      <c r="L302" s="122">
        <v>11.498630478725421</v>
      </c>
      <c r="M302" s="122">
        <v>6.1447561890873699</v>
      </c>
      <c r="N302" s="122">
        <v>7.1889535640701512</v>
      </c>
      <c r="O302" s="122">
        <v>9.1470681340367506</v>
      </c>
      <c r="P302" s="122">
        <v>23.082901496334561</v>
      </c>
      <c r="Q302" s="122">
        <v>18.396697505446365</v>
      </c>
      <c r="R302" s="122">
        <v>15.802882414307515</v>
      </c>
      <c r="S302" s="122">
        <v>14.683478262599007</v>
      </c>
      <c r="T302" s="122">
        <v>19.161462707034428</v>
      </c>
      <c r="U302" s="122">
        <v>23.635599236318154</v>
      </c>
      <c r="V302" s="122">
        <v>28.874044433582789</v>
      </c>
      <c r="W302" s="122">
        <v>35.103199452088433</v>
      </c>
      <c r="X302" s="122">
        <v>32.419572859334892</v>
      </c>
      <c r="Y302" s="122">
        <v>25.43298325155623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4.8038552322835583E-2</v>
      </c>
      <c r="D303" s="98">
        <v>5.5700852796684318E-2</v>
      </c>
      <c r="E303" s="98">
        <v>9.7628452181471675E-2</v>
      </c>
      <c r="F303" s="98">
        <v>0.23970217172111996</v>
      </c>
      <c r="G303" s="98">
        <v>0.47111527024637317</v>
      </c>
      <c r="H303" s="98">
        <v>0.79024228303854782</v>
      </c>
      <c r="I303" s="98">
        <v>0.72701413753063759</v>
      </c>
      <c r="J303" s="98">
        <v>0.57341258230810666</v>
      </c>
      <c r="K303" s="98">
        <v>0.65347779370023984</v>
      </c>
      <c r="L303" s="98">
        <v>0.4490468577803694</v>
      </c>
      <c r="M303" s="98">
        <v>0.24266141744806133</v>
      </c>
      <c r="N303" s="98">
        <v>0.2485428795418311</v>
      </c>
      <c r="O303" s="98">
        <v>0.32965763131959336</v>
      </c>
      <c r="P303" s="98">
        <v>0.87364895442203971</v>
      </c>
      <c r="Q303" s="98">
        <v>0.64424912205748075</v>
      </c>
      <c r="R303" s="98">
        <v>0.52389207970459184</v>
      </c>
      <c r="S303" s="98">
        <v>0.5265400760648703</v>
      </c>
      <c r="T303" s="98">
        <v>0.59607425201218833</v>
      </c>
      <c r="U303" s="98">
        <v>0.73194845198085379</v>
      </c>
      <c r="V303" s="98">
        <v>0.82091074216150484</v>
      </c>
      <c r="W303" s="98">
        <v>0.88458029382291803</v>
      </c>
      <c r="X303" s="98">
        <v>0.38106196025730354</v>
      </c>
      <c r="Y303" s="98">
        <v>0.50980198119106701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7.8408231955181149E-5</v>
      </c>
      <c r="G304" s="98">
        <v>3.0794219237688359E-4</v>
      </c>
      <c r="H304" s="98">
        <v>5.3029651312920371E-4</v>
      </c>
      <c r="I304" s="98">
        <v>1.0298681379991366E-3</v>
      </c>
      <c r="J304" s="98">
        <v>3.7579188326787312E-4</v>
      </c>
      <c r="K304" s="98">
        <v>1.0704509429543961E-3</v>
      </c>
      <c r="L304" s="98">
        <v>1.1378951541299786E-3</v>
      </c>
      <c r="M304" s="98">
        <v>5.2921531375655154E-4</v>
      </c>
      <c r="N304" s="98">
        <v>0</v>
      </c>
      <c r="O304" s="98">
        <v>0</v>
      </c>
      <c r="P304" s="98">
        <v>2.1697527175883876E-3</v>
      </c>
      <c r="Q304" s="98">
        <v>7.2590541447215733E-4</v>
      </c>
      <c r="R304" s="98">
        <v>1.020054155096782E-3</v>
      </c>
      <c r="S304" s="98">
        <v>9.9089085508034477E-4</v>
      </c>
      <c r="T304" s="98">
        <v>1.4068954159556944E-3</v>
      </c>
      <c r="U304" s="98">
        <v>9.8424720383025383E-4</v>
      </c>
      <c r="V304" s="98">
        <v>5.0855550900421058E-4</v>
      </c>
      <c r="W304" s="98">
        <v>3.1165095868332013E-3</v>
      </c>
      <c r="X304" s="98">
        <v>1.596547724300252E-3</v>
      </c>
      <c r="Y304" s="98">
        <v>9.5142316731703183E-4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1.8410207352547555E-5</v>
      </c>
      <c r="G305" s="101">
        <v>6.5784864834675816E-5</v>
      </c>
      <c r="H305" s="101">
        <v>1.0724598858892198E-4</v>
      </c>
      <c r="I305" s="101">
        <v>2.5143911287696489E-4</v>
      </c>
      <c r="J305" s="101">
        <v>8.4313756084733116E-5</v>
      </c>
      <c r="K305" s="101">
        <v>2.1896745598284255E-4</v>
      </c>
      <c r="L305" s="101">
        <v>5.0872703120032861E-4</v>
      </c>
      <c r="M305" s="101">
        <v>1.0441569549244598E-4</v>
      </c>
      <c r="N305" s="101">
        <v>0</v>
      </c>
      <c r="O305" s="101">
        <v>0</v>
      </c>
      <c r="P305" s="101">
        <v>4.1561833457033306E-4</v>
      </c>
      <c r="Q305" s="101">
        <v>1.6016660022040755E-4</v>
      </c>
      <c r="R305" s="101">
        <v>2.1212668831373433E-4</v>
      </c>
      <c r="S305" s="101">
        <v>2.3159727729911216E-4</v>
      </c>
      <c r="T305" s="101">
        <v>3.2613184874296817E-4</v>
      </c>
      <c r="U305" s="101">
        <v>2.0819677791426825E-4</v>
      </c>
      <c r="V305" s="101">
        <v>1.0966885260617188E-4</v>
      </c>
      <c r="W305" s="101">
        <v>6.868994035898081E-4</v>
      </c>
      <c r="X305" s="101">
        <v>1.3395211425041827E-4</v>
      </c>
      <c r="Y305" s="101">
        <v>6.3219325954775655E-5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5.9998024602633594E-5</v>
      </c>
      <c r="G306" s="104">
        <v>2.4215732754220774E-4</v>
      </c>
      <c r="H306" s="104">
        <v>4.2305052454028172E-4</v>
      </c>
      <c r="I306" s="104">
        <v>7.7842902512217178E-4</v>
      </c>
      <c r="J306" s="104">
        <v>2.9147812718314001E-4</v>
      </c>
      <c r="K306" s="104">
        <v>8.5148348697155357E-4</v>
      </c>
      <c r="L306" s="104">
        <v>6.291681229296499E-4</v>
      </c>
      <c r="M306" s="104">
        <v>4.247996182641055E-4</v>
      </c>
      <c r="N306" s="104">
        <v>0</v>
      </c>
      <c r="O306" s="104">
        <v>0</v>
      </c>
      <c r="P306" s="104">
        <v>1.7541343830180546E-3</v>
      </c>
      <c r="Q306" s="104">
        <v>5.6573881425174978E-4</v>
      </c>
      <c r="R306" s="104">
        <v>8.0792746678304782E-4</v>
      </c>
      <c r="S306" s="104">
        <v>7.5929357778123266E-4</v>
      </c>
      <c r="T306" s="104">
        <v>1.0807635672127262E-3</v>
      </c>
      <c r="U306" s="104">
        <v>7.7605042591598567E-4</v>
      </c>
      <c r="V306" s="104">
        <v>3.9888665639803872E-4</v>
      </c>
      <c r="W306" s="104">
        <v>2.4296101832433931E-3</v>
      </c>
      <c r="X306" s="104">
        <v>1.4625956100498337E-3</v>
      </c>
      <c r="Y306" s="104">
        <v>8.8820384136225619E-4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0.39227670536348863</v>
      </c>
      <c r="D307" s="101">
        <v>0.61141192502517938</v>
      </c>
      <c r="E307" s="101">
        <v>1.1698620105029389</v>
      </c>
      <c r="F307" s="101">
        <v>2.4282560610931765</v>
      </c>
      <c r="G307" s="101">
        <v>4.2125812301899055</v>
      </c>
      <c r="H307" s="101">
        <v>9.1010372362626288</v>
      </c>
      <c r="I307" s="101">
        <v>9.674452799364575</v>
      </c>
      <c r="J307" s="101">
        <v>13.288135162712111</v>
      </c>
      <c r="K307" s="101">
        <v>9.279583518065138</v>
      </c>
      <c r="L307" s="101">
        <v>8.9200126533191106</v>
      </c>
      <c r="M307" s="101">
        <v>4.9717726305986041</v>
      </c>
      <c r="N307" s="101">
        <v>6.2266817639421648</v>
      </c>
      <c r="O307" s="101">
        <v>8.1702421227686166</v>
      </c>
      <c r="P307" s="101">
        <v>19.444964827314756</v>
      </c>
      <c r="Q307" s="101">
        <v>15.506940698636408</v>
      </c>
      <c r="R307" s="101">
        <v>13.108350871449623</v>
      </c>
      <c r="S307" s="101">
        <v>12.288277387737459</v>
      </c>
      <c r="T307" s="101">
        <v>15.129344356385833</v>
      </c>
      <c r="U307" s="101">
        <v>19.553445866458524</v>
      </c>
      <c r="V307" s="101">
        <v>25.216245633044775</v>
      </c>
      <c r="W307" s="101">
        <v>28.946551565002117</v>
      </c>
      <c r="X307" s="101">
        <v>24.039586002475151</v>
      </c>
      <c r="Y307" s="101">
        <v>20.108383819091149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1.2789820473513741E-2</v>
      </c>
      <c r="D308" s="104">
        <v>1.6886890029677283E-2</v>
      </c>
      <c r="E308" s="104">
        <v>4.5319759675859481E-2</v>
      </c>
      <c r="F308" s="104">
        <v>0.10046926191799128</v>
      </c>
      <c r="G308" s="104">
        <v>0.21866184641426969</v>
      </c>
      <c r="H308" s="104">
        <v>0.66408098342326238</v>
      </c>
      <c r="I308" s="104">
        <v>1.0900256027793909</v>
      </c>
      <c r="J308" s="104">
        <v>1.2019206750716847</v>
      </c>
      <c r="K308" s="104">
        <v>1.0436284048008622</v>
      </c>
      <c r="L308" s="104">
        <v>2.1284330724718119</v>
      </c>
      <c r="M308" s="104">
        <v>0.92979292572694738</v>
      </c>
      <c r="N308" s="104">
        <v>0.71372892058615556</v>
      </c>
      <c r="O308" s="104">
        <v>0.64716837994854071</v>
      </c>
      <c r="P308" s="104">
        <v>2.7621179618801754</v>
      </c>
      <c r="Q308" s="104">
        <v>2.2447817793380063</v>
      </c>
      <c r="R308" s="104">
        <v>2.1696194089982028</v>
      </c>
      <c r="S308" s="104">
        <v>1.8676699079415966</v>
      </c>
      <c r="T308" s="104">
        <v>3.4346372032204497</v>
      </c>
      <c r="U308" s="104">
        <v>3.3492206706749466</v>
      </c>
      <c r="V308" s="104">
        <v>2.8363795028675067</v>
      </c>
      <c r="W308" s="104">
        <v>5.2689510836765638</v>
      </c>
      <c r="X308" s="104">
        <v>7.9973283488781366</v>
      </c>
      <c r="Y308" s="104">
        <v>4.8138460281066999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3.0634758171107688E-3</v>
      </c>
      <c r="D309" s="98">
        <v>3.6926969195224483E-3</v>
      </c>
      <c r="E309" s="98">
        <v>1.0987388944084232E-2</v>
      </c>
      <c r="F309" s="98">
        <v>2.3593102582651227E-2</v>
      </c>
      <c r="G309" s="98">
        <v>4.6681963098691999E-2</v>
      </c>
      <c r="H309" s="98">
        <v>0.13424120698034242</v>
      </c>
      <c r="I309" s="98">
        <v>0.26612946105479074</v>
      </c>
      <c r="J309" s="98">
        <v>0.26990929478636633</v>
      </c>
      <c r="K309" s="98">
        <v>0.21309627645900581</v>
      </c>
      <c r="L309" s="98">
        <v>0.95157601275491044</v>
      </c>
      <c r="M309" s="98">
        <v>0.1831249108737126</v>
      </c>
      <c r="N309" s="98">
        <v>0.18221294311813643</v>
      </c>
      <c r="O309" s="98">
        <v>0.17279171578926106</v>
      </c>
      <c r="P309" s="98">
        <v>0.52849413930194988</v>
      </c>
      <c r="Q309" s="98">
        <v>0.49583742942782211</v>
      </c>
      <c r="R309" s="98">
        <v>0.4512602780937337</v>
      </c>
      <c r="S309" s="98">
        <v>0.43674875029973864</v>
      </c>
      <c r="T309" s="98">
        <v>0.79702962794507604</v>
      </c>
      <c r="U309" s="98">
        <v>0.70923137854138107</v>
      </c>
      <c r="V309" s="98">
        <v>0.61196456814444178</v>
      </c>
      <c r="W309" s="98">
        <v>1.1578117746244661</v>
      </c>
      <c r="X309" s="98">
        <v>0.67289572831446309</v>
      </c>
      <c r="Y309" s="98">
        <v>0.33086400879535666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9.7263446564029715E-3</v>
      </c>
      <c r="D310" s="98">
        <v>1.3194193110154833E-2</v>
      </c>
      <c r="E310" s="98">
        <v>3.4332370731775246E-2</v>
      </c>
      <c r="F310" s="98">
        <v>7.6876159335340061E-2</v>
      </c>
      <c r="G310" s="98">
        <v>0.1719798833155777</v>
      </c>
      <c r="H310" s="98">
        <v>0.52983977644291991</v>
      </c>
      <c r="I310" s="98">
        <v>0.82389614172460013</v>
      </c>
      <c r="J310" s="98">
        <v>0.93201138028531838</v>
      </c>
      <c r="K310" s="98">
        <v>0.83053212834185641</v>
      </c>
      <c r="L310" s="98">
        <v>1.1768570597169015</v>
      </c>
      <c r="M310" s="98">
        <v>0.74666801485323475</v>
      </c>
      <c r="N310" s="98">
        <v>0.53151597746801915</v>
      </c>
      <c r="O310" s="98">
        <v>0.47437666415927965</v>
      </c>
      <c r="P310" s="98">
        <v>2.2336238225782257</v>
      </c>
      <c r="Q310" s="98">
        <v>1.7489443499101842</v>
      </c>
      <c r="R310" s="98">
        <v>1.718359130904469</v>
      </c>
      <c r="S310" s="98">
        <v>1.4309211576418579</v>
      </c>
      <c r="T310" s="98">
        <v>2.6376075752753736</v>
      </c>
      <c r="U310" s="98">
        <v>2.6399892921335653</v>
      </c>
      <c r="V310" s="98">
        <v>2.2244149347230651</v>
      </c>
      <c r="W310" s="98">
        <v>4.1111393090520973</v>
      </c>
      <c r="X310" s="98">
        <v>7.3244326205636732</v>
      </c>
      <c r="Y310" s="98">
        <v>4.4829820193113434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0.29369722465136072</v>
      </c>
      <c r="D311" s="122">
        <v>0.44739576861900276</v>
      </c>
      <c r="E311" s="122">
        <v>0.78974218917553651</v>
      </c>
      <c r="F311" s="122">
        <v>1.4945953599029531</v>
      </c>
      <c r="G311" s="122">
        <v>2.9227871407989552</v>
      </c>
      <c r="H311" s="122">
        <v>6.2235494951707055</v>
      </c>
      <c r="I311" s="122">
        <v>7.0319216814930012</v>
      </c>
      <c r="J311" s="122">
        <v>9.2585066287205144</v>
      </c>
      <c r="K311" s="122">
        <v>5.910022796403128</v>
      </c>
      <c r="L311" s="122">
        <v>7.1127286843491522</v>
      </c>
      <c r="M311" s="122">
        <v>3.4808455430587388</v>
      </c>
      <c r="N311" s="122">
        <v>4.0636044839553236</v>
      </c>
      <c r="O311" s="122">
        <v>5.0298305502335889</v>
      </c>
      <c r="P311" s="122">
        <v>12.401439981963009</v>
      </c>
      <c r="Q311" s="122">
        <v>9.8892200482741277</v>
      </c>
      <c r="R311" s="122">
        <v>8.1642654989250278</v>
      </c>
      <c r="S311" s="122">
        <v>7.5723112626741642</v>
      </c>
      <c r="T311" s="122">
        <v>9.7296956338269531</v>
      </c>
      <c r="U311" s="122">
        <v>12.048317249415616</v>
      </c>
      <c r="V311" s="122">
        <v>14.856485826954149</v>
      </c>
      <c r="W311" s="122">
        <v>17.447373429543035</v>
      </c>
      <c r="X311" s="122">
        <v>23.984708128604016</v>
      </c>
      <c r="Y311" s="122">
        <v>18.49859139289261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0.11977163092997173</v>
      </c>
      <c r="D312" s="98">
        <v>0.20089871391942199</v>
      </c>
      <c r="E312" s="98">
        <v>0.34348862860221285</v>
      </c>
      <c r="F312" s="98">
        <v>0.77756340418701431</v>
      </c>
      <c r="G312" s="98">
        <v>1.2284107666710489</v>
      </c>
      <c r="H312" s="98">
        <v>2.2029150636118739</v>
      </c>
      <c r="I312" s="98">
        <v>2.5175340293474338</v>
      </c>
      <c r="J312" s="98">
        <v>2.7350474847081268</v>
      </c>
      <c r="K312" s="98">
        <v>2.3565217236875156</v>
      </c>
      <c r="L312" s="98">
        <v>2.4109314209977959</v>
      </c>
      <c r="M312" s="98">
        <v>1.2826992537643049</v>
      </c>
      <c r="N312" s="98">
        <v>1.2336590965708636</v>
      </c>
      <c r="O312" s="98">
        <v>1.503185070121539</v>
      </c>
      <c r="P312" s="98">
        <v>4.0343679927574136</v>
      </c>
      <c r="Q312" s="98">
        <v>2.7428507833354918</v>
      </c>
      <c r="R312" s="98">
        <v>1.6363177112536336</v>
      </c>
      <c r="S312" s="98">
        <v>1.7787641810987094</v>
      </c>
      <c r="T312" s="98">
        <v>2.3622228217590302</v>
      </c>
      <c r="U312" s="98">
        <v>3.0301780378715493</v>
      </c>
      <c r="V312" s="98">
        <v>3.1597617402649201</v>
      </c>
      <c r="W312" s="98">
        <v>2.4847525039095277</v>
      </c>
      <c r="X312" s="98">
        <v>1.0068232623542752</v>
      </c>
      <c r="Y312" s="98">
        <v>1.7229286639800483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0.17392559372138899</v>
      </c>
      <c r="D313" s="33">
        <v>0.2464970546995808</v>
      </c>
      <c r="E313" s="33">
        <v>0.44625356057332366</v>
      </c>
      <c r="F313" s="33">
        <v>0.7170319557159387</v>
      </c>
      <c r="G313" s="33">
        <v>1.6943763741279061</v>
      </c>
      <c r="H313" s="33">
        <v>4.0206344315588316</v>
      </c>
      <c r="I313" s="33">
        <v>4.5143876521455679</v>
      </c>
      <c r="J313" s="33">
        <v>6.5234591440123868</v>
      </c>
      <c r="K313" s="33">
        <v>3.553501072715612</v>
      </c>
      <c r="L313" s="33">
        <v>4.7017972633513567</v>
      </c>
      <c r="M313" s="33">
        <v>2.1981462892944337</v>
      </c>
      <c r="N313" s="33">
        <v>2.8299453873844596</v>
      </c>
      <c r="O313" s="33">
        <v>3.5266454801120495</v>
      </c>
      <c r="P313" s="33">
        <v>8.3670719892055949</v>
      </c>
      <c r="Q313" s="33">
        <v>7.1463692649386354</v>
      </c>
      <c r="R313" s="33">
        <v>6.5279477876713941</v>
      </c>
      <c r="S313" s="33">
        <v>5.7935470815754551</v>
      </c>
      <c r="T313" s="33">
        <v>7.3674728120679234</v>
      </c>
      <c r="U313" s="33">
        <v>9.0181392115440673</v>
      </c>
      <c r="V313" s="33">
        <v>11.69672408668923</v>
      </c>
      <c r="W313" s="33">
        <v>14.962620925633505</v>
      </c>
      <c r="X313" s="33">
        <v>22.977884866249742</v>
      </c>
      <c r="Y313" s="33">
        <v>16.775662728912561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1.4485347780440254</v>
      </c>
      <c r="D315" s="154">
        <f t="shared" si="118"/>
        <v>1.4904119764928863</v>
      </c>
      <c r="E315" s="154">
        <f t="shared" si="118"/>
        <v>1.5223843532922938</v>
      </c>
      <c r="F315" s="154">
        <f t="shared" si="118"/>
        <v>1.4858741962921034</v>
      </c>
      <c r="G315" s="154">
        <f t="shared" si="118"/>
        <v>1.6066662429961798</v>
      </c>
      <c r="H315" s="154">
        <f t="shared" si="118"/>
        <v>1.6801180162668619</v>
      </c>
      <c r="I315" s="154">
        <f t="shared" si="118"/>
        <v>1.7088120695641491</v>
      </c>
      <c r="J315" s="154">
        <f t="shared" si="118"/>
        <v>1.7979677251815793</v>
      </c>
      <c r="K315" s="154">
        <f t="shared" si="118"/>
        <v>1.9297776366408865</v>
      </c>
      <c r="L315" s="154">
        <f t="shared" si="118"/>
        <v>1.950076109923462</v>
      </c>
      <c r="M315" s="154">
        <f t="shared" si="118"/>
        <v>1.8611608003733286</v>
      </c>
      <c r="N315" s="154">
        <f t="shared" si="118"/>
        <v>1.9460329559397629</v>
      </c>
      <c r="O315" s="154">
        <f t="shared" si="118"/>
        <v>2.0393811726521474</v>
      </c>
      <c r="P315" s="154">
        <f t="shared" si="118"/>
        <v>2.0170032699260583</v>
      </c>
      <c r="Q315" s="154">
        <f t="shared" si="118"/>
        <v>2.0885360533944271</v>
      </c>
      <c r="R315" s="154">
        <f t="shared" ref="R315:V315" si="119">IF(R297=0,"",R297/R279)</f>
        <v>2.2125727221583902</v>
      </c>
      <c r="S315" s="154">
        <f t="shared" si="119"/>
        <v>2.1395377342497066</v>
      </c>
      <c r="T315" s="154">
        <f t="shared" si="119"/>
        <v>2.1113694892083541</v>
      </c>
      <c r="U315" s="154">
        <f t="shared" si="119"/>
        <v>2.135768426656345</v>
      </c>
      <c r="V315" s="154">
        <f t="shared" si="119"/>
        <v>2.0362786264720709</v>
      </c>
      <c r="W315" s="154">
        <f t="shared" ref="W315:Y315" si="120">IF(W297=0,"",W297/W279)</f>
        <v>2.1850159431976222</v>
      </c>
      <c r="X315" s="154">
        <f t="shared" si="120"/>
        <v>2.1391047305342012</v>
      </c>
      <c r="Y315" s="154">
        <f t="shared" si="120"/>
        <v>2.1599523910529825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1.7378229690782816</v>
      </c>
      <c r="D316" s="155">
        <f t="shared" si="121"/>
        <v>1.8304267869718893</v>
      </c>
      <c r="E316" s="155">
        <f t="shared" si="121"/>
        <v>1.9245897121668354</v>
      </c>
      <c r="F316" s="155">
        <f t="shared" si="121"/>
        <v>2.0194039442824874</v>
      </c>
      <c r="G316" s="155">
        <f t="shared" si="121"/>
        <v>2.1156966056811934</v>
      </c>
      <c r="H316" s="155">
        <f t="shared" si="121"/>
        <v>2.2133681946847652</v>
      </c>
      <c r="I316" s="155">
        <f t="shared" si="121"/>
        <v>2.3126243233249699</v>
      </c>
      <c r="J316" s="155">
        <f t="shared" si="121"/>
        <v>2.4143033022745692</v>
      </c>
      <c r="K316" s="155">
        <f t="shared" si="121"/>
        <v>2.519120508585265</v>
      </c>
      <c r="L316" s="155">
        <f t="shared" si="121"/>
        <v>2.6272720548592683</v>
      </c>
      <c r="M316" s="155">
        <f t="shared" si="121"/>
        <v>2.7595190113749437</v>
      </c>
      <c r="N316" s="155">
        <f t="shared" si="121"/>
        <v>2.9230206113283037</v>
      </c>
      <c r="O316" s="155">
        <f t="shared" si="121"/>
        <v>3.1202364364804218</v>
      </c>
      <c r="P316" s="155">
        <f t="shared" si="121"/>
        <v>3.3312809089632052</v>
      </c>
      <c r="Q316" s="155">
        <f t="shared" si="121"/>
        <v>3.4954034467174995</v>
      </c>
      <c r="R316" s="155">
        <f t="shared" ref="R316:V316" si="122">IF(R298=0,"",R298/R280)</f>
        <v>3.4962363183141161</v>
      </c>
      <c r="S316" s="155">
        <f t="shared" si="122"/>
        <v>3.4963288596026296</v>
      </c>
      <c r="T316" s="155">
        <f t="shared" si="122"/>
        <v>3.4964316832565321</v>
      </c>
      <c r="U316" s="155">
        <f t="shared" si="122"/>
        <v>3.4965459317608687</v>
      </c>
      <c r="V316" s="155">
        <f t="shared" si="122"/>
        <v>3.5068282971511917</v>
      </c>
      <c r="W316" s="155">
        <f t="shared" ref="W316:Y316" si="123">IF(W298=0,"",W298/W280)</f>
        <v>3.5615962495926472</v>
      </c>
      <c r="X316" s="155">
        <f t="shared" si="123"/>
        <v>3.6349465065918034</v>
      </c>
      <c r="Y316" s="155">
        <f t="shared" si="123"/>
        <v>3.7191190875976488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1.7378229690782816</v>
      </c>
      <c r="D317" s="156">
        <f t="shared" si="124"/>
        <v>1.8304267869718893</v>
      </c>
      <c r="E317" s="156">
        <f t="shared" si="124"/>
        <v>1.9245897121668354</v>
      </c>
      <c r="F317" s="156">
        <f t="shared" si="124"/>
        <v>2.0194039442824874</v>
      </c>
      <c r="G317" s="156">
        <f t="shared" si="124"/>
        <v>2.1156966056811934</v>
      </c>
      <c r="H317" s="156">
        <f t="shared" si="124"/>
        <v>2.2133681946847652</v>
      </c>
      <c r="I317" s="156">
        <f t="shared" si="124"/>
        <v>2.3126243233249699</v>
      </c>
      <c r="J317" s="156">
        <f t="shared" si="124"/>
        <v>2.4143033022745692</v>
      </c>
      <c r="K317" s="156">
        <f t="shared" si="124"/>
        <v>2.519120508585265</v>
      </c>
      <c r="L317" s="156">
        <f t="shared" si="124"/>
        <v>2.6272720548592683</v>
      </c>
      <c r="M317" s="156">
        <f t="shared" si="124"/>
        <v>2.7595190113749437</v>
      </c>
      <c r="N317" s="156">
        <f t="shared" si="124"/>
        <v>2.9230206113283037</v>
      </c>
      <c r="O317" s="156">
        <f t="shared" si="124"/>
        <v>3.1202364364804218</v>
      </c>
      <c r="P317" s="156">
        <f t="shared" si="124"/>
        <v>3.3312809089632052</v>
      </c>
      <c r="Q317" s="156">
        <f t="shared" si="124"/>
        <v>3.4954034467174995</v>
      </c>
      <c r="R317" s="156">
        <f t="shared" ref="R317:V317" si="125">IF(R299=0,"",R299/R281)</f>
        <v>3.4962363183141161</v>
      </c>
      <c r="S317" s="156">
        <f t="shared" si="125"/>
        <v>3.4963288596026296</v>
      </c>
      <c r="T317" s="156">
        <f t="shared" si="125"/>
        <v>3.4964316832565321</v>
      </c>
      <c r="U317" s="156">
        <f t="shared" si="125"/>
        <v>3.4965459317608687</v>
      </c>
      <c r="V317" s="156">
        <f t="shared" si="125"/>
        <v>3.5068282971511917</v>
      </c>
      <c r="W317" s="156">
        <f t="shared" ref="W317:Y317" si="126">IF(W299=0,"",W299/W281)</f>
        <v>3.5615962495926472</v>
      </c>
      <c r="X317" s="156">
        <f t="shared" si="126"/>
        <v>3.6349465065918034</v>
      </c>
      <c r="Y317" s="156">
        <f t="shared" si="126"/>
        <v>3.7191190875976488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2.3113993071655847</v>
      </c>
      <c r="D318" s="155">
        <f t="shared" si="127"/>
        <v>2.4092178683197929</v>
      </c>
      <c r="E318" s="155">
        <f t="shared" si="127"/>
        <v>2.5085029178010521</v>
      </c>
      <c r="F318" s="155">
        <f t="shared" si="127"/>
        <v>2.6085853810046205</v>
      </c>
      <c r="G318" s="155">
        <f t="shared" si="127"/>
        <v>2.7100450681308428</v>
      </c>
      <c r="H318" s="155">
        <f t="shared" si="127"/>
        <v>2.8127908552725782</v>
      </c>
      <c r="I318" s="155">
        <f t="shared" si="127"/>
        <v>2.9169442816684827</v>
      </c>
      <c r="J318" s="155">
        <f t="shared" si="127"/>
        <v>3.0230500770485413</v>
      </c>
      <c r="K318" s="155">
        <f t="shared" si="127"/>
        <v>3.1315397127783657</v>
      </c>
      <c r="L318" s="155">
        <f t="shared" si="127"/>
        <v>3.2424704066047982</v>
      </c>
      <c r="M318" s="155">
        <f t="shared" si="127"/>
        <v>3.3695888050455673</v>
      </c>
      <c r="N318" s="155">
        <f t="shared" si="127"/>
        <v>3.5169756563416774</v>
      </c>
      <c r="O318" s="155">
        <f t="shared" si="127"/>
        <v>3.684368036927927</v>
      </c>
      <c r="P318" s="155">
        <f t="shared" si="127"/>
        <v>3.8554753197948144</v>
      </c>
      <c r="Q318" s="155">
        <f t="shared" si="127"/>
        <v>3.9867975359444663</v>
      </c>
      <c r="R318" s="155">
        <f t="shared" ref="R318:V318" si="128">IF(R300=0,"",R300/R282)</f>
        <v>4.0152521867138136</v>
      </c>
      <c r="S318" s="155">
        <f t="shared" si="128"/>
        <v>4.018413814577074</v>
      </c>
      <c r="T318" s="155">
        <f t="shared" si="128"/>
        <v>4.0219267344251417</v>
      </c>
      <c r="U318" s="155">
        <f t="shared" si="128"/>
        <v>4.0258299787007727</v>
      </c>
      <c r="V318" s="155">
        <f t="shared" si="128"/>
        <v>4.0369836416211138</v>
      </c>
      <c r="W318" s="155">
        <f t="shared" ref="W318:Y318" si="129">IF(W300=0,"",W300/W282)</f>
        <v>4.0735921261693395</v>
      </c>
      <c r="X318" s="155">
        <f t="shared" si="129"/>
        <v>4.1178655595999425</v>
      </c>
      <c r="Y318" s="155">
        <f t="shared" si="129"/>
        <v>4.1677695889539841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2.3113993071655847</v>
      </c>
      <c r="D319" s="156">
        <f t="shared" si="130"/>
        <v>2.4092178683197929</v>
      </c>
      <c r="E319" s="156">
        <f t="shared" si="130"/>
        <v>2.5085029178010521</v>
      </c>
      <c r="F319" s="156">
        <f t="shared" si="130"/>
        <v>2.6085853810046205</v>
      </c>
      <c r="G319" s="156">
        <f t="shared" si="130"/>
        <v>2.7100450681308428</v>
      </c>
      <c r="H319" s="156">
        <f t="shared" si="130"/>
        <v>2.8127908552725782</v>
      </c>
      <c r="I319" s="156">
        <f t="shared" si="130"/>
        <v>2.9169442816684827</v>
      </c>
      <c r="J319" s="156">
        <f t="shared" si="130"/>
        <v>3.0230500770485413</v>
      </c>
      <c r="K319" s="156">
        <f t="shared" si="130"/>
        <v>3.1315397127783657</v>
      </c>
      <c r="L319" s="156">
        <f t="shared" si="130"/>
        <v>3.2424704066047982</v>
      </c>
      <c r="M319" s="156">
        <f t="shared" si="130"/>
        <v>3.3695888050455673</v>
      </c>
      <c r="N319" s="156">
        <f t="shared" si="130"/>
        <v>3.5169756563416774</v>
      </c>
      <c r="O319" s="156">
        <f t="shared" si="130"/>
        <v>3.684368036927927</v>
      </c>
      <c r="P319" s="156">
        <f t="shared" si="130"/>
        <v>3.8554753197948144</v>
      </c>
      <c r="Q319" s="156">
        <f t="shared" si="130"/>
        <v>3.9867975359444663</v>
      </c>
      <c r="R319" s="156">
        <f t="shared" ref="R319:V319" si="131">IF(R301=0,"",R301/R283)</f>
        <v>4.0152521867138136</v>
      </c>
      <c r="S319" s="156">
        <f t="shared" si="131"/>
        <v>4.018413814577074</v>
      </c>
      <c r="T319" s="156">
        <f t="shared" si="131"/>
        <v>4.0219267344251417</v>
      </c>
      <c r="U319" s="156">
        <f t="shared" si="131"/>
        <v>4.0258299787007727</v>
      </c>
      <c r="V319" s="156">
        <f t="shared" si="131"/>
        <v>4.0369836416211138</v>
      </c>
      <c r="W319" s="156">
        <f t="shared" ref="W319:Y319" si="132">IF(W301=0,"",W301/W283)</f>
        <v>4.0735921261693395</v>
      </c>
      <c r="X319" s="156">
        <f t="shared" si="132"/>
        <v>4.1178655595999425</v>
      </c>
      <c r="Y319" s="156">
        <f t="shared" si="132"/>
        <v>4.1677695889539841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0.70108065066287573</v>
      </c>
      <c r="D320" s="155">
        <f t="shared" si="133"/>
        <v>0.70368359061545205</v>
      </c>
      <c r="E320" s="155">
        <f t="shared" si="133"/>
        <v>0.70677181685341428</v>
      </c>
      <c r="F320" s="155">
        <f t="shared" si="133"/>
        <v>0.70722035388314619</v>
      </c>
      <c r="G320" s="155">
        <f t="shared" si="133"/>
        <v>0.70918042780051771</v>
      </c>
      <c r="H320" s="155">
        <f t="shared" si="133"/>
        <v>0.71527653270442637</v>
      </c>
      <c r="I320" s="155">
        <f t="shared" si="133"/>
        <v>0.7220521667730182</v>
      </c>
      <c r="J320" s="155">
        <f t="shared" si="133"/>
        <v>0.72341972733127524</v>
      </c>
      <c r="K320" s="155">
        <f t="shared" si="133"/>
        <v>0.72643973307963761</v>
      </c>
      <c r="L320" s="155">
        <f t="shared" si="133"/>
        <v>0.73556429562213532</v>
      </c>
      <c r="M320" s="155">
        <f t="shared" si="133"/>
        <v>0.74331825194075118</v>
      </c>
      <c r="N320" s="155">
        <f t="shared" si="133"/>
        <v>0.73967976404054681</v>
      </c>
      <c r="O320" s="155">
        <f t="shared" si="133"/>
        <v>0.74444890833306732</v>
      </c>
      <c r="P320" s="155">
        <f t="shared" si="133"/>
        <v>0.76523671350648725</v>
      </c>
      <c r="Q320" s="155">
        <f t="shared" si="133"/>
        <v>0.77620078892546185</v>
      </c>
      <c r="R320" s="155">
        <f t="shared" ref="R320:V320" si="134">IF(R302=0,"",R302/R284)</f>
        <v>0.78633714263114918</v>
      </c>
      <c r="S320" s="155">
        <f t="shared" si="134"/>
        <v>0.79148771055188583</v>
      </c>
      <c r="T320" s="155">
        <f t="shared" si="134"/>
        <v>0.80585154958348215</v>
      </c>
      <c r="U320" s="155">
        <f t="shared" si="134"/>
        <v>0.80816902350945696</v>
      </c>
      <c r="V320" s="155">
        <f t="shared" si="134"/>
        <v>0.80908931838135867</v>
      </c>
      <c r="W320" s="155">
        <f t="shared" ref="W320:Y320" si="135">IF(W302=0,"",W302/W284)</f>
        <v>0.82195328367545706</v>
      </c>
      <c r="X320" s="155">
        <f t="shared" si="135"/>
        <v>0.85051026659936935</v>
      </c>
      <c r="Y320" s="155">
        <f t="shared" si="135"/>
        <v>0.85226937533004632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0.63009904545700057</v>
      </c>
      <c r="D321" s="156">
        <f t="shared" si="136"/>
        <v>0.6318204816317039</v>
      </c>
      <c r="E321" s="156">
        <f t="shared" si="136"/>
        <v>0.63378120505388347</v>
      </c>
      <c r="F321" s="156">
        <f t="shared" si="136"/>
        <v>0.63577455855526432</v>
      </c>
      <c r="G321" s="156">
        <f t="shared" si="136"/>
        <v>0.63798828153692355</v>
      </c>
      <c r="H321" s="156">
        <f t="shared" si="136"/>
        <v>0.64039939708622573</v>
      </c>
      <c r="I321" s="156">
        <f t="shared" si="136"/>
        <v>0.64305416419708195</v>
      </c>
      <c r="J321" s="156">
        <f t="shared" si="136"/>
        <v>0.64614208963959063</v>
      </c>
      <c r="K321" s="156">
        <f t="shared" si="136"/>
        <v>0.64982430401454472</v>
      </c>
      <c r="L321" s="156">
        <f t="shared" si="136"/>
        <v>0.6541439163636753</v>
      </c>
      <c r="M321" s="156">
        <f t="shared" si="136"/>
        <v>0.66294972003688879</v>
      </c>
      <c r="N321" s="156">
        <f t="shared" si="136"/>
        <v>0.67746509824240975</v>
      </c>
      <c r="O321" s="156">
        <f t="shared" si="136"/>
        <v>0.69868572415616759</v>
      </c>
      <c r="P321" s="156">
        <f t="shared" si="136"/>
        <v>0.72441802230070818</v>
      </c>
      <c r="Q321" s="156">
        <f t="shared" si="136"/>
        <v>0.74758639495388846</v>
      </c>
      <c r="R321" s="156">
        <f t="shared" ref="R321:V321" si="137">IF(R303=0,"",R303/R285)</f>
        <v>0.76261752387670545</v>
      </c>
      <c r="S321" s="156">
        <f t="shared" si="137"/>
        <v>0.77661293744668325</v>
      </c>
      <c r="T321" s="156">
        <f t="shared" si="137"/>
        <v>0.78915997011130345</v>
      </c>
      <c r="U321" s="156">
        <f t="shared" si="137"/>
        <v>0.79984595631809119</v>
      </c>
      <c r="V321" s="156">
        <f t="shared" si="137"/>
        <v>0.80825823051455414</v>
      </c>
      <c r="W321" s="156">
        <f t="shared" ref="W321:Y321" si="138">IF(W303=0,"",W303/W285)</f>
        <v>0.81342886006689696</v>
      </c>
      <c r="X321" s="156">
        <f t="shared" si="138"/>
        <v>0.81696744099283314</v>
      </c>
      <c r="Y321" s="156">
        <f t="shared" si="138"/>
        <v>0.81875929176502094</v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>
        <f t="shared" si="139"/>
        <v>0.88143549615277117</v>
      </c>
      <c r="G322" s="156">
        <f t="shared" si="139"/>
        <v>0.8918873037884032</v>
      </c>
      <c r="H322" s="156">
        <f t="shared" si="139"/>
        <v>0.89801941301265586</v>
      </c>
      <c r="I322" s="156">
        <f t="shared" si="139"/>
        <v>0.8806531716842253</v>
      </c>
      <c r="J322" s="156">
        <f t="shared" si="139"/>
        <v>0.89057368451256225</v>
      </c>
      <c r="K322" s="156">
        <f t="shared" si="139"/>
        <v>0.90071363911835978</v>
      </c>
      <c r="L322" s="156">
        <f t="shared" si="139"/>
        <v>0.80881497838588445</v>
      </c>
      <c r="M322" s="156">
        <f t="shared" si="139"/>
        <v>0.90883416230537806</v>
      </c>
      <c r="N322" s="156" t="str">
        <f t="shared" si="139"/>
        <v/>
      </c>
      <c r="O322" s="156" t="str">
        <f t="shared" si="139"/>
        <v/>
      </c>
      <c r="P322" s="156">
        <f t="shared" si="139"/>
        <v>0.93207977624428517</v>
      </c>
      <c r="Q322" s="156">
        <f t="shared" si="139"/>
        <v>0.93066735447186855</v>
      </c>
      <c r="R322" s="156">
        <f t="shared" ref="R322:V322" si="140">IF(R304=0,"",R304/R286)</f>
        <v>0.93920414660399409</v>
      </c>
      <c r="S322" s="156">
        <f t="shared" si="140"/>
        <v>0.93700542765624295</v>
      </c>
      <c r="T322" s="156">
        <f t="shared" si="140"/>
        <v>0.94167933603517429</v>
      </c>
      <c r="U322" s="156">
        <f t="shared" si="140"/>
        <v>0.94972790016844655</v>
      </c>
      <c r="V322" s="156">
        <f t="shared" si="140"/>
        <v>0.95133198531903274</v>
      </c>
      <c r="W322" s="156">
        <f t="shared" ref="W322:Y322" si="141">IF(W304=0,"",W304/W286)</f>
        <v>0.95187935204738605</v>
      </c>
      <c r="X322" s="156">
        <f t="shared" si="141"/>
        <v>0.9815496944478187</v>
      </c>
      <c r="Y322" s="156">
        <f t="shared" si="141"/>
        <v>0.98550446516318502</v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>
        <f t="shared" si="142"/>
        <v>0.63577455855526432</v>
      </c>
      <c r="G323" s="157">
        <f t="shared" si="142"/>
        <v>0.63798828153692355</v>
      </c>
      <c r="H323" s="157">
        <f t="shared" si="142"/>
        <v>0.64039939708622573</v>
      </c>
      <c r="I323" s="157">
        <f t="shared" si="142"/>
        <v>0.64305416419708195</v>
      </c>
      <c r="J323" s="157">
        <f t="shared" si="142"/>
        <v>0.64614208963959074</v>
      </c>
      <c r="K323" s="157">
        <f t="shared" si="142"/>
        <v>0.64982430401454472</v>
      </c>
      <c r="L323" s="157">
        <f t="shared" si="142"/>
        <v>0.6541439163636753</v>
      </c>
      <c r="M323" s="157">
        <f t="shared" si="142"/>
        <v>0.66294972003688879</v>
      </c>
      <c r="N323" s="157" t="str">
        <f t="shared" si="142"/>
        <v/>
      </c>
      <c r="O323" s="157" t="str">
        <f t="shared" si="142"/>
        <v/>
      </c>
      <c r="P323" s="157">
        <f t="shared" si="142"/>
        <v>0.72441802230070818</v>
      </c>
      <c r="Q323" s="157">
        <f t="shared" si="142"/>
        <v>0.74758639495388846</v>
      </c>
      <c r="R323" s="157">
        <f t="shared" ref="R323:V323" si="143">IF(R305=0,"",R305/R287)</f>
        <v>0.76261752387670545</v>
      </c>
      <c r="S323" s="157">
        <f t="shared" si="143"/>
        <v>0.77661293744668325</v>
      </c>
      <c r="T323" s="157">
        <f t="shared" si="143"/>
        <v>0.78915997011130345</v>
      </c>
      <c r="U323" s="157">
        <f t="shared" si="143"/>
        <v>0.79984595631809119</v>
      </c>
      <c r="V323" s="157">
        <f t="shared" si="143"/>
        <v>0.80825823051455414</v>
      </c>
      <c r="W323" s="157">
        <f t="shared" ref="W323:Y323" si="144">IF(W305=0,"",W305/W287)</f>
        <v>0.81342886006689696</v>
      </c>
      <c r="X323" s="157">
        <f t="shared" si="144"/>
        <v>0.81696744099283314</v>
      </c>
      <c r="Y323" s="157">
        <f t="shared" si="144"/>
        <v>0.81875929176502082</v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 t="str">
        <f t="shared" si="145"/>
        <v/>
      </c>
      <c r="O324" s="158" t="str">
        <f t="shared" si="145"/>
        <v/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:Y324" si="147">IF(W306=0,"",W306/W288)</f>
        <v>1</v>
      </c>
      <c r="X324" s="158">
        <f t="shared" si="147"/>
        <v>1</v>
      </c>
      <c r="Y324" s="158">
        <f t="shared" si="147"/>
        <v>1</v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0.70554984942608501</v>
      </c>
      <c r="D325" s="157">
        <f t="shared" si="148"/>
        <v>0.70646964616873853</v>
      </c>
      <c r="E325" s="157">
        <f t="shared" si="148"/>
        <v>0.70747659579702349</v>
      </c>
      <c r="F325" s="157">
        <f t="shared" si="148"/>
        <v>0.70849569475398999</v>
      </c>
      <c r="G325" s="157">
        <f t="shared" si="148"/>
        <v>0.70959573644613538</v>
      </c>
      <c r="H325" s="157">
        <f t="shared" si="148"/>
        <v>0.71076895557422659</v>
      </c>
      <c r="I325" s="157">
        <f t="shared" si="148"/>
        <v>0.71203319356193506</v>
      </c>
      <c r="J325" s="157">
        <f t="shared" si="148"/>
        <v>0.71345998911262765</v>
      </c>
      <c r="K325" s="157">
        <f t="shared" si="148"/>
        <v>0.71511254055951945</v>
      </c>
      <c r="L325" s="157">
        <f t="shared" si="148"/>
        <v>0.71701257664421292</v>
      </c>
      <c r="M325" s="157">
        <f t="shared" si="148"/>
        <v>0.72062477409005898</v>
      </c>
      <c r="N325" s="157">
        <f t="shared" si="148"/>
        <v>0.72658096235646963</v>
      </c>
      <c r="O325" s="157">
        <f t="shared" si="148"/>
        <v>0.73566337521068215</v>
      </c>
      <c r="P325" s="157">
        <f t="shared" si="148"/>
        <v>0.7474414128712219</v>
      </c>
      <c r="Q325" s="157">
        <f t="shared" si="148"/>
        <v>0.75880471332455879</v>
      </c>
      <c r="R325" s="157">
        <f t="shared" ref="R325:V325" si="149">IF(R307=0,"",R307/R289)</f>
        <v>0.76649470594399738</v>
      </c>
      <c r="S325" s="157">
        <f t="shared" si="149"/>
        <v>0.77394498327859629</v>
      </c>
      <c r="T325" s="157">
        <f t="shared" si="149"/>
        <v>0.78133744247590953</v>
      </c>
      <c r="U325" s="157">
        <f t="shared" si="149"/>
        <v>0.78874639788455247</v>
      </c>
      <c r="V325" s="157">
        <f t="shared" si="149"/>
        <v>0.79602483772167731</v>
      </c>
      <c r="W325" s="157">
        <f t="shared" ref="W325:Y325" si="150">IF(W307=0,"",W307/W289)</f>
        <v>0.8026724679051539</v>
      </c>
      <c r="X325" s="157">
        <f t="shared" si="150"/>
        <v>0.81491308615167979</v>
      </c>
      <c r="Y325" s="157">
        <f t="shared" si="150"/>
        <v>0.8263328389893646</v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0.90912247713831029</v>
      </c>
      <c r="D326" s="158">
        <f t="shared" si="151"/>
        <v>0.91671129975588495</v>
      </c>
      <c r="E326" s="158">
        <f t="shared" si="151"/>
        <v>0.90888986268548322</v>
      </c>
      <c r="F326" s="158">
        <f t="shared" si="151"/>
        <v>0.91189428205862855</v>
      </c>
      <c r="G326" s="158">
        <f t="shared" si="151"/>
        <v>0.91964918588286459</v>
      </c>
      <c r="H326" s="158">
        <f t="shared" si="151"/>
        <v>0.92399359036402506</v>
      </c>
      <c r="I326" s="158">
        <f t="shared" si="151"/>
        <v>0.91013242312434384</v>
      </c>
      <c r="J326" s="158">
        <f t="shared" si="151"/>
        <v>0.91727142401029127</v>
      </c>
      <c r="K326" s="158">
        <f t="shared" si="151"/>
        <v>0.92477455266322728</v>
      </c>
      <c r="L326" s="158">
        <f t="shared" si="151"/>
        <v>0.85001423353238892</v>
      </c>
      <c r="M326" s="158">
        <f t="shared" si="151"/>
        <v>0.92906114271912288</v>
      </c>
      <c r="N326" s="158">
        <f t="shared" si="151"/>
        <v>0.91234995950185394</v>
      </c>
      <c r="O326" s="158">
        <f t="shared" si="151"/>
        <v>0.91246163228493438</v>
      </c>
      <c r="P326" s="158">
        <f t="shared" si="151"/>
        <v>0.93927392623292338</v>
      </c>
      <c r="Q326" s="158">
        <f t="shared" si="151"/>
        <v>0.93439534698343274</v>
      </c>
      <c r="R326" s="158">
        <f t="shared" ref="R326:V326" si="152">IF(R308=0,"",R308/R290)</f>
        <v>0.940413229092803</v>
      </c>
      <c r="S326" s="158">
        <f t="shared" si="152"/>
        <v>0.93606459387668317</v>
      </c>
      <c r="T326" s="158">
        <f t="shared" si="152"/>
        <v>0.93901778423906979</v>
      </c>
      <c r="U326" s="158">
        <f t="shared" si="152"/>
        <v>0.94632743578919654</v>
      </c>
      <c r="V326" s="158">
        <f t="shared" si="152"/>
        <v>0.94761070362527466</v>
      </c>
      <c r="W326" s="158">
        <f t="shared" ref="W326:Y326" si="153">IF(W308=0,"",W308/W290)</f>
        <v>0.94874764520495336</v>
      </c>
      <c r="X326" s="158">
        <f t="shared" si="153"/>
        <v>0.98124806540336029</v>
      </c>
      <c r="Y326" s="158">
        <f t="shared" si="153"/>
        <v>0.98576060676727406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0.70554984942608501</v>
      </c>
      <c r="D327" s="156">
        <f t="shared" si="154"/>
        <v>0.70646964616873853</v>
      </c>
      <c r="E327" s="156">
        <f t="shared" si="154"/>
        <v>0.70747659579702349</v>
      </c>
      <c r="F327" s="156">
        <f t="shared" si="154"/>
        <v>0.70849569475398999</v>
      </c>
      <c r="G327" s="156">
        <f t="shared" si="154"/>
        <v>0.70959573644613538</v>
      </c>
      <c r="H327" s="156">
        <f t="shared" si="154"/>
        <v>0.71076895557422648</v>
      </c>
      <c r="I327" s="156">
        <f t="shared" si="154"/>
        <v>0.71203319356193506</v>
      </c>
      <c r="J327" s="156">
        <f t="shared" si="154"/>
        <v>0.71345998911262776</v>
      </c>
      <c r="K327" s="156">
        <f t="shared" si="154"/>
        <v>0.71511254055951934</v>
      </c>
      <c r="L327" s="156">
        <f t="shared" si="154"/>
        <v>0.71701257664421292</v>
      </c>
      <c r="M327" s="156">
        <f t="shared" si="154"/>
        <v>0.72062477409005909</v>
      </c>
      <c r="N327" s="156">
        <f t="shared" si="154"/>
        <v>0.72658096235646963</v>
      </c>
      <c r="O327" s="156">
        <f t="shared" si="154"/>
        <v>0.73566337521068215</v>
      </c>
      <c r="P327" s="156">
        <f t="shared" si="154"/>
        <v>0.7474414128712219</v>
      </c>
      <c r="Q327" s="156">
        <f t="shared" si="154"/>
        <v>0.75880471332455879</v>
      </c>
      <c r="R327" s="156">
        <f t="shared" ref="R327:V327" si="155">IF(R309=0,"",R309/R291)</f>
        <v>0.76649470594399738</v>
      </c>
      <c r="S327" s="156">
        <f t="shared" si="155"/>
        <v>0.77394498327859629</v>
      </c>
      <c r="T327" s="156">
        <f t="shared" si="155"/>
        <v>0.78133744247590953</v>
      </c>
      <c r="U327" s="156">
        <f t="shared" si="155"/>
        <v>0.78874639788455247</v>
      </c>
      <c r="V327" s="156">
        <f t="shared" si="155"/>
        <v>0.79602483772167731</v>
      </c>
      <c r="W327" s="156">
        <f t="shared" ref="W327:Y327" si="156">IF(W309=0,"",W309/W291)</f>
        <v>0.8026724679051539</v>
      </c>
      <c r="X327" s="156">
        <f t="shared" si="156"/>
        <v>0.81491308615167979</v>
      </c>
      <c r="Y327" s="156">
        <f t="shared" si="156"/>
        <v>0.82633283898936449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0.7005136170340438</v>
      </c>
      <c r="D329" s="155">
        <f t="shared" si="160"/>
        <v>0.69468138152059589</v>
      </c>
      <c r="E329" s="155">
        <f t="shared" si="160"/>
        <v>0.69753548938572429</v>
      </c>
      <c r="F329" s="155">
        <f t="shared" si="160"/>
        <v>0.68486066263614387</v>
      </c>
      <c r="G329" s="155">
        <f t="shared" si="160"/>
        <v>0.70122234502720449</v>
      </c>
      <c r="H329" s="155">
        <f t="shared" si="160"/>
        <v>0.7129120964904081</v>
      </c>
      <c r="I329" s="155">
        <f t="shared" si="160"/>
        <v>0.71306301628955893</v>
      </c>
      <c r="J329" s="155">
        <f t="shared" si="160"/>
        <v>0.72480267834958145</v>
      </c>
      <c r="K329" s="155">
        <f t="shared" si="160"/>
        <v>0.7079552371794291</v>
      </c>
      <c r="L329" s="155">
        <f t="shared" si="160"/>
        <v>0.71929203866545122</v>
      </c>
      <c r="M329" s="155">
        <f t="shared" si="160"/>
        <v>0.7155522095100092</v>
      </c>
      <c r="N329" s="155">
        <f t="shared" si="160"/>
        <v>0.7293514657155038</v>
      </c>
      <c r="O329" s="155">
        <f t="shared" si="160"/>
        <v>0.7332486025024495</v>
      </c>
      <c r="P329" s="155">
        <f t="shared" si="160"/>
        <v>0.73197561023257229</v>
      </c>
      <c r="Q329" s="155">
        <f t="shared" si="160"/>
        <v>0.74698363188726158</v>
      </c>
      <c r="R329" s="155">
        <f t="shared" ref="R329:V329" si="161">IF(R311=0,"",R311/R293)</f>
        <v>0.77222347530634583</v>
      </c>
      <c r="S329" s="155">
        <f t="shared" si="161"/>
        <v>0.77422396628157852</v>
      </c>
      <c r="T329" s="155">
        <f t="shared" si="161"/>
        <v>0.7828754589021788</v>
      </c>
      <c r="U329" s="155">
        <f t="shared" si="161"/>
        <v>0.79044210200780651</v>
      </c>
      <c r="V329" s="155">
        <f t="shared" si="161"/>
        <v>0.81021252895458007</v>
      </c>
      <c r="W329" s="155">
        <f t="shared" ref="W329:Y329" si="162">IF(W311=0,"",W311/W293)</f>
        <v>0.83952228894539094</v>
      </c>
      <c r="X329" s="155">
        <f t="shared" si="162"/>
        <v>0.88135462423967714</v>
      </c>
      <c r="Y329" s="155">
        <f t="shared" si="162"/>
        <v>0.86794296810748039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0.61814645805982116</v>
      </c>
      <c r="D330" s="156">
        <f t="shared" si="163"/>
        <v>0.61825582360858033</v>
      </c>
      <c r="E330" s="156">
        <f t="shared" si="163"/>
        <v>0.61836519900883513</v>
      </c>
      <c r="F330" s="156">
        <f t="shared" si="163"/>
        <v>0.61847457575247566</v>
      </c>
      <c r="G330" s="156">
        <f t="shared" si="163"/>
        <v>0.61858396156876427</v>
      </c>
      <c r="H330" s="156">
        <f t="shared" si="163"/>
        <v>0.61869335551173765</v>
      </c>
      <c r="I330" s="156">
        <f t="shared" si="163"/>
        <v>0.61880275948588603</v>
      </c>
      <c r="J330" s="156">
        <f t="shared" si="163"/>
        <v>0.61891218129323489</v>
      </c>
      <c r="K330" s="156">
        <f t="shared" si="163"/>
        <v>0.61902162756755752</v>
      </c>
      <c r="L330" s="156">
        <f t="shared" si="163"/>
        <v>0.61913110008366024</v>
      </c>
      <c r="M330" s="156">
        <f t="shared" si="163"/>
        <v>0.61921423821163291</v>
      </c>
      <c r="N330" s="156">
        <f t="shared" si="163"/>
        <v>0.61926070851448756</v>
      </c>
      <c r="O330" s="156">
        <f t="shared" si="163"/>
        <v>0.61928848259378744</v>
      </c>
      <c r="P330" s="156">
        <f t="shared" si="163"/>
        <v>0.61936598157067579</v>
      </c>
      <c r="Q330" s="156">
        <f t="shared" si="163"/>
        <v>0.61968142051072073</v>
      </c>
      <c r="R330" s="156">
        <f t="shared" ref="R330:V330" si="164">IF(R312=0,"",R312/R294)</f>
        <v>0.62051000005957935</v>
      </c>
      <c r="S330" s="156">
        <f t="shared" si="164"/>
        <v>0.62167880619461924</v>
      </c>
      <c r="T330" s="156">
        <f t="shared" si="164"/>
        <v>0.6229612156945179</v>
      </c>
      <c r="U330" s="156">
        <f t="shared" si="164"/>
        <v>0.62413060533795595</v>
      </c>
      <c r="V330" s="156">
        <f t="shared" si="164"/>
        <v>0.62496035190361221</v>
      </c>
      <c r="W330" s="156">
        <f t="shared" ref="W330:Y330" si="165">IF(W312=0,"",W312/W294)</f>
        <v>0.62535913440285307</v>
      </c>
      <c r="X330" s="156">
        <f t="shared" si="165"/>
        <v>0.62574487297077086</v>
      </c>
      <c r="Y330" s="156">
        <f t="shared" si="165"/>
        <v>0.62578344682756271</v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0.7712868611646414</v>
      </c>
      <c r="D331" s="159">
        <f t="shared" si="166"/>
        <v>0.77251012208791636</v>
      </c>
      <c r="E331" s="159">
        <f t="shared" si="166"/>
        <v>0.7737910600467014</v>
      </c>
      <c r="F331" s="159">
        <f t="shared" si="166"/>
        <v>0.77507986305578336</v>
      </c>
      <c r="G331" s="159">
        <f t="shared" si="166"/>
        <v>0.7764217832220619</v>
      </c>
      <c r="H331" s="159">
        <f t="shared" si="166"/>
        <v>0.7778112822637443</v>
      </c>
      <c r="I331" s="159">
        <f t="shared" si="166"/>
        <v>0.77925951030129281</v>
      </c>
      <c r="J331" s="159">
        <f t="shared" si="166"/>
        <v>0.78081214544260369</v>
      </c>
      <c r="K331" s="159">
        <f t="shared" si="166"/>
        <v>0.7825080260941597</v>
      </c>
      <c r="L331" s="159">
        <f t="shared" si="166"/>
        <v>0.78435754312198891</v>
      </c>
      <c r="M331" s="159">
        <f t="shared" si="166"/>
        <v>0.78700194376983501</v>
      </c>
      <c r="N331" s="159">
        <f t="shared" si="166"/>
        <v>0.79062378503330444</v>
      </c>
      <c r="O331" s="159">
        <f t="shared" si="166"/>
        <v>0.79565597101283003</v>
      </c>
      <c r="P331" s="159">
        <f t="shared" si="166"/>
        <v>0.80231082785815466</v>
      </c>
      <c r="Q331" s="159">
        <f t="shared" si="166"/>
        <v>0.81092227752525448</v>
      </c>
      <c r="R331" s="159">
        <f t="shared" ref="R331:V331" si="167">IF(R313=0,"",R313/R295)</f>
        <v>0.82264040166509766</v>
      </c>
      <c r="S331" s="159">
        <f t="shared" si="167"/>
        <v>0.83730360023535244</v>
      </c>
      <c r="T331" s="159">
        <f t="shared" si="167"/>
        <v>0.85308933871199466</v>
      </c>
      <c r="U331" s="159">
        <f t="shared" si="167"/>
        <v>0.8681750825710437</v>
      </c>
      <c r="V331" s="159">
        <f t="shared" si="167"/>
        <v>0.88073829728849817</v>
      </c>
      <c r="W331" s="159">
        <f t="shared" ref="W331:Y331" si="168">IF(W313=0,"",W313/W295)</f>
        <v>0.89014575119814598</v>
      </c>
      <c r="X331" s="159">
        <f t="shared" si="168"/>
        <v>0.89741729452509067</v>
      </c>
      <c r="Y331" s="159">
        <f t="shared" si="168"/>
        <v>0.90386566878465691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0.71330245802963876</v>
      </c>
      <c r="D333" s="117">
        <f t="shared" si="169"/>
        <v>1.0913663787072283</v>
      </c>
      <c r="E333" s="117">
        <f t="shared" si="169"/>
        <v>1.8744597592966952</v>
      </c>
      <c r="F333" s="117">
        <f t="shared" si="169"/>
        <v>4.3175581034229493</v>
      </c>
      <c r="G333" s="117">
        <f t="shared" si="169"/>
        <v>7.1974734057737582</v>
      </c>
      <c r="H333" s="117">
        <f t="shared" si="169"/>
        <v>12.667093340681701</v>
      </c>
      <c r="I333" s="117">
        <f t="shared" si="169"/>
        <v>13.736011889420944</v>
      </c>
      <c r="J333" s="117">
        <f t="shared" si="169"/>
        <v>14.019592872992368</v>
      </c>
      <c r="K333" s="117">
        <f t="shared" si="169"/>
        <v>12.714816949426904</v>
      </c>
      <c r="L333" s="117">
        <f t="shared" si="169"/>
        <v>12.103200123376682</v>
      </c>
      <c r="M333" s="117">
        <f t="shared" si="169"/>
        <v>6.4400501539088308</v>
      </c>
      <c r="N333" s="117">
        <f t="shared" si="169"/>
        <v>6.2322261693364931</v>
      </c>
      <c r="O333" s="117">
        <f t="shared" si="169"/>
        <v>7.6590554465802043</v>
      </c>
      <c r="P333" s="117">
        <f t="shared" si="169"/>
        <v>20.395984919377952</v>
      </c>
      <c r="Q333" s="117">
        <f t="shared" si="169"/>
        <v>13.970777139883511</v>
      </c>
      <c r="R333" s="117">
        <f t="shared" ref="R333:V333" si="170">R334+R336+R338+R347</f>
        <v>8.7823625940892249</v>
      </c>
      <c r="S333" s="117">
        <f t="shared" si="170"/>
        <v>9.3509563999798075</v>
      </c>
      <c r="T333" s="117">
        <f t="shared" si="170"/>
        <v>12.014348077800609</v>
      </c>
      <c r="U333" s="117">
        <f t="shared" si="170"/>
        <v>15.244678850098023</v>
      </c>
      <c r="V333" s="117">
        <f t="shared" si="170"/>
        <v>16.040724209491053</v>
      </c>
      <c r="W333" s="117">
        <f t="shared" ref="W333:Y333" si="171">W334+W336+W338+W347</f>
        <v>13.372189202038939</v>
      </c>
      <c r="X333" s="117">
        <f t="shared" si="171"/>
        <v>5.4834624836878794</v>
      </c>
      <c r="Y333" s="117">
        <f t="shared" si="171"/>
        <v>8.9188599136142752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0.2014153958349906</v>
      </c>
      <c r="D338" s="122">
        <v>0.23290548631571081</v>
      </c>
      <c r="E338" s="122">
        <v>0.40695709341127928</v>
      </c>
      <c r="F338" s="122">
        <v>0.99612480089636857</v>
      </c>
      <c r="G338" s="122">
        <v>1.951132186962353</v>
      </c>
      <c r="H338" s="122">
        <v>3.2604673771256052</v>
      </c>
      <c r="I338" s="122">
        <v>2.9878380356632208</v>
      </c>
      <c r="J338" s="122">
        <v>2.344847562008733</v>
      </c>
      <c r="K338" s="122">
        <v>2.6576143346502858</v>
      </c>
      <c r="L338" s="122">
        <v>1.815606234011536</v>
      </c>
      <c r="M338" s="122">
        <v>0.96742776478424297</v>
      </c>
      <c r="N338" s="122">
        <v>0.96922804984786204</v>
      </c>
      <c r="O338" s="122">
        <v>1.2465015958816645</v>
      </c>
      <c r="P338" s="122">
        <v>3.1876148867009029</v>
      </c>
      <c r="Q338" s="122">
        <v>2.2772566414328068</v>
      </c>
      <c r="R338" s="122">
        <v>1.8156094709022783</v>
      </c>
      <c r="S338" s="122">
        <v>1.7919643556869764</v>
      </c>
      <c r="T338" s="122">
        <v>1.9965695409116617</v>
      </c>
      <c r="U338" s="122">
        <v>2.4182947430097501</v>
      </c>
      <c r="V338" s="122">
        <v>2.6835852307762194</v>
      </c>
      <c r="W338" s="122">
        <v>2.8751887999040604</v>
      </c>
      <c r="X338" s="122">
        <v>1.2326933723942639</v>
      </c>
      <c r="Y338" s="122">
        <v>1.6451697082769052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0.2014153958349906</v>
      </c>
      <c r="D339" s="98">
        <v>0.23290548631571081</v>
      </c>
      <c r="E339" s="98">
        <v>0.40695709341127928</v>
      </c>
      <c r="F339" s="98">
        <v>0.99604829989680488</v>
      </c>
      <c r="G339" s="98">
        <v>1.9508597758248474</v>
      </c>
      <c r="H339" s="98">
        <v>3.2600249500293907</v>
      </c>
      <c r="I339" s="98">
        <v>2.9868050439072045</v>
      </c>
      <c r="J339" s="98">
        <v>2.3445028297063337</v>
      </c>
      <c r="K339" s="98">
        <v>2.6567241190573361</v>
      </c>
      <c r="L339" s="98">
        <v>1.8135516538873793</v>
      </c>
      <c r="M339" s="98">
        <v>0.96701166569158803</v>
      </c>
      <c r="N339" s="98">
        <v>0.96922804984786204</v>
      </c>
      <c r="O339" s="98">
        <v>1.2465015958816645</v>
      </c>
      <c r="P339" s="98">
        <v>3.1860991735239188</v>
      </c>
      <c r="Q339" s="98">
        <v>2.2766906339892343</v>
      </c>
      <c r="R339" s="98">
        <v>1.8148746185205655</v>
      </c>
      <c r="S339" s="98">
        <v>1.7911765113764404</v>
      </c>
      <c r="T339" s="98">
        <v>1.9954777493348252</v>
      </c>
      <c r="U339" s="98">
        <v>2.4176070743607045</v>
      </c>
      <c r="V339" s="98">
        <v>2.6832267674430526</v>
      </c>
      <c r="W339" s="98">
        <v>2.8729578740469028</v>
      </c>
      <c r="X339" s="98">
        <v>1.232260204361513</v>
      </c>
      <c r="Y339" s="98">
        <v>1.6449657200071959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7.650099956368878E-5</v>
      </c>
      <c r="G340" s="98">
        <v>2.7241113750553817E-4</v>
      </c>
      <c r="H340" s="98">
        <v>4.4242709621423586E-4</v>
      </c>
      <c r="I340" s="98">
        <v>1.0329917560163309E-3</v>
      </c>
      <c r="J340" s="98">
        <v>3.4473230239934303E-4</v>
      </c>
      <c r="K340" s="98">
        <v>8.9021559294958166E-4</v>
      </c>
      <c r="L340" s="98">
        <v>2.0545801241567112E-3</v>
      </c>
      <c r="M340" s="98">
        <v>4.1609909265492303E-4</v>
      </c>
      <c r="N340" s="98">
        <v>0</v>
      </c>
      <c r="O340" s="98">
        <v>0</v>
      </c>
      <c r="P340" s="98">
        <v>1.515713176984167E-3</v>
      </c>
      <c r="Q340" s="98">
        <v>5.6600744357268281E-4</v>
      </c>
      <c r="R340" s="98">
        <v>7.3485238171285363E-4</v>
      </c>
      <c r="S340" s="98">
        <v>7.8784431053600956E-4</v>
      </c>
      <c r="T340" s="98">
        <v>1.0917915768364991E-3</v>
      </c>
      <c r="U340" s="98">
        <v>6.8766864904552815E-4</v>
      </c>
      <c r="V340" s="98">
        <v>3.5846333316680323E-4</v>
      </c>
      <c r="W340" s="98">
        <v>2.2309258571574253E-3</v>
      </c>
      <c r="X340" s="98">
        <v>4.3316803275095077E-4</v>
      </c>
      <c r="Y340" s="98">
        <v>2.0398826970935549E-4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7.650099956368878E-5</v>
      </c>
      <c r="G341" s="101">
        <v>2.7241113750553817E-4</v>
      </c>
      <c r="H341" s="101">
        <v>4.4242709621423586E-4</v>
      </c>
      <c r="I341" s="101">
        <v>1.0329917560163309E-3</v>
      </c>
      <c r="J341" s="101">
        <v>3.4473230239934303E-4</v>
      </c>
      <c r="K341" s="101">
        <v>8.9021559294958166E-4</v>
      </c>
      <c r="L341" s="101">
        <v>2.0545801241567112E-3</v>
      </c>
      <c r="M341" s="101">
        <v>4.1609909265492303E-4</v>
      </c>
      <c r="N341" s="101">
        <v>0</v>
      </c>
      <c r="O341" s="101">
        <v>0</v>
      </c>
      <c r="P341" s="101">
        <v>1.515713176984167E-3</v>
      </c>
      <c r="Q341" s="101">
        <v>5.6600744357268281E-4</v>
      </c>
      <c r="R341" s="101">
        <v>7.3485238171285363E-4</v>
      </c>
      <c r="S341" s="101">
        <v>7.8784431053600956E-4</v>
      </c>
      <c r="T341" s="101">
        <v>1.0917915768364991E-3</v>
      </c>
      <c r="U341" s="101">
        <v>6.8766864904552815E-4</v>
      </c>
      <c r="V341" s="101">
        <v>3.5846333316680323E-4</v>
      </c>
      <c r="W341" s="101">
        <v>2.2309258571574253E-3</v>
      </c>
      <c r="X341" s="101">
        <v>4.3316803275095077E-4</v>
      </c>
      <c r="Y341" s="101">
        <v>2.0398826970935549E-4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0.51188706219464819</v>
      </c>
      <c r="D347" s="122">
        <v>0.85846089239151757</v>
      </c>
      <c r="E347" s="122">
        <v>1.4675026658854158</v>
      </c>
      <c r="F347" s="122">
        <v>3.321433302526581</v>
      </c>
      <c r="G347" s="122">
        <v>5.2463412188114047</v>
      </c>
      <c r="H347" s="122">
        <v>9.4066259635560954</v>
      </c>
      <c r="I347" s="122">
        <v>10.748173853757724</v>
      </c>
      <c r="J347" s="122">
        <v>11.674745310983635</v>
      </c>
      <c r="K347" s="122">
        <v>10.057202614776617</v>
      </c>
      <c r="L347" s="122">
        <v>10.287593889365146</v>
      </c>
      <c r="M347" s="122">
        <v>5.472622389124588</v>
      </c>
      <c r="N347" s="122">
        <v>5.2629981194886311</v>
      </c>
      <c r="O347" s="122">
        <v>6.41255385069854</v>
      </c>
      <c r="P347" s="122">
        <v>17.208370032677049</v>
      </c>
      <c r="Q347" s="122">
        <v>11.693520498450704</v>
      </c>
      <c r="R347" s="122">
        <v>6.9667531231869457</v>
      </c>
      <c r="S347" s="122">
        <v>7.5589920442928316</v>
      </c>
      <c r="T347" s="122">
        <v>10.017778536888947</v>
      </c>
      <c r="U347" s="122">
        <v>12.826384107088273</v>
      </c>
      <c r="V347" s="122">
        <v>13.357138978714834</v>
      </c>
      <c r="W347" s="122">
        <v>10.497000402134878</v>
      </c>
      <c r="X347" s="122">
        <v>4.2507691112936152</v>
      </c>
      <c r="Y347" s="122">
        <v>7.2736902053373704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0.51188706219464819</v>
      </c>
      <c r="D348" s="98">
        <v>0.85846089239151757</v>
      </c>
      <c r="E348" s="98">
        <v>1.4675026658854158</v>
      </c>
      <c r="F348" s="98">
        <v>3.321433302526581</v>
      </c>
      <c r="G348" s="98">
        <v>5.2463412188114047</v>
      </c>
      <c r="H348" s="98">
        <v>9.4066259635560954</v>
      </c>
      <c r="I348" s="98">
        <v>10.748173853757724</v>
      </c>
      <c r="J348" s="98">
        <v>11.674745310983635</v>
      </c>
      <c r="K348" s="98">
        <v>10.057202614776617</v>
      </c>
      <c r="L348" s="98">
        <v>10.287593889365146</v>
      </c>
      <c r="M348" s="98">
        <v>5.472622389124588</v>
      </c>
      <c r="N348" s="98">
        <v>5.2629981194886311</v>
      </c>
      <c r="O348" s="98">
        <v>6.41255385069854</v>
      </c>
      <c r="P348" s="98">
        <v>17.208370032677049</v>
      </c>
      <c r="Q348" s="98">
        <v>11.693520498450704</v>
      </c>
      <c r="R348" s="98">
        <v>6.9667531231869457</v>
      </c>
      <c r="S348" s="98">
        <v>7.5589920442928316</v>
      </c>
      <c r="T348" s="98">
        <v>10.017778536888947</v>
      </c>
      <c r="U348" s="98">
        <v>12.826384107088273</v>
      </c>
      <c r="V348" s="98">
        <v>13.357138978714834</v>
      </c>
      <c r="W348" s="98">
        <v>10.497000402134878</v>
      </c>
      <c r="X348" s="98">
        <v>4.2507691112936152</v>
      </c>
      <c r="Y348" s="98">
        <v>7.2736902053373704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7293.0814057705475</v>
      </c>
      <c r="D351" s="117">
        <f t="shared" si="174"/>
        <v>6713.7383274138674</v>
      </c>
      <c r="E351" s="117">
        <f t="shared" si="174"/>
        <v>6266.2106263190781</v>
      </c>
      <c r="F351" s="117">
        <f t="shared" si="174"/>
        <v>5011.9533135350775</v>
      </c>
      <c r="G351" s="117">
        <f t="shared" si="174"/>
        <v>5355.2181435863276</v>
      </c>
      <c r="H351" s="117">
        <f t="shared" si="174"/>
        <v>5507.9337589631587</v>
      </c>
      <c r="I351" s="117">
        <f t="shared" si="174"/>
        <v>5312.5776546332181</v>
      </c>
      <c r="J351" s="117">
        <f t="shared" si="174"/>
        <v>5521.6260852167297</v>
      </c>
      <c r="K351" s="117">
        <f t="shared" si="174"/>
        <v>5328.8044525356145</v>
      </c>
      <c r="L351" s="117">
        <f t="shared" si="174"/>
        <v>5666.0601803723457</v>
      </c>
      <c r="M351" s="117">
        <f t="shared" si="174"/>
        <v>4763.5373437437647</v>
      </c>
      <c r="N351" s="117">
        <f t="shared" si="174"/>
        <v>5045.2773655632755</v>
      </c>
      <c r="O351" s="117">
        <f t="shared" si="174"/>
        <v>5139.8406596419618</v>
      </c>
      <c r="P351" s="117">
        <f t="shared" si="174"/>
        <v>4053.8031331686429</v>
      </c>
      <c r="Q351" s="117">
        <f t="shared" si="174"/>
        <v>4137.6769631196057</v>
      </c>
      <c r="R351" s="117">
        <f t="shared" ref="R351:V351" si="175">R352+R354+R356+R365</f>
        <v>4347.5787127172625</v>
      </c>
      <c r="S351" s="117">
        <f t="shared" si="175"/>
        <v>4347.6337640594438</v>
      </c>
      <c r="T351" s="117">
        <f t="shared" si="175"/>
        <v>4197.534247968315</v>
      </c>
      <c r="U351" s="117">
        <f t="shared" si="175"/>
        <v>4177.7475666974042</v>
      </c>
      <c r="V351" s="117">
        <f t="shared" si="175"/>
        <v>4018.2885758365237</v>
      </c>
      <c r="W351" s="117">
        <f t="shared" ref="W351:Y351" si="176">W352+W354+W356+W365</f>
        <v>4070.6805191387903</v>
      </c>
      <c r="X351" s="117">
        <f t="shared" si="176"/>
        <v>3243.5074500097107</v>
      </c>
      <c r="Y351" s="117">
        <f t="shared" si="176"/>
        <v>3003.7016090082761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5198.9208914705396</v>
      </c>
      <c r="D352" s="122">
        <f t="shared" si="177"/>
        <v>4551.5620073238351</v>
      </c>
      <c r="E352" s="122">
        <f t="shared" si="177"/>
        <v>4113.107709102901</v>
      </c>
      <c r="F352" s="122">
        <f t="shared" si="177"/>
        <v>2951.4638102559488</v>
      </c>
      <c r="G352" s="122">
        <f t="shared" si="177"/>
        <v>3381.7405816592836</v>
      </c>
      <c r="H352" s="122">
        <f t="shared" si="177"/>
        <v>3484.1078334414647</v>
      </c>
      <c r="I352" s="122">
        <f t="shared" si="177"/>
        <v>3286.280726670991</v>
      </c>
      <c r="J352" s="122">
        <f t="shared" si="177"/>
        <v>3437.8807965705168</v>
      </c>
      <c r="K352" s="122">
        <f t="shared" si="177"/>
        <v>3336.9355148291756</v>
      </c>
      <c r="L352" s="122">
        <f t="shared" si="177"/>
        <v>3501.2143981553118</v>
      </c>
      <c r="M352" s="122">
        <f t="shared" si="177"/>
        <v>2554.3176963452929</v>
      </c>
      <c r="N352" s="122">
        <f t="shared" si="177"/>
        <v>2708.2570657411657</v>
      </c>
      <c r="O352" s="122">
        <f t="shared" si="177"/>
        <v>2652.2403681077681</v>
      </c>
      <c r="P352" s="122">
        <f t="shared" si="177"/>
        <v>1923.8706845799779</v>
      </c>
      <c r="Q352" s="122">
        <f t="shared" si="177"/>
        <v>1909.7772348362573</v>
      </c>
      <c r="R352" s="122">
        <f t="shared" si="177"/>
        <v>2016.7106069683184</v>
      </c>
      <c r="S352" s="122">
        <f t="shared" si="177"/>
        <v>1891.8844140578951</v>
      </c>
      <c r="T352" s="122">
        <f t="shared" si="177"/>
        <v>1767.1713029342955</v>
      </c>
      <c r="U352" s="122">
        <f t="shared" si="177"/>
        <v>1742.5062346342049</v>
      </c>
      <c r="V352" s="122">
        <f t="shared" si="177"/>
        <v>1539.3071842838253</v>
      </c>
      <c r="W352" s="122">
        <f t="shared" si="177"/>
        <v>1660.6866916227771</v>
      </c>
      <c r="X352" s="122">
        <f t="shared" si="177"/>
        <v>1410.1688346219269</v>
      </c>
      <c r="Y352" s="122">
        <f t="shared" si="177"/>
        <v>1309.2804359071258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5198.9208914705396</v>
      </c>
      <c r="D353" s="98">
        <v>4551.5620073238351</v>
      </c>
      <c r="E353" s="98">
        <v>4113.107709102901</v>
      </c>
      <c r="F353" s="98">
        <v>2951.4638102559488</v>
      </c>
      <c r="G353" s="98">
        <v>3381.7405816592836</v>
      </c>
      <c r="H353" s="98">
        <v>3484.1078334414647</v>
      </c>
      <c r="I353" s="98">
        <v>3286.280726670991</v>
      </c>
      <c r="J353" s="98">
        <v>3437.8807965705168</v>
      </c>
      <c r="K353" s="98">
        <v>3336.9355148291756</v>
      </c>
      <c r="L353" s="98">
        <v>3501.2143981553118</v>
      </c>
      <c r="M353" s="98">
        <v>2554.3176963452929</v>
      </c>
      <c r="N353" s="98">
        <v>2708.2570657411657</v>
      </c>
      <c r="O353" s="98">
        <v>2652.2403681077681</v>
      </c>
      <c r="P353" s="98">
        <v>1923.8706845799779</v>
      </c>
      <c r="Q353" s="98">
        <v>1909.7772348362573</v>
      </c>
      <c r="R353" s="98">
        <v>2016.7106069683184</v>
      </c>
      <c r="S353" s="98">
        <v>1891.8844140578951</v>
      </c>
      <c r="T353" s="98">
        <v>1767.1713029342955</v>
      </c>
      <c r="U353" s="98">
        <v>1742.5062346342049</v>
      </c>
      <c r="V353" s="98">
        <v>1539.3071842838253</v>
      </c>
      <c r="W353" s="98">
        <v>1660.6866916227771</v>
      </c>
      <c r="X353" s="98">
        <v>1410.1688346219269</v>
      </c>
      <c r="Y353" s="98">
        <v>1309.2804359071258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38.353382823597208</v>
      </c>
      <c r="D354" s="122">
        <f t="shared" si="178"/>
        <v>94.319735021673253</v>
      </c>
      <c r="E354" s="122">
        <f t="shared" si="178"/>
        <v>60.554598601070268</v>
      </c>
      <c r="F354" s="122">
        <f t="shared" si="178"/>
        <v>24.199211422606044</v>
      </c>
      <c r="G354" s="122">
        <f t="shared" si="178"/>
        <v>27.779826884076481</v>
      </c>
      <c r="H354" s="122">
        <f t="shared" si="178"/>
        <v>46.010745595626467</v>
      </c>
      <c r="I354" s="122">
        <f t="shared" si="178"/>
        <v>10.071342623550978</v>
      </c>
      <c r="J354" s="122">
        <f t="shared" si="178"/>
        <v>51.802964321649903</v>
      </c>
      <c r="K354" s="122">
        <f t="shared" si="178"/>
        <v>183.85291554875559</v>
      </c>
      <c r="L354" s="122">
        <f t="shared" si="178"/>
        <v>108.17709087743451</v>
      </c>
      <c r="M354" s="122">
        <f t="shared" si="178"/>
        <v>74.943122682848582</v>
      </c>
      <c r="N354" s="122">
        <f t="shared" si="178"/>
        <v>65.490629146428333</v>
      </c>
      <c r="O354" s="122">
        <f t="shared" si="178"/>
        <v>123.83708847415198</v>
      </c>
      <c r="P354" s="122">
        <f t="shared" si="178"/>
        <v>52.594163315711477</v>
      </c>
      <c r="Q354" s="122">
        <f t="shared" si="178"/>
        <v>80.804480051348747</v>
      </c>
      <c r="R354" s="122">
        <f t="shared" si="178"/>
        <v>230.97717164831386</v>
      </c>
      <c r="S354" s="122">
        <f t="shared" si="178"/>
        <v>234.53233203356501</v>
      </c>
      <c r="T354" s="122">
        <f t="shared" si="178"/>
        <v>230.89852721317052</v>
      </c>
      <c r="U354" s="122">
        <f t="shared" si="178"/>
        <v>271.93685730697916</v>
      </c>
      <c r="V354" s="122">
        <f t="shared" si="178"/>
        <v>240.93061324480692</v>
      </c>
      <c r="W354" s="122">
        <f t="shared" si="178"/>
        <v>303.47448585012239</v>
      </c>
      <c r="X354" s="122">
        <f t="shared" si="178"/>
        <v>70.513176195522462</v>
      </c>
      <c r="Y354" s="122">
        <f t="shared" si="178"/>
        <v>49.35502981817789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38.353382823597208</v>
      </c>
      <c r="D355" s="98">
        <f>RES_hhdet_in_fech!D147</f>
        <v>94.319735021673253</v>
      </c>
      <c r="E355" s="98">
        <f>RES_hhdet_in_fech!E147</f>
        <v>60.554598601070268</v>
      </c>
      <c r="F355" s="98">
        <f>RES_hhdet_in_fech!F147</f>
        <v>24.199211422606044</v>
      </c>
      <c r="G355" s="98">
        <f>RES_hhdet_in_fech!G147</f>
        <v>27.779826884076481</v>
      </c>
      <c r="H355" s="98">
        <f>RES_hhdet_in_fech!H147</f>
        <v>46.010745595626467</v>
      </c>
      <c r="I355" s="98">
        <f>RES_hhdet_in_fech!I147</f>
        <v>10.071342623550978</v>
      </c>
      <c r="J355" s="98">
        <f>RES_hhdet_in_fech!J147</f>
        <v>51.802964321649903</v>
      </c>
      <c r="K355" s="98">
        <f>RES_hhdet_in_fech!K147</f>
        <v>183.85291554875559</v>
      </c>
      <c r="L355" s="98">
        <f>RES_hhdet_in_fech!L147</f>
        <v>108.17709087743451</v>
      </c>
      <c r="M355" s="98">
        <f>RES_hhdet_in_fech!M147</f>
        <v>74.943122682848582</v>
      </c>
      <c r="N355" s="98">
        <f>RES_hhdet_in_fech!N147</f>
        <v>65.490629146428333</v>
      </c>
      <c r="O355" s="98">
        <f>RES_hhdet_in_fech!O147</f>
        <v>123.83708847415198</v>
      </c>
      <c r="P355" s="98">
        <f>RES_hhdet_in_fech!P147</f>
        <v>52.594163315711477</v>
      </c>
      <c r="Q355" s="98">
        <f>RES_hhdet_in_fech!Q147</f>
        <v>80.804480051348747</v>
      </c>
      <c r="R355" s="98">
        <f>RES_hhdet_in_fech!R147</f>
        <v>230.97717164831386</v>
      </c>
      <c r="S355" s="98">
        <f>RES_hhdet_in_fech!S147</f>
        <v>234.53233203356501</v>
      </c>
      <c r="T355" s="98">
        <f>RES_hhdet_in_fech!T147</f>
        <v>230.89852721317052</v>
      </c>
      <c r="U355" s="98">
        <f>RES_hhdet_in_fech!U147</f>
        <v>271.93685730697916</v>
      </c>
      <c r="V355" s="98">
        <f>RES_hhdet_in_fech!V147</f>
        <v>240.93061324480692</v>
      </c>
      <c r="W355" s="98">
        <f>RES_hhdet_in_fech!W147</f>
        <v>303.47448585012239</v>
      </c>
      <c r="X355" s="98">
        <f>RES_hhdet_in_fech!X147</f>
        <v>70.513176195522462</v>
      </c>
      <c r="Y355" s="98">
        <f>RES_hhdet_in_fech!Y147</f>
        <v>49.35502981817789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1246.916637069955</v>
      </c>
      <c r="D356" s="122">
        <v>1243.7757309036624</v>
      </c>
      <c r="E356" s="122">
        <v>1300.097603188176</v>
      </c>
      <c r="F356" s="122">
        <v>1307.4247623727535</v>
      </c>
      <c r="G356" s="122">
        <v>1213.8393408840323</v>
      </c>
      <c r="H356" s="122">
        <v>1242.7083388256481</v>
      </c>
      <c r="I356" s="122">
        <v>1244.9043216012255</v>
      </c>
      <c r="J356" s="122">
        <v>1259.381156167449</v>
      </c>
      <c r="K356" s="122">
        <v>1164.643779157544</v>
      </c>
      <c r="L356" s="122">
        <v>1259.7771253977166</v>
      </c>
      <c r="M356" s="122">
        <v>1343.6175160454579</v>
      </c>
      <c r="N356" s="122">
        <v>1443.8349558443842</v>
      </c>
      <c r="O356" s="122">
        <v>1516.9015237416475</v>
      </c>
      <c r="P356" s="122">
        <v>1330.2034621911787</v>
      </c>
      <c r="Q356" s="122">
        <v>1377.5973178620266</v>
      </c>
      <c r="R356" s="122">
        <v>1376.0088500378076</v>
      </c>
      <c r="S356" s="122">
        <v>1454.435606501303</v>
      </c>
      <c r="T356" s="122">
        <v>1444.4725705531398</v>
      </c>
      <c r="U356" s="122">
        <v>1422.1179319179128</v>
      </c>
      <c r="V356" s="122">
        <v>1478.4185423946651</v>
      </c>
      <c r="W356" s="122">
        <v>1416.9768716450524</v>
      </c>
      <c r="X356" s="122">
        <v>1028.5278739744886</v>
      </c>
      <c r="Y356" s="122">
        <v>959.66326923897384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1376.8129328699188</v>
      </c>
      <c r="D357" s="98">
        <v>1427.984240892574</v>
      </c>
      <c r="E357" s="98">
        <v>1400.7035143924179</v>
      </c>
      <c r="F357" s="98">
        <v>1434.3432692454976</v>
      </c>
      <c r="G357" s="98">
        <v>1403.2749481699341</v>
      </c>
      <c r="H357" s="98">
        <v>1375.5610073048947</v>
      </c>
      <c r="I357" s="98">
        <v>1431.9825562243518</v>
      </c>
      <c r="J357" s="98">
        <v>1352.146159150758</v>
      </c>
      <c r="K357" s="98">
        <v>1367.561627200894</v>
      </c>
      <c r="L357" s="98">
        <v>1444.2089609848199</v>
      </c>
      <c r="M357" s="98">
        <v>1546.2995941093891</v>
      </c>
      <c r="N357" s="98">
        <v>1520.5701041724506</v>
      </c>
      <c r="O357" s="98">
        <v>1489.098707444462</v>
      </c>
      <c r="P357" s="98">
        <v>1450.744017057413</v>
      </c>
      <c r="Q357" s="98">
        <v>1411.2095050500484</v>
      </c>
      <c r="R357" s="98">
        <v>1413.3046292908014</v>
      </c>
      <c r="S357" s="98">
        <v>1482.4379871277476</v>
      </c>
      <c r="T357" s="98">
        <v>1478.8651833048636</v>
      </c>
      <c r="U357" s="98">
        <v>1429.7084808104446</v>
      </c>
      <c r="V357" s="98">
        <v>1463.8810951544929</v>
      </c>
      <c r="W357" s="98">
        <v>1590.6537165772634</v>
      </c>
      <c r="X357" s="98">
        <v>1080.1743366005151</v>
      </c>
      <c r="Y357" s="98">
        <v>963.34188143266397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1034.5484628414688</v>
      </c>
      <c r="G358" s="98">
        <v>1003.8733823575152</v>
      </c>
      <c r="H358" s="98">
        <v>981.10326511325536</v>
      </c>
      <c r="I358" s="98">
        <v>1046.1960621991491</v>
      </c>
      <c r="J358" s="98">
        <v>981.49309336429565</v>
      </c>
      <c r="K358" s="98">
        <v>987.26038093411478</v>
      </c>
      <c r="L358" s="98">
        <v>1168.704568339296</v>
      </c>
      <c r="M358" s="98">
        <v>1128.6940188985809</v>
      </c>
      <c r="N358" s="98">
        <v>0</v>
      </c>
      <c r="O358" s="98">
        <v>0</v>
      </c>
      <c r="P358" s="98">
        <v>1128.0429327998586</v>
      </c>
      <c r="Q358" s="98">
        <v>1133.9013786378566</v>
      </c>
      <c r="R358" s="98">
        <v>1148.286495991995</v>
      </c>
      <c r="S358" s="98">
        <v>1229.8819520618847</v>
      </c>
      <c r="T358" s="98">
        <v>1241.1105095086023</v>
      </c>
      <c r="U358" s="98">
        <v>1205.2710022013266</v>
      </c>
      <c r="V358" s="98">
        <v>1243.4146356879862</v>
      </c>
      <c r="W358" s="98">
        <v>1359.9039782611997</v>
      </c>
      <c r="X358" s="98">
        <v>900.80343352488978</v>
      </c>
      <c r="Y358" s="98">
        <v>801.98603333463257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336.77143671284011</v>
      </c>
      <c r="G359" s="101">
        <v>299.80095252854608</v>
      </c>
      <c r="H359" s="101">
        <v>278.23503648418722</v>
      </c>
      <c r="I359" s="101">
        <v>349.80148049369836</v>
      </c>
      <c r="J359" s="101">
        <v>303.51496953631181</v>
      </c>
      <c r="K359" s="101">
        <v>279.92088425703139</v>
      </c>
      <c r="L359" s="101">
        <v>646.04562050559423</v>
      </c>
      <c r="M359" s="101">
        <v>305.2907588299899</v>
      </c>
      <c r="N359" s="101">
        <v>0</v>
      </c>
      <c r="O359" s="101">
        <v>0</v>
      </c>
      <c r="P359" s="101">
        <v>278.01864636235968</v>
      </c>
      <c r="Q359" s="101">
        <v>311.4585774193755</v>
      </c>
      <c r="R359" s="101">
        <v>294.08681974773629</v>
      </c>
      <c r="S359" s="101">
        <v>346.82352110231096</v>
      </c>
      <c r="T359" s="101">
        <v>343.30477474545916</v>
      </c>
      <c r="U359" s="101">
        <v>302.72435686103546</v>
      </c>
      <c r="V359" s="101">
        <v>315.6042729061482</v>
      </c>
      <c r="W359" s="101">
        <v>350.74803429260453</v>
      </c>
      <c r="X359" s="101">
        <v>90.804055197291333</v>
      </c>
      <c r="Y359" s="101">
        <v>64.142413688701311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697.77702612862868</v>
      </c>
      <c r="G360" s="104">
        <v>704.07242982896901</v>
      </c>
      <c r="H360" s="104">
        <v>702.86822862906797</v>
      </c>
      <c r="I360" s="104">
        <v>696.39458170545061</v>
      </c>
      <c r="J360" s="104">
        <v>677.97812382798361</v>
      </c>
      <c r="K360" s="104">
        <v>707.33949667708328</v>
      </c>
      <c r="L360" s="104">
        <v>522.65894783370209</v>
      </c>
      <c r="M360" s="104">
        <v>823.40326006859107</v>
      </c>
      <c r="N360" s="104">
        <v>0</v>
      </c>
      <c r="O360" s="104">
        <v>0</v>
      </c>
      <c r="P360" s="104">
        <v>850.02428643749897</v>
      </c>
      <c r="Q360" s="104">
        <v>822.44280121848124</v>
      </c>
      <c r="R360" s="104">
        <v>854.19967624425874</v>
      </c>
      <c r="S360" s="104">
        <v>883.05843095957357</v>
      </c>
      <c r="T360" s="104">
        <v>897.80573476314316</v>
      </c>
      <c r="U360" s="104">
        <v>902.54664534029121</v>
      </c>
      <c r="V360" s="104">
        <v>927.81036278183797</v>
      </c>
      <c r="W360" s="104">
        <v>1009.155943968595</v>
      </c>
      <c r="X360" s="104">
        <v>809.99937832759838</v>
      </c>
      <c r="Y360" s="104">
        <v>737.84361964593143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1240.1479608095196</v>
      </c>
      <c r="D361" s="101">
        <v>1235.5937620051154</v>
      </c>
      <c r="E361" s="101">
        <v>1302.4732846442571</v>
      </c>
      <c r="F361" s="101">
        <v>1306.798610033444</v>
      </c>
      <c r="G361" s="101">
        <v>1208.1786830537824</v>
      </c>
      <c r="H361" s="101">
        <v>1251.4813761932573</v>
      </c>
      <c r="I361" s="101">
        <v>1260.3207399267003</v>
      </c>
      <c r="J361" s="101">
        <v>1279.0616930673029</v>
      </c>
      <c r="K361" s="101">
        <v>1179.4326612044342</v>
      </c>
      <c r="L361" s="101">
        <v>1291.2157033448527</v>
      </c>
      <c r="M361" s="101">
        <v>1384.3022674256258</v>
      </c>
      <c r="N361" s="101">
        <v>1471.7546648942955</v>
      </c>
      <c r="O361" s="101">
        <v>1539.955428313132</v>
      </c>
      <c r="P361" s="101">
        <v>1360.2242105550454</v>
      </c>
      <c r="Q361" s="101">
        <v>1409.9067231376723</v>
      </c>
      <c r="R361" s="101">
        <v>1411.817361020949</v>
      </c>
      <c r="S361" s="101">
        <v>1487.364479930055</v>
      </c>
      <c r="T361" s="101">
        <v>1489.4228485118858</v>
      </c>
      <c r="U361" s="101">
        <v>1457.1760157754288</v>
      </c>
      <c r="V361" s="101">
        <v>1503.1448820126852</v>
      </c>
      <c r="W361" s="101">
        <v>1447.2674403424687</v>
      </c>
      <c r="X361" s="101">
        <v>1072.8290579199231</v>
      </c>
      <c r="Y361" s="101">
        <v>990.14805141146257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962.43818722720209</v>
      </c>
      <c r="D362" s="104">
        <v>952.16954635043078</v>
      </c>
      <c r="E362" s="104">
        <v>1013.8180627523951</v>
      </c>
      <c r="F362" s="104">
        <v>1015.334349887152</v>
      </c>
      <c r="G362" s="104">
        <v>932.30795167696249</v>
      </c>
      <c r="H362" s="104">
        <v>962.96848661659965</v>
      </c>
      <c r="I362" s="104">
        <v>986.52453151927716</v>
      </c>
      <c r="J362" s="104">
        <v>995.49527486937416</v>
      </c>
      <c r="K362" s="104">
        <v>912.578957847335</v>
      </c>
      <c r="L362" s="104">
        <v>1089.8351431568121</v>
      </c>
      <c r="M362" s="104">
        <v>1074.5162915092881</v>
      </c>
      <c r="N362" s="104">
        <v>1172.4378523561688</v>
      </c>
      <c r="O362" s="104">
        <v>1241.3304456417916</v>
      </c>
      <c r="P362" s="104">
        <v>1082.1846237087157</v>
      </c>
      <c r="Q362" s="104">
        <v>1144.7450520357579</v>
      </c>
      <c r="R362" s="104">
        <v>1150.7258506813421</v>
      </c>
      <c r="S362" s="104">
        <v>1229.9690617481081</v>
      </c>
      <c r="T362" s="104">
        <v>1240.4196100522045</v>
      </c>
      <c r="U362" s="104">
        <v>1215.6482212785168</v>
      </c>
      <c r="V362" s="104">
        <v>1262.8625909698701</v>
      </c>
      <c r="W362" s="104">
        <v>1224.4208220120615</v>
      </c>
      <c r="X362" s="104">
        <v>892.68660354033398</v>
      </c>
      <c r="Y362" s="104">
        <v>831.69179596014953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297.04178514504582</v>
      </c>
      <c r="D363" s="98">
        <v>270.1763647010942</v>
      </c>
      <c r="E363" s="98">
        <v>315.7665389577341</v>
      </c>
      <c r="F363" s="98">
        <v>306.87972780315442</v>
      </c>
      <c r="G363" s="98">
        <v>257.95662229052675</v>
      </c>
      <c r="H363" s="98">
        <v>253.05643592176568</v>
      </c>
      <c r="I363" s="98">
        <v>307.87079341763399</v>
      </c>
      <c r="J363" s="98">
        <v>287.415032334866</v>
      </c>
      <c r="K363" s="98">
        <v>240.96940058020996</v>
      </c>
      <c r="L363" s="98">
        <v>577.62199228268469</v>
      </c>
      <c r="M363" s="98">
        <v>272.84079180996014</v>
      </c>
      <c r="N363" s="98">
        <v>375.84882942407319</v>
      </c>
      <c r="O363" s="98">
        <v>411.08204772269096</v>
      </c>
      <c r="P363" s="98">
        <v>260.20427195145317</v>
      </c>
      <c r="Q363" s="98">
        <v>311.36844739547251</v>
      </c>
      <c r="R363" s="98">
        <v>293.64660839378467</v>
      </c>
      <c r="S363" s="98">
        <v>347.87359565170141</v>
      </c>
      <c r="T363" s="98">
        <v>345.93730701223836</v>
      </c>
      <c r="U363" s="98">
        <v>308.85606948687001</v>
      </c>
      <c r="V363" s="98">
        <v>324.35558241448285</v>
      </c>
      <c r="W363" s="98">
        <v>318.02176676512505</v>
      </c>
      <c r="X363" s="98">
        <v>90.441838684516838</v>
      </c>
      <c r="Y363" s="98">
        <v>68.192434667503449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665.39640208215621</v>
      </c>
      <c r="D364" s="98">
        <v>681.99318164933641</v>
      </c>
      <c r="E364" s="98">
        <v>698.05152379466108</v>
      </c>
      <c r="F364" s="98">
        <v>708.45462208399749</v>
      </c>
      <c r="G364" s="98">
        <v>674.35132938643574</v>
      </c>
      <c r="H364" s="98">
        <v>709.91205069483397</v>
      </c>
      <c r="I364" s="98">
        <v>678.65373810164317</v>
      </c>
      <c r="J364" s="98">
        <v>708.08024253450833</v>
      </c>
      <c r="K364" s="98">
        <v>671.60955726712484</v>
      </c>
      <c r="L364" s="98">
        <v>512.21315087412756</v>
      </c>
      <c r="M364" s="98">
        <v>801.67549969932804</v>
      </c>
      <c r="N364" s="98">
        <v>796.58902293209576</v>
      </c>
      <c r="O364" s="98">
        <v>830.24839791910051</v>
      </c>
      <c r="P364" s="98">
        <v>821.98035175726238</v>
      </c>
      <c r="Q364" s="98">
        <v>833.37660464028511</v>
      </c>
      <c r="R364" s="98">
        <v>857.07924228755746</v>
      </c>
      <c r="S364" s="98">
        <v>882.09546609640654</v>
      </c>
      <c r="T364" s="98">
        <v>894.48230303996604</v>
      </c>
      <c r="U364" s="98">
        <v>906.79215179164669</v>
      </c>
      <c r="V364" s="98">
        <v>938.50700855538707</v>
      </c>
      <c r="W364" s="98">
        <v>906.39905524693631</v>
      </c>
      <c r="X364" s="98">
        <v>802.24476485581704</v>
      </c>
      <c r="Y364" s="98">
        <v>763.49936129264609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808.89049440645579</v>
      </c>
      <c r="D365" s="122">
        <v>824.08085416469646</v>
      </c>
      <c r="E365" s="122">
        <v>792.45071542693074</v>
      </c>
      <c r="F365" s="122">
        <v>728.86552948376936</v>
      </c>
      <c r="G365" s="122">
        <v>731.85839415893486</v>
      </c>
      <c r="H365" s="122">
        <v>735.10684110042007</v>
      </c>
      <c r="I365" s="122">
        <v>771.32126373745041</v>
      </c>
      <c r="J365" s="122">
        <v>772.56116815711346</v>
      </c>
      <c r="K365" s="122">
        <v>643.37224300013975</v>
      </c>
      <c r="L365" s="122">
        <v>796.89156594188239</v>
      </c>
      <c r="M365" s="122">
        <v>790.65900867016489</v>
      </c>
      <c r="N365" s="122">
        <v>827.69471483129723</v>
      </c>
      <c r="O365" s="122">
        <v>846.86167931839498</v>
      </c>
      <c r="P365" s="122">
        <v>747.1348230817747</v>
      </c>
      <c r="Q365" s="122">
        <v>769.49793036997278</v>
      </c>
      <c r="R365" s="122">
        <v>723.88208406282206</v>
      </c>
      <c r="S365" s="122">
        <v>766.78141146668042</v>
      </c>
      <c r="T365" s="122">
        <v>754.99184726770886</v>
      </c>
      <c r="U365" s="122">
        <v>741.1865428383071</v>
      </c>
      <c r="V365" s="122">
        <v>759.6322359132264</v>
      </c>
      <c r="W365" s="122">
        <v>689.54247002083878</v>
      </c>
      <c r="X365" s="122">
        <v>734.29756521777301</v>
      </c>
      <c r="Y365" s="122">
        <v>685.40287404399828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896.70543985616791</v>
      </c>
      <c r="D366" s="98">
        <v>919.0424030383947</v>
      </c>
      <c r="E366" s="98">
        <v>867.3759394509068</v>
      </c>
      <c r="F366" s="98">
        <v>854.41236628842421</v>
      </c>
      <c r="G366" s="98">
        <v>834.61103858316631</v>
      </c>
      <c r="H366" s="98">
        <v>836.25537072573252</v>
      </c>
      <c r="I366" s="98">
        <v>890.60992360769637</v>
      </c>
      <c r="J366" s="98">
        <v>842.91758473286507</v>
      </c>
      <c r="K366" s="98">
        <v>858.44904866851857</v>
      </c>
      <c r="L366" s="98">
        <v>887.94533458135538</v>
      </c>
      <c r="M366" s="98">
        <v>934.32181074817504</v>
      </c>
      <c r="N366" s="98">
        <v>942.8896057591063</v>
      </c>
      <c r="O366" s="98">
        <v>945.82988157346745</v>
      </c>
      <c r="P366" s="98">
        <v>953.85741859420762</v>
      </c>
      <c r="Q366" s="98">
        <v>950.2865570701523</v>
      </c>
      <c r="R366" s="98">
        <v>875.22974598570204</v>
      </c>
      <c r="S366" s="98">
        <v>952.56834298719104</v>
      </c>
      <c r="T366" s="98">
        <v>935.11660753859792</v>
      </c>
      <c r="U366" s="98">
        <v>938.53422863160802</v>
      </c>
      <c r="V366" s="98">
        <v>1022.1920692638733</v>
      </c>
      <c r="W366" s="98">
        <v>979.7668092486216</v>
      </c>
      <c r="X366" s="98">
        <v>979.31052814609188</v>
      </c>
      <c r="Y366" s="98">
        <v>918.64008728626698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746.10842956573708</v>
      </c>
      <c r="D367" s="33">
        <v>745.62357287704356</v>
      </c>
      <c r="E367" s="33">
        <v>731.58214337952961</v>
      </c>
      <c r="F367" s="33">
        <v>607.54399702919511</v>
      </c>
      <c r="G367" s="33">
        <v>658.1271635680381</v>
      </c>
      <c r="H367" s="33">
        <v>678.57171580992394</v>
      </c>
      <c r="I367" s="33">
        <v>705.00637525277421</v>
      </c>
      <c r="J367" s="33">
        <v>739.89536375531998</v>
      </c>
      <c r="K367" s="33">
        <v>531.70032942376838</v>
      </c>
      <c r="L367" s="33">
        <v>747.12288279374457</v>
      </c>
      <c r="M367" s="33">
        <v>709.72332400190692</v>
      </c>
      <c r="N367" s="33">
        <v>774.99767383866742</v>
      </c>
      <c r="O367" s="33">
        <v>800.9652101225704</v>
      </c>
      <c r="P367" s="33">
        <v>658.05777414221166</v>
      </c>
      <c r="Q367" s="33">
        <v>702.38316184532061</v>
      </c>
      <c r="R367" s="33">
        <v>684.54451223256615</v>
      </c>
      <c r="S367" s="33">
        <v>709.55508528310031</v>
      </c>
      <c r="T367" s="33">
        <v>696.11751040403533</v>
      </c>
      <c r="U367" s="33">
        <v>674.86121018633662</v>
      </c>
      <c r="V367" s="33">
        <v>691.96699009579675</v>
      </c>
      <c r="W367" s="33">
        <v>644.42054934158034</v>
      </c>
      <c r="X367" s="33">
        <v>722.93160381970085</v>
      </c>
      <c r="Y367" s="33">
        <v>660.5252276653905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10564.282055364851</v>
      </c>
      <c r="D369" s="117">
        <f t="shared" si="179"/>
        <v>10006.236010216944</v>
      </c>
      <c r="E369" s="117">
        <f t="shared" si="179"/>
        <v>9539.5810119420694</v>
      </c>
      <c r="F369" s="117">
        <f t="shared" si="179"/>
        <v>7447.1321016024776</v>
      </c>
      <c r="G369" s="117">
        <f t="shared" si="179"/>
        <v>8604.048215180821</v>
      </c>
      <c r="H369" s="117">
        <f t="shared" si="179"/>
        <v>9253.9787408384636</v>
      </c>
      <c r="I369" s="117">
        <f t="shared" si="179"/>
        <v>9078.1968167340438</v>
      </c>
      <c r="J369" s="117">
        <f t="shared" si="179"/>
        <v>9927.7054917403893</v>
      </c>
      <c r="K369" s="117">
        <f t="shared" si="179"/>
        <v>10283.407662535612</v>
      </c>
      <c r="L369" s="117">
        <f t="shared" si="179"/>
        <v>11049.248595132733</v>
      </c>
      <c r="M369" s="117">
        <f t="shared" si="179"/>
        <v>8865.708975290383</v>
      </c>
      <c r="N369" s="117">
        <f t="shared" si="179"/>
        <v>9818.276025243078</v>
      </c>
      <c r="O369" s="117">
        <f t="shared" si="179"/>
        <v>10482.094271705813</v>
      </c>
      <c r="P369" s="117">
        <f t="shared" si="179"/>
        <v>8176.5341752376526</v>
      </c>
      <c r="Q369" s="117">
        <f t="shared" si="179"/>
        <v>8641.6875147748597</v>
      </c>
      <c r="R369" s="117">
        <f t="shared" ref="R369:V369" si="180">R370+R372+R374+R383</f>
        <v>9619.3340671947008</v>
      </c>
      <c r="S369" s="117">
        <f t="shared" si="180"/>
        <v>9301.9264929032652</v>
      </c>
      <c r="T369" s="117">
        <f t="shared" si="180"/>
        <v>8862.5457410674353</v>
      </c>
      <c r="U369" s="117">
        <f t="shared" si="180"/>
        <v>8922.701347492688</v>
      </c>
      <c r="V369" s="117">
        <f t="shared" si="180"/>
        <v>8182.355141972811</v>
      </c>
      <c r="W369" s="117">
        <f t="shared" ref="W369:Y369" si="181">W370+W372+W374+W383</f>
        <v>8894.5018339822345</v>
      </c>
      <c r="X369" s="117">
        <f t="shared" si="181"/>
        <v>6938.2021298386971</v>
      </c>
      <c r="Y369" s="117">
        <f t="shared" si="181"/>
        <v>6487.8524723871151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9034.8041396184399</v>
      </c>
      <c r="D370" s="122">
        <f t="shared" si="182"/>
        <v>8331.3010207690895</v>
      </c>
      <c r="E370" s="122">
        <f t="shared" si="182"/>
        <v>7916.0447819735455</v>
      </c>
      <c r="F370" s="122">
        <f t="shared" si="182"/>
        <v>5960.1976598378815</v>
      </c>
      <c r="G370" s="122">
        <f t="shared" si="182"/>
        <v>7154.7370699108924</v>
      </c>
      <c r="H370" s="122">
        <f t="shared" si="182"/>
        <v>7711.6134653913832</v>
      </c>
      <c r="I370" s="122">
        <f t="shared" si="182"/>
        <v>7599.932741773393</v>
      </c>
      <c r="J370" s="122">
        <f t="shared" si="182"/>
        <v>8300.0869599865237</v>
      </c>
      <c r="K370" s="122">
        <f t="shared" si="182"/>
        <v>8406.1426912327061</v>
      </c>
      <c r="L370" s="122">
        <f t="shared" si="182"/>
        <v>9198.6427463443615</v>
      </c>
      <c r="M370" s="122">
        <f t="shared" si="182"/>
        <v>7048.6882441562857</v>
      </c>
      <c r="N370" s="122">
        <f t="shared" si="182"/>
        <v>7916.2912239369389</v>
      </c>
      <c r="O370" s="122">
        <f t="shared" si="182"/>
        <v>8275.6170348741052</v>
      </c>
      <c r="P370" s="122">
        <f t="shared" si="182"/>
        <v>6408.9536828552536</v>
      </c>
      <c r="Q370" s="122">
        <f t="shared" si="182"/>
        <v>6675.4419291092699</v>
      </c>
      <c r="R370" s="122">
        <f t="shared" si="182"/>
        <v>7050.8968676119403</v>
      </c>
      <c r="S370" s="122">
        <f t="shared" si="182"/>
        <v>6614.6500759030305</v>
      </c>
      <c r="T370" s="122">
        <f t="shared" si="182"/>
        <v>6178.7937333211976</v>
      </c>
      <c r="U370" s="122">
        <f t="shared" si="182"/>
        <v>6092.7530857781794</v>
      </c>
      <c r="V370" s="122">
        <f t="shared" si="182"/>
        <v>5398.085991854643</v>
      </c>
      <c r="W370" s="122">
        <f t="shared" si="182"/>
        <v>5914.695492632105</v>
      </c>
      <c r="X370" s="122">
        <f t="shared" si="182"/>
        <v>5125.8882791136075</v>
      </c>
      <c r="Y370" s="122">
        <f t="shared" si="182"/>
        <v>4869.3698602003606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9034.8041396184399</v>
      </c>
      <c r="D371" s="98">
        <v>8331.3010207690895</v>
      </c>
      <c r="E371" s="98">
        <v>7916.0447819735455</v>
      </c>
      <c r="F371" s="98">
        <v>5960.1976598378815</v>
      </c>
      <c r="G371" s="98">
        <v>7154.7370699108924</v>
      </c>
      <c r="H371" s="98">
        <v>7711.6134653913832</v>
      </c>
      <c r="I371" s="98">
        <v>7599.932741773393</v>
      </c>
      <c r="J371" s="98">
        <v>8300.0869599865237</v>
      </c>
      <c r="K371" s="98">
        <v>8406.1426912327061</v>
      </c>
      <c r="L371" s="98">
        <v>9198.6427463443615</v>
      </c>
      <c r="M371" s="98">
        <v>7048.6882441562857</v>
      </c>
      <c r="N371" s="98">
        <v>7916.2912239369389</v>
      </c>
      <c r="O371" s="98">
        <v>8275.6170348741052</v>
      </c>
      <c r="P371" s="98">
        <v>6408.9536828552536</v>
      </c>
      <c r="Q371" s="98">
        <v>6675.4419291092699</v>
      </c>
      <c r="R371" s="98">
        <v>7050.8968676119403</v>
      </c>
      <c r="S371" s="98">
        <v>6614.6500759030305</v>
      </c>
      <c r="T371" s="98">
        <v>6178.7937333211976</v>
      </c>
      <c r="U371" s="98">
        <v>6092.7530857781794</v>
      </c>
      <c r="V371" s="98">
        <v>5398.085991854643</v>
      </c>
      <c r="W371" s="98">
        <v>5914.695492632105</v>
      </c>
      <c r="X371" s="98">
        <v>5125.8882791136075</v>
      </c>
      <c r="Y371" s="98">
        <v>4869.3698602003606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88.649982485919011</v>
      </c>
      <c r="D372" s="122">
        <f t="shared" si="183"/>
        <v>227.23679094940334</v>
      </c>
      <c r="E372" s="122">
        <f t="shared" si="183"/>
        <v>151.90138727705627</v>
      </c>
      <c r="F372" s="122">
        <f t="shared" si="183"/>
        <v>63.125709148850142</v>
      </c>
      <c r="G372" s="122">
        <f t="shared" si="183"/>
        <v>75.284582840720063</v>
      </c>
      <c r="H372" s="122">
        <f t="shared" si="183"/>
        <v>129.41860445565118</v>
      </c>
      <c r="I372" s="122">
        <f t="shared" si="183"/>
        <v>29.37754527449108</v>
      </c>
      <c r="J372" s="122">
        <f t="shared" si="183"/>
        <v>156.6029552839066</v>
      </c>
      <c r="K372" s="122">
        <f t="shared" si="183"/>
        <v>575.74270635101504</v>
      </c>
      <c r="L372" s="122">
        <f t="shared" si="183"/>
        <v>350.76101584267929</v>
      </c>
      <c r="M372" s="122">
        <f t="shared" si="183"/>
        <v>252.52750720728312</v>
      </c>
      <c r="N372" s="122">
        <f t="shared" si="183"/>
        <v>230.32894842648915</v>
      </c>
      <c r="O372" s="122">
        <f t="shared" si="183"/>
        <v>456.26141056038131</v>
      </c>
      <c r="P372" s="122">
        <f t="shared" si="183"/>
        <v>202.77549862898346</v>
      </c>
      <c r="Q372" s="122">
        <f t="shared" si="183"/>
        <v>322.15110196199095</v>
      </c>
      <c r="R372" s="122">
        <f t="shared" si="183"/>
        <v>927.43159354186423</v>
      </c>
      <c r="S372" s="122">
        <f t="shared" si="183"/>
        <v>942.44796300865494</v>
      </c>
      <c r="T372" s="122">
        <f t="shared" si="183"/>
        <v>928.65695953804163</v>
      </c>
      <c r="U372" s="122">
        <f t="shared" si="183"/>
        <v>1094.7715524601108</v>
      </c>
      <c r="V372" s="122">
        <f t="shared" si="183"/>
        <v>972.63294443502866</v>
      </c>
      <c r="W372" s="122">
        <f t="shared" si="183"/>
        <v>1236.2312760523471</v>
      </c>
      <c r="X372" s="122">
        <f t="shared" si="183"/>
        <v>290.36377975354441</v>
      </c>
      <c r="Y372" s="122">
        <f t="shared" si="183"/>
        <v>205.70039233811886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88.649982485919011</v>
      </c>
      <c r="D373" s="98">
        <f>RES_hhdet_in_tesh!D147</f>
        <v>227.23679094940334</v>
      </c>
      <c r="E373" s="98">
        <f>RES_hhdet_in_tesh!E147</f>
        <v>151.90138727705627</v>
      </c>
      <c r="F373" s="98">
        <f>RES_hhdet_in_tesh!F147</f>
        <v>63.125709148850142</v>
      </c>
      <c r="G373" s="98">
        <f>RES_hhdet_in_tesh!G147</f>
        <v>75.284582840720063</v>
      </c>
      <c r="H373" s="98">
        <f>RES_hhdet_in_tesh!H147</f>
        <v>129.41860445565118</v>
      </c>
      <c r="I373" s="98">
        <f>RES_hhdet_in_tesh!I147</f>
        <v>29.37754527449108</v>
      </c>
      <c r="J373" s="98">
        <f>RES_hhdet_in_tesh!J147</f>
        <v>156.6029552839066</v>
      </c>
      <c r="K373" s="98">
        <f>RES_hhdet_in_tesh!K147</f>
        <v>575.74270635101504</v>
      </c>
      <c r="L373" s="98">
        <f>RES_hhdet_in_tesh!L147</f>
        <v>350.76101584267929</v>
      </c>
      <c r="M373" s="98">
        <f>RES_hhdet_in_tesh!M147</f>
        <v>252.52750720728312</v>
      </c>
      <c r="N373" s="98">
        <f>RES_hhdet_in_tesh!N147</f>
        <v>230.32894842648915</v>
      </c>
      <c r="O373" s="98">
        <f>RES_hhdet_in_tesh!O147</f>
        <v>456.26141056038131</v>
      </c>
      <c r="P373" s="98">
        <f>RES_hhdet_in_tesh!P147</f>
        <v>202.77549862898346</v>
      </c>
      <c r="Q373" s="98">
        <f>RES_hhdet_in_tesh!Q147</f>
        <v>322.15110196199095</v>
      </c>
      <c r="R373" s="98">
        <f>RES_hhdet_in_tesh!R147</f>
        <v>927.43159354186423</v>
      </c>
      <c r="S373" s="98">
        <f>RES_hhdet_in_tesh!S147</f>
        <v>942.44796300865494</v>
      </c>
      <c r="T373" s="98">
        <f>RES_hhdet_in_tesh!T147</f>
        <v>928.65695953804163</v>
      </c>
      <c r="U373" s="98">
        <f>RES_hhdet_in_tesh!U147</f>
        <v>1094.7715524601108</v>
      </c>
      <c r="V373" s="98">
        <f>RES_hhdet_in_tesh!V147</f>
        <v>972.63294443502866</v>
      </c>
      <c r="W373" s="98">
        <f>RES_hhdet_in_tesh!W147</f>
        <v>1236.2312760523471</v>
      </c>
      <c r="X373" s="98">
        <f>RES_hhdet_in_tesh!X147</f>
        <v>290.36377975354441</v>
      </c>
      <c r="Y373" s="98">
        <f>RES_hhdet_in_tesh!Y147</f>
        <v>205.70039233811886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874.18912723936899</v>
      </c>
      <c r="D374" s="122">
        <v>875.22457224264724</v>
      </c>
      <c r="E374" s="122">
        <v>918.87234509207622</v>
      </c>
      <c r="F374" s="122">
        <v>924.63740312084724</v>
      </c>
      <c r="G374" s="122">
        <v>860.83110304923616</v>
      </c>
      <c r="H374" s="122">
        <v>888.88011175808708</v>
      </c>
      <c r="I374" s="122">
        <v>898.88586283725897</v>
      </c>
      <c r="J374" s="122">
        <v>911.06117260080202</v>
      </c>
      <c r="K374" s="122">
        <v>846.04351606406692</v>
      </c>
      <c r="L374" s="122">
        <v>926.64707388404986</v>
      </c>
      <c r="M374" s="122">
        <v>998.73542330388398</v>
      </c>
      <c r="N374" s="122">
        <v>1067.9754994524674</v>
      </c>
      <c r="O374" s="122">
        <v>1129.2556833982358</v>
      </c>
      <c r="P374" s="122">
        <v>1017.9205257021287</v>
      </c>
      <c r="Q374" s="122">
        <v>1069.2921249461051</v>
      </c>
      <c r="R374" s="122">
        <v>1082.0068673739029</v>
      </c>
      <c r="S374" s="122">
        <v>1151.1679083348597</v>
      </c>
      <c r="T374" s="122">
        <v>1164.0304593110836</v>
      </c>
      <c r="U374" s="122">
        <v>1149.3116603533879</v>
      </c>
      <c r="V374" s="122">
        <v>1196.1726507484616</v>
      </c>
      <c r="W374" s="122">
        <v>1164.6887925408275</v>
      </c>
      <c r="X374" s="122">
        <v>874.77351629892473</v>
      </c>
      <c r="Y374" s="122">
        <v>817.89161500149021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867.52851477418926</v>
      </c>
      <c r="D375" s="98">
        <v>902.22969084322915</v>
      </c>
      <c r="E375" s="98">
        <v>887.73956127483609</v>
      </c>
      <c r="F375" s="98">
        <v>911.91895882127085</v>
      </c>
      <c r="G375" s="98">
        <v>895.27297270675172</v>
      </c>
      <c r="H375" s="98">
        <v>880.90843973337599</v>
      </c>
      <c r="I375" s="98">
        <v>920.84234583765135</v>
      </c>
      <c r="J375" s="98">
        <v>873.6785447718172</v>
      </c>
      <c r="K375" s="98">
        <v>888.67478259281916</v>
      </c>
      <c r="L375" s="98">
        <v>944.72050578612448</v>
      </c>
      <c r="M375" s="98">
        <v>1025.1188830079743</v>
      </c>
      <c r="N375" s="98">
        <v>1030.1331750076606</v>
      </c>
      <c r="O375" s="98">
        <v>1040.412008750847</v>
      </c>
      <c r="P375" s="98">
        <v>1050.9451117013159</v>
      </c>
      <c r="Q375" s="98">
        <v>1055.001026405027</v>
      </c>
      <c r="R375" s="98">
        <v>1077.8108768732359</v>
      </c>
      <c r="S375" s="98">
        <v>1151.2805197658286</v>
      </c>
      <c r="T375" s="98">
        <v>1167.0612038555134</v>
      </c>
      <c r="U375" s="98">
        <v>1143.5465470899153</v>
      </c>
      <c r="V375" s="98">
        <v>1183.193943653278</v>
      </c>
      <c r="W375" s="98">
        <v>1293.8836394366162</v>
      </c>
      <c r="X375" s="98">
        <v>882.46726359865397</v>
      </c>
      <c r="Y375" s="98">
        <v>788.74511656939069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911.88773763875679</v>
      </c>
      <c r="G376" s="98">
        <v>895.34192433578903</v>
      </c>
      <c r="H376" s="98">
        <v>881.04977824180548</v>
      </c>
      <c r="I376" s="98">
        <v>921.33588037922766</v>
      </c>
      <c r="J376" s="98">
        <v>874.09192048107286</v>
      </c>
      <c r="K376" s="98">
        <v>889.23889046854481</v>
      </c>
      <c r="L376" s="98">
        <v>945.26576018083222</v>
      </c>
      <c r="M376" s="98">
        <v>1025.7956831647823</v>
      </c>
      <c r="N376" s="98">
        <v>0</v>
      </c>
      <c r="O376" s="98">
        <v>0</v>
      </c>
      <c r="P376" s="98">
        <v>1051.4260043980396</v>
      </c>
      <c r="Q376" s="98">
        <v>1055.2849962888988</v>
      </c>
      <c r="R376" s="98">
        <v>1078.4754385250524</v>
      </c>
      <c r="S376" s="98">
        <v>1152.4060644584411</v>
      </c>
      <c r="T376" s="98">
        <v>1168.7281205403376</v>
      </c>
      <c r="U376" s="98">
        <v>1144.6794980545851</v>
      </c>
      <c r="V376" s="98">
        <v>1182.9001139437937</v>
      </c>
      <c r="W376" s="98">
        <v>1294.4645176739334</v>
      </c>
      <c r="X376" s="98">
        <v>884.18333493390139</v>
      </c>
      <c r="Y376" s="98">
        <v>790.36081684979149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214.11071151012806</v>
      </c>
      <c r="G377" s="101">
        <v>191.26949450681994</v>
      </c>
      <c r="H377" s="101">
        <v>178.18154961273754</v>
      </c>
      <c r="I377" s="101">
        <v>224.94129867377703</v>
      </c>
      <c r="J377" s="101">
        <v>196.11379665308922</v>
      </c>
      <c r="K377" s="101">
        <v>181.89939379146134</v>
      </c>
      <c r="L377" s="101">
        <v>422.60681234713007</v>
      </c>
      <c r="M377" s="101">
        <v>202.39242309619112</v>
      </c>
      <c r="N377" s="101">
        <v>0</v>
      </c>
      <c r="O377" s="101">
        <v>0</v>
      </c>
      <c r="P377" s="101">
        <v>201.40171796054054</v>
      </c>
      <c r="Q377" s="101">
        <v>232.84219507041749</v>
      </c>
      <c r="R377" s="101">
        <v>224.27576228079369</v>
      </c>
      <c r="S377" s="101">
        <v>269.34763349886742</v>
      </c>
      <c r="T377" s="101">
        <v>270.92238577719428</v>
      </c>
      <c r="U377" s="101">
        <v>242.13285271429399</v>
      </c>
      <c r="V377" s="101">
        <v>255.0897511619558</v>
      </c>
      <c r="W377" s="101">
        <v>285.30857370533812</v>
      </c>
      <c r="X377" s="101">
        <v>74.18395660630307</v>
      </c>
      <c r="Y377" s="101">
        <v>52.517197203860064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697.77702612862868</v>
      </c>
      <c r="G378" s="104">
        <v>704.07242982896901</v>
      </c>
      <c r="H378" s="104">
        <v>702.86822862906797</v>
      </c>
      <c r="I378" s="104">
        <v>696.39458170545061</v>
      </c>
      <c r="J378" s="104">
        <v>677.97812382798361</v>
      </c>
      <c r="K378" s="104">
        <v>707.33949667708328</v>
      </c>
      <c r="L378" s="104">
        <v>522.65894783370209</v>
      </c>
      <c r="M378" s="104">
        <v>823.40326006859107</v>
      </c>
      <c r="N378" s="104">
        <v>0</v>
      </c>
      <c r="O378" s="104">
        <v>0</v>
      </c>
      <c r="P378" s="104">
        <v>850.02428643749897</v>
      </c>
      <c r="Q378" s="104">
        <v>822.44280121848124</v>
      </c>
      <c r="R378" s="104">
        <v>854.19967624425874</v>
      </c>
      <c r="S378" s="104">
        <v>883.05843095957357</v>
      </c>
      <c r="T378" s="104">
        <v>897.80573476314316</v>
      </c>
      <c r="U378" s="104">
        <v>902.54664534029121</v>
      </c>
      <c r="V378" s="104">
        <v>927.81036278183797</v>
      </c>
      <c r="W378" s="104">
        <v>1009.155943968595</v>
      </c>
      <c r="X378" s="104">
        <v>809.99937832759838</v>
      </c>
      <c r="Y378" s="104">
        <v>737.84361964593143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874.98620701522293</v>
      </c>
      <c r="D379" s="101">
        <v>872.90948785205455</v>
      </c>
      <c r="E379" s="101">
        <v>921.46936553668672</v>
      </c>
      <c r="F379" s="101">
        <v>925.86118911919357</v>
      </c>
      <c r="G379" s="101">
        <v>857.31844236007078</v>
      </c>
      <c r="H379" s="101">
        <v>889.51411067747722</v>
      </c>
      <c r="I379" s="101">
        <v>897.39020136234933</v>
      </c>
      <c r="J379" s="101">
        <v>912.55934161017683</v>
      </c>
      <c r="K379" s="101">
        <v>843.42708677277778</v>
      </c>
      <c r="L379" s="101">
        <v>925.81789845876244</v>
      </c>
      <c r="M379" s="101">
        <v>997.56250873594809</v>
      </c>
      <c r="N379" s="101">
        <v>1069.3489207715209</v>
      </c>
      <c r="O379" s="101">
        <v>1132.8888080668503</v>
      </c>
      <c r="P379" s="101">
        <v>1016.6879057589055</v>
      </c>
      <c r="Q379" s="101">
        <v>1069.8438668648496</v>
      </c>
      <c r="R379" s="101">
        <v>1082.1505329823826</v>
      </c>
      <c r="S379" s="101">
        <v>1151.1382775486443</v>
      </c>
      <c r="T379" s="101">
        <v>1163.7418392214611</v>
      </c>
      <c r="U379" s="101">
        <v>1149.3423335266334</v>
      </c>
      <c r="V379" s="101">
        <v>1196.5406607763173</v>
      </c>
      <c r="W379" s="101">
        <v>1161.6817280584644</v>
      </c>
      <c r="X379" s="101">
        <v>874.26243850272374</v>
      </c>
      <c r="Y379" s="101">
        <v>818.19185034262125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874.97418886449884</v>
      </c>
      <c r="D380" s="104">
        <v>872.86458242287472</v>
      </c>
      <c r="E380" s="104">
        <v>921.4489598430871</v>
      </c>
      <c r="F380" s="104">
        <v>925.87758803980876</v>
      </c>
      <c r="G380" s="104">
        <v>857.39624875183961</v>
      </c>
      <c r="H380" s="104">
        <v>889.77670935628362</v>
      </c>
      <c r="I380" s="104">
        <v>897.86796234324765</v>
      </c>
      <c r="J380" s="104">
        <v>913.13936837494737</v>
      </c>
      <c r="K380" s="104">
        <v>843.92979751314328</v>
      </c>
      <c r="L380" s="104">
        <v>926.37538388709891</v>
      </c>
      <c r="M380" s="104">
        <v>998.29133365993346</v>
      </c>
      <c r="N380" s="104">
        <v>1069.6736271155914</v>
      </c>
      <c r="O380" s="104">
        <v>1132.6664046352942</v>
      </c>
      <c r="P380" s="104">
        <v>1016.4678004197842</v>
      </c>
      <c r="Q380" s="104">
        <v>1069.6444501045196</v>
      </c>
      <c r="R380" s="104">
        <v>1082.1578130398036</v>
      </c>
      <c r="S380" s="104">
        <v>1151.330490266128</v>
      </c>
      <c r="T380" s="104">
        <v>1164.7760737579119</v>
      </c>
      <c r="U380" s="104">
        <v>1150.4012640641963</v>
      </c>
      <c r="V380" s="104">
        <v>1196.7021084109961</v>
      </c>
      <c r="W380" s="104">
        <v>1161.6663716238565</v>
      </c>
      <c r="X380" s="104">
        <v>875.94700273544925</v>
      </c>
      <c r="Y380" s="104">
        <v>819.84900942904096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209.57778678234257</v>
      </c>
      <c r="D381" s="98">
        <v>190.87140077353811</v>
      </c>
      <c r="E381" s="98">
        <v>223.3974360484259</v>
      </c>
      <c r="F381" s="98">
        <v>217.42296595581126</v>
      </c>
      <c r="G381" s="98">
        <v>183.0449193654039</v>
      </c>
      <c r="H381" s="98">
        <v>179.8646586614496</v>
      </c>
      <c r="I381" s="98">
        <v>219.21422424160468</v>
      </c>
      <c r="J381" s="98">
        <v>205.05912584043901</v>
      </c>
      <c r="K381" s="98">
        <v>172.32024024601847</v>
      </c>
      <c r="L381" s="98">
        <v>414.1622330129714</v>
      </c>
      <c r="M381" s="98">
        <v>196.61583396060539</v>
      </c>
      <c r="N381" s="98">
        <v>273.08460418349574</v>
      </c>
      <c r="O381" s="98">
        <v>302.41800671619353</v>
      </c>
      <c r="P381" s="98">
        <v>194.48744866252181</v>
      </c>
      <c r="Q381" s="98">
        <v>236.26784546423445</v>
      </c>
      <c r="R381" s="98">
        <v>225.07857075224615</v>
      </c>
      <c r="S381" s="98">
        <v>269.23502416972121</v>
      </c>
      <c r="T381" s="98">
        <v>270.29377071794579</v>
      </c>
      <c r="U381" s="98">
        <v>243.60911227254977</v>
      </c>
      <c r="V381" s="98">
        <v>258.19509985560887</v>
      </c>
      <c r="W381" s="98">
        <v>255.26731637692021</v>
      </c>
      <c r="X381" s="98">
        <v>73.702237879632008</v>
      </c>
      <c r="Y381" s="98">
        <v>56.34964813639489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665.39640208215621</v>
      </c>
      <c r="D382" s="98">
        <v>681.99318164933641</v>
      </c>
      <c r="E382" s="98">
        <v>698.05152379466108</v>
      </c>
      <c r="F382" s="98">
        <v>708.45462208399749</v>
      </c>
      <c r="G382" s="98">
        <v>674.35132938643574</v>
      </c>
      <c r="H382" s="98">
        <v>709.91205069483397</v>
      </c>
      <c r="I382" s="98">
        <v>678.65373810164317</v>
      </c>
      <c r="J382" s="98">
        <v>708.08024253450833</v>
      </c>
      <c r="K382" s="98">
        <v>671.60955726712484</v>
      </c>
      <c r="L382" s="98">
        <v>512.21315087412756</v>
      </c>
      <c r="M382" s="98">
        <v>801.67549969932804</v>
      </c>
      <c r="N382" s="98">
        <v>796.58902293209576</v>
      </c>
      <c r="O382" s="98">
        <v>830.24839791910051</v>
      </c>
      <c r="P382" s="98">
        <v>821.98035175726238</v>
      </c>
      <c r="Q382" s="98">
        <v>833.37660464028511</v>
      </c>
      <c r="R382" s="98">
        <v>857.07924228755746</v>
      </c>
      <c r="S382" s="98">
        <v>882.09546609640654</v>
      </c>
      <c r="T382" s="98">
        <v>894.48230303996604</v>
      </c>
      <c r="U382" s="98">
        <v>906.79215179164669</v>
      </c>
      <c r="V382" s="98">
        <v>938.50700855538707</v>
      </c>
      <c r="W382" s="98">
        <v>906.39905524693631</v>
      </c>
      <c r="X382" s="98">
        <v>802.24476485581704</v>
      </c>
      <c r="Y382" s="98">
        <v>763.49936129264609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566.63880602112226</v>
      </c>
      <c r="D383" s="122">
        <v>572.47362625580388</v>
      </c>
      <c r="E383" s="122">
        <v>552.76249759939162</v>
      </c>
      <c r="F383" s="122">
        <v>499.1713294948982</v>
      </c>
      <c r="G383" s="122">
        <v>513.19545937997236</v>
      </c>
      <c r="H383" s="122">
        <v>524.06655923334188</v>
      </c>
      <c r="I383" s="122">
        <v>550.00066684890078</v>
      </c>
      <c r="J383" s="122">
        <v>559.9544038691572</v>
      </c>
      <c r="K383" s="122">
        <v>455.47874888782525</v>
      </c>
      <c r="L383" s="122">
        <v>573.19775906164045</v>
      </c>
      <c r="M383" s="122">
        <v>565.75780062293006</v>
      </c>
      <c r="N383" s="122">
        <v>603.68035342718247</v>
      </c>
      <c r="O383" s="122">
        <v>620.96014287309072</v>
      </c>
      <c r="P383" s="122">
        <v>546.88446805128683</v>
      </c>
      <c r="Q383" s="122">
        <v>574.80235875749349</v>
      </c>
      <c r="R383" s="122">
        <v>558.99873866699284</v>
      </c>
      <c r="S383" s="122">
        <v>593.66054565672039</v>
      </c>
      <c r="T383" s="122">
        <v>591.06458889711121</v>
      </c>
      <c r="U383" s="122">
        <v>585.8650489010106</v>
      </c>
      <c r="V383" s="122">
        <v>615.46355493467729</v>
      </c>
      <c r="W383" s="122">
        <v>578.88627275695308</v>
      </c>
      <c r="X383" s="122">
        <v>647.17655467262011</v>
      </c>
      <c r="Y383" s="122">
        <v>594.89060484714537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554.29529157006414</v>
      </c>
      <c r="D384" s="98">
        <v>568.20331782171149</v>
      </c>
      <c r="E384" s="98">
        <v>536.3550954140353</v>
      </c>
      <c r="F384" s="98">
        <v>528.43232575790194</v>
      </c>
      <c r="G384" s="98">
        <v>516.2770026157956</v>
      </c>
      <c r="H384" s="98">
        <v>517.38564137901551</v>
      </c>
      <c r="I384" s="98">
        <v>551.11187835395663</v>
      </c>
      <c r="J384" s="98">
        <v>521.69196101744262</v>
      </c>
      <c r="K384" s="98">
        <v>531.39852729060783</v>
      </c>
      <c r="L384" s="98">
        <v>549.75457181350839</v>
      </c>
      <c r="M384" s="98">
        <v>578.54536828694461</v>
      </c>
      <c r="N384" s="98">
        <v>583.89448531332994</v>
      </c>
      <c r="O384" s="98">
        <v>585.74155215149437</v>
      </c>
      <c r="P384" s="98">
        <v>590.78683634607239</v>
      </c>
      <c r="Q384" s="98">
        <v>588.87492357747408</v>
      </c>
      <c r="R384" s="98">
        <v>543.08880973373357</v>
      </c>
      <c r="S384" s="98">
        <v>592.19155028706348</v>
      </c>
      <c r="T384" s="98">
        <v>582.54137864837833</v>
      </c>
      <c r="U384" s="98">
        <v>585.76793624623713</v>
      </c>
      <c r="V384" s="98">
        <v>638.82951532023185</v>
      </c>
      <c r="W384" s="98">
        <v>612.70612374836332</v>
      </c>
      <c r="X384" s="98">
        <v>612.79854203371474</v>
      </c>
      <c r="Y384" s="98">
        <v>574.8697602159732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575.46362872823727</v>
      </c>
      <c r="D385" s="33">
        <v>576.00175731487343</v>
      </c>
      <c r="E385" s="33">
        <v>566.09172223688415</v>
      </c>
      <c r="F385" s="33">
        <v>470.89511801775188</v>
      </c>
      <c r="G385" s="33">
        <v>510.98426592437369</v>
      </c>
      <c r="H385" s="33">
        <v>527.800736382026</v>
      </c>
      <c r="I385" s="33">
        <v>549.38292273876641</v>
      </c>
      <c r="J385" s="33">
        <v>577.71928637682697</v>
      </c>
      <c r="K385" s="33">
        <v>416.05977525100747</v>
      </c>
      <c r="L385" s="33">
        <v>586.01146875831921</v>
      </c>
      <c r="M385" s="33">
        <v>558.55363552828908</v>
      </c>
      <c r="N385" s="33">
        <v>612.73159428233362</v>
      </c>
      <c r="O385" s="33">
        <v>637.29275200756911</v>
      </c>
      <c r="P385" s="33">
        <v>527.96687755053233</v>
      </c>
      <c r="Q385" s="33">
        <v>569.57815329899688</v>
      </c>
      <c r="R385" s="33">
        <v>563.13397250063656</v>
      </c>
      <c r="S385" s="33">
        <v>594.11302747284253</v>
      </c>
      <c r="T385" s="33">
        <v>593.85042661641864</v>
      </c>
      <c r="U385" s="33">
        <v>585.89768687751734</v>
      </c>
      <c r="V385" s="33">
        <v>609.44182863681908</v>
      </c>
      <c r="W385" s="33">
        <v>573.62821398118297</v>
      </c>
      <c r="X385" s="33">
        <v>648.77132402656071</v>
      </c>
      <c r="Y385" s="33">
        <v>597.02607665291589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118.33152920199714</v>
      </c>
      <c r="D387" s="117">
        <f t="shared" si="184"/>
        <v>120.07551751647358</v>
      </c>
      <c r="E387" s="117">
        <f t="shared" si="184"/>
        <v>112.81052956768747</v>
      </c>
      <c r="F387" s="117">
        <f t="shared" si="184"/>
        <v>123.98937750338722</v>
      </c>
      <c r="G387" s="117">
        <f t="shared" si="184"/>
        <v>108.66407098517057</v>
      </c>
      <c r="H387" s="117">
        <f t="shared" si="184"/>
        <v>91.716095203035948</v>
      </c>
      <c r="I387" s="117">
        <f t="shared" si="184"/>
        <v>92.378335828996285</v>
      </c>
      <c r="J387" s="117">
        <f t="shared" si="184"/>
        <v>72.906694781415894</v>
      </c>
      <c r="K387" s="117">
        <f t="shared" si="184"/>
        <v>84.257653537526522</v>
      </c>
      <c r="L387" s="117">
        <f t="shared" si="184"/>
        <v>83.866542794419715</v>
      </c>
      <c r="M387" s="117">
        <f t="shared" si="184"/>
        <v>90.002657488174393</v>
      </c>
      <c r="N387" s="117">
        <f t="shared" si="184"/>
        <v>79.608437898685509</v>
      </c>
      <c r="O387" s="117">
        <f t="shared" si="184"/>
        <v>81.302868737847689</v>
      </c>
      <c r="P387" s="117">
        <f t="shared" si="184"/>
        <v>77.337199384888791</v>
      </c>
      <c r="Q387" s="117">
        <f t="shared" si="184"/>
        <v>69.822814546944159</v>
      </c>
      <c r="R387" s="117">
        <f t="shared" ref="R387:V387" si="185">R388+R390+R392+R401</f>
        <v>51.704144603664382</v>
      </c>
      <c r="S387" s="117">
        <f t="shared" si="185"/>
        <v>63.035622606777544</v>
      </c>
      <c r="T387" s="117">
        <f t="shared" si="185"/>
        <v>62.756134021784895</v>
      </c>
      <c r="U387" s="117">
        <f t="shared" si="185"/>
        <v>63.739662626731601</v>
      </c>
      <c r="V387" s="117">
        <f t="shared" si="185"/>
        <v>57.138719742570537</v>
      </c>
      <c r="W387" s="117">
        <f t="shared" ref="W387:Y387" si="186">W388+W390+W392+W401</f>
        <v>38.149248985199087</v>
      </c>
      <c r="X387" s="117">
        <f t="shared" si="186"/>
        <v>12.722237522882965</v>
      </c>
      <c r="Y387" s="117">
        <f t="shared" si="186"/>
        <v>24.661987793560176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33.413303887689217</v>
      </c>
      <c r="D392" s="122">
        <v>25.62498474152391</v>
      </c>
      <c r="E392" s="122">
        <v>24.491880922681709</v>
      </c>
      <c r="F392" s="122">
        <v>28.606191513881125</v>
      </c>
      <c r="G392" s="122">
        <v>29.457276812644981</v>
      </c>
      <c r="H392" s="122">
        <v>23.607415554952539</v>
      </c>
      <c r="I392" s="122">
        <v>20.094006010123014</v>
      </c>
      <c r="J392" s="122">
        <v>12.194012127245809</v>
      </c>
      <c r="K392" s="122">
        <v>17.611291514143335</v>
      </c>
      <c r="L392" s="122">
        <v>12.58085600257448</v>
      </c>
      <c r="M392" s="122">
        <v>13.52024715297877</v>
      </c>
      <c r="N392" s="122">
        <v>12.38060508708916</v>
      </c>
      <c r="O392" s="122">
        <v>13.231939152070659</v>
      </c>
      <c r="P392" s="122">
        <v>12.086751830298274</v>
      </c>
      <c r="Q392" s="122">
        <v>11.381218564902653</v>
      </c>
      <c r="R392" s="122">
        <v>10.688984156779654</v>
      </c>
      <c r="S392" s="122">
        <v>12.079789918614681</v>
      </c>
      <c r="T392" s="122">
        <v>10.428945863886034</v>
      </c>
      <c r="U392" s="122">
        <v>10.111153705966652</v>
      </c>
      <c r="V392" s="122">
        <v>9.5592083252635742</v>
      </c>
      <c r="W392" s="122">
        <v>8.2025681621578634</v>
      </c>
      <c r="X392" s="122">
        <v>2.8599845304195779</v>
      </c>
      <c r="Y392" s="122">
        <v>4.5491414437316946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312.75682583073075</v>
      </c>
      <c r="D393" s="98">
        <v>324.38090016115711</v>
      </c>
      <c r="E393" s="98">
        <v>318.18381032938174</v>
      </c>
      <c r="F393" s="98">
        <v>325.82541704180727</v>
      </c>
      <c r="G393" s="98">
        <v>318.76793722628224</v>
      </c>
      <c r="H393" s="98">
        <v>312.47243841937996</v>
      </c>
      <c r="I393" s="98">
        <v>325.28915747192383</v>
      </c>
      <c r="J393" s="98">
        <v>307.15352151268615</v>
      </c>
      <c r="K393" s="98">
        <v>310.65529923495507</v>
      </c>
      <c r="L393" s="98">
        <v>328.06650757731171</v>
      </c>
      <c r="M393" s="98">
        <v>351.25741579788888</v>
      </c>
      <c r="N393" s="98">
        <v>345.41270486381399</v>
      </c>
      <c r="O393" s="98">
        <v>338.26366238308395</v>
      </c>
      <c r="P393" s="98">
        <v>329.55101091476195</v>
      </c>
      <c r="Q393" s="98">
        <v>320.57035116716901</v>
      </c>
      <c r="R393" s="98">
        <v>321.04627958969849</v>
      </c>
      <c r="S393" s="98">
        <v>336.75061315593916</v>
      </c>
      <c r="T393" s="98">
        <v>335.93901503953288</v>
      </c>
      <c r="U393" s="98">
        <v>324.77257850090064</v>
      </c>
      <c r="V393" s="98">
        <v>332.53522957529464</v>
      </c>
      <c r="W393" s="98">
        <v>361.33289825769117</v>
      </c>
      <c r="X393" s="98">
        <v>245.37240230217304</v>
      </c>
      <c r="Y393" s="98">
        <v>218.83274178624396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76.500999563688779</v>
      </c>
      <c r="G394" s="98">
        <v>68.102784376384548</v>
      </c>
      <c r="H394" s="98">
        <v>63.203870887747982</v>
      </c>
      <c r="I394" s="98">
        <v>79.460904308948543</v>
      </c>
      <c r="J394" s="98">
        <v>68.946460479868605</v>
      </c>
      <c r="K394" s="98">
        <v>63.586828067827255</v>
      </c>
      <c r="L394" s="98">
        <v>146.75572315405083</v>
      </c>
      <c r="M394" s="98">
        <v>69.349848775820504</v>
      </c>
      <c r="N394" s="98">
        <v>0</v>
      </c>
      <c r="O394" s="98">
        <v>0</v>
      </c>
      <c r="P394" s="98">
        <v>63.154715707673631</v>
      </c>
      <c r="Q394" s="98">
        <v>70.750930446585357</v>
      </c>
      <c r="R394" s="98">
        <v>66.804761973895793</v>
      </c>
      <c r="S394" s="98">
        <v>78.784431053600954</v>
      </c>
      <c r="T394" s="98">
        <v>77.985112631178509</v>
      </c>
      <c r="U394" s="98">
        <v>68.766864904552818</v>
      </c>
      <c r="V394" s="98">
        <v>71.692666633360645</v>
      </c>
      <c r="W394" s="98">
        <v>79.675923469908042</v>
      </c>
      <c r="X394" s="98">
        <v>20.627049178616705</v>
      </c>
      <c r="Y394" s="98">
        <v>14.570590693525391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76.500999563688779</v>
      </c>
      <c r="G395" s="101">
        <v>68.102784376384548</v>
      </c>
      <c r="H395" s="101">
        <v>63.203870887747982</v>
      </c>
      <c r="I395" s="101">
        <v>79.460904308948543</v>
      </c>
      <c r="J395" s="101">
        <v>68.946460479868605</v>
      </c>
      <c r="K395" s="101">
        <v>63.586828067827255</v>
      </c>
      <c r="L395" s="101">
        <v>146.75572315405083</v>
      </c>
      <c r="M395" s="101">
        <v>69.349848775820504</v>
      </c>
      <c r="N395" s="101">
        <v>0</v>
      </c>
      <c r="O395" s="101">
        <v>0</v>
      </c>
      <c r="P395" s="101">
        <v>63.154715707673631</v>
      </c>
      <c r="Q395" s="101">
        <v>70.750930446585357</v>
      </c>
      <c r="R395" s="101">
        <v>66.804761973895793</v>
      </c>
      <c r="S395" s="101">
        <v>78.784431053600954</v>
      </c>
      <c r="T395" s="101">
        <v>77.985112631178509</v>
      </c>
      <c r="U395" s="101">
        <v>68.766864904552818</v>
      </c>
      <c r="V395" s="101">
        <v>71.692666633360645</v>
      </c>
      <c r="W395" s="101">
        <v>79.675923469908042</v>
      </c>
      <c r="X395" s="101">
        <v>20.627049178616705</v>
      </c>
      <c r="Y395" s="101">
        <v>14.570590693525391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84.918225314307932</v>
      </c>
      <c r="D401" s="122">
        <v>94.450532774949664</v>
      </c>
      <c r="E401" s="122">
        <v>88.318648645005766</v>
      </c>
      <c r="F401" s="122">
        <v>95.383185989506089</v>
      </c>
      <c r="G401" s="122">
        <v>79.206794172525591</v>
      </c>
      <c r="H401" s="122">
        <v>68.10867964808341</v>
      </c>
      <c r="I401" s="122">
        <v>72.284329818873275</v>
      </c>
      <c r="J401" s="122">
        <v>60.712682654170081</v>
      </c>
      <c r="K401" s="122">
        <v>66.64636202338319</v>
      </c>
      <c r="L401" s="122">
        <v>71.285686791845237</v>
      </c>
      <c r="M401" s="122">
        <v>76.482410335195624</v>
      </c>
      <c r="N401" s="122">
        <v>67.227832811596343</v>
      </c>
      <c r="O401" s="122">
        <v>68.070929585777037</v>
      </c>
      <c r="P401" s="122">
        <v>65.250447554590522</v>
      </c>
      <c r="Q401" s="122">
        <v>58.441595982041513</v>
      </c>
      <c r="R401" s="122">
        <v>41.015160446884728</v>
      </c>
      <c r="S401" s="122">
        <v>50.955832688162864</v>
      </c>
      <c r="T401" s="122">
        <v>52.32718815789886</v>
      </c>
      <c r="U401" s="122">
        <v>53.628508920764951</v>
      </c>
      <c r="V401" s="122">
        <v>47.579511417306961</v>
      </c>
      <c r="W401" s="122">
        <v>29.946680823041223</v>
      </c>
      <c r="X401" s="122">
        <v>9.8622529924633877</v>
      </c>
      <c r="Y401" s="122">
        <v>20.11284634982848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203.69560771772709</v>
      </c>
      <c r="D402" s="98">
        <v>208.76967227420172</v>
      </c>
      <c r="E402" s="98">
        <v>197.03311840566809</v>
      </c>
      <c r="F402" s="98">
        <v>194.08831312607848</v>
      </c>
      <c r="G402" s="98">
        <v>189.59024352455208</v>
      </c>
      <c r="H402" s="98">
        <v>189.96377001405745</v>
      </c>
      <c r="I402" s="98">
        <v>202.31095024672433</v>
      </c>
      <c r="J402" s="98">
        <v>191.47715854791767</v>
      </c>
      <c r="K402" s="98">
        <v>195.00528589554071</v>
      </c>
      <c r="L402" s="98">
        <v>201.70566220350071</v>
      </c>
      <c r="M402" s="98">
        <v>212.24054252955548</v>
      </c>
      <c r="N402" s="98">
        <v>214.18680284423863</v>
      </c>
      <c r="O402" s="98">
        <v>214.8547158982289</v>
      </c>
      <c r="P402" s="98">
        <v>216.67825120786023</v>
      </c>
      <c r="Q402" s="98">
        <v>215.86709430405583</v>
      </c>
      <c r="R402" s="98">
        <v>198.8171890981121</v>
      </c>
      <c r="S402" s="98">
        <v>216.3854247929703</v>
      </c>
      <c r="T402" s="98">
        <v>212.42108856846792</v>
      </c>
      <c r="U402" s="98">
        <v>213.19743537595613</v>
      </c>
      <c r="V402" s="98">
        <v>232.20115045398154</v>
      </c>
      <c r="W402" s="98">
        <v>222.56382838891693</v>
      </c>
      <c r="X402" s="98">
        <v>222.46017957366627</v>
      </c>
      <c r="Y402" s="98">
        <v>208.67828222794844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72.970043100674189</v>
      </c>
      <c r="D405" s="118">
        <f t="shared" si="189"/>
        <v>66.379509207617005</v>
      </c>
      <c r="E405" s="118">
        <f t="shared" si="189"/>
        <v>61.275676831634435</v>
      </c>
      <c r="F405" s="118">
        <f t="shared" si="189"/>
        <v>48.301808867032136</v>
      </c>
      <c r="G405" s="118">
        <f t="shared" si="189"/>
        <v>51.25139007943622</v>
      </c>
      <c r="H405" s="118">
        <f t="shared" si="189"/>
        <v>51.901157867018874</v>
      </c>
      <c r="I405" s="118">
        <f t="shared" si="189"/>
        <v>49.284025020056383</v>
      </c>
      <c r="J405" s="118">
        <f t="shared" si="189"/>
        <v>50.440163620418417</v>
      </c>
      <c r="K405" s="118">
        <f t="shared" si="189"/>
        <v>48.077197206804364</v>
      </c>
      <c r="L405" s="118">
        <f t="shared" si="189"/>
        <v>50.338385860709607</v>
      </c>
      <c r="M405" s="118">
        <f t="shared" si="189"/>
        <v>42.027987460541127</v>
      </c>
      <c r="N405" s="118">
        <f t="shared" si="189"/>
        <v>44.409777481330849</v>
      </c>
      <c r="O405" s="118">
        <f t="shared" si="189"/>
        <v>44.942903826228218</v>
      </c>
      <c r="P405" s="118">
        <f t="shared" si="189"/>
        <v>35.240007897675994</v>
      </c>
      <c r="Q405" s="118">
        <f t="shared" si="189"/>
        <v>35.772528573797402</v>
      </c>
      <c r="R405" s="118">
        <f t="shared" ref="R405:V405" si="190">R406+R408+R410+R419</f>
        <v>37.464381958199439</v>
      </c>
      <c r="S405" s="118">
        <f t="shared" si="190"/>
        <v>37.346825405718562</v>
      </c>
      <c r="T405" s="118">
        <f t="shared" si="190"/>
        <v>35.964422202055609</v>
      </c>
      <c r="U405" s="118">
        <f t="shared" si="190"/>
        <v>35.671955494378423</v>
      </c>
      <c r="V405" s="118">
        <f t="shared" si="190"/>
        <v>34.238269133329894</v>
      </c>
      <c r="W405" s="118">
        <f t="shared" ref="W405:Y405" si="191">W406+W408+W410+W419</f>
        <v>34.464255819389649</v>
      </c>
      <c r="X405" s="118">
        <f t="shared" si="191"/>
        <v>27.335921955985754</v>
      </c>
      <c r="Y405" s="118">
        <f t="shared" si="191"/>
        <v>25.256123391854512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52.017173595160088</v>
      </c>
      <c r="D406" s="123">
        <f t="shared" si="192"/>
        <v>45.001821256648967</v>
      </c>
      <c r="E406" s="123">
        <f t="shared" si="192"/>
        <v>40.22103210162026</v>
      </c>
      <c r="F406" s="123">
        <f t="shared" si="192"/>
        <v>28.444207661701615</v>
      </c>
      <c r="G406" s="123">
        <f t="shared" si="192"/>
        <v>32.364490306646935</v>
      </c>
      <c r="H406" s="123">
        <f t="shared" si="192"/>
        <v>32.830683628846465</v>
      </c>
      <c r="I406" s="123">
        <f t="shared" si="192"/>
        <v>30.486357486922053</v>
      </c>
      <c r="J406" s="123">
        <f t="shared" si="192"/>
        <v>31.405109149056926</v>
      </c>
      <c r="K406" s="123">
        <f t="shared" si="192"/>
        <v>30.106285235611072</v>
      </c>
      <c r="L406" s="123">
        <f t="shared" si="192"/>
        <v>31.105472893835778</v>
      </c>
      <c r="M406" s="123">
        <f t="shared" si="192"/>
        <v>22.53636832578443</v>
      </c>
      <c r="N406" s="123">
        <f t="shared" si="192"/>
        <v>23.838747592498198</v>
      </c>
      <c r="O406" s="123">
        <f t="shared" si="192"/>
        <v>23.19126052366979</v>
      </c>
      <c r="P406" s="123">
        <f t="shared" si="192"/>
        <v>16.724348936430037</v>
      </c>
      <c r="Q406" s="123">
        <f t="shared" si="192"/>
        <v>16.51109096038752</v>
      </c>
      <c r="R406" s="123">
        <f t="shared" si="192"/>
        <v>17.378596564015076</v>
      </c>
      <c r="S406" s="123">
        <f t="shared" si="192"/>
        <v>16.251570563213228</v>
      </c>
      <c r="T406" s="123">
        <f t="shared" si="192"/>
        <v>15.141102153686457</v>
      </c>
      <c r="U406" s="123">
        <f t="shared" si="192"/>
        <v>14.87849705090869</v>
      </c>
      <c r="V406" s="123">
        <f t="shared" si="192"/>
        <v>13.115835923607387</v>
      </c>
      <c r="W406" s="123">
        <f t="shared" si="192"/>
        <v>14.06013827586056</v>
      </c>
      <c r="X406" s="123">
        <f t="shared" si="192"/>
        <v>11.884746929708134</v>
      </c>
      <c r="Y406" s="123">
        <f t="shared" si="192"/>
        <v>11.008865908864093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52.017173595160088</v>
      </c>
      <c r="D407" s="99">
        <v>45.001821256648967</v>
      </c>
      <c r="E407" s="99">
        <v>40.22103210162026</v>
      </c>
      <c r="F407" s="99">
        <v>28.444207661701615</v>
      </c>
      <c r="G407" s="99">
        <v>32.364490306646935</v>
      </c>
      <c r="H407" s="99">
        <v>32.830683628846465</v>
      </c>
      <c r="I407" s="99">
        <v>30.486357486922053</v>
      </c>
      <c r="J407" s="99">
        <v>31.405109149056926</v>
      </c>
      <c r="K407" s="99">
        <v>30.106285235611072</v>
      </c>
      <c r="L407" s="99">
        <v>31.105472893835778</v>
      </c>
      <c r="M407" s="99">
        <v>22.53636832578443</v>
      </c>
      <c r="N407" s="99">
        <v>23.838747592498198</v>
      </c>
      <c r="O407" s="99">
        <v>23.19126052366979</v>
      </c>
      <c r="P407" s="99">
        <v>16.724348936430037</v>
      </c>
      <c r="Q407" s="99">
        <v>16.51109096038752</v>
      </c>
      <c r="R407" s="99">
        <v>17.378596564015076</v>
      </c>
      <c r="S407" s="99">
        <v>16.251570563213228</v>
      </c>
      <c r="T407" s="99">
        <v>15.141102153686457</v>
      </c>
      <c r="U407" s="99">
        <v>14.87849705090869</v>
      </c>
      <c r="V407" s="99">
        <v>13.115835923607387</v>
      </c>
      <c r="W407" s="99">
        <v>14.06013827586056</v>
      </c>
      <c r="X407" s="99">
        <v>11.884746929708134</v>
      </c>
      <c r="Y407" s="99">
        <v>11.008865908864093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0.38374012875821661</v>
      </c>
      <c r="D408" s="123">
        <f t="shared" si="193"/>
        <v>0.93255015521923901</v>
      </c>
      <c r="E408" s="123">
        <f t="shared" si="193"/>
        <v>0.59214798796640111</v>
      </c>
      <c r="F408" s="123">
        <f t="shared" si="193"/>
        <v>0.23321559714274012</v>
      </c>
      <c r="G408" s="123">
        <f t="shared" si="193"/>
        <v>0.26586307145679428</v>
      </c>
      <c r="H408" s="123">
        <f t="shared" si="193"/>
        <v>0.43355840415687641</v>
      </c>
      <c r="I408" s="123">
        <f t="shared" si="193"/>
        <v>9.3430408760569045E-2</v>
      </c>
      <c r="J408" s="123">
        <f t="shared" si="193"/>
        <v>0.47322110481230784</v>
      </c>
      <c r="K408" s="123">
        <f t="shared" si="193"/>
        <v>1.6587459638676607</v>
      </c>
      <c r="L408" s="123">
        <f t="shared" si="193"/>
        <v>0.96106641449747165</v>
      </c>
      <c r="M408" s="123">
        <f t="shared" si="193"/>
        <v>0.66121211886902798</v>
      </c>
      <c r="N408" s="123">
        <f t="shared" si="193"/>
        <v>0.57646469297343272</v>
      </c>
      <c r="O408" s="123">
        <f t="shared" si="193"/>
        <v>1.0828348048053347</v>
      </c>
      <c r="P408" s="123">
        <f t="shared" si="193"/>
        <v>0.45720491837713251</v>
      </c>
      <c r="Q408" s="123">
        <f t="shared" si="193"/>
        <v>0.69859986588908551</v>
      </c>
      <c r="R408" s="123">
        <f t="shared" si="193"/>
        <v>1.9903991518185966</v>
      </c>
      <c r="S408" s="123">
        <f t="shared" si="193"/>
        <v>2.0146678703394598</v>
      </c>
      <c r="T408" s="123">
        <f t="shared" si="193"/>
        <v>1.9783357628461631</v>
      </c>
      <c r="U408" s="123">
        <f t="shared" si="193"/>
        <v>2.3219496430235869</v>
      </c>
      <c r="V408" s="123">
        <f t="shared" si="193"/>
        <v>2.0528757512186977</v>
      </c>
      <c r="W408" s="123">
        <f t="shared" si="193"/>
        <v>2.5693547469082922</v>
      </c>
      <c r="X408" s="123">
        <f t="shared" si="193"/>
        <v>0.59427724802781123</v>
      </c>
      <c r="Y408" s="123">
        <f t="shared" si="193"/>
        <v>0.4149935264402374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0.38374012875821661</v>
      </c>
      <c r="D409" s="99">
        <f>RES_hhdet_in_fecs!D147</f>
        <v>0.93255015521923901</v>
      </c>
      <c r="E409" s="99">
        <f>RES_hhdet_in_fecs!E147</f>
        <v>0.59214798796640111</v>
      </c>
      <c r="F409" s="99">
        <f>RES_hhdet_in_fecs!F147</f>
        <v>0.23321559714274012</v>
      </c>
      <c r="G409" s="99">
        <f>RES_hhdet_in_fecs!G147</f>
        <v>0.26586307145679428</v>
      </c>
      <c r="H409" s="99">
        <f>RES_hhdet_in_fecs!H147</f>
        <v>0.43355840415687641</v>
      </c>
      <c r="I409" s="99">
        <f>RES_hhdet_in_fecs!I147</f>
        <v>9.3430408760569045E-2</v>
      </c>
      <c r="J409" s="99">
        <f>RES_hhdet_in_fecs!J147</f>
        <v>0.47322110481230784</v>
      </c>
      <c r="K409" s="99">
        <f>RES_hhdet_in_fecs!K147</f>
        <v>1.6587459638676607</v>
      </c>
      <c r="L409" s="99">
        <f>RES_hhdet_in_fecs!L147</f>
        <v>0.96106641449747165</v>
      </c>
      <c r="M409" s="99">
        <f>RES_hhdet_in_fecs!M147</f>
        <v>0.66121211886902798</v>
      </c>
      <c r="N409" s="99">
        <f>RES_hhdet_in_fecs!N147</f>
        <v>0.57646469297343272</v>
      </c>
      <c r="O409" s="99">
        <f>RES_hhdet_in_fecs!O147</f>
        <v>1.0828348048053347</v>
      </c>
      <c r="P409" s="99">
        <f>RES_hhdet_in_fecs!P147</f>
        <v>0.45720491837713251</v>
      </c>
      <c r="Q409" s="99">
        <f>RES_hhdet_in_fecs!Q147</f>
        <v>0.69859986588908551</v>
      </c>
      <c r="R409" s="99">
        <f>RES_hhdet_in_fecs!R147</f>
        <v>1.9903991518185966</v>
      </c>
      <c r="S409" s="99">
        <f>RES_hhdet_in_fecs!S147</f>
        <v>2.0146678703394598</v>
      </c>
      <c r="T409" s="99">
        <f>RES_hhdet_in_fecs!T147</f>
        <v>1.9783357628461631</v>
      </c>
      <c r="U409" s="99">
        <f>RES_hhdet_in_fecs!U147</f>
        <v>2.3219496430235869</v>
      </c>
      <c r="V409" s="99">
        <f>RES_hhdet_in_fecs!V147</f>
        <v>2.0528757512186977</v>
      </c>
      <c r="W409" s="99">
        <f>RES_hhdet_in_fecs!W147</f>
        <v>2.5693547469082922</v>
      </c>
      <c r="X409" s="99">
        <f>RES_hhdet_in_fecs!X147</f>
        <v>0.59427724802781123</v>
      </c>
      <c r="Y409" s="99">
        <f>RES_hhdet_in_fecs!Y147</f>
        <v>0.4149935264402374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12.475873459735375</v>
      </c>
      <c r="D410" s="123">
        <v>12.297354849922014</v>
      </c>
      <c r="E410" s="123">
        <v>12.713323144284081</v>
      </c>
      <c r="F410" s="123">
        <v>12.600073669802686</v>
      </c>
      <c r="G410" s="123">
        <v>11.616885042847448</v>
      </c>
      <c r="H410" s="123">
        <v>11.710017676064457</v>
      </c>
      <c r="I410" s="123">
        <v>11.548799795869904</v>
      </c>
      <c r="J410" s="123">
        <v>11.504471798195748</v>
      </c>
      <c r="K410" s="123">
        <v>10.507574287060205</v>
      </c>
      <c r="L410" s="123">
        <v>11.192106158074459</v>
      </c>
      <c r="M410" s="123">
        <v>11.854539188254023</v>
      </c>
      <c r="N410" s="123">
        <v>12.708991887437609</v>
      </c>
      <c r="O410" s="123">
        <v>13.263827384899681</v>
      </c>
      <c r="P410" s="123">
        <v>11.563556239222773</v>
      </c>
      <c r="Q410" s="123">
        <v>11.910098312568895</v>
      </c>
      <c r="R410" s="123">
        <v>11.85747850519291</v>
      </c>
      <c r="S410" s="123">
        <v>12.493819766719863</v>
      </c>
      <c r="T410" s="123">
        <v>12.376223353461921</v>
      </c>
      <c r="U410" s="123">
        <v>12.142841750306173</v>
      </c>
      <c r="V410" s="123">
        <v>12.597027563077926</v>
      </c>
      <c r="W410" s="123">
        <v>11.996778711797623</v>
      </c>
      <c r="X410" s="123">
        <v>8.6683191347189261</v>
      </c>
      <c r="Y410" s="123">
        <v>8.069168345431093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13.775535122039257</v>
      </c>
      <c r="D411" s="99">
        <v>14.118645744594174</v>
      </c>
      <c r="E411" s="99">
        <v>13.697122711507458</v>
      </c>
      <c r="F411" s="99">
        <v>13.823228211985052</v>
      </c>
      <c r="G411" s="99">
        <v>13.429852870418101</v>
      </c>
      <c r="H411" s="99">
        <v>12.961885912238396</v>
      </c>
      <c r="I411" s="99">
        <v>13.284297890252242</v>
      </c>
      <c r="J411" s="99">
        <v>12.351881937258623</v>
      </c>
      <c r="K411" s="99">
        <v>12.338326660140513</v>
      </c>
      <c r="L411" s="99">
        <v>12.830634625693463</v>
      </c>
      <c r="M411" s="99">
        <v>13.642773271594406</v>
      </c>
      <c r="N411" s="99">
        <v>13.384433615479431</v>
      </c>
      <c r="O411" s="99">
        <v>13.020718817594457</v>
      </c>
      <c r="P411" s="99">
        <v>12.611424121784703</v>
      </c>
      <c r="Q411" s="99">
        <v>12.200694445937604</v>
      </c>
      <c r="R411" s="99">
        <v>12.178867354410444</v>
      </c>
      <c r="S411" s="99">
        <v>12.73436441168182</v>
      </c>
      <c r="T411" s="99">
        <v>12.670898839727098</v>
      </c>
      <c r="U411" s="99">
        <v>12.2076541205965</v>
      </c>
      <c r="V411" s="99">
        <v>12.4731596472409</v>
      </c>
      <c r="W411" s="99">
        <v>13.467206859009366</v>
      </c>
      <c r="X411" s="99">
        <v>9.1035898080277136</v>
      </c>
      <c r="Y411" s="99">
        <v>8.1000993417710703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9.9702768541163493</v>
      </c>
      <c r="G412" s="99">
        <v>9.6074342687957497</v>
      </c>
      <c r="H412" s="99">
        <v>9.2449179083947897</v>
      </c>
      <c r="I412" s="99">
        <v>9.7054116207299188</v>
      </c>
      <c r="J412" s="99">
        <v>8.9659588421157093</v>
      </c>
      <c r="K412" s="99">
        <v>8.9071971868003175</v>
      </c>
      <c r="L412" s="99">
        <v>10.382999764462699</v>
      </c>
      <c r="M412" s="99">
        <v>9.9583008697011284</v>
      </c>
      <c r="N412" s="99">
        <v>0</v>
      </c>
      <c r="O412" s="99">
        <v>0</v>
      </c>
      <c r="P412" s="99">
        <v>9.8061599330089777</v>
      </c>
      <c r="Q412" s="99">
        <v>9.8032107940608402</v>
      </c>
      <c r="R412" s="99">
        <v>9.8951270870490795</v>
      </c>
      <c r="S412" s="99">
        <v>10.564870231942454</v>
      </c>
      <c r="T412" s="99">
        <v>10.633819696642213</v>
      </c>
      <c r="U412" s="99">
        <v>10.291280854764171</v>
      </c>
      <c r="V412" s="99">
        <v>10.59465096583909</v>
      </c>
      <c r="W412" s="99">
        <v>11.513573314398863</v>
      </c>
      <c r="X412" s="99">
        <v>7.5918716809010762</v>
      </c>
      <c r="Y412" s="99">
        <v>6.7433656378174609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3.2455748388657786</v>
      </c>
      <c r="G413" s="102">
        <v>2.8692044193622985</v>
      </c>
      <c r="H413" s="102">
        <v>2.6218035990723227</v>
      </c>
      <c r="I413" s="102">
        <v>3.2450584325424652</v>
      </c>
      <c r="J413" s="102">
        <v>2.7726152565176774</v>
      </c>
      <c r="K413" s="102">
        <v>2.525484219696728</v>
      </c>
      <c r="L413" s="102">
        <v>5.7395955378813248</v>
      </c>
      <c r="M413" s="102">
        <v>2.6935353410795222</v>
      </c>
      <c r="N413" s="102">
        <v>0</v>
      </c>
      <c r="O413" s="102">
        <v>0</v>
      </c>
      <c r="P413" s="102">
        <v>2.4168364796374933</v>
      </c>
      <c r="Q413" s="102">
        <v>2.6927333766260557</v>
      </c>
      <c r="R413" s="102">
        <v>2.5342338050540238</v>
      </c>
      <c r="S413" s="102">
        <v>2.979266008163115</v>
      </c>
      <c r="T413" s="102">
        <v>2.9414311196873149</v>
      </c>
      <c r="U413" s="102">
        <v>2.5848306085060662</v>
      </c>
      <c r="V413" s="102">
        <v>2.6891408696649086</v>
      </c>
      <c r="W413" s="102">
        <v>2.9695943774447375</v>
      </c>
      <c r="X413" s="102">
        <v>0.76528653145308689</v>
      </c>
      <c r="Y413" s="102">
        <v>0.53933077437345234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6.7247020152505712</v>
      </c>
      <c r="G414" s="105">
        <v>6.7382298494334494</v>
      </c>
      <c r="H414" s="105">
        <v>6.6231143093224647</v>
      </c>
      <c r="I414" s="105">
        <v>6.4603531881874527</v>
      </c>
      <c r="J414" s="105">
        <v>6.193343585598031</v>
      </c>
      <c r="K414" s="105">
        <v>6.3817129671035886</v>
      </c>
      <c r="L414" s="105">
        <v>4.6434042265813771</v>
      </c>
      <c r="M414" s="105">
        <v>7.2647655286216066</v>
      </c>
      <c r="N414" s="105">
        <v>0</v>
      </c>
      <c r="O414" s="105">
        <v>0</v>
      </c>
      <c r="P414" s="105">
        <v>7.3893234533714853</v>
      </c>
      <c r="Q414" s="105">
        <v>7.1104774174347849</v>
      </c>
      <c r="R414" s="105">
        <v>7.3608932819950557</v>
      </c>
      <c r="S414" s="105">
        <v>7.5856042237793382</v>
      </c>
      <c r="T414" s="105">
        <v>7.6923885769548983</v>
      </c>
      <c r="U414" s="105">
        <v>7.7064502462581057</v>
      </c>
      <c r="V414" s="105">
        <v>7.905510096174182</v>
      </c>
      <c r="W414" s="105">
        <v>8.5439789369541241</v>
      </c>
      <c r="X414" s="105">
        <v>6.8265851494479888</v>
      </c>
      <c r="Y414" s="105">
        <v>6.2040348634440106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12.408150288831553</v>
      </c>
      <c r="D415" s="102">
        <v>12.216458774836713</v>
      </c>
      <c r="E415" s="102">
        <v>12.736554327823667</v>
      </c>
      <c r="F415" s="102">
        <v>12.594039237970829</v>
      </c>
      <c r="G415" s="102">
        <v>11.562710483607166</v>
      </c>
      <c r="H415" s="102">
        <v>11.79268584480352</v>
      </c>
      <c r="I415" s="102">
        <v>11.691815709399137</v>
      </c>
      <c r="J415" s="102">
        <v>11.684253892463971</v>
      </c>
      <c r="K415" s="102">
        <v>10.641001588619035</v>
      </c>
      <c r="L415" s="102">
        <v>11.471412628044028</v>
      </c>
      <c r="M415" s="102">
        <v>12.213494749521248</v>
      </c>
      <c r="N415" s="102">
        <v>12.9547480622543</v>
      </c>
      <c r="O415" s="102">
        <v>13.465411341404559</v>
      </c>
      <c r="P415" s="102">
        <v>11.824528806139183</v>
      </c>
      <c r="Q415" s="102">
        <v>12.189431168595924</v>
      </c>
      <c r="R415" s="102">
        <v>12.166051120313734</v>
      </c>
      <c r="S415" s="102">
        <v>12.776683722952077</v>
      </c>
      <c r="T415" s="102">
        <v>12.761356786355426</v>
      </c>
      <c r="U415" s="102">
        <v>12.442187363490772</v>
      </c>
      <c r="V415" s="102">
        <v>12.807711055451952</v>
      </c>
      <c r="W415" s="102">
        <v>12.253232615166933</v>
      </c>
      <c r="X415" s="102">
        <v>9.0416846119237171</v>
      </c>
      <c r="Y415" s="102">
        <v>8.3254945456811864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9.6295587689636708</v>
      </c>
      <c r="D416" s="105">
        <v>9.4142106955674763</v>
      </c>
      <c r="E416" s="105">
        <v>9.9138684739331246</v>
      </c>
      <c r="F416" s="105">
        <v>9.7851042570447344</v>
      </c>
      <c r="G416" s="105">
        <v>8.9225270053251418</v>
      </c>
      <c r="H416" s="105">
        <v>9.074034226268676</v>
      </c>
      <c r="I416" s="105">
        <v>9.1518473432370371</v>
      </c>
      <c r="J416" s="105">
        <v>9.0938690474173498</v>
      </c>
      <c r="K416" s="105">
        <v>8.2334112489959299</v>
      </c>
      <c r="L416" s="105">
        <v>9.6823083790797533</v>
      </c>
      <c r="M416" s="105">
        <v>9.4802987710404949</v>
      </c>
      <c r="N416" s="105">
        <v>10.320087551423219</v>
      </c>
      <c r="O416" s="105">
        <v>10.85422652750762</v>
      </c>
      <c r="P416" s="105">
        <v>9.4075102893389939</v>
      </c>
      <c r="Q416" s="105">
        <v>9.8969604076553459</v>
      </c>
      <c r="R416" s="105">
        <v>9.9161477336784092</v>
      </c>
      <c r="S416" s="105">
        <v>10.565618517198086</v>
      </c>
      <c r="T416" s="105">
        <v>10.627900078532821</v>
      </c>
      <c r="U416" s="105">
        <v>10.379887380449871</v>
      </c>
      <c r="V416" s="105">
        <v>10.76035940475963</v>
      </c>
      <c r="W416" s="105">
        <v>10.36651052373395</v>
      </c>
      <c r="X416" s="105">
        <v>7.5234639357648172</v>
      </c>
      <c r="Y416" s="105">
        <v>6.9931415822951504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2.9720156212139686</v>
      </c>
      <c r="D417" s="99">
        <v>2.6712650409872349</v>
      </c>
      <c r="E417" s="99">
        <v>3.0878005144209095</v>
      </c>
      <c r="F417" s="99">
        <v>2.9574988093933032</v>
      </c>
      <c r="G417" s="99">
        <v>2.4687389230668897</v>
      </c>
      <c r="H417" s="99">
        <v>2.3845461119912055</v>
      </c>
      <c r="I417" s="99">
        <v>2.8560734302879269</v>
      </c>
      <c r="J417" s="99">
        <v>2.6255420113927292</v>
      </c>
      <c r="K417" s="99">
        <v>2.1740586459290352</v>
      </c>
      <c r="L417" s="99">
        <v>5.1317066539252396</v>
      </c>
      <c r="M417" s="99">
        <v>2.4072340677612911</v>
      </c>
      <c r="N417" s="99">
        <v>3.30831422574887</v>
      </c>
      <c r="O417" s="99">
        <v>3.5945123903465186</v>
      </c>
      <c r="P417" s="99">
        <v>2.261974816574492</v>
      </c>
      <c r="Q417" s="99">
        <v>2.6919541522244979</v>
      </c>
      <c r="R417" s="99">
        <v>2.5304403725720452</v>
      </c>
      <c r="S417" s="99">
        <v>2.9882863058669527</v>
      </c>
      <c r="T417" s="99">
        <v>2.9639866240167452</v>
      </c>
      <c r="U417" s="99">
        <v>2.637186615277916</v>
      </c>
      <c r="V417" s="99">
        <v>2.7637073634745413</v>
      </c>
      <c r="W417" s="99">
        <v>2.6925187261432058</v>
      </c>
      <c r="X417" s="99">
        <v>0.76223381075582342</v>
      </c>
      <c r="Y417" s="99">
        <v>0.57338469946157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6.6575431477497018</v>
      </c>
      <c r="D418" s="99">
        <v>6.7429456545802395</v>
      </c>
      <c r="E418" s="99">
        <v>6.8260679595122147</v>
      </c>
      <c r="F418" s="99">
        <v>6.8276054476514307</v>
      </c>
      <c r="G418" s="99">
        <v>6.4537880822582512</v>
      </c>
      <c r="H418" s="99">
        <v>6.6894881142774709</v>
      </c>
      <c r="I418" s="99">
        <v>6.2957739129491097</v>
      </c>
      <c r="J418" s="99">
        <v>6.468327036024621</v>
      </c>
      <c r="K418" s="99">
        <v>6.0593526030668938</v>
      </c>
      <c r="L418" s="99">
        <v>4.5506017251545154</v>
      </c>
      <c r="M418" s="99">
        <v>7.0730647032792051</v>
      </c>
      <c r="N418" s="99">
        <v>7.0117733256743504</v>
      </c>
      <c r="O418" s="99">
        <v>7.2597141371611</v>
      </c>
      <c r="P418" s="99">
        <v>7.1455354727645011</v>
      </c>
      <c r="Q418" s="99">
        <v>7.2050062554308445</v>
      </c>
      <c r="R418" s="99">
        <v>7.3857073611063644</v>
      </c>
      <c r="S418" s="99">
        <v>7.5773322113311314</v>
      </c>
      <c r="T418" s="99">
        <v>7.6639134545160763</v>
      </c>
      <c r="U418" s="99">
        <v>7.7427007651719544</v>
      </c>
      <c r="V418" s="99">
        <v>7.9966520412850866</v>
      </c>
      <c r="W418" s="99">
        <v>7.6739917975907437</v>
      </c>
      <c r="X418" s="99">
        <v>6.7612301250089928</v>
      </c>
      <c r="Y418" s="99">
        <v>6.41975688283358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8.0932559170205085</v>
      </c>
      <c r="D419" s="123">
        <v>8.1477829458267852</v>
      </c>
      <c r="E419" s="123">
        <v>7.7491735977636962</v>
      </c>
      <c r="F419" s="123">
        <v>7.0243119383851003</v>
      </c>
      <c r="G419" s="123">
        <v>7.004151658485041</v>
      </c>
      <c r="H419" s="123">
        <v>6.9268981579510776</v>
      </c>
      <c r="I419" s="123">
        <v>7.1554373285038606</v>
      </c>
      <c r="J419" s="123">
        <v>7.0573615683534383</v>
      </c>
      <c r="K419" s="123">
        <v>5.804591720265428</v>
      </c>
      <c r="L419" s="123">
        <v>7.0797403943018971</v>
      </c>
      <c r="M419" s="123">
        <v>6.9758678276336479</v>
      </c>
      <c r="N419" s="123">
        <v>7.2855733084216121</v>
      </c>
      <c r="O419" s="123">
        <v>7.4049811128534104</v>
      </c>
      <c r="P419" s="123">
        <v>6.4948978036460501</v>
      </c>
      <c r="Q419" s="123">
        <v>6.6527394349518989</v>
      </c>
      <c r="R419" s="123">
        <v>6.2379077371728524</v>
      </c>
      <c r="S419" s="123">
        <v>6.5867672054460149</v>
      </c>
      <c r="T419" s="123">
        <v>6.4687609320610671</v>
      </c>
      <c r="U419" s="123">
        <v>6.3286670501399698</v>
      </c>
      <c r="V419" s="123">
        <v>6.4725298954258816</v>
      </c>
      <c r="W419" s="123">
        <v>5.8379840848231774</v>
      </c>
      <c r="X419" s="123">
        <v>6.1885786435308807</v>
      </c>
      <c r="Y419" s="123">
        <v>5.7630956111190876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8.9718777227881947</v>
      </c>
      <c r="D420" s="99">
        <v>9.0866787890103744</v>
      </c>
      <c r="E420" s="99">
        <v>8.4818482695258695</v>
      </c>
      <c r="F420" s="99">
        <v>8.234247254187494</v>
      </c>
      <c r="G420" s="99">
        <v>7.9875319279493144</v>
      </c>
      <c r="H420" s="99">
        <v>7.8800188805010185</v>
      </c>
      <c r="I420" s="99">
        <v>8.2620612086323639</v>
      </c>
      <c r="J420" s="99">
        <v>7.7000688268779784</v>
      </c>
      <c r="K420" s="99">
        <v>7.7450438597332116</v>
      </c>
      <c r="L420" s="99">
        <v>7.8886798679282375</v>
      </c>
      <c r="M420" s="99">
        <v>8.2433835430737066</v>
      </c>
      <c r="N420" s="99">
        <v>8.2995471898197124</v>
      </c>
      <c r="O420" s="99">
        <v>8.2703617132151077</v>
      </c>
      <c r="P420" s="99">
        <v>8.2919524851820992</v>
      </c>
      <c r="Q420" s="99">
        <v>8.2157580978621532</v>
      </c>
      <c r="R420" s="99">
        <v>7.5421156628794668</v>
      </c>
      <c r="S420" s="99">
        <v>8.1827047822307915</v>
      </c>
      <c r="T420" s="99">
        <v>8.0120676794835131</v>
      </c>
      <c r="U420" s="99">
        <v>8.013732447737052</v>
      </c>
      <c r="V420" s="99">
        <v>8.7096997920628478</v>
      </c>
      <c r="W420" s="99">
        <v>8.2951569887473031</v>
      </c>
      <c r="X420" s="99">
        <v>8.2535207890447762</v>
      </c>
      <c r="Y420" s="99">
        <v>7.7242317704341694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7.4650975676907247</v>
      </c>
      <c r="D421" s="110">
        <v>7.3720667097064458</v>
      </c>
      <c r="E421" s="110">
        <v>7.15395534347872</v>
      </c>
      <c r="F421" s="110">
        <v>5.8550972419411265</v>
      </c>
      <c r="G421" s="110">
        <v>6.2985169002489787</v>
      </c>
      <c r="H421" s="110">
        <v>6.3941687187201151</v>
      </c>
      <c r="I421" s="110">
        <v>6.5402435683842874</v>
      </c>
      <c r="J421" s="110">
        <v>6.7589587983378419</v>
      </c>
      <c r="K421" s="110">
        <v>4.7970725554520639</v>
      </c>
      <c r="L421" s="110">
        <v>6.6375856877972232</v>
      </c>
      <c r="M421" s="110">
        <v>6.2617842181463974</v>
      </c>
      <c r="N421" s="110">
        <v>6.8217209382068802</v>
      </c>
      <c r="O421" s="110">
        <v>7.0036611619786928</v>
      </c>
      <c r="P421" s="110">
        <v>5.7205444852898566</v>
      </c>
      <c r="Q421" s="110">
        <v>6.0724947720235045</v>
      </c>
      <c r="R421" s="110">
        <v>5.8989241525753222</v>
      </c>
      <c r="S421" s="110">
        <v>6.0951844897498075</v>
      </c>
      <c r="T421" s="110">
        <v>5.9643263324253279</v>
      </c>
      <c r="U421" s="110">
        <v>5.7623441029683979</v>
      </c>
      <c r="V421" s="110">
        <v>5.895980736860837</v>
      </c>
      <c r="W421" s="110">
        <v>5.455961125752645</v>
      </c>
      <c r="X421" s="110">
        <v>6.0927875782963863</v>
      </c>
      <c r="Y421" s="110">
        <v>5.5539160758574315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105.69964518669808</v>
      </c>
      <c r="D423" s="118">
        <f t="shared" si="194"/>
        <v>98.932815516752186</v>
      </c>
      <c r="E423" s="118">
        <f t="shared" si="194"/>
        <v>93.285131645875396</v>
      </c>
      <c r="F423" s="118">
        <f t="shared" si="194"/>
        <v>71.77041142975618</v>
      </c>
      <c r="G423" s="118">
        <f t="shared" si="194"/>
        <v>82.343878347259476</v>
      </c>
      <c r="H423" s="118">
        <f t="shared" si="194"/>
        <v>87.200070397488986</v>
      </c>
      <c r="I423" s="118">
        <f t="shared" si="194"/>
        <v>84.217136790973882</v>
      </c>
      <c r="J423" s="118">
        <f t="shared" si="194"/>
        <v>90.689786242390326</v>
      </c>
      <c r="K423" s="118">
        <f t="shared" si="194"/>
        <v>92.778300002064753</v>
      </c>
      <c r="L423" s="118">
        <f t="shared" si="194"/>
        <v>98.163683679078773</v>
      </c>
      <c r="M423" s="118">
        <f t="shared" si="194"/>
        <v>78.220842780140941</v>
      </c>
      <c r="N423" s="118">
        <f t="shared" si="194"/>
        <v>86.422890544621382</v>
      </c>
      <c r="O423" s="118">
        <f t="shared" si="194"/>
        <v>91.655711907525998</v>
      </c>
      <c r="P423" s="118">
        <f t="shared" si="194"/>
        <v>71.079211161832589</v>
      </c>
      <c r="Q423" s="118">
        <f t="shared" si="194"/>
        <v>74.712215647458194</v>
      </c>
      <c r="R423" s="118">
        <f t="shared" ref="R423:V423" si="195">R424+R426+R428+R437</f>
        <v>82.892669573234983</v>
      </c>
      <c r="S423" s="118">
        <f t="shared" si="195"/>
        <v>79.904942209970486</v>
      </c>
      <c r="T423" s="118">
        <f t="shared" si="195"/>
        <v>75.934183734427748</v>
      </c>
      <c r="U423" s="118">
        <f t="shared" si="195"/>
        <v>76.187036261983764</v>
      </c>
      <c r="V423" s="118">
        <f t="shared" si="195"/>
        <v>69.718655643598098</v>
      </c>
      <c r="W423" s="118">
        <f t="shared" ref="W423:Y423" si="196">W424+W426+W428+W437</f>
        <v>75.30494843580783</v>
      </c>
      <c r="X423" s="118">
        <f t="shared" si="196"/>
        <v>58.47439996956286</v>
      </c>
      <c r="Y423" s="118">
        <f t="shared" si="196"/>
        <v>54.552024108965306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90.396639060201508</v>
      </c>
      <c r="D424" s="123">
        <f t="shared" si="197"/>
        <v>82.372539090691234</v>
      </c>
      <c r="E424" s="123">
        <f t="shared" si="197"/>
        <v>77.40898459551039</v>
      </c>
      <c r="F424" s="123">
        <f t="shared" si="197"/>
        <v>57.440345144030388</v>
      </c>
      <c r="G424" s="123">
        <f t="shared" si="197"/>
        <v>68.473442286374819</v>
      </c>
      <c r="H424" s="123">
        <f t="shared" si="197"/>
        <v>72.666390953846573</v>
      </c>
      <c r="I424" s="123">
        <f t="shared" si="197"/>
        <v>70.503491853836266</v>
      </c>
      <c r="J424" s="123">
        <f t="shared" si="197"/>
        <v>75.821458726861408</v>
      </c>
      <c r="K424" s="123">
        <f t="shared" si="197"/>
        <v>75.841360574345615</v>
      </c>
      <c r="L424" s="123">
        <f t="shared" si="197"/>
        <v>81.72253968715718</v>
      </c>
      <c r="M424" s="123">
        <f t="shared" si="197"/>
        <v>62.189536842350243</v>
      </c>
      <c r="N424" s="123">
        <f t="shared" si="197"/>
        <v>69.681150561125207</v>
      </c>
      <c r="O424" s="123">
        <f t="shared" si="197"/>
        <v>72.362216093864518</v>
      </c>
      <c r="P424" s="123">
        <f t="shared" si="197"/>
        <v>55.713504326768472</v>
      </c>
      <c r="Q424" s="123">
        <f t="shared" si="197"/>
        <v>57.71292425200469</v>
      </c>
      <c r="R424" s="123">
        <f t="shared" si="197"/>
        <v>60.759680468438425</v>
      </c>
      <c r="S424" s="123">
        <f t="shared" si="197"/>
        <v>56.820835174030982</v>
      </c>
      <c r="T424" s="123">
        <f t="shared" si="197"/>
        <v>52.939829289573041</v>
      </c>
      <c r="U424" s="123">
        <f t="shared" si="197"/>
        <v>52.023348334070867</v>
      </c>
      <c r="V424" s="123">
        <f t="shared" si="197"/>
        <v>45.994984557698523</v>
      </c>
      <c r="W424" s="123">
        <f t="shared" si="197"/>
        <v>50.076535752059009</v>
      </c>
      <c r="X424" s="123">
        <f t="shared" si="197"/>
        <v>43.200419333870244</v>
      </c>
      <c r="Y424" s="123">
        <f t="shared" si="197"/>
        <v>40.94328333445948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90.396639060201508</v>
      </c>
      <c r="D425" s="99">
        <v>82.372539090691234</v>
      </c>
      <c r="E425" s="99">
        <v>77.40898459551039</v>
      </c>
      <c r="F425" s="99">
        <v>57.440345144030388</v>
      </c>
      <c r="G425" s="99">
        <v>68.473442286374819</v>
      </c>
      <c r="H425" s="99">
        <v>72.666390953846573</v>
      </c>
      <c r="I425" s="99">
        <v>70.503491853836266</v>
      </c>
      <c r="J425" s="99">
        <v>75.821458726861408</v>
      </c>
      <c r="K425" s="99">
        <v>75.841360574345615</v>
      </c>
      <c r="L425" s="99">
        <v>81.72253968715718</v>
      </c>
      <c r="M425" s="99">
        <v>62.189536842350243</v>
      </c>
      <c r="N425" s="99">
        <v>69.681150561125207</v>
      </c>
      <c r="O425" s="99">
        <v>72.362216093864518</v>
      </c>
      <c r="P425" s="99">
        <v>55.713504326768472</v>
      </c>
      <c r="Q425" s="99">
        <v>57.71292425200469</v>
      </c>
      <c r="R425" s="99">
        <v>60.759680468438425</v>
      </c>
      <c r="S425" s="99">
        <v>56.820835174030982</v>
      </c>
      <c r="T425" s="99">
        <v>52.939829289573041</v>
      </c>
      <c r="U425" s="99">
        <v>52.023348334070867</v>
      </c>
      <c r="V425" s="99">
        <v>45.994984557698523</v>
      </c>
      <c r="W425" s="99">
        <v>50.076535752059009</v>
      </c>
      <c r="X425" s="99">
        <v>43.200419333870244</v>
      </c>
      <c r="Y425" s="99">
        <v>40.94328333445948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0.88697666774337403</v>
      </c>
      <c r="D426" s="123">
        <f t="shared" si="198"/>
        <v>2.2467164970585869</v>
      </c>
      <c r="E426" s="123">
        <f t="shared" si="198"/>
        <v>1.4854049555837396</v>
      </c>
      <c r="F426" s="123">
        <f t="shared" si="198"/>
        <v>0.60836279732881471</v>
      </c>
      <c r="G426" s="123">
        <f t="shared" si="198"/>
        <v>0.72050090559960311</v>
      </c>
      <c r="H426" s="123">
        <f t="shared" si="198"/>
        <v>1.2195091144390344</v>
      </c>
      <c r="I426" s="123">
        <f t="shared" si="198"/>
        <v>0.27253129656809078</v>
      </c>
      <c r="J426" s="123">
        <f t="shared" si="198"/>
        <v>1.4305710973638432</v>
      </c>
      <c r="K426" s="123">
        <f t="shared" si="198"/>
        <v>5.1944288592624064</v>
      </c>
      <c r="L426" s="123">
        <f t="shared" si="198"/>
        <v>3.1162294077898323</v>
      </c>
      <c r="M426" s="123">
        <f t="shared" si="198"/>
        <v>2.2280129535015356</v>
      </c>
      <c r="N426" s="123">
        <f t="shared" si="198"/>
        <v>2.0274122919280417</v>
      </c>
      <c r="O426" s="123">
        <f t="shared" si="198"/>
        <v>3.9895619440978658</v>
      </c>
      <c r="P426" s="123">
        <f t="shared" si="198"/>
        <v>1.7627422788918374</v>
      </c>
      <c r="Q426" s="123">
        <f t="shared" si="198"/>
        <v>2.7851762239377407</v>
      </c>
      <c r="R426" s="123">
        <f t="shared" si="198"/>
        <v>7.9919545467729414</v>
      </c>
      <c r="S426" s="123">
        <f t="shared" si="198"/>
        <v>8.0957692019566583</v>
      </c>
      <c r="T426" s="123">
        <f t="shared" si="198"/>
        <v>7.9567214942603401</v>
      </c>
      <c r="U426" s="123">
        <f t="shared" si="198"/>
        <v>9.3477744819179112</v>
      </c>
      <c r="V426" s="123">
        <f t="shared" si="198"/>
        <v>8.2874258259505371</v>
      </c>
      <c r="W426" s="123">
        <f t="shared" si="198"/>
        <v>10.466503266341435</v>
      </c>
      <c r="X426" s="123">
        <f t="shared" si="198"/>
        <v>2.447153812507556</v>
      </c>
      <c r="Y426" s="123">
        <f t="shared" si="198"/>
        <v>1.7295973991103923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0.88697666774337403</v>
      </c>
      <c r="D427" s="99">
        <f>RES_hhdet_in_tess!D147</f>
        <v>2.2467164970585869</v>
      </c>
      <c r="E427" s="99">
        <f>RES_hhdet_in_tess!E147</f>
        <v>1.4854049555837396</v>
      </c>
      <c r="F427" s="99">
        <f>RES_hhdet_in_tess!F147</f>
        <v>0.60836279732881471</v>
      </c>
      <c r="G427" s="99">
        <f>RES_hhdet_in_tess!G147</f>
        <v>0.72050090559960311</v>
      </c>
      <c r="H427" s="99">
        <f>RES_hhdet_in_tess!H147</f>
        <v>1.2195091144390344</v>
      </c>
      <c r="I427" s="99">
        <f>RES_hhdet_in_tess!I147</f>
        <v>0.27253129656809078</v>
      </c>
      <c r="J427" s="99">
        <f>RES_hhdet_in_tess!J147</f>
        <v>1.4305710973638432</v>
      </c>
      <c r="K427" s="99">
        <f>RES_hhdet_in_tess!K147</f>
        <v>5.1944288592624064</v>
      </c>
      <c r="L427" s="99">
        <f>RES_hhdet_in_tess!L147</f>
        <v>3.1162294077898323</v>
      </c>
      <c r="M427" s="99">
        <f>RES_hhdet_in_tess!M147</f>
        <v>2.2280129535015356</v>
      </c>
      <c r="N427" s="99">
        <f>RES_hhdet_in_tess!N147</f>
        <v>2.0274122919280417</v>
      </c>
      <c r="O427" s="99">
        <f>RES_hhdet_in_tess!O147</f>
        <v>3.9895619440978658</v>
      </c>
      <c r="P427" s="99">
        <f>RES_hhdet_in_tess!P147</f>
        <v>1.7627422788918374</v>
      </c>
      <c r="Q427" s="99">
        <f>RES_hhdet_in_tess!Q147</f>
        <v>2.7851762239377407</v>
      </c>
      <c r="R427" s="99">
        <f>RES_hhdet_in_tess!R147</f>
        <v>7.9919545467729414</v>
      </c>
      <c r="S427" s="99">
        <f>RES_hhdet_in_tess!S147</f>
        <v>8.0957692019566583</v>
      </c>
      <c r="T427" s="99">
        <f>RES_hhdet_in_tess!T147</f>
        <v>7.9567214942603401</v>
      </c>
      <c r="U427" s="99">
        <f>RES_hhdet_in_tess!U147</f>
        <v>9.3477744819179112</v>
      </c>
      <c r="V427" s="99">
        <f>RES_hhdet_in_tess!V147</f>
        <v>8.2874258259505371</v>
      </c>
      <c r="W427" s="99">
        <f>RES_hhdet_in_tess!W147</f>
        <v>10.466503266341435</v>
      </c>
      <c r="X427" s="99">
        <f>RES_hhdet_in_tess!X147</f>
        <v>2.447153812507556</v>
      </c>
      <c r="Y427" s="99">
        <f>RES_hhdet_in_tess!Y147</f>
        <v>1.7295973991103923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8.7465934827389802</v>
      </c>
      <c r="D428" s="123">
        <v>8.6534468158654647</v>
      </c>
      <c r="E428" s="123">
        <v>8.9854184969302189</v>
      </c>
      <c r="F428" s="123">
        <v>8.9110285597115695</v>
      </c>
      <c r="G428" s="123">
        <v>8.2384675043959863</v>
      </c>
      <c r="H428" s="123">
        <v>8.3759008412429292</v>
      </c>
      <c r="I428" s="123">
        <v>8.3388359162356522</v>
      </c>
      <c r="J428" s="123">
        <v>8.3225618513411135</v>
      </c>
      <c r="K428" s="123">
        <v>7.6331194604064798</v>
      </c>
      <c r="L428" s="123">
        <v>8.2325136826922023</v>
      </c>
      <c r="M428" s="123">
        <v>8.8116953469761121</v>
      </c>
      <c r="N428" s="123">
        <v>9.4005841204930736</v>
      </c>
      <c r="O428" s="123">
        <v>9.8742418170068085</v>
      </c>
      <c r="P428" s="123">
        <v>8.8488577729502715</v>
      </c>
      <c r="Q428" s="123">
        <v>9.2446277063957876</v>
      </c>
      <c r="R428" s="123">
        <v>9.3239757665836613</v>
      </c>
      <c r="S428" s="123">
        <v>9.8887048032089986</v>
      </c>
      <c r="T428" s="123">
        <v>9.9733987673785709</v>
      </c>
      <c r="U428" s="123">
        <v>9.8134685599748046</v>
      </c>
      <c r="V428" s="123">
        <v>10.192120444641908</v>
      </c>
      <c r="W428" s="123">
        <v>9.8607916556898765</v>
      </c>
      <c r="X428" s="123">
        <v>7.3724944182382082</v>
      </c>
      <c r="Y428" s="123">
        <v>6.8771050651935406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8.6799515310563216</v>
      </c>
      <c r="D429" s="99">
        <v>8.920449554336896</v>
      </c>
      <c r="E429" s="99">
        <v>8.6809789378701101</v>
      </c>
      <c r="F429" s="99">
        <v>8.7884568142834709</v>
      </c>
      <c r="G429" s="99">
        <v>8.5680887540917645</v>
      </c>
      <c r="H429" s="99">
        <v>8.3007839232979119</v>
      </c>
      <c r="I429" s="99">
        <v>8.5425230767612135</v>
      </c>
      <c r="J429" s="99">
        <v>7.9810708059218012</v>
      </c>
      <c r="K429" s="99">
        <v>8.0177445346299105</v>
      </c>
      <c r="L429" s="99">
        <v>8.3930815834825019</v>
      </c>
      <c r="M429" s="99">
        <v>9.044472720930262</v>
      </c>
      <c r="N429" s="99">
        <v>9.0674866342297857</v>
      </c>
      <c r="O429" s="99">
        <v>9.0973903561048193</v>
      </c>
      <c r="P429" s="99">
        <v>9.135942920698719</v>
      </c>
      <c r="Q429" s="99">
        <v>9.1210731767724234</v>
      </c>
      <c r="R429" s="99">
        <v>9.2878176654433329</v>
      </c>
      <c r="S429" s="99">
        <v>9.8896721522727233</v>
      </c>
      <c r="T429" s="99">
        <v>9.9993661496423858</v>
      </c>
      <c r="U429" s="99">
        <v>9.7642427844889923</v>
      </c>
      <c r="V429" s="99">
        <v>10.08153394540447</v>
      </c>
      <c r="W429" s="99">
        <v>10.954614723609083</v>
      </c>
      <c r="X429" s="99">
        <v>7.4373364693128385</v>
      </c>
      <c r="Y429" s="99">
        <v>6.6320316002947939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8.7881559256885353</v>
      </c>
      <c r="G430" s="99">
        <v>8.5687486463205502</v>
      </c>
      <c r="H430" s="99">
        <v>8.302115753446877</v>
      </c>
      <c r="I430" s="99">
        <v>8.5471015262967409</v>
      </c>
      <c r="J430" s="99">
        <v>7.9848470012109729</v>
      </c>
      <c r="K430" s="99">
        <v>8.0228339924677314</v>
      </c>
      <c r="L430" s="99">
        <v>8.397925730074542</v>
      </c>
      <c r="M430" s="99">
        <v>9.0504440288997419</v>
      </c>
      <c r="N430" s="99">
        <v>0</v>
      </c>
      <c r="O430" s="99">
        <v>0</v>
      </c>
      <c r="P430" s="99">
        <v>9.1401233561746835</v>
      </c>
      <c r="Q430" s="99">
        <v>9.1235282550386696</v>
      </c>
      <c r="R430" s="99">
        <v>9.2935443913299967</v>
      </c>
      <c r="S430" s="99">
        <v>9.8993407498139483</v>
      </c>
      <c r="T430" s="99">
        <v>10.0136482714518</v>
      </c>
      <c r="U430" s="99">
        <v>9.7739165562389125</v>
      </c>
      <c r="V430" s="99">
        <v>10.07903033709391</v>
      </c>
      <c r="W430" s="99">
        <v>10.959532706260067</v>
      </c>
      <c r="X430" s="99">
        <v>7.4517993286754978</v>
      </c>
      <c r="Y430" s="99">
        <v>6.645616946297098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2.0634539104379632</v>
      </c>
      <c r="G431" s="102">
        <v>1.8305187968870997</v>
      </c>
      <c r="H431" s="102">
        <v>1.6790014441244123</v>
      </c>
      <c r="I431" s="102">
        <v>2.0867483381092873</v>
      </c>
      <c r="J431" s="102">
        <v>1.7915034156129419</v>
      </c>
      <c r="K431" s="102">
        <v>1.6411210253641417</v>
      </c>
      <c r="L431" s="102">
        <v>3.7545215034931645</v>
      </c>
      <c r="M431" s="102">
        <v>1.785678500278135</v>
      </c>
      <c r="N431" s="102">
        <v>0</v>
      </c>
      <c r="O431" s="102">
        <v>0</v>
      </c>
      <c r="P431" s="102">
        <v>1.7507999028031984</v>
      </c>
      <c r="Q431" s="102">
        <v>2.0130508376038843</v>
      </c>
      <c r="R431" s="102">
        <v>1.9326511093349414</v>
      </c>
      <c r="S431" s="102">
        <v>2.3137365260346106</v>
      </c>
      <c r="T431" s="102">
        <v>2.3212596944968991</v>
      </c>
      <c r="U431" s="102">
        <v>2.0674663099808077</v>
      </c>
      <c r="V431" s="102">
        <v>2.1735202409197285</v>
      </c>
      <c r="W431" s="102">
        <v>2.4155537693059386</v>
      </c>
      <c r="X431" s="102">
        <v>0.62521417922750977</v>
      </c>
      <c r="Y431" s="102">
        <v>0.44158208285308814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6.7247020152505712</v>
      </c>
      <c r="G432" s="105">
        <v>6.7382298494334494</v>
      </c>
      <c r="H432" s="105">
        <v>6.6231143093224647</v>
      </c>
      <c r="I432" s="105">
        <v>6.4603531881874527</v>
      </c>
      <c r="J432" s="105">
        <v>6.193343585598031</v>
      </c>
      <c r="K432" s="105">
        <v>6.3817129671035886</v>
      </c>
      <c r="L432" s="105">
        <v>4.6434042265813771</v>
      </c>
      <c r="M432" s="105">
        <v>7.2647655286216066</v>
      </c>
      <c r="N432" s="105">
        <v>0</v>
      </c>
      <c r="O432" s="105">
        <v>0</v>
      </c>
      <c r="P432" s="105">
        <v>7.3893234533714853</v>
      </c>
      <c r="Q432" s="105">
        <v>7.1104774174347849</v>
      </c>
      <c r="R432" s="105">
        <v>7.3608932819950557</v>
      </c>
      <c r="S432" s="105">
        <v>7.5856042237793382</v>
      </c>
      <c r="T432" s="105">
        <v>7.6923885769548983</v>
      </c>
      <c r="U432" s="105">
        <v>7.7064502462581057</v>
      </c>
      <c r="V432" s="105">
        <v>7.905510096174182</v>
      </c>
      <c r="W432" s="105">
        <v>8.5439789369541241</v>
      </c>
      <c r="X432" s="105">
        <v>6.8265851494479888</v>
      </c>
      <c r="Y432" s="105">
        <v>6.2040348634440106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8.7545685679413356</v>
      </c>
      <c r="D433" s="102">
        <v>8.6305573080938753</v>
      </c>
      <c r="E433" s="102">
        <v>9.0108140980325366</v>
      </c>
      <c r="F433" s="102">
        <v>8.922822579665155</v>
      </c>
      <c r="G433" s="102">
        <v>8.2048500609286776</v>
      </c>
      <c r="H433" s="102">
        <v>8.3818750013259624</v>
      </c>
      <c r="I433" s="102">
        <v>8.3249608781010682</v>
      </c>
      <c r="J433" s="102">
        <v>8.3362476549065203</v>
      </c>
      <c r="K433" s="102">
        <v>7.6095136801352385</v>
      </c>
      <c r="L433" s="102">
        <v>8.2251471261828097</v>
      </c>
      <c r="M433" s="102">
        <v>8.8013468947238707</v>
      </c>
      <c r="N433" s="102">
        <v>9.4126733141583401</v>
      </c>
      <c r="O433" s="102">
        <v>9.9060099560178756</v>
      </c>
      <c r="P433" s="102">
        <v>8.8381425173971326</v>
      </c>
      <c r="Q433" s="102">
        <v>9.2493978234758725</v>
      </c>
      <c r="R433" s="102">
        <v>9.3252137759645137</v>
      </c>
      <c r="S433" s="102">
        <v>9.8884502703160564</v>
      </c>
      <c r="T433" s="102">
        <v>9.9709258739735418</v>
      </c>
      <c r="U433" s="102">
        <v>9.813730464758045</v>
      </c>
      <c r="V433" s="102">
        <v>10.19525611450227</v>
      </c>
      <c r="W433" s="102">
        <v>9.8353324630319658</v>
      </c>
      <c r="X433" s="102">
        <v>7.3681871111129089</v>
      </c>
      <c r="Y433" s="102">
        <v>6.8796295439232056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8.7544483217891909</v>
      </c>
      <c r="D434" s="105">
        <v>8.6301133229094145</v>
      </c>
      <c r="E434" s="105">
        <v>9.0106145559550193</v>
      </c>
      <c r="F434" s="105">
        <v>8.9229806213466372</v>
      </c>
      <c r="G434" s="105">
        <v>8.2055946964651394</v>
      </c>
      <c r="H434" s="105">
        <v>8.3843494638160436</v>
      </c>
      <c r="I434" s="105">
        <v>8.3293929985644102</v>
      </c>
      <c r="J434" s="105">
        <v>8.3415462108876248</v>
      </c>
      <c r="K434" s="105">
        <v>7.6140492046825941</v>
      </c>
      <c r="L434" s="105">
        <v>8.2300999356677025</v>
      </c>
      <c r="M434" s="105">
        <v>8.8077772095415803</v>
      </c>
      <c r="N434" s="105">
        <v>9.4155314595965631</v>
      </c>
      <c r="O434" s="105">
        <v>9.904065254480038</v>
      </c>
      <c r="P434" s="105">
        <v>8.8362291255440635</v>
      </c>
      <c r="Q434" s="105">
        <v>9.2476737541924106</v>
      </c>
      <c r="R434" s="105">
        <v>9.3252765103897932</v>
      </c>
      <c r="S434" s="105">
        <v>9.8901014063569903</v>
      </c>
      <c r="T434" s="105">
        <v>9.979787182858125</v>
      </c>
      <c r="U434" s="105">
        <v>9.8227722085217639</v>
      </c>
      <c r="V434" s="105">
        <v>10.196631746805114</v>
      </c>
      <c r="W434" s="105">
        <v>9.8352024483849512</v>
      </c>
      <c r="X434" s="105">
        <v>7.382384432101178</v>
      </c>
      <c r="Y434" s="105">
        <v>6.8935634893727231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2.0969051740394877</v>
      </c>
      <c r="D435" s="99">
        <v>1.8871676683291729</v>
      </c>
      <c r="E435" s="99">
        <v>2.1845465964428028</v>
      </c>
      <c r="F435" s="99">
        <v>2.0953751736952069</v>
      </c>
      <c r="G435" s="99">
        <v>1.7518066142068887</v>
      </c>
      <c r="H435" s="99">
        <v>1.694861349538572</v>
      </c>
      <c r="I435" s="99">
        <v>2.0336190856153031</v>
      </c>
      <c r="J435" s="99">
        <v>1.8732191748630029</v>
      </c>
      <c r="K435" s="99">
        <v>1.5546966016157009</v>
      </c>
      <c r="L435" s="99">
        <v>3.6794982105131879</v>
      </c>
      <c r="M435" s="99">
        <v>1.7347125062623745</v>
      </c>
      <c r="N435" s="99">
        <v>2.4037581339222132</v>
      </c>
      <c r="O435" s="99">
        <v>2.6443511173189367</v>
      </c>
      <c r="P435" s="99">
        <v>1.6906936527795611</v>
      </c>
      <c r="Q435" s="99">
        <v>2.0426674987615656</v>
      </c>
      <c r="R435" s="99">
        <v>1.9395691492834293</v>
      </c>
      <c r="S435" s="99">
        <v>2.3127691950258571</v>
      </c>
      <c r="T435" s="99">
        <v>2.3158737283420483</v>
      </c>
      <c r="U435" s="99">
        <v>2.0800714433498113</v>
      </c>
      <c r="V435" s="99">
        <v>2.1999797055200268</v>
      </c>
      <c r="W435" s="99">
        <v>2.1612106507942084</v>
      </c>
      <c r="X435" s="99">
        <v>0.62115430709218367</v>
      </c>
      <c r="Y435" s="99">
        <v>0.47380660653914269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6.6575431477497018</v>
      </c>
      <c r="D436" s="99">
        <v>6.7429456545802395</v>
      </c>
      <c r="E436" s="99">
        <v>6.8260679595122147</v>
      </c>
      <c r="F436" s="99">
        <v>6.8276054476514307</v>
      </c>
      <c r="G436" s="99">
        <v>6.4537880822582512</v>
      </c>
      <c r="H436" s="99">
        <v>6.6894881142774709</v>
      </c>
      <c r="I436" s="99">
        <v>6.2957739129491097</v>
      </c>
      <c r="J436" s="99">
        <v>6.468327036024621</v>
      </c>
      <c r="K436" s="99">
        <v>6.0593526030668938</v>
      </c>
      <c r="L436" s="99">
        <v>4.5506017251545154</v>
      </c>
      <c r="M436" s="99">
        <v>7.0730647032792051</v>
      </c>
      <c r="N436" s="99">
        <v>7.0117733256743504</v>
      </c>
      <c r="O436" s="99">
        <v>7.2597141371611</v>
      </c>
      <c r="P436" s="99">
        <v>7.1455354727645011</v>
      </c>
      <c r="Q436" s="99">
        <v>7.2050062554308445</v>
      </c>
      <c r="R436" s="99">
        <v>7.3857073611063644</v>
      </c>
      <c r="S436" s="99">
        <v>7.5773322113311314</v>
      </c>
      <c r="T436" s="99">
        <v>7.6639134545160763</v>
      </c>
      <c r="U436" s="99">
        <v>7.7427007651719544</v>
      </c>
      <c r="V436" s="99">
        <v>7.9966520412850866</v>
      </c>
      <c r="W436" s="99">
        <v>7.6739917975907437</v>
      </c>
      <c r="X436" s="99">
        <v>6.7612301250089928</v>
      </c>
      <c r="Y436" s="99">
        <v>6.41975688283358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5.6694359760142135</v>
      </c>
      <c r="D437" s="123">
        <v>5.6601131131369007</v>
      </c>
      <c r="E437" s="123">
        <v>5.4053235978510354</v>
      </c>
      <c r="F437" s="123">
        <v>4.8106749286853967</v>
      </c>
      <c r="G437" s="123">
        <v>4.9114676508890627</v>
      </c>
      <c r="H437" s="123">
        <v>4.9382694879604498</v>
      </c>
      <c r="I437" s="123">
        <v>5.1022777243338666</v>
      </c>
      <c r="J437" s="123">
        <v>5.1151945668239751</v>
      </c>
      <c r="K437" s="123">
        <v>4.1093911080502616</v>
      </c>
      <c r="L437" s="123">
        <v>5.0924009014395573</v>
      </c>
      <c r="M437" s="123">
        <v>4.9915976373130455</v>
      </c>
      <c r="N437" s="123">
        <v>5.3137435710750536</v>
      </c>
      <c r="O437" s="123">
        <v>5.4296920525567973</v>
      </c>
      <c r="P437" s="123">
        <v>4.7541067832220101</v>
      </c>
      <c r="Q437" s="123">
        <v>4.969487465119979</v>
      </c>
      <c r="R437" s="123">
        <v>4.8170587914399636</v>
      </c>
      <c r="S437" s="123">
        <v>5.0996330307738429</v>
      </c>
      <c r="T437" s="123">
        <v>5.0642341832157935</v>
      </c>
      <c r="U437" s="123">
        <v>5.0024448860201822</v>
      </c>
      <c r="V437" s="123">
        <v>5.2441248153071269</v>
      </c>
      <c r="W437" s="123">
        <v>4.9011177617175159</v>
      </c>
      <c r="X437" s="123">
        <v>5.4543324049468493</v>
      </c>
      <c r="Y437" s="123">
        <v>5.0020383102018942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5.545934436487336</v>
      </c>
      <c r="D438" s="99">
        <v>5.6178920785662267</v>
      </c>
      <c r="E438" s="99">
        <v>5.2448797931481073</v>
      </c>
      <c r="F438" s="99">
        <v>5.0926725771745973</v>
      </c>
      <c r="G438" s="99">
        <v>4.9409591431478743</v>
      </c>
      <c r="H438" s="99">
        <v>4.8753153226730204</v>
      </c>
      <c r="I438" s="99">
        <v>5.1125862749430011</v>
      </c>
      <c r="J438" s="99">
        <v>4.765666393751089</v>
      </c>
      <c r="K438" s="99">
        <v>4.7943496556341714</v>
      </c>
      <c r="L438" s="99">
        <v>4.8841270448382339</v>
      </c>
      <c r="M438" s="99">
        <v>5.1044204609106956</v>
      </c>
      <c r="N438" s="99">
        <v>5.1395834731171783</v>
      </c>
      <c r="O438" s="99">
        <v>5.1217397558787408</v>
      </c>
      <c r="P438" s="99">
        <v>5.1357532901222154</v>
      </c>
      <c r="Q438" s="99">
        <v>5.091152648655676</v>
      </c>
      <c r="R438" s="99">
        <v>4.6799581904226919</v>
      </c>
      <c r="S438" s="99">
        <v>5.0870141404602398</v>
      </c>
      <c r="T438" s="99">
        <v>4.9912074218378049</v>
      </c>
      <c r="U438" s="99">
        <v>5.0016156836225463</v>
      </c>
      <c r="V438" s="99">
        <v>5.443217047022415</v>
      </c>
      <c r="W438" s="99">
        <v>5.1874521942187908</v>
      </c>
      <c r="X438" s="99">
        <v>5.1645983177024393</v>
      </c>
      <c r="Y438" s="99">
        <v>4.833696381397262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5.7577316712719782</v>
      </c>
      <c r="D439" s="110">
        <v>5.6949961539555911</v>
      </c>
      <c r="E439" s="110">
        <v>5.5356666887571633</v>
      </c>
      <c r="F439" s="110">
        <v>4.538167968462024</v>
      </c>
      <c r="G439" s="110">
        <v>4.8903057233456053</v>
      </c>
      <c r="H439" s="110">
        <v>4.9734565701184152</v>
      </c>
      <c r="I439" s="110">
        <v>5.0965470003503208</v>
      </c>
      <c r="J439" s="110">
        <v>5.2774771202883315</v>
      </c>
      <c r="K439" s="110">
        <v>3.7537477763972609</v>
      </c>
      <c r="L439" s="110">
        <v>5.2062404023423072</v>
      </c>
      <c r="M439" s="110">
        <v>4.9280363511484904</v>
      </c>
      <c r="N439" s="110">
        <v>5.393414828606069</v>
      </c>
      <c r="O439" s="110">
        <v>5.5725048224790017</v>
      </c>
      <c r="P439" s="110">
        <v>4.5896547817923059</v>
      </c>
      <c r="Q439" s="110">
        <v>4.9243212907895018</v>
      </c>
      <c r="R439" s="110">
        <v>4.8526933342665091</v>
      </c>
      <c r="S439" s="110">
        <v>5.103519917366194</v>
      </c>
      <c r="T439" s="110">
        <v>5.0881032067912599</v>
      </c>
      <c r="U439" s="110">
        <v>5.0027235673973562</v>
      </c>
      <c r="V439" s="110">
        <v>5.1928160350285975</v>
      </c>
      <c r="W439" s="110">
        <v>4.8566006147909704</v>
      </c>
      <c r="X439" s="110">
        <v>5.4677729446308225</v>
      </c>
      <c r="Y439" s="110">
        <v>5.0199940682787343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1.1839517901454339</v>
      </c>
      <c r="D441" s="118">
        <f t="shared" si="199"/>
        <v>1.1872005627696831</v>
      </c>
      <c r="E441" s="118">
        <f t="shared" si="199"/>
        <v>1.1031454199706261</v>
      </c>
      <c r="F441" s="118">
        <f t="shared" si="199"/>
        <v>1.1949255787234676</v>
      </c>
      <c r="G441" s="118">
        <f t="shared" si="199"/>
        <v>1.039954776884384</v>
      </c>
      <c r="H441" s="118">
        <f t="shared" si="199"/>
        <v>0.86423906756921121</v>
      </c>
      <c r="I441" s="118">
        <f t="shared" si="199"/>
        <v>0.85698064297222021</v>
      </c>
      <c r="J441" s="118">
        <f t="shared" si="199"/>
        <v>0.66600410043053115</v>
      </c>
      <c r="K441" s="118">
        <f t="shared" si="199"/>
        <v>0.76018398899564166</v>
      </c>
      <c r="L441" s="118">
        <f t="shared" si="199"/>
        <v>0.74508675474600849</v>
      </c>
      <c r="M441" s="118">
        <f t="shared" si="199"/>
        <v>0.79408017348626947</v>
      </c>
      <c r="N441" s="118">
        <f t="shared" si="199"/>
        <v>0.70073313250286751</v>
      </c>
      <c r="O441" s="118">
        <f t="shared" si="199"/>
        <v>0.71091445288813293</v>
      </c>
      <c r="P441" s="118">
        <f t="shared" si="199"/>
        <v>0.67229794530681897</v>
      </c>
      <c r="Q441" s="118">
        <f t="shared" si="199"/>
        <v>0.60365723345409372</v>
      </c>
      <c r="R441" s="118">
        <f t="shared" ref="R441:V441" si="200">R442+R444+R446+R455</f>
        <v>0.44555002916623043</v>
      </c>
      <c r="S441" s="118">
        <f t="shared" si="200"/>
        <v>0.54148544233356899</v>
      </c>
      <c r="T441" s="118">
        <f t="shared" si="200"/>
        <v>0.53769379030574493</v>
      </c>
      <c r="U441" s="118">
        <f t="shared" si="200"/>
        <v>0.54424504404532192</v>
      </c>
      <c r="V441" s="118">
        <f t="shared" si="200"/>
        <v>0.48685673703083232</v>
      </c>
      <c r="W441" s="118">
        <f t="shared" ref="W441:Y441" si="201">W442+W444+W446+W455</f>
        <v>0.32298910960019372</v>
      </c>
      <c r="X441" s="118">
        <f t="shared" si="201"/>
        <v>0.10722161036812203</v>
      </c>
      <c r="Y441" s="118">
        <f t="shared" si="201"/>
        <v>0.20736620606206477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0.33431276701387685</v>
      </c>
      <c r="D446" s="123">
        <v>0.25335719499962206</v>
      </c>
      <c r="E446" s="123">
        <v>0.23949986202405987</v>
      </c>
      <c r="F446" s="123">
        <v>0.27568708415255122</v>
      </c>
      <c r="G446" s="123">
        <v>0.28191687885038297</v>
      </c>
      <c r="H446" s="123">
        <v>0.22245223983604268</v>
      </c>
      <c r="I446" s="123">
        <v>0.18640922718416952</v>
      </c>
      <c r="J446" s="123">
        <v>0.11139254223214992</v>
      </c>
      <c r="K446" s="123">
        <v>0.15889146294139239</v>
      </c>
      <c r="L446" s="123">
        <v>0.11177078318183367</v>
      </c>
      <c r="M446" s="123">
        <v>0.11928714667369979</v>
      </c>
      <c r="N446" s="123">
        <v>0.10897714380475457</v>
      </c>
      <c r="O446" s="123">
        <v>0.11570042888984042</v>
      </c>
      <c r="P446" s="123">
        <v>0.10507101996934626</v>
      </c>
      <c r="Q446" s="123">
        <v>9.8396991825735428E-2</v>
      </c>
      <c r="R446" s="123">
        <v>9.211016330155132E-2</v>
      </c>
      <c r="S446" s="123">
        <v>0.10376720522269214</v>
      </c>
      <c r="T446" s="123">
        <v>8.9355080867468864E-2</v>
      </c>
      <c r="U446" s="123">
        <v>8.6334710089051775E-2</v>
      </c>
      <c r="V446" s="123">
        <v>8.1450284409652407E-2</v>
      </c>
      <c r="W446" s="123">
        <v>6.9446719335369902E-2</v>
      </c>
      <c r="X446" s="123">
        <v>2.4103633219230643E-2</v>
      </c>
      <c r="Y446" s="123">
        <v>3.8250696169457726E-2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3.1292505583224375</v>
      </c>
      <c r="D447" s="99">
        <v>3.2071915673420124</v>
      </c>
      <c r="E447" s="99">
        <v>3.1114383951460352</v>
      </c>
      <c r="F447" s="99">
        <v>3.1400845206345247</v>
      </c>
      <c r="G447" s="99">
        <v>3.0507253780441759</v>
      </c>
      <c r="H447" s="99">
        <v>2.9444220038240747</v>
      </c>
      <c r="I447" s="99">
        <v>3.0176611087496998</v>
      </c>
      <c r="J447" s="99">
        <v>2.8058535008676686</v>
      </c>
      <c r="K447" s="99">
        <v>2.8027742841175192</v>
      </c>
      <c r="L447" s="99">
        <v>2.9146069615725274</v>
      </c>
      <c r="M447" s="99">
        <v>3.0990923763753857</v>
      </c>
      <c r="N447" s="99">
        <v>3.0404079400923085</v>
      </c>
      <c r="O447" s="99">
        <v>2.9577864866047565</v>
      </c>
      <c r="P447" s="99">
        <v>2.8648111035046129</v>
      </c>
      <c r="Q447" s="99">
        <v>2.7715097503391863</v>
      </c>
      <c r="R447" s="99">
        <v>2.7665515082278769</v>
      </c>
      <c r="S447" s="99">
        <v>2.8927382197576423</v>
      </c>
      <c r="T447" s="99">
        <v>2.8783213804324079</v>
      </c>
      <c r="U447" s="99">
        <v>2.7730907100347011</v>
      </c>
      <c r="V447" s="99">
        <v>2.8334029454672431</v>
      </c>
      <c r="W447" s="99">
        <v>3.0592107100925676</v>
      </c>
      <c r="X447" s="99">
        <v>2.067971460791576</v>
      </c>
      <c r="Y447" s="99">
        <v>1.8400185664767166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0.73726478039675047</v>
      </c>
      <c r="G448" s="99">
        <v>0.65176847590233999</v>
      </c>
      <c r="H448" s="99">
        <v>0.59556890556526898</v>
      </c>
      <c r="I448" s="99">
        <v>0.73714747353634658</v>
      </c>
      <c r="J448" s="99">
        <v>0.62982728167055568</v>
      </c>
      <c r="K448" s="99">
        <v>0.57368899534630879</v>
      </c>
      <c r="L448" s="99">
        <v>1.3038065223851221</v>
      </c>
      <c r="M448" s="99">
        <v>0.61186348807962432</v>
      </c>
      <c r="N448" s="99">
        <v>0</v>
      </c>
      <c r="O448" s="99">
        <v>0</v>
      </c>
      <c r="P448" s="99">
        <v>0.54900857471445308</v>
      </c>
      <c r="Q448" s="99">
        <v>0.61168131383437496</v>
      </c>
      <c r="R448" s="99">
        <v>0.57567655115607219</v>
      </c>
      <c r="S448" s="99">
        <v>0.67677006641433313</v>
      </c>
      <c r="T448" s="99">
        <v>0.66817549314817049</v>
      </c>
      <c r="U448" s="99">
        <v>0.58717012102823796</v>
      </c>
      <c r="V448" s="99">
        <v>0.61086523995308084</v>
      </c>
      <c r="W448" s="99">
        <v>0.67457305878034657</v>
      </c>
      <c r="X448" s="99">
        <v>0.17384248848488326</v>
      </c>
      <c r="Y448" s="99">
        <v>0.12251437870667345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0.73726478039675047</v>
      </c>
      <c r="G449" s="102">
        <v>0.65176847590233999</v>
      </c>
      <c r="H449" s="102">
        <v>0.59556890556526898</v>
      </c>
      <c r="I449" s="102">
        <v>0.73714747353634658</v>
      </c>
      <c r="J449" s="102">
        <v>0.62982728167055568</v>
      </c>
      <c r="K449" s="102">
        <v>0.57368899534630879</v>
      </c>
      <c r="L449" s="102">
        <v>1.3038065223851221</v>
      </c>
      <c r="M449" s="102">
        <v>0.61186348807962432</v>
      </c>
      <c r="N449" s="102">
        <v>0</v>
      </c>
      <c r="O449" s="102">
        <v>0</v>
      </c>
      <c r="P449" s="102">
        <v>0.54900857471445308</v>
      </c>
      <c r="Q449" s="102">
        <v>0.61168131383437496</v>
      </c>
      <c r="R449" s="102">
        <v>0.57567655115607219</v>
      </c>
      <c r="S449" s="102">
        <v>0.67677006641433313</v>
      </c>
      <c r="T449" s="102">
        <v>0.66817549314817049</v>
      </c>
      <c r="U449" s="102">
        <v>0.58717012102823796</v>
      </c>
      <c r="V449" s="102">
        <v>0.61086523995308084</v>
      </c>
      <c r="W449" s="102">
        <v>0.67457305878034657</v>
      </c>
      <c r="X449" s="102">
        <v>0.17384248848488326</v>
      </c>
      <c r="Y449" s="102">
        <v>0.12251437870667345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0.84963902313155715</v>
      </c>
      <c r="D455" s="123">
        <v>0.93384336777006116</v>
      </c>
      <c r="E455" s="123">
        <v>0.86364555794656617</v>
      </c>
      <c r="F455" s="123">
        <v>0.91923849457091644</v>
      </c>
      <c r="G455" s="123">
        <v>0.75803789803400101</v>
      </c>
      <c r="H455" s="123">
        <v>0.64178682773316853</v>
      </c>
      <c r="I455" s="123">
        <v>0.67057141578805068</v>
      </c>
      <c r="J455" s="123">
        <v>0.55461155819838126</v>
      </c>
      <c r="K455" s="123">
        <v>0.60129252605424932</v>
      </c>
      <c r="L455" s="123">
        <v>0.63331597156417485</v>
      </c>
      <c r="M455" s="123">
        <v>0.6747930268125697</v>
      </c>
      <c r="N455" s="123">
        <v>0.59175598869811297</v>
      </c>
      <c r="O455" s="123">
        <v>0.59521402399829249</v>
      </c>
      <c r="P455" s="123">
        <v>0.56722692533747276</v>
      </c>
      <c r="Q455" s="123">
        <v>0.50526024162835825</v>
      </c>
      <c r="R455" s="123">
        <v>0.35343986586467913</v>
      </c>
      <c r="S455" s="123">
        <v>0.43771823711087682</v>
      </c>
      <c r="T455" s="123">
        <v>0.44833870943827608</v>
      </c>
      <c r="U455" s="123">
        <v>0.45791033395627018</v>
      </c>
      <c r="V455" s="123">
        <v>0.40540645262117991</v>
      </c>
      <c r="W455" s="123">
        <v>0.25354239026482384</v>
      </c>
      <c r="X455" s="123">
        <v>8.3117977148891381E-2</v>
      </c>
      <c r="Y455" s="123">
        <v>0.16911550989260704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2.0380517435085661</v>
      </c>
      <c r="D456" s="99">
        <v>2.0641299537115967</v>
      </c>
      <c r="E456" s="99">
        <v>1.9267366529054974</v>
      </c>
      <c r="F456" s="99">
        <v>1.8704916062612313</v>
      </c>
      <c r="G456" s="99">
        <v>1.8144477527529665</v>
      </c>
      <c r="H456" s="99">
        <v>1.7900250888946116</v>
      </c>
      <c r="I456" s="99">
        <v>1.8768098241529281</v>
      </c>
      <c r="J456" s="99">
        <v>1.7491476347136019</v>
      </c>
      <c r="K456" s="99">
        <v>1.7593641631769967</v>
      </c>
      <c r="L456" s="99">
        <v>1.7919925187985786</v>
      </c>
      <c r="M456" s="99">
        <v>1.8725670056446235</v>
      </c>
      <c r="N456" s="99">
        <v>1.8853251396394461</v>
      </c>
      <c r="O456" s="99">
        <v>1.8786953667739443</v>
      </c>
      <c r="P456" s="99">
        <v>1.883599926533966</v>
      </c>
      <c r="Q456" s="99">
        <v>1.8662916095103668</v>
      </c>
      <c r="R456" s="99">
        <v>1.7132669939796998</v>
      </c>
      <c r="S456" s="99">
        <v>1.8587832183315462</v>
      </c>
      <c r="T456" s="99">
        <v>1.8200212940714751</v>
      </c>
      <c r="U456" s="99">
        <v>1.8203994628279494</v>
      </c>
      <c r="V456" s="99">
        <v>1.978495404764997</v>
      </c>
      <c r="W456" s="99">
        <v>1.8843278615638377</v>
      </c>
      <c r="X456" s="99">
        <v>1.8748697824394114</v>
      </c>
      <c r="Y456" s="99">
        <v>1.7546364889718262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3639330</v>
      </c>
      <c r="C5" s="120">
        <v>3676212</v>
      </c>
      <c r="D5" s="120">
        <v>3794345</v>
      </c>
      <c r="E5" s="120">
        <v>3887053</v>
      </c>
      <c r="F5" s="120">
        <v>3899080</v>
      </c>
      <c r="G5" s="120">
        <v>3798378</v>
      </c>
      <c r="H5" s="120">
        <v>3803978</v>
      </c>
      <c r="I5" s="120">
        <v>3822098</v>
      </c>
      <c r="J5" s="120">
        <v>3843376</v>
      </c>
      <c r="K5" s="120">
        <v>3722187</v>
      </c>
      <c r="L5" s="120">
        <v>3665927</v>
      </c>
      <c r="M5" s="120">
        <v>3512898</v>
      </c>
      <c r="N5" s="120">
        <v>3478545</v>
      </c>
      <c r="O5" s="120">
        <v>3440964</v>
      </c>
      <c r="P5" s="120">
        <v>3423390</v>
      </c>
      <c r="Q5" s="120">
        <v>3428874</v>
      </c>
      <c r="R5" s="120">
        <v>3453226</v>
      </c>
      <c r="S5" s="120">
        <v>3444046</v>
      </c>
      <c r="T5" s="120">
        <v>3363300</v>
      </c>
      <c r="U5" s="120">
        <v>3268560</v>
      </c>
      <c r="V5" s="120">
        <v>3203466</v>
      </c>
      <c r="W5" s="120">
        <v>3123178</v>
      </c>
      <c r="X5" s="120">
        <v>3069183</v>
      </c>
      <c r="Y5" s="120">
        <v>2971340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3639330</v>
      </c>
      <c r="C7" s="52">
        <v>3676212</v>
      </c>
      <c r="D7" s="52">
        <v>3794345</v>
      </c>
      <c r="E7" s="52">
        <v>3887053</v>
      </c>
      <c r="F7" s="52">
        <v>3899080</v>
      </c>
      <c r="G7" s="52">
        <v>3798378</v>
      </c>
      <c r="H7" s="52">
        <v>3803978</v>
      </c>
      <c r="I7" s="52">
        <v>3822098</v>
      </c>
      <c r="J7" s="52">
        <v>3843376</v>
      </c>
      <c r="K7" s="52">
        <v>3722187</v>
      </c>
      <c r="L7" s="52">
        <v>3665927</v>
      </c>
      <c r="M7" s="52">
        <v>3512898</v>
      </c>
      <c r="N7" s="52">
        <v>3478545</v>
      </c>
      <c r="O7" s="52">
        <v>3440964</v>
      </c>
      <c r="P7" s="52">
        <v>3423390</v>
      </c>
      <c r="Q7" s="52">
        <v>3428874</v>
      </c>
      <c r="R7" s="52">
        <v>3453226</v>
      </c>
      <c r="S7" s="52">
        <v>3444046</v>
      </c>
      <c r="T7" s="52">
        <v>3363300</v>
      </c>
      <c r="U7" s="52">
        <v>3268560</v>
      </c>
      <c r="V7" s="52">
        <v>3203466</v>
      </c>
      <c r="W7" s="52">
        <v>3123178</v>
      </c>
      <c r="X7" s="52">
        <v>3069183</v>
      </c>
      <c r="Y7" s="52">
        <v>2971340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1184345</v>
      </c>
      <c r="C9" s="52">
        <v>1166643</v>
      </c>
      <c r="D9" s="52">
        <v>1174471</v>
      </c>
      <c r="E9" s="52">
        <v>1149296</v>
      </c>
      <c r="F9" s="52">
        <v>1101888</v>
      </c>
      <c r="G9" s="52">
        <v>1045037</v>
      </c>
      <c r="H9" s="52">
        <v>953019</v>
      </c>
      <c r="I9" s="52">
        <v>899819</v>
      </c>
      <c r="J9" s="52">
        <v>875893</v>
      </c>
      <c r="K9" s="52">
        <v>853526</v>
      </c>
      <c r="L9" s="52">
        <v>802086</v>
      </c>
      <c r="M9" s="52">
        <v>766616</v>
      </c>
      <c r="N9" s="52">
        <v>727319</v>
      </c>
      <c r="O9" s="52">
        <v>701496</v>
      </c>
      <c r="P9" s="52">
        <v>711544</v>
      </c>
      <c r="Q9" s="52">
        <v>719672</v>
      </c>
      <c r="R9" s="52">
        <v>777312</v>
      </c>
      <c r="S9" s="52">
        <v>833118</v>
      </c>
      <c r="T9" s="52">
        <v>812607</v>
      </c>
      <c r="U9" s="52">
        <v>838054</v>
      </c>
      <c r="V9" s="52">
        <v>809542</v>
      </c>
      <c r="W9" s="52">
        <v>862961</v>
      </c>
      <c r="X9" s="52">
        <v>807479</v>
      </c>
      <c r="Y9" s="52">
        <v>777659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412876</v>
      </c>
      <c r="C11" s="52">
        <v>413013</v>
      </c>
      <c r="D11" s="52">
        <v>402695</v>
      </c>
      <c r="E11" s="52">
        <v>388821</v>
      </c>
      <c r="F11" s="52">
        <v>374944</v>
      </c>
      <c r="G11" s="52">
        <v>353528</v>
      </c>
      <c r="H11" s="52">
        <v>329815</v>
      </c>
      <c r="I11" s="52">
        <v>311350</v>
      </c>
      <c r="J11" s="52">
        <v>286822</v>
      </c>
      <c r="K11" s="52">
        <v>259858</v>
      </c>
      <c r="L11" s="52">
        <v>230576</v>
      </c>
      <c r="M11" s="52">
        <v>198582</v>
      </c>
      <c r="N11" s="52">
        <v>170565</v>
      </c>
      <c r="O11" s="52">
        <v>150288</v>
      </c>
      <c r="P11" s="52">
        <v>140479</v>
      </c>
      <c r="Q11" s="52">
        <v>133980</v>
      </c>
      <c r="R11" s="52">
        <v>129576</v>
      </c>
      <c r="S11" s="52">
        <v>125013</v>
      </c>
      <c r="T11" s="52">
        <v>118747</v>
      </c>
      <c r="U11" s="52">
        <v>112530</v>
      </c>
      <c r="V11" s="52">
        <v>106372</v>
      </c>
      <c r="W11" s="52">
        <v>97389</v>
      </c>
      <c r="X11" s="52">
        <v>85219</v>
      </c>
      <c r="Y11" s="52">
        <v>76578</v>
      </c>
      <c r="DA11" s="63" t="s">
        <v>1130</v>
      </c>
    </row>
    <row r="12" spans="1:105" ht="12" customHeight="1" x14ac:dyDescent="0.25">
      <c r="A12" s="97" t="s">
        <v>123</v>
      </c>
      <c r="B12" s="52">
        <v>148</v>
      </c>
      <c r="C12" s="52">
        <v>146</v>
      </c>
      <c r="D12" s="52">
        <v>143</v>
      </c>
      <c r="E12" s="52">
        <v>130</v>
      </c>
      <c r="F12" s="52">
        <v>130</v>
      </c>
      <c r="G12" s="52">
        <v>137</v>
      </c>
      <c r="H12" s="52">
        <v>143</v>
      </c>
      <c r="I12" s="52">
        <v>168</v>
      </c>
      <c r="J12" s="52">
        <v>165</v>
      </c>
      <c r="K12" s="52">
        <v>190</v>
      </c>
      <c r="L12" s="52">
        <v>226</v>
      </c>
      <c r="M12" s="52">
        <v>245</v>
      </c>
      <c r="N12" s="52">
        <v>213</v>
      </c>
      <c r="O12" s="52">
        <v>178</v>
      </c>
      <c r="P12" s="52">
        <v>189</v>
      </c>
      <c r="Q12" s="52">
        <v>168</v>
      </c>
      <c r="R12" s="52">
        <v>171</v>
      </c>
      <c r="S12" s="52">
        <v>164</v>
      </c>
      <c r="T12" s="52">
        <v>162</v>
      </c>
      <c r="U12" s="52">
        <v>158</v>
      </c>
      <c r="V12" s="52">
        <v>152</v>
      </c>
      <c r="W12" s="52">
        <v>161</v>
      </c>
      <c r="X12" s="52">
        <v>148</v>
      </c>
      <c r="Y12" s="52">
        <v>133</v>
      </c>
      <c r="DA12" s="63" t="s">
        <v>1131</v>
      </c>
    </row>
    <row r="13" spans="1:105" ht="12" customHeight="1" x14ac:dyDescent="0.25">
      <c r="A13" s="97" t="s">
        <v>122</v>
      </c>
      <c r="B13" s="52">
        <v>3112235</v>
      </c>
      <c r="C13" s="52">
        <v>3149722</v>
      </c>
      <c r="D13" s="52">
        <v>3279019</v>
      </c>
      <c r="E13" s="52">
        <v>3380627</v>
      </c>
      <c r="F13" s="52">
        <v>3403027</v>
      </c>
      <c r="G13" s="52">
        <v>3319258</v>
      </c>
      <c r="H13" s="52">
        <v>3324954</v>
      </c>
      <c r="I13" s="52">
        <v>3327687</v>
      </c>
      <c r="J13" s="52">
        <v>3347845</v>
      </c>
      <c r="K13" s="52">
        <v>3225945</v>
      </c>
      <c r="L13" s="52">
        <v>3113130</v>
      </c>
      <c r="M13" s="52">
        <v>2948732</v>
      </c>
      <c r="N13" s="52">
        <v>2920323</v>
      </c>
      <c r="O13" s="52">
        <v>2907704</v>
      </c>
      <c r="P13" s="52">
        <v>2889814</v>
      </c>
      <c r="Q13" s="52">
        <v>2893429</v>
      </c>
      <c r="R13" s="52">
        <v>2905840</v>
      </c>
      <c r="S13" s="52">
        <v>2902968</v>
      </c>
      <c r="T13" s="52">
        <v>2820224</v>
      </c>
      <c r="U13" s="52">
        <v>2731158</v>
      </c>
      <c r="V13" s="52">
        <v>2681923</v>
      </c>
      <c r="W13" s="52">
        <v>2600762</v>
      </c>
      <c r="X13" s="52">
        <v>2513324</v>
      </c>
      <c r="Y13" s="52">
        <v>2413967</v>
      </c>
      <c r="DA13" s="63" t="s">
        <v>1132</v>
      </c>
    </row>
    <row r="14" spans="1:105" ht="12" customHeight="1" x14ac:dyDescent="0.25">
      <c r="A14" s="97" t="s">
        <v>121</v>
      </c>
      <c r="B14" s="52">
        <v>114071</v>
      </c>
      <c r="C14" s="52">
        <v>113331</v>
      </c>
      <c r="D14" s="52">
        <v>112488</v>
      </c>
      <c r="E14" s="52">
        <v>117475</v>
      </c>
      <c r="F14" s="52">
        <v>120979</v>
      </c>
      <c r="G14" s="52">
        <v>125455</v>
      </c>
      <c r="H14" s="52">
        <v>149066</v>
      </c>
      <c r="I14" s="52">
        <v>182893</v>
      </c>
      <c r="J14" s="52">
        <v>208544</v>
      </c>
      <c r="K14" s="52">
        <v>236194</v>
      </c>
      <c r="L14" s="52">
        <v>321995</v>
      </c>
      <c r="M14" s="52">
        <v>365339</v>
      </c>
      <c r="N14" s="52">
        <v>387444</v>
      </c>
      <c r="O14" s="52">
        <v>382794</v>
      </c>
      <c r="P14" s="52">
        <v>392908</v>
      </c>
      <c r="Q14" s="52">
        <v>401297</v>
      </c>
      <c r="R14" s="52">
        <v>417639</v>
      </c>
      <c r="S14" s="52">
        <v>415901</v>
      </c>
      <c r="T14" s="52">
        <v>424167</v>
      </c>
      <c r="U14" s="52">
        <v>424714</v>
      </c>
      <c r="V14" s="52">
        <v>415019</v>
      </c>
      <c r="W14" s="52">
        <v>424866</v>
      </c>
      <c r="X14" s="52">
        <v>470492</v>
      </c>
      <c r="Y14" s="52">
        <v>480662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1661551</v>
      </c>
      <c r="C16" s="52">
        <v>1654408</v>
      </c>
      <c r="D16" s="52">
        <v>1705521</v>
      </c>
      <c r="E16" s="52">
        <v>1742609</v>
      </c>
      <c r="F16" s="52">
        <v>1770457</v>
      </c>
      <c r="G16" s="52">
        <v>1705119</v>
      </c>
      <c r="H16" s="52">
        <v>1639099</v>
      </c>
      <c r="I16" s="52">
        <v>1600861</v>
      </c>
      <c r="J16" s="52">
        <v>1545812</v>
      </c>
      <c r="K16" s="52">
        <v>1444629</v>
      </c>
      <c r="L16" s="52">
        <v>1367707</v>
      </c>
      <c r="M16" s="52">
        <v>1269393</v>
      </c>
      <c r="N16" s="52">
        <v>1198656</v>
      </c>
      <c r="O16" s="52">
        <v>1156571</v>
      </c>
      <c r="P16" s="52">
        <v>1130722</v>
      </c>
      <c r="Q16" s="52">
        <v>1096542</v>
      </c>
      <c r="R16" s="52">
        <v>1032285</v>
      </c>
      <c r="S16" s="52">
        <v>972393</v>
      </c>
      <c r="T16" s="52">
        <v>904052</v>
      </c>
      <c r="U16" s="52">
        <v>845531</v>
      </c>
      <c r="V16" s="52">
        <v>782156</v>
      </c>
      <c r="W16" s="52">
        <v>694980</v>
      </c>
      <c r="X16" s="52">
        <v>585605</v>
      </c>
      <c r="Y16" s="52">
        <v>503201</v>
      </c>
      <c r="DA16" s="63" t="s">
        <v>1134</v>
      </c>
    </row>
    <row r="17" spans="1:105" ht="12" customHeight="1" x14ac:dyDescent="0.25">
      <c r="A17" s="109" t="s">
        <v>120</v>
      </c>
      <c r="B17" s="36">
        <v>1977779</v>
      </c>
      <c r="C17" s="36">
        <v>2021804</v>
      </c>
      <c r="D17" s="36">
        <v>2088824</v>
      </c>
      <c r="E17" s="36">
        <v>2144444</v>
      </c>
      <c r="F17" s="36">
        <v>2128623</v>
      </c>
      <c r="G17" s="36">
        <v>2093259</v>
      </c>
      <c r="H17" s="36">
        <v>2164879</v>
      </c>
      <c r="I17" s="36">
        <v>2221237</v>
      </c>
      <c r="J17" s="36">
        <v>2297564</v>
      </c>
      <c r="K17" s="36">
        <v>2277558</v>
      </c>
      <c r="L17" s="36">
        <v>2298220</v>
      </c>
      <c r="M17" s="36">
        <v>2243505</v>
      </c>
      <c r="N17" s="36">
        <v>2279889</v>
      </c>
      <c r="O17" s="36">
        <v>2284393</v>
      </c>
      <c r="P17" s="36">
        <v>2292668</v>
      </c>
      <c r="Q17" s="36">
        <v>2332332</v>
      </c>
      <c r="R17" s="36">
        <v>2420941</v>
      </c>
      <c r="S17" s="36">
        <v>2471653</v>
      </c>
      <c r="T17" s="36">
        <v>2459248</v>
      </c>
      <c r="U17" s="36">
        <v>2423029</v>
      </c>
      <c r="V17" s="36">
        <v>2421310</v>
      </c>
      <c r="W17" s="36">
        <v>2428198</v>
      </c>
      <c r="X17" s="36">
        <v>2483578</v>
      </c>
      <c r="Y17" s="36">
        <v>2468139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284323</v>
      </c>
      <c r="D21" s="52">
        <v>284401</v>
      </c>
      <c r="E21" s="52">
        <v>284970</v>
      </c>
      <c r="F21" s="52">
        <v>286592</v>
      </c>
      <c r="G21" s="52">
        <v>289809</v>
      </c>
      <c r="H21" s="52">
        <v>295051</v>
      </c>
      <c r="I21" s="52">
        <v>302647</v>
      </c>
      <c r="J21" s="52">
        <v>313018</v>
      </c>
      <c r="K21" s="52">
        <v>326628</v>
      </c>
      <c r="L21" s="52">
        <v>343933</v>
      </c>
      <c r="M21" s="52">
        <v>365287</v>
      </c>
      <c r="N21" s="52">
        <v>391080</v>
      </c>
      <c r="O21" s="52">
        <v>364800</v>
      </c>
      <c r="P21" s="52">
        <v>173197</v>
      </c>
      <c r="Q21" s="52">
        <v>214783</v>
      </c>
      <c r="R21" s="52">
        <v>262362</v>
      </c>
      <c r="S21" s="52">
        <v>316287</v>
      </c>
      <c r="T21" s="52">
        <v>312883</v>
      </c>
      <c r="U21" s="52">
        <v>292407</v>
      </c>
      <c r="V21" s="52">
        <v>273917</v>
      </c>
      <c r="W21" s="52">
        <v>268539</v>
      </c>
      <c r="X21" s="52">
        <v>284102</v>
      </c>
      <c r="Y21" s="52">
        <v>279018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185054</v>
      </c>
      <c r="D23" s="52">
        <v>185381</v>
      </c>
      <c r="E23" s="52">
        <v>187719</v>
      </c>
      <c r="F23" s="52">
        <v>194223</v>
      </c>
      <c r="G23" s="52">
        <v>208143</v>
      </c>
      <c r="H23" s="52">
        <v>229743</v>
      </c>
      <c r="I23" s="52">
        <v>153381</v>
      </c>
      <c r="J23" s="52">
        <v>110130</v>
      </c>
      <c r="K23" s="52">
        <v>162068</v>
      </c>
      <c r="L23" s="52">
        <v>160942</v>
      </c>
      <c r="M23" s="52">
        <v>145921</v>
      </c>
      <c r="N23" s="52">
        <v>135537</v>
      </c>
      <c r="O23" s="52">
        <v>165285</v>
      </c>
      <c r="P23" s="52">
        <v>103210</v>
      </c>
      <c r="Q23" s="52">
        <v>98629</v>
      </c>
      <c r="R23" s="52">
        <v>102052</v>
      </c>
      <c r="S23" s="52">
        <v>123586</v>
      </c>
      <c r="T23" s="52">
        <v>142859</v>
      </c>
      <c r="U23" s="52">
        <v>133129</v>
      </c>
      <c r="V23" s="52">
        <v>115920</v>
      </c>
      <c r="W23" s="52">
        <v>147684</v>
      </c>
      <c r="X23" s="52">
        <v>128258</v>
      </c>
      <c r="Y23" s="52">
        <v>155297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64512</v>
      </c>
      <c r="D25" s="52">
        <v>64638</v>
      </c>
      <c r="E25" s="52">
        <v>65502</v>
      </c>
      <c r="F25" s="52">
        <v>67752</v>
      </c>
      <c r="G25" s="52">
        <v>72013</v>
      </c>
      <c r="H25" s="52">
        <v>78890</v>
      </c>
      <c r="I25" s="52">
        <v>50289</v>
      </c>
      <c r="J25" s="52">
        <v>45951</v>
      </c>
      <c r="K25" s="52">
        <v>55988</v>
      </c>
      <c r="L25" s="52">
        <v>52157</v>
      </c>
      <c r="M25" s="52">
        <v>50883</v>
      </c>
      <c r="N25" s="52">
        <v>49665</v>
      </c>
      <c r="O25" s="52">
        <v>42523</v>
      </c>
      <c r="P25" s="52">
        <v>25995</v>
      </c>
      <c r="Q25" s="52">
        <v>24786</v>
      </c>
      <c r="R25" s="52">
        <v>23327</v>
      </c>
      <c r="S25" s="52">
        <v>24623</v>
      </c>
      <c r="T25" s="52">
        <v>21778</v>
      </c>
      <c r="U25" s="52">
        <v>20524</v>
      </c>
      <c r="V25" s="52">
        <v>20412</v>
      </c>
      <c r="W25" s="52">
        <v>19031</v>
      </c>
      <c r="X25" s="52">
        <v>17418</v>
      </c>
      <c r="Y25" s="52">
        <v>17526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23</v>
      </c>
      <c r="D26" s="52">
        <v>23</v>
      </c>
      <c r="E26" s="52">
        <v>23</v>
      </c>
      <c r="F26" s="52">
        <v>24</v>
      </c>
      <c r="G26" s="52">
        <v>25</v>
      </c>
      <c r="H26" s="52">
        <v>28</v>
      </c>
      <c r="I26" s="52">
        <v>17</v>
      </c>
      <c r="J26" s="52">
        <v>16</v>
      </c>
      <c r="K26" s="52">
        <v>21</v>
      </c>
      <c r="L26" s="52">
        <v>22</v>
      </c>
      <c r="M26" s="52">
        <v>22</v>
      </c>
      <c r="N26" s="52">
        <v>32</v>
      </c>
      <c r="O26" s="52">
        <v>35</v>
      </c>
      <c r="P26" s="52">
        <v>27</v>
      </c>
      <c r="Q26" s="52">
        <v>37</v>
      </c>
      <c r="R26" s="52">
        <v>29</v>
      </c>
      <c r="S26" s="52">
        <v>43</v>
      </c>
      <c r="T26" s="52">
        <v>32</v>
      </c>
      <c r="U26" s="52">
        <v>18</v>
      </c>
      <c r="V26" s="52">
        <v>11</v>
      </c>
      <c r="W26" s="52">
        <v>20</v>
      </c>
      <c r="X26" s="52">
        <v>29</v>
      </c>
      <c r="Y26" s="52">
        <v>25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486287</v>
      </c>
      <c r="D27" s="52">
        <v>487309</v>
      </c>
      <c r="E27" s="52">
        <v>494652</v>
      </c>
      <c r="F27" s="52">
        <v>515317</v>
      </c>
      <c r="G27" s="52">
        <v>556223</v>
      </c>
      <c r="H27" s="52">
        <v>623649</v>
      </c>
      <c r="I27" s="52">
        <v>431802</v>
      </c>
      <c r="J27" s="52">
        <v>455108</v>
      </c>
      <c r="K27" s="52">
        <v>556186</v>
      </c>
      <c r="L27" s="52">
        <v>576585</v>
      </c>
      <c r="M27" s="52">
        <v>562257</v>
      </c>
      <c r="N27" s="52">
        <v>550968</v>
      </c>
      <c r="O27" s="52">
        <v>519077</v>
      </c>
      <c r="P27" s="52">
        <v>390419</v>
      </c>
      <c r="Q27" s="52">
        <v>430317</v>
      </c>
      <c r="R27" s="52">
        <v>459107</v>
      </c>
      <c r="S27" s="52">
        <v>471158</v>
      </c>
      <c r="T27" s="52">
        <v>477496</v>
      </c>
      <c r="U27" s="52">
        <v>469192</v>
      </c>
      <c r="V27" s="52">
        <v>482233</v>
      </c>
      <c r="W27" s="52">
        <v>447226</v>
      </c>
      <c r="X27" s="52">
        <v>421605</v>
      </c>
      <c r="Y27" s="52">
        <v>437417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17824</v>
      </c>
      <c r="D28" s="52">
        <v>17857</v>
      </c>
      <c r="E28" s="52">
        <v>18091</v>
      </c>
      <c r="F28" s="52">
        <v>18734</v>
      </c>
      <c r="G28" s="52">
        <v>20047</v>
      </c>
      <c r="H28" s="52">
        <v>22298</v>
      </c>
      <c r="I28" s="52">
        <v>15106</v>
      </c>
      <c r="J28" s="52">
        <v>17307</v>
      </c>
      <c r="K28" s="52">
        <v>21163</v>
      </c>
      <c r="L28" s="52">
        <v>24797</v>
      </c>
      <c r="M28" s="52">
        <v>31007</v>
      </c>
      <c r="N28" s="52">
        <v>37772</v>
      </c>
      <c r="O28" s="52">
        <v>44774</v>
      </c>
      <c r="P28" s="52">
        <v>42813</v>
      </c>
      <c r="Q28" s="52">
        <v>54441</v>
      </c>
      <c r="R28" s="52">
        <v>61691</v>
      </c>
      <c r="S28" s="52">
        <v>72898</v>
      </c>
      <c r="T28" s="52">
        <v>81273</v>
      </c>
      <c r="U28" s="52">
        <v>64494</v>
      </c>
      <c r="V28" s="52">
        <v>58390</v>
      </c>
      <c r="W28" s="52">
        <v>56790</v>
      </c>
      <c r="X28" s="52">
        <v>65308</v>
      </c>
      <c r="Y28" s="52">
        <v>70608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259617</v>
      </c>
      <c r="D30" s="52">
        <v>260112</v>
      </c>
      <c r="E30" s="52">
        <v>263676</v>
      </c>
      <c r="F30" s="52">
        <v>273828</v>
      </c>
      <c r="G30" s="52">
        <v>294114</v>
      </c>
      <c r="H30" s="52">
        <v>327916</v>
      </c>
      <c r="I30" s="52">
        <v>222371</v>
      </c>
      <c r="J30" s="52">
        <v>226156</v>
      </c>
      <c r="K30" s="52">
        <v>276225</v>
      </c>
      <c r="L30" s="52">
        <v>288022</v>
      </c>
      <c r="M30" s="52">
        <v>275299</v>
      </c>
      <c r="N30" s="52">
        <v>260347</v>
      </c>
      <c r="O30" s="52">
        <v>222305</v>
      </c>
      <c r="P30" s="52">
        <v>158860</v>
      </c>
      <c r="Q30" s="52">
        <v>173624</v>
      </c>
      <c r="R30" s="52">
        <v>181540</v>
      </c>
      <c r="S30" s="52">
        <v>191652</v>
      </c>
      <c r="T30" s="52">
        <v>191467</v>
      </c>
      <c r="U30" s="52">
        <v>174108</v>
      </c>
      <c r="V30" s="52">
        <v>165004</v>
      </c>
      <c r="W30" s="52">
        <v>146760</v>
      </c>
      <c r="X30" s="52">
        <v>129340</v>
      </c>
      <c r="Y30" s="52">
        <v>123625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309028</v>
      </c>
      <c r="D31" s="36">
        <v>309718</v>
      </c>
      <c r="E31" s="36">
        <v>314589</v>
      </c>
      <c r="F31" s="36">
        <v>328005</v>
      </c>
      <c r="G31" s="36">
        <v>354191</v>
      </c>
      <c r="H31" s="36">
        <v>396946</v>
      </c>
      <c r="I31" s="36">
        <v>274859</v>
      </c>
      <c r="J31" s="36">
        <v>292217</v>
      </c>
      <c r="K31" s="36">
        <v>357130</v>
      </c>
      <c r="L31" s="36">
        <v>365548</v>
      </c>
      <c r="M31" s="36">
        <v>368861</v>
      </c>
      <c r="N31" s="36">
        <v>378094</v>
      </c>
      <c r="O31" s="36">
        <v>384112</v>
      </c>
      <c r="P31" s="36">
        <v>300406</v>
      </c>
      <c r="Q31" s="36">
        <v>335951</v>
      </c>
      <c r="R31" s="36">
        <v>362614</v>
      </c>
      <c r="S31" s="36">
        <v>377084</v>
      </c>
      <c r="T31" s="36">
        <v>389116</v>
      </c>
      <c r="U31" s="36">
        <v>380146</v>
      </c>
      <c r="V31" s="36">
        <v>396036</v>
      </c>
      <c r="W31" s="36">
        <v>376346</v>
      </c>
      <c r="X31" s="36">
        <v>375017</v>
      </c>
      <c r="Y31" s="36">
        <v>401964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321205</v>
      </c>
      <c r="D35" s="52">
        <v>402534</v>
      </c>
      <c r="E35" s="52">
        <v>377678</v>
      </c>
      <c r="F35" s="52">
        <v>298619</v>
      </c>
      <c r="G35" s="52">
        <v>189107</v>
      </c>
      <c r="H35" s="52">
        <v>300651</v>
      </c>
      <c r="I35" s="52">
        <v>320767</v>
      </c>
      <c r="J35" s="52">
        <v>334296</v>
      </c>
      <c r="K35" s="52">
        <v>205439</v>
      </c>
      <c r="L35" s="52">
        <v>287673</v>
      </c>
      <c r="M35" s="52">
        <v>212258</v>
      </c>
      <c r="N35" s="52">
        <v>356727</v>
      </c>
      <c r="O35" s="52">
        <v>327219</v>
      </c>
      <c r="P35" s="52">
        <v>155623</v>
      </c>
      <c r="Q35" s="52">
        <v>220267</v>
      </c>
      <c r="R35" s="52">
        <v>286714</v>
      </c>
      <c r="S35" s="52">
        <v>307107</v>
      </c>
      <c r="T35" s="52">
        <v>232137</v>
      </c>
      <c r="U35" s="52">
        <v>197667</v>
      </c>
      <c r="V35" s="52">
        <v>208823</v>
      </c>
      <c r="W35" s="52">
        <v>188251</v>
      </c>
      <c r="X35" s="52">
        <v>230107</v>
      </c>
      <c r="Y35" s="52">
        <v>181175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167352</v>
      </c>
      <c r="D37" s="52">
        <v>193209</v>
      </c>
      <c r="E37" s="52">
        <v>162544</v>
      </c>
      <c r="F37" s="52">
        <v>146815</v>
      </c>
      <c r="G37" s="52">
        <v>151292</v>
      </c>
      <c r="H37" s="52">
        <v>137725</v>
      </c>
      <c r="I37" s="52">
        <v>100181</v>
      </c>
      <c r="J37" s="52">
        <v>86204</v>
      </c>
      <c r="K37" s="52">
        <v>139701</v>
      </c>
      <c r="L37" s="52">
        <v>109502</v>
      </c>
      <c r="M37" s="52">
        <v>110451</v>
      </c>
      <c r="N37" s="52">
        <v>96240</v>
      </c>
      <c r="O37" s="52">
        <v>139462</v>
      </c>
      <c r="P37" s="52">
        <v>113258</v>
      </c>
      <c r="Q37" s="52">
        <v>106757</v>
      </c>
      <c r="R37" s="52">
        <v>159692</v>
      </c>
      <c r="S37" s="52">
        <v>179392</v>
      </c>
      <c r="T37" s="52">
        <v>122348</v>
      </c>
      <c r="U37" s="52">
        <v>158576</v>
      </c>
      <c r="V37" s="52">
        <v>87408</v>
      </c>
      <c r="W37" s="52">
        <v>201103</v>
      </c>
      <c r="X37" s="52">
        <v>72776</v>
      </c>
      <c r="Y37" s="52">
        <v>125477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64649</v>
      </c>
      <c r="D39" s="52">
        <v>54320</v>
      </c>
      <c r="E39" s="52">
        <v>51628</v>
      </c>
      <c r="F39" s="52">
        <v>53875</v>
      </c>
      <c r="G39" s="52">
        <v>50597</v>
      </c>
      <c r="H39" s="52">
        <v>55177</v>
      </c>
      <c r="I39" s="52">
        <v>31824</v>
      </c>
      <c r="J39" s="52">
        <v>21423</v>
      </c>
      <c r="K39" s="52">
        <v>29024</v>
      </c>
      <c r="L39" s="52">
        <v>22875</v>
      </c>
      <c r="M39" s="52">
        <v>18889</v>
      </c>
      <c r="N39" s="52">
        <v>21648</v>
      </c>
      <c r="O39" s="52">
        <v>22246</v>
      </c>
      <c r="P39" s="52">
        <v>16186</v>
      </c>
      <c r="Q39" s="52">
        <v>18287</v>
      </c>
      <c r="R39" s="52">
        <v>18923</v>
      </c>
      <c r="S39" s="52">
        <v>20060</v>
      </c>
      <c r="T39" s="52">
        <v>15512</v>
      </c>
      <c r="U39" s="52">
        <v>14307</v>
      </c>
      <c r="V39" s="52">
        <v>14254</v>
      </c>
      <c r="W39" s="52">
        <v>10048</v>
      </c>
      <c r="X39" s="52">
        <v>5248</v>
      </c>
      <c r="Y39" s="52">
        <v>8885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21</v>
      </c>
      <c r="D40" s="52">
        <v>20</v>
      </c>
      <c r="E40" s="52">
        <v>10</v>
      </c>
      <c r="F40" s="52">
        <v>24</v>
      </c>
      <c r="G40" s="52">
        <v>32</v>
      </c>
      <c r="H40" s="52">
        <v>34</v>
      </c>
      <c r="I40" s="52">
        <v>42</v>
      </c>
      <c r="J40" s="52">
        <v>13</v>
      </c>
      <c r="K40" s="52">
        <v>46</v>
      </c>
      <c r="L40" s="52">
        <v>58</v>
      </c>
      <c r="M40" s="52">
        <v>41</v>
      </c>
      <c r="N40" s="52">
        <v>0</v>
      </c>
      <c r="O40" s="52">
        <v>0</v>
      </c>
      <c r="P40" s="52">
        <v>38</v>
      </c>
      <c r="Q40" s="52">
        <v>16</v>
      </c>
      <c r="R40" s="52">
        <v>32</v>
      </c>
      <c r="S40" s="52">
        <v>36</v>
      </c>
      <c r="T40" s="52">
        <v>30</v>
      </c>
      <c r="U40" s="52">
        <v>14</v>
      </c>
      <c r="V40" s="52">
        <v>5</v>
      </c>
      <c r="W40" s="52">
        <v>29</v>
      </c>
      <c r="X40" s="52">
        <v>16</v>
      </c>
      <c r="Y40" s="52">
        <v>10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523774</v>
      </c>
      <c r="D41" s="52">
        <v>616606</v>
      </c>
      <c r="E41" s="52">
        <v>596260</v>
      </c>
      <c r="F41" s="52">
        <v>537717</v>
      </c>
      <c r="G41" s="52">
        <v>472454</v>
      </c>
      <c r="H41" s="52">
        <v>629345</v>
      </c>
      <c r="I41" s="52">
        <v>434535</v>
      </c>
      <c r="J41" s="52">
        <v>475266</v>
      </c>
      <c r="K41" s="52">
        <v>434286</v>
      </c>
      <c r="L41" s="52">
        <v>463770</v>
      </c>
      <c r="M41" s="52">
        <v>397859</v>
      </c>
      <c r="N41" s="52">
        <v>522559</v>
      </c>
      <c r="O41" s="52">
        <v>506458</v>
      </c>
      <c r="P41" s="52">
        <v>372529</v>
      </c>
      <c r="Q41" s="52">
        <v>433932</v>
      </c>
      <c r="R41" s="52">
        <v>471518</v>
      </c>
      <c r="S41" s="52">
        <v>468286</v>
      </c>
      <c r="T41" s="52">
        <v>394752</v>
      </c>
      <c r="U41" s="52">
        <v>380126</v>
      </c>
      <c r="V41" s="52">
        <v>432998</v>
      </c>
      <c r="W41" s="52">
        <v>366065</v>
      </c>
      <c r="X41" s="52">
        <v>334167</v>
      </c>
      <c r="Y41" s="52">
        <v>338060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17084</v>
      </c>
      <c r="D42" s="52">
        <v>17014</v>
      </c>
      <c r="E42" s="52">
        <v>23078</v>
      </c>
      <c r="F42" s="52">
        <v>22238</v>
      </c>
      <c r="G42" s="52">
        <v>24523</v>
      </c>
      <c r="H42" s="52">
        <v>45909</v>
      </c>
      <c r="I42" s="52">
        <v>48933</v>
      </c>
      <c r="J42" s="52">
        <v>42958</v>
      </c>
      <c r="K42" s="52">
        <v>48813</v>
      </c>
      <c r="L42" s="52">
        <v>110598</v>
      </c>
      <c r="M42" s="52">
        <v>74351</v>
      </c>
      <c r="N42" s="52">
        <v>59877</v>
      </c>
      <c r="O42" s="52">
        <v>40124</v>
      </c>
      <c r="P42" s="52">
        <v>52927</v>
      </c>
      <c r="Q42" s="52">
        <v>62830</v>
      </c>
      <c r="R42" s="52">
        <v>78033</v>
      </c>
      <c r="S42" s="52">
        <v>71160</v>
      </c>
      <c r="T42" s="52">
        <v>89539</v>
      </c>
      <c r="U42" s="52">
        <v>65041</v>
      </c>
      <c r="V42" s="52">
        <v>48695</v>
      </c>
      <c r="W42" s="52">
        <v>66637</v>
      </c>
      <c r="X42" s="52">
        <v>110934</v>
      </c>
      <c r="Y42" s="52">
        <v>80778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252474</v>
      </c>
      <c r="D44" s="52">
        <v>311225</v>
      </c>
      <c r="E44" s="52">
        <v>300764</v>
      </c>
      <c r="F44" s="52">
        <v>301676</v>
      </c>
      <c r="G44" s="52">
        <v>228776</v>
      </c>
      <c r="H44" s="52">
        <v>261896</v>
      </c>
      <c r="I44" s="52">
        <v>184133</v>
      </c>
      <c r="J44" s="52">
        <v>171107</v>
      </c>
      <c r="K44" s="52">
        <v>175042</v>
      </c>
      <c r="L44" s="52">
        <v>211100</v>
      </c>
      <c r="M44" s="52">
        <v>176985</v>
      </c>
      <c r="N44" s="52">
        <v>189610</v>
      </c>
      <c r="O44" s="52">
        <v>180220</v>
      </c>
      <c r="P44" s="52">
        <v>133011</v>
      </c>
      <c r="Q44" s="52">
        <v>139444</v>
      </c>
      <c r="R44" s="52">
        <v>117283</v>
      </c>
      <c r="S44" s="52">
        <v>131760</v>
      </c>
      <c r="T44" s="52">
        <v>123126</v>
      </c>
      <c r="U44" s="52">
        <v>115587</v>
      </c>
      <c r="V44" s="52">
        <v>101629</v>
      </c>
      <c r="W44" s="52">
        <v>59584</v>
      </c>
      <c r="X44" s="52">
        <v>19965</v>
      </c>
      <c r="Y44" s="52">
        <v>41221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353053</v>
      </c>
      <c r="D45" s="36">
        <v>376738</v>
      </c>
      <c r="E45" s="36">
        <v>370209</v>
      </c>
      <c r="F45" s="36">
        <v>312184</v>
      </c>
      <c r="G45" s="36">
        <v>318827</v>
      </c>
      <c r="H45" s="36">
        <v>468566</v>
      </c>
      <c r="I45" s="36">
        <v>331217</v>
      </c>
      <c r="J45" s="36">
        <v>368544</v>
      </c>
      <c r="K45" s="36">
        <v>337124</v>
      </c>
      <c r="L45" s="36">
        <v>386210</v>
      </c>
      <c r="M45" s="36">
        <v>314146</v>
      </c>
      <c r="N45" s="36">
        <v>414478</v>
      </c>
      <c r="O45" s="36">
        <v>388616</v>
      </c>
      <c r="P45" s="36">
        <v>308681</v>
      </c>
      <c r="Q45" s="36">
        <v>375615</v>
      </c>
      <c r="R45" s="36">
        <v>451223</v>
      </c>
      <c r="S45" s="36">
        <v>427796</v>
      </c>
      <c r="T45" s="36">
        <v>376711</v>
      </c>
      <c r="U45" s="36">
        <v>343927</v>
      </c>
      <c r="V45" s="36">
        <v>394317</v>
      </c>
      <c r="W45" s="36">
        <v>383234</v>
      </c>
      <c r="X45" s="36">
        <v>430397</v>
      </c>
      <c r="Y45" s="36">
        <v>386525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108939</v>
      </c>
      <c r="D49" s="52">
        <v>136721</v>
      </c>
      <c r="E49" s="52">
        <v>129908</v>
      </c>
      <c r="F49" s="52">
        <v>102779</v>
      </c>
      <c r="G49" s="52">
        <v>54084</v>
      </c>
      <c r="H49" s="52">
        <v>115329</v>
      </c>
      <c r="I49" s="52">
        <v>100530</v>
      </c>
      <c r="J49" s="52">
        <v>129577</v>
      </c>
      <c r="K49" s="52">
        <v>65731</v>
      </c>
      <c r="L49" s="52">
        <v>99796</v>
      </c>
      <c r="M49" s="52">
        <v>54704</v>
      </c>
      <c r="N49" s="52">
        <v>98369</v>
      </c>
      <c r="O49" s="52">
        <v>96515</v>
      </c>
      <c r="P49" s="52">
        <v>96166</v>
      </c>
      <c r="Q49" s="52">
        <v>108430</v>
      </c>
      <c r="R49" s="52">
        <v>110920</v>
      </c>
      <c r="S49" s="52">
        <v>91038</v>
      </c>
      <c r="T49" s="52">
        <v>70119</v>
      </c>
      <c r="U49" s="52">
        <v>61120</v>
      </c>
      <c r="V49" s="52">
        <v>62847</v>
      </c>
      <c r="W49" s="52">
        <v>58575</v>
      </c>
      <c r="X49" s="52">
        <v>73981</v>
      </c>
      <c r="Y49" s="52">
        <v>59420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5968</v>
      </c>
      <c r="D51" s="52">
        <v>24018</v>
      </c>
      <c r="E51" s="52">
        <v>4395</v>
      </c>
      <c r="F51" s="52">
        <v>4564</v>
      </c>
      <c r="G51" s="52">
        <v>1993</v>
      </c>
      <c r="H51" s="52">
        <v>5063</v>
      </c>
      <c r="I51" s="52">
        <v>2016</v>
      </c>
      <c r="J51" s="52">
        <v>12699</v>
      </c>
      <c r="K51" s="52">
        <v>19414</v>
      </c>
      <c r="L51" s="52">
        <v>17441</v>
      </c>
      <c r="M51" s="52">
        <v>6989</v>
      </c>
      <c r="N51" s="52">
        <v>11384</v>
      </c>
      <c r="O51" s="52">
        <v>21221</v>
      </c>
      <c r="P51" s="52">
        <v>8937</v>
      </c>
      <c r="Q51" s="52">
        <v>15296</v>
      </c>
      <c r="R51" s="52">
        <v>41786</v>
      </c>
      <c r="S51" s="52">
        <v>43474</v>
      </c>
      <c r="T51" s="52">
        <v>24256</v>
      </c>
      <c r="U51" s="52">
        <v>45815</v>
      </c>
      <c r="V51" s="52">
        <v>19017</v>
      </c>
      <c r="W51" s="52">
        <v>47436</v>
      </c>
      <c r="X51" s="52">
        <v>10203</v>
      </c>
      <c r="Y51" s="52">
        <v>5864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11631</v>
      </c>
      <c r="D53" s="52">
        <v>10795</v>
      </c>
      <c r="E53" s="52">
        <v>9996</v>
      </c>
      <c r="F53" s="52">
        <v>9021</v>
      </c>
      <c r="G53" s="52">
        <v>4997</v>
      </c>
      <c r="H53" s="52">
        <v>8712</v>
      </c>
      <c r="I53" s="52">
        <v>6208</v>
      </c>
      <c r="J53" s="52">
        <v>5144</v>
      </c>
      <c r="K53" s="52">
        <v>3725</v>
      </c>
      <c r="L53" s="52">
        <v>3822</v>
      </c>
      <c r="M53" s="52">
        <v>2104</v>
      </c>
      <c r="N53" s="52">
        <v>3526</v>
      </c>
      <c r="O53" s="52">
        <v>3776</v>
      </c>
      <c r="P53" s="52">
        <v>3525</v>
      </c>
      <c r="Q53" s="52">
        <v>3849</v>
      </c>
      <c r="R53" s="52">
        <v>3692</v>
      </c>
      <c r="S53" s="52">
        <v>3264</v>
      </c>
      <c r="T53" s="52">
        <v>2176</v>
      </c>
      <c r="U53" s="52">
        <v>1902</v>
      </c>
      <c r="V53" s="52">
        <v>1807</v>
      </c>
      <c r="W53" s="52">
        <v>1328</v>
      </c>
      <c r="X53" s="52">
        <v>862</v>
      </c>
      <c r="Y53" s="52">
        <v>1235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4</v>
      </c>
      <c r="D54" s="52">
        <v>4</v>
      </c>
      <c r="E54" s="52">
        <v>2</v>
      </c>
      <c r="F54" s="52">
        <v>4</v>
      </c>
      <c r="G54" s="52">
        <v>3</v>
      </c>
      <c r="H54" s="52">
        <v>5</v>
      </c>
      <c r="I54" s="52">
        <v>9</v>
      </c>
      <c r="J54" s="52">
        <v>3</v>
      </c>
      <c r="K54" s="52">
        <v>6</v>
      </c>
      <c r="L54" s="52">
        <v>10</v>
      </c>
      <c r="M54" s="52">
        <v>5</v>
      </c>
      <c r="N54" s="52">
        <v>0</v>
      </c>
      <c r="O54" s="52">
        <v>0</v>
      </c>
      <c r="P54" s="52">
        <v>9</v>
      </c>
      <c r="Q54" s="52">
        <v>4</v>
      </c>
      <c r="R54" s="52">
        <v>7</v>
      </c>
      <c r="S54" s="52">
        <v>6</v>
      </c>
      <c r="T54" s="52">
        <v>5</v>
      </c>
      <c r="U54" s="52">
        <v>3</v>
      </c>
      <c r="V54" s="52">
        <v>1</v>
      </c>
      <c r="W54" s="52">
        <v>5</v>
      </c>
      <c r="X54" s="52">
        <v>4</v>
      </c>
      <c r="Y54" s="52">
        <v>2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94231</v>
      </c>
      <c r="D55" s="52">
        <v>122541</v>
      </c>
      <c r="E55" s="52">
        <v>115442</v>
      </c>
      <c r="F55" s="52">
        <v>90030</v>
      </c>
      <c r="G55" s="52">
        <v>46662</v>
      </c>
      <c r="H55" s="52">
        <v>99364</v>
      </c>
      <c r="I55" s="52">
        <v>84767</v>
      </c>
      <c r="J55" s="52">
        <v>114115</v>
      </c>
      <c r="K55" s="52">
        <v>55736</v>
      </c>
      <c r="L55" s="52">
        <v>77486</v>
      </c>
      <c r="M55" s="52">
        <v>44314</v>
      </c>
      <c r="N55" s="52">
        <v>85093</v>
      </c>
      <c r="O55" s="52">
        <v>85931</v>
      </c>
      <c r="P55" s="52">
        <v>81108</v>
      </c>
      <c r="Q55" s="52">
        <v>91351</v>
      </c>
      <c r="R55" s="52">
        <v>91995</v>
      </c>
      <c r="S55" s="52">
        <v>76190</v>
      </c>
      <c r="T55" s="52">
        <v>55377</v>
      </c>
      <c r="U55" s="52">
        <v>50562</v>
      </c>
      <c r="V55" s="52">
        <v>54868</v>
      </c>
      <c r="W55" s="52">
        <v>48427</v>
      </c>
      <c r="X55" s="52">
        <v>54890</v>
      </c>
      <c r="Y55" s="52">
        <v>46963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3073</v>
      </c>
      <c r="D56" s="52">
        <v>3381</v>
      </c>
      <c r="E56" s="52">
        <v>4468</v>
      </c>
      <c r="F56" s="52">
        <v>3724</v>
      </c>
      <c r="G56" s="52">
        <v>2422</v>
      </c>
      <c r="H56" s="52">
        <v>7248</v>
      </c>
      <c r="I56" s="52">
        <v>9546</v>
      </c>
      <c r="J56" s="52">
        <v>10315</v>
      </c>
      <c r="K56" s="52">
        <v>6264</v>
      </c>
      <c r="L56" s="52">
        <v>18478</v>
      </c>
      <c r="M56" s="52">
        <v>8281</v>
      </c>
      <c r="N56" s="52">
        <v>9750</v>
      </c>
      <c r="O56" s="52">
        <v>6808</v>
      </c>
      <c r="P56" s="52">
        <v>11524</v>
      </c>
      <c r="Q56" s="52">
        <v>13226</v>
      </c>
      <c r="R56" s="52">
        <v>15226</v>
      </c>
      <c r="S56" s="52">
        <v>11578</v>
      </c>
      <c r="T56" s="52">
        <v>12561</v>
      </c>
      <c r="U56" s="52">
        <v>8653</v>
      </c>
      <c r="V56" s="52">
        <v>6171</v>
      </c>
      <c r="W56" s="52">
        <v>8815</v>
      </c>
      <c r="X56" s="52">
        <v>18225</v>
      </c>
      <c r="Y56" s="52">
        <v>11220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45422</v>
      </c>
      <c r="D58" s="52">
        <v>61851</v>
      </c>
      <c r="E58" s="52">
        <v>58231</v>
      </c>
      <c r="F58" s="52">
        <v>50510</v>
      </c>
      <c r="G58" s="52">
        <v>22595</v>
      </c>
      <c r="H58" s="52">
        <v>41349</v>
      </c>
      <c r="I58" s="52">
        <v>35919</v>
      </c>
      <c r="J58" s="52">
        <v>41086</v>
      </c>
      <c r="K58" s="52">
        <v>22465</v>
      </c>
      <c r="L58" s="52">
        <v>35269</v>
      </c>
      <c r="M58" s="52">
        <v>19713</v>
      </c>
      <c r="N58" s="52">
        <v>30876</v>
      </c>
      <c r="O58" s="52">
        <v>30578</v>
      </c>
      <c r="P58" s="52">
        <v>28959</v>
      </c>
      <c r="Q58" s="52">
        <v>29355</v>
      </c>
      <c r="R58" s="52">
        <v>22882</v>
      </c>
      <c r="S58" s="52">
        <v>21438</v>
      </c>
      <c r="T58" s="52">
        <v>17273</v>
      </c>
      <c r="U58" s="52">
        <v>15374</v>
      </c>
      <c r="V58" s="52">
        <v>12878</v>
      </c>
      <c r="W58" s="52">
        <v>7881</v>
      </c>
      <c r="X58" s="52">
        <v>3280</v>
      </c>
      <c r="Y58" s="52">
        <v>5727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63517</v>
      </c>
      <c r="D59" s="36">
        <v>74870</v>
      </c>
      <c r="E59" s="36">
        <v>71677</v>
      </c>
      <c r="F59" s="36">
        <v>52269</v>
      </c>
      <c r="G59" s="36">
        <v>31489</v>
      </c>
      <c r="H59" s="36">
        <v>73980</v>
      </c>
      <c r="I59" s="36">
        <v>64611</v>
      </c>
      <c r="J59" s="36">
        <v>88491</v>
      </c>
      <c r="K59" s="36">
        <v>43266</v>
      </c>
      <c r="L59" s="36">
        <v>64527</v>
      </c>
      <c r="M59" s="36">
        <v>34991</v>
      </c>
      <c r="N59" s="36">
        <v>67493</v>
      </c>
      <c r="O59" s="36">
        <v>65937</v>
      </c>
      <c r="P59" s="36">
        <v>67207</v>
      </c>
      <c r="Q59" s="36">
        <v>79075</v>
      </c>
      <c r="R59" s="36">
        <v>88038</v>
      </c>
      <c r="S59" s="36">
        <v>69600</v>
      </c>
      <c r="T59" s="36">
        <v>52846</v>
      </c>
      <c r="U59" s="36">
        <v>45746</v>
      </c>
      <c r="V59" s="36">
        <v>49969</v>
      </c>
      <c r="W59" s="36">
        <v>50694</v>
      </c>
      <c r="X59" s="36">
        <v>70701</v>
      </c>
      <c r="Y59" s="36">
        <v>53693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212266</v>
      </c>
      <c r="D63" s="52">
        <v>265813</v>
      </c>
      <c r="E63" s="52">
        <v>247770</v>
      </c>
      <c r="F63" s="52">
        <v>195840</v>
      </c>
      <c r="G63" s="52">
        <v>135023</v>
      </c>
      <c r="H63" s="52">
        <v>185322</v>
      </c>
      <c r="I63" s="52">
        <v>220237</v>
      </c>
      <c r="J63" s="52">
        <v>204719</v>
      </c>
      <c r="K63" s="52">
        <v>139708</v>
      </c>
      <c r="L63" s="52">
        <v>187877</v>
      </c>
      <c r="M63" s="52">
        <v>157554</v>
      </c>
      <c r="N63" s="52">
        <v>258358</v>
      </c>
      <c r="O63" s="52">
        <v>230704</v>
      </c>
      <c r="P63" s="52">
        <v>59457</v>
      </c>
      <c r="Q63" s="52">
        <v>111837</v>
      </c>
      <c r="R63" s="52">
        <v>175794</v>
      </c>
      <c r="S63" s="52">
        <v>216069</v>
      </c>
      <c r="T63" s="52">
        <v>162018</v>
      </c>
      <c r="U63" s="52">
        <v>136547</v>
      </c>
      <c r="V63" s="52">
        <v>145976</v>
      </c>
      <c r="W63" s="52">
        <v>129676</v>
      </c>
      <c r="X63" s="52">
        <v>156126</v>
      </c>
      <c r="Y63" s="52">
        <v>121755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161384</v>
      </c>
      <c r="D65" s="52">
        <v>169191</v>
      </c>
      <c r="E65" s="52">
        <v>158149</v>
      </c>
      <c r="F65" s="52">
        <v>142251</v>
      </c>
      <c r="G65" s="52">
        <v>149299</v>
      </c>
      <c r="H65" s="52">
        <v>132662</v>
      </c>
      <c r="I65" s="52">
        <v>98165</v>
      </c>
      <c r="J65" s="52">
        <v>73505</v>
      </c>
      <c r="K65" s="52">
        <v>120287</v>
      </c>
      <c r="L65" s="52">
        <v>92061</v>
      </c>
      <c r="M65" s="52">
        <v>103462</v>
      </c>
      <c r="N65" s="52">
        <v>84856</v>
      </c>
      <c r="O65" s="52">
        <v>118241</v>
      </c>
      <c r="P65" s="52">
        <v>104321</v>
      </c>
      <c r="Q65" s="52">
        <v>91461</v>
      </c>
      <c r="R65" s="52">
        <v>117906</v>
      </c>
      <c r="S65" s="52">
        <v>135918</v>
      </c>
      <c r="T65" s="52">
        <v>98092</v>
      </c>
      <c r="U65" s="52">
        <v>112761</v>
      </c>
      <c r="V65" s="52">
        <v>68391</v>
      </c>
      <c r="W65" s="52">
        <v>153667</v>
      </c>
      <c r="X65" s="52">
        <v>62573</v>
      </c>
      <c r="Y65" s="52">
        <v>119613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53018</v>
      </c>
      <c r="D67" s="52">
        <f t="shared" si="0"/>
        <v>43525</v>
      </c>
      <c r="E67" s="52">
        <f t="shared" si="0"/>
        <v>41632</v>
      </c>
      <c r="F67" s="52">
        <f t="shared" si="0"/>
        <v>44854</v>
      </c>
      <c r="G67" s="52">
        <f t="shared" si="0"/>
        <v>45600</v>
      </c>
      <c r="H67" s="52">
        <f t="shared" si="0"/>
        <v>46465</v>
      </c>
      <c r="I67" s="52">
        <f t="shared" si="0"/>
        <v>25616</v>
      </c>
      <c r="J67" s="52">
        <f t="shared" si="0"/>
        <v>16279</v>
      </c>
      <c r="K67" s="52">
        <f t="shared" si="0"/>
        <v>25299</v>
      </c>
      <c r="L67" s="52">
        <f t="shared" si="0"/>
        <v>19053</v>
      </c>
      <c r="M67" s="52">
        <f t="shared" si="0"/>
        <v>16785</v>
      </c>
      <c r="N67" s="52">
        <f t="shared" si="0"/>
        <v>18122</v>
      </c>
      <c r="O67" s="52">
        <f t="shared" si="0"/>
        <v>18470</v>
      </c>
      <c r="P67" s="52">
        <f t="shared" si="0"/>
        <v>12661</v>
      </c>
      <c r="Q67" s="52">
        <f t="shared" si="0"/>
        <v>14438</v>
      </c>
      <c r="R67" s="52">
        <f t="shared" ref="R67:V67" si="1">R39-R53</f>
        <v>15231</v>
      </c>
      <c r="S67" s="52">
        <f t="shared" si="1"/>
        <v>16796</v>
      </c>
      <c r="T67" s="52">
        <f t="shared" si="1"/>
        <v>13336</v>
      </c>
      <c r="U67" s="52">
        <f t="shared" si="1"/>
        <v>12405</v>
      </c>
      <c r="V67" s="52">
        <f t="shared" si="1"/>
        <v>12447</v>
      </c>
      <c r="W67" s="52">
        <f t="shared" ref="W67:Y67" si="2">W39-W53</f>
        <v>8720</v>
      </c>
      <c r="X67" s="52">
        <f t="shared" si="2"/>
        <v>4386</v>
      </c>
      <c r="Y67" s="52">
        <f t="shared" si="2"/>
        <v>7650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17</v>
      </c>
      <c r="D68" s="52">
        <f t="shared" si="3"/>
        <v>16</v>
      </c>
      <c r="E68" s="52">
        <f t="shared" si="3"/>
        <v>8</v>
      </c>
      <c r="F68" s="52">
        <f t="shared" si="3"/>
        <v>20</v>
      </c>
      <c r="G68" s="52">
        <f t="shared" si="3"/>
        <v>29</v>
      </c>
      <c r="H68" s="52">
        <f t="shared" si="3"/>
        <v>29</v>
      </c>
      <c r="I68" s="52">
        <f t="shared" si="3"/>
        <v>33</v>
      </c>
      <c r="J68" s="52">
        <f t="shared" si="3"/>
        <v>10</v>
      </c>
      <c r="K68" s="52">
        <f t="shared" si="3"/>
        <v>40</v>
      </c>
      <c r="L68" s="52">
        <f t="shared" si="3"/>
        <v>48</v>
      </c>
      <c r="M68" s="52">
        <f t="shared" si="3"/>
        <v>36</v>
      </c>
      <c r="N68" s="52">
        <f t="shared" si="3"/>
        <v>0</v>
      </c>
      <c r="O68" s="52">
        <f t="shared" si="3"/>
        <v>0</v>
      </c>
      <c r="P68" s="52">
        <f t="shared" si="3"/>
        <v>29</v>
      </c>
      <c r="Q68" s="52">
        <f t="shared" si="3"/>
        <v>12</v>
      </c>
      <c r="R68" s="52">
        <f t="shared" ref="R68:V68" si="4">R40-R54</f>
        <v>25</v>
      </c>
      <c r="S68" s="52">
        <f t="shared" si="4"/>
        <v>30</v>
      </c>
      <c r="T68" s="52">
        <f t="shared" si="4"/>
        <v>25</v>
      </c>
      <c r="U68" s="52">
        <f t="shared" si="4"/>
        <v>11</v>
      </c>
      <c r="V68" s="52">
        <f t="shared" si="4"/>
        <v>4</v>
      </c>
      <c r="W68" s="52">
        <f t="shared" ref="W68:Y68" si="5">W40-W54</f>
        <v>24</v>
      </c>
      <c r="X68" s="52">
        <f t="shared" si="5"/>
        <v>12</v>
      </c>
      <c r="Y68" s="52">
        <f t="shared" si="5"/>
        <v>8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429543</v>
      </c>
      <c r="D69" s="52">
        <f t="shared" si="6"/>
        <v>494065</v>
      </c>
      <c r="E69" s="52">
        <f t="shared" si="6"/>
        <v>480818</v>
      </c>
      <c r="F69" s="52">
        <f t="shared" si="6"/>
        <v>447687</v>
      </c>
      <c r="G69" s="52">
        <f t="shared" si="6"/>
        <v>425792</v>
      </c>
      <c r="H69" s="52">
        <f t="shared" si="6"/>
        <v>529981</v>
      </c>
      <c r="I69" s="52">
        <f t="shared" si="6"/>
        <v>349768</v>
      </c>
      <c r="J69" s="52">
        <f t="shared" si="6"/>
        <v>361151</v>
      </c>
      <c r="K69" s="52">
        <f t="shared" si="6"/>
        <v>378550</v>
      </c>
      <c r="L69" s="52">
        <f t="shared" si="6"/>
        <v>386284</v>
      </c>
      <c r="M69" s="52">
        <f t="shared" si="6"/>
        <v>353545</v>
      </c>
      <c r="N69" s="52">
        <f t="shared" si="6"/>
        <v>437466</v>
      </c>
      <c r="O69" s="52">
        <f t="shared" si="6"/>
        <v>420527</v>
      </c>
      <c r="P69" s="52">
        <f t="shared" si="6"/>
        <v>291421</v>
      </c>
      <c r="Q69" s="52">
        <f t="shared" si="6"/>
        <v>342581</v>
      </c>
      <c r="R69" s="52">
        <f t="shared" ref="R69:V69" si="7">R41-R55</f>
        <v>379523</v>
      </c>
      <c r="S69" s="52">
        <f t="shared" si="7"/>
        <v>392096</v>
      </c>
      <c r="T69" s="52">
        <f t="shared" si="7"/>
        <v>339375</v>
      </c>
      <c r="U69" s="52">
        <f t="shared" si="7"/>
        <v>329564</v>
      </c>
      <c r="V69" s="52">
        <f t="shared" si="7"/>
        <v>378130</v>
      </c>
      <c r="W69" s="52">
        <f t="shared" ref="W69:Y69" si="8">W41-W55</f>
        <v>317638</v>
      </c>
      <c r="X69" s="52">
        <f t="shared" si="8"/>
        <v>279277</v>
      </c>
      <c r="Y69" s="52">
        <f t="shared" si="8"/>
        <v>291097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14011</v>
      </c>
      <c r="D70" s="52">
        <f t="shared" si="9"/>
        <v>13633</v>
      </c>
      <c r="E70" s="52">
        <f t="shared" si="9"/>
        <v>18610</v>
      </c>
      <c r="F70" s="52">
        <f t="shared" si="9"/>
        <v>18514</v>
      </c>
      <c r="G70" s="52">
        <f t="shared" si="9"/>
        <v>22101</v>
      </c>
      <c r="H70" s="52">
        <f t="shared" si="9"/>
        <v>38661</v>
      </c>
      <c r="I70" s="52">
        <f t="shared" si="9"/>
        <v>39387</v>
      </c>
      <c r="J70" s="52">
        <f t="shared" si="9"/>
        <v>32643</v>
      </c>
      <c r="K70" s="52">
        <f t="shared" si="9"/>
        <v>42549</v>
      </c>
      <c r="L70" s="52">
        <f t="shared" si="9"/>
        <v>92120</v>
      </c>
      <c r="M70" s="52">
        <f t="shared" si="9"/>
        <v>66070</v>
      </c>
      <c r="N70" s="52">
        <f t="shared" si="9"/>
        <v>50127</v>
      </c>
      <c r="O70" s="52">
        <f t="shared" si="9"/>
        <v>33316</v>
      </c>
      <c r="P70" s="52">
        <f t="shared" si="9"/>
        <v>41403</v>
      </c>
      <c r="Q70" s="52">
        <f t="shared" si="9"/>
        <v>49604</v>
      </c>
      <c r="R70" s="52">
        <f t="shared" ref="R70:V70" si="10">R42-R56</f>
        <v>62807</v>
      </c>
      <c r="S70" s="52">
        <f t="shared" si="10"/>
        <v>59582</v>
      </c>
      <c r="T70" s="52">
        <f t="shared" si="10"/>
        <v>76978</v>
      </c>
      <c r="U70" s="52">
        <f t="shared" si="10"/>
        <v>56388</v>
      </c>
      <c r="V70" s="52">
        <f t="shared" si="10"/>
        <v>42524</v>
      </c>
      <c r="W70" s="52">
        <f t="shared" ref="W70:Y70" si="11">W42-W56</f>
        <v>57822</v>
      </c>
      <c r="X70" s="52">
        <f t="shared" si="11"/>
        <v>92709</v>
      </c>
      <c r="Y70" s="52">
        <f t="shared" si="11"/>
        <v>69558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207052</v>
      </c>
      <c r="D72" s="52">
        <v>249374</v>
      </c>
      <c r="E72" s="52">
        <v>242533</v>
      </c>
      <c r="F72" s="52">
        <v>251166</v>
      </c>
      <c r="G72" s="52">
        <v>206181</v>
      </c>
      <c r="H72" s="52">
        <v>220547</v>
      </c>
      <c r="I72" s="52">
        <v>148214</v>
      </c>
      <c r="J72" s="52">
        <v>130021</v>
      </c>
      <c r="K72" s="52">
        <v>152577</v>
      </c>
      <c r="L72" s="52">
        <v>175831</v>
      </c>
      <c r="M72" s="52">
        <v>157272</v>
      </c>
      <c r="N72" s="52">
        <v>158734</v>
      </c>
      <c r="O72" s="52">
        <v>149642</v>
      </c>
      <c r="P72" s="52">
        <v>104052</v>
      </c>
      <c r="Q72" s="52">
        <v>110089</v>
      </c>
      <c r="R72" s="52">
        <v>94401</v>
      </c>
      <c r="S72" s="52">
        <v>110322</v>
      </c>
      <c r="T72" s="52">
        <v>105853</v>
      </c>
      <c r="U72" s="52">
        <v>100213</v>
      </c>
      <c r="V72" s="52">
        <v>88751</v>
      </c>
      <c r="W72" s="52">
        <v>51703</v>
      </c>
      <c r="X72" s="52">
        <v>16685</v>
      </c>
      <c r="Y72" s="52">
        <v>35494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289536</v>
      </c>
      <c r="D73" s="36">
        <v>301868</v>
      </c>
      <c r="E73" s="36">
        <v>298532</v>
      </c>
      <c r="F73" s="36">
        <v>259915</v>
      </c>
      <c r="G73" s="36">
        <v>287338</v>
      </c>
      <c r="H73" s="36">
        <v>394586</v>
      </c>
      <c r="I73" s="36">
        <v>266606</v>
      </c>
      <c r="J73" s="36">
        <v>280053</v>
      </c>
      <c r="K73" s="36">
        <v>293858</v>
      </c>
      <c r="L73" s="36">
        <v>321683</v>
      </c>
      <c r="M73" s="36">
        <v>279155</v>
      </c>
      <c r="N73" s="36">
        <v>346985</v>
      </c>
      <c r="O73" s="36">
        <v>322679</v>
      </c>
      <c r="P73" s="36">
        <v>241474</v>
      </c>
      <c r="Q73" s="36">
        <v>296540</v>
      </c>
      <c r="R73" s="36">
        <v>363185</v>
      </c>
      <c r="S73" s="36">
        <v>358196</v>
      </c>
      <c r="T73" s="36">
        <v>323865</v>
      </c>
      <c r="U73" s="36">
        <v>298181</v>
      </c>
      <c r="V73" s="36">
        <v>344348</v>
      </c>
      <c r="W73" s="36">
        <v>332540</v>
      </c>
      <c r="X73" s="36">
        <v>359696</v>
      </c>
      <c r="Y73" s="36">
        <v>332832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58845</v>
      </c>
      <c r="K79" s="138">
        <f>RES_hhdet_numvin!K163</f>
        <v>67810</v>
      </c>
      <c r="L79" s="138">
        <f>RES_hhdet_numvin!L163</f>
        <v>133371</v>
      </c>
      <c r="M79" s="138">
        <f>RES_hhdet_numvin!M163</f>
        <v>122712</v>
      </c>
      <c r="N79" s="138">
        <f>RES_hhdet_numvin!N163</f>
        <v>240808</v>
      </c>
      <c r="O79" s="138">
        <f>RES_hhdet_numvin!O163</f>
        <v>247331</v>
      </c>
      <c r="P79" s="138">
        <f>RES_hhdet_numvin!P163</f>
        <v>127926</v>
      </c>
      <c r="Q79" s="138">
        <f>RES_hhdet_numvin!Q163</f>
        <v>192734</v>
      </c>
      <c r="R79" s="138">
        <f>RES_hhdet_numvin!R163</f>
        <v>262704</v>
      </c>
      <c r="S79" s="138">
        <f>RES_hhdet_numvin!S163</f>
        <v>290914</v>
      </c>
      <c r="T79" s="138">
        <f>RES_hhdet_numvin!T163</f>
        <v>225053</v>
      </c>
      <c r="U79" s="138">
        <f>RES_hhdet_numvin!U163</f>
        <v>194577</v>
      </c>
      <c r="V79" s="138">
        <f>RES_hhdet_numvin!V163</f>
        <v>207447</v>
      </c>
      <c r="W79" s="138">
        <f>RES_hhdet_numvin!W163</f>
        <v>187883</v>
      </c>
      <c r="X79" s="138">
        <f>RES_hhdet_numvin!X163</f>
        <v>230050</v>
      </c>
      <c r="Y79" s="138">
        <f>RES_hhdet_numvin!Y163</f>
        <v>181175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50077</v>
      </c>
      <c r="S81" s="138">
        <f>RES_hhdet_numvin!S165</f>
        <v>99928</v>
      </c>
      <c r="T81" s="138">
        <f>RES_hhdet_numvin!T165</f>
        <v>87695</v>
      </c>
      <c r="U81" s="138">
        <f>RES_hhdet_numvin!U165</f>
        <v>118673</v>
      </c>
      <c r="V81" s="138">
        <f>RES_hhdet_numvin!V165</f>
        <v>64448</v>
      </c>
      <c r="W81" s="138">
        <f>RES_hhdet_numvin!W165</f>
        <v>171722</v>
      </c>
      <c r="X81" s="138">
        <f>RES_hhdet_numvin!X165</f>
        <v>59639</v>
      </c>
      <c r="Y81" s="138">
        <f>RES_hhdet_numvin!Y165</f>
        <v>125477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5901</v>
      </c>
      <c r="S83" s="138">
        <f>RES_hhdet_numvin!S167</f>
        <v>11069</v>
      </c>
      <c r="T83" s="138">
        <f>RES_hhdet_numvin!T167</f>
        <v>11222</v>
      </c>
      <c r="U83" s="138">
        <f>RES_hhdet_numvin!U167</f>
        <v>11876</v>
      </c>
      <c r="V83" s="138">
        <f>RES_hhdet_numvin!V167</f>
        <v>12812</v>
      </c>
      <c r="W83" s="138">
        <f>RES_hhdet_numvin!W167</f>
        <v>9584</v>
      </c>
      <c r="X83" s="138">
        <f>RES_hhdet_numvin!X167</f>
        <v>5229</v>
      </c>
      <c r="Y83" s="138">
        <f>RES_hhdet_numvin!Y167</f>
        <v>8885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8</v>
      </c>
      <c r="S84" s="138">
        <f>RES_hhdet_numvin!S168</f>
        <v>25</v>
      </c>
      <c r="T84" s="138">
        <f>RES_hhdet_numvin!T168</f>
        <v>26</v>
      </c>
      <c r="U84" s="138">
        <f>RES_hhdet_numvin!U168</f>
        <v>14</v>
      </c>
      <c r="V84" s="138">
        <f>RES_hhdet_numvin!V168</f>
        <v>5</v>
      </c>
      <c r="W84" s="138">
        <f>RES_hhdet_numvin!W168</f>
        <v>29</v>
      </c>
      <c r="X84" s="138">
        <f>RES_hhdet_numvin!X168</f>
        <v>16</v>
      </c>
      <c r="Y84" s="138">
        <f>RES_hhdet_numvin!Y168</f>
        <v>10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146917</v>
      </c>
      <c r="S87" s="138">
        <f>RES_hhdet_numvin!S171</f>
        <v>258187</v>
      </c>
      <c r="T87" s="138">
        <f>RES_hhdet_numvin!T171</f>
        <v>285245</v>
      </c>
      <c r="U87" s="138">
        <f>RES_hhdet_numvin!U171</f>
        <v>315092</v>
      </c>
      <c r="V87" s="138">
        <f>RES_hhdet_numvin!V171</f>
        <v>389076</v>
      </c>
      <c r="W87" s="138">
        <f>RES_hhdet_numvin!W171</f>
        <v>348787</v>
      </c>
      <c r="X87" s="138">
        <f>RES_hhdet_numvin!X171</f>
        <v>332603</v>
      </c>
      <c r="Y87" s="138">
        <f>RES_hhdet_numvin!Y171</f>
        <v>338060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24320</v>
      </c>
      <c r="S88" s="138">
        <f>RES_hhdet_numvin!S172</f>
        <v>39242</v>
      </c>
      <c r="T88" s="138">
        <f>RES_hhdet_numvin!T172</f>
        <v>64702</v>
      </c>
      <c r="U88" s="138">
        <f>RES_hhdet_numvin!U172</f>
        <v>53923</v>
      </c>
      <c r="V88" s="138">
        <f>RES_hhdet_numvin!V172</f>
        <v>43770</v>
      </c>
      <c r="W88" s="138">
        <f>RES_hhdet_numvin!W172</f>
        <v>63499</v>
      </c>
      <c r="X88" s="138">
        <f>RES_hhdet_numvin!X172</f>
        <v>110428</v>
      </c>
      <c r="Y88" s="138">
        <f>RES_hhdet_numvin!Y172</f>
        <v>80778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36547</v>
      </c>
      <c r="S92" s="138">
        <f>RES_hhdet_numvin!S176</f>
        <v>72651</v>
      </c>
      <c r="T92" s="138">
        <f>RES_hhdet_numvin!T176</f>
        <v>88973</v>
      </c>
      <c r="U92" s="138">
        <f>RES_hhdet_numvin!U176</f>
        <v>95815</v>
      </c>
      <c r="V92" s="138">
        <f>RES_hhdet_numvin!V176</f>
        <v>91330</v>
      </c>
      <c r="W92" s="138">
        <f>RES_hhdet_numvin!W176</f>
        <v>56781</v>
      </c>
      <c r="X92" s="138">
        <f>RES_hhdet_numvin!X176</f>
        <v>19883</v>
      </c>
      <c r="Y92" s="138">
        <f>RES_hhdet_numvin!Y176</f>
        <v>41221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140597</v>
      </c>
      <c r="S93" s="39">
        <f>RES_hhdet_numvin!S177</f>
        <v>235852</v>
      </c>
      <c r="T93" s="39">
        <f>RES_hhdet_numvin!T177</f>
        <v>272214</v>
      </c>
      <c r="U93" s="39">
        <f>RES_hhdet_numvin!U177</f>
        <v>285086</v>
      </c>
      <c r="V93" s="39">
        <f>RES_hhdet_numvin!V177</f>
        <v>354323</v>
      </c>
      <c r="W93" s="39">
        <f>RES_hhdet_numvin!W177</f>
        <v>365147</v>
      </c>
      <c r="X93" s="39">
        <f>RES_hhdet_numvin!X177</f>
        <v>428395</v>
      </c>
      <c r="Y93" s="39">
        <f>RES_hhdet_numvin!Y177</f>
        <v>386525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4016.2971725523112</v>
      </c>
      <c r="C97" s="117">
        <f t="shared" si="12"/>
        <v>4309.3417722513896</v>
      </c>
      <c r="D97" s="117">
        <f t="shared" si="12"/>
        <v>4170.4633616054616</v>
      </c>
      <c r="E97" s="117">
        <f t="shared" si="12"/>
        <v>4621.4293532187939</v>
      </c>
      <c r="F97" s="117">
        <f t="shared" si="12"/>
        <v>4813.5565823398993</v>
      </c>
      <c r="G97" s="117">
        <f t="shared" si="12"/>
        <v>4236.2899831355062</v>
      </c>
      <c r="H97" s="117">
        <f t="shared" si="12"/>
        <v>4247.5342805624578</v>
      </c>
      <c r="I97" s="117">
        <f t="shared" si="12"/>
        <v>3873.7725213928179</v>
      </c>
      <c r="J97" s="117">
        <f t="shared" si="12"/>
        <v>4312.303868978991</v>
      </c>
      <c r="K97" s="117">
        <f t="shared" si="12"/>
        <v>3907.3192414400678</v>
      </c>
      <c r="L97" s="117">
        <f t="shared" si="12"/>
        <v>4320.4451158362044</v>
      </c>
      <c r="M97" s="117">
        <f t="shared" si="12"/>
        <v>3309.5404800620699</v>
      </c>
      <c r="N97" s="117">
        <f t="shared" si="12"/>
        <v>3851.9847173063099</v>
      </c>
      <c r="O97" s="117">
        <f t="shared" si="12"/>
        <v>4135.7078302783184</v>
      </c>
      <c r="P97" s="117">
        <f t="shared" si="12"/>
        <v>3121.597665277905</v>
      </c>
      <c r="Q97" s="117">
        <f t="shared" si="12"/>
        <v>3368.5472968862132</v>
      </c>
      <c r="R97" s="117">
        <f t="shared" ref="R97:V97" si="13">R98+R100+R102+R111</f>
        <v>3725.2046323108534</v>
      </c>
      <c r="S97" s="117">
        <f t="shared" si="13"/>
        <v>3688.8328971816595</v>
      </c>
      <c r="T97" s="117">
        <f t="shared" si="13"/>
        <v>3454.122026158745</v>
      </c>
      <c r="U97" s="117">
        <f t="shared" si="13"/>
        <v>3368.11757706958</v>
      </c>
      <c r="V97" s="117">
        <f t="shared" si="13"/>
        <v>2997.9739757806724</v>
      </c>
      <c r="W97" s="117">
        <f t="shared" ref="W97:Y97" si="14">W98+W100+W102+W111</f>
        <v>3480.2993728869665</v>
      </c>
      <c r="X97" s="117">
        <f t="shared" si="14"/>
        <v>2892.3270088435665</v>
      </c>
      <c r="Y97" s="117">
        <f t="shared" si="14"/>
        <v>2680.308343521353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3311.1245497351442</v>
      </c>
      <c r="C98" s="122">
        <f t="shared" si="15"/>
        <v>3605.0349345727077</v>
      </c>
      <c r="D98" s="122">
        <f t="shared" si="15"/>
        <v>3451.509316811695</v>
      </c>
      <c r="E98" s="122">
        <f t="shared" si="15"/>
        <v>3808.4794155340228</v>
      </c>
      <c r="F98" s="122">
        <f t="shared" si="15"/>
        <v>4092.4331662666364</v>
      </c>
      <c r="G98" s="122">
        <f t="shared" si="15"/>
        <v>3550.014004114892</v>
      </c>
      <c r="H98" s="122">
        <f t="shared" si="15"/>
        <v>3538.2315447013016</v>
      </c>
      <c r="I98" s="122">
        <f t="shared" si="15"/>
        <v>3171.2822049115794</v>
      </c>
      <c r="J98" s="122">
        <f t="shared" si="15"/>
        <v>3601.2018578127622</v>
      </c>
      <c r="K98" s="122">
        <f t="shared" si="15"/>
        <v>3282.735255533898</v>
      </c>
      <c r="L98" s="122">
        <f t="shared" si="15"/>
        <v>3625.6163260148928</v>
      </c>
      <c r="M98" s="122">
        <f t="shared" si="15"/>
        <v>2620.0639631397598</v>
      </c>
      <c r="N98" s="122">
        <f t="shared" si="15"/>
        <v>3129.4758445221719</v>
      </c>
      <c r="O98" s="122">
        <f t="shared" si="15"/>
        <v>3391.3457617456247</v>
      </c>
      <c r="P98" s="122">
        <f t="shared" si="15"/>
        <v>2455.7448927883115</v>
      </c>
      <c r="Q98" s="122">
        <f t="shared" si="15"/>
        <v>2673.1944918922595</v>
      </c>
      <c r="R98" s="122">
        <f t="shared" si="15"/>
        <v>3029.1259328486476</v>
      </c>
      <c r="S98" s="122">
        <f t="shared" si="15"/>
        <v>2956.624489005515</v>
      </c>
      <c r="T98" s="122">
        <f t="shared" si="15"/>
        <v>2739.6149982142756</v>
      </c>
      <c r="U98" s="122">
        <f t="shared" si="15"/>
        <v>2684.491126891865</v>
      </c>
      <c r="V98" s="122">
        <f t="shared" si="15"/>
        <v>2299.3345129467748</v>
      </c>
      <c r="W98" s="122">
        <f t="shared" si="15"/>
        <v>2825.7891840633843</v>
      </c>
      <c r="X98" s="122">
        <f t="shared" si="15"/>
        <v>2351.9247291661677</v>
      </c>
      <c r="Y98" s="122">
        <f t="shared" si="15"/>
        <v>2195.7674106481613</v>
      </c>
      <c r="DA98" s="130" t="s">
        <v>1723</v>
      </c>
    </row>
    <row r="99" spans="1:105" ht="12" customHeight="1" x14ac:dyDescent="0.25">
      <c r="A99" s="97" t="s">
        <v>53</v>
      </c>
      <c r="B99" s="98">
        <v>3311.1245497351442</v>
      </c>
      <c r="C99" s="98">
        <v>3605.0349345727077</v>
      </c>
      <c r="D99" s="98">
        <v>3451.509316811695</v>
      </c>
      <c r="E99" s="98">
        <v>3808.4794155340228</v>
      </c>
      <c r="F99" s="98">
        <v>4092.4331662666364</v>
      </c>
      <c r="G99" s="98">
        <v>3550.014004114892</v>
      </c>
      <c r="H99" s="98">
        <v>3538.2315447013016</v>
      </c>
      <c r="I99" s="98">
        <v>3171.2822049115794</v>
      </c>
      <c r="J99" s="98">
        <v>3601.2018578127622</v>
      </c>
      <c r="K99" s="98">
        <v>3282.735255533898</v>
      </c>
      <c r="L99" s="98">
        <v>3625.6163260148928</v>
      </c>
      <c r="M99" s="98">
        <v>2620.0639631397598</v>
      </c>
      <c r="N99" s="98">
        <v>3129.4758445221719</v>
      </c>
      <c r="O99" s="98">
        <v>3391.3457617456247</v>
      </c>
      <c r="P99" s="98">
        <v>2455.7448927883115</v>
      </c>
      <c r="Q99" s="98">
        <v>2673.1944918922595</v>
      </c>
      <c r="R99" s="98">
        <v>3029.1259328486476</v>
      </c>
      <c r="S99" s="98">
        <v>2956.624489005515</v>
      </c>
      <c r="T99" s="98">
        <v>2739.6149982142756</v>
      </c>
      <c r="U99" s="98">
        <v>2684.491126891865</v>
      </c>
      <c r="V99" s="98">
        <v>2299.3345129467748</v>
      </c>
      <c r="W99" s="98">
        <v>2825.7891840633843</v>
      </c>
      <c r="X99" s="98">
        <v>2351.9247291661677</v>
      </c>
      <c r="Y99" s="98">
        <v>2195.7674106481613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32.332132306073383</v>
      </c>
      <c r="C100" s="122">
        <f t="shared" si="16"/>
        <v>39.00523543316104</v>
      </c>
      <c r="D100" s="122">
        <f t="shared" si="16"/>
        <v>30.154117975574174</v>
      </c>
      <c r="E100" s="122">
        <f t="shared" si="16"/>
        <v>99.802278327607922</v>
      </c>
      <c r="F100" s="122">
        <f t="shared" si="16"/>
        <v>29.151435544741517</v>
      </c>
      <c r="G100" s="122">
        <f t="shared" si="16"/>
        <v>38.030295512039757</v>
      </c>
      <c r="H100" s="122">
        <f t="shared" si="16"/>
        <v>47.033828817670518</v>
      </c>
      <c r="I100" s="122">
        <f t="shared" si="16"/>
        <v>21.107862645911158</v>
      </c>
      <c r="J100" s="122">
        <f t="shared" si="16"/>
        <v>22.059902858739704</v>
      </c>
      <c r="K100" s="122">
        <f t="shared" si="16"/>
        <v>25.890619137672243</v>
      </c>
      <c r="L100" s="122">
        <f t="shared" si="16"/>
        <v>23.944140305924428</v>
      </c>
      <c r="M100" s="122">
        <f t="shared" si="16"/>
        <v>22.084567230208282</v>
      </c>
      <c r="N100" s="122">
        <f t="shared" si="16"/>
        <v>20.578891813871003</v>
      </c>
      <c r="O100" s="122">
        <f t="shared" si="16"/>
        <v>20.063315424043164</v>
      </c>
      <c r="P100" s="122">
        <f t="shared" si="16"/>
        <v>20.684150040400798</v>
      </c>
      <c r="Q100" s="122">
        <f t="shared" si="16"/>
        <v>21.438091016528546</v>
      </c>
      <c r="R100" s="122">
        <f t="shared" si="16"/>
        <v>26.397242936409544</v>
      </c>
      <c r="S100" s="122">
        <f t="shared" si="16"/>
        <v>26.134482600503524</v>
      </c>
      <c r="T100" s="122">
        <f t="shared" si="16"/>
        <v>26.933553704629269</v>
      </c>
      <c r="U100" s="122">
        <f t="shared" si="16"/>
        <v>28.058043949902157</v>
      </c>
      <c r="V100" s="122">
        <f t="shared" si="16"/>
        <v>32.599807902799633</v>
      </c>
      <c r="W100" s="122">
        <f t="shared" si="16"/>
        <v>33.050796429998904</v>
      </c>
      <c r="X100" s="122">
        <f t="shared" si="16"/>
        <v>22.410356236903688</v>
      </c>
      <c r="Y100" s="122">
        <f t="shared" si="16"/>
        <v>22.392527818556143</v>
      </c>
      <c r="DA100" s="130" t="s">
        <v>1725</v>
      </c>
    </row>
    <row r="101" spans="1:105" ht="12" customHeight="1" x14ac:dyDescent="0.25">
      <c r="A101" s="97" t="s">
        <v>53</v>
      </c>
      <c r="B101" s="98">
        <v>32.332132306073383</v>
      </c>
      <c r="C101" s="98">
        <v>39.00523543316104</v>
      </c>
      <c r="D101" s="98">
        <v>30.154117975574174</v>
      </c>
      <c r="E101" s="98">
        <v>99.802278327607922</v>
      </c>
      <c r="F101" s="98">
        <v>29.151435544741517</v>
      </c>
      <c r="G101" s="98">
        <v>38.030295512039757</v>
      </c>
      <c r="H101" s="98">
        <v>47.033828817670518</v>
      </c>
      <c r="I101" s="98">
        <v>21.107862645911158</v>
      </c>
      <c r="J101" s="98">
        <v>22.059902858739704</v>
      </c>
      <c r="K101" s="98">
        <v>25.890619137672243</v>
      </c>
      <c r="L101" s="98">
        <v>23.944140305924428</v>
      </c>
      <c r="M101" s="98">
        <v>22.084567230208282</v>
      </c>
      <c r="N101" s="98">
        <v>20.578891813871003</v>
      </c>
      <c r="O101" s="98">
        <v>20.063315424043164</v>
      </c>
      <c r="P101" s="98">
        <v>20.684150040400798</v>
      </c>
      <c r="Q101" s="98">
        <v>21.438091016528546</v>
      </c>
      <c r="R101" s="98">
        <v>26.397242936409544</v>
      </c>
      <c r="S101" s="98">
        <v>26.134482600503524</v>
      </c>
      <c r="T101" s="98">
        <v>26.933553704629269</v>
      </c>
      <c r="U101" s="98">
        <v>28.058043949902157</v>
      </c>
      <c r="V101" s="98">
        <v>32.599807902799633</v>
      </c>
      <c r="W101" s="98">
        <v>33.050796429998904</v>
      </c>
      <c r="X101" s="98">
        <v>22.410356236903688</v>
      </c>
      <c r="Y101" s="98">
        <v>22.392527818556143</v>
      </c>
      <c r="DA101" s="63" t="s">
        <v>1726</v>
      </c>
    </row>
    <row r="102" spans="1:105" ht="12" customHeight="1" x14ac:dyDescent="0.25">
      <c r="A102" s="121" t="s">
        <v>55</v>
      </c>
      <c r="B102" s="122">
        <v>416.28995501946804</v>
      </c>
      <c r="C102" s="122">
        <v>405.09670411904642</v>
      </c>
      <c r="D102" s="122">
        <v>417.49247014624763</v>
      </c>
      <c r="E102" s="122">
        <v>446.11872731601494</v>
      </c>
      <c r="F102" s="122">
        <v>449.151097560636</v>
      </c>
      <c r="G102" s="122">
        <v>406.20159580773839</v>
      </c>
      <c r="H102" s="122">
        <v>417.31361789216373</v>
      </c>
      <c r="I102" s="122">
        <v>423.44027498046313</v>
      </c>
      <c r="J102" s="122">
        <v>429.99819614012358</v>
      </c>
      <c r="K102" s="122">
        <v>387.28176877146808</v>
      </c>
      <c r="L102" s="122">
        <v>417.87970509607186</v>
      </c>
      <c r="M102" s="122">
        <v>427.45311852614145</v>
      </c>
      <c r="N102" s="122">
        <v>451.42737570605436</v>
      </c>
      <c r="O102" s="122">
        <v>471.04365709914379</v>
      </c>
      <c r="P102" s="122">
        <v>420.54023739061358</v>
      </c>
      <c r="Q102" s="122">
        <v>440.34739845257536</v>
      </c>
      <c r="R102" s="122">
        <v>445.40488803270512</v>
      </c>
      <c r="S102" s="122">
        <v>470.01793530126685</v>
      </c>
      <c r="T102" s="122">
        <v>461.01710299879937</v>
      </c>
      <c r="U102" s="122">
        <v>439.55358516841557</v>
      </c>
      <c r="V102" s="122">
        <v>445.96762911065332</v>
      </c>
      <c r="W102" s="122">
        <v>422.17404291156038</v>
      </c>
      <c r="X102" s="122">
        <v>308.2480536011833</v>
      </c>
      <c r="Y102" s="122">
        <v>277.63433871372234</v>
      </c>
      <c r="DA102" s="130" t="s">
        <v>1727</v>
      </c>
    </row>
    <row r="103" spans="1:105" ht="12" customHeight="1" x14ac:dyDescent="0.25">
      <c r="A103" s="97" t="s">
        <v>124</v>
      </c>
      <c r="B103" s="98">
        <v>52.116634479036861</v>
      </c>
      <c r="C103" s="98">
        <v>50.564744445443786</v>
      </c>
      <c r="D103" s="98">
        <v>51.09896802710491</v>
      </c>
      <c r="E103" s="98">
        <v>48.36203182864417</v>
      </c>
      <c r="F103" s="98">
        <v>47.685814092875589</v>
      </c>
      <c r="G103" s="98">
        <v>43.910981460762834</v>
      </c>
      <c r="H103" s="98">
        <v>40.022951472719967</v>
      </c>
      <c r="I103" s="98">
        <v>39.397065152731138</v>
      </c>
      <c r="J103" s="98">
        <v>34.470188995658233</v>
      </c>
      <c r="K103" s="98">
        <v>31.750357514254031</v>
      </c>
      <c r="L103" s="98">
        <v>29.931469718509845</v>
      </c>
      <c r="M103" s="98">
        <v>27.929410179993585</v>
      </c>
      <c r="N103" s="98">
        <v>23.971600378488745</v>
      </c>
      <c r="O103" s="98">
        <v>21.095774902536068</v>
      </c>
      <c r="P103" s="98">
        <v>19.704756171712862</v>
      </c>
      <c r="Q103" s="98">
        <v>18.559518947085802</v>
      </c>
      <c r="R103" s="98">
        <v>17.991104767531247</v>
      </c>
      <c r="S103" s="98">
        <v>18.127883687108703</v>
      </c>
      <c r="T103" s="98">
        <v>17.13770319740885</v>
      </c>
      <c r="U103" s="98">
        <v>15.653096324854062</v>
      </c>
      <c r="V103" s="98">
        <v>15.073863861978035</v>
      </c>
      <c r="W103" s="98">
        <v>14.9502546785556</v>
      </c>
      <c r="X103" s="98">
        <v>8.8969816159949211</v>
      </c>
      <c r="Y103" s="98">
        <v>7.1195856716013921</v>
      </c>
      <c r="DA103" s="63" t="s">
        <v>1728</v>
      </c>
    </row>
    <row r="104" spans="1:105" ht="12" customHeight="1" x14ac:dyDescent="0.25">
      <c r="A104" s="97" t="s">
        <v>123</v>
      </c>
      <c r="B104" s="98">
        <v>1.3194677038996724E-2</v>
      </c>
      <c r="C104" s="98">
        <v>1.2581369658634992E-2</v>
      </c>
      <c r="D104" s="98">
        <v>1.2672424520089671E-2</v>
      </c>
      <c r="E104" s="98">
        <v>1.1491504821108438E-2</v>
      </c>
      <c r="F104" s="98">
        <v>1.1751353064757997E-2</v>
      </c>
      <c r="G104" s="98">
        <v>1.2015853252627618E-2</v>
      </c>
      <c r="H104" s="98">
        <v>1.2263382922205872E-2</v>
      </c>
      <c r="I104" s="98">
        <v>1.5398017907450975E-2</v>
      </c>
      <c r="J104" s="98">
        <v>1.4241728322232149E-2</v>
      </c>
      <c r="K104" s="98">
        <v>1.6546690423019053E-2</v>
      </c>
      <c r="L104" s="98">
        <v>2.3454980020068017E-2</v>
      </c>
      <c r="M104" s="98">
        <v>2.461357388136352E-2</v>
      </c>
      <c r="N104" s="98">
        <v>2.2171295882584055E-2</v>
      </c>
      <c r="O104" s="98">
        <v>1.8873081130922214E-2</v>
      </c>
      <c r="P104" s="98">
        <v>1.9492552636287075E-2</v>
      </c>
      <c r="Q104" s="98">
        <v>1.7609984788828269E-2</v>
      </c>
      <c r="R104" s="98">
        <v>1.8146455625275823E-2</v>
      </c>
      <c r="S104" s="98">
        <v>1.8631223310243559E-2</v>
      </c>
      <c r="T104" s="98">
        <v>1.8548293856833202E-2</v>
      </c>
      <c r="U104" s="98">
        <v>1.7622728307851807E-2</v>
      </c>
      <c r="V104" s="98">
        <v>1.7654226702790682E-2</v>
      </c>
      <c r="W104" s="98">
        <v>2.0542365376572586E-2</v>
      </c>
      <c r="X104" s="98">
        <v>1.248722965649692E-2</v>
      </c>
      <c r="Y104" s="98">
        <v>1.0046880990378319E-2</v>
      </c>
      <c r="DA104" s="63" t="s">
        <v>1729</v>
      </c>
    </row>
    <row r="105" spans="1:105" ht="12" customHeight="1" x14ac:dyDescent="0.25">
      <c r="A105" s="100" t="s">
        <v>50</v>
      </c>
      <c r="B105" s="101">
        <v>4.7209771055276737E-3</v>
      </c>
      <c r="C105" s="101">
        <v>4.2827441041345237E-3</v>
      </c>
      <c r="D105" s="101">
        <v>3.9710344462152913E-3</v>
      </c>
      <c r="E105" s="101">
        <v>3.9266130418325806E-3</v>
      </c>
      <c r="F105" s="101">
        <v>3.8843875327847456E-3</v>
      </c>
      <c r="G105" s="101">
        <v>3.6290525310098943E-3</v>
      </c>
      <c r="H105" s="101">
        <v>3.5021930437056752E-3</v>
      </c>
      <c r="I105" s="101">
        <v>5.1752564761016369E-3</v>
      </c>
      <c r="J105" s="101">
        <v>4.4372649962875618E-3</v>
      </c>
      <c r="K105" s="101">
        <v>4.7305066883685833E-3</v>
      </c>
      <c r="L105" s="101">
        <v>1.3038353735981547E-2</v>
      </c>
      <c r="M105" s="101">
        <v>6.757676764446211E-3</v>
      </c>
      <c r="N105" s="101">
        <v>7.645848979771783E-3</v>
      </c>
      <c r="O105" s="101">
        <v>6.7598829518018128E-3</v>
      </c>
      <c r="P105" s="101">
        <v>5.1096570945672812E-3</v>
      </c>
      <c r="Q105" s="101">
        <v>5.1867724344175281E-3</v>
      </c>
      <c r="R105" s="101">
        <v>4.9647645627056373E-3</v>
      </c>
      <c r="S105" s="101">
        <v>5.5150733926834054E-3</v>
      </c>
      <c r="T105" s="101">
        <v>5.3161602519951534E-3</v>
      </c>
      <c r="U105" s="101">
        <v>4.5786668540713739E-3</v>
      </c>
      <c r="V105" s="101">
        <v>4.654679352275177E-3</v>
      </c>
      <c r="W105" s="101">
        <v>5.4660335408861218E-3</v>
      </c>
      <c r="X105" s="101">
        <v>1.2966339485680994E-3</v>
      </c>
      <c r="Y105" s="101">
        <v>8.2331760259342769E-4</v>
      </c>
      <c r="DA105" s="131" t="s">
        <v>1730</v>
      </c>
    </row>
    <row r="106" spans="1:105" ht="12" customHeight="1" x14ac:dyDescent="0.25">
      <c r="A106" s="103" t="s">
        <v>52</v>
      </c>
      <c r="B106" s="104">
        <v>8.4736999334690515E-3</v>
      </c>
      <c r="C106" s="104">
        <v>8.2986255545004686E-3</v>
      </c>
      <c r="D106" s="104">
        <v>8.7013900738743804E-3</v>
      </c>
      <c r="E106" s="104">
        <v>7.5648917792758581E-3</v>
      </c>
      <c r="F106" s="104">
        <v>7.8669655319732502E-3</v>
      </c>
      <c r="G106" s="104">
        <v>8.3868007216177237E-3</v>
      </c>
      <c r="H106" s="104">
        <v>8.761189878500197E-3</v>
      </c>
      <c r="I106" s="104">
        <v>1.0222761431349339E-2</v>
      </c>
      <c r="J106" s="104">
        <v>9.8044633259445867E-3</v>
      </c>
      <c r="K106" s="104">
        <v>1.181618373465047E-2</v>
      </c>
      <c r="L106" s="104">
        <v>1.0416626284086468E-2</v>
      </c>
      <c r="M106" s="104">
        <v>1.7855897116917308E-2</v>
      </c>
      <c r="N106" s="104">
        <v>1.4525446902812274E-2</v>
      </c>
      <c r="O106" s="104">
        <v>1.2113198179120401E-2</v>
      </c>
      <c r="P106" s="104">
        <v>1.4382895541719792E-2</v>
      </c>
      <c r="Q106" s="104">
        <v>1.2423212354410742E-2</v>
      </c>
      <c r="R106" s="104">
        <v>1.3181691062570187E-2</v>
      </c>
      <c r="S106" s="104">
        <v>1.3116149917560153E-2</v>
      </c>
      <c r="T106" s="104">
        <v>1.3232133604838048E-2</v>
      </c>
      <c r="U106" s="104">
        <v>1.3044061453780433E-2</v>
      </c>
      <c r="V106" s="104">
        <v>1.2999547350515504E-2</v>
      </c>
      <c r="W106" s="104">
        <v>1.5076331835686465E-2</v>
      </c>
      <c r="X106" s="104">
        <v>1.1190595707928821E-2</v>
      </c>
      <c r="Y106" s="104">
        <v>9.2235633877848916E-3</v>
      </c>
      <c r="DA106" s="132" t="s">
        <v>1731</v>
      </c>
    </row>
    <row r="107" spans="1:105" ht="12" customHeight="1" x14ac:dyDescent="0.25">
      <c r="A107" s="106" t="s">
        <v>122</v>
      </c>
      <c r="B107" s="101">
        <v>354.23511662042915</v>
      </c>
      <c r="C107" s="101">
        <v>345.04753731708547</v>
      </c>
      <c r="D107" s="101">
        <v>357.07563721995308</v>
      </c>
      <c r="E107" s="101">
        <v>387.38450725334047</v>
      </c>
      <c r="F107" s="101">
        <v>390.75846473018925</v>
      </c>
      <c r="G107" s="101">
        <v>352.08381040717188</v>
      </c>
      <c r="H107" s="101">
        <v>364.7538621720596</v>
      </c>
      <c r="I107" s="101">
        <v>368.24879386305713</v>
      </c>
      <c r="J107" s="101">
        <v>377.3086793552124</v>
      </c>
      <c r="K107" s="101">
        <v>336.54995571435086</v>
      </c>
      <c r="L107" s="101">
        <v>356.92440165020076</v>
      </c>
      <c r="M107" s="101">
        <v>364.70783225122761</v>
      </c>
      <c r="N107" s="101">
        <v>386.93388438749571</v>
      </c>
      <c r="O107" s="101">
        <v>407.2559390189727</v>
      </c>
      <c r="P107" s="101">
        <v>362.46378754066671</v>
      </c>
      <c r="Q107" s="101">
        <v>380.05900662209274</v>
      </c>
      <c r="R107" s="101">
        <v>383.63077525299894</v>
      </c>
      <c r="S107" s="101">
        <v>405.06540328523818</v>
      </c>
      <c r="T107" s="101">
        <v>395.58789325462766</v>
      </c>
      <c r="U107" s="101">
        <v>376.31048261299708</v>
      </c>
      <c r="V107" s="101">
        <v>382.27187007519007</v>
      </c>
      <c r="W107" s="101">
        <v>358.63631051627016</v>
      </c>
      <c r="X107" s="101">
        <v>260.08520960280782</v>
      </c>
      <c r="Y107" s="101">
        <v>232.90705525118622</v>
      </c>
      <c r="DA107" s="131" t="s">
        <v>1732</v>
      </c>
    </row>
    <row r="108" spans="1:105" ht="12" customHeight="1" x14ac:dyDescent="0.25">
      <c r="A108" s="107" t="s">
        <v>121</v>
      </c>
      <c r="B108" s="104">
        <v>9.9250092429630108</v>
      </c>
      <c r="C108" s="104">
        <v>9.4718409868585276</v>
      </c>
      <c r="D108" s="104">
        <v>9.3051924746695267</v>
      </c>
      <c r="E108" s="104">
        <v>10.36069672920916</v>
      </c>
      <c r="F108" s="104">
        <v>10.695067384506391</v>
      </c>
      <c r="G108" s="104">
        <v>10.194788086551043</v>
      </c>
      <c r="H108" s="104">
        <v>12.524540864461972</v>
      </c>
      <c r="I108" s="104">
        <v>15.779017946767379</v>
      </c>
      <c r="J108" s="104">
        <v>18.205086060930761</v>
      </c>
      <c r="K108" s="104">
        <v>18.964908852440146</v>
      </c>
      <c r="L108" s="104">
        <v>31.000378747341195</v>
      </c>
      <c r="M108" s="104">
        <v>34.791262521038917</v>
      </c>
      <c r="N108" s="104">
        <v>40.499719644187351</v>
      </c>
      <c r="O108" s="104">
        <v>42.673070096504112</v>
      </c>
      <c r="P108" s="104">
        <v>38.352201125597752</v>
      </c>
      <c r="Q108" s="104">
        <v>41.711262898607941</v>
      </c>
      <c r="R108" s="104">
        <v>43.764861556549668</v>
      </c>
      <c r="S108" s="104">
        <v>46.806017105609712</v>
      </c>
      <c r="T108" s="104">
        <v>48.272958252906072</v>
      </c>
      <c r="U108" s="104">
        <v>47.572383502256571</v>
      </c>
      <c r="V108" s="104">
        <v>48.604240946782483</v>
      </c>
      <c r="W108" s="104">
        <v>48.56693535135804</v>
      </c>
      <c r="X108" s="104">
        <v>39.253375152724033</v>
      </c>
      <c r="Y108" s="104">
        <v>37.597650909944342</v>
      </c>
      <c r="DA108" s="132" t="s">
        <v>1733</v>
      </c>
    </row>
    <row r="109" spans="1:105" ht="12" customHeight="1" x14ac:dyDescent="0.25">
      <c r="A109" s="108" t="s">
        <v>53</v>
      </c>
      <c r="B109" s="98">
        <v>3.2819612378582694</v>
      </c>
      <c r="C109" s="98">
        <v>2.975102874512972</v>
      </c>
      <c r="D109" s="98">
        <v>2.6822947714146177</v>
      </c>
      <c r="E109" s="98">
        <v>3.2661618861118913</v>
      </c>
      <c r="F109" s="98">
        <v>3.2628730705748374</v>
      </c>
      <c r="G109" s="98">
        <v>2.8396748663306912</v>
      </c>
      <c r="H109" s="98">
        <v>3.3021936464379253</v>
      </c>
      <c r="I109" s="98">
        <v>4.935214704127775</v>
      </c>
      <c r="J109" s="98">
        <v>5.2707416936619236</v>
      </c>
      <c r="K109" s="98">
        <v>5.024572225975259</v>
      </c>
      <c r="L109" s="98">
        <v>16.464530317729384</v>
      </c>
      <c r="M109" s="98">
        <v>8.88080808512942</v>
      </c>
      <c r="N109" s="98">
        <v>13.092317379410021</v>
      </c>
      <c r="O109" s="98">
        <v>14.33447221189255</v>
      </c>
      <c r="P109" s="98">
        <v>9.44369489977867</v>
      </c>
      <c r="Q109" s="98">
        <v>11.660552891766521</v>
      </c>
      <c r="R109" s="98">
        <v>11.475156321996245</v>
      </c>
      <c r="S109" s="98">
        <v>13.566264649801745</v>
      </c>
      <c r="T109" s="98">
        <v>13.743155590746712</v>
      </c>
      <c r="U109" s="98">
        <v>12.333188349520785</v>
      </c>
      <c r="V109" s="98">
        <v>12.743641211953586</v>
      </c>
      <c r="W109" s="98">
        <v>12.871851538724792</v>
      </c>
      <c r="X109" s="98">
        <v>4.0843519124117922</v>
      </c>
      <c r="Y109" s="98">
        <v>3.1767347835375537</v>
      </c>
      <c r="DA109" s="63" t="s">
        <v>1734</v>
      </c>
    </row>
    <row r="110" spans="1:105" ht="12" customHeight="1" x14ac:dyDescent="0.25">
      <c r="A110" s="108" t="s">
        <v>52</v>
      </c>
      <c r="B110" s="98">
        <v>6.6430480051047409</v>
      </c>
      <c r="C110" s="98">
        <v>6.4967381123455556</v>
      </c>
      <c r="D110" s="98">
        <v>6.6228977032549086</v>
      </c>
      <c r="E110" s="98">
        <v>7.0945348430972688</v>
      </c>
      <c r="F110" s="98">
        <v>7.4321943139315545</v>
      </c>
      <c r="G110" s="98">
        <v>7.3551132202203524</v>
      </c>
      <c r="H110" s="98">
        <v>9.222347218024046</v>
      </c>
      <c r="I110" s="98">
        <v>10.843803242639604</v>
      </c>
      <c r="J110" s="98">
        <v>12.934344367268837</v>
      </c>
      <c r="K110" s="98">
        <v>13.940336626464889</v>
      </c>
      <c r="L110" s="98">
        <v>14.535848429611811</v>
      </c>
      <c r="M110" s="98">
        <v>25.910454435909493</v>
      </c>
      <c r="N110" s="98">
        <v>27.407402264777328</v>
      </c>
      <c r="O110" s="98">
        <v>28.338597884611563</v>
      </c>
      <c r="P110" s="98">
        <v>28.908506225819082</v>
      </c>
      <c r="Q110" s="98">
        <v>30.050710006841424</v>
      </c>
      <c r="R110" s="98">
        <v>32.289705234553423</v>
      </c>
      <c r="S110" s="98">
        <v>33.239752455807967</v>
      </c>
      <c r="T110" s="98">
        <v>34.529802662159362</v>
      </c>
      <c r="U110" s="98">
        <v>35.239195152735782</v>
      </c>
      <c r="V110" s="98">
        <v>35.860599734828895</v>
      </c>
      <c r="W110" s="98">
        <v>35.69508381263325</v>
      </c>
      <c r="X110" s="98">
        <v>35.169023240312242</v>
      </c>
      <c r="Y110" s="98">
        <v>34.420916126406787</v>
      </c>
      <c r="DA110" s="63" t="s">
        <v>1735</v>
      </c>
    </row>
    <row r="111" spans="1:105" ht="12" customHeight="1" x14ac:dyDescent="0.25">
      <c r="A111" s="121" t="s">
        <v>54</v>
      </c>
      <c r="B111" s="122">
        <v>256.55053549162585</v>
      </c>
      <c r="C111" s="122">
        <v>260.20489812647446</v>
      </c>
      <c r="D111" s="122">
        <v>271.30745667194446</v>
      </c>
      <c r="E111" s="122">
        <v>267.02893204114866</v>
      </c>
      <c r="F111" s="122">
        <v>242.82088296788527</v>
      </c>
      <c r="G111" s="122">
        <v>242.04408770083546</v>
      </c>
      <c r="H111" s="122">
        <v>244.95528915132223</v>
      </c>
      <c r="I111" s="122">
        <v>257.94217885486427</v>
      </c>
      <c r="J111" s="122">
        <v>259.04391216736559</v>
      </c>
      <c r="K111" s="122">
        <v>211.41159799702919</v>
      </c>
      <c r="L111" s="122">
        <v>253.00494441931497</v>
      </c>
      <c r="M111" s="122">
        <v>239.93883116596038</v>
      </c>
      <c r="N111" s="122">
        <v>250.50260526421249</v>
      </c>
      <c r="O111" s="122">
        <v>253.2550960095067</v>
      </c>
      <c r="P111" s="122">
        <v>224.62838505857906</v>
      </c>
      <c r="Q111" s="122">
        <v>233.56731552484939</v>
      </c>
      <c r="R111" s="122">
        <v>224.27656849309145</v>
      </c>
      <c r="S111" s="122">
        <v>236.05599027437444</v>
      </c>
      <c r="T111" s="122">
        <v>226.55637124104118</v>
      </c>
      <c r="U111" s="122">
        <v>216.01482105939681</v>
      </c>
      <c r="V111" s="122">
        <v>220.07202582044457</v>
      </c>
      <c r="W111" s="122">
        <v>199.28534948202301</v>
      </c>
      <c r="X111" s="122">
        <v>209.74386983931146</v>
      </c>
      <c r="Y111" s="122">
        <v>184.51406634091353</v>
      </c>
      <c r="DA111" s="130" t="s">
        <v>1736</v>
      </c>
    </row>
    <row r="112" spans="1:105" ht="12" customHeight="1" x14ac:dyDescent="0.25">
      <c r="A112" s="97" t="s">
        <v>50</v>
      </c>
      <c r="B112" s="98">
        <v>134.42626283748203</v>
      </c>
      <c r="C112" s="98">
        <v>128.67064113729299</v>
      </c>
      <c r="D112" s="98">
        <v>135.72371510297464</v>
      </c>
      <c r="E112" s="98">
        <v>130.67629297097449</v>
      </c>
      <c r="F112" s="98">
        <v>130.58511741548833</v>
      </c>
      <c r="G112" s="98">
        <v>122.68610261121377</v>
      </c>
      <c r="H112" s="98">
        <v>117.99020568886311</v>
      </c>
      <c r="I112" s="98">
        <v>122.65512128427632</v>
      </c>
      <c r="J112" s="98">
        <v>112.10199958003992</v>
      </c>
      <c r="K112" s="98">
        <v>106.69594734258773</v>
      </c>
      <c r="L112" s="98">
        <v>104.48300964855687</v>
      </c>
      <c r="M112" s="98">
        <v>102.03173788005192</v>
      </c>
      <c r="N112" s="98">
        <v>97.218626352160371</v>
      </c>
      <c r="O112" s="98">
        <v>94.087677122475512</v>
      </c>
      <c r="P112" s="98">
        <v>92.767773190584947</v>
      </c>
      <c r="Q112" s="98">
        <v>89.658476935294857</v>
      </c>
      <c r="R112" s="98">
        <v>77.819804449782396</v>
      </c>
      <c r="S112" s="98">
        <v>79.886632675691729</v>
      </c>
      <c r="T112" s="98">
        <v>72.998014459192518</v>
      </c>
      <c r="U112" s="98">
        <v>68.572797812368194</v>
      </c>
      <c r="V112" s="98">
        <v>69.088904299719957</v>
      </c>
      <c r="W112" s="98">
        <v>58.811230360026464</v>
      </c>
      <c r="X112" s="98">
        <v>49.519365174286818</v>
      </c>
      <c r="Y112" s="98">
        <v>39.874203476185045</v>
      </c>
      <c r="DA112" s="63" t="s">
        <v>1737</v>
      </c>
    </row>
    <row r="113" spans="1:105" ht="12" customHeight="1" x14ac:dyDescent="0.25">
      <c r="A113" s="109" t="s">
        <v>120</v>
      </c>
      <c r="B113" s="33">
        <v>122.12427265414381</v>
      </c>
      <c r="C113" s="33">
        <v>131.53425698918147</v>
      </c>
      <c r="D113" s="33">
        <v>135.58374156896986</v>
      </c>
      <c r="E113" s="33">
        <v>136.35263907017418</v>
      </c>
      <c r="F113" s="33">
        <v>112.23576555239694</v>
      </c>
      <c r="G113" s="33">
        <v>119.35798508962168</v>
      </c>
      <c r="H113" s="33">
        <v>126.96508346245911</v>
      </c>
      <c r="I113" s="33">
        <v>135.28705757058796</v>
      </c>
      <c r="J113" s="33">
        <v>146.94191258732567</v>
      </c>
      <c r="K113" s="33">
        <v>104.71565065444146</v>
      </c>
      <c r="L113" s="33">
        <v>148.52193477075809</v>
      </c>
      <c r="M113" s="33">
        <v>137.90709328590845</v>
      </c>
      <c r="N113" s="33">
        <v>153.28397891205211</v>
      </c>
      <c r="O113" s="33">
        <v>159.1674188870312</v>
      </c>
      <c r="P113" s="33">
        <v>131.86061186799409</v>
      </c>
      <c r="Q113" s="33">
        <v>143.90883858955453</v>
      </c>
      <c r="R113" s="33">
        <v>146.45676404330905</v>
      </c>
      <c r="S113" s="33">
        <v>156.16935759868269</v>
      </c>
      <c r="T113" s="33">
        <v>153.55835678184866</v>
      </c>
      <c r="U113" s="33">
        <v>147.4420232470286</v>
      </c>
      <c r="V113" s="33">
        <v>150.98312152072461</v>
      </c>
      <c r="W113" s="33">
        <v>140.47411912199655</v>
      </c>
      <c r="X113" s="33">
        <v>160.22450466502463</v>
      </c>
      <c r="Y113" s="33">
        <v>144.63986286472849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2892.8064209096642</v>
      </c>
      <c r="C115" s="117">
        <f t="shared" si="17"/>
        <v>3129.1965714902162</v>
      </c>
      <c r="D115" s="117">
        <f t="shared" si="17"/>
        <v>3038.9169814530824</v>
      </c>
      <c r="E115" s="117">
        <f t="shared" si="17"/>
        <v>3481.1349318329949</v>
      </c>
      <c r="F115" s="117">
        <f t="shared" si="17"/>
        <v>3549.7585105584294</v>
      </c>
      <c r="G115" s="117">
        <f t="shared" si="17"/>
        <v>3160.0292111402191</v>
      </c>
      <c r="H115" s="117">
        <f t="shared" si="17"/>
        <v>3211.5094527622559</v>
      </c>
      <c r="I115" s="117">
        <f t="shared" si="17"/>
        <v>2909.2375263730237</v>
      </c>
      <c r="J115" s="117">
        <f t="shared" si="17"/>
        <v>3263.9357614533938</v>
      </c>
      <c r="K115" s="117">
        <f t="shared" si="17"/>
        <v>2987.4996631595054</v>
      </c>
      <c r="L115" s="117">
        <f t="shared" si="17"/>
        <v>3322.7809823164885</v>
      </c>
      <c r="M115" s="117">
        <f t="shared" si="17"/>
        <v>2567.904485503469</v>
      </c>
      <c r="N115" s="117">
        <f t="shared" si="17"/>
        <v>3011.5283883995671</v>
      </c>
      <c r="O115" s="117">
        <f t="shared" si="17"/>
        <v>3260.5203186452513</v>
      </c>
      <c r="P115" s="117">
        <f t="shared" si="17"/>
        <v>2477.8767202601698</v>
      </c>
      <c r="Q115" s="117">
        <f t="shared" si="17"/>
        <v>2687.1904019011581</v>
      </c>
      <c r="R115" s="117">
        <f t="shared" ref="R115:V115" si="18">R116+R118+R120+R129</f>
        <v>3007.0584101368136</v>
      </c>
      <c r="S115" s="117">
        <f t="shared" si="18"/>
        <v>3005.3186338318069</v>
      </c>
      <c r="T115" s="117">
        <f t="shared" si="18"/>
        <v>2849.013340392798</v>
      </c>
      <c r="U115" s="117">
        <f t="shared" si="18"/>
        <v>2812.6836270518143</v>
      </c>
      <c r="V115" s="117">
        <f t="shared" si="18"/>
        <v>2552.0854291322312</v>
      </c>
      <c r="W115" s="117">
        <f t="shared" ref="W115:Y115" si="19">W116+W118+W120+W129</f>
        <v>2987.7146275789305</v>
      </c>
      <c r="X115" s="117">
        <f t="shared" si="19"/>
        <v>2502.6234601366164</v>
      </c>
      <c r="Y115" s="117">
        <f t="shared" si="19"/>
        <v>2354.2587645459816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2376.2348028483266</v>
      </c>
      <c r="C116" s="122">
        <f t="shared" si="20"/>
        <v>2600.4704456714203</v>
      </c>
      <c r="D116" s="122">
        <f t="shared" si="20"/>
        <v>2506.2812422653406</v>
      </c>
      <c r="E116" s="122">
        <f t="shared" si="20"/>
        <v>2783.343326827583</v>
      </c>
      <c r="F116" s="122">
        <f t="shared" si="20"/>
        <v>3007.6896142903706</v>
      </c>
      <c r="G116" s="122">
        <f t="shared" si="20"/>
        <v>2620.7757643186724</v>
      </c>
      <c r="H116" s="122">
        <f t="shared" si="20"/>
        <v>2629.0859292004125</v>
      </c>
      <c r="I116" s="122">
        <f t="shared" si="20"/>
        <v>2373.1364632199343</v>
      </c>
      <c r="J116" s="122">
        <f t="shared" si="20"/>
        <v>2715.3296342835019</v>
      </c>
      <c r="K116" s="122">
        <f t="shared" si="20"/>
        <v>2491.0661828748498</v>
      </c>
      <c r="L116" s="122">
        <f t="shared" si="20"/>
        <v>2773.4322902673989</v>
      </c>
      <c r="M116" s="122">
        <f t="shared" si="20"/>
        <v>2019.9804667930421</v>
      </c>
      <c r="N116" s="122">
        <f t="shared" si="20"/>
        <v>2437.2388391016266</v>
      </c>
      <c r="O116" s="122">
        <f t="shared" si="20"/>
        <v>2665.0923883793907</v>
      </c>
      <c r="P116" s="122">
        <f t="shared" si="20"/>
        <v>1934.0310053646344</v>
      </c>
      <c r="Q116" s="122">
        <f t="shared" si="20"/>
        <v>2112.4180538829064</v>
      </c>
      <c r="R116" s="122">
        <f t="shared" si="20"/>
        <v>2407.7435607395341</v>
      </c>
      <c r="S116" s="122">
        <f t="shared" si="20"/>
        <v>2370.9927586062181</v>
      </c>
      <c r="T116" s="122">
        <f t="shared" si="20"/>
        <v>2217.1625872068321</v>
      </c>
      <c r="U116" s="122">
        <f t="shared" si="20"/>
        <v>2193.4384505028374</v>
      </c>
      <c r="V116" s="122">
        <f t="shared" si="20"/>
        <v>1899.519809955897</v>
      </c>
      <c r="W116" s="122">
        <f t="shared" si="20"/>
        <v>2360.8636940677743</v>
      </c>
      <c r="X116" s="122">
        <f t="shared" si="20"/>
        <v>1992.2359370545191</v>
      </c>
      <c r="Y116" s="122">
        <f t="shared" si="20"/>
        <v>1883.5433009952226</v>
      </c>
      <c r="DA116" s="130" t="s">
        <v>1891</v>
      </c>
    </row>
    <row r="117" spans="1:105" ht="12" customHeight="1" x14ac:dyDescent="0.25">
      <c r="A117" s="97" t="s">
        <v>53</v>
      </c>
      <c r="B117" s="98">
        <v>2376.2348028483266</v>
      </c>
      <c r="C117" s="98">
        <v>2600.4704456714203</v>
      </c>
      <c r="D117" s="98">
        <v>2506.2812422653406</v>
      </c>
      <c r="E117" s="98">
        <v>2783.343326827583</v>
      </c>
      <c r="F117" s="98">
        <v>3007.6896142903706</v>
      </c>
      <c r="G117" s="98">
        <v>2620.7757643186724</v>
      </c>
      <c r="H117" s="98">
        <v>2629.0859292004125</v>
      </c>
      <c r="I117" s="98">
        <v>2373.1364632199343</v>
      </c>
      <c r="J117" s="98">
        <v>2715.3296342835019</v>
      </c>
      <c r="K117" s="98">
        <v>2491.0661828748498</v>
      </c>
      <c r="L117" s="98">
        <v>2773.4322902673989</v>
      </c>
      <c r="M117" s="98">
        <v>2019.9804667930421</v>
      </c>
      <c r="N117" s="98">
        <v>2437.2388391016266</v>
      </c>
      <c r="O117" s="98">
        <v>2665.0923883793907</v>
      </c>
      <c r="P117" s="98">
        <v>1934.0310053646344</v>
      </c>
      <c r="Q117" s="98">
        <v>2112.4180538829064</v>
      </c>
      <c r="R117" s="98">
        <v>2407.7435607395341</v>
      </c>
      <c r="S117" s="98">
        <v>2370.9927586062181</v>
      </c>
      <c r="T117" s="98">
        <v>2217.1625872068321</v>
      </c>
      <c r="U117" s="98">
        <v>2193.4384505028374</v>
      </c>
      <c r="V117" s="98">
        <v>1899.519809955897</v>
      </c>
      <c r="W117" s="98">
        <v>2360.8636940677743</v>
      </c>
      <c r="X117" s="98">
        <v>1992.2359370545191</v>
      </c>
      <c r="Y117" s="98">
        <v>1883.5433009952226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58.618331188279889</v>
      </c>
      <c r="C118" s="122">
        <f t="shared" si="21"/>
        <v>72.981793414903237</v>
      </c>
      <c r="D118" s="122">
        <f t="shared" si="21"/>
        <v>58.909297854482737</v>
      </c>
      <c r="E118" s="122">
        <f t="shared" si="21"/>
        <v>204.30063169063638</v>
      </c>
      <c r="F118" s="122">
        <f t="shared" si="21"/>
        <v>62.838787789859609</v>
      </c>
      <c r="G118" s="122">
        <f t="shared" si="21"/>
        <v>87.295354237492745</v>
      </c>
      <c r="H118" s="122">
        <f t="shared" si="21"/>
        <v>116.55608543013456</v>
      </c>
      <c r="I118" s="122">
        <f t="shared" si="21"/>
        <v>54.867477314746161</v>
      </c>
      <c r="J118" s="122">
        <f t="shared" si="21"/>
        <v>58.69229783669747</v>
      </c>
      <c r="K118" s="122">
        <f t="shared" si="21"/>
        <v>71.857040147370412</v>
      </c>
      <c r="L118" s="122">
        <f t="shared" si="21"/>
        <v>69.122046481506146</v>
      </c>
      <c r="M118" s="122">
        <f t="shared" si="21"/>
        <v>66.303249263663915</v>
      </c>
      <c r="N118" s="122">
        <f t="shared" si="21"/>
        <v>64.155314067108108</v>
      </c>
      <c r="O118" s="122">
        <f t="shared" si="21"/>
        <v>65.722706856124759</v>
      </c>
      <c r="P118" s="122">
        <f t="shared" si="21"/>
        <v>70.423531797274293</v>
      </c>
      <c r="Q118" s="122">
        <f t="shared" si="21"/>
        <v>75.649895265600435</v>
      </c>
      <c r="R118" s="122">
        <f t="shared" si="21"/>
        <v>96.859253065194906</v>
      </c>
      <c r="S118" s="122">
        <f t="shared" si="21"/>
        <v>99.311423729662721</v>
      </c>
      <c r="T118" s="122">
        <f t="shared" si="21"/>
        <v>104.50584675631384</v>
      </c>
      <c r="U118" s="122">
        <f t="shared" si="21"/>
        <v>110.67465767108745</v>
      </c>
      <c r="V118" s="122">
        <f t="shared" si="21"/>
        <v>129.89662156809911</v>
      </c>
      <c r="W118" s="122">
        <f t="shared" si="21"/>
        <v>132.97942315765314</v>
      </c>
      <c r="X118" s="122">
        <f t="shared" si="21"/>
        <v>90.555167772943236</v>
      </c>
      <c r="Y118" s="122">
        <f t="shared" si="21"/>
        <v>90.982032009334304</v>
      </c>
      <c r="DA118" s="130" t="s">
        <v>1893</v>
      </c>
    </row>
    <row r="119" spans="1:105" ht="12" customHeight="1" x14ac:dyDescent="0.25">
      <c r="A119" s="97" t="s">
        <v>53</v>
      </c>
      <c r="B119" s="98">
        <v>58.618331188279889</v>
      </c>
      <c r="C119" s="98">
        <v>72.981793414903237</v>
      </c>
      <c r="D119" s="98">
        <v>58.909297854482737</v>
      </c>
      <c r="E119" s="98">
        <v>204.30063169063638</v>
      </c>
      <c r="F119" s="98">
        <v>62.838787789859609</v>
      </c>
      <c r="G119" s="98">
        <v>87.295354237492745</v>
      </c>
      <c r="H119" s="98">
        <v>116.55608543013456</v>
      </c>
      <c r="I119" s="98">
        <v>54.867477314746161</v>
      </c>
      <c r="J119" s="98">
        <v>58.69229783669747</v>
      </c>
      <c r="K119" s="98">
        <v>71.857040147370412</v>
      </c>
      <c r="L119" s="98">
        <v>69.122046481506146</v>
      </c>
      <c r="M119" s="98">
        <v>66.303249263663915</v>
      </c>
      <c r="N119" s="98">
        <v>64.155314067108108</v>
      </c>
      <c r="O119" s="98">
        <v>65.722706856124759</v>
      </c>
      <c r="P119" s="98">
        <v>70.423531797274293</v>
      </c>
      <c r="Q119" s="98">
        <v>75.649895265600435</v>
      </c>
      <c r="R119" s="98">
        <v>96.859253065194906</v>
      </c>
      <c r="S119" s="98">
        <v>99.311423729662721</v>
      </c>
      <c r="T119" s="98">
        <v>104.50584675631384</v>
      </c>
      <c r="U119" s="98">
        <v>110.67465767108745</v>
      </c>
      <c r="V119" s="98">
        <v>129.89662156809911</v>
      </c>
      <c r="W119" s="98">
        <v>132.97942315765314</v>
      </c>
      <c r="X119" s="98">
        <v>90.555167772943236</v>
      </c>
      <c r="Y119" s="98">
        <v>90.982032009334304</v>
      </c>
      <c r="DA119" s="63" t="s">
        <v>1894</v>
      </c>
    </row>
    <row r="120" spans="1:105" ht="12" customHeight="1" x14ac:dyDescent="0.25">
      <c r="A120" s="121" t="s">
        <v>55</v>
      </c>
      <c r="B120" s="122">
        <v>283.09208446221851</v>
      </c>
      <c r="C120" s="122">
        <v>276.85308294962675</v>
      </c>
      <c r="D120" s="122">
        <v>286.94664893978631</v>
      </c>
      <c r="E120" s="122">
        <v>308.74383542441342</v>
      </c>
      <c r="F120" s="122">
        <v>312.59856170565774</v>
      </c>
      <c r="G120" s="122">
        <v>284.29376412938228</v>
      </c>
      <c r="H120" s="122">
        <v>294.70054064446123</v>
      </c>
      <c r="I120" s="122">
        <v>300.44569350394198</v>
      </c>
      <c r="J120" s="122">
        <v>306.44136775715123</v>
      </c>
      <c r="K120" s="122">
        <v>277.08942442942259</v>
      </c>
      <c r="L120" s="122">
        <v>299.7720923533891</v>
      </c>
      <c r="M120" s="122">
        <v>310.72486963921665</v>
      </c>
      <c r="N120" s="122">
        <v>329.83770471110051</v>
      </c>
      <c r="O120" s="122">
        <v>346.27626430825421</v>
      </c>
      <c r="P120" s="122">
        <v>311.90297085518876</v>
      </c>
      <c r="Q120" s="122">
        <v>329.37426359618928</v>
      </c>
      <c r="R120" s="122">
        <v>337.02682982514926</v>
      </c>
      <c r="S120" s="122">
        <v>359.23765314247646</v>
      </c>
      <c r="T120" s="122">
        <v>356.48736795971183</v>
      </c>
      <c r="U120" s="122">
        <v>343.9160016604028</v>
      </c>
      <c r="V120" s="122">
        <v>352.82274374052832</v>
      </c>
      <c r="W120" s="122">
        <v>337.49133977609074</v>
      </c>
      <c r="X120" s="122">
        <v>250.43148879231029</v>
      </c>
      <c r="Y120" s="122">
        <v>228.1583342056984</v>
      </c>
      <c r="DA120" s="130" t="s">
        <v>1895</v>
      </c>
    </row>
    <row r="121" spans="1:105" ht="12" customHeight="1" x14ac:dyDescent="0.25">
      <c r="A121" s="97" t="s">
        <v>124</v>
      </c>
      <c r="B121" s="98">
        <v>31.632884752117644</v>
      </c>
      <c r="C121" s="98">
        <v>30.868303591199727</v>
      </c>
      <c r="D121" s="98">
        <v>31.366042420584254</v>
      </c>
      <c r="E121" s="98">
        <v>29.864837385270626</v>
      </c>
      <c r="F121" s="98">
        <v>29.652954140776053</v>
      </c>
      <c r="G121" s="98">
        <v>27.519973977553775</v>
      </c>
      <c r="H121" s="98">
        <v>25.326921869244785</v>
      </c>
      <c r="I121" s="98">
        <v>25.063211868110837</v>
      </c>
      <c r="J121" s="98">
        <v>21.972033228403475</v>
      </c>
      <c r="K121" s="98">
        <v>20.313187826574325</v>
      </c>
      <c r="L121" s="98">
        <v>19.22472381404252</v>
      </c>
      <c r="M121" s="98">
        <v>18.030918854257482</v>
      </c>
      <c r="N121" s="98">
        <v>15.615828366324333</v>
      </c>
      <c r="O121" s="98">
        <v>13.943617130487869</v>
      </c>
      <c r="P121" s="98">
        <v>13.21649803024124</v>
      </c>
      <c r="Q121" s="98">
        <v>12.702630710252016</v>
      </c>
      <c r="R121" s="98">
        <v>12.601938436786739</v>
      </c>
      <c r="S121" s="98">
        <v>13.043034898593746</v>
      </c>
      <c r="T121" s="98">
        <v>12.622013222312424</v>
      </c>
      <c r="U121" s="98">
        <v>11.783541820592736</v>
      </c>
      <c r="V121" s="98">
        <v>11.591772663804763</v>
      </c>
      <c r="W121" s="98">
        <v>11.685318161012448</v>
      </c>
      <c r="X121" s="98">
        <v>7.025597684352789</v>
      </c>
      <c r="Y121" s="98">
        <v>5.6818645583443654</v>
      </c>
      <c r="DA121" s="63" t="s">
        <v>1896</v>
      </c>
    </row>
    <row r="122" spans="1:105" ht="12" customHeight="1" x14ac:dyDescent="0.25">
      <c r="A122" s="97" t="s">
        <v>123</v>
      </c>
      <c r="B122" s="98">
        <v>1.1339159804186757E-2</v>
      </c>
      <c r="C122" s="98">
        <v>1.0911891016475102E-2</v>
      </c>
      <c r="D122" s="98">
        <v>1.1138198439866772E-2</v>
      </c>
      <c r="E122" s="98">
        <v>9.9850652314214597E-3</v>
      </c>
      <c r="F122" s="98">
        <v>1.0280919451926388E-2</v>
      </c>
      <c r="G122" s="98">
        <v>1.0665173040418684E-2</v>
      </c>
      <c r="H122" s="98">
        <v>1.0982207027116319E-2</v>
      </c>
      <c r="I122" s="98">
        <v>1.352479923119617E-2</v>
      </c>
      <c r="J122" s="98">
        <v>1.2640529062314594E-2</v>
      </c>
      <c r="K122" s="98">
        <v>1.4854833023087812E-2</v>
      </c>
      <c r="L122" s="98">
        <v>1.8839207103902016E-2</v>
      </c>
      <c r="M122" s="98">
        <v>2.2244874498119491E-2</v>
      </c>
      <c r="N122" s="98">
        <v>1.9502977669248037E-2</v>
      </c>
      <c r="O122" s="98">
        <v>1.6525815274547547E-2</v>
      </c>
      <c r="P122" s="98">
        <v>1.7790727432605839E-2</v>
      </c>
      <c r="Q122" s="98">
        <v>1.5940354251867142E-2</v>
      </c>
      <c r="R122" s="98">
        <v>1.6642631043496253E-2</v>
      </c>
      <c r="S122" s="98">
        <v>1.7116795647279623E-2</v>
      </c>
      <c r="T122" s="98">
        <v>1.7225070012279312E-2</v>
      </c>
      <c r="U122" s="98">
        <v>1.6543488133931233E-2</v>
      </c>
      <c r="V122" s="98">
        <v>1.6573608852608022E-2</v>
      </c>
      <c r="W122" s="98">
        <v>1.9338712450353839E-2</v>
      </c>
      <c r="X122" s="98">
        <v>1.2215488675266284E-2</v>
      </c>
      <c r="Y122" s="98">
        <v>9.8800652324319317E-3</v>
      </c>
      <c r="DA122" s="63" t="s">
        <v>1897</v>
      </c>
    </row>
    <row r="123" spans="1:105" ht="12" customHeight="1" x14ac:dyDescent="0.25">
      <c r="A123" s="100" t="s">
        <v>50</v>
      </c>
      <c r="B123" s="101">
        <v>2.8654598707177049E-3</v>
      </c>
      <c r="C123" s="101">
        <v>2.6132654619746335E-3</v>
      </c>
      <c r="D123" s="101">
        <v>2.4368083659923909E-3</v>
      </c>
      <c r="E123" s="101">
        <v>2.4201734521456021E-3</v>
      </c>
      <c r="F123" s="101">
        <v>2.413953919953137E-3</v>
      </c>
      <c r="G123" s="101">
        <v>2.2783723188009599E-3</v>
      </c>
      <c r="H123" s="101">
        <v>2.2210171486161221E-3</v>
      </c>
      <c r="I123" s="101">
        <v>3.3020377998468319E-3</v>
      </c>
      <c r="J123" s="101">
        <v>2.8360657363700067E-3</v>
      </c>
      <c r="K123" s="101">
        <v>3.0386492884373431E-3</v>
      </c>
      <c r="L123" s="101">
        <v>8.422580819815546E-3</v>
      </c>
      <c r="M123" s="101">
        <v>4.388977381202184E-3</v>
      </c>
      <c r="N123" s="101">
        <v>4.9775307664357621E-3</v>
      </c>
      <c r="O123" s="101">
        <v>4.412617095427146E-3</v>
      </c>
      <c r="P123" s="101">
        <v>3.4078318908860468E-3</v>
      </c>
      <c r="Q123" s="101">
        <v>3.5171418974564001E-3</v>
      </c>
      <c r="R123" s="101">
        <v>3.4609399809260658E-3</v>
      </c>
      <c r="S123" s="101">
        <v>4.0006457297194695E-3</v>
      </c>
      <c r="T123" s="101">
        <v>3.9929364074412646E-3</v>
      </c>
      <c r="U123" s="101">
        <v>3.4994266801507998E-3</v>
      </c>
      <c r="V123" s="101">
        <v>3.5740615020925176E-3</v>
      </c>
      <c r="W123" s="101">
        <v>4.2623806146673722E-3</v>
      </c>
      <c r="X123" s="101">
        <v>1.0248929673374633E-3</v>
      </c>
      <c r="Y123" s="101">
        <v>6.5650184464703936E-4</v>
      </c>
      <c r="DA123" s="131" t="s">
        <v>1898</v>
      </c>
    </row>
    <row r="124" spans="1:105" ht="12" customHeight="1" x14ac:dyDescent="0.25">
      <c r="A124" s="103" t="s">
        <v>52</v>
      </c>
      <c r="B124" s="104">
        <v>8.4736999334690515E-3</v>
      </c>
      <c r="C124" s="104">
        <v>8.2986255545004686E-3</v>
      </c>
      <c r="D124" s="104">
        <v>8.7013900738743804E-3</v>
      </c>
      <c r="E124" s="104">
        <v>7.5648917792758581E-3</v>
      </c>
      <c r="F124" s="104">
        <v>7.8669655319732502E-3</v>
      </c>
      <c r="G124" s="104">
        <v>8.3868007216177237E-3</v>
      </c>
      <c r="H124" s="104">
        <v>8.761189878500197E-3</v>
      </c>
      <c r="I124" s="104">
        <v>1.0222761431349339E-2</v>
      </c>
      <c r="J124" s="104">
        <v>9.8044633259445867E-3</v>
      </c>
      <c r="K124" s="104">
        <v>1.181618373465047E-2</v>
      </c>
      <c r="L124" s="104">
        <v>1.0416626284086468E-2</v>
      </c>
      <c r="M124" s="104">
        <v>1.7855897116917308E-2</v>
      </c>
      <c r="N124" s="104">
        <v>1.4525446902812274E-2</v>
      </c>
      <c r="O124" s="104">
        <v>1.2113198179120401E-2</v>
      </c>
      <c r="P124" s="104">
        <v>1.4382895541719792E-2</v>
      </c>
      <c r="Q124" s="104">
        <v>1.2423212354410742E-2</v>
      </c>
      <c r="R124" s="104">
        <v>1.3181691062570187E-2</v>
      </c>
      <c r="S124" s="104">
        <v>1.3116149917560153E-2</v>
      </c>
      <c r="T124" s="104">
        <v>1.3232133604838048E-2</v>
      </c>
      <c r="U124" s="104">
        <v>1.3044061453780433E-2</v>
      </c>
      <c r="V124" s="104">
        <v>1.2999547350515504E-2</v>
      </c>
      <c r="W124" s="104">
        <v>1.5076331835686465E-2</v>
      </c>
      <c r="X124" s="104">
        <v>1.1190595707928821E-2</v>
      </c>
      <c r="Y124" s="104">
        <v>9.2235633877848916E-3</v>
      </c>
      <c r="DA124" s="132" t="s">
        <v>1899</v>
      </c>
    </row>
    <row r="125" spans="1:105" ht="12" customHeight="1" x14ac:dyDescent="0.25">
      <c r="A125" s="106" t="s">
        <v>122</v>
      </c>
      <c r="B125" s="101">
        <v>242.55753554676849</v>
      </c>
      <c r="C125" s="101">
        <v>237.43087243117836</v>
      </c>
      <c r="D125" s="101">
        <v>247.09300111591352</v>
      </c>
      <c r="E125" s="101">
        <v>269.50401407496832</v>
      </c>
      <c r="F125" s="101">
        <v>273.22221033462921</v>
      </c>
      <c r="G125" s="101">
        <v>247.41155079282217</v>
      </c>
      <c r="H125" s="101">
        <v>257.80369803184107</v>
      </c>
      <c r="I125" s="101">
        <v>261.02246027304358</v>
      </c>
      <c r="J125" s="101">
        <v>267.77658017021884</v>
      </c>
      <c r="K125" s="101">
        <v>239.24426138471676</v>
      </c>
      <c r="L125" s="101">
        <v>254.23937188650697</v>
      </c>
      <c r="M125" s="101">
        <v>260.40655358354047</v>
      </c>
      <c r="N125" s="101">
        <v>277.39923580632296</v>
      </c>
      <c r="O125" s="101">
        <v>293.65518825040408</v>
      </c>
      <c r="P125" s="101">
        <v>262.92018072037075</v>
      </c>
      <c r="Q125" s="101">
        <v>278.08540509915952</v>
      </c>
      <c r="R125" s="101">
        <v>283.63890669851241</v>
      </c>
      <c r="S125" s="101">
        <v>302.79224218527997</v>
      </c>
      <c r="T125" s="101">
        <v>298.88414565587959</v>
      </c>
      <c r="U125" s="101">
        <v>287.40973471102734</v>
      </c>
      <c r="V125" s="101">
        <v>295.48809503182491</v>
      </c>
      <c r="W125" s="101">
        <v>280.03886547343359</v>
      </c>
      <c r="X125" s="101">
        <v>204.99367371709286</v>
      </c>
      <c r="Y125" s="101">
        <v>185.5052567761625</v>
      </c>
      <c r="DA125" s="131" t="s">
        <v>1900</v>
      </c>
    </row>
    <row r="126" spans="1:105" ht="12" customHeight="1" x14ac:dyDescent="0.25">
      <c r="A126" s="107" t="s">
        <v>121</v>
      </c>
      <c r="B126" s="104">
        <v>8.8903250035281474</v>
      </c>
      <c r="C126" s="104">
        <v>8.5429950362322025</v>
      </c>
      <c r="D126" s="104">
        <v>8.4764672048486833</v>
      </c>
      <c r="E126" s="104">
        <v>9.3649988989430462</v>
      </c>
      <c r="F126" s="104">
        <v>9.7131163108005687</v>
      </c>
      <c r="G126" s="104">
        <v>9.3515741859659194</v>
      </c>
      <c r="H126" s="104">
        <v>11.558938536348226</v>
      </c>
      <c r="I126" s="104">
        <v>14.346496563556389</v>
      </c>
      <c r="J126" s="104">
        <v>16.680113829466606</v>
      </c>
      <c r="K126" s="104">
        <v>17.517120385108385</v>
      </c>
      <c r="L126" s="104">
        <v>26.289157445735725</v>
      </c>
      <c r="M126" s="104">
        <v>32.265152326920614</v>
      </c>
      <c r="N126" s="104">
        <v>36.803137560783995</v>
      </c>
      <c r="O126" s="104">
        <v>38.660933112087712</v>
      </c>
      <c r="P126" s="104">
        <v>35.74850137714418</v>
      </c>
      <c r="Q126" s="104">
        <v>38.570287432525888</v>
      </c>
      <c r="R126" s="104">
        <v>40.7693420588066</v>
      </c>
      <c r="S126" s="104">
        <v>43.385259262955429</v>
      </c>
      <c r="T126" s="104">
        <v>44.96398401150752</v>
      </c>
      <c r="U126" s="104">
        <v>44.706181640648794</v>
      </c>
      <c r="V126" s="104">
        <v>45.72630243604609</v>
      </c>
      <c r="W126" s="104">
        <v>45.747817429194363</v>
      </c>
      <c r="X126" s="104">
        <v>38.400001902189395</v>
      </c>
      <c r="Y126" s="104">
        <v>36.961332805959103</v>
      </c>
      <c r="DA126" s="132" t="s">
        <v>1901</v>
      </c>
    </row>
    <row r="127" spans="1:105" ht="12" customHeight="1" x14ac:dyDescent="0.25">
      <c r="A127" s="108" t="s">
        <v>53</v>
      </c>
      <c r="B127" s="98">
        <v>2.2472769984234069</v>
      </c>
      <c r="C127" s="98">
        <v>2.0462569238866473</v>
      </c>
      <c r="D127" s="98">
        <v>1.8535695015937741</v>
      </c>
      <c r="E127" s="98">
        <v>2.2704640558457778</v>
      </c>
      <c r="F127" s="98">
        <v>2.2809219968690146</v>
      </c>
      <c r="G127" s="98">
        <v>1.9964609657455663</v>
      </c>
      <c r="H127" s="98">
        <v>2.3365913183241793</v>
      </c>
      <c r="I127" s="98">
        <v>3.5026933209167863</v>
      </c>
      <c r="J127" s="98">
        <v>3.7457694621977708</v>
      </c>
      <c r="K127" s="98">
        <v>3.5767837586434954</v>
      </c>
      <c r="L127" s="98">
        <v>11.753309016123913</v>
      </c>
      <c r="M127" s="98">
        <v>6.3546978910111189</v>
      </c>
      <c r="N127" s="98">
        <v>9.39573529600667</v>
      </c>
      <c r="O127" s="98">
        <v>10.322335227476149</v>
      </c>
      <c r="P127" s="98">
        <v>6.8399951513250956</v>
      </c>
      <c r="Q127" s="98">
        <v>8.5195774256844672</v>
      </c>
      <c r="R127" s="98">
        <v>8.4796368242531788</v>
      </c>
      <c r="S127" s="98">
        <v>10.145506807147465</v>
      </c>
      <c r="T127" s="98">
        <v>10.434181349348155</v>
      </c>
      <c r="U127" s="98">
        <v>9.4669864879130117</v>
      </c>
      <c r="V127" s="98">
        <v>9.8657027012171952</v>
      </c>
      <c r="W127" s="98">
        <v>10.052733616561115</v>
      </c>
      <c r="X127" s="98">
        <v>3.2309786618771503</v>
      </c>
      <c r="Y127" s="98">
        <v>2.5404166795523171</v>
      </c>
      <c r="DA127" s="63" t="s">
        <v>1902</v>
      </c>
    </row>
    <row r="128" spans="1:105" ht="12" customHeight="1" x14ac:dyDescent="0.25">
      <c r="A128" s="108" t="s">
        <v>52</v>
      </c>
      <c r="B128" s="98">
        <v>6.6430480051047409</v>
      </c>
      <c r="C128" s="98">
        <v>6.4967381123455556</v>
      </c>
      <c r="D128" s="98">
        <v>6.6228977032549086</v>
      </c>
      <c r="E128" s="98">
        <v>7.0945348430972688</v>
      </c>
      <c r="F128" s="98">
        <v>7.4321943139315545</v>
      </c>
      <c r="G128" s="98">
        <v>7.3551132202203524</v>
      </c>
      <c r="H128" s="98">
        <v>9.222347218024046</v>
      </c>
      <c r="I128" s="98">
        <v>10.843803242639604</v>
      </c>
      <c r="J128" s="98">
        <v>12.934344367268837</v>
      </c>
      <c r="K128" s="98">
        <v>13.940336626464889</v>
      </c>
      <c r="L128" s="98">
        <v>14.535848429611811</v>
      </c>
      <c r="M128" s="98">
        <v>25.910454435909493</v>
      </c>
      <c r="N128" s="98">
        <v>27.407402264777328</v>
      </c>
      <c r="O128" s="98">
        <v>28.338597884611563</v>
      </c>
      <c r="P128" s="98">
        <v>28.908506225819082</v>
      </c>
      <c r="Q128" s="98">
        <v>30.050710006841424</v>
      </c>
      <c r="R128" s="98">
        <v>32.289705234553423</v>
      </c>
      <c r="S128" s="98">
        <v>33.239752455807967</v>
      </c>
      <c r="T128" s="98">
        <v>34.529802662159362</v>
      </c>
      <c r="U128" s="98">
        <v>35.239195152735782</v>
      </c>
      <c r="V128" s="98">
        <v>35.860599734828895</v>
      </c>
      <c r="W128" s="98">
        <v>35.69508381263325</v>
      </c>
      <c r="X128" s="98">
        <v>35.169023240312242</v>
      </c>
      <c r="Y128" s="98">
        <v>34.420916126406787</v>
      </c>
      <c r="DA128" s="63" t="s">
        <v>1903</v>
      </c>
    </row>
    <row r="129" spans="1:105" ht="12" customHeight="1" x14ac:dyDescent="0.25">
      <c r="A129" s="121" t="s">
        <v>54</v>
      </c>
      <c r="B129" s="122">
        <v>174.86120241083938</v>
      </c>
      <c r="C129" s="122">
        <v>178.89124945426585</v>
      </c>
      <c r="D129" s="122">
        <v>186.77979239347258</v>
      </c>
      <c r="E129" s="122">
        <v>184.74713789036196</v>
      </c>
      <c r="F129" s="122">
        <v>166.63154677254158</v>
      </c>
      <c r="G129" s="122">
        <v>167.66432845467165</v>
      </c>
      <c r="H129" s="122">
        <v>171.16689748724735</v>
      </c>
      <c r="I129" s="122">
        <v>180.78789233440091</v>
      </c>
      <c r="J129" s="122">
        <v>183.47246157604346</v>
      </c>
      <c r="K129" s="122">
        <v>147.48701570786241</v>
      </c>
      <c r="L129" s="122">
        <v>180.45455321419433</v>
      </c>
      <c r="M129" s="122">
        <v>170.89589980754647</v>
      </c>
      <c r="N129" s="122">
        <v>180.29653051973233</v>
      </c>
      <c r="O129" s="122">
        <v>183.42895910148161</v>
      </c>
      <c r="P129" s="122">
        <v>161.51921224307236</v>
      </c>
      <c r="Q129" s="122">
        <v>169.74818915646165</v>
      </c>
      <c r="R129" s="122">
        <v>165.42876650693492</v>
      </c>
      <c r="S129" s="122">
        <v>175.77679835344964</v>
      </c>
      <c r="T129" s="122">
        <v>170.85753846994004</v>
      </c>
      <c r="U129" s="122">
        <v>164.65451721748644</v>
      </c>
      <c r="V129" s="122">
        <v>169.84625386770657</v>
      </c>
      <c r="W129" s="122">
        <v>156.38017057741277</v>
      </c>
      <c r="X129" s="122">
        <v>169.40086651684402</v>
      </c>
      <c r="Y129" s="122">
        <v>151.57509733572627</v>
      </c>
      <c r="DA129" s="130" t="s">
        <v>1904</v>
      </c>
    </row>
    <row r="130" spans="1:105" ht="12" customHeight="1" x14ac:dyDescent="0.25">
      <c r="A130" s="97" t="s">
        <v>50</v>
      </c>
      <c r="B130" s="98">
        <v>82.249612474793167</v>
      </c>
      <c r="C130" s="98">
        <v>78.850435488894831</v>
      </c>
      <c r="D130" s="98">
        <v>83.326112709768097</v>
      </c>
      <c r="E130" s="98">
        <v>80.366054726083973</v>
      </c>
      <c r="F130" s="98">
        <v>80.44425710785535</v>
      </c>
      <c r="G130" s="98">
        <v>75.693355668378558</v>
      </c>
      <c r="H130" s="98">
        <v>72.918855322330415</v>
      </c>
      <c r="I130" s="98">
        <v>75.860147265141336</v>
      </c>
      <c r="J130" s="98">
        <v>69.341160244565387</v>
      </c>
      <c r="K130" s="98">
        <v>66.00805873441999</v>
      </c>
      <c r="L130" s="98">
        <v>64.652035782574146</v>
      </c>
      <c r="M130" s="98">
        <v>63.147157410650721</v>
      </c>
      <c r="N130" s="98">
        <v>60.179589697999482</v>
      </c>
      <c r="O130" s="98">
        <v>58.250360508461526</v>
      </c>
      <c r="P130" s="98">
        <v>57.439008870757128</v>
      </c>
      <c r="Q130" s="98">
        <v>55.52244939376552</v>
      </c>
      <c r="R130" s="98">
        <v>48.204852274805475</v>
      </c>
      <c r="S130" s="98">
        <v>49.513578517479317</v>
      </c>
      <c r="T130" s="98">
        <v>45.283551027499811</v>
      </c>
      <c r="U130" s="98">
        <v>42.586839974395126</v>
      </c>
      <c r="V130" s="98">
        <v>42.963399689149888</v>
      </c>
      <c r="W130" s="98">
        <v>36.61380067778483</v>
      </c>
      <c r="X130" s="98">
        <v>30.856224437459574</v>
      </c>
      <c r="Y130" s="98">
        <v>24.873176114397076</v>
      </c>
      <c r="DA130" s="63" t="s">
        <v>1905</v>
      </c>
    </row>
    <row r="131" spans="1:105" ht="12" customHeight="1" x14ac:dyDescent="0.25">
      <c r="A131" s="109" t="s">
        <v>120</v>
      </c>
      <c r="B131" s="33">
        <v>92.611589936046215</v>
      </c>
      <c r="C131" s="33">
        <v>100.04081396537103</v>
      </c>
      <c r="D131" s="33">
        <v>103.45367968370446</v>
      </c>
      <c r="E131" s="33">
        <v>104.381083164278</v>
      </c>
      <c r="F131" s="33">
        <v>86.187289664686219</v>
      </c>
      <c r="G131" s="33">
        <v>91.970972786293089</v>
      </c>
      <c r="H131" s="33">
        <v>98.248042164916939</v>
      </c>
      <c r="I131" s="33">
        <v>104.92774506925957</v>
      </c>
      <c r="J131" s="33">
        <v>114.13130133147807</v>
      </c>
      <c r="K131" s="33">
        <v>81.478956973442422</v>
      </c>
      <c r="L131" s="33">
        <v>115.8025174316202</v>
      </c>
      <c r="M131" s="33">
        <v>107.74874239689576</v>
      </c>
      <c r="N131" s="33">
        <v>120.11694082173285</v>
      </c>
      <c r="O131" s="33">
        <v>125.1785985930201</v>
      </c>
      <c r="P131" s="33">
        <v>104.08020337231522</v>
      </c>
      <c r="Q131" s="33">
        <v>114.22573976269612</v>
      </c>
      <c r="R131" s="33">
        <v>117.22391423212945</v>
      </c>
      <c r="S131" s="33">
        <v>126.26321983597033</v>
      </c>
      <c r="T131" s="33">
        <v>125.57398744244023</v>
      </c>
      <c r="U131" s="33">
        <v>122.06767724309132</v>
      </c>
      <c r="V131" s="33">
        <v>126.88285417855667</v>
      </c>
      <c r="W131" s="33">
        <v>119.76636989962793</v>
      </c>
      <c r="X131" s="33">
        <v>138.54464207938446</v>
      </c>
      <c r="Y131" s="33">
        <v>126.70192122132919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0.72026702622488425</v>
      </c>
      <c r="C133" s="154">
        <f t="shared" si="22"/>
        <v>0.7261425843825301</v>
      </c>
      <c r="D133" s="154">
        <f t="shared" si="22"/>
        <v>0.72867610094126822</v>
      </c>
      <c r="E133" s="154">
        <f t="shared" si="22"/>
        <v>0.75325936323324039</v>
      </c>
      <c r="F133" s="154">
        <f t="shared" si="22"/>
        <v>0.73745025114732732</v>
      </c>
      <c r="G133" s="154">
        <f t="shared" si="22"/>
        <v>0.74594261103941506</v>
      </c>
      <c r="H133" s="154">
        <f t="shared" si="22"/>
        <v>0.75608794199937301</v>
      </c>
      <c r="I133" s="154">
        <f t="shared" si="22"/>
        <v>0.75100887063110389</v>
      </c>
      <c r="J133" s="154">
        <f t="shared" si="22"/>
        <v>0.75688909237886903</v>
      </c>
      <c r="K133" s="154">
        <f t="shared" si="22"/>
        <v>0.76459062558155422</v>
      </c>
      <c r="L133" s="154">
        <f t="shared" si="22"/>
        <v>0.76908302113065441</v>
      </c>
      <c r="M133" s="154">
        <f t="shared" si="22"/>
        <v>0.7759096771813192</v>
      </c>
      <c r="N133" s="154">
        <f t="shared" si="22"/>
        <v>0.78181213307240915</v>
      </c>
      <c r="O133" s="154">
        <f t="shared" si="22"/>
        <v>0.78838265478386804</v>
      </c>
      <c r="P133" s="154">
        <f t="shared" si="22"/>
        <v>0.79378478137078345</v>
      </c>
      <c r="Q133" s="154">
        <f t="shared" si="22"/>
        <v>0.79772975263999368</v>
      </c>
      <c r="R133" s="154">
        <f t="shared" ref="R133:V133" si="23">IF(R115=0,"",R115/R97)</f>
        <v>0.80721965823161967</v>
      </c>
      <c r="S133" s="154">
        <f t="shared" si="23"/>
        <v>0.81470717638848023</v>
      </c>
      <c r="T133" s="154">
        <f t="shared" si="23"/>
        <v>0.82481548677685967</v>
      </c>
      <c r="U133" s="154">
        <f t="shared" si="23"/>
        <v>0.83509068869827896</v>
      </c>
      <c r="V133" s="154">
        <f t="shared" si="23"/>
        <v>0.85127004095079517</v>
      </c>
      <c r="W133" s="154">
        <f t="shared" ref="W133:Y133" si="24">IF(W115=0,"",W115/W97)</f>
        <v>0.85846483519622374</v>
      </c>
      <c r="X133" s="154">
        <f t="shared" si="24"/>
        <v>0.8652629707791013</v>
      </c>
      <c r="Y133" s="154">
        <f t="shared" si="24"/>
        <v>0.87835370517594558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0.7176518935352042</v>
      </c>
      <c r="C134" s="155">
        <f t="shared" si="25"/>
        <v>0.72134403490313059</v>
      </c>
      <c r="D134" s="155">
        <f t="shared" si="25"/>
        <v>0.72614065680126816</v>
      </c>
      <c r="E134" s="155">
        <f t="shared" si="25"/>
        <v>0.73082798228471035</v>
      </c>
      <c r="F134" s="155">
        <f t="shared" si="25"/>
        <v>0.73493921393325179</v>
      </c>
      <c r="G134" s="155">
        <f t="shared" si="25"/>
        <v>0.7382437819346287</v>
      </c>
      <c r="H134" s="155">
        <f t="shared" si="25"/>
        <v>0.74305084220325113</v>
      </c>
      <c r="I134" s="155">
        <f t="shared" si="25"/>
        <v>0.74832080839242165</v>
      </c>
      <c r="J134" s="155">
        <f t="shared" si="25"/>
        <v>0.75400650713112027</v>
      </c>
      <c r="K134" s="155">
        <f t="shared" si="25"/>
        <v>0.75883858702145246</v>
      </c>
      <c r="L134" s="155">
        <f t="shared" si="25"/>
        <v>0.76495471138718796</v>
      </c>
      <c r="M134" s="155">
        <f t="shared" si="25"/>
        <v>0.77096608907684594</v>
      </c>
      <c r="N134" s="155">
        <f t="shared" si="25"/>
        <v>0.7788009750475513</v>
      </c>
      <c r="O134" s="155">
        <f t="shared" si="25"/>
        <v>0.78585097940812432</v>
      </c>
      <c r="P134" s="155">
        <f t="shared" si="25"/>
        <v>0.78755371172479127</v>
      </c>
      <c r="Q134" s="155">
        <f t="shared" si="25"/>
        <v>0.79022235766601501</v>
      </c>
      <c r="R134" s="155">
        <f t="shared" ref="R134:V134" si="26">IF(R116=0,"",R116/R98)</f>
        <v>0.79486413378503751</v>
      </c>
      <c r="S134" s="155">
        <f t="shared" si="26"/>
        <v>0.80192556323029074</v>
      </c>
      <c r="T134" s="155">
        <f t="shared" si="26"/>
        <v>0.80929714162464939</v>
      </c>
      <c r="U134" s="155">
        <f t="shared" si="26"/>
        <v>0.81707792904587695</v>
      </c>
      <c r="V134" s="155">
        <f t="shared" si="26"/>
        <v>0.8261172088099159</v>
      </c>
      <c r="W134" s="155">
        <f t="shared" ref="W134:Y134" si="27">IF(W116=0,"",W116/W98)</f>
        <v>0.83547056779123785</v>
      </c>
      <c r="X134" s="155">
        <f t="shared" si="27"/>
        <v>0.84706619746322842</v>
      </c>
      <c r="Y134" s="155">
        <f t="shared" si="27"/>
        <v>0.85780638325405589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0.7176518935352042</v>
      </c>
      <c r="C135" s="156">
        <f t="shared" si="28"/>
        <v>0.72134403490313059</v>
      </c>
      <c r="D135" s="156">
        <f t="shared" si="28"/>
        <v>0.72614065680126816</v>
      </c>
      <c r="E135" s="156">
        <f t="shared" si="28"/>
        <v>0.73082798228471035</v>
      </c>
      <c r="F135" s="156">
        <f t="shared" si="28"/>
        <v>0.73493921393325179</v>
      </c>
      <c r="G135" s="156">
        <f t="shared" si="28"/>
        <v>0.7382437819346287</v>
      </c>
      <c r="H135" s="156">
        <f t="shared" si="28"/>
        <v>0.74305084220325113</v>
      </c>
      <c r="I135" s="156">
        <f t="shared" si="28"/>
        <v>0.74832080839242165</v>
      </c>
      <c r="J135" s="156">
        <f t="shared" si="28"/>
        <v>0.75400650713112027</v>
      </c>
      <c r="K135" s="156">
        <f t="shared" si="28"/>
        <v>0.75883858702145246</v>
      </c>
      <c r="L135" s="156">
        <f t="shared" si="28"/>
        <v>0.76495471138718796</v>
      </c>
      <c r="M135" s="156">
        <f t="shared" si="28"/>
        <v>0.77096608907684594</v>
      </c>
      <c r="N135" s="156">
        <f t="shared" si="28"/>
        <v>0.7788009750475513</v>
      </c>
      <c r="O135" s="156">
        <f t="shared" si="28"/>
        <v>0.78585097940812432</v>
      </c>
      <c r="P135" s="156">
        <f t="shared" si="28"/>
        <v>0.78755371172479127</v>
      </c>
      <c r="Q135" s="156">
        <f t="shared" si="28"/>
        <v>0.79022235766601501</v>
      </c>
      <c r="R135" s="156">
        <f t="shared" ref="R135:V135" si="29">IF(R117=0,"",R117/R99)</f>
        <v>0.79486413378503751</v>
      </c>
      <c r="S135" s="156">
        <f t="shared" si="29"/>
        <v>0.80192556323029074</v>
      </c>
      <c r="T135" s="156">
        <f t="shared" si="29"/>
        <v>0.80929714162464939</v>
      </c>
      <c r="U135" s="156">
        <f t="shared" si="29"/>
        <v>0.81707792904587695</v>
      </c>
      <c r="V135" s="156">
        <f t="shared" si="29"/>
        <v>0.8261172088099159</v>
      </c>
      <c r="W135" s="156">
        <f t="shared" ref="W135:Y135" si="30">IF(W117=0,"",W117/W99)</f>
        <v>0.83547056779123785</v>
      </c>
      <c r="X135" s="156">
        <f t="shared" si="30"/>
        <v>0.84706619746322842</v>
      </c>
      <c r="Y135" s="156">
        <f t="shared" si="30"/>
        <v>0.85780638325405589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1.8130054223880809</v>
      </c>
      <c r="C136" s="155">
        <f t="shared" si="31"/>
        <v>1.8710768594119644</v>
      </c>
      <c r="D136" s="155">
        <f t="shared" si="31"/>
        <v>1.9536070629623856</v>
      </c>
      <c r="E136" s="155">
        <f t="shared" si="31"/>
        <v>2.0470537858865843</v>
      </c>
      <c r="F136" s="155">
        <f t="shared" si="31"/>
        <v>2.1555983990364682</v>
      </c>
      <c r="G136" s="155">
        <f t="shared" si="31"/>
        <v>2.2954161428973512</v>
      </c>
      <c r="H136" s="155">
        <f t="shared" si="31"/>
        <v>2.4781330450891268</v>
      </c>
      <c r="I136" s="155">
        <f t="shared" si="31"/>
        <v>2.5993857471578079</v>
      </c>
      <c r="J136" s="155">
        <f t="shared" si="31"/>
        <v>2.6605873204670401</v>
      </c>
      <c r="K136" s="155">
        <f t="shared" si="31"/>
        <v>2.7754083347823286</v>
      </c>
      <c r="L136" s="155">
        <f t="shared" si="31"/>
        <v>2.8868042702039913</v>
      </c>
      <c r="M136" s="155">
        <f t="shared" si="31"/>
        <v>3.0022435383280364</v>
      </c>
      <c r="N136" s="155">
        <f t="shared" si="31"/>
        <v>3.1175300714621006</v>
      </c>
      <c r="O136" s="155">
        <f t="shared" si="31"/>
        <v>3.2757650202401245</v>
      </c>
      <c r="P136" s="155">
        <f t="shared" si="31"/>
        <v>3.4047099667968612</v>
      </c>
      <c r="Q136" s="155">
        <f t="shared" si="31"/>
        <v>3.5287608027820738</v>
      </c>
      <c r="R136" s="155">
        <f t="shared" ref="R136:V136" si="32">IF(R118=0,"",R118/R100)</f>
        <v>3.6692943008679735</v>
      </c>
      <c r="S136" s="155">
        <f t="shared" si="32"/>
        <v>3.8000149169874637</v>
      </c>
      <c r="T136" s="155">
        <f t="shared" si="32"/>
        <v>3.8801358299165569</v>
      </c>
      <c r="U136" s="155">
        <f t="shared" si="32"/>
        <v>3.9444894258736589</v>
      </c>
      <c r="V136" s="155">
        <f t="shared" si="32"/>
        <v>3.9845824231664793</v>
      </c>
      <c r="W136" s="155">
        <f t="shared" ref="W136:Y136" si="33">IF(W118=0,"",W118/W100)</f>
        <v>4.0234861946307889</v>
      </c>
      <c r="X136" s="155">
        <f t="shared" si="33"/>
        <v>4.0407732396428306</v>
      </c>
      <c r="Y136" s="155">
        <f t="shared" si="33"/>
        <v>4.0630532089342637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1.8130054223880809</v>
      </c>
      <c r="C137" s="156">
        <f t="shared" si="34"/>
        <v>1.8710768594119644</v>
      </c>
      <c r="D137" s="156">
        <f t="shared" si="34"/>
        <v>1.9536070629623856</v>
      </c>
      <c r="E137" s="156">
        <f t="shared" si="34"/>
        <v>2.0470537858865843</v>
      </c>
      <c r="F137" s="156">
        <f t="shared" si="34"/>
        <v>2.1555983990364682</v>
      </c>
      <c r="G137" s="156">
        <f t="shared" si="34"/>
        <v>2.2954161428973512</v>
      </c>
      <c r="H137" s="156">
        <f t="shared" si="34"/>
        <v>2.4781330450891268</v>
      </c>
      <c r="I137" s="156">
        <f t="shared" si="34"/>
        <v>2.5993857471578079</v>
      </c>
      <c r="J137" s="156">
        <f t="shared" si="34"/>
        <v>2.6605873204670401</v>
      </c>
      <c r="K137" s="156">
        <f t="shared" si="34"/>
        <v>2.7754083347823286</v>
      </c>
      <c r="L137" s="156">
        <f t="shared" si="34"/>
        <v>2.8868042702039913</v>
      </c>
      <c r="M137" s="156">
        <f t="shared" si="34"/>
        <v>3.0022435383280364</v>
      </c>
      <c r="N137" s="156">
        <f t="shared" si="34"/>
        <v>3.1175300714621006</v>
      </c>
      <c r="O137" s="156">
        <f t="shared" si="34"/>
        <v>3.2757650202401245</v>
      </c>
      <c r="P137" s="156">
        <f t="shared" si="34"/>
        <v>3.4047099667968612</v>
      </c>
      <c r="Q137" s="156">
        <f t="shared" si="34"/>
        <v>3.5287608027820738</v>
      </c>
      <c r="R137" s="156">
        <f t="shared" ref="R137:V137" si="35">IF(R119=0,"",R119/R101)</f>
        <v>3.6692943008679735</v>
      </c>
      <c r="S137" s="156">
        <f t="shared" si="35"/>
        <v>3.8000149169874637</v>
      </c>
      <c r="T137" s="156">
        <f t="shared" si="35"/>
        <v>3.8801358299165569</v>
      </c>
      <c r="U137" s="156">
        <f t="shared" si="35"/>
        <v>3.9444894258736589</v>
      </c>
      <c r="V137" s="156">
        <f t="shared" si="35"/>
        <v>3.9845824231664793</v>
      </c>
      <c r="W137" s="156">
        <f t="shared" ref="W137:Y137" si="36">IF(W119=0,"",W119/W101)</f>
        <v>4.0234861946307889</v>
      </c>
      <c r="X137" s="156">
        <f t="shared" si="36"/>
        <v>4.0407732396428306</v>
      </c>
      <c r="Y137" s="156">
        <f t="shared" si="36"/>
        <v>4.0630532089342637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0.68003582851039379</v>
      </c>
      <c r="C138" s="155">
        <f t="shared" si="37"/>
        <v>0.68342467399652673</v>
      </c>
      <c r="D138" s="155">
        <f t="shared" si="37"/>
        <v>0.68730975875868827</v>
      </c>
      <c r="E138" s="155">
        <f t="shared" si="37"/>
        <v>0.69206652068141061</v>
      </c>
      <c r="F138" s="155">
        <f t="shared" si="37"/>
        <v>0.69597639503364794</v>
      </c>
      <c r="G138" s="155">
        <f t="shared" si="37"/>
        <v>0.69988342503691936</v>
      </c>
      <c r="H138" s="155">
        <f t="shared" si="37"/>
        <v>0.70618481642890829</v>
      </c>
      <c r="I138" s="155">
        <f t="shared" si="37"/>
        <v>0.70953499526657937</v>
      </c>
      <c r="J138" s="155">
        <f t="shared" si="37"/>
        <v>0.71265733323516345</v>
      </c>
      <c r="K138" s="155">
        <f t="shared" si="37"/>
        <v>0.71547242027013902</v>
      </c>
      <c r="L138" s="155">
        <f t="shared" si="37"/>
        <v>0.71736456376715052</v>
      </c>
      <c r="M138" s="155">
        <f t="shared" si="37"/>
        <v>0.72692151764056878</v>
      </c>
      <c r="N138" s="155">
        <f t="shared" si="37"/>
        <v>0.73065507867177593</v>
      </c>
      <c r="O138" s="155">
        <f t="shared" si="37"/>
        <v>0.73512562814399829</v>
      </c>
      <c r="P138" s="155">
        <f t="shared" si="37"/>
        <v>0.74167212343460387</v>
      </c>
      <c r="Q138" s="155">
        <f t="shared" si="37"/>
        <v>0.74798730446380124</v>
      </c>
      <c r="R138" s="155">
        <f t="shared" ref="R138:V138" si="38">IF(R120=0,"",R120/R102)</f>
        <v>0.75667519347116396</v>
      </c>
      <c r="S138" s="155">
        <f t="shared" si="38"/>
        <v>0.7643062661262412</v>
      </c>
      <c r="T138" s="155">
        <f t="shared" si="38"/>
        <v>0.77326278274895199</v>
      </c>
      <c r="U138" s="155">
        <f t="shared" si="38"/>
        <v>0.78242110465014392</v>
      </c>
      <c r="V138" s="155">
        <f t="shared" si="38"/>
        <v>0.79113980636694614</v>
      </c>
      <c r="W138" s="155">
        <f t="shared" ref="W138:Y138" si="39">IF(W120=0,"",W120/W102)</f>
        <v>0.79941281431836042</v>
      </c>
      <c r="X138" s="155">
        <f t="shared" si="39"/>
        <v>0.81243493954489954</v>
      </c>
      <c r="Y138" s="155">
        <f t="shared" si="39"/>
        <v>0.82179436183129984</v>
      </c>
      <c r="DA138" s="130" t="s">
        <v>2063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0.60696330582976343</v>
      </c>
      <c r="C139" s="156">
        <f t="shared" si="40"/>
        <v>0.61047087115222554</v>
      </c>
      <c r="D139" s="156">
        <f t="shared" si="40"/>
        <v>0.61382927349817451</v>
      </c>
      <c r="E139" s="156">
        <f t="shared" si="40"/>
        <v>0.61752652351512849</v>
      </c>
      <c r="F139" s="156">
        <f t="shared" si="40"/>
        <v>0.62184015738983256</v>
      </c>
      <c r="G139" s="156">
        <f t="shared" si="40"/>
        <v>0.62672190559312746</v>
      </c>
      <c r="H139" s="156">
        <f t="shared" si="40"/>
        <v>0.6328099487242429</v>
      </c>
      <c r="I139" s="156">
        <f t="shared" si="40"/>
        <v>0.63616951595119953</v>
      </c>
      <c r="J139" s="156">
        <f t="shared" si="40"/>
        <v>0.63742131588460427</v>
      </c>
      <c r="K139" s="156">
        <f t="shared" si="40"/>
        <v>0.63977823926722421</v>
      </c>
      <c r="L139" s="156">
        <f t="shared" si="40"/>
        <v>0.64229134068060167</v>
      </c>
      <c r="M139" s="156">
        <f t="shared" si="40"/>
        <v>0.64558895938208549</v>
      </c>
      <c r="N139" s="156">
        <f t="shared" si="40"/>
        <v>0.65143036425458756</v>
      </c>
      <c r="O139" s="156">
        <f t="shared" si="40"/>
        <v>0.66096728823228068</v>
      </c>
      <c r="P139" s="156">
        <f t="shared" si="40"/>
        <v>0.67072629141253559</v>
      </c>
      <c r="Q139" s="156">
        <f t="shared" si="40"/>
        <v>0.68442672175221286</v>
      </c>
      <c r="R139" s="156">
        <f t="shared" ref="R139:V139" si="41">IF(R121=0,"",R121/R103)</f>
        <v>0.70045384091863006</v>
      </c>
      <c r="S139" s="156">
        <f t="shared" si="41"/>
        <v>0.71950124591041198</v>
      </c>
      <c r="T139" s="156">
        <f t="shared" si="41"/>
        <v>0.73650553267959618</v>
      </c>
      <c r="U139" s="156">
        <f t="shared" si="41"/>
        <v>0.75279303059566383</v>
      </c>
      <c r="V139" s="156">
        <f t="shared" si="41"/>
        <v>0.7689980996208664</v>
      </c>
      <c r="W139" s="156">
        <f t="shared" ref="W139:Y139" si="42">IF(W121=0,"",W121/W103)</f>
        <v>0.78161331778338716</v>
      </c>
      <c r="X139" s="156">
        <f t="shared" si="42"/>
        <v>0.78966080718006959</v>
      </c>
      <c r="Y139" s="156">
        <f t="shared" si="42"/>
        <v>0.79806112608605728</v>
      </c>
      <c r="DA139" s="63" t="s">
        <v>2064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0.85937380435110255</v>
      </c>
      <c r="C140" s="156">
        <f t="shared" si="43"/>
        <v>0.86730549316512029</v>
      </c>
      <c r="D140" s="156">
        <f t="shared" si="43"/>
        <v>0.87893192200192782</v>
      </c>
      <c r="E140" s="156">
        <f t="shared" si="43"/>
        <v>0.86890841424703236</v>
      </c>
      <c r="F140" s="156">
        <f t="shared" si="43"/>
        <v>0.87487112294826708</v>
      </c>
      <c r="G140" s="156">
        <f t="shared" si="43"/>
        <v>0.88759181859069658</v>
      </c>
      <c r="H140" s="156">
        <f t="shared" si="43"/>
        <v>0.89552834619804056</v>
      </c>
      <c r="I140" s="156">
        <f t="shared" si="43"/>
        <v>0.878346765959509</v>
      </c>
      <c r="J140" s="156">
        <f t="shared" si="43"/>
        <v>0.8875698774973827</v>
      </c>
      <c r="K140" s="156">
        <f t="shared" si="43"/>
        <v>0.8977525198889561</v>
      </c>
      <c r="L140" s="156">
        <f t="shared" si="43"/>
        <v>0.80320712649438375</v>
      </c>
      <c r="M140" s="156">
        <f t="shared" si="43"/>
        <v>0.90376450837001288</v>
      </c>
      <c r="N140" s="156">
        <f t="shared" si="43"/>
        <v>0.87964987579133658</v>
      </c>
      <c r="O140" s="156">
        <f t="shared" si="43"/>
        <v>0.87562890022610895</v>
      </c>
      <c r="P140" s="156">
        <f t="shared" si="43"/>
        <v>0.91269356890112274</v>
      </c>
      <c r="Q140" s="156">
        <f t="shared" si="43"/>
        <v>0.90518841685653606</v>
      </c>
      <c r="R140" s="156">
        <f t="shared" ref="R140:V140" si="44">IF(R122=0,"",R122/R104)</f>
        <v>0.91712846779373691</v>
      </c>
      <c r="S140" s="156">
        <f t="shared" si="44"/>
        <v>0.91871560778667205</v>
      </c>
      <c r="T140" s="156">
        <f t="shared" si="44"/>
        <v>0.92866061672478761</v>
      </c>
      <c r="U140" s="156">
        <f t="shared" si="44"/>
        <v>0.93875862153309608</v>
      </c>
      <c r="V140" s="156">
        <f t="shared" si="44"/>
        <v>0.93878985081732058</v>
      </c>
      <c r="W140" s="156">
        <f t="shared" ref="W140:Y140" si="45">IF(W122=0,"",W122/W104)</f>
        <v>0.94140631304360667</v>
      </c>
      <c r="X140" s="156">
        <f t="shared" si="45"/>
        <v>0.97823848934425151</v>
      </c>
      <c r="Y140" s="156">
        <f t="shared" si="45"/>
        <v>0.98339626416336146</v>
      </c>
      <c r="DA140" s="63" t="s">
        <v>2065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0.60696330582976343</v>
      </c>
      <c r="C141" s="157">
        <f t="shared" si="46"/>
        <v>0.61018482506386729</v>
      </c>
      <c r="D141" s="157">
        <f t="shared" si="46"/>
        <v>0.61364573866007666</v>
      </c>
      <c r="E141" s="157">
        <f t="shared" si="46"/>
        <v>0.61635140166908031</v>
      </c>
      <c r="F141" s="157">
        <f t="shared" si="46"/>
        <v>0.62145033150761764</v>
      </c>
      <c r="G141" s="157">
        <f t="shared" si="46"/>
        <v>0.62781464289439026</v>
      </c>
      <c r="H141" s="157">
        <f t="shared" si="46"/>
        <v>0.63417896183874001</v>
      </c>
      <c r="I141" s="157">
        <f t="shared" si="46"/>
        <v>0.63804331535934933</v>
      </c>
      <c r="J141" s="157">
        <f t="shared" si="46"/>
        <v>0.63914725371209546</v>
      </c>
      <c r="K141" s="157">
        <f t="shared" si="46"/>
        <v>0.64235175819723589</v>
      </c>
      <c r="L141" s="157">
        <f t="shared" si="46"/>
        <v>0.64598499092504347</v>
      </c>
      <c r="M141" s="157">
        <f t="shared" si="46"/>
        <v>0.6494802184522448</v>
      </c>
      <c r="N141" s="157">
        <f t="shared" si="46"/>
        <v>0.65101086610585057</v>
      </c>
      <c r="O141" s="157">
        <f t="shared" si="46"/>
        <v>0.65276531071458643</v>
      </c>
      <c r="P141" s="157">
        <f t="shared" si="46"/>
        <v>0.66693944971558683</v>
      </c>
      <c r="Q141" s="157">
        <f t="shared" si="46"/>
        <v>0.67809836308181382</v>
      </c>
      <c r="R141" s="157">
        <f t="shared" ref="R141:V141" si="47">IF(R123=0,"",R123/R105)</f>
        <v>0.69710052454933824</v>
      </c>
      <c r="S141" s="157">
        <f t="shared" si="47"/>
        <v>0.72540208350208768</v>
      </c>
      <c r="T141" s="157">
        <f t="shared" si="47"/>
        <v>0.75109406379213584</v>
      </c>
      <c r="U141" s="157">
        <f t="shared" si="47"/>
        <v>0.7642894300202453</v>
      </c>
      <c r="V141" s="157">
        <f t="shared" si="47"/>
        <v>0.76784268724021554</v>
      </c>
      <c r="W141" s="157">
        <f t="shared" ref="W141:Y141" si="48">IF(W123=0,"",W123/W105)</f>
        <v>0.77979408336678069</v>
      </c>
      <c r="X141" s="157">
        <f t="shared" si="48"/>
        <v>0.79042583180031223</v>
      </c>
      <c r="Y141" s="157">
        <f t="shared" si="48"/>
        <v>0.79738589649860114</v>
      </c>
      <c r="DA141" s="131" t="s">
        <v>2066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0.68473599642204397</v>
      </c>
      <c r="C143" s="157">
        <f t="shared" si="52"/>
        <v>0.6881106130399316</v>
      </c>
      <c r="D143" s="157">
        <f t="shared" si="52"/>
        <v>0.6919906466867356</v>
      </c>
      <c r="E143" s="157">
        <f t="shared" si="52"/>
        <v>0.6957015808035889</v>
      </c>
      <c r="F143" s="157">
        <f t="shared" si="52"/>
        <v>0.69920995959302779</v>
      </c>
      <c r="G143" s="157">
        <f t="shared" si="52"/>
        <v>0.70270641102952125</v>
      </c>
      <c r="H143" s="157">
        <f t="shared" si="52"/>
        <v>0.70678812417956349</v>
      </c>
      <c r="I143" s="157">
        <f t="shared" si="52"/>
        <v>0.70882095100659459</v>
      </c>
      <c r="J143" s="157">
        <f t="shared" si="52"/>
        <v>0.70970161785789199</v>
      </c>
      <c r="K143" s="157">
        <f t="shared" si="52"/>
        <v>0.71087295458679844</v>
      </c>
      <c r="L143" s="157">
        <f t="shared" si="52"/>
        <v>0.71230594128913338</v>
      </c>
      <c r="M143" s="157">
        <f t="shared" si="52"/>
        <v>0.71401415202994711</v>
      </c>
      <c r="N143" s="157">
        <f t="shared" si="52"/>
        <v>0.71691636995151586</v>
      </c>
      <c r="O143" s="157">
        <f t="shared" si="52"/>
        <v>0.72105808685757111</v>
      </c>
      <c r="P143" s="157">
        <f t="shared" si="52"/>
        <v>0.72536951209470091</v>
      </c>
      <c r="Q143" s="157">
        <f t="shared" si="52"/>
        <v>0.73169008036604832</v>
      </c>
      <c r="R143" s="157">
        <f t="shared" ref="R143:V143" si="53">IF(R125=0,"",R125/R107)</f>
        <v>0.73935389180249333</v>
      </c>
      <c r="S143" s="157">
        <f t="shared" si="53"/>
        <v>0.74751445008513928</v>
      </c>
      <c r="T143" s="157">
        <f t="shared" si="53"/>
        <v>0.7555442184968415</v>
      </c>
      <c r="U143" s="157">
        <f t="shared" si="53"/>
        <v>0.76375691879570495</v>
      </c>
      <c r="V143" s="157">
        <f t="shared" si="53"/>
        <v>0.77297891412649478</v>
      </c>
      <c r="W143" s="157">
        <f t="shared" ref="W143:Y143" si="54">IF(W125=0,"",W125/W107)</f>
        <v>0.78084359352879618</v>
      </c>
      <c r="X143" s="157">
        <f t="shared" si="54"/>
        <v>0.78817889733196034</v>
      </c>
      <c r="Y143" s="157">
        <f t="shared" si="54"/>
        <v>0.7964776188342525</v>
      </c>
      <c r="DA143" s="131" t="s">
        <v>2068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0.89574979588371961</v>
      </c>
      <c r="C144" s="158">
        <f t="shared" si="55"/>
        <v>0.90193607009291754</v>
      </c>
      <c r="D144" s="158">
        <f t="shared" si="55"/>
        <v>0.9109394811470275</v>
      </c>
      <c r="E144" s="158">
        <f t="shared" si="55"/>
        <v>0.90389663395329245</v>
      </c>
      <c r="F144" s="158">
        <f t="shared" si="55"/>
        <v>0.90818654633926443</v>
      </c>
      <c r="G144" s="158">
        <f t="shared" si="55"/>
        <v>0.9172897078952047</v>
      </c>
      <c r="H144" s="158">
        <f t="shared" si="55"/>
        <v>0.92290317556840618</v>
      </c>
      <c r="I144" s="158">
        <f t="shared" si="55"/>
        <v>0.90921352722686599</v>
      </c>
      <c r="J144" s="158">
        <f t="shared" si="55"/>
        <v>0.91623372576431594</v>
      </c>
      <c r="K144" s="158">
        <f t="shared" si="55"/>
        <v>0.92365961373204908</v>
      </c>
      <c r="L144" s="158">
        <f t="shared" si="55"/>
        <v>0.84802697605720267</v>
      </c>
      <c r="M144" s="158">
        <f t="shared" si="55"/>
        <v>0.92739239650786698</v>
      </c>
      <c r="N144" s="158">
        <f t="shared" si="55"/>
        <v>0.90872573647719312</v>
      </c>
      <c r="O144" s="158">
        <f t="shared" si="55"/>
        <v>0.90597965003823133</v>
      </c>
      <c r="P144" s="158">
        <f t="shared" si="55"/>
        <v>0.93211081314663424</v>
      </c>
      <c r="Q144" s="158">
        <f t="shared" si="55"/>
        <v>0.92469718613610041</v>
      </c>
      <c r="R144" s="158">
        <f t="shared" ref="R144:V144" si="56">IF(R126=0,"",R126/R108)</f>
        <v>0.93155423343742372</v>
      </c>
      <c r="S144" s="158">
        <f t="shared" si="56"/>
        <v>0.92691628012407179</v>
      </c>
      <c r="T144" s="158">
        <f t="shared" si="56"/>
        <v>0.93145283899812892</v>
      </c>
      <c r="U144" s="158">
        <f t="shared" si="56"/>
        <v>0.9397507198378694</v>
      </c>
      <c r="V144" s="158">
        <f t="shared" si="56"/>
        <v>0.94078832516101851</v>
      </c>
      <c r="W144" s="158">
        <f t="shared" ref="W144:Y144" si="57">IF(W126=0,"",W126/W108)</f>
        <v>0.94195396720487434</v>
      </c>
      <c r="X144" s="158">
        <f t="shared" si="57"/>
        <v>0.97825987581413321</v>
      </c>
      <c r="Y144" s="158">
        <f t="shared" si="57"/>
        <v>0.98307558880448731</v>
      </c>
      <c r="DA144" s="132" t="s">
        <v>2069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0.68473599642204397</v>
      </c>
      <c r="C145" s="156">
        <f t="shared" si="58"/>
        <v>0.68779366973036926</v>
      </c>
      <c r="D145" s="156">
        <f t="shared" si="58"/>
        <v>0.69103870363070441</v>
      </c>
      <c r="E145" s="156">
        <f t="shared" si="58"/>
        <v>0.69514743451635419</v>
      </c>
      <c r="F145" s="156">
        <f t="shared" si="58"/>
        <v>0.69905324158600279</v>
      </c>
      <c r="G145" s="156">
        <f t="shared" si="58"/>
        <v>0.70305970215713798</v>
      </c>
      <c r="H145" s="156">
        <f t="shared" si="58"/>
        <v>0.70758761250863023</v>
      </c>
      <c r="I145" s="156">
        <f t="shared" si="58"/>
        <v>0.70973473919729591</v>
      </c>
      <c r="J145" s="156">
        <f t="shared" si="58"/>
        <v>0.71067217479127565</v>
      </c>
      <c r="K145" s="156">
        <f t="shared" si="58"/>
        <v>0.71185836281799075</v>
      </c>
      <c r="L145" s="156">
        <f t="shared" si="58"/>
        <v>0.71385631957370077</v>
      </c>
      <c r="M145" s="156">
        <f t="shared" si="58"/>
        <v>0.71555401604183089</v>
      </c>
      <c r="N145" s="156">
        <f t="shared" si="58"/>
        <v>0.71765257621871592</v>
      </c>
      <c r="O145" s="156">
        <f t="shared" si="58"/>
        <v>0.7201057056647161</v>
      </c>
      <c r="P145" s="156">
        <f t="shared" si="58"/>
        <v>0.72429226313584139</v>
      </c>
      <c r="Q145" s="156">
        <f t="shared" si="58"/>
        <v>0.73063237264676473</v>
      </c>
      <c r="R145" s="156">
        <f t="shared" ref="R145:V145" si="59">IF(R127=0,"",R127/R109)</f>
        <v>0.73895610537338996</v>
      </c>
      <c r="S145" s="156">
        <f t="shared" si="59"/>
        <v>0.74784821533727996</v>
      </c>
      <c r="T145" s="156">
        <f t="shared" si="59"/>
        <v>0.75922747730321161</v>
      </c>
      <c r="U145" s="156">
        <f t="shared" si="59"/>
        <v>0.76760252252864181</v>
      </c>
      <c r="V145" s="156">
        <f t="shared" si="59"/>
        <v>0.77416670299561852</v>
      </c>
      <c r="W145" s="156">
        <f t="shared" ref="W145:Y145" si="60">IF(W127=0,"",W127/W109)</f>
        <v>0.78098582681113138</v>
      </c>
      <c r="X145" s="156">
        <f t="shared" si="60"/>
        <v>0.79106275148785388</v>
      </c>
      <c r="Y145" s="156">
        <f t="shared" si="60"/>
        <v>0.79969429387597657</v>
      </c>
      <c r="DA145" s="63" t="s">
        <v>2070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0.68158580170473693</v>
      </c>
      <c r="C147" s="155">
        <f t="shared" si="64"/>
        <v>0.68750146804428891</v>
      </c>
      <c r="D147" s="155">
        <f t="shared" si="64"/>
        <v>0.68844326906694719</v>
      </c>
      <c r="E147" s="155">
        <f t="shared" si="64"/>
        <v>0.69186187608274885</v>
      </c>
      <c r="F147" s="155">
        <f t="shared" si="64"/>
        <v>0.68623235668976523</v>
      </c>
      <c r="G147" s="155">
        <f t="shared" si="64"/>
        <v>0.69270160674985548</v>
      </c>
      <c r="H147" s="155">
        <f t="shared" si="64"/>
        <v>0.69876791834247043</v>
      </c>
      <c r="I147" s="155">
        <f t="shared" si="64"/>
        <v>0.70088534235466937</v>
      </c>
      <c r="J147" s="155">
        <f t="shared" si="64"/>
        <v>0.70826779923514971</v>
      </c>
      <c r="K147" s="155">
        <f t="shared" si="64"/>
        <v>0.69762972847844862</v>
      </c>
      <c r="L147" s="155">
        <f t="shared" si="64"/>
        <v>0.71324516454951159</v>
      </c>
      <c r="M147" s="155">
        <f t="shared" si="64"/>
        <v>0.71224777989079036</v>
      </c>
      <c r="N147" s="155">
        <f t="shared" si="64"/>
        <v>0.71973914334969991</v>
      </c>
      <c r="O147" s="155">
        <f t="shared" si="64"/>
        <v>0.7242853628287742</v>
      </c>
      <c r="P147" s="155">
        <f t="shared" si="64"/>
        <v>0.71905076556086645</v>
      </c>
      <c r="Q147" s="155">
        <f t="shared" si="64"/>
        <v>0.72676345478827076</v>
      </c>
      <c r="R147" s="155">
        <f t="shared" ref="R147:V147" si="65">IF(R129=0,"",R129/R111)</f>
        <v>0.73761056546587367</v>
      </c>
      <c r="S147" s="155">
        <f t="shared" si="65"/>
        <v>0.74464027855907988</v>
      </c>
      <c r="T147" s="155">
        <f t="shared" si="65"/>
        <v>0.75415022554434707</v>
      </c>
      <c r="U147" s="155">
        <f t="shared" si="65"/>
        <v>0.76223712988754599</v>
      </c>
      <c r="V147" s="155">
        <f t="shared" si="65"/>
        <v>0.77177575493526418</v>
      </c>
      <c r="W147" s="155">
        <f t="shared" ref="W147:Y147" si="66">IF(W129=0,"",W129/W111)</f>
        <v>0.78470480135078569</v>
      </c>
      <c r="X147" s="155">
        <f t="shared" si="66"/>
        <v>0.80765586449141546</v>
      </c>
      <c r="Y147" s="155">
        <f t="shared" si="66"/>
        <v>0.8214826129064422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0.61185672158595139</v>
      </c>
      <c r="C148" s="156">
        <f t="shared" si="67"/>
        <v>0.61280828938095167</v>
      </c>
      <c r="D148" s="156">
        <f t="shared" si="67"/>
        <v>0.61393922680754742</v>
      </c>
      <c r="E148" s="156">
        <f t="shared" si="67"/>
        <v>0.61500102963538072</v>
      </c>
      <c r="F148" s="156">
        <f t="shared" si="67"/>
        <v>0.61602928955450853</v>
      </c>
      <c r="G148" s="156">
        <f t="shared" si="67"/>
        <v>0.61696764390867553</v>
      </c>
      <c r="H148" s="156">
        <f t="shared" si="67"/>
        <v>0.61800769730510863</v>
      </c>
      <c r="I148" s="156">
        <f t="shared" si="67"/>
        <v>0.61848332520352878</v>
      </c>
      <c r="J148" s="156">
        <f t="shared" si="67"/>
        <v>0.61855417837624171</v>
      </c>
      <c r="K148" s="156">
        <f t="shared" si="67"/>
        <v>0.61865572571820493</v>
      </c>
      <c r="L148" s="156">
        <f t="shared" si="67"/>
        <v>0.61878037395783536</v>
      </c>
      <c r="M148" s="156">
        <f t="shared" si="67"/>
        <v>0.61889720515087421</v>
      </c>
      <c r="N148" s="156">
        <f t="shared" si="67"/>
        <v>0.61901296033547781</v>
      </c>
      <c r="O148" s="156">
        <f t="shared" si="67"/>
        <v>0.61910722307062649</v>
      </c>
      <c r="P148" s="156">
        <f t="shared" si="67"/>
        <v>0.61916985710924277</v>
      </c>
      <c r="Q148" s="156">
        <f t="shared" si="67"/>
        <v>0.61926603363823829</v>
      </c>
      <c r="R148" s="156">
        <f t="shared" ref="R148:V148" si="68">IF(R130=0,"",R130/R112)</f>
        <v>0.61944196102307569</v>
      </c>
      <c r="S148" s="156">
        <f t="shared" si="68"/>
        <v>0.61979804203895972</v>
      </c>
      <c r="T148" s="156">
        <f t="shared" si="68"/>
        <v>0.62033948954617535</v>
      </c>
      <c r="U148" s="156">
        <f t="shared" si="68"/>
        <v>0.62104568185948961</v>
      </c>
      <c r="V148" s="156">
        <f t="shared" si="68"/>
        <v>0.62185672395044822</v>
      </c>
      <c r="W148" s="156">
        <f t="shared" ref="W148:Y148" si="69">IF(W130=0,"",W130/W112)</f>
        <v>0.62256477978177016</v>
      </c>
      <c r="X148" s="156">
        <f t="shared" si="69"/>
        <v>0.62311429738363899</v>
      </c>
      <c r="Y148" s="156">
        <f t="shared" si="69"/>
        <v>0.62379117188516719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0.75833892741635756</v>
      </c>
      <c r="C149" s="159">
        <f t="shared" si="70"/>
        <v>0.76056851086024879</v>
      </c>
      <c r="D149" s="159">
        <f t="shared" si="70"/>
        <v>0.76302422758468269</v>
      </c>
      <c r="E149" s="159">
        <f t="shared" si="70"/>
        <v>0.76552301353373919</v>
      </c>
      <c r="F149" s="159">
        <f t="shared" si="70"/>
        <v>0.76791287733008717</v>
      </c>
      <c r="G149" s="159">
        <f t="shared" si="70"/>
        <v>0.77054729700099533</v>
      </c>
      <c r="H149" s="159">
        <f t="shared" si="70"/>
        <v>0.77381937998699313</v>
      </c>
      <c r="I149" s="159">
        <f t="shared" si="70"/>
        <v>0.77559337126178551</v>
      </c>
      <c r="J149" s="159">
        <f t="shared" si="70"/>
        <v>0.77671032942116713</v>
      </c>
      <c r="K149" s="159">
        <f t="shared" si="70"/>
        <v>0.7780972229482731</v>
      </c>
      <c r="L149" s="159">
        <f t="shared" si="70"/>
        <v>0.77969976360973259</v>
      </c>
      <c r="M149" s="159">
        <f t="shared" si="70"/>
        <v>0.78131399792113299</v>
      </c>
      <c r="N149" s="159">
        <f t="shared" si="70"/>
        <v>0.78362358332732807</v>
      </c>
      <c r="O149" s="159">
        <f t="shared" si="70"/>
        <v>0.78645868273999842</v>
      </c>
      <c r="P149" s="159">
        <f t="shared" si="70"/>
        <v>0.78931988785635332</v>
      </c>
      <c r="Q149" s="159">
        <f t="shared" si="70"/>
        <v>0.79373679116737084</v>
      </c>
      <c r="R149" s="159">
        <f t="shared" ref="R149:V149" si="71">IF(R131=0,"",R131/R113)</f>
        <v>0.80039945575654603</v>
      </c>
      <c r="S149" s="159">
        <f t="shared" si="71"/>
        <v>0.80850188396392164</v>
      </c>
      <c r="T149" s="159">
        <f t="shared" si="71"/>
        <v>0.81776068768980004</v>
      </c>
      <c r="U149" s="159">
        <f t="shared" si="71"/>
        <v>0.82790289060653777</v>
      </c>
      <c r="V149" s="159">
        <f t="shared" si="71"/>
        <v>0.84037773825692275</v>
      </c>
      <c r="W149" s="159">
        <f t="shared" ref="W149:Y149" si="72">IF(W131=0,"",W131/W113)</f>
        <v>0.85258673019771913</v>
      </c>
      <c r="X149" s="159">
        <f t="shared" si="72"/>
        <v>0.86469071862031688</v>
      </c>
      <c r="Y149" s="159">
        <f t="shared" si="72"/>
        <v>0.87598203366539829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492.83470557947214</v>
      </c>
      <c r="C151" s="117">
        <f t="shared" si="73"/>
        <v>473.52804595436589</v>
      </c>
      <c r="D151" s="117">
        <f t="shared" si="73"/>
        <v>493.571882298959</v>
      </c>
      <c r="E151" s="117">
        <f t="shared" si="73"/>
        <v>473.00649597336667</v>
      </c>
      <c r="F151" s="117">
        <f t="shared" si="73"/>
        <v>470.9790304907454</v>
      </c>
      <c r="G151" s="117">
        <f t="shared" si="73"/>
        <v>440.13755926281351</v>
      </c>
      <c r="H151" s="117">
        <f t="shared" si="73"/>
        <v>417.45959826253539</v>
      </c>
      <c r="I151" s="117">
        <f t="shared" si="73"/>
        <v>428.13461178305283</v>
      </c>
      <c r="J151" s="117">
        <f t="shared" si="73"/>
        <v>387.23650777105615</v>
      </c>
      <c r="K151" s="117">
        <f t="shared" si="73"/>
        <v>365.76974755667771</v>
      </c>
      <c r="L151" s="117">
        <f t="shared" si="73"/>
        <v>355.14013378307124</v>
      </c>
      <c r="M151" s="117">
        <f t="shared" si="73"/>
        <v>343.35841510323075</v>
      </c>
      <c r="N151" s="117">
        <f t="shared" si="73"/>
        <v>320.18912059024228</v>
      </c>
      <c r="O151" s="117">
        <f t="shared" si="73"/>
        <v>304.31765728546077</v>
      </c>
      <c r="P151" s="117">
        <f t="shared" si="73"/>
        <v>297.1513901782734</v>
      </c>
      <c r="Q151" s="117">
        <f t="shared" si="73"/>
        <v>285.91166613882245</v>
      </c>
      <c r="R151" s="117">
        <f t="shared" ref="R151:V151" si="74">R152+R154+R156+R165</f>
        <v>253.13315964919889</v>
      </c>
      <c r="S151" s="117">
        <f t="shared" si="74"/>
        <v>258.95625886636066</v>
      </c>
      <c r="T151" s="117">
        <f t="shared" si="74"/>
        <v>238.1409651225575</v>
      </c>
      <c r="U151" s="117">
        <f t="shared" si="74"/>
        <v>222.52602657128338</v>
      </c>
      <c r="V151" s="117">
        <f t="shared" si="74"/>
        <v>222.35945671502375</v>
      </c>
      <c r="W151" s="117">
        <f t="shared" ref="W151:Y151" si="75">W152+W154+W156+W165</f>
        <v>194.88275404247037</v>
      </c>
      <c r="X151" s="117">
        <f t="shared" si="75"/>
        <v>154.33186636728607</v>
      </c>
      <c r="Y151" s="117">
        <f t="shared" si="75"/>
        <v>124.15369442962731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137.69788703600327</v>
      </c>
      <c r="C156" s="122">
        <v>133.59683631647272</v>
      </c>
      <c r="D156" s="122">
        <v>135.0073625008913</v>
      </c>
      <c r="E156" s="122">
        <v>127.7766133211038</v>
      </c>
      <c r="F156" s="122">
        <v>125.99002187619527</v>
      </c>
      <c r="G156" s="122">
        <v>116.01672720844402</v>
      </c>
      <c r="H156" s="122">
        <v>105.74471916713402</v>
      </c>
      <c r="I156" s="122">
        <v>104.09562839166468</v>
      </c>
      <c r="J156" s="122">
        <v>91.077508458936379</v>
      </c>
      <c r="K156" s="122">
        <v>83.892839793957521</v>
      </c>
      <c r="L156" s="122">
        <v>79.109521496430546</v>
      </c>
      <c r="M156" s="122">
        <v>73.80374612466764</v>
      </c>
      <c r="N156" s="122">
        <v>63.350070414359244</v>
      </c>
      <c r="O156" s="122">
        <v>55.750170455764675</v>
      </c>
      <c r="P156" s="122">
        <v>52.070919005044161</v>
      </c>
      <c r="Q156" s="122">
        <v>49.045553950993465</v>
      </c>
      <c r="R156" s="122">
        <v>47.543290611608683</v>
      </c>
      <c r="S156" s="122">
        <v>47.906096690124805</v>
      </c>
      <c r="T156" s="122">
        <v>45.289642264838953</v>
      </c>
      <c r="U156" s="122">
        <v>41.365554356483962</v>
      </c>
      <c r="V156" s="122">
        <v>39.835497841599143</v>
      </c>
      <c r="W156" s="122">
        <v>39.511081842242916</v>
      </c>
      <c r="X156" s="122">
        <v>23.50810147880081</v>
      </c>
      <c r="Y156" s="122">
        <v>18.811200592635526</v>
      </c>
      <c r="DA156" s="130" t="s">
        <v>2231</v>
      </c>
    </row>
    <row r="157" spans="1:105" ht="12" customHeight="1" x14ac:dyDescent="0.25">
      <c r="A157" s="97" t="s">
        <v>124</v>
      </c>
      <c r="B157" s="98">
        <v>137.6854148244407</v>
      </c>
      <c r="C157" s="98">
        <v>133.58552185988015</v>
      </c>
      <c r="D157" s="98">
        <v>134.99687154094207</v>
      </c>
      <c r="E157" s="98">
        <v>127.76623971676568</v>
      </c>
      <c r="F157" s="98">
        <v>125.97975982619653</v>
      </c>
      <c r="G157" s="98">
        <v>116.00713972053069</v>
      </c>
      <c r="H157" s="98">
        <v>105.73546682559589</v>
      </c>
      <c r="I157" s="98">
        <v>104.08195603269795</v>
      </c>
      <c r="J157" s="98">
        <v>91.065785778110822</v>
      </c>
      <c r="K157" s="98">
        <v>83.880342406468316</v>
      </c>
      <c r="L157" s="98">
        <v>79.075075850415388</v>
      </c>
      <c r="M157" s="98">
        <v>73.785893215747805</v>
      </c>
      <c r="N157" s="98">
        <v>63.329871069198376</v>
      </c>
      <c r="O157" s="98">
        <v>55.732311718382888</v>
      </c>
      <c r="P157" s="98">
        <v>52.057419951168008</v>
      </c>
      <c r="Q157" s="98">
        <v>49.03185116835273</v>
      </c>
      <c r="R157" s="98">
        <v>47.530174345081598</v>
      </c>
      <c r="S157" s="98">
        <v>47.891526578768818</v>
      </c>
      <c r="T157" s="98">
        <v>45.275597656301088</v>
      </c>
      <c r="U157" s="98">
        <v>41.353458110219265</v>
      </c>
      <c r="V157" s="98">
        <v>39.823200780135004</v>
      </c>
      <c r="W157" s="98">
        <v>39.496641287839431</v>
      </c>
      <c r="X157" s="98">
        <v>23.504675939433799</v>
      </c>
      <c r="Y157" s="98">
        <v>18.809025493902109</v>
      </c>
      <c r="DA157" s="63" t="s">
        <v>2232</v>
      </c>
    </row>
    <row r="158" spans="1:105" ht="12" customHeight="1" x14ac:dyDescent="0.25">
      <c r="A158" s="97" t="s">
        <v>123</v>
      </c>
      <c r="B158" s="98">
        <v>1.2472211562562079E-2</v>
      </c>
      <c r="C158" s="98">
        <v>1.1314456592585159E-2</v>
      </c>
      <c r="D158" s="98">
        <v>1.0490959949250348E-2</v>
      </c>
      <c r="E158" s="98">
        <v>1.0373604338116677E-2</v>
      </c>
      <c r="F158" s="98">
        <v>1.0262049998748064E-2</v>
      </c>
      <c r="G158" s="98">
        <v>9.5874879133411358E-3</v>
      </c>
      <c r="H158" s="98">
        <v>9.2523415381291479E-3</v>
      </c>
      <c r="I158" s="98">
        <v>1.3672358966723815E-2</v>
      </c>
      <c r="J158" s="98">
        <v>1.172268082555422E-2</v>
      </c>
      <c r="K158" s="98">
        <v>1.2497387489205663E-2</v>
      </c>
      <c r="L158" s="98">
        <v>3.4445646015160564E-2</v>
      </c>
      <c r="M158" s="98">
        <v>1.7852908919828925E-2</v>
      </c>
      <c r="N158" s="98">
        <v>2.0199345160868867E-2</v>
      </c>
      <c r="O158" s="98">
        <v>1.7858737381783018E-2</v>
      </c>
      <c r="P158" s="98">
        <v>1.3499053876150141E-2</v>
      </c>
      <c r="Q158" s="98">
        <v>1.3702782640732585E-2</v>
      </c>
      <c r="R158" s="98">
        <v>1.3116266527086794E-2</v>
      </c>
      <c r="S158" s="98">
        <v>1.4570111355987223E-2</v>
      </c>
      <c r="T158" s="98">
        <v>1.404460853786664E-2</v>
      </c>
      <c r="U158" s="98">
        <v>1.2096246264699026E-2</v>
      </c>
      <c r="V158" s="98">
        <v>1.2297061464138706E-2</v>
      </c>
      <c r="W158" s="98">
        <v>1.4440554403487654E-2</v>
      </c>
      <c r="X158" s="98">
        <v>3.4255393670107642E-3</v>
      </c>
      <c r="Y158" s="98">
        <v>2.1750987334175813E-3</v>
      </c>
      <c r="DA158" s="63" t="s">
        <v>2233</v>
      </c>
    </row>
    <row r="159" spans="1:105" ht="12" customHeight="1" x14ac:dyDescent="0.25">
      <c r="A159" s="100" t="s">
        <v>50</v>
      </c>
      <c r="B159" s="101">
        <v>1.2472211562562079E-2</v>
      </c>
      <c r="C159" s="101">
        <v>1.1314456592585159E-2</v>
      </c>
      <c r="D159" s="101">
        <v>1.0490959949250348E-2</v>
      </c>
      <c r="E159" s="101">
        <v>1.0373604338116677E-2</v>
      </c>
      <c r="F159" s="101">
        <v>1.0262049998748064E-2</v>
      </c>
      <c r="G159" s="101">
        <v>9.5874879133411358E-3</v>
      </c>
      <c r="H159" s="101">
        <v>9.2523415381291479E-3</v>
      </c>
      <c r="I159" s="101">
        <v>1.3672358966723815E-2</v>
      </c>
      <c r="J159" s="101">
        <v>1.172268082555422E-2</v>
      </c>
      <c r="K159" s="101">
        <v>1.2497387489205663E-2</v>
      </c>
      <c r="L159" s="101">
        <v>3.4445646015160564E-2</v>
      </c>
      <c r="M159" s="101">
        <v>1.7852908919828925E-2</v>
      </c>
      <c r="N159" s="101">
        <v>2.0199345160868867E-2</v>
      </c>
      <c r="O159" s="101">
        <v>1.7858737381783018E-2</v>
      </c>
      <c r="P159" s="101">
        <v>1.3499053876150141E-2</v>
      </c>
      <c r="Q159" s="101">
        <v>1.3702782640732585E-2</v>
      </c>
      <c r="R159" s="101">
        <v>1.3116266527086794E-2</v>
      </c>
      <c r="S159" s="101">
        <v>1.4570111355987223E-2</v>
      </c>
      <c r="T159" s="101">
        <v>1.404460853786664E-2</v>
      </c>
      <c r="U159" s="101">
        <v>1.2096246264699026E-2</v>
      </c>
      <c r="V159" s="101">
        <v>1.2297061464138706E-2</v>
      </c>
      <c r="W159" s="101">
        <v>1.4440554403487654E-2</v>
      </c>
      <c r="X159" s="101">
        <v>3.4255393670107642E-3</v>
      </c>
      <c r="Y159" s="101">
        <v>2.1750987334175813E-3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355.13681854346891</v>
      </c>
      <c r="C165" s="122">
        <v>339.93120963789318</v>
      </c>
      <c r="D165" s="122">
        <v>358.56451979806769</v>
      </c>
      <c r="E165" s="122">
        <v>345.22988265226286</v>
      </c>
      <c r="F165" s="122">
        <v>344.98900861455013</v>
      </c>
      <c r="G165" s="122">
        <v>324.12083205436949</v>
      </c>
      <c r="H165" s="122">
        <v>311.71487909540139</v>
      </c>
      <c r="I165" s="122">
        <v>324.03898339138817</v>
      </c>
      <c r="J165" s="122">
        <v>296.15899931211976</v>
      </c>
      <c r="K165" s="122">
        <v>281.87690776272018</v>
      </c>
      <c r="L165" s="122">
        <v>276.03061228664069</v>
      </c>
      <c r="M165" s="122">
        <v>269.55466897856309</v>
      </c>
      <c r="N165" s="122">
        <v>256.83905017588302</v>
      </c>
      <c r="O165" s="122">
        <v>248.56748682969612</v>
      </c>
      <c r="P165" s="122">
        <v>245.08047117322926</v>
      </c>
      <c r="Q165" s="122">
        <v>236.866112187829</v>
      </c>
      <c r="R165" s="122">
        <v>205.5898690375902</v>
      </c>
      <c r="S165" s="122">
        <v>211.05016217623586</v>
      </c>
      <c r="T165" s="122">
        <v>192.85132285771854</v>
      </c>
      <c r="U165" s="122">
        <v>181.16047221479943</v>
      </c>
      <c r="V165" s="122">
        <v>182.52395887342462</v>
      </c>
      <c r="W165" s="122">
        <v>155.37167220022744</v>
      </c>
      <c r="X165" s="122">
        <v>130.82376488848527</v>
      </c>
      <c r="Y165" s="122">
        <v>105.34249383699178</v>
      </c>
      <c r="DA165" s="130" t="s">
        <v>2240</v>
      </c>
    </row>
    <row r="166" spans="1:105" ht="12" customHeight="1" x14ac:dyDescent="0.25">
      <c r="A166" s="97" t="s">
        <v>50</v>
      </c>
      <c r="B166" s="98">
        <v>355.13681854346891</v>
      </c>
      <c r="C166" s="98">
        <v>339.93120963789318</v>
      </c>
      <c r="D166" s="98">
        <v>358.56451979806769</v>
      </c>
      <c r="E166" s="98">
        <v>345.22988265226286</v>
      </c>
      <c r="F166" s="98">
        <v>344.98900861455013</v>
      </c>
      <c r="G166" s="98">
        <v>324.12083205436949</v>
      </c>
      <c r="H166" s="98">
        <v>311.71487909540139</v>
      </c>
      <c r="I166" s="98">
        <v>324.03898339138817</v>
      </c>
      <c r="J166" s="98">
        <v>296.15899931211976</v>
      </c>
      <c r="K166" s="98">
        <v>281.87690776272018</v>
      </c>
      <c r="L166" s="98">
        <v>276.03061228664069</v>
      </c>
      <c r="M166" s="98">
        <v>269.55466897856309</v>
      </c>
      <c r="N166" s="98">
        <v>256.83905017588302</v>
      </c>
      <c r="O166" s="98">
        <v>248.56748682969612</v>
      </c>
      <c r="P166" s="98">
        <v>245.08047117322926</v>
      </c>
      <c r="Q166" s="98">
        <v>236.866112187829</v>
      </c>
      <c r="R166" s="98">
        <v>205.5898690375902</v>
      </c>
      <c r="S166" s="98">
        <v>211.05016217623586</v>
      </c>
      <c r="T166" s="98">
        <v>192.85132285771854</v>
      </c>
      <c r="U166" s="98">
        <v>181.16047221479943</v>
      </c>
      <c r="V166" s="98">
        <v>182.52395887342462</v>
      </c>
      <c r="W166" s="98">
        <v>155.37167220022744</v>
      </c>
      <c r="X166" s="98">
        <v>130.82376488848527</v>
      </c>
      <c r="Y166" s="98">
        <v>105.34249383699178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12834.652564286112</v>
      </c>
      <c r="C169" s="117">
        <f t="shared" si="78"/>
        <v>13632.958276422487</v>
      </c>
      <c r="D169" s="117">
        <f t="shared" si="78"/>
        <v>12782.835745160633</v>
      </c>
      <c r="E169" s="117">
        <f t="shared" si="78"/>
        <v>13827.242226420523</v>
      </c>
      <c r="F169" s="117">
        <f t="shared" si="78"/>
        <v>14357.659512657607</v>
      </c>
      <c r="G169" s="117">
        <f t="shared" si="78"/>
        <v>12970.813464027524</v>
      </c>
      <c r="H169" s="117">
        <f t="shared" si="78"/>
        <v>12986.096050750395</v>
      </c>
      <c r="I169" s="117">
        <f t="shared" si="78"/>
        <v>11787.236858866117</v>
      </c>
      <c r="J169" s="117">
        <f t="shared" si="78"/>
        <v>13048.968926336029</v>
      </c>
      <c r="K169" s="117">
        <f t="shared" si="78"/>
        <v>12208.447017290637</v>
      </c>
      <c r="L169" s="117">
        <f t="shared" si="78"/>
        <v>13706.431332968457</v>
      </c>
      <c r="M169" s="117">
        <f t="shared" si="78"/>
        <v>10956.753023606685</v>
      </c>
      <c r="N169" s="117">
        <f t="shared" si="78"/>
        <v>12878.54038463564</v>
      </c>
      <c r="O169" s="117">
        <f t="shared" si="78"/>
        <v>13978.141609774717</v>
      </c>
      <c r="P169" s="117">
        <f t="shared" si="78"/>
        <v>10604.74583590594</v>
      </c>
      <c r="Q169" s="117">
        <f t="shared" si="78"/>
        <v>11425.384853099487</v>
      </c>
      <c r="R169" s="117">
        <f t="shared" ref="R169:V169" si="79">R170+R172+R174+R183</f>
        <v>12545.987396647433</v>
      </c>
      <c r="S169" s="117">
        <f t="shared" si="79"/>
        <v>12456.60673354035</v>
      </c>
      <c r="T169" s="117">
        <f t="shared" si="79"/>
        <v>11944.054697537005</v>
      </c>
      <c r="U169" s="117">
        <f t="shared" si="79"/>
        <v>11984.239977641289</v>
      </c>
      <c r="V169" s="117">
        <f t="shared" si="79"/>
        <v>10883.972965010154</v>
      </c>
      <c r="W169" s="117">
        <f t="shared" ref="W169:Y169" si="80">W170+W172+W174+W183</f>
        <v>12959.838250229552</v>
      </c>
      <c r="X169" s="117">
        <f t="shared" si="80"/>
        <v>10959.842770160878</v>
      </c>
      <c r="Y169" s="117">
        <f t="shared" si="80"/>
        <v>10490.884932439012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10581.172499723774</v>
      </c>
      <c r="C170" s="122">
        <f t="shared" si="81"/>
        <v>11404.825480434913</v>
      </c>
      <c r="D170" s="122">
        <f t="shared" si="81"/>
        <v>10579.178581420512</v>
      </c>
      <c r="E170" s="122">
        <f t="shared" si="81"/>
        <v>11394.90910020025</v>
      </c>
      <c r="F170" s="122">
        <f t="shared" si="81"/>
        <v>12206.725105327661</v>
      </c>
      <c r="G170" s="122">
        <f t="shared" si="81"/>
        <v>10869.550862988412</v>
      </c>
      <c r="H170" s="122">
        <f t="shared" si="81"/>
        <v>10817.526511687538</v>
      </c>
      <c r="I170" s="122">
        <f t="shared" si="81"/>
        <v>9649.6772304429833</v>
      </c>
      <c r="J170" s="122">
        <f t="shared" si="81"/>
        <v>10897.184560231011</v>
      </c>
      <c r="K170" s="122">
        <f t="shared" si="81"/>
        <v>10256.929869955282</v>
      </c>
      <c r="L170" s="122">
        <f t="shared" si="81"/>
        <v>11502.116073657005</v>
      </c>
      <c r="M170" s="122">
        <f t="shared" si="81"/>
        <v>8674.1328359990548</v>
      </c>
      <c r="N170" s="122">
        <f t="shared" si="81"/>
        <v>10462.938979312574</v>
      </c>
      <c r="O170" s="122">
        <f t="shared" si="81"/>
        <v>11462.296963612993</v>
      </c>
      <c r="P170" s="122">
        <f t="shared" si="81"/>
        <v>8342.6992259509043</v>
      </c>
      <c r="Q170" s="122">
        <f t="shared" si="81"/>
        <v>9066.8983289286734</v>
      </c>
      <c r="R170" s="122">
        <f t="shared" si="81"/>
        <v>10201.688102380142</v>
      </c>
      <c r="S170" s="122">
        <f t="shared" si="81"/>
        <v>9984.0544543058186</v>
      </c>
      <c r="T170" s="122">
        <f t="shared" si="81"/>
        <v>9473.3513005774166</v>
      </c>
      <c r="U170" s="122">
        <f t="shared" si="81"/>
        <v>9551.8001216904049</v>
      </c>
      <c r="V170" s="122">
        <f t="shared" si="81"/>
        <v>8347.6023736699535</v>
      </c>
      <c r="W170" s="122">
        <f t="shared" si="81"/>
        <v>10522.592119519657</v>
      </c>
      <c r="X170" s="122">
        <f t="shared" si="81"/>
        <v>8912.106120815386</v>
      </c>
      <c r="Y170" s="122">
        <f t="shared" si="81"/>
        <v>8594.363144520019</v>
      </c>
      <c r="DA170" s="130" t="s">
        <v>2395</v>
      </c>
    </row>
    <row r="171" spans="1:105" ht="12" customHeight="1" x14ac:dyDescent="0.25">
      <c r="A171" s="97" t="s">
        <v>53</v>
      </c>
      <c r="B171" s="98">
        <v>10581.172499723774</v>
      </c>
      <c r="C171" s="98">
        <v>11404.825480434913</v>
      </c>
      <c r="D171" s="98">
        <v>10579.178581420512</v>
      </c>
      <c r="E171" s="98">
        <v>11394.90910020025</v>
      </c>
      <c r="F171" s="98">
        <v>12206.725105327661</v>
      </c>
      <c r="G171" s="98">
        <v>10869.550862988412</v>
      </c>
      <c r="H171" s="98">
        <v>10817.526511687538</v>
      </c>
      <c r="I171" s="98">
        <v>9649.6772304429833</v>
      </c>
      <c r="J171" s="98">
        <v>10897.184560231011</v>
      </c>
      <c r="K171" s="98">
        <v>10256.929869955282</v>
      </c>
      <c r="L171" s="98">
        <v>11502.116073657005</v>
      </c>
      <c r="M171" s="98">
        <v>8674.1328359990548</v>
      </c>
      <c r="N171" s="98">
        <v>10462.938979312574</v>
      </c>
      <c r="O171" s="98">
        <v>11462.296963612993</v>
      </c>
      <c r="P171" s="98">
        <v>8342.6992259509043</v>
      </c>
      <c r="Q171" s="98">
        <v>9066.8983289286734</v>
      </c>
      <c r="R171" s="98">
        <v>10201.688102380142</v>
      </c>
      <c r="S171" s="98">
        <v>9984.0544543058186</v>
      </c>
      <c r="T171" s="98">
        <v>9473.3513005774166</v>
      </c>
      <c r="U171" s="98">
        <v>9551.8001216904049</v>
      </c>
      <c r="V171" s="98">
        <v>8347.6023736699535</v>
      </c>
      <c r="W171" s="98">
        <v>10522.592119519657</v>
      </c>
      <c r="X171" s="98">
        <v>8912.106120815386</v>
      </c>
      <c r="Y171" s="98">
        <v>8594.363144520019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103.32195726126332</v>
      </c>
      <c r="C172" s="122">
        <f t="shared" si="82"/>
        <v>123.39628076064788</v>
      </c>
      <c r="D172" s="122">
        <f t="shared" si="82"/>
        <v>92.425014608826459</v>
      </c>
      <c r="E172" s="122">
        <f t="shared" si="82"/>
        <v>298.60681008210594</v>
      </c>
      <c r="F172" s="122">
        <f t="shared" si="82"/>
        <v>86.951587396345772</v>
      </c>
      <c r="G172" s="122">
        <f t="shared" si="82"/>
        <v>116.44242274071259</v>
      </c>
      <c r="H172" s="122">
        <f t="shared" si="82"/>
        <v>143.79773730276781</v>
      </c>
      <c r="I172" s="122">
        <f t="shared" si="82"/>
        <v>64.227668304671099</v>
      </c>
      <c r="J172" s="122">
        <f t="shared" si="82"/>
        <v>66.752945911912533</v>
      </c>
      <c r="K172" s="122">
        <f t="shared" si="82"/>
        <v>80.895425342984694</v>
      </c>
      <c r="L172" s="122">
        <f t="shared" si="82"/>
        <v>75.961783133679731</v>
      </c>
      <c r="M172" s="122">
        <f t="shared" si="82"/>
        <v>73.114424867252708</v>
      </c>
      <c r="N172" s="122">
        <f t="shared" si="82"/>
        <v>68.802476838827658</v>
      </c>
      <c r="O172" s="122">
        <f t="shared" si="82"/>
        <v>67.811333795303298</v>
      </c>
      <c r="P172" s="122">
        <f t="shared" si="82"/>
        <v>70.268553968394272</v>
      </c>
      <c r="Q172" s="122">
        <f t="shared" si="82"/>
        <v>72.713374280369294</v>
      </c>
      <c r="R172" s="122">
        <f t="shared" si="82"/>
        <v>88.902358360108195</v>
      </c>
      <c r="S172" s="122">
        <f t="shared" si="82"/>
        <v>88.252024695331016</v>
      </c>
      <c r="T172" s="122">
        <f t="shared" si="82"/>
        <v>93.133895157981271</v>
      </c>
      <c r="U172" s="122">
        <f t="shared" si="82"/>
        <v>99.834499332232568</v>
      </c>
      <c r="V172" s="122">
        <f t="shared" si="82"/>
        <v>118.35173712146772</v>
      </c>
      <c r="W172" s="122">
        <f t="shared" si="82"/>
        <v>123.07360082610957</v>
      </c>
      <c r="X172" s="122">
        <f t="shared" si="82"/>
        <v>84.919160257042307</v>
      </c>
      <c r="Y172" s="122">
        <f t="shared" si="82"/>
        <v>87.645674520522036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103.32195726126332</v>
      </c>
      <c r="C173" s="98">
        <f>RES_hhdet_fech!C165</f>
        <v>123.39628076064788</v>
      </c>
      <c r="D173" s="98">
        <f>RES_hhdet_fech!D165</f>
        <v>92.425014608826459</v>
      </c>
      <c r="E173" s="98">
        <f>RES_hhdet_fech!E165</f>
        <v>298.60681008210594</v>
      </c>
      <c r="F173" s="98">
        <f>RES_hhdet_fech!F165</f>
        <v>86.951587396345772</v>
      </c>
      <c r="G173" s="98">
        <f>RES_hhdet_fech!G165</f>
        <v>116.44242274071259</v>
      </c>
      <c r="H173" s="98">
        <f>RES_hhdet_fech!H165</f>
        <v>143.79773730276781</v>
      </c>
      <c r="I173" s="98">
        <f>RES_hhdet_fech!I165</f>
        <v>64.227668304671099</v>
      </c>
      <c r="J173" s="98">
        <f>RES_hhdet_fech!J165</f>
        <v>66.752945911912533</v>
      </c>
      <c r="K173" s="98">
        <f>RES_hhdet_fech!K165</f>
        <v>80.895425342984694</v>
      </c>
      <c r="L173" s="98">
        <f>RES_hhdet_fech!L165</f>
        <v>75.961783133679731</v>
      </c>
      <c r="M173" s="98">
        <f>RES_hhdet_fech!M165</f>
        <v>73.114424867252708</v>
      </c>
      <c r="N173" s="98">
        <f>RES_hhdet_fech!N165</f>
        <v>68.802476838827658</v>
      </c>
      <c r="O173" s="98">
        <f>RES_hhdet_fech!O165</f>
        <v>67.811333795303298</v>
      </c>
      <c r="P173" s="98">
        <f>RES_hhdet_fech!P165</f>
        <v>70.268553968394272</v>
      </c>
      <c r="Q173" s="98">
        <f>RES_hhdet_fech!Q165</f>
        <v>72.713374280369294</v>
      </c>
      <c r="R173" s="98">
        <f>RES_hhdet_fech!R165</f>
        <v>88.902358360108195</v>
      </c>
      <c r="S173" s="98">
        <f>RES_hhdet_fech!S165</f>
        <v>88.252024695331016</v>
      </c>
      <c r="T173" s="98">
        <f>RES_hhdet_fech!T165</f>
        <v>93.133895157981271</v>
      </c>
      <c r="U173" s="98">
        <f>RES_hhdet_fech!U165</f>
        <v>99.834499332232568</v>
      </c>
      <c r="V173" s="98">
        <f>RES_hhdet_fech!V165</f>
        <v>118.35173712146772</v>
      </c>
      <c r="W173" s="98">
        <f>RES_hhdet_fech!W165</f>
        <v>123.07360082610957</v>
      </c>
      <c r="X173" s="98">
        <f>RES_hhdet_fech!X165</f>
        <v>84.919160257042307</v>
      </c>
      <c r="Y173" s="98">
        <f>RES_hhdet_fech!Y165</f>
        <v>87.645674520522036</v>
      </c>
      <c r="DA173" s="63" t="s">
        <v>2398</v>
      </c>
    </row>
    <row r="174" spans="1:105" ht="12" customHeight="1" x14ac:dyDescent="0.25">
      <c r="A174" s="121" t="s">
        <v>55</v>
      </c>
      <c r="B174" s="122">
        <v>1330.3141448773299</v>
      </c>
      <c r="C174" s="122">
        <v>1281.556849524595</v>
      </c>
      <c r="D174" s="122">
        <v>1279.6510142859599</v>
      </c>
      <c r="E174" s="122">
        <v>1334.7800502553614</v>
      </c>
      <c r="F174" s="122">
        <v>1339.7076399125426</v>
      </c>
      <c r="G174" s="122">
        <v>1243.7215462084073</v>
      </c>
      <c r="H174" s="122">
        <v>1275.8636816737278</v>
      </c>
      <c r="I174" s="122">
        <v>1288.457385975657</v>
      </c>
      <c r="J174" s="122">
        <v>1301.168301282424</v>
      </c>
      <c r="K174" s="122">
        <v>1210.0646665017566</v>
      </c>
      <c r="L174" s="122">
        <v>1325.7058774676407</v>
      </c>
      <c r="M174" s="122">
        <v>1415.1506159470114</v>
      </c>
      <c r="N174" s="122">
        <v>1509.2805697386154</v>
      </c>
      <c r="O174" s="122">
        <v>1592.0648202256814</v>
      </c>
      <c r="P174" s="122">
        <v>1428.6666026520018</v>
      </c>
      <c r="Q174" s="122">
        <v>1493.5632642096068</v>
      </c>
      <c r="R174" s="122">
        <v>1500.0636644750041</v>
      </c>
      <c r="S174" s="122">
        <v>1587.1764162132947</v>
      </c>
      <c r="T174" s="122">
        <v>1594.1571991425196</v>
      </c>
      <c r="U174" s="122">
        <v>1563.9939898636319</v>
      </c>
      <c r="V174" s="122">
        <v>1619.0599577323119</v>
      </c>
      <c r="W174" s="122">
        <v>1572.0795033332865</v>
      </c>
      <c r="X174" s="122">
        <v>1168.0388114301954</v>
      </c>
      <c r="Y174" s="122">
        <v>1086.6771756987052</v>
      </c>
      <c r="DA174" s="130" t="s">
        <v>2399</v>
      </c>
    </row>
    <row r="175" spans="1:105" ht="12" customHeight="1" x14ac:dyDescent="0.25">
      <c r="A175" s="97" t="s">
        <v>124</v>
      </c>
      <c r="B175" s="98">
        <v>1468.0350976835628</v>
      </c>
      <c r="C175" s="98">
        <v>1423.8485904814406</v>
      </c>
      <c r="D175" s="98">
        <v>1475.7595653167534</v>
      </c>
      <c r="E175" s="98">
        <v>1446.5536330782845</v>
      </c>
      <c r="F175" s="98">
        <v>1479.1169291951412</v>
      </c>
      <c r="G175" s="98">
        <v>1444.5382385233186</v>
      </c>
      <c r="H175" s="98">
        <v>1411.2970168965428</v>
      </c>
      <c r="I175" s="98">
        <v>1471.6167262767403</v>
      </c>
      <c r="J175" s="98">
        <v>1397.6901981699634</v>
      </c>
      <c r="K175" s="98">
        <v>1420.9939963009581</v>
      </c>
      <c r="L175" s="98">
        <v>1509.7104331164971</v>
      </c>
      <c r="M175" s="98">
        <v>1635.6922600906698</v>
      </c>
      <c r="N175" s="98">
        <v>1634.5071521227926</v>
      </c>
      <c r="O175" s="98">
        <v>1632.4913640243697</v>
      </c>
      <c r="P175" s="98">
        <v>1631.3207972509813</v>
      </c>
      <c r="Q175" s="98">
        <v>1611.0404937647997</v>
      </c>
      <c r="R175" s="98">
        <v>1614.7785735505681</v>
      </c>
      <c r="S175" s="98">
        <v>1686.4429081861424</v>
      </c>
      <c r="T175" s="98">
        <v>1678.4549351635403</v>
      </c>
      <c r="U175" s="98">
        <v>1617.7509131614036</v>
      </c>
      <c r="V175" s="98">
        <v>1648.0750264618935</v>
      </c>
      <c r="W175" s="98">
        <v>1785.3295743010158</v>
      </c>
      <c r="X175" s="98">
        <v>1214.1881058686552</v>
      </c>
      <c r="Y175" s="98">
        <v>1081.2606931589253</v>
      </c>
      <c r="DA175" s="63" t="s">
        <v>2400</v>
      </c>
    </row>
    <row r="176" spans="1:105" ht="12" customHeight="1" x14ac:dyDescent="0.25">
      <c r="A176" s="97" t="s">
        <v>123</v>
      </c>
      <c r="B176" s="98">
        <v>1036.8519862400804</v>
      </c>
      <c r="C176" s="98">
        <v>1002.2008844515407</v>
      </c>
      <c r="D176" s="98">
        <v>1030.6314487317684</v>
      </c>
      <c r="E176" s="98">
        <v>1028.0477005345472</v>
      </c>
      <c r="F176" s="98">
        <v>1051.2941241779654</v>
      </c>
      <c r="G176" s="98">
        <v>1020.0319221026218</v>
      </c>
      <c r="H176" s="98">
        <v>997.36463905772223</v>
      </c>
      <c r="I176" s="98">
        <v>1065.9461206169931</v>
      </c>
      <c r="J176" s="98">
        <v>1003.8260629549085</v>
      </c>
      <c r="K176" s="98">
        <v>1012.8316295774293</v>
      </c>
      <c r="L176" s="98">
        <v>1206.9974231565975</v>
      </c>
      <c r="M176" s="98">
        <v>1168.3912826132969</v>
      </c>
      <c r="N176" s="98">
        <v>1210.5735733072891</v>
      </c>
      <c r="O176" s="98">
        <v>1233.1119862507041</v>
      </c>
      <c r="P176" s="98">
        <v>1199.4623659260246</v>
      </c>
      <c r="Q176" s="98">
        <v>1219.0721612742427</v>
      </c>
      <c r="R176" s="98">
        <v>1234.1712217658353</v>
      </c>
      <c r="S176" s="98">
        <v>1321.2263847447107</v>
      </c>
      <c r="T176" s="98">
        <v>1331.5843058948774</v>
      </c>
      <c r="U176" s="98">
        <v>1297.1666469640288</v>
      </c>
      <c r="V176" s="98">
        <v>1350.7806352201028</v>
      </c>
      <c r="W176" s="98">
        <v>1483.8988157114234</v>
      </c>
      <c r="X176" s="98">
        <v>981.2600061152649</v>
      </c>
      <c r="Y176" s="98">
        <v>878.53553321879576</v>
      </c>
      <c r="DA176" s="63" t="s">
        <v>2401</v>
      </c>
    </row>
    <row r="177" spans="1:105" ht="12" customHeight="1" x14ac:dyDescent="0.25">
      <c r="A177" s="100" t="s">
        <v>50</v>
      </c>
      <c r="B177" s="101">
        <v>370.97948471139762</v>
      </c>
      <c r="C177" s="101">
        <v>341.1528351444145</v>
      </c>
      <c r="D177" s="101">
        <v>322.95895531107578</v>
      </c>
      <c r="E177" s="101">
        <v>351.28084366548393</v>
      </c>
      <c r="F177" s="101">
        <v>347.50328466374299</v>
      </c>
      <c r="G177" s="101">
        <v>308.07212361784724</v>
      </c>
      <c r="H177" s="101">
        <v>284.82870698109787</v>
      </c>
      <c r="I177" s="101">
        <v>358.26329057775024</v>
      </c>
      <c r="J177" s="101">
        <v>312.75995095045056</v>
      </c>
      <c r="K177" s="101">
        <v>289.5568041354033</v>
      </c>
      <c r="L177" s="101">
        <v>670.95599092683801</v>
      </c>
      <c r="M177" s="101">
        <v>320.78277865514053</v>
      </c>
      <c r="N177" s="101">
        <v>417.47053349645932</v>
      </c>
      <c r="O177" s="101">
        <v>441.67100409806227</v>
      </c>
      <c r="P177" s="101">
        <v>314.4196402635846</v>
      </c>
      <c r="Q177" s="101">
        <v>359.06049650164198</v>
      </c>
      <c r="R177" s="101">
        <v>337.66205768576935</v>
      </c>
      <c r="S177" s="101">
        <v>391.09941193236591</v>
      </c>
      <c r="T177" s="101">
        <v>381.64780080681254</v>
      </c>
      <c r="U177" s="101">
        <v>337.02465514462079</v>
      </c>
      <c r="V177" s="101">
        <v>356.14421623000203</v>
      </c>
      <c r="W177" s="101">
        <v>394.84453466152547</v>
      </c>
      <c r="X177" s="101">
        <v>101.89089744491214</v>
      </c>
      <c r="Y177" s="101">
        <v>71.993862542568152</v>
      </c>
      <c r="DA177" s="131" t="s">
        <v>2402</v>
      </c>
    </row>
    <row r="178" spans="1:105" ht="12" customHeight="1" x14ac:dyDescent="0.25">
      <c r="A178" s="103" t="s">
        <v>52</v>
      </c>
      <c r="B178" s="104">
        <v>665.87250152868285</v>
      </c>
      <c r="C178" s="104">
        <v>661.04804930712635</v>
      </c>
      <c r="D178" s="104">
        <v>707.6724934206926</v>
      </c>
      <c r="E178" s="104">
        <v>676.7668568690633</v>
      </c>
      <c r="F178" s="104">
        <v>703.7908395142224</v>
      </c>
      <c r="G178" s="104">
        <v>711.95979848477464</v>
      </c>
      <c r="H178" s="104">
        <v>712.53593207662448</v>
      </c>
      <c r="I178" s="104">
        <v>707.68283003924284</v>
      </c>
      <c r="J178" s="104">
        <v>691.06611200445786</v>
      </c>
      <c r="K178" s="104">
        <v>723.27482544202621</v>
      </c>
      <c r="L178" s="104">
        <v>536.04143222975938</v>
      </c>
      <c r="M178" s="104">
        <v>847.60850395815635</v>
      </c>
      <c r="N178" s="104">
        <v>793.10303981082973</v>
      </c>
      <c r="O178" s="104">
        <v>791.44098215264194</v>
      </c>
      <c r="P178" s="104">
        <v>885.04272566244015</v>
      </c>
      <c r="Q178" s="104">
        <v>860.01166477260074</v>
      </c>
      <c r="R178" s="104">
        <v>896.50916408006594</v>
      </c>
      <c r="S178" s="104">
        <v>930.126972812345</v>
      </c>
      <c r="T178" s="104">
        <v>949.93650508806468</v>
      </c>
      <c r="U178" s="104">
        <v>960.14199181940774</v>
      </c>
      <c r="V178" s="104">
        <v>994.63641899010076</v>
      </c>
      <c r="W178" s="104">
        <v>1089.054281049898</v>
      </c>
      <c r="X178" s="104">
        <v>879.36910867035272</v>
      </c>
      <c r="Y178" s="104">
        <v>806.54167067622768</v>
      </c>
      <c r="DA178" s="132" t="s">
        <v>2403</v>
      </c>
    </row>
    <row r="179" spans="1:105" ht="12" customHeight="1" x14ac:dyDescent="0.25">
      <c r="A179" s="106" t="s">
        <v>122</v>
      </c>
      <c r="B179" s="101">
        <v>1323.7285765038921</v>
      </c>
      <c r="C179" s="101">
        <v>1274.0498555103288</v>
      </c>
      <c r="D179" s="101">
        <v>1266.4731923993288</v>
      </c>
      <c r="E179" s="101">
        <v>1332.6763997791975</v>
      </c>
      <c r="F179" s="101">
        <v>1335.4348774817543</v>
      </c>
      <c r="G179" s="101">
        <v>1233.6295386003164</v>
      </c>
      <c r="H179" s="101">
        <v>1275.8334151573385</v>
      </c>
      <c r="I179" s="101">
        <v>1287.0000912427624</v>
      </c>
      <c r="J179" s="101">
        <v>1310.7237464402085</v>
      </c>
      <c r="K179" s="101">
        <v>1213.3114436104461</v>
      </c>
      <c r="L179" s="101">
        <v>1333.3946193033489</v>
      </c>
      <c r="M179" s="101">
        <v>1438.4325496795834</v>
      </c>
      <c r="N179" s="101">
        <v>1540.9395040982024</v>
      </c>
      <c r="O179" s="101">
        <v>1628.9094662973439</v>
      </c>
      <c r="P179" s="101">
        <v>1458.7284334209587</v>
      </c>
      <c r="Q179" s="101">
        <v>1527.6290681454216</v>
      </c>
      <c r="R179" s="101">
        <v>1535.3997178758561</v>
      </c>
      <c r="S179" s="101">
        <v>1622.7911021435029</v>
      </c>
      <c r="T179" s="101">
        <v>1631.3197811774239</v>
      </c>
      <c r="U179" s="101">
        <v>1602.4305121817031</v>
      </c>
      <c r="V179" s="101">
        <v>1657.6992885233694</v>
      </c>
      <c r="W179" s="101">
        <v>1603.7377858120894</v>
      </c>
      <c r="X179" s="101">
        <v>1203.502209695469</v>
      </c>
      <c r="Y179" s="101">
        <v>1122.0986254457064</v>
      </c>
      <c r="DA179" s="131" t="s">
        <v>2404</v>
      </c>
    </row>
    <row r="180" spans="1:105" ht="12" customHeight="1" x14ac:dyDescent="0.25">
      <c r="A180" s="107" t="s">
        <v>121</v>
      </c>
      <c r="B180" s="104">
        <v>1011.8948505374707</v>
      </c>
      <c r="C180" s="104">
        <v>971.99804711124659</v>
      </c>
      <c r="D180" s="104">
        <v>962.05273878463993</v>
      </c>
      <c r="E180" s="104">
        <v>1025.7067713190256</v>
      </c>
      <c r="F180" s="104">
        <v>1028.14235265467</v>
      </c>
      <c r="G180" s="104">
        <v>945.08298151997622</v>
      </c>
      <c r="H180" s="104">
        <v>977.15381276543781</v>
      </c>
      <c r="I180" s="104">
        <v>1003.3734408692767</v>
      </c>
      <c r="J180" s="104">
        <v>1015.2540993201662</v>
      </c>
      <c r="K180" s="104">
        <v>933.81665052405606</v>
      </c>
      <c r="L180" s="104">
        <v>1119.6894511765029</v>
      </c>
      <c r="M180" s="104">
        <v>1107.5258407114559</v>
      </c>
      <c r="N180" s="104">
        <v>1215.6898531449679</v>
      </c>
      <c r="O180" s="104">
        <v>1296.4879418756377</v>
      </c>
      <c r="P180" s="104">
        <v>1135.2176567814904</v>
      </c>
      <c r="Q180" s="104">
        <v>1208.8353202511116</v>
      </c>
      <c r="R180" s="104">
        <v>1218.720808886796</v>
      </c>
      <c r="S180" s="104">
        <v>1308.8547008500602</v>
      </c>
      <c r="T180" s="104">
        <v>1323.5695008836085</v>
      </c>
      <c r="U180" s="104">
        <v>1302.6809102860841</v>
      </c>
      <c r="V180" s="104">
        <v>1362.0275751497647</v>
      </c>
      <c r="W180" s="104">
        <v>1329.4390658143839</v>
      </c>
      <c r="X180" s="104">
        <v>970.29652582016377</v>
      </c>
      <c r="Y180" s="104">
        <v>909.70511520081197</v>
      </c>
      <c r="DA180" s="132" t="s">
        <v>2405</v>
      </c>
    </row>
    <row r="181" spans="1:105" ht="12" customHeight="1" x14ac:dyDescent="0.25">
      <c r="A181" s="108" t="s">
        <v>53</v>
      </c>
      <c r="B181" s="98">
        <v>334.60922755381893</v>
      </c>
      <c r="C181" s="98">
        <v>305.3043424181015</v>
      </c>
      <c r="D181" s="98">
        <v>277.31925353417256</v>
      </c>
      <c r="E181" s="98">
        <v>323.34933164912792</v>
      </c>
      <c r="F181" s="98">
        <v>313.66777548818686</v>
      </c>
      <c r="G181" s="98">
        <v>263.24513726376745</v>
      </c>
      <c r="H181" s="98">
        <v>257.63428352590853</v>
      </c>
      <c r="I181" s="98">
        <v>313.82582717220464</v>
      </c>
      <c r="J181" s="98">
        <v>293.93665556088001</v>
      </c>
      <c r="K181" s="98">
        <v>247.40584006406709</v>
      </c>
      <c r="L181" s="98">
        <v>594.67534463327922</v>
      </c>
      <c r="M181" s="98">
        <v>282.70674094486259</v>
      </c>
      <c r="N181" s="98">
        <v>392.99524866184157</v>
      </c>
      <c r="O181" s="98">
        <v>435.50816320086085</v>
      </c>
      <c r="P181" s="98">
        <v>279.53152311590992</v>
      </c>
      <c r="Q181" s="98">
        <v>337.9348216688503</v>
      </c>
      <c r="R181" s="98">
        <v>319.54886403045771</v>
      </c>
      <c r="S181" s="98">
        <v>379.35868843112735</v>
      </c>
      <c r="T181" s="98">
        <v>376.81596993727533</v>
      </c>
      <c r="U181" s="98">
        <v>337.72133837106088</v>
      </c>
      <c r="V181" s="98">
        <v>357.11267988940313</v>
      </c>
      <c r="W181" s="98">
        <v>352.34552398960932</v>
      </c>
      <c r="X181" s="98">
        <v>100.96029845640128</v>
      </c>
      <c r="Y181" s="98">
        <v>76.863628771448006</v>
      </c>
      <c r="DA181" s="63" t="s">
        <v>2406</v>
      </c>
    </row>
    <row r="182" spans="1:105" ht="12" customHeight="1" x14ac:dyDescent="0.25">
      <c r="A182" s="108" t="s">
        <v>52</v>
      </c>
      <c r="B182" s="98">
        <v>677.28562298365182</v>
      </c>
      <c r="C182" s="98">
        <v>666.69370469314492</v>
      </c>
      <c r="D182" s="98">
        <v>684.73348525046742</v>
      </c>
      <c r="E182" s="98">
        <v>702.35743966989764</v>
      </c>
      <c r="F182" s="98">
        <v>714.47457716648319</v>
      </c>
      <c r="G182" s="98">
        <v>681.83784425620911</v>
      </c>
      <c r="H182" s="98">
        <v>719.51952923952911</v>
      </c>
      <c r="I182" s="98">
        <v>689.54761369707205</v>
      </c>
      <c r="J182" s="98">
        <v>721.31744375928611</v>
      </c>
      <c r="K182" s="98">
        <v>686.41081045998908</v>
      </c>
      <c r="L182" s="98">
        <v>525.01410654322387</v>
      </c>
      <c r="M182" s="98">
        <v>824.81909976659335</v>
      </c>
      <c r="N182" s="98">
        <v>822.69460448312611</v>
      </c>
      <c r="O182" s="98">
        <v>860.97977867477675</v>
      </c>
      <c r="P182" s="98">
        <v>855.68613366558054</v>
      </c>
      <c r="Q182" s="98">
        <v>870.90049858226132</v>
      </c>
      <c r="R182" s="98">
        <v>899.17194485633843</v>
      </c>
      <c r="S182" s="98">
        <v>929.49601241893299</v>
      </c>
      <c r="T182" s="98">
        <v>946.75353094633329</v>
      </c>
      <c r="U182" s="98">
        <v>964.95957191502316</v>
      </c>
      <c r="V182" s="98">
        <v>1004.9148952603616</v>
      </c>
      <c r="W182" s="98">
        <v>977.09354182477466</v>
      </c>
      <c r="X182" s="98">
        <v>869.33622736376265</v>
      </c>
      <c r="Y182" s="98">
        <v>832.84148642936395</v>
      </c>
      <c r="DA182" s="63" t="s">
        <v>2407</v>
      </c>
    </row>
    <row r="183" spans="1:105" ht="12" customHeight="1" x14ac:dyDescent="0.25">
      <c r="A183" s="121" t="s">
        <v>54</v>
      </c>
      <c r="B183" s="122">
        <v>819.84396242374521</v>
      </c>
      <c r="C183" s="122">
        <v>823.17966570233102</v>
      </c>
      <c r="D183" s="122">
        <v>831.58113484533271</v>
      </c>
      <c r="E183" s="122">
        <v>798.94626588280607</v>
      </c>
      <c r="F183" s="122">
        <v>724.27518002105762</v>
      </c>
      <c r="G183" s="122">
        <v>741.09863208999127</v>
      </c>
      <c r="H183" s="122">
        <v>748.90812008636158</v>
      </c>
      <c r="I183" s="122">
        <v>784.87457414280618</v>
      </c>
      <c r="J183" s="122">
        <v>783.86311891068215</v>
      </c>
      <c r="K183" s="122">
        <v>660.55705549061599</v>
      </c>
      <c r="L183" s="122">
        <v>802.64759871013075</v>
      </c>
      <c r="M183" s="122">
        <v>794.35514679336529</v>
      </c>
      <c r="N183" s="122">
        <v>837.51835874562244</v>
      </c>
      <c r="O183" s="122">
        <v>855.96849214073825</v>
      </c>
      <c r="P183" s="122">
        <v>763.11145333464037</v>
      </c>
      <c r="Q183" s="122">
        <v>792.20988568083817</v>
      </c>
      <c r="R183" s="122">
        <v>755.33327143217775</v>
      </c>
      <c r="S183" s="122">
        <v>797.12383832590342</v>
      </c>
      <c r="T183" s="122">
        <v>783.41230265908746</v>
      </c>
      <c r="U183" s="122">
        <v>768.61136675501905</v>
      </c>
      <c r="V183" s="122">
        <v>798.95889648642139</v>
      </c>
      <c r="W183" s="122">
        <v>742.09302655049692</v>
      </c>
      <c r="X183" s="122">
        <v>794.77867765825374</v>
      </c>
      <c r="Y183" s="122">
        <v>722.19893769976647</v>
      </c>
      <c r="DA183" s="130" t="s">
        <v>2408</v>
      </c>
    </row>
    <row r="184" spans="1:105" ht="12" customHeight="1" x14ac:dyDescent="0.25">
      <c r="A184" s="97" t="s">
        <v>50</v>
      </c>
      <c r="B184" s="98">
        <v>940.91450506178626</v>
      </c>
      <c r="C184" s="98">
        <v>904.5166346068911</v>
      </c>
      <c r="D184" s="98">
        <v>925.50417535028589</v>
      </c>
      <c r="E184" s="98">
        <v>872.12064625652306</v>
      </c>
      <c r="F184" s="98">
        <v>857.80389783097201</v>
      </c>
      <c r="G184" s="98">
        <v>836.79753340876289</v>
      </c>
      <c r="H184" s="98">
        <v>837.18316719214522</v>
      </c>
      <c r="I184" s="98">
        <v>891.06990584200219</v>
      </c>
      <c r="J184" s="98">
        <v>843.40544329832107</v>
      </c>
      <c r="K184" s="98">
        <v>858.95677547266132</v>
      </c>
      <c r="L184" s="98">
        <v>888.44862402014201</v>
      </c>
      <c r="M184" s="98">
        <v>934.80042157551202</v>
      </c>
      <c r="N184" s="98">
        <v>943.26697941329712</v>
      </c>
      <c r="O184" s="98">
        <v>946.10679753719421</v>
      </c>
      <c r="P184" s="98">
        <v>954.15955664301475</v>
      </c>
      <c r="Q184" s="98">
        <v>950.92398353868725</v>
      </c>
      <c r="R184" s="98">
        <v>876.73881316784536</v>
      </c>
      <c r="S184" s="98">
        <v>955.45889163979462</v>
      </c>
      <c r="T184" s="98">
        <v>939.0686687938404</v>
      </c>
      <c r="U184" s="98">
        <v>943.19621463653266</v>
      </c>
      <c r="V184" s="98">
        <v>1027.2937329710992</v>
      </c>
      <c r="W184" s="98">
        <v>984.16444946201011</v>
      </c>
      <c r="X184" s="98">
        <v>983.44484247394689</v>
      </c>
      <c r="Y184" s="98">
        <v>921.57405575114524</v>
      </c>
      <c r="DA184" s="63" t="s">
        <v>2409</v>
      </c>
    </row>
    <row r="185" spans="1:105" ht="12" customHeight="1" x14ac:dyDescent="0.25">
      <c r="A185" s="109" t="s">
        <v>120</v>
      </c>
      <c r="B185" s="33">
        <v>718.13144490243474</v>
      </c>
      <c r="C185" s="33">
        <v>756.62300044127937</v>
      </c>
      <c r="D185" s="33">
        <v>754.89314295848737</v>
      </c>
      <c r="E185" s="33">
        <v>739.48361085023691</v>
      </c>
      <c r="F185" s="33">
        <v>613.21424854207464</v>
      </c>
      <c r="G185" s="33">
        <v>663.14458296479324</v>
      </c>
      <c r="H185" s="33">
        <v>682.07226393179451</v>
      </c>
      <c r="I185" s="33">
        <v>708.33885782829032</v>
      </c>
      <c r="J185" s="33">
        <v>743.80275952730699</v>
      </c>
      <c r="K185" s="33">
        <v>534.71438141691863</v>
      </c>
      <c r="L185" s="33">
        <v>751.58605415665886</v>
      </c>
      <c r="M185" s="33">
        <v>714.89009158219619</v>
      </c>
      <c r="N185" s="33">
        <v>781.92081927987101</v>
      </c>
      <c r="O185" s="33">
        <v>810.33214585063638</v>
      </c>
      <c r="P185" s="33">
        <v>668.88835017750989</v>
      </c>
      <c r="Q185" s="33">
        <v>717.59071727203457</v>
      </c>
      <c r="R185" s="33">
        <v>703.56616118430156</v>
      </c>
      <c r="S185" s="33">
        <v>734.83196422502658</v>
      </c>
      <c r="T185" s="33">
        <v>726.19096950486494</v>
      </c>
      <c r="U185" s="33">
        <v>707.68890110805228</v>
      </c>
      <c r="V185" s="33">
        <v>725.19987250126053</v>
      </c>
      <c r="W185" s="33">
        <v>672.8092212368266</v>
      </c>
      <c r="X185" s="33">
        <v>750.29291983349685</v>
      </c>
      <c r="Y185" s="33">
        <v>681.55059545543918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9244.3770351079438</v>
      </c>
      <c r="C187" s="117">
        <f t="shared" si="83"/>
        <v>9899.4715556206284</v>
      </c>
      <c r="D187" s="117">
        <f t="shared" si="83"/>
        <v>9314.54690975632</v>
      </c>
      <c r="E187" s="117">
        <f t="shared" si="83"/>
        <v>10415.499674745297</v>
      </c>
      <c r="F187" s="117">
        <f t="shared" si="83"/>
        <v>10588.059613497164</v>
      </c>
      <c r="G187" s="117">
        <f t="shared" si="83"/>
        <v>9675.4824626618902</v>
      </c>
      <c r="H187" s="117">
        <f t="shared" si="83"/>
        <v>9818.630637618051</v>
      </c>
      <c r="I187" s="117">
        <f t="shared" si="83"/>
        <v>8852.3194412383618</v>
      </c>
      <c r="J187" s="117">
        <f t="shared" si="83"/>
        <v>9876.6222471345445</v>
      </c>
      <c r="K187" s="117">
        <f t="shared" si="83"/>
        <v>9334.4641423295088</v>
      </c>
      <c r="L187" s="117">
        <f t="shared" si="83"/>
        <v>10541.383618479244</v>
      </c>
      <c r="M187" s="117">
        <f t="shared" si="83"/>
        <v>8501.4507015021081</v>
      </c>
      <c r="N187" s="117">
        <f t="shared" si="83"/>
        <v>10068.599128971156</v>
      </c>
      <c r="O187" s="117">
        <f t="shared" si="83"/>
        <v>11020.124391259042</v>
      </c>
      <c r="P187" s="117">
        <f t="shared" si="83"/>
        <v>8417.8858548473218</v>
      </c>
      <c r="Q187" s="117">
        <f t="shared" si="83"/>
        <v>9114.3694326797831</v>
      </c>
      <c r="R187" s="117">
        <f t="shared" ref="R187:V187" si="84">R188+R190+R192+R201</f>
        <v>10127.367658499948</v>
      </c>
      <c r="S187" s="117">
        <f t="shared" si="84"/>
        <v>10148.486899264386</v>
      </c>
      <c r="T187" s="117">
        <f t="shared" si="84"/>
        <v>9851.6412894384193</v>
      </c>
      <c r="U187" s="117">
        <f t="shared" si="84"/>
        <v>10007.927216453911</v>
      </c>
      <c r="V187" s="117">
        <f t="shared" si="84"/>
        <v>9265.2001116315405</v>
      </c>
      <c r="W187" s="117">
        <f t="shared" ref="W187:Y187" si="85">W188+W190+W192+W201</f>
        <v>11125.565407653028</v>
      </c>
      <c r="X187" s="117">
        <f t="shared" si="85"/>
        <v>9483.1461145812591</v>
      </c>
      <c r="Y187" s="117">
        <f t="shared" si="85"/>
        <v>9214.7076509823055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7593.5984802493967</v>
      </c>
      <c r="C188" s="122">
        <f t="shared" si="86"/>
        <v>8226.8028294229553</v>
      </c>
      <c r="D188" s="122">
        <f t="shared" si="86"/>
        <v>7681.971683530599</v>
      </c>
      <c r="E188" s="122">
        <f t="shared" si="86"/>
        <v>8327.7184260170343</v>
      </c>
      <c r="F188" s="122">
        <f t="shared" si="86"/>
        <v>8971.2009536088008</v>
      </c>
      <c r="G188" s="122">
        <f t="shared" si="86"/>
        <v>8024.3783370233723</v>
      </c>
      <c r="H188" s="122">
        <f t="shared" si="86"/>
        <v>8037.9721850654232</v>
      </c>
      <c r="I188" s="122">
        <f t="shared" si="86"/>
        <v>7221.0542658110371</v>
      </c>
      <c r="J188" s="122">
        <f t="shared" si="86"/>
        <v>8216.5480678229578</v>
      </c>
      <c r="K188" s="122">
        <f t="shared" si="86"/>
        <v>7783.3541696949951</v>
      </c>
      <c r="L188" s="122">
        <f t="shared" si="86"/>
        <v>8798.5978814662285</v>
      </c>
      <c r="M188" s="122">
        <f t="shared" si="86"/>
        <v>6687.4622687032424</v>
      </c>
      <c r="N188" s="122">
        <f t="shared" si="86"/>
        <v>8148.5470789516648</v>
      </c>
      <c r="O188" s="122">
        <f t="shared" si="86"/>
        <v>9007.6572951220405</v>
      </c>
      <c r="P188" s="122">
        <f t="shared" si="86"/>
        <v>6570.3237412011767</v>
      </c>
      <c r="Q188" s="122">
        <f t="shared" si="86"/>
        <v>7164.8657742040677</v>
      </c>
      <c r="R188" s="122">
        <f t="shared" si="86"/>
        <v>8108.9559766435168</v>
      </c>
      <c r="S188" s="122">
        <f t="shared" si="86"/>
        <v>8006.4684915910857</v>
      </c>
      <c r="T188" s="122">
        <f t="shared" si="86"/>
        <v>7666.7561291634574</v>
      </c>
      <c r="U188" s="122">
        <f t="shared" si="86"/>
        <v>7804.565062090951</v>
      </c>
      <c r="V188" s="122">
        <f t="shared" si="86"/>
        <v>6896.0979731912503</v>
      </c>
      <c r="W188" s="122">
        <f t="shared" si="86"/>
        <v>8791.316012730691</v>
      </c>
      <c r="X188" s="122">
        <f t="shared" si="86"/>
        <v>7549.1438431478527</v>
      </c>
      <c r="Y188" s="122">
        <f t="shared" si="86"/>
        <v>7372.2995653726739</v>
      </c>
      <c r="DA188" s="130" t="s">
        <v>2563</v>
      </c>
    </row>
    <row r="189" spans="1:105" ht="12" customHeight="1" x14ac:dyDescent="0.25">
      <c r="A189" s="97" t="s">
        <v>53</v>
      </c>
      <c r="B189" s="98">
        <v>7593.5984802493967</v>
      </c>
      <c r="C189" s="98">
        <v>8226.8028294229553</v>
      </c>
      <c r="D189" s="98">
        <v>7681.971683530599</v>
      </c>
      <c r="E189" s="98">
        <v>8327.7184260170343</v>
      </c>
      <c r="F189" s="98">
        <v>8971.2009536088008</v>
      </c>
      <c r="G189" s="98">
        <v>8024.3783370233723</v>
      </c>
      <c r="H189" s="98">
        <v>8037.9721850654232</v>
      </c>
      <c r="I189" s="98">
        <v>7221.0542658110371</v>
      </c>
      <c r="J189" s="98">
        <v>8216.5480678229578</v>
      </c>
      <c r="K189" s="98">
        <v>7783.3541696949951</v>
      </c>
      <c r="L189" s="98">
        <v>8798.5978814662285</v>
      </c>
      <c r="M189" s="98">
        <v>6687.4622687032424</v>
      </c>
      <c r="N189" s="98">
        <v>8148.5470789516648</v>
      </c>
      <c r="O189" s="98">
        <v>9007.6572951220405</v>
      </c>
      <c r="P189" s="98">
        <v>6570.3237412011767</v>
      </c>
      <c r="Q189" s="98">
        <v>7164.8657742040677</v>
      </c>
      <c r="R189" s="98">
        <v>8108.9559766435168</v>
      </c>
      <c r="S189" s="98">
        <v>8006.4684915910857</v>
      </c>
      <c r="T189" s="98">
        <v>7666.7561291634574</v>
      </c>
      <c r="U189" s="98">
        <v>7804.565062090951</v>
      </c>
      <c r="V189" s="98">
        <v>6896.0979731912503</v>
      </c>
      <c r="W189" s="98">
        <v>8791.316012730691</v>
      </c>
      <c r="X189" s="98">
        <v>7549.1438431478527</v>
      </c>
      <c r="Y189" s="98">
        <v>7372.2995653726739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187.32326876641994</v>
      </c>
      <c r="C190" s="122">
        <f t="shared" si="87"/>
        <v>230.88392546875008</v>
      </c>
      <c r="D190" s="122">
        <f t="shared" si="87"/>
        <v>180.56216133420506</v>
      </c>
      <c r="E190" s="122">
        <f t="shared" si="87"/>
        <v>611.26420107009119</v>
      </c>
      <c r="F190" s="122">
        <f t="shared" si="87"/>
        <v>187.43270258524245</v>
      </c>
      <c r="G190" s="122">
        <f t="shared" si="87"/>
        <v>267.2838168771093</v>
      </c>
      <c r="H190" s="122">
        <f t="shared" si="87"/>
        <v>356.34992461903431</v>
      </c>
      <c r="I190" s="122">
        <f t="shared" si="87"/>
        <v>166.95248556434134</v>
      </c>
      <c r="J190" s="122">
        <f t="shared" si="87"/>
        <v>177.60204149705663</v>
      </c>
      <c r="K190" s="122">
        <f t="shared" si="87"/>
        <v>224.51783774268137</v>
      </c>
      <c r="L190" s="122">
        <f t="shared" si="87"/>
        <v>219.28679992261615</v>
      </c>
      <c r="M190" s="122">
        <f t="shared" si="87"/>
        <v>219.50730961628017</v>
      </c>
      <c r="N190" s="122">
        <f t="shared" si="87"/>
        <v>214.49379053611995</v>
      </c>
      <c r="O190" s="122">
        <f t="shared" si="87"/>
        <v>222.13399522248153</v>
      </c>
      <c r="P190" s="122">
        <f t="shared" si="87"/>
        <v>239.2440460485951</v>
      </c>
      <c r="Q190" s="122">
        <f t="shared" si="87"/>
        <v>256.58810499858936</v>
      </c>
      <c r="R190" s="122">
        <f t="shared" si="87"/>
        <v>326.20891686446726</v>
      </c>
      <c r="S190" s="122">
        <f t="shared" si="87"/>
        <v>335.35901029660386</v>
      </c>
      <c r="T190" s="122">
        <f t="shared" si="87"/>
        <v>361.37216358217523</v>
      </c>
      <c r="U190" s="122">
        <f t="shared" si="87"/>
        <v>393.79612695338221</v>
      </c>
      <c r="V190" s="122">
        <f t="shared" si="87"/>
        <v>471.58225148541999</v>
      </c>
      <c r="W190" s="122">
        <f t="shared" si="87"/>
        <v>495.18493384735223</v>
      </c>
      <c r="X190" s="122">
        <f t="shared" si="87"/>
        <v>343.13907029959762</v>
      </c>
      <c r="Y190" s="122">
        <f t="shared" si="87"/>
        <v>356.10903910981506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187.32326876641994</v>
      </c>
      <c r="C191" s="98">
        <f>RES_hhdet_tesh!C165</f>
        <v>230.88392546875008</v>
      </c>
      <c r="D191" s="98">
        <f>RES_hhdet_tesh!D165</f>
        <v>180.56216133420506</v>
      </c>
      <c r="E191" s="98">
        <f>RES_hhdet_tesh!E165</f>
        <v>611.26420107009119</v>
      </c>
      <c r="F191" s="98">
        <f>RES_hhdet_tesh!F165</f>
        <v>187.43270258524245</v>
      </c>
      <c r="G191" s="98">
        <f>RES_hhdet_tesh!G165</f>
        <v>267.2838168771093</v>
      </c>
      <c r="H191" s="98">
        <f>RES_hhdet_tesh!H165</f>
        <v>356.34992461903431</v>
      </c>
      <c r="I191" s="98">
        <f>RES_hhdet_tesh!I165</f>
        <v>166.95248556434134</v>
      </c>
      <c r="J191" s="98">
        <f>RES_hhdet_tesh!J165</f>
        <v>177.60204149705663</v>
      </c>
      <c r="K191" s="98">
        <f>RES_hhdet_tesh!K165</f>
        <v>224.51783774268137</v>
      </c>
      <c r="L191" s="98">
        <f>RES_hhdet_tesh!L165</f>
        <v>219.28679992261615</v>
      </c>
      <c r="M191" s="98">
        <f>RES_hhdet_tesh!M165</f>
        <v>219.50730961628017</v>
      </c>
      <c r="N191" s="98">
        <f>RES_hhdet_tesh!N165</f>
        <v>214.49379053611995</v>
      </c>
      <c r="O191" s="98">
        <f>RES_hhdet_tesh!O165</f>
        <v>222.13399522248153</v>
      </c>
      <c r="P191" s="98">
        <f>RES_hhdet_tesh!P165</f>
        <v>239.2440460485951</v>
      </c>
      <c r="Q191" s="98">
        <f>RES_hhdet_tesh!Q165</f>
        <v>256.58810499858936</v>
      </c>
      <c r="R191" s="98">
        <f>RES_hhdet_tesh!R165</f>
        <v>326.20891686446726</v>
      </c>
      <c r="S191" s="98">
        <f>RES_hhdet_tesh!S165</f>
        <v>335.35901029660386</v>
      </c>
      <c r="T191" s="98">
        <f>RES_hhdet_tesh!T165</f>
        <v>361.37216358217523</v>
      </c>
      <c r="U191" s="98">
        <f>RES_hhdet_tesh!U165</f>
        <v>393.79612695338221</v>
      </c>
      <c r="V191" s="98">
        <f>RES_hhdet_tesh!V165</f>
        <v>471.58225148541999</v>
      </c>
      <c r="W191" s="98">
        <f>RES_hhdet_tesh!W165</f>
        <v>495.18493384735223</v>
      </c>
      <c r="X191" s="98">
        <f>RES_hhdet_tesh!X165</f>
        <v>343.13907029959762</v>
      </c>
      <c r="Y191" s="98">
        <f>RES_hhdet_tesh!Y165</f>
        <v>356.10903910981506</v>
      </c>
      <c r="DA191" s="63" t="s">
        <v>2566</v>
      </c>
    </row>
    <row r="192" spans="1:105" ht="12" customHeight="1" x14ac:dyDescent="0.25">
      <c r="A192" s="121" t="s">
        <v>55</v>
      </c>
      <c r="B192" s="122">
        <v>904.66128169075103</v>
      </c>
      <c r="C192" s="122">
        <v>875.84757209436214</v>
      </c>
      <c r="D192" s="122">
        <v>879.51662992419358</v>
      </c>
      <c r="E192" s="122">
        <v>923.75658525518645</v>
      </c>
      <c r="F192" s="122">
        <v>932.404893625368</v>
      </c>
      <c r="G192" s="122">
        <v>870.46009555255307</v>
      </c>
      <c r="H192" s="122">
        <v>900.99555983107268</v>
      </c>
      <c r="I192" s="122">
        <v>914.20560525942699</v>
      </c>
      <c r="J192" s="122">
        <v>927.28713168205991</v>
      </c>
      <c r="K192" s="122">
        <v>865.76789562539034</v>
      </c>
      <c r="L192" s="122">
        <v>951.01441847312162</v>
      </c>
      <c r="M192" s="122">
        <v>1028.7034334341874</v>
      </c>
      <c r="N192" s="122">
        <v>1102.763513420151</v>
      </c>
      <c r="O192" s="122">
        <v>1170.3676510143659</v>
      </c>
      <c r="P192" s="122">
        <v>1059.6021928690113</v>
      </c>
      <c r="Q192" s="122">
        <v>1117.1663600422999</v>
      </c>
      <c r="R192" s="122">
        <v>1135.0609635356871</v>
      </c>
      <c r="S192" s="122">
        <v>1213.0888803596122</v>
      </c>
      <c r="T192" s="122">
        <v>1232.70243194822</v>
      </c>
      <c r="U192" s="122">
        <v>1223.7019052152889</v>
      </c>
      <c r="V192" s="122">
        <v>1280.9027814568171</v>
      </c>
      <c r="W192" s="122">
        <v>1256.7405000918729</v>
      </c>
      <c r="X192" s="122">
        <v>948.95554115038715</v>
      </c>
      <c r="Y192" s="122">
        <v>893.02517611995688</v>
      </c>
      <c r="DA192" s="130" t="s">
        <v>2567</v>
      </c>
    </row>
    <row r="193" spans="1:105" ht="12" customHeight="1" x14ac:dyDescent="0.25">
      <c r="A193" s="97" t="s">
        <v>124</v>
      </c>
      <c r="B193" s="98">
        <v>891.04343596413503</v>
      </c>
      <c r="C193" s="98">
        <v>869.2180894200734</v>
      </c>
      <c r="D193" s="98">
        <v>905.86442183636461</v>
      </c>
      <c r="E193" s="98">
        <v>893.28523611301193</v>
      </c>
      <c r="F193" s="98">
        <v>919.77430404867278</v>
      </c>
      <c r="G193" s="98">
        <v>905.32375754947395</v>
      </c>
      <c r="H193" s="98">
        <v>893.08279289697816</v>
      </c>
      <c r="I193" s="98">
        <v>936.19770042116295</v>
      </c>
      <c r="J193" s="98">
        <v>890.91752531651139</v>
      </c>
      <c r="K193" s="98">
        <v>909.12103696272345</v>
      </c>
      <c r="L193" s="98">
        <v>969.67393812588682</v>
      </c>
      <c r="M193" s="98">
        <v>1055.984864061267</v>
      </c>
      <c r="N193" s="98">
        <v>1064.7675894840793</v>
      </c>
      <c r="O193" s="98">
        <v>1079.0233899418047</v>
      </c>
      <c r="P193" s="98">
        <v>1094.1697484442914</v>
      </c>
      <c r="Q193" s="98">
        <v>1102.6391637575084</v>
      </c>
      <c r="R193" s="98">
        <v>1131.0778540766021</v>
      </c>
      <c r="S193" s="98">
        <v>1213.3977735967082</v>
      </c>
      <c r="T193" s="98">
        <v>1236.1913461013203</v>
      </c>
      <c r="U193" s="98">
        <v>1217.8316126676755</v>
      </c>
      <c r="V193" s="98">
        <v>1267.366563381805</v>
      </c>
      <c r="W193" s="98">
        <v>1395.4373719062191</v>
      </c>
      <c r="X193" s="98">
        <v>958.79675974868212</v>
      </c>
      <c r="Y193" s="98">
        <v>862.9121263750028</v>
      </c>
      <c r="DA193" s="63" t="s">
        <v>2568</v>
      </c>
    </row>
    <row r="194" spans="1:105" ht="12" customHeight="1" x14ac:dyDescent="0.25">
      <c r="A194" s="97" t="s">
        <v>123</v>
      </c>
      <c r="B194" s="98">
        <v>891.04343596413491</v>
      </c>
      <c r="C194" s="98">
        <v>869.21433233976336</v>
      </c>
      <c r="D194" s="98">
        <v>905.85488010944437</v>
      </c>
      <c r="E194" s="98">
        <v>893.27929724178136</v>
      </c>
      <c r="F194" s="98">
        <v>919.74687096849152</v>
      </c>
      <c r="G194" s="98">
        <v>905.37198875962997</v>
      </c>
      <c r="H194" s="98">
        <v>893.16830577176768</v>
      </c>
      <c r="I194" s="98">
        <v>936.27032773102053</v>
      </c>
      <c r="J194" s="98">
        <v>890.96577572556805</v>
      </c>
      <c r="K194" s="98">
        <v>909.27214767637508</v>
      </c>
      <c r="L194" s="98">
        <v>969.46893193973642</v>
      </c>
      <c r="M194" s="98">
        <v>1055.9505731148151</v>
      </c>
      <c r="N194" s="98">
        <v>1064.8808933960313</v>
      </c>
      <c r="O194" s="98">
        <v>1079.748492376337</v>
      </c>
      <c r="P194" s="98">
        <v>1094.7415875196079</v>
      </c>
      <c r="Q194" s="98">
        <v>1103.4899996977074</v>
      </c>
      <c r="R194" s="98">
        <v>1131.8935616132246</v>
      </c>
      <c r="S194" s="98">
        <v>1213.8313010845245</v>
      </c>
      <c r="T194" s="98">
        <v>1236.5899027333851</v>
      </c>
      <c r="U194" s="98">
        <v>1217.7263734026596</v>
      </c>
      <c r="V194" s="98">
        <v>1268.0991510252059</v>
      </c>
      <c r="W194" s="98">
        <v>1396.9517130286654</v>
      </c>
      <c r="X194" s="98">
        <v>959.9063060361276</v>
      </c>
      <c r="Y194" s="98">
        <v>863.94856130213054</v>
      </c>
      <c r="DA194" s="63" t="s">
        <v>2569</v>
      </c>
    </row>
    <row r="195" spans="1:105" ht="12" customHeight="1" x14ac:dyDescent="0.25">
      <c r="A195" s="100" t="s">
        <v>50</v>
      </c>
      <c r="B195" s="101">
        <v>225.1709344354521</v>
      </c>
      <c r="C195" s="101">
        <v>208.1662830326369</v>
      </c>
      <c r="D195" s="101">
        <v>198.18238668875179</v>
      </c>
      <c r="E195" s="101">
        <v>216.51244037271809</v>
      </c>
      <c r="F195" s="101">
        <v>215.95603145426912</v>
      </c>
      <c r="G195" s="101">
        <v>193.41219027485522</v>
      </c>
      <c r="H195" s="101">
        <v>180.63237369514334</v>
      </c>
      <c r="I195" s="101">
        <v>228.58749769177771</v>
      </c>
      <c r="J195" s="101">
        <v>199.89966372111019</v>
      </c>
      <c r="K195" s="101">
        <v>185.99732223434893</v>
      </c>
      <c r="L195" s="101">
        <v>433.42749970997693</v>
      </c>
      <c r="M195" s="101">
        <v>208.34206915665877</v>
      </c>
      <c r="N195" s="101">
        <v>271.77785358520146</v>
      </c>
      <c r="O195" s="101">
        <v>288.30751022369498</v>
      </c>
      <c r="P195" s="101">
        <v>209.69886185716788</v>
      </c>
      <c r="Q195" s="101">
        <v>243.47833492510676</v>
      </c>
      <c r="R195" s="101">
        <v>235.38439753315873</v>
      </c>
      <c r="S195" s="101">
        <v>283.70432827217945</v>
      </c>
      <c r="T195" s="101">
        <v>286.65339764532041</v>
      </c>
      <c r="U195" s="101">
        <v>257.58438158325191</v>
      </c>
      <c r="V195" s="101">
        <v>273.46273203510509</v>
      </c>
      <c r="W195" s="101">
        <v>307.89743197876732</v>
      </c>
      <c r="X195" s="101">
        <v>80.537197365774986</v>
      </c>
      <c r="Y195" s="101">
        <v>57.406890625902768</v>
      </c>
      <c r="DA195" s="131" t="s">
        <v>2570</v>
      </c>
    </row>
    <row r="196" spans="1:105" ht="12" customHeight="1" x14ac:dyDescent="0.25">
      <c r="A196" s="103" t="s">
        <v>52</v>
      </c>
      <c r="B196" s="104">
        <v>665.87250152868285</v>
      </c>
      <c r="C196" s="104">
        <v>661.04804930712635</v>
      </c>
      <c r="D196" s="104">
        <v>707.6724934206926</v>
      </c>
      <c r="E196" s="104">
        <v>676.7668568690633</v>
      </c>
      <c r="F196" s="104">
        <v>703.7908395142224</v>
      </c>
      <c r="G196" s="104">
        <v>711.95979848477464</v>
      </c>
      <c r="H196" s="104">
        <v>712.53593207662448</v>
      </c>
      <c r="I196" s="104">
        <v>707.68283003924284</v>
      </c>
      <c r="J196" s="104">
        <v>691.06611200445786</v>
      </c>
      <c r="K196" s="104">
        <v>723.27482544202621</v>
      </c>
      <c r="L196" s="104">
        <v>536.04143222975938</v>
      </c>
      <c r="M196" s="104">
        <v>847.60850395815635</v>
      </c>
      <c r="N196" s="104">
        <v>793.10303981082973</v>
      </c>
      <c r="O196" s="104">
        <v>791.44098215264194</v>
      </c>
      <c r="P196" s="104">
        <v>885.04272566244015</v>
      </c>
      <c r="Q196" s="104">
        <v>860.01166477260074</v>
      </c>
      <c r="R196" s="104">
        <v>896.50916408006594</v>
      </c>
      <c r="S196" s="104">
        <v>930.126972812345</v>
      </c>
      <c r="T196" s="104">
        <v>949.93650508806468</v>
      </c>
      <c r="U196" s="104">
        <v>960.14199181940774</v>
      </c>
      <c r="V196" s="104">
        <v>994.63641899010076</v>
      </c>
      <c r="W196" s="104">
        <v>1089.054281049898</v>
      </c>
      <c r="X196" s="104">
        <v>879.36910867035272</v>
      </c>
      <c r="Y196" s="104">
        <v>806.54167067622768</v>
      </c>
      <c r="DA196" s="132" t="s">
        <v>2571</v>
      </c>
    </row>
    <row r="197" spans="1:105" ht="12" customHeight="1" x14ac:dyDescent="0.25">
      <c r="A197" s="106" t="s">
        <v>122</v>
      </c>
      <c r="B197" s="101">
        <v>906.40460582472645</v>
      </c>
      <c r="C197" s="101">
        <v>876.68722711864859</v>
      </c>
      <c r="D197" s="101">
        <v>876.38760341982606</v>
      </c>
      <c r="E197" s="101">
        <v>927.1450780260235</v>
      </c>
      <c r="F197" s="101">
        <v>933.74936672313731</v>
      </c>
      <c r="G197" s="101">
        <v>866.87938560983264</v>
      </c>
      <c r="H197" s="101">
        <v>901.74390626466175</v>
      </c>
      <c r="I197" s="101">
        <v>912.25262862026887</v>
      </c>
      <c r="J197" s="101">
        <v>930.22276341337351</v>
      </c>
      <c r="K197" s="101">
        <v>862.51029075333145</v>
      </c>
      <c r="L197" s="101">
        <v>949.78490941273776</v>
      </c>
      <c r="M197" s="101">
        <v>1027.0611972117424</v>
      </c>
      <c r="N197" s="101">
        <v>1104.7247555929723</v>
      </c>
      <c r="O197" s="101">
        <v>1174.5383434325502</v>
      </c>
      <c r="P197" s="101">
        <v>1058.1171320292281</v>
      </c>
      <c r="Q197" s="101">
        <v>1117.7510356408347</v>
      </c>
      <c r="R197" s="101">
        <v>1135.2037568839644</v>
      </c>
      <c r="S197" s="101">
        <v>1213.0597983218574</v>
      </c>
      <c r="T197" s="101">
        <v>1232.5342291881352</v>
      </c>
      <c r="U197" s="101">
        <v>1223.8673905681208</v>
      </c>
      <c r="V197" s="101">
        <v>1281.366595991057</v>
      </c>
      <c r="W197" s="101">
        <v>1252.2683757514269</v>
      </c>
      <c r="X197" s="101">
        <v>948.57504457435255</v>
      </c>
      <c r="Y197" s="101">
        <v>893.72644129218418</v>
      </c>
      <c r="DA197" s="131" t="s">
        <v>2572</v>
      </c>
    </row>
    <row r="198" spans="1:105" ht="12" customHeight="1" x14ac:dyDescent="0.25">
      <c r="A198" s="107" t="s">
        <v>121</v>
      </c>
      <c r="B198" s="104">
        <v>906.40460582472633</v>
      </c>
      <c r="C198" s="104">
        <v>876.68009874950837</v>
      </c>
      <c r="D198" s="104">
        <v>876.37182270455673</v>
      </c>
      <c r="E198" s="104">
        <v>927.13289801836675</v>
      </c>
      <c r="F198" s="104">
        <v>933.74505240257076</v>
      </c>
      <c r="G198" s="104">
        <v>866.91489205518826</v>
      </c>
      <c r="H198" s="104">
        <v>901.81835681999837</v>
      </c>
      <c r="I198" s="104">
        <v>912.2807052985122</v>
      </c>
      <c r="J198" s="104">
        <v>930.21004601761081</v>
      </c>
      <c r="K198" s="104">
        <v>862.52872671960552</v>
      </c>
      <c r="L198" s="104">
        <v>949.52685940435867</v>
      </c>
      <c r="M198" s="104">
        <v>1027.1110436117872</v>
      </c>
      <c r="N198" s="104">
        <v>1104.7286571270115</v>
      </c>
      <c r="O198" s="104">
        <v>1174.591691859277</v>
      </c>
      <c r="P198" s="104">
        <v>1058.1486531610117</v>
      </c>
      <c r="Q198" s="104">
        <v>1117.8066191381347</v>
      </c>
      <c r="R198" s="104">
        <v>1135.3045288967762</v>
      </c>
      <c r="S198" s="104">
        <v>1213.1987305348428</v>
      </c>
      <c r="T198" s="104">
        <v>1232.8425692093738</v>
      </c>
      <c r="U198" s="104">
        <v>1224.1953231603984</v>
      </c>
      <c r="V198" s="104">
        <v>1281.3796412482707</v>
      </c>
      <c r="W198" s="104">
        <v>1252.2704022010007</v>
      </c>
      <c r="X198" s="104">
        <v>949.20215885171842</v>
      </c>
      <c r="Y198" s="104">
        <v>894.30889176449216</v>
      </c>
      <c r="DA198" s="132" t="s">
        <v>2573</v>
      </c>
    </row>
    <row r="199" spans="1:105" ht="12" customHeight="1" x14ac:dyDescent="0.25">
      <c r="A199" s="108" t="s">
        <v>53</v>
      </c>
      <c r="B199" s="98">
        <v>229.11898284107463</v>
      </c>
      <c r="C199" s="98">
        <v>209.98639405636325</v>
      </c>
      <c r="D199" s="98">
        <v>191.63833745408928</v>
      </c>
      <c r="E199" s="98">
        <v>224.77545834846902</v>
      </c>
      <c r="F199" s="98">
        <v>219.27047523608758</v>
      </c>
      <c r="G199" s="98">
        <v>185.07704779897921</v>
      </c>
      <c r="H199" s="98">
        <v>182.29882758046909</v>
      </c>
      <c r="I199" s="98">
        <v>222.73309160144029</v>
      </c>
      <c r="J199" s="98">
        <v>208.89260225832476</v>
      </c>
      <c r="K199" s="98">
        <v>176.11791625961649</v>
      </c>
      <c r="L199" s="98">
        <v>424.51275286113486</v>
      </c>
      <c r="M199" s="98">
        <v>202.29194384519397</v>
      </c>
      <c r="N199" s="98">
        <v>282.0340526438855</v>
      </c>
      <c r="O199" s="98">
        <v>313.61191318450028</v>
      </c>
      <c r="P199" s="98">
        <v>202.4625194954312</v>
      </c>
      <c r="Q199" s="98">
        <v>246.90612055587349</v>
      </c>
      <c r="R199" s="98">
        <v>236.13258404043799</v>
      </c>
      <c r="S199" s="98">
        <v>283.70271811590982</v>
      </c>
      <c r="T199" s="98">
        <v>286.08903826304038</v>
      </c>
      <c r="U199" s="98">
        <v>259.2357512453753</v>
      </c>
      <c r="V199" s="98">
        <v>276.46474598790894</v>
      </c>
      <c r="W199" s="98">
        <v>275.17686037622633</v>
      </c>
      <c r="X199" s="98">
        <v>79.865931487955706</v>
      </c>
      <c r="Y199" s="98">
        <v>61.467405335128319</v>
      </c>
      <c r="DA199" s="63" t="s">
        <v>2574</v>
      </c>
    </row>
    <row r="200" spans="1:105" ht="12" customHeight="1" x14ac:dyDescent="0.25">
      <c r="A200" s="108" t="s">
        <v>52</v>
      </c>
      <c r="B200" s="98">
        <v>677.28562298365182</v>
      </c>
      <c r="C200" s="98">
        <v>666.69370469314492</v>
      </c>
      <c r="D200" s="98">
        <v>684.73348525046742</v>
      </c>
      <c r="E200" s="98">
        <v>702.35743966989764</v>
      </c>
      <c r="F200" s="98">
        <v>714.47457716648319</v>
      </c>
      <c r="G200" s="98">
        <v>681.83784425620911</v>
      </c>
      <c r="H200" s="98">
        <v>719.51952923952911</v>
      </c>
      <c r="I200" s="98">
        <v>689.54761369707205</v>
      </c>
      <c r="J200" s="98">
        <v>721.31744375928611</v>
      </c>
      <c r="K200" s="98">
        <v>686.41081045998908</v>
      </c>
      <c r="L200" s="98">
        <v>525.01410654322387</v>
      </c>
      <c r="M200" s="98">
        <v>824.81909976659335</v>
      </c>
      <c r="N200" s="98">
        <v>822.69460448312611</v>
      </c>
      <c r="O200" s="98">
        <v>860.97977867477675</v>
      </c>
      <c r="P200" s="98">
        <v>855.68613366558054</v>
      </c>
      <c r="Q200" s="98">
        <v>870.90049858226132</v>
      </c>
      <c r="R200" s="98">
        <v>899.17194485633843</v>
      </c>
      <c r="S200" s="98">
        <v>929.49601241893299</v>
      </c>
      <c r="T200" s="98">
        <v>946.75353094633329</v>
      </c>
      <c r="U200" s="98">
        <v>964.95957191502316</v>
      </c>
      <c r="V200" s="98">
        <v>1004.9148952603616</v>
      </c>
      <c r="W200" s="98">
        <v>977.09354182477466</v>
      </c>
      <c r="X200" s="98">
        <v>869.33622736376265</v>
      </c>
      <c r="Y200" s="98">
        <v>832.84148642936395</v>
      </c>
      <c r="DA200" s="63" t="s">
        <v>2575</v>
      </c>
    </row>
    <row r="201" spans="1:105" ht="12" customHeight="1" x14ac:dyDescent="0.25">
      <c r="A201" s="121" t="s">
        <v>54</v>
      </c>
      <c r="B201" s="122">
        <v>558.79400440137658</v>
      </c>
      <c r="C201" s="122">
        <v>565.93722863455969</v>
      </c>
      <c r="D201" s="122">
        <v>572.49643496732267</v>
      </c>
      <c r="E201" s="122">
        <v>552.76046240298479</v>
      </c>
      <c r="F201" s="122">
        <v>497.02106367775434</v>
      </c>
      <c r="G201" s="122">
        <v>513.36021320885686</v>
      </c>
      <c r="H201" s="122">
        <v>523.31296810251968</v>
      </c>
      <c r="I201" s="122">
        <v>550.10708460355613</v>
      </c>
      <c r="J201" s="122">
        <v>555.18500613246931</v>
      </c>
      <c r="K201" s="122">
        <v>460.82423926644196</v>
      </c>
      <c r="L201" s="122">
        <v>572.48451861727744</v>
      </c>
      <c r="M201" s="122">
        <v>565.77768974839728</v>
      </c>
      <c r="N201" s="122">
        <v>602.79474606322106</v>
      </c>
      <c r="O201" s="122">
        <v>619.96544990015332</v>
      </c>
      <c r="P201" s="122">
        <v>548.71587472853855</v>
      </c>
      <c r="Q201" s="122">
        <v>575.74919343482702</v>
      </c>
      <c r="R201" s="122">
        <v>557.14180145627688</v>
      </c>
      <c r="S201" s="122">
        <v>593.57051701708372</v>
      </c>
      <c r="T201" s="122">
        <v>590.81056474456716</v>
      </c>
      <c r="U201" s="122">
        <v>585.86412219428962</v>
      </c>
      <c r="V201" s="122">
        <v>616.61710549805355</v>
      </c>
      <c r="W201" s="122">
        <v>582.32396098311096</v>
      </c>
      <c r="X201" s="122">
        <v>641.90765998342101</v>
      </c>
      <c r="Y201" s="122">
        <v>593.27387037986114</v>
      </c>
      <c r="DA201" s="130" t="s">
        <v>2576</v>
      </c>
    </row>
    <row r="202" spans="1:105" ht="12" customHeight="1" x14ac:dyDescent="0.25">
      <c r="A202" s="97" t="s">
        <v>50</v>
      </c>
      <c r="B202" s="98">
        <v>575.70486435977261</v>
      </c>
      <c r="C202" s="98">
        <v>554.29529157006436</v>
      </c>
      <c r="D202" s="98">
        <v>568.20331782171138</v>
      </c>
      <c r="E202" s="98">
        <v>536.3550954140353</v>
      </c>
      <c r="F202" s="98">
        <v>528.43232575790182</v>
      </c>
      <c r="G202" s="98">
        <v>516.27700261579548</v>
      </c>
      <c r="H202" s="98">
        <v>517.3856413790154</v>
      </c>
      <c r="I202" s="98">
        <v>551.11187835395685</v>
      </c>
      <c r="J202" s="98">
        <v>521.69196101744285</v>
      </c>
      <c r="K202" s="98">
        <v>531.39852729060851</v>
      </c>
      <c r="L202" s="98">
        <v>549.75457181350782</v>
      </c>
      <c r="M202" s="98">
        <v>578.54536828694336</v>
      </c>
      <c r="N202" s="98">
        <v>583.89448531332914</v>
      </c>
      <c r="O202" s="98">
        <v>585.74155215149574</v>
      </c>
      <c r="P202" s="98">
        <v>590.78683634607398</v>
      </c>
      <c r="Q202" s="98">
        <v>588.87492357747624</v>
      </c>
      <c r="R202" s="98">
        <v>543.08880973373414</v>
      </c>
      <c r="S202" s="98">
        <v>592.19155028705939</v>
      </c>
      <c r="T202" s="98">
        <v>582.5413786483773</v>
      </c>
      <c r="U202" s="98">
        <v>585.76793624623497</v>
      </c>
      <c r="V202" s="98">
        <v>638.82951532023435</v>
      </c>
      <c r="W202" s="98">
        <v>612.70612374836332</v>
      </c>
      <c r="X202" s="98">
        <v>612.79854203371701</v>
      </c>
      <c r="Y202" s="98">
        <v>574.8697602159732</v>
      </c>
      <c r="DA202" s="63" t="s">
        <v>2577</v>
      </c>
    </row>
    <row r="203" spans="1:105" ht="12" customHeight="1" x14ac:dyDescent="0.25">
      <c r="A203" s="109" t="s">
        <v>120</v>
      </c>
      <c r="B203" s="33">
        <v>544.58702967127147</v>
      </c>
      <c r="C203" s="33">
        <v>575.46362872823738</v>
      </c>
      <c r="D203" s="33">
        <v>576.00175731487332</v>
      </c>
      <c r="E203" s="33">
        <v>566.09172223688438</v>
      </c>
      <c r="F203" s="33">
        <v>470.89511801775171</v>
      </c>
      <c r="G203" s="33">
        <v>510.98426592437374</v>
      </c>
      <c r="H203" s="33">
        <v>527.800736382026</v>
      </c>
      <c r="I203" s="33">
        <v>549.38292273876618</v>
      </c>
      <c r="J203" s="33">
        <v>577.71928637682777</v>
      </c>
      <c r="K203" s="33">
        <v>416.05977525100803</v>
      </c>
      <c r="L203" s="33">
        <v>586.01146875831864</v>
      </c>
      <c r="M203" s="33">
        <v>558.55363552829067</v>
      </c>
      <c r="N203" s="33">
        <v>612.73159428233271</v>
      </c>
      <c r="O203" s="33">
        <v>637.29275200756774</v>
      </c>
      <c r="P203" s="33">
        <v>527.96687755053324</v>
      </c>
      <c r="Q203" s="33">
        <v>569.57815329899688</v>
      </c>
      <c r="R203" s="33">
        <v>563.13397250063736</v>
      </c>
      <c r="S203" s="33">
        <v>594.11302747284299</v>
      </c>
      <c r="T203" s="33">
        <v>593.8504266164208</v>
      </c>
      <c r="U203" s="33">
        <v>585.89768687752075</v>
      </c>
      <c r="V203" s="33">
        <v>609.44182863681817</v>
      </c>
      <c r="W203" s="33">
        <v>573.62821398117978</v>
      </c>
      <c r="X203" s="33">
        <v>648.77132402656218</v>
      </c>
      <c r="Y203" s="33">
        <v>597.02607665291873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135.41907592317051</v>
      </c>
      <c r="C205" s="117">
        <f t="shared" si="88"/>
        <v>128.80868838749396</v>
      </c>
      <c r="D205" s="117">
        <f t="shared" si="88"/>
        <v>130.08091839275528</v>
      </c>
      <c r="E205" s="117">
        <f t="shared" si="88"/>
        <v>121.68768884122925</v>
      </c>
      <c r="F205" s="117">
        <f t="shared" si="88"/>
        <v>120.79234857729141</v>
      </c>
      <c r="G205" s="117">
        <f t="shared" si="88"/>
        <v>115.8751338763055</v>
      </c>
      <c r="H205" s="117">
        <f t="shared" si="88"/>
        <v>109.74290552220212</v>
      </c>
      <c r="I205" s="117">
        <f t="shared" si="88"/>
        <v>112.01560289219503</v>
      </c>
      <c r="J205" s="117">
        <f t="shared" si="88"/>
        <v>100.75426077777874</v>
      </c>
      <c r="K205" s="117">
        <f t="shared" si="88"/>
        <v>98.267429217467495</v>
      </c>
      <c r="L205" s="117">
        <f t="shared" si="88"/>
        <v>96.875942642357927</v>
      </c>
      <c r="M205" s="117">
        <f t="shared" si="88"/>
        <v>97.742210307054378</v>
      </c>
      <c r="N205" s="117">
        <f t="shared" si="88"/>
        <v>92.046853092382662</v>
      </c>
      <c r="O205" s="117">
        <f t="shared" si="88"/>
        <v>88.439651587596046</v>
      </c>
      <c r="P205" s="117">
        <f t="shared" si="88"/>
        <v>86.800332471110039</v>
      </c>
      <c r="Q205" s="117">
        <f t="shared" si="88"/>
        <v>83.383544026062921</v>
      </c>
      <c r="R205" s="117">
        <f t="shared" ref="R205:V205" si="89">R206+R208+R210+R219</f>
        <v>73.303386355019597</v>
      </c>
      <c r="S205" s="117">
        <f t="shared" si="89"/>
        <v>75.189547081067047</v>
      </c>
      <c r="T205" s="117">
        <f t="shared" si="89"/>
        <v>70.805745881294413</v>
      </c>
      <c r="U205" s="117">
        <f t="shared" si="89"/>
        <v>68.080753166924694</v>
      </c>
      <c r="V205" s="117">
        <f t="shared" si="89"/>
        <v>69.412148190436156</v>
      </c>
      <c r="W205" s="117">
        <f t="shared" ref="W205:Y205" si="90">W206+W208+W210+W219</f>
        <v>62.398862326281225</v>
      </c>
      <c r="X205" s="117">
        <f t="shared" si="90"/>
        <v>50.284348104132626</v>
      </c>
      <c r="Y205" s="117">
        <f t="shared" si="90"/>
        <v>41.783738794492486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37.836054173708696</v>
      </c>
      <c r="C210" s="122">
        <v>36.340895551310076</v>
      </c>
      <c r="D210" s="122">
        <v>35.581203738956603</v>
      </c>
      <c r="E210" s="122">
        <v>32.872361997920734</v>
      </c>
      <c r="F210" s="122">
        <v>32.312756310769529</v>
      </c>
      <c r="G210" s="122">
        <v>30.543755047139602</v>
      </c>
      <c r="H210" s="122">
        <v>27.798457080228648</v>
      </c>
      <c r="I210" s="122">
        <v>27.235206525752261</v>
      </c>
      <c r="J210" s="122">
        <v>23.697267313668082</v>
      </c>
      <c r="K210" s="122">
        <v>22.538588145613726</v>
      </c>
      <c r="L210" s="122">
        <v>21.579677253919826</v>
      </c>
      <c r="M210" s="122">
        <v>21.009362106348561</v>
      </c>
      <c r="N210" s="122">
        <v>18.211657579349769</v>
      </c>
      <c r="O210" s="122">
        <v>16.20190459875915</v>
      </c>
      <c r="P210" s="122">
        <v>15.210337999773371</v>
      </c>
      <c r="Q210" s="122">
        <v>14.303690934981415</v>
      </c>
      <c r="R210" s="122">
        <v>13.767790064018017</v>
      </c>
      <c r="S210" s="122">
        <v>13.909830673029571</v>
      </c>
      <c r="T210" s="122">
        <v>13.465834824380506</v>
      </c>
      <c r="U210" s="122">
        <v>12.655589726510744</v>
      </c>
      <c r="V210" s="122">
        <v>12.435124281512319</v>
      </c>
      <c r="W210" s="122">
        <v>12.65092218318742</v>
      </c>
      <c r="X210" s="122">
        <v>7.6594003937858419</v>
      </c>
      <c r="Y210" s="122">
        <v>6.330881216096282</v>
      </c>
      <c r="DA210" s="130" t="s">
        <v>2735</v>
      </c>
    </row>
    <row r="211" spans="1:105" ht="12" customHeight="1" x14ac:dyDescent="0.25">
      <c r="A211" s="97" t="s">
        <v>124</v>
      </c>
      <c r="B211" s="98">
        <v>333.47885278979811</v>
      </c>
      <c r="C211" s="98">
        <v>323.44144581376412</v>
      </c>
      <c r="D211" s="98">
        <v>335.23354285735377</v>
      </c>
      <c r="E211" s="98">
        <v>328.59912329006323</v>
      </c>
      <c r="F211" s="98">
        <v>335.99620163596836</v>
      </c>
      <c r="G211" s="98">
        <v>328.14130626295707</v>
      </c>
      <c r="H211" s="98">
        <v>320.59023035821866</v>
      </c>
      <c r="I211" s="98">
        <v>334.29245554102442</v>
      </c>
      <c r="J211" s="98">
        <v>317.49930541628891</v>
      </c>
      <c r="K211" s="98">
        <v>322.79299619972568</v>
      </c>
      <c r="L211" s="98">
        <v>342.94582198674362</v>
      </c>
      <c r="M211" s="98">
        <v>371.5638538021966</v>
      </c>
      <c r="N211" s="98">
        <v>371.29464467621364</v>
      </c>
      <c r="O211" s="98">
        <v>370.83673825177584</v>
      </c>
      <c r="P211" s="98">
        <v>370.570832303533</v>
      </c>
      <c r="Q211" s="98">
        <v>365.96395856361198</v>
      </c>
      <c r="R211" s="98">
        <v>366.81310076774707</v>
      </c>
      <c r="S211" s="98">
        <v>383.09237102356411</v>
      </c>
      <c r="T211" s="98">
        <v>381.27782307174994</v>
      </c>
      <c r="U211" s="98">
        <v>367.48829743374444</v>
      </c>
      <c r="V211" s="98">
        <v>374.37672301108381</v>
      </c>
      <c r="W211" s="98">
        <v>405.55546609821874</v>
      </c>
      <c r="X211" s="98">
        <v>275.81497012912376</v>
      </c>
      <c r="Y211" s="98">
        <v>245.61917905798154</v>
      </c>
      <c r="DA211" s="63" t="s">
        <v>2736</v>
      </c>
    </row>
    <row r="212" spans="1:105" ht="12" customHeight="1" x14ac:dyDescent="0.25">
      <c r="A212" s="97" t="s">
        <v>123</v>
      </c>
      <c r="B212" s="98">
        <v>84.271699747041069</v>
      </c>
      <c r="C212" s="98">
        <v>77.496278031405197</v>
      </c>
      <c r="D212" s="98">
        <v>73.363356288463976</v>
      </c>
      <c r="E212" s="98">
        <v>79.796956447051357</v>
      </c>
      <c r="F212" s="98">
        <v>78.938846144215873</v>
      </c>
      <c r="G212" s="98">
        <v>69.981663601030192</v>
      </c>
      <c r="H212" s="98">
        <v>64.701689077826202</v>
      </c>
      <c r="I212" s="98">
        <v>81.38308908764175</v>
      </c>
      <c r="J212" s="98">
        <v>71.04655045790436</v>
      </c>
      <c r="K212" s="98">
        <v>65.775723627398222</v>
      </c>
      <c r="L212" s="98">
        <v>152.41436289894054</v>
      </c>
      <c r="M212" s="98">
        <v>72.869015999301737</v>
      </c>
      <c r="N212" s="98">
        <v>94.832606389055712</v>
      </c>
      <c r="O212" s="98">
        <v>100.32998529091584</v>
      </c>
      <c r="P212" s="98">
        <v>71.423565482275876</v>
      </c>
      <c r="Q212" s="98">
        <v>81.564182385313003</v>
      </c>
      <c r="R212" s="98">
        <v>76.703313023899383</v>
      </c>
      <c r="S212" s="98">
        <v>88.842142414556236</v>
      </c>
      <c r="T212" s="98">
        <v>86.695114431275556</v>
      </c>
      <c r="U212" s="98">
        <v>76.558520662652057</v>
      </c>
      <c r="V212" s="98">
        <v>80.901720158807279</v>
      </c>
      <c r="W212" s="98">
        <v>89.692884493712143</v>
      </c>
      <c r="X212" s="98">
        <v>23.145536263586244</v>
      </c>
      <c r="Y212" s="98">
        <v>16.354125815169784</v>
      </c>
      <c r="DA212" s="63" t="s">
        <v>2737</v>
      </c>
    </row>
    <row r="213" spans="1:105" ht="12" customHeight="1" x14ac:dyDescent="0.25">
      <c r="A213" s="100" t="s">
        <v>50</v>
      </c>
      <c r="B213" s="101">
        <v>84.271699747041069</v>
      </c>
      <c r="C213" s="101">
        <v>77.496278031405197</v>
      </c>
      <c r="D213" s="101">
        <v>73.363356288463976</v>
      </c>
      <c r="E213" s="101">
        <v>79.796956447051357</v>
      </c>
      <c r="F213" s="101">
        <v>78.938846144215873</v>
      </c>
      <c r="G213" s="101">
        <v>69.981663601030192</v>
      </c>
      <c r="H213" s="101">
        <v>64.701689077826202</v>
      </c>
      <c r="I213" s="101">
        <v>81.38308908764175</v>
      </c>
      <c r="J213" s="101">
        <v>71.04655045790436</v>
      </c>
      <c r="K213" s="101">
        <v>65.775723627398222</v>
      </c>
      <c r="L213" s="101">
        <v>152.41436289894054</v>
      </c>
      <c r="M213" s="101">
        <v>72.869015999301737</v>
      </c>
      <c r="N213" s="101">
        <v>94.832606389055712</v>
      </c>
      <c r="O213" s="101">
        <v>100.32998529091584</v>
      </c>
      <c r="P213" s="101">
        <v>71.423565482275876</v>
      </c>
      <c r="Q213" s="101">
        <v>81.564182385313003</v>
      </c>
      <c r="R213" s="101">
        <v>76.703313023899383</v>
      </c>
      <c r="S213" s="101">
        <v>88.842142414556236</v>
      </c>
      <c r="T213" s="101">
        <v>86.695114431275556</v>
      </c>
      <c r="U213" s="101">
        <v>76.558520662652057</v>
      </c>
      <c r="V213" s="101">
        <v>80.901720158807279</v>
      </c>
      <c r="W213" s="101">
        <v>89.692884493712143</v>
      </c>
      <c r="X213" s="101">
        <v>23.145536263586244</v>
      </c>
      <c r="Y213" s="101">
        <v>16.354125815169784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97.583021749461821</v>
      </c>
      <c r="C219" s="122">
        <v>92.467792836183875</v>
      </c>
      <c r="D219" s="122">
        <v>94.499714653798662</v>
      </c>
      <c r="E219" s="122">
        <v>88.815326843308512</v>
      </c>
      <c r="F219" s="122">
        <v>88.479592266521877</v>
      </c>
      <c r="G219" s="122">
        <v>85.331378829165899</v>
      </c>
      <c r="H219" s="122">
        <v>81.944448441973478</v>
      </c>
      <c r="I219" s="122">
        <v>84.780396366442773</v>
      </c>
      <c r="J219" s="122">
        <v>77.056993464110661</v>
      </c>
      <c r="K219" s="122">
        <v>75.728841071853765</v>
      </c>
      <c r="L219" s="122">
        <v>75.296265388438101</v>
      </c>
      <c r="M219" s="122">
        <v>76.732848200705817</v>
      </c>
      <c r="N219" s="122">
        <v>73.8351955130329</v>
      </c>
      <c r="O219" s="122">
        <v>72.237746988836889</v>
      </c>
      <c r="P219" s="122">
        <v>71.589994471336666</v>
      </c>
      <c r="Q219" s="122">
        <v>69.079853091081503</v>
      </c>
      <c r="R219" s="122">
        <v>59.535596291001575</v>
      </c>
      <c r="S219" s="122">
        <v>61.27971640803748</v>
      </c>
      <c r="T219" s="122">
        <v>57.339911056913913</v>
      </c>
      <c r="U219" s="122">
        <v>55.425163440413954</v>
      </c>
      <c r="V219" s="122">
        <v>56.97702390892384</v>
      </c>
      <c r="W219" s="122">
        <v>49.747940143093807</v>
      </c>
      <c r="X219" s="122">
        <v>42.624947710346781</v>
      </c>
      <c r="Y219" s="122">
        <v>35.452857578396205</v>
      </c>
      <c r="DA219" s="130" t="s">
        <v>2744</v>
      </c>
    </row>
    <row r="220" spans="1:105" ht="12" customHeight="1" x14ac:dyDescent="0.25">
      <c r="A220" s="97" t="s">
        <v>50</v>
      </c>
      <c r="B220" s="98">
        <v>213.73813896983535</v>
      </c>
      <c r="C220" s="98">
        <v>205.46999871730142</v>
      </c>
      <c r="D220" s="98">
        <v>210.23752847257094</v>
      </c>
      <c r="E220" s="98">
        <v>198.11092600363185</v>
      </c>
      <c r="F220" s="98">
        <v>194.85873343128364</v>
      </c>
      <c r="G220" s="98">
        <v>190.0869276891346</v>
      </c>
      <c r="H220" s="98">
        <v>190.17452825936775</v>
      </c>
      <c r="I220" s="98">
        <v>202.41543981106929</v>
      </c>
      <c r="J220" s="98">
        <v>191.58798049964665</v>
      </c>
      <c r="K220" s="98">
        <v>195.12062111636979</v>
      </c>
      <c r="L220" s="98">
        <v>201.8199894324155</v>
      </c>
      <c r="M220" s="98">
        <v>212.3492637650933</v>
      </c>
      <c r="N220" s="98">
        <v>214.2725270435246</v>
      </c>
      <c r="O220" s="98">
        <v>214.91762012854906</v>
      </c>
      <c r="P220" s="98">
        <v>216.74688488702728</v>
      </c>
      <c r="Q220" s="98">
        <v>216.01189210064823</v>
      </c>
      <c r="R220" s="98">
        <v>199.15998879920778</v>
      </c>
      <c r="S220" s="98">
        <v>217.04204182489576</v>
      </c>
      <c r="T220" s="98">
        <v>213.31883880320885</v>
      </c>
      <c r="U220" s="98">
        <v>214.25645211683479</v>
      </c>
      <c r="V220" s="98">
        <v>233.36004438171491</v>
      </c>
      <c r="W220" s="98">
        <v>223.56279633979025</v>
      </c>
      <c r="X220" s="98">
        <v>223.39933041638182</v>
      </c>
      <c r="Y220" s="98">
        <v>209.34476250443018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147.94575752111319</v>
      </c>
      <c r="C223" s="118">
        <f t="shared" si="93"/>
        <v>156.44801207559237</v>
      </c>
      <c r="D223" s="118">
        <f t="shared" si="93"/>
        <v>145.9861087686113</v>
      </c>
      <c r="E223" s="118">
        <f t="shared" si="93"/>
        <v>157.10798394977081</v>
      </c>
      <c r="F223" s="118">
        <f t="shared" si="93"/>
        <v>162.23948954207208</v>
      </c>
      <c r="G223" s="118">
        <f t="shared" si="93"/>
        <v>145.90735953907335</v>
      </c>
      <c r="H223" s="118">
        <f t="shared" si="93"/>
        <v>145.02104713311442</v>
      </c>
      <c r="I223" s="118">
        <f t="shared" si="93"/>
        <v>130.74376046464565</v>
      </c>
      <c r="J223" s="118">
        <f t="shared" si="93"/>
        <v>143.46205460784304</v>
      </c>
      <c r="K223" s="118">
        <f t="shared" si="93"/>
        <v>133.28426649610478</v>
      </c>
      <c r="L223" s="118">
        <f t="shared" si="93"/>
        <v>148.37451214603834</v>
      </c>
      <c r="M223" s="118">
        <f t="shared" si="93"/>
        <v>117.82064079271167</v>
      </c>
      <c r="N223" s="118">
        <f t="shared" si="93"/>
        <v>137.44440111670906</v>
      </c>
      <c r="O223" s="118">
        <f t="shared" si="93"/>
        <v>148.04342104060697</v>
      </c>
      <c r="P223" s="118">
        <f t="shared" si="93"/>
        <v>111.30317388011332</v>
      </c>
      <c r="Q223" s="118">
        <f t="shared" si="93"/>
        <v>118.92221419931931</v>
      </c>
      <c r="R223" s="118">
        <f t="shared" ref="R223:V223" si="94">R224+R226+R228+R237</f>
        <v>129.57968802389118</v>
      </c>
      <c r="S223" s="118">
        <f t="shared" si="94"/>
        <v>127.74985472739229</v>
      </c>
      <c r="T223" s="118">
        <f t="shared" si="94"/>
        <v>121.60863170689352</v>
      </c>
      <c r="U223" s="118">
        <f t="shared" si="94"/>
        <v>121.11112946685833</v>
      </c>
      <c r="V223" s="118">
        <f t="shared" si="94"/>
        <v>109.19334950706586</v>
      </c>
      <c r="W223" s="118">
        <f t="shared" ref="W223:Y223" si="95">W224+W226+W228+W237</f>
        <v>129.02585981199101</v>
      </c>
      <c r="X223" s="118">
        <f t="shared" si="95"/>
        <v>108.23650919003261</v>
      </c>
      <c r="Y223" s="118">
        <f t="shared" si="95"/>
        <v>102.76645431464325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121.96976685517917</v>
      </c>
      <c r="C224" s="123">
        <f t="shared" si="96"/>
        <v>130.87858396580708</v>
      </c>
      <c r="D224" s="123">
        <f t="shared" si="96"/>
        <v>120.81928813444286</v>
      </c>
      <c r="E224" s="123">
        <f t="shared" si="96"/>
        <v>129.47131226230047</v>
      </c>
      <c r="F224" s="123">
        <f t="shared" si="96"/>
        <v>137.93423979185732</v>
      </c>
      <c r="G224" s="123">
        <f t="shared" si="96"/>
        <v>122.27047056012847</v>
      </c>
      <c r="H224" s="123">
        <f t="shared" si="96"/>
        <v>120.80374394154452</v>
      </c>
      <c r="I224" s="123">
        <f t="shared" si="96"/>
        <v>107.03399816974125</v>
      </c>
      <c r="J224" s="123">
        <f t="shared" si="96"/>
        <v>119.80505856646008</v>
      </c>
      <c r="K224" s="123">
        <f t="shared" si="96"/>
        <v>111.97881043205511</v>
      </c>
      <c r="L224" s="123">
        <f t="shared" si="96"/>
        <v>124.51241461889369</v>
      </c>
      <c r="M224" s="123">
        <f t="shared" si="96"/>
        <v>93.275068522270686</v>
      </c>
      <c r="N224" s="123">
        <f t="shared" si="96"/>
        <v>111.6642367055771</v>
      </c>
      <c r="O224" s="123">
        <f t="shared" si="96"/>
        <v>121.39794422242787</v>
      </c>
      <c r="P224" s="123">
        <f t="shared" si="96"/>
        <v>87.561636737348039</v>
      </c>
      <c r="Q224" s="123">
        <f t="shared" si="96"/>
        <v>94.373680979664854</v>
      </c>
      <c r="R224" s="123">
        <f t="shared" si="96"/>
        <v>105.36688104570477</v>
      </c>
      <c r="S224" s="123">
        <f t="shared" si="96"/>
        <v>102.39237164754238</v>
      </c>
      <c r="T224" s="123">
        <f t="shared" si="96"/>
        <v>96.453115672645339</v>
      </c>
      <c r="U224" s="123">
        <f t="shared" si="96"/>
        <v>96.529216983126901</v>
      </c>
      <c r="V224" s="123">
        <f t="shared" si="96"/>
        <v>83.747237012114851</v>
      </c>
      <c r="W224" s="123">
        <f t="shared" si="96"/>
        <v>104.76106795915116</v>
      </c>
      <c r="X224" s="123">
        <f t="shared" si="96"/>
        <v>88.013603504826648</v>
      </c>
      <c r="Y224" s="123">
        <f t="shared" si="96"/>
        <v>84.188534441339399</v>
      </c>
      <c r="DA224" s="130" t="s">
        <v>2899</v>
      </c>
    </row>
    <row r="225" spans="1:105" ht="12" customHeight="1" x14ac:dyDescent="0.25">
      <c r="A225" s="97" t="s">
        <v>53</v>
      </c>
      <c r="B225" s="99">
        <v>121.96976685517917</v>
      </c>
      <c r="C225" s="99">
        <v>130.87858396580708</v>
      </c>
      <c r="D225" s="99">
        <v>120.81928813444286</v>
      </c>
      <c r="E225" s="99">
        <v>129.47131226230047</v>
      </c>
      <c r="F225" s="99">
        <v>137.93423979185732</v>
      </c>
      <c r="G225" s="99">
        <v>122.27047056012847</v>
      </c>
      <c r="H225" s="99">
        <v>120.80374394154452</v>
      </c>
      <c r="I225" s="99">
        <v>107.03399816974125</v>
      </c>
      <c r="J225" s="99">
        <v>119.80505856646008</v>
      </c>
      <c r="K225" s="99">
        <v>111.97881043205511</v>
      </c>
      <c r="L225" s="99">
        <v>124.51241461889369</v>
      </c>
      <c r="M225" s="99">
        <v>93.275068522270686</v>
      </c>
      <c r="N225" s="99">
        <v>111.6642367055771</v>
      </c>
      <c r="O225" s="99">
        <v>121.39794422242787</v>
      </c>
      <c r="P225" s="99">
        <v>87.561636737348039</v>
      </c>
      <c r="Q225" s="99">
        <v>94.373680979664854</v>
      </c>
      <c r="R225" s="99">
        <v>105.36688104570477</v>
      </c>
      <c r="S225" s="99">
        <v>102.39237164754238</v>
      </c>
      <c r="T225" s="99">
        <v>96.453115672645339</v>
      </c>
      <c r="U225" s="99">
        <v>96.529216983126901</v>
      </c>
      <c r="V225" s="99">
        <v>83.747237012114851</v>
      </c>
      <c r="W225" s="99">
        <v>104.76106795915116</v>
      </c>
      <c r="X225" s="99">
        <v>88.013603504826648</v>
      </c>
      <c r="Y225" s="99">
        <v>84.188534441339399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1.1909979766898289</v>
      </c>
      <c r="C226" s="123">
        <f t="shared" si="97"/>
        <v>1.4160611681700979</v>
      </c>
      <c r="D226" s="123">
        <f t="shared" si="97"/>
        <v>1.0555379498428401</v>
      </c>
      <c r="E226" s="123">
        <f t="shared" si="97"/>
        <v>3.3928322913177409</v>
      </c>
      <c r="F226" s="123">
        <f t="shared" si="97"/>
        <v>0.98254044411760821</v>
      </c>
      <c r="G226" s="123">
        <f t="shared" si="97"/>
        <v>1.3098489533866502</v>
      </c>
      <c r="H226" s="123">
        <f t="shared" si="97"/>
        <v>1.6058481592560589</v>
      </c>
      <c r="I226" s="123">
        <f t="shared" si="97"/>
        <v>0.71241182141108039</v>
      </c>
      <c r="J226" s="123">
        <f t="shared" si="97"/>
        <v>0.73389053385830572</v>
      </c>
      <c r="K226" s="123">
        <f t="shared" si="97"/>
        <v>0.88316617293416699</v>
      </c>
      <c r="L226" s="123">
        <f t="shared" si="97"/>
        <v>0.82229956437259832</v>
      </c>
      <c r="M226" s="123">
        <f t="shared" si="97"/>
        <v>0.78621726441129991</v>
      </c>
      <c r="N226" s="123">
        <f t="shared" si="97"/>
        <v>0.7342847047900497</v>
      </c>
      <c r="O226" s="123">
        <f t="shared" si="97"/>
        <v>0.71819431514151211</v>
      </c>
      <c r="P226" s="123">
        <f t="shared" si="97"/>
        <v>0.73751065812131955</v>
      </c>
      <c r="Q226" s="123">
        <f t="shared" si="97"/>
        <v>0.7568441310735825</v>
      </c>
      <c r="R226" s="123">
        <f t="shared" si="97"/>
        <v>0.91821707584126699</v>
      </c>
      <c r="S226" s="123">
        <f t="shared" si="97"/>
        <v>0.90507660516167621</v>
      </c>
      <c r="T226" s="123">
        <f t="shared" si="97"/>
        <v>0.94824461562712858</v>
      </c>
      <c r="U226" s="123">
        <f t="shared" si="97"/>
        <v>1.0089141235858945</v>
      </c>
      <c r="V226" s="123">
        <f t="shared" si="97"/>
        <v>1.1873626145359273</v>
      </c>
      <c r="W226" s="123">
        <f t="shared" si="97"/>
        <v>1.2252990245819839</v>
      </c>
      <c r="X226" s="123">
        <f t="shared" si="97"/>
        <v>0.83863917232421148</v>
      </c>
      <c r="Y226" s="123">
        <f t="shared" si="97"/>
        <v>0.85855819261142985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1.1909979766898289</v>
      </c>
      <c r="C227" s="99">
        <f>RES_hhdet_fecs!C165</f>
        <v>1.4160611681700979</v>
      </c>
      <c r="D227" s="99">
        <f>RES_hhdet_fecs!D165</f>
        <v>1.0555379498428401</v>
      </c>
      <c r="E227" s="99">
        <f>RES_hhdet_fecs!E165</f>
        <v>3.3928322913177409</v>
      </c>
      <c r="F227" s="99">
        <f>RES_hhdet_fecs!F165</f>
        <v>0.98254044411760821</v>
      </c>
      <c r="G227" s="99">
        <f>RES_hhdet_fecs!G165</f>
        <v>1.3098489533866502</v>
      </c>
      <c r="H227" s="99">
        <f>RES_hhdet_fecs!H165</f>
        <v>1.6058481592560589</v>
      </c>
      <c r="I227" s="99">
        <f>RES_hhdet_fecs!I165</f>
        <v>0.71241182141108039</v>
      </c>
      <c r="J227" s="99">
        <f>RES_hhdet_fecs!J165</f>
        <v>0.73389053385830572</v>
      </c>
      <c r="K227" s="99">
        <f>RES_hhdet_fecs!K165</f>
        <v>0.88316617293416699</v>
      </c>
      <c r="L227" s="99">
        <f>RES_hhdet_fecs!L165</f>
        <v>0.82229956437259832</v>
      </c>
      <c r="M227" s="99">
        <f>RES_hhdet_fecs!M165</f>
        <v>0.78621726441129991</v>
      </c>
      <c r="N227" s="99">
        <f>RES_hhdet_fecs!N165</f>
        <v>0.7342847047900497</v>
      </c>
      <c r="O227" s="99">
        <f>RES_hhdet_fecs!O165</f>
        <v>0.71819431514151211</v>
      </c>
      <c r="P227" s="99">
        <f>RES_hhdet_fecs!P165</f>
        <v>0.73751065812131955</v>
      </c>
      <c r="Q227" s="99">
        <f>RES_hhdet_fecs!Q165</f>
        <v>0.7568441310735825</v>
      </c>
      <c r="R227" s="99">
        <f>RES_hhdet_fecs!R165</f>
        <v>0.91821707584126699</v>
      </c>
      <c r="S227" s="99">
        <f>RES_hhdet_fecs!S165</f>
        <v>0.90507660516167621</v>
      </c>
      <c r="T227" s="99">
        <f>RES_hhdet_fecs!T165</f>
        <v>0.94824461562712858</v>
      </c>
      <c r="U227" s="99">
        <f>RES_hhdet_fecs!U165</f>
        <v>1.0089141235858945</v>
      </c>
      <c r="V227" s="99">
        <f>RES_hhdet_fecs!V165</f>
        <v>1.1873626145359273</v>
      </c>
      <c r="W227" s="99">
        <f>RES_hhdet_fecs!W165</f>
        <v>1.2252990245819839</v>
      </c>
      <c r="X227" s="99">
        <f>RES_hhdet_fecs!X165</f>
        <v>0.83863917232421148</v>
      </c>
      <c r="Y227" s="99">
        <f>RES_hhdet_fecs!Y165</f>
        <v>0.85855819261142985</v>
      </c>
      <c r="DA227" s="63" t="s">
        <v>2902</v>
      </c>
    </row>
    <row r="228" spans="1:105" ht="12" customHeight="1" x14ac:dyDescent="0.25">
      <c r="A228" s="121" t="s">
        <v>55</v>
      </c>
      <c r="B228" s="123">
        <v>15.334605507950162</v>
      </c>
      <c r="C228" s="123">
        <v>14.706787580853341</v>
      </c>
      <c r="D228" s="123">
        <v>14.614227694206079</v>
      </c>
      <c r="E228" s="123">
        <v>15.166046799360954</v>
      </c>
      <c r="F228" s="123">
        <v>15.138503837857961</v>
      </c>
      <c r="G228" s="123">
        <v>13.990496996383083</v>
      </c>
      <c r="H228" s="123">
        <v>14.248091681467494</v>
      </c>
      <c r="I228" s="123">
        <v>14.291539727073044</v>
      </c>
      <c r="J228" s="123">
        <v>14.305212844505363</v>
      </c>
      <c r="K228" s="123">
        <v>13.210736898732344</v>
      </c>
      <c r="L228" s="123">
        <v>14.350997574785687</v>
      </c>
      <c r="M228" s="123">
        <v>15.217460138952088</v>
      </c>
      <c r="N228" s="123">
        <v>16.107583455054595</v>
      </c>
      <c r="O228" s="123">
        <v>16.861663666348235</v>
      </c>
      <c r="P228" s="123">
        <v>14.994713664262203</v>
      </c>
      <c r="Q228" s="123">
        <v>15.545896502417166</v>
      </c>
      <c r="R228" s="123">
        <v>15.493223093033563</v>
      </c>
      <c r="S228" s="123">
        <v>16.277430999891873</v>
      </c>
      <c r="T228" s="123">
        <v>16.230943395913307</v>
      </c>
      <c r="U228" s="123">
        <v>15.805514487790095</v>
      </c>
      <c r="V228" s="123">
        <v>16.243202772177657</v>
      </c>
      <c r="W228" s="123">
        <v>15.651345772528629</v>
      </c>
      <c r="X228" s="123">
        <v>11.535242448174587</v>
      </c>
      <c r="Y228" s="123">
        <v>10.64485608701111</v>
      </c>
      <c r="DA228" s="130" t="s">
        <v>2903</v>
      </c>
    </row>
    <row r="229" spans="1:105" ht="12" customHeight="1" x14ac:dyDescent="0.25">
      <c r="A229" s="97" t="s">
        <v>124</v>
      </c>
      <c r="B229" s="99">
        <v>16.922122629071463</v>
      </c>
      <c r="C229" s="99">
        <v>16.339687759677577</v>
      </c>
      <c r="D229" s="99">
        <v>16.853881307221851</v>
      </c>
      <c r="E229" s="99">
        <v>16.436041348425718</v>
      </c>
      <c r="F229" s="99">
        <v>16.713808776012556</v>
      </c>
      <c r="G229" s="99">
        <v>16.249463514427603</v>
      </c>
      <c r="H229" s="99">
        <v>15.760531140869753</v>
      </c>
      <c r="I229" s="99">
        <v>16.323138922195263</v>
      </c>
      <c r="J229" s="99">
        <v>15.3663870813591</v>
      </c>
      <c r="K229" s="99">
        <v>15.513532738775286</v>
      </c>
      <c r="L229" s="99">
        <v>16.342879014513795</v>
      </c>
      <c r="M229" s="99">
        <v>17.588998292499941</v>
      </c>
      <c r="N229" s="99">
        <v>17.444046447415076</v>
      </c>
      <c r="O229" s="99">
        <v>17.289823861879565</v>
      </c>
      <c r="P229" s="99">
        <v>17.121691095688558</v>
      </c>
      <c r="Q229" s="99">
        <v>16.76866951499672</v>
      </c>
      <c r="R229" s="99">
        <v>16.678041924724148</v>
      </c>
      <c r="S229" s="99">
        <v>17.295467468417758</v>
      </c>
      <c r="T229" s="99">
        <v>17.08922248062138</v>
      </c>
      <c r="U229" s="99">
        <v>16.348774778755814</v>
      </c>
      <c r="V229" s="99">
        <v>16.534296157924391</v>
      </c>
      <c r="W229" s="99">
        <v>17.774425801022968</v>
      </c>
      <c r="X229" s="99">
        <v>11.991000677225216</v>
      </c>
      <c r="Y229" s="99">
        <v>10.591797388049578</v>
      </c>
      <c r="DA229" s="63" t="s">
        <v>2904</v>
      </c>
    </row>
    <row r="230" spans="1:105" ht="12" customHeight="1" x14ac:dyDescent="0.25">
      <c r="A230" s="97" t="s">
        <v>123</v>
      </c>
      <c r="B230" s="99">
        <v>11.951850801821202</v>
      </c>
      <c r="C230" s="99">
        <v>11.500976742810726</v>
      </c>
      <c r="D230" s="99">
        <v>11.770304944414875</v>
      </c>
      <c r="E230" s="99">
        <v>11.680890447305913</v>
      </c>
      <c r="F230" s="99">
        <v>11.879472550163705</v>
      </c>
      <c r="G230" s="99">
        <v>11.4742351983024</v>
      </c>
      <c r="H230" s="99">
        <v>11.137978940278492</v>
      </c>
      <c r="I230" s="99">
        <v>11.82344988319619</v>
      </c>
      <c r="J230" s="99">
        <v>11.036193761620789</v>
      </c>
      <c r="K230" s="99">
        <v>11.057468705158934</v>
      </c>
      <c r="L230" s="99">
        <v>13.065957831899036</v>
      </c>
      <c r="M230" s="99">
        <v>12.563996771445209</v>
      </c>
      <c r="N230" s="99">
        <v>12.919675275424643</v>
      </c>
      <c r="O230" s="99">
        <v>13.05997049300707</v>
      </c>
      <c r="P230" s="99">
        <v>12.58907760196324</v>
      </c>
      <c r="Q230" s="99">
        <v>12.688829527536988</v>
      </c>
      <c r="R230" s="99">
        <v>12.746985695778454</v>
      </c>
      <c r="S230" s="99">
        <v>13.549956446699426</v>
      </c>
      <c r="T230" s="99">
        <v>13.557552233551119</v>
      </c>
      <c r="U230" s="99">
        <v>13.108992978582805</v>
      </c>
      <c r="V230" s="99">
        <v>13.551693162334818</v>
      </c>
      <c r="W230" s="99">
        <v>14.773434426758401</v>
      </c>
      <c r="X230" s="99">
        <v>9.6906643550459712</v>
      </c>
      <c r="Y230" s="99">
        <v>8.6059452867652535</v>
      </c>
      <c r="DA230" s="63" t="s">
        <v>2905</v>
      </c>
    </row>
    <row r="231" spans="1:105" ht="12" customHeight="1" x14ac:dyDescent="0.25">
      <c r="A231" s="100" t="s">
        <v>50</v>
      </c>
      <c r="B231" s="102">
        <v>4.2763012567354801</v>
      </c>
      <c r="C231" s="102">
        <v>3.9149744164185774</v>
      </c>
      <c r="D231" s="102">
        <v>3.6883460069248755</v>
      </c>
      <c r="E231" s="102">
        <v>3.9913255474042315</v>
      </c>
      <c r="F231" s="102">
        <v>3.9267371864011631</v>
      </c>
      <c r="G231" s="102">
        <v>3.4654719404713279</v>
      </c>
      <c r="H231" s="102">
        <v>3.1807986925819001</v>
      </c>
      <c r="I231" s="102">
        <v>3.973848189140317</v>
      </c>
      <c r="J231" s="102">
        <v>3.4385234125159734</v>
      </c>
      <c r="K231" s="102">
        <v>3.1612019279343477</v>
      </c>
      <c r="L231" s="102">
        <v>7.2632157420709724</v>
      </c>
      <c r="M231" s="102">
        <v>3.4494555508356388</v>
      </c>
      <c r="N231" s="102">
        <v>4.4553952347541017</v>
      </c>
      <c r="O231" s="102">
        <v>4.6777667766216675</v>
      </c>
      <c r="P231" s="102">
        <v>3.3000228796705344</v>
      </c>
      <c r="Q231" s="102">
        <v>3.73731561995467</v>
      </c>
      <c r="R231" s="102">
        <v>3.4875010399037407</v>
      </c>
      <c r="S231" s="102">
        <v>4.0109553209060911</v>
      </c>
      <c r="T231" s="102">
        <v>3.885754714404658</v>
      </c>
      <c r="U231" s="102">
        <v>3.4059261762861532</v>
      </c>
      <c r="V231" s="102">
        <v>3.5730132739893636</v>
      </c>
      <c r="W231" s="102">
        <v>3.9310024240361523</v>
      </c>
      <c r="X231" s="102">
        <v>1.0062475611148771</v>
      </c>
      <c r="Y231" s="102">
        <v>0.70523640603838522</v>
      </c>
      <c r="DA231" s="131" t="s">
        <v>2906</v>
      </c>
    </row>
    <row r="232" spans="1:105" ht="12" customHeight="1" x14ac:dyDescent="0.25">
      <c r="A232" s="103" t="s">
        <v>52</v>
      </c>
      <c r="B232" s="105">
        <v>7.6755495450857234</v>
      </c>
      <c r="C232" s="105">
        <v>7.5860023263921503</v>
      </c>
      <c r="D232" s="105">
        <v>8.0819589374899987</v>
      </c>
      <c r="E232" s="105">
        <v>7.6895648999016819</v>
      </c>
      <c r="F232" s="105">
        <v>7.9527353637625424</v>
      </c>
      <c r="G232" s="105">
        <v>8.0087632578310739</v>
      </c>
      <c r="H232" s="105">
        <v>7.9571802476965932</v>
      </c>
      <c r="I232" s="105">
        <v>7.8496016940558739</v>
      </c>
      <c r="J232" s="105">
        <v>7.5976703491048143</v>
      </c>
      <c r="K232" s="105">
        <v>7.8962667772245876</v>
      </c>
      <c r="L232" s="105">
        <v>5.8027420898280626</v>
      </c>
      <c r="M232" s="105">
        <v>9.1145412206095706</v>
      </c>
      <c r="N232" s="105">
        <v>8.4642800406705412</v>
      </c>
      <c r="O232" s="105">
        <v>8.3822037163854031</v>
      </c>
      <c r="P232" s="105">
        <v>9.2890547222927076</v>
      </c>
      <c r="Q232" s="105">
        <v>8.9515139075823171</v>
      </c>
      <c r="R232" s="105">
        <v>9.2594846558747133</v>
      </c>
      <c r="S232" s="105">
        <v>9.5390011257933374</v>
      </c>
      <c r="T232" s="105">
        <v>9.6717975191464607</v>
      </c>
      <c r="U232" s="105">
        <v>9.7030668022966484</v>
      </c>
      <c r="V232" s="105">
        <v>9.9786798883454555</v>
      </c>
      <c r="W232" s="105">
        <v>10.84243200272225</v>
      </c>
      <c r="X232" s="105">
        <v>8.6844167939310939</v>
      </c>
      <c r="Y232" s="105">
        <v>7.9007088807268691</v>
      </c>
      <c r="DA232" s="132" t="s">
        <v>2907</v>
      </c>
    </row>
    <row r="233" spans="1:105" ht="12" customHeight="1" x14ac:dyDescent="0.25">
      <c r="A233" s="106" t="s">
        <v>122</v>
      </c>
      <c r="B233" s="102">
        <v>15.258693293199102</v>
      </c>
      <c r="C233" s="102">
        <v>14.620639419435838</v>
      </c>
      <c r="D233" s="102">
        <v>14.463730654454675</v>
      </c>
      <c r="E233" s="102">
        <v>15.142144687874573</v>
      </c>
      <c r="F233" s="102">
        <v>15.090222236313188</v>
      </c>
      <c r="G233" s="102">
        <v>13.876973030702093</v>
      </c>
      <c r="H233" s="102">
        <v>14.247753682897125</v>
      </c>
      <c r="I233" s="102">
        <v>14.275375447372442</v>
      </c>
      <c r="J233" s="102">
        <v>14.410266646285949</v>
      </c>
      <c r="K233" s="102">
        <v>13.246183201181388</v>
      </c>
      <c r="L233" s="102">
        <v>14.434229547512681</v>
      </c>
      <c r="M233" s="102">
        <v>15.467816457594573</v>
      </c>
      <c r="N233" s="102">
        <v>16.445458955156909</v>
      </c>
      <c r="O233" s="102">
        <v>17.251887746469514</v>
      </c>
      <c r="P233" s="102">
        <v>15.310230625159353</v>
      </c>
      <c r="Q233" s="102">
        <v>15.900473690373158</v>
      </c>
      <c r="R233" s="102">
        <v>15.858187175246936</v>
      </c>
      <c r="S233" s="102">
        <v>16.642680626140024</v>
      </c>
      <c r="T233" s="102">
        <v>16.60931496791321</v>
      </c>
      <c r="U233" s="102">
        <v>16.193948851538202</v>
      </c>
      <c r="V233" s="102">
        <v>16.630851470438014</v>
      </c>
      <c r="W233" s="102">
        <v>15.966530039348168</v>
      </c>
      <c r="X233" s="102">
        <v>11.885469592189786</v>
      </c>
      <c r="Y233" s="102">
        <v>10.991836996688988</v>
      </c>
      <c r="DA233" s="131" t="s">
        <v>2908</v>
      </c>
    </row>
    <row r="234" spans="1:105" ht="12" customHeight="1" x14ac:dyDescent="0.25">
      <c r="A234" s="107" t="s">
        <v>121</v>
      </c>
      <c r="B234" s="105">
        <v>11.664168503559848</v>
      </c>
      <c r="C234" s="105">
        <v>11.154377438013951</v>
      </c>
      <c r="D234" s="105">
        <v>10.987103219137074</v>
      </c>
      <c r="E234" s="105">
        <v>11.654292325742889</v>
      </c>
      <c r="F234" s="105">
        <v>11.617860858465436</v>
      </c>
      <c r="G234" s="105">
        <v>10.631142199471382</v>
      </c>
      <c r="H234" s="105">
        <v>10.912276374944147</v>
      </c>
      <c r="I234" s="105">
        <v>11.129395156840808</v>
      </c>
      <c r="J234" s="105">
        <v>11.161835073692895</v>
      </c>
      <c r="K234" s="105">
        <v>10.194832080662927</v>
      </c>
      <c r="L234" s="105">
        <v>12.120833792365328</v>
      </c>
      <c r="M234" s="105">
        <v>11.90949581194052</v>
      </c>
      <c r="N234" s="105">
        <v>12.974278048505527</v>
      </c>
      <c r="O234" s="105">
        <v>13.731189424990982</v>
      </c>
      <c r="P234" s="105">
        <v>11.914790811554695</v>
      </c>
      <c r="Q234" s="105">
        <v>12.582278385800443</v>
      </c>
      <c r="R234" s="105">
        <v>12.587408006322045</v>
      </c>
      <c r="S234" s="105">
        <v>13.423077525811664</v>
      </c>
      <c r="T234" s="105">
        <v>13.475949336084572</v>
      </c>
      <c r="U234" s="105">
        <v>13.164719387629834</v>
      </c>
      <c r="V234" s="105">
        <v>13.664527974270921</v>
      </c>
      <c r="W234" s="105">
        <v>13.235660447483806</v>
      </c>
      <c r="X234" s="105">
        <v>9.5823919226214667</v>
      </c>
      <c r="Y234" s="105">
        <v>8.9112758135406231</v>
      </c>
      <c r="DA234" s="132" t="s">
        <v>2909</v>
      </c>
    </row>
    <row r="235" spans="1:105" ht="12" customHeight="1" x14ac:dyDescent="0.25">
      <c r="A235" s="108" t="s">
        <v>53</v>
      </c>
      <c r="B235" s="99">
        <v>3.8570592695087722</v>
      </c>
      <c r="C235" s="99">
        <v>3.5035871511441368</v>
      </c>
      <c r="D235" s="99">
        <v>3.1671187455722931</v>
      </c>
      <c r="E235" s="99">
        <v>3.6739619350728026</v>
      </c>
      <c r="F235" s="99">
        <v>3.5444007943033524</v>
      </c>
      <c r="G235" s="99">
        <v>2.961217736742539</v>
      </c>
      <c r="H235" s="99">
        <v>2.8771074407814794</v>
      </c>
      <c r="I235" s="99">
        <v>3.4809488658539602</v>
      </c>
      <c r="J235" s="99">
        <v>3.2315776648233721</v>
      </c>
      <c r="K235" s="99">
        <v>2.7010237971372906</v>
      </c>
      <c r="L235" s="99">
        <v>6.4374644283232758</v>
      </c>
      <c r="M235" s="99">
        <v>3.0400146195481619</v>
      </c>
      <c r="N235" s="99">
        <v>4.1941862183761103</v>
      </c>
      <c r="O235" s="99">
        <v>4.6124957216258684</v>
      </c>
      <c r="P235" s="99">
        <v>2.9338511458709693</v>
      </c>
      <c r="Q235" s="99">
        <v>3.5174270070219618</v>
      </c>
      <c r="R235" s="99">
        <v>3.3004211466464906</v>
      </c>
      <c r="S235" s="99">
        <v>3.8905472712853881</v>
      </c>
      <c r="T235" s="99">
        <v>3.8365593318010673</v>
      </c>
      <c r="U235" s="99">
        <v>3.4129667639739996</v>
      </c>
      <c r="V235" s="99">
        <v>3.5827293759298811</v>
      </c>
      <c r="W235" s="99">
        <v>3.5078897827185931</v>
      </c>
      <c r="X235" s="99">
        <v>0.99705721157387617</v>
      </c>
      <c r="Y235" s="99">
        <v>0.75293958950727735</v>
      </c>
      <c r="DA235" s="63" t="s">
        <v>2910</v>
      </c>
    </row>
    <row r="236" spans="1:105" ht="12" customHeight="1" x14ac:dyDescent="0.25">
      <c r="A236" s="108" t="s">
        <v>52</v>
      </c>
      <c r="B236" s="99">
        <v>7.8071092340510768</v>
      </c>
      <c r="C236" s="99">
        <v>7.6507902868698112</v>
      </c>
      <c r="D236" s="99">
        <v>7.8199844735647819</v>
      </c>
      <c r="E236" s="99">
        <v>7.980330390670086</v>
      </c>
      <c r="F236" s="99">
        <v>8.0734600641620826</v>
      </c>
      <c r="G236" s="99">
        <v>7.6699244627288472</v>
      </c>
      <c r="H236" s="99">
        <v>8.035168934162666</v>
      </c>
      <c r="I236" s="99">
        <v>7.6484462909868469</v>
      </c>
      <c r="J236" s="99">
        <v>7.9302574088695224</v>
      </c>
      <c r="K236" s="99">
        <v>7.4938082835256372</v>
      </c>
      <c r="L236" s="99">
        <v>5.6833693640420551</v>
      </c>
      <c r="M236" s="99">
        <v>8.8694811923923602</v>
      </c>
      <c r="N236" s="99">
        <v>8.7800918301294146</v>
      </c>
      <c r="O236" s="99">
        <v>9.1186937033651123</v>
      </c>
      <c r="P236" s="99">
        <v>8.9809396656837261</v>
      </c>
      <c r="Q236" s="99">
        <v>9.0648513787784815</v>
      </c>
      <c r="R236" s="99">
        <v>9.2869868596755563</v>
      </c>
      <c r="S236" s="99">
        <v>9.5325302545262769</v>
      </c>
      <c r="T236" s="99">
        <v>9.6393900042835057</v>
      </c>
      <c r="U236" s="99">
        <v>9.7517526236558343</v>
      </c>
      <c r="V236" s="99">
        <v>10.08179859834104</v>
      </c>
      <c r="W236" s="99">
        <v>9.7277706647652131</v>
      </c>
      <c r="X236" s="99">
        <v>8.5853347110475919</v>
      </c>
      <c r="Y236" s="99">
        <v>8.1583362240333468</v>
      </c>
      <c r="DA236" s="63" t="s">
        <v>2911</v>
      </c>
    </row>
    <row r="237" spans="1:105" ht="12" customHeight="1" x14ac:dyDescent="0.25">
      <c r="A237" s="121" t="s">
        <v>54</v>
      </c>
      <c r="B237" s="123">
        <v>9.4503871812940314</v>
      </c>
      <c r="C237" s="123">
        <v>9.4465793607618718</v>
      </c>
      <c r="D237" s="123">
        <v>9.4970549901195209</v>
      </c>
      <c r="E237" s="123">
        <v>9.0777925967916584</v>
      </c>
      <c r="F237" s="123">
        <v>8.1842054682391865</v>
      </c>
      <c r="G237" s="123">
        <v>8.3365430291751483</v>
      </c>
      <c r="H237" s="123">
        <v>8.363363350846349</v>
      </c>
      <c r="I237" s="123">
        <v>8.7058107464202763</v>
      </c>
      <c r="J237" s="123">
        <v>8.6178926630193278</v>
      </c>
      <c r="K237" s="123">
        <v>7.2115529923831563</v>
      </c>
      <c r="L237" s="123">
        <v>8.6888003879863653</v>
      </c>
      <c r="M237" s="123">
        <v>8.5418948670775929</v>
      </c>
      <c r="N237" s="123">
        <v>8.9382962512873263</v>
      </c>
      <c r="O237" s="123">
        <v>9.0656188366893442</v>
      </c>
      <c r="P237" s="123">
        <v>8.0093128203817514</v>
      </c>
      <c r="Q237" s="123">
        <v>8.2457925861637094</v>
      </c>
      <c r="R237" s="123">
        <v>7.8013668093115838</v>
      </c>
      <c r="S237" s="123">
        <v>8.1749754747963568</v>
      </c>
      <c r="T237" s="123">
        <v>7.976328022707734</v>
      </c>
      <c r="U237" s="123">
        <v>7.7674838723554416</v>
      </c>
      <c r="V237" s="123">
        <v>8.0155471082374259</v>
      </c>
      <c r="W237" s="123">
        <v>7.3881470557292319</v>
      </c>
      <c r="X237" s="123">
        <v>7.8490240647071632</v>
      </c>
      <c r="Y237" s="123">
        <v>7.0745055936813275</v>
      </c>
      <c r="DA237" s="130" t="s">
        <v>2912</v>
      </c>
    </row>
    <row r="238" spans="1:105" ht="12" customHeight="1" x14ac:dyDescent="0.25">
      <c r="A238" s="97" t="s">
        <v>50</v>
      </c>
      <c r="B238" s="99">
        <v>10.845974093706374</v>
      </c>
      <c r="C238" s="99">
        <v>10.379979642297242</v>
      </c>
      <c r="D238" s="99">
        <v>10.569701113435759</v>
      </c>
      <c r="E238" s="99">
        <v>9.9092150300605084</v>
      </c>
      <c r="F238" s="99">
        <v>9.6930607936903428</v>
      </c>
      <c r="G238" s="99">
        <v>9.4130502228786845</v>
      </c>
      <c r="H238" s="99">
        <v>9.3491669146715228</v>
      </c>
      <c r="I238" s="99">
        <v>9.8837269261311924</v>
      </c>
      <c r="J238" s="99">
        <v>9.2725086898486495</v>
      </c>
      <c r="K238" s="99">
        <v>9.3775583093074033</v>
      </c>
      <c r="L238" s="99">
        <v>9.6176114667229111</v>
      </c>
      <c r="M238" s="99">
        <v>10.052137202146129</v>
      </c>
      <c r="N238" s="99">
        <v>10.066883451582679</v>
      </c>
      <c r="O238" s="99">
        <v>10.02027958274752</v>
      </c>
      <c r="P238" s="99">
        <v>10.014477356244603</v>
      </c>
      <c r="Q238" s="99">
        <v>9.8977834980306767</v>
      </c>
      <c r="R238" s="99">
        <v>9.0552890176730543</v>
      </c>
      <c r="S238" s="99">
        <v>9.7987949058650159</v>
      </c>
      <c r="T238" s="99">
        <v>9.5611464266303088</v>
      </c>
      <c r="U238" s="99">
        <v>9.531815040137289</v>
      </c>
      <c r="V238" s="99">
        <v>10.306314063012465</v>
      </c>
      <c r="W238" s="99">
        <v>9.7981673718791562</v>
      </c>
      <c r="X238" s="99">
        <v>9.7122412212085987</v>
      </c>
      <c r="Y238" s="99">
        <v>9.0275414045450102</v>
      </c>
      <c r="DA238" s="63" t="s">
        <v>2913</v>
      </c>
    </row>
    <row r="239" spans="1:105" ht="12" customHeight="1" x14ac:dyDescent="0.25">
      <c r="A239" s="109" t="s">
        <v>120</v>
      </c>
      <c r="B239" s="110">
        <v>8.2779413064487422</v>
      </c>
      <c r="C239" s="110">
        <v>8.6827937054884785</v>
      </c>
      <c r="D239" s="110">
        <v>8.6212413797414182</v>
      </c>
      <c r="E239" s="110">
        <v>8.4021656207474233</v>
      </c>
      <c r="F239" s="110">
        <v>6.9292329000896009</v>
      </c>
      <c r="G239" s="110">
        <v>7.459645870428627</v>
      </c>
      <c r="H239" s="110">
        <v>7.6169800030184662</v>
      </c>
      <c r="I239" s="110">
        <v>7.8568783392218577</v>
      </c>
      <c r="J239" s="110">
        <v>8.1774638829439592</v>
      </c>
      <c r="K239" s="110">
        <v>5.8376805838723929</v>
      </c>
      <c r="L239" s="110">
        <v>8.1360502535059727</v>
      </c>
      <c r="M239" s="110">
        <v>7.687387723817535</v>
      </c>
      <c r="N239" s="110">
        <v>8.3449393733177271</v>
      </c>
      <c r="O239" s="110">
        <v>8.5822812788657767</v>
      </c>
      <c r="P239" s="110">
        <v>7.0203847879235335</v>
      </c>
      <c r="Q239" s="110">
        <v>7.4691118140950552</v>
      </c>
      <c r="R239" s="110">
        <v>7.2666965770100038</v>
      </c>
      <c r="S239" s="110">
        <v>7.5361355372990033</v>
      </c>
      <c r="T239" s="110">
        <v>7.3937278751410753</v>
      </c>
      <c r="U239" s="110">
        <v>7.1518095669196606</v>
      </c>
      <c r="V239" s="110">
        <v>7.2755604405744556</v>
      </c>
      <c r="W239" s="110">
        <v>6.6983697314262409</v>
      </c>
      <c r="X239" s="110">
        <v>7.4096944833801324</v>
      </c>
      <c r="Y239" s="110">
        <v>6.676323168355033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106.56045081232001</v>
      </c>
      <c r="C241" s="118">
        <f t="shared" si="98"/>
        <v>113.60356381007993</v>
      </c>
      <c r="D241" s="118">
        <f t="shared" si="98"/>
        <v>106.37658852909956</v>
      </c>
      <c r="E241" s="118">
        <f t="shared" si="98"/>
        <v>118.34305994886252</v>
      </c>
      <c r="F241" s="118">
        <f t="shared" si="98"/>
        <v>119.64355230881525</v>
      </c>
      <c r="G241" s="118">
        <f t="shared" si="98"/>
        <v>108.8385167444431</v>
      </c>
      <c r="H241" s="118">
        <f t="shared" si="98"/>
        <v>109.64866507347054</v>
      </c>
      <c r="I241" s="118">
        <f t="shared" si="98"/>
        <v>98.189723888617081</v>
      </c>
      <c r="J241" s="118">
        <f t="shared" si="98"/>
        <v>108.5848643029381</v>
      </c>
      <c r="K241" s="118">
        <f t="shared" si="98"/>
        <v>101.90790070043533</v>
      </c>
      <c r="L241" s="118">
        <f t="shared" si="98"/>
        <v>114.11231806006214</v>
      </c>
      <c r="M241" s="118">
        <f t="shared" si="98"/>
        <v>91.418175362769105</v>
      </c>
      <c r="N241" s="118">
        <f t="shared" si="98"/>
        <v>107.45570041591415</v>
      </c>
      <c r="O241" s="118">
        <f t="shared" si="98"/>
        <v>116.71486530327965</v>
      </c>
      <c r="P241" s="118">
        <f t="shared" si="98"/>
        <v>88.350765544300017</v>
      </c>
      <c r="Q241" s="118">
        <f t="shared" si="98"/>
        <v>94.867788516623321</v>
      </c>
      <c r="R241" s="118">
        <f t="shared" ref="R241:V241" si="99">R242+R244+R246+R255</f>
        <v>104.59927148040535</v>
      </c>
      <c r="S241" s="118">
        <f t="shared" si="99"/>
        <v>104.07872342899232</v>
      </c>
      <c r="T241" s="118">
        <f t="shared" si="99"/>
        <v>100.30468275758919</v>
      </c>
      <c r="U241" s="118">
        <f t="shared" si="99"/>
        <v>101.13877651550516</v>
      </c>
      <c r="V241" s="118">
        <f t="shared" si="99"/>
        <v>92.953027106434433</v>
      </c>
      <c r="W241" s="118">
        <f t="shared" ref="W241:Y241" si="100">W242+W244+W246+W255</f>
        <v>110.76416347955193</v>
      </c>
      <c r="X241" s="118">
        <f t="shared" si="100"/>
        <v>93.653043488527132</v>
      </c>
      <c r="Y241" s="118">
        <f t="shared" si="100"/>
        <v>90.265295915061444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87.531834137666721</v>
      </c>
      <c r="C242" s="123">
        <f t="shared" si="101"/>
        <v>94.408485840303456</v>
      </c>
      <c r="D242" s="123">
        <f t="shared" si="101"/>
        <v>87.731797240205992</v>
      </c>
      <c r="E242" s="123">
        <f t="shared" si="101"/>
        <v>94.62125790441074</v>
      </c>
      <c r="F242" s="123">
        <f t="shared" si="101"/>
        <v>101.37328176710828</v>
      </c>
      <c r="G242" s="123">
        <f t="shared" si="101"/>
        <v>90.265414605235918</v>
      </c>
      <c r="H242" s="123">
        <f t="shared" si="101"/>
        <v>89.763323677070574</v>
      </c>
      <c r="I242" s="123">
        <f t="shared" si="101"/>
        <v>80.095768035853752</v>
      </c>
      <c r="J242" s="123">
        <f t="shared" si="101"/>
        <v>90.333793746335871</v>
      </c>
      <c r="K242" s="123">
        <f t="shared" si="101"/>
        <v>84.973842284603762</v>
      </c>
      <c r="L242" s="123">
        <f t="shared" si="101"/>
        <v>95.246358188917682</v>
      </c>
      <c r="M242" s="123">
        <f t="shared" si="101"/>
        <v>71.911914786989854</v>
      </c>
      <c r="N242" s="123">
        <f t="shared" si="101"/>
        <v>86.964216424244015</v>
      </c>
      <c r="O242" s="123">
        <f t="shared" si="101"/>
        <v>95.400693365327797</v>
      </c>
      <c r="P242" s="123">
        <f t="shared" si="101"/>
        <v>68.959492017196283</v>
      </c>
      <c r="Q242" s="123">
        <f t="shared" si="101"/>
        <v>74.576192685371112</v>
      </c>
      <c r="R242" s="123">
        <f t="shared" si="101"/>
        <v>83.752354632025245</v>
      </c>
      <c r="S242" s="123">
        <f t="shared" si="101"/>
        <v>82.111060303940675</v>
      </c>
      <c r="T242" s="123">
        <f t="shared" si="101"/>
        <v>78.059230814663536</v>
      </c>
      <c r="U242" s="123">
        <f t="shared" si="101"/>
        <v>78.871892704993414</v>
      </c>
      <c r="V242" s="123">
        <f t="shared" si="101"/>
        <v>69.185033685990803</v>
      </c>
      <c r="W242" s="123">
        <f t="shared" si="101"/>
        <v>87.524788930248462</v>
      </c>
      <c r="X242" s="123">
        <f t="shared" si="101"/>
        <v>74.553348445869787</v>
      </c>
      <c r="Y242" s="123">
        <f t="shared" si="101"/>
        <v>72.217462240584879</v>
      </c>
      <c r="DA242" s="130" t="s">
        <v>3067</v>
      </c>
    </row>
    <row r="243" spans="1:105" ht="12" customHeight="1" x14ac:dyDescent="0.25">
      <c r="A243" s="97" t="s">
        <v>53</v>
      </c>
      <c r="B243" s="99">
        <v>87.531834137666721</v>
      </c>
      <c r="C243" s="99">
        <v>94.408485840303456</v>
      </c>
      <c r="D243" s="99">
        <v>87.731797240205992</v>
      </c>
      <c r="E243" s="99">
        <v>94.62125790441074</v>
      </c>
      <c r="F243" s="99">
        <v>101.37328176710828</v>
      </c>
      <c r="G243" s="99">
        <v>90.265414605235918</v>
      </c>
      <c r="H243" s="99">
        <v>89.763323677070574</v>
      </c>
      <c r="I243" s="99">
        <v>80.095768035853752</v>
      </c>
      <c r="J243" s="99">
        <v>90.333793746335871</v>
      </c>
      <c r="K243" s="99">
        <v>84.973842284603762</v>
      </c>
      <c r="L243" s="99">
        <v>95.246358188917682</v>
      </c>
      <c r="M243" s="99">
        <v>71.911914786989854</v>
      </c>
      <c r="N243" s="99">
        <v>86.964216424244015</v>
      </c>
      <c r="O243" s="99">
        <v>95.400693365327797</v>
      </c>
      <c r="P243" s="99">
        <v>68.959492017196283</v>
      </c>
      <c r="Q243" s="99">
        <v>74.576192685371112</v>
      </c>
      <c r="R243" s="99">
        <v>83.752354632025245</v>
      </c>
      <c r="S243" s="99">
        <v>82.111060303940675</v>
      </c>
      <c r="T243" s="99">
        <v>78.059230814663536</v>
      </c>
      <c r="U243" s="99">
        <v>78.871892704993414</v>
      </c>
      <c r="V243" s="99">
        <v>69.185033685990803</v>
      </c>
      <c r="W243" s="99">
        <v>87.524788930248462</v>
      </c>
      <c r="X243" s="99">
        <v>74.553348445869787</v>
      </c>
      <c r="Y243" s="99">
        <v>72.217462240584879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2.1592857897918929</v>
      </c>
      <c r="C244" s="123">
        <f t="shared" si="102"/>
        <v>2.6495592832749444</v>
      </c>
      <c r="D244" s="123">
        <f t="shared" si="102"/>
        <v>2.062106394037809</v>
      </c>
      <c r="E244" s="123">
        <f t="shared" si="102"/>
        <v>6.9453101868202349</v>
      </c>
      <c r="F244" s="123">
        <f t="shared" si="102"/>
        <v>2.1179626083284964</v>
      </c>
      <c r="G244" s="123">
        <f t="shared" si="102"/>
        <v>3.0066484323609171</v>
      </c>
      <c r="H244" s="123">
        <f t="shared" si="102"/>
        <v>3.9795053888479863</v>
      </c>
      <c r="I244" s="123">
        <f t="shared" si="102"/>
        <v>1.8518331346826959</v>
      </c>
      <c r="J244" s="123">
        <f t="shared" si="102"/>
        <v>1.9525798489941952</v>
      </c>
      <c r="K244" s="123">
        <f t="shared" si="102"/>
        <v>2.4511467573592989</v>
      </c>
      <c r="L244" s="123">
        <f t="shared" si="102"/>
        <v>2.3738178938176984</v>
      </c>
      <c r="M244" s="123">
        <f t="shared" si="102"/>
        <v>2.360415701800771</v>
      </c>
      <c r="N244" s="123">
        <f t="shared" si="102"/>
        <v>2.2891546481976515</v>
      </c>
      <c r="O244" s="123">
        <f t="shared" si="102"/>
        <v>2.3526358152758777</v>
      </c>
      <c r="P244" s="123">
        <f t="shared" si="102"/>
        <v>2.5110098883245691</v>
      </c>
      <c r="Q244" s="123">
        <f t="shared" si="102"/>
        <v>2.6707219035481162</v>
      </c>
      <c r="R244" s="123">
        <f t="shared" si="102"/>
        <v>3.3692086833440169</v>
      </c>
      <c r="S244" s="123">
        <f t="shared" si="102"/>
        <v>3.4393046006307419</v>
      </c>
      <c r="T244" s="123">
        <f t="shared" si="102"/>
        <v>3.6793179086202747</v>
      </c>
      <c r="U244" s="123">
        <f t="shared" si="102"/>
        <v>3.9796510920991506</v>
      </c>
      <c r="V244" s="123">
        <f t="shared" si="102"/>
        <v>4.7311442038048517</v>
      </c>
      <c r="W244" s="123">
        <f t="shared" si="102"/>
        <v>4.9299737097001834</v>
      </c>
      <c r="X244" s="123">
        <f t="shared" si="102"/>
        <v>3.3887507252438867</v>
      </c>
      <c r="Y244" s="123">
        <f t="shared" si="102"/>
        <v>3.4883676195466715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2.1592857897918929</v>
      </c>
      <c r="C245" s="99">
        <f>RES_hhdet_tess!C165</f>
        <v>2.6495592832749444</v>
      </c>
      <c r="D245" s="99">
        <f>RES_hhdet_tess!D165</f>
        <v>2.062106394037809</v>
      </c>
      <c r="E245" s="99">
        <f>RES_hhdet_tess!E165</f>
        <v>6.9453101868202349</v>
      </c>
      <c r="F245" s="99">
        <f>RES_hhdet_tess!F165</f>
        <v>2.1179626083284964</v>
      </c>
      <c r="G245" s="99">
        <f>RES_hhdet_tess!G165</f>
        <v>3.0066484323609171</v>
      </c>
      <c r="H245" s="99">
        <f>RES_hhdet_tess!H165</f>
        <v>3.9795053888479863</v>
      </c>
      <c r="I245" s="99">
        <f>RES_hhdet_tess!I165</f>
        <v>1.8518331346826959</v>
      </c>
      <c r="J245" s="99">
        <f>RES_hhdet_tess!J165</f>
        <v>1.9525798489941952</v>
      </c>
      <c r="K245" s="99">
        <f>RES_hhdet_tess!K165</f>
        <v>2.4511467573592989</v>
      </c>
      <c r="L245" s="99">
        <f>RES_hhdet_tess!L165</f>
        <v>2.3738178938176984</v>
      </c>
      <c r="M245" s="99">
        <f>RES_hhdet_tess!M165</f>
        <v>2.360415701800771</v>
      </c>
      <c r="N245" s="99">
        <f>RES_hhdet_tess!N165</f>
        <v>2.2891546481976515</v>
      </c>
      <c r="O245" s="99">
        <f>RES_hhdet_tess!O165</f>
        <v>2.3526358152758777</v>
      </c>
      <c r="P245" s="99">
        <f>RES_hhdet_tess!P165</f>
        <v>2.5110098883245691</v>
      </c>
      <c r="Q245" s="99">
        <f>RES_hhdet_tess!Q165</f>
        <v>2.6707219035481162</v>
      </c>
      <c r="R245" s="99">
        <f>RES_hhdet_tess!R165</f>
        <v>3.3692086833440169</v>
      </c>
      <c r="S245" s="99">
        <f>RES_hhdet_tess!S165</f>
        <v>3.4393046006307419</v>
      </c>
      <c r="T245" s="99">
        <f>RES_hhdet_tess!T165</f>
        <v>3.6793179086202747</v>
      </c>
      <c r="U245" s="99">
        <f>RES_hhdet_tess!U165</f>
        <v>3.9796510920991506</v>
      </c>
      <c r="V245" s="99">
        <f>RES_hhdet_tess!V165</f>
        <v>4.7311442038048517</v>
      </c>
      <c r="W245" s="99">
        <f>RES_hhdet_tess!W165</f>
        <v>4.9299737097001834</v>
      </c>
      <c r="X245" s="99">
        <f>RES_hhdet_tess!X165</f>
        <v>3.3887507252438867</v>
      </c>
      <c r="Y245" s="99">
        <f>RES_hhdet_tess!Y165</f>
        <v>3.4883676195466715</v>
      </c>
      <c r="DA245" s="63" t="s">
        <v>3070</v>
      </c>
    </row>
    <row r="246" spans="1:105" ht="12" customHeight="1" x14ac:dyDescent="0.25">
      <c r="A246" s="121" t="s">
        <v>55</v>
      </c>
      <c r="B246" s="123">
        <v>10.428081161478936</v>
      </c>
      <c r="C246" s="123">
        <v>10.050981507980861</v>
      </c>
      <c r="D246" s="123">
        <v>10.044501310949318</v>
      </c>
      <c r="E246" s="123">
        <v>10.49591324092518</v>
      </c>
      <c r="F246" s="123">
        <v>10.536041327275427</v>
      </c>
      <c r="G246" s="123">
        <v>9.7917169557973232</v>
      </c>
      <c r="H246" s="123">
        <v>10.061786008539379</v>
      </c>
      <c r="I246" s="123">
        <v>10.140347572600902</v>
      </c>
      <c r="J246" s="123">
        <v>10.194714837126597</v>
      </c>
      <c r="K246" s="123">
        <v>9.4519179024880593</v>
      </c>
      <c r="L246" s="123">
        <v>10.29489711485957</v>
      </c>
      <c r="M246" s="123">
        <v>11.061899218841916</v>
      </c>
      <c r="N246" s="123">
        <v>11.769087656565111</v>
      </c>
      <c r="O246" s="123">
        <v>12.395441094277082</v>
      </c>
      <c r="P246" s="123">
        <v>11.121161123667214</v>
      </c>
      <c r="Q246" s="123">
        <v>11.628133220316251</v>
      </c>
      <c r="R246" s="123">
        <v>11.723337581413078</v>
      </c>
      <c r="S246" s="123">
        <v>12.440942509654887</v>
      </c>
      <c r="T246" s="123">
        <v>12.550784456964649</v>
      </c>
      <c r="U246" s="123">
        <v>12.366568105100582</v>
      </c>
      <c r="V246" s="123">
        <v>12.850644295959674</v>
      </c>
      <c r="W246" s="123">
        <v>12.511886371886884</v>
      </c>
      <c r="X246" s="123">
        <v>9.3716340010184798</v>
      </c>
      <c r="Y246" s="123">
        <v>8.7478827148113236</v>
      </c>
      <c r="DA246" s="130" t="s">
        <v>3071</v>
      </c>
    </row>
    <row r="247" spans="1:105" ht="12" customHeight="1" x14ac:dyDescent="0.25">
      <c r="A247" s="97" t="s">
        <v>124</v>
      </c>
      <c r="B247" s="99">
        <v>10.271107492597864</v>
      </c>
      <c r="C247" s="99">
        <v>9.9749034210057257</v>
      </c>
      <c r="D247" s="99">
        <v>10.345405718436455</v>
      </c>
      <c r="E247" s="99">
        <v>10.149691474244239</v>
      </c>
      <c r="F247" s="99">
        <v>10.393317479859217</v>
      </c>
      <c r="G247" s="99">
        <v>10.183894738628066</v>
      </c>
      <c r="H247" s="99">
        <v>9.9734209031206209</v>
      </c>
      <c r="I247" s="99">
        <v>10.384283386937147</v>
      </c>
      <c r="J247" s="99">
        <v>9.7948626737921014</v>
      </c>
      <c r="K247" s="99">
        <v>9.9252206604280904</v>
      </c>
      <c r="L247" s="99">
        <v>10.496889672812936</v>
      </c>
      <c r="M247" s="99">
        <v>11.355263104228314</v>
      </c>
      <c r="N247" s="99">
        <v>11.363581531313546</v>
      </c>
      <c r="O247" s="99">
        <v>11.428007992000316</v>
      </c>
      <c r="P247" s="99">
        <v>11.483968371322216</v>
      </c>
      <c r="Q247" s="99">
        <v>11.476925504295476</v>
      </c>
      <c r="R247" s="99">
        <v>11.682198525174973</v>
      </c>
      <c r="S247" s="99">
        <v>12.444110392129579</v>
      </c>
      <c r="T247" s="99">
        <v>12.586306906170179</v>
      </c>
      <c r="U247" s="99">
        <v>12.307243712225542</v>
      </c>
      <c r="V247" s="99">
        <v>12.71484232401245</v>
      </c>
      <c r="W247" s="99">
        <v>13.892727922032199</v>
      </c>
      <c r="X247" s="99">
        <v>9.4688232736744258</v>
      </c>
      <c r="Y247" s="99">
        <v>8.4529017507822068</v>
      </c>
      <c r="DA247" s="63" t="s">
        <v>3072</v>
      </c>
    </row>
    <row r="248" spans="1:105" ht="12" customHeight="1" x14ac:dyDescent="0.25">
      <c r="A248" s="97" t="s">
        <v>123</v>
      </c>
      <c r="B248" s="99">
        <v>10.271107492597862</v>
      </c>
      <c r="C248" s="99">
        <v>9.9748603058040359</v>
      </c>
      <c r="D248" s="99">
        <v>10.345296747343358</v>
      </c>
      <c r="E248" s="99">
        <v>10.149623995561889</v>
      </c>
      <c r="F248" s="99">
        <v>10.393007489994835</v>
      </c>
      <c r="G248" s="99">
        <v>10.184437286598612</v>
      </c>
      <c r="H248" s="99">
        <v>9.9743758603762025</v>
      </c>
      <c r="I248" s="99">
        <v>10.385088967389708</v>
      </c>
      <c r="J248" s="99">
        <v>9.7953931450391405</v>
      </c>
      <c r="K248" s="99">
        <v>9.9268703936497058</v>
      </c>
      <c r="L248" s="99">
        <v>10.494670445056414</v>
      </c>
      <c r="M248" s="99">
        <v>11.35489436530761</v>
      </c>
      <c r="N248" s="99">
        <v>11.364790751291689</v>
      </c>
      <c r="O248" s="99">
        <v>11.435687599777216</v>
      </c>
      <c r="P248" s="99">
        <v>11.489970165709019</v>
      </c>
      <c r="Q248" s="99">
        <v>11.485781511793672</v>
      </c>
      <c r="R248" s="99">
        <v>11.690623460157973</v>
      </c>
      <c r="S248" s="99">
        <v>12.448556472412401</v>
      </c>
      <c r="T248" s="99">
        <v>12.590364818488105</v>
      </c>
      <c r="U248" s="99">
        <v>12.306180178261426</v>
      </c>
      <c r="V248" s="99">
        <v>12.722192002190408</v>
      </c>
      <c r="W248" s="99">
        <v>13.907804434686115</v>
      </c>
      <c r="X248" s="99">
        <v>9.4797808594223554</v>
      </c>
      <c r="Y248" s="99">
        <v>8.4630544445992388</v>
      </c>
      <c r="DA248" s="63" t="s">
        <v>3073</v>
      </c>
    </row>
    <row r="249" spans="1:105" ht="12" customHeight="1" x14ac:dyDescent="0.25">
      <c r="A249" s="100" t="s">
        <v>50</v>
      </c>
      <c r="B249" s="102">
        <v>2.5955579475121389</v>
      </c>
      <c r="C249" s="102">
        <v>2.3888579794118856</v>
      </c>
      <c r="D249" s="102">
        <v>2.2633378098533594</v>
      </c>
      <c r="E249" s="102">
        <v>2.4600590956602075</v>
      </c>
      <c r="F249" s="102">
        <v>2.4402721262322928</v>
      </c>
      <c r="G249" s="102">
        <v>2.1756740287675367</v>
      </c>
      <c r="H249" s="102">
        <v>2.0171956126796111</v>
      </c>
      <c r="I249" s="102">
        <v>2.5354872733338349</v>
      </c>
      <c r="J249" s="102">
        <v>2.1977227959343275</v>
      </c>
      <c r="K249" s="102">
        <v>2.0306036164251196</v>
      </c>
      <c r="L249" s="102">
        <v>4.6919283552283488</v>
      </c>
      <c r="M249" s="102">
        <v>2.2403531446980391</v>
      </c>
      <c r="N249" s="102">
        <v>2.9005107106211465</v>
      </c>
      <c r="O249" s="102">
        <v>3.0534838833918116</v>
      </c>
      <c r="P249" s="102">
        <v>2.2009154434163127</v>
      </c>
      <c r="Q249" s="102">
        <v>2.5342676042113559</v>
      </c>
      <c r="R249" s="102">
        <v>2.4311388042832602</v>
      </c>
      <c r="S249" s="102">
        <v>2.9095553466190629</v>
      </c>
      <c r="T249" s="102">
        <v>2.9185672993416447</v>
      </c>
      <c r="U249" s="102">
        <v>2.6031133759647771</v>
      </c>
      <c r="V249" s="102">
        <v>2.743512113844953</v>
      </c>
      <c r="W249" s="102">
        <v>3.0653724319638642</v>
      </c>
      <c r="X249" s="102">
        <v>0.79536406549126237</v>
      </c>
      <c r="Y249" s="102">
        <v>0.56234556387236934</v>
      </c>
      <c r="DA249" s="131" t="s">
        <v>3074</v>
      </c>
    </row>
    <row r="250" spans="1:105" ht="12" customHeight="1" x14ac:dyDescent="0.25">
      <c r="A250" s="103" t="s">
        <v>52</v>
      </c>
      <c r="B250" s="105">
        <v>7.6755495450857234</v>
      </c>
      <c r="C250" s="105">
        <v>7.5860023263921503</v>
      </c>
      <c r="D250" s="105">
        <v>8.0819589374899987</v>
      </c>
      <c r="E250" s="105">
        <v>7.6895648999016819</v>
      </c>
      <c r="F250" s="105">
        <v>7.9527353637625424</v>
      </c>
      <c r="G250" s="105">
        <v>8.0087632578310739</v>
      </c>
      <c r="H250" s="105">
        <v>7.9571802476965932</v>
      </c>
      <c r="I250" s="105">
        <v>7.8496016940558739</v>
      </c>
      <c r="J250" s="105">
        <v>7.5976703491048143</v>
      </c>
      <c r="K250" s="105">
        <v>7.8962667772245876</v>
      </c>
      <c r="L250" s="105">
        <v>5.8027420898280626</v>
      </c>
      <c r="M250" s="105">
        <v>9.1145412206095706</v>
      </c>
      <c r="N250" s="105">
        <v>8.4642800406705412</v>
      </c>
      <c r="O250" s="105">
        <v>8.3822037163854031</v>
      </c>
      <c r="P250" s="105">
        <v>9.2890547222927076</v>
      </c>
      <c r="Q250" s="105">
        <v>8.9515139075823171</v>
      </c>
      <c r="R250" s="105">
        <v>9.2594846558747133</v>
      </c>
      <c r="S250" s="105">
        <v>9.5390011257933374</v>
      </c>
      <c r="T250" s="105">
        <v>9.6717975191464607</v>
      </c>
      <c r="U250" s="105">
        <v>9.7030668022966484</v>
      </c>
      <c r="V250" s="105">
        <v>9.9786798883454555</v>
      </c>
      <c r="W250" s="105">
        <v>10.84243200272225</v>
      </c>
      <c r="X250" s="105">
        <v>8.6844167939310939</v>
      </c>
      <c r="Y250" s="105">
        <v>7.9007088807268691</v>
      </c>
      <c r="DA250" s="132" t="s">
        <v>3075</v>
      </c>
    </row>
    <row r="251" spans="1:105" ht="12" customHeight="1" x14ac:dyDescent="0.25">
      <c r="A251" s="106" t="s">
        <v>122</v>
      </c>
      <c r="B251" s="102">
        <v>10.448176556217046</v>
      </c>
      <c r="C251" s="102">
        <v>10.060617153943783</v>
      </c>
      <c r="D251" s="102">
        <v>10.008766329078853</v>
      </c>
      <c r="E251" s="102">
        <v>10.534413996111009</v>
      </c>
      <c r="F251" s="102">
        <v>10.551233680102353</v>
      </c>
      <c r="G251" s="102">
        <v>9.7514379143581262</v>
      </c>
      <c r="H251" s="102">
        <v>10.070143099307328</v>
      </c>
      <c r="I251" s="102">
        <v>10.118685200582725</v>
      </c>
      <c r="J251" s="102">
        <v>10.226989552632759</v>
      </c>
      <c r="K251" s="102">
        <v>9.416353389221829</v>
      </c>
      <c r="L251" s="102">
        <v>10.281587464624444</v>
      </c>
      <c r="M251" s="102">
        <v>11.044239851724249</v>
      </c>
      <c r="N251" s="102">
        <v>11.790018736317741</v>
      </c>
      <c r="O251" s="102">
        <v>12.439613173150882</v>
      </c>
      <c r="P251" s="102">
        <v>11.105574518629187</v>
      </c>
      <c r="Q251" s="102">
        <v>11.63421887236737</v>
      </c>
      <c r="R251" s="102">
        <v>11.724812404951209</v>
      </c>
      <c r="S251" s="102">
        <v>12.440644256191659</v>
      </c>
      <c r="T251" s="102">
        <v>12.549071897199877</v>
      </c>
      <c r="U251" s="102">
        <v>12.36824047798606</v>
      </c>
      <c r="V251" s="102">
        <v>12.855297510618193</v>
      </c>
      <c r="W251" s="102">
        <v>12.467362692110097</v>
      </c>
      <c r="X251" s="102">
        <v>9.36787631744469</v>
      </c>
      <c r="Y251" s="102">
        <v>8.754752157737089</v>
      </c>
      <c r="DA251" s="131" t="s">
        <v>3076</v>
      </c>
    </row>
    <row r="252" spans="1:105" ht="12" customHeight="1" x14ac:dyDescent="0.25">
      <c r="A252" s="107" t="s">
        <v>121</v>
      </c>
      <c r="B252" s="105">
        <v>10.448176556217046</v>
      </c>
      <c r="C252" s="105">
        <v>10.060535350775409</v>
      </c>
      <c r="D252" s="105">
        <v>10.008586105749563</v>
      </c>
      <c r="E252" s="105">
        <v>10.534275604346686</v>
      </c>
      <c r="F252" s="105">
        <v>10.551184928899845</v>
      </c>
      <c r="G252" s="105">
        <v>9.7518373227454909</v>
      </c>
      <c r="H252" s="105">
        <v>10.070974519116049</v>
      </c>
      <c r="I252" s="105">
        <v>10.118996626452828</v>
      </c>
      <c r="J252" s="105">
        <v>10.22684973593646</v>
      </c>
      <c r="K252" s="105">
        <v>9.4165546616882203</v>
      </c>
      <c r="L252" s="105">
        <v>10.278794028231527</v>
      </c>
      <c r="M252" s="105">
        <v>11.044775862235925</v>
      </c>
      <c r="N252" s="105">
        <v>11.790060374888062</v>
      </c>
      <c r="O252" s="105">
        <v>12.440178189861992</v>
      </c>
      <c r="P252" s="105">
        <v>11.105905351830293</v>
      </c>
      <c r="Q252" s="105">
        <v>11.634797418530745</v>
      </c>
      <c r="R252" s="105">
        <v>11.725853216293423</v>
      </c>
      <c r="S252" s="105">
        <v>12.442069088042379</v>
      </c>
      <c r="T252" s="105">
        <v>12.552211267290925</v>
      </c>
      <c r="U252" s="105">
        <v>12.37155452098869</v>
      </c>
      <c r="V252" s="105">
        <v>12.855428387030228</v>
      </c>
      <c r="W252" s="105">
        <v>12.467382867084011</v>
      </c>
      <c r="X252" s="105">
        <v>9.374069532226029</v>
      </c>
      <c r="Y252" s="105">
        <v>8.7604577173956351</v>
      </c>
      <c r="DA252" s="132" t="s">
        <v>3077</v>
      </c>
    </row>
    <row r="253" spans="1:105" ht="12" customHeight="1" x14ac:dyDescent="0.25">
      <c r="A253" s="108" t="s">
        <v>53</v>
      </c>
      <c r="B253" s="99">
        <v>2.64106732216597</v>
      </c>
      <c r="C253" s="99">
        <v>2.4097450639055955</v>
      </c>
      <c r="D253" s="99">
        <v>2.1886016321847803</v>
      </c>
      <c r="E253" s="99">
        <v>2.5539452136765988</v>
      </c>
      <c r="F253" s="99">
        <v>2.4777248647377617</v>
      </c>
      <c r="G253" s="99">
        <v>2.0819128600166432</v>
      </c>
      <c r="H253" s="99">
        <v>2.0358055849533816</v>
      </c>
      <c r="I253" s="99">
        <v>2.4705503354659832</v>
      </c>
      <c r="J253" s="99">
        <v>2.2965923270669384</v>
      </c>
      <c r="K253" s="99">
        <v>1.9227463781625849</v>
      </c>
      <c r="L253" s="99">
        <v>4.5954246641894718</v>
      </c>
      <c r="M253" s="99">
        <v>2.1752946698435665</v>
      </c>
      <c r="N253" s="99">
        <v>3.0099685447586499</v>
      </c>
      <c r="O253" s="99">
        <v>3.3214844864968804</v>
      </c>
      <c r="P253" s="99">
        <v>2.1249656861465662</v>
      </c>
      <c r="Q253" s="99">
        <v>2.5699460397522649</v>
      </c>
      <c r="R253" s="99">
        <v>2.438866356617869</v>
      </c>
      <c r="S253" s="99">
        <v>2.9095388335161019</v>
      </c>
      <c r="T253" s="99">
        <v>2.9128212630074195</v>
      </c>
      <c r="U253" s="99">
        <v>2.6198018973328576</v>
      </c>
      <c r="V253" s="99">
        <v>2.7736297886891861</v>
      </c>
      <c r="W253" s="99">
        <v>2.7396122023188001</v>
      </c>
      <c r="X253" s="99">
        <v>0.78873482117843763</v>
      </c>
      <c r="Y253" s="99">
        <v>0.60212149336228993</v>
      </c>
      <c r="DA253" s="63" t="s">
        <v>3078</v>
      </c>
    </row>
    <row r="254" spans="1:105" ht="12" customHeight="1" x14ac:dyDescent="0.25">
      <c r="A254" s="108" t="s">
        <v>52</v>
      </c>
      <c r="B254" s="99">
        <v>7.8071092340510768</v>
      </c>
      <c r="C254" s="99">
        <v>7.6507902868698112</v>
      </c>
      <c r="D254" s="99">
        <v>7.8199844735647819</v>
      </c>
      <c r="E254" s="99">
        <v>7.980330390670086</v>
      </c>
      <c r="F254" s="99">
        <v>8.0734600641620826</v>
      </c>
      <c r="G254" s="99">
        <v>7.6699244627288472</v>
      </c>
      <c r="H254" s="99">
        <v>8.035168934162666</v>
      </c>
      <c r="I254" s="99">
        <v>7.6484462909868469</v>
      </c>
      <c r="J254" s="99">
        <v>7.9302574088695224</v>
      </c>
      <c r="K254" s="99">
        <v>7.4938082835256372</v>
      </c>
      <c r="L254" s="99">
        <v>5.6833693640420551</v>
      </c>
      <c r="M254" s="99">
        <v>8.8694811923923602</v>
      </c>
      <c r="N254" s="99">
        <v>8.7800918301294146</v>
      </c>
      <c r="O254" s="99">
        <v>9.1186937033651123</v>
      </c>
      <c r="P254" s="99">
        <v>8.9809396656837261</v>
      </c>
      <c r="Q254" s="99">
        <v>9.0648513787784815</v>
      </c>
      <c r="R254" s="99">
        <v>9.2869868596755563</v>
      </c>
      <c r="S254" s="99">
        <v>9.5325302545262769</v>
      </c>
      <c r="T254" s="99">
        <v>9.6393900042835057</v>
      </c>
      <c r="U254" s="99">
        <v>9.7517526236558343</v>
      </c>
      <c r="V254" s="99">
        <v>10.08179859834104</v>
      </c>
      <c r="W254" s="99">
        <v>9.7277706647652131</v>
      </c>
      <c r="X254" s="99">
        <v>8.5853347110475919</v>
      </c>
      <c r="Y254" s="99">
        <v>8.1583362240333468</v>
      </c>
      <c r="DA254" s="63" t="s">
        <v>3079</v>
      </c>
    </row>
    <row r="255" spans="1:105" ht="12" customHeight="1" x14ac:dyDescent="0.25">
      <c r="A255" s="121" t="s">
        <v>54</v>
      </c>
      <c r="B255" s="123">
        <v>6.4412497233824615</v>
      </c>
      <c r="C255" s="123">
        <v>6.4945371785206678</v>
      </c>
      <c r="D255" s="123">
        <v>6.5381835839064468</v>
      </c>
      <c r="E255" s="123">
        <v>6.2805786167063635</v>
      </c>
      <c r="F255" s="123">
        <v>5.6162666061030402</v>
      </c>
      <c r="G255" s="123">
        <v>5.7747367510489314</v>
      </c>
      <c r="H255" s="123">
        <v>5.8440499990126105</v>
      </c>
      <c r="I255" s="123">
        <v>6.1017751454797358</v>
      </c>
      <c r="J255" s="123">
        <v>6.1037758704814431</v>
      </c>
      <c r="K255" s="123">
        <v>5.0309937559842055</v>
      </c>
      <c r="L255" s="123">
        <v>6.1972448624671941</v>
      </c>
      <c r="M255" s="123">
        <v>6.0839456551365538</v>
      </c>
      <c r="N255" s="123">
        <v>6.4332416869073752</v>
      </c>
      <c r="O255" s="123">
        <v>6.5660950283989115</v>
      </c>
      <c r="P255" s="123">
        <v>5.7591025151119615</v>
      </c>
      <c r="Q255" s="123">
        <v>5.9927407073878483</v>
      </c>
      <c r="R255" s="123">
        <v>5.7543705836230163</v>
      </c>
      <c r="S255" s="123">
        <v>6.0874160147660064</v>
      </c>
      <c r="T255" s="123">
        <v>6.0153495773407339</v>
      </c>
      <c r="U255" s="123">
        <v>5.9206646133120122</v>
      </c>
      <c r="V255" s="123">
        <v>6.1862049206791143</v>
      </c>
      <c r="W255" s="123">
        <v>5.7975144677163986</v>
      </c>
      <c r="X255" s="123">
        <v>6.3393103163949878</v>
      </c>
      <c r="Y255" s="123">
        <v>5.8115833401185792</v>
      </c>
      <c r="DA255" s="130" t="s">
        <v>3080</v>
      </c>
    </row>
    <row r="256" spans="1:105" ht="12" customHeight="1" x14ac:dyDescent="0.25">
      <c r="A256" s="97" t="s">
        <v>50</v>
      </c>
      <c r="B256" s="99">
        <v>6.6361821513813428</v>
      </c>
      <c r="C256" s="99">
        <v>6.3609375684052765</v>
      </c>
      <c r="D256" s="99">
        <v>6.4891541291696235</v>
      </c>
      <c r="E256" s="99">
        <v>6.0941774463656024</v>
      </c>
      <c r="F256" s="99">
        <v>5.9712093543457216</v>
      </c>
      <c r="G256" s="99">
        <v>5.8075474180034927</v>
      </c>
      <c r="H256" s="99">
        <v>5.7778571166572537</v>
      </c>
      <c r="I256" s="99">
        <v>6.1129202946772718</v>
      </c>
      <c r="J256" s="99">
        <v>5.7355489941358924</v>
      </c>
      <c r="K256" s="99">
        <v>5.8014801413093551</v>
      </c>
      <c r="L256" s="99">
        <v>5.9511892199599687</v>
      </c>
      <c r="M256" s="99">
        <v>6.2212396202013673</v>
      </c>
      <c r="N256" s="99">
        <v>6.2315313267164258</v>
      </c>
      <c r="O256" s="99">
        <v>6.203627466866112</v>
      </c>
      <c r="P256" s="99">
        <v>6.2006625136897195</v>
      </c>
      <c r="Q256" s="99">
        <v>6.1293611286354643</v>
      </c>
      <c r="R256" s="99">
        <v>5.6092259867381173</v>
      </c>
      <c r="S256" s="99">
        <v>6.0732738969964704</v>
      </c>
      <c r="T256" s="99">
        <v>5.9311566937720839</v>
      </c>
      <c r="U256" s="99">
        <v>5.9196925709606019</v>
      </c>
      <c r="V256" s="99">
        <v>6.4090506992293657</v>
      </c>
      <c r="W256" s="99">
        <v>6.0999939121388715</v>
      </c>
      <c r="X256" s="99">
        <v>6.0518363645738127</v>
      </c>
      <c r="Y256" s="99">
        <v>5.6313006319829997</v>
      </c>
      <c r="DA256" s="63" t="s">
        <v>3081</v>
      </c>
    </row>
    <row r="257" spans="1:105" ht="12" customHeight="1" x14ac:dyDescent="0.25">
      <c r="A257" s="109" t="s">
        <v>120</v>
      </c>
      <c r="B257" s="110">
        <v>6.2774851315479001</v>
      </c>
      <c r="C257" s="110">
        <v>6.6038594786901159</v>
      </c>
      <c r="D257" s="110">
        <v>6.5782160445983004</v>
      </c>
      <c r="E257" s="110">
        <v>6.4320511462041505</v>
      </c>
      <c r="F257" s="110">
        <v>5.3210471739981093</v>
      </c>
      <c r="G257" s="110">
        <v>5.7480099620434153</v>
      </c>
      <c r="H257" s="110">
        <v>5.894166743309075</v>
      </c>
      <c r="I257" s="110">
        <v>6.0937427587107775</v>
      </c>
      <c r="J257" s="110">
        <v>6.3515206663510986</v>
      </c>
      <c r="K257" s="110">
        <v>4.5422830507701626</v>
      </c>
      <c r="L257" s="110">
        <v>6.3436764593755122</v>
      </c>
      <c r="M257" s="110">
        <v>6.006263636065718</v>
      </c>
      <c r="N257" s="110">
        <v>6.5392912943685451</v>
      </c>
      <c r="O257" s="110">
        <v>6.7496096294809282</v>
      </c>
      <c r="P257" s="110">
        <v>5.5413293335122518</v>
      </c>
      <c r="Q257" s="110">
        <v>5.9285088441901106</v>
      </c>
      <c r="R257" s="110">
        <v>5.8162599853867638</v>
      </c>
      <c r="S257" s="110">
        <v>6.0929797797137049</v>
      </c>
      <c r="T257" s="110">
        <v>6.0462999917666078</v>
      </c>
      <c r="U257" s="110">
        <v>5.9210038135202776</v>
      </c>
      <c r="V257" s="110">
        <v>6.1142190276015027</v>
      </c>
      <c r="W257" s="110">
        <v>5.7109411469720728</v>
      </c>
      <c r="X257" s="110">
        <v>6.4070940475909639</v>
      </c>
      <c r="Y257" s="110">
        <v>5.848339146423057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1.560983257623302</v>
      </c>
      <c r="C259" s="118">
        <f t="shared" si="103"/>
        <v>1.4781724426707519</v>
      </c>
      <c r="D259" s="118">
        <f t="shared" si="103"/>
        <v>1.4855864128892464</v>
      </c>
      <c r="E259" s="118">
        <f t="shared" si="103"/>
        <v>1.3826406706626184</v>
      </c>
      <c r="F259" s="118">
        <f t="shared" si="103"/>
        <v>1.3649361831216966</v>
      </c>
      <c r="G259" s="118">
        <f t="shared" si="103"/>
        <v>1.3034675787310737</v>
      </c>
      <c r="H259" s="118">
        <f t="shared" si="103"/>
        <v>1.2255439211340622</v>
      </c>
      <c r="I259" s="118">
        <f t="shared" si="103"/>
        <v>1.2424744940816297</v>
      </c>
      <c r="J259" s="118">
        <f t="shared" si="103"/>
        <v>1.1077053936807215</v>
      </c>
      <c r="K259" s="118">
        <f t="shared" si="103"/>
        <v>1.0728229565282346</v>
      </c>
      <c r="L259" s="118">
        <f t="shared" si="103"/>
        <v>1.0486989923973473</v>
      </c>
      <c r="M259" s="118">
        <f t="shared" si="103"/>
        <v>1.0510458551051964</v>
      </c>
      <c r="N259" s="118">
        <f t="shared" si="103"/>
        <v>0.98235702339789399</v>
      </c>
      <c r="O259" s="118">
        <f t="shared" si="103"/>
        <v>0.93667019137303476</v>
      </c>
      <c r="P259" s="118">
        <f t="shared" si="103"/>
        <v>0.91102159800685822</v>
      </c>
      <c r="Q259" s="118">
        <f t="shared" si="103"/>
        <v>0.86790561638505881</v>
      </c>
      <c r="R259" s="118">
        <f t="shared" ref="R259:V259" si="104">R260+R262+R264+R273</f>
        <v>0.75710501172003786</v>
      </c>
      <c r="S259" s="118">
        <f t="shared" si="104"/>
        <v>0.7711131869292569</v>
      </c>
      <c r="T259" s="118">
        <f t="shared" si="104"/>
        <v>0.7209101173478234</v>
      </c>
      <c r="U259" s="118">
        <f t="shared" si="104"/>
        <v>0.68801500357000289</v>
      </c>
      <c r="V259" s="118">
        <f t="shared" si="104"/>
        <v>0.69637667989075847</v>
      </c>
      <c r="W259" s="118">
        <f t="shared" ref="W259:Y259" si="105">W260+W262+W264+W273</f>
        <v>0.62123204838578017</v>
      </c>
      <c r="X259" s="118">
        <f t="shared" si="105"/>
        <v>0.49659492565949087</v>
      </c>
      <c r="Y259" s="118">
        <f t="shared" si="105"/>
        <v>0.40930452593582117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0.43613831136461023</v>
      </c>
      <c r="C264" s="123">
        <v>0.41703794222578372</v>
      </c>
      <c r="D264" s="123">
        <v>0.4063543944949724</v>
      </c>
      <c r="E264" s="123">
        <v>0.37350257098210471</v>
      </c>
      <c r="F264" s="123">
        <v>0.36512950351935503</v>
      </c>
      <c r="G264" s="123">
        <v>0.34358358954863832</v>
      </c>
      <c r="H264" s="123">
        <v>0.31043674239778529</v>
      </c>
      <c r="I264" s="123">
        <v>0.30209228514227421</v>
      </c>
      <c r="J264" s="123">
        <v>0.26053082635124969</v>
      </c>
      <c r="K264" s="123">
        <v>0.24606235212319408</v>
      </c>
      <c r="L264" s="123">
        <v>0.23360377380782982</v>
      </c>
      <c r="M264" s="123">
        <v>0.22591880100636641</v>
      </c>
      <c r="N264" s="123">
        <v>0.19436134022785237</v>
      </c>
      <c r="O264" s="123">
        <v>0.17159544173572761</v>
      </c>
      <c r="P264" s="123">
        <v>0.15964162850862371</v>
      </c>
      <c r="Q264" s="123">
        <v>0.14888133914799953</v>
      </c>
      <c r="R264" s="123">
        <v>0.14219892662658143</v>
      </c>
      <c r="S264" s="123">
        <v>0.14265352401127862</v>
      </c>
      <c r="T264" s="123">
        <v>0.13710266649412056</v>
      </c>
      <c r="U264" s="123">
        <v>0.1278957004120802</v>
      </c>
      <c r="V264" s="123">
        <v>0.12475525951783813</v>
      </c>
      <c r="W264" s="123">
        <v>0.12595034602931371</v>
      </c>
      <c r="X264" s="123">
        <v>7.5642212985868554E-2</v>
      </c>
      <c r="Y264" s="123">
        <v>6.2015951891117929E-2</v>
      </c>
      <c r="DA264" s="130" t="s">
        <v>3239</v>
      </c>
    </row>
    <row r="265" spans="1:105" ht="12" customHeight="1" x14ac:dyDescent="0.25">
      <c r="A265" s="97" t="s">
        <v>124</v>
      </c>
      <c r="B265" s="99">
        <v>3.8440293764198734</v>
      </c>
      <c r="C265" s="99">
        <v>3.7117234714883591</v>
      </c>
      <c r="D265" s="99">
        <v>3.8285276777485167</v>
      </c>
      <c r="E265" s="99">
        <v>3.7336111527083871</v>
      </c>
      <c r="F265" s="99">
        <v>3.7967088015590136</v>
      </c>
      <c r="G265" s="99">
        <v>3.6912281319373745</v>
      </c>
      <c r="H265" s="99">
        <v>3.5801622539599731</v>
      </c>
      <c r="I265" s="99">
        <v>3.7079642375658768</v>
      </c>
      <c r="J265" s="99">
        <v>3.4906284894015336</v>
      </c>
      <c r="K265" s="99">
        <v>3.5240540969401946</v>
      </c>
      <c r="L265" s="99">
        <v>3.7124483969369546</v>
      </c>
      <c r="M265" s="99">
        <v>3.9955168521242865</v>
      </c>
      <c r="N265" s="99">
        <v>3.962589590994809</v>
      </c>
      <c r="O265" s="99">
        <v>3.9275563884645623</v>
      </c>
      <c r="P265" s="99">
        <v>3.8893633492966133</v>
      </c>
      <c r="Q265" s="99">
        <v>3.8091709670266556</v>
      </c>
      <c r="R265" s="99">
        <v>3.788584003620338</v>
      </c>
      <c r="S265" s="99">
        <v>3.9288383901257777</v>
      </c>
      <c r="T265" s="99">
        <v>3.8819877786979542</v>
      </c>
      <c r="U265" s="99">
        <v>3.7137876787421709</v>
      </c>
      <c r="V265" s="99">
        <v>3.7559307152341059</v>
      </c>
      <c r="W265" s="99">
        <v>4.0376385649603774</v>
      </c>
      <c r="X265" s="99">
        <v>2.7238757138384808</v>
      </c>
      <c r="Y265" s="99">
        <v>2.4060326946693427</v>
      </c>
      <c r="DA265" s="63" t="s">
        <v>3240</v>
      </c>
    </row>
    <row r="266" spans="1:105" ht="12" customHeight="1" x14ac:dyDescent="0.25">
      <c r="A266" s="97" t="s">
        <v>123</v>
      </c>
      <c r="B266" s="99">
        <v>0.97140459348003139</v>
      </c>
      <c r="C266" s="99">
        <v>0.88932558843364407</v>
      </c>
      <c r="D266" s="99">
        <v>0.83784467893305481</v>
      </c>
      <c r="E266" s="99">
        <v>0.90666951134834561</v>
      </c>
      <c r="F266" s="99">
        <v>0.89199761926288845</v>
      </c>
      <c r="G266" s="99">
        <v>0.78721660599746701</v>
      </c>
      <c r="H266" s="99">
        <v>0.72255023100690452</v>
      </c>
      <c r="I266" s="99">
        <v>0.90269935464511453</v>
      </c>
      <c r="J266" s="99">
        <v>0.7810949783871286</v>
      </c>
      <c r="K266" s="99">
        <v>0.71809862994956652</v>
      </c>
      <c r="L266" s="99">
        <v>1.6499120879688423</v>
      </c>
      <c r="M266" s="99">
        <v>0.78357832292782392</v>
      </c>
      <c r="N266" s="99">
        <v>1.0120875815267418</v>
      </c>
      <c r="O266" s="99">
        <v>1.0626015009773782</v>
      </c>
      <c r="P266" s="99">
        <v>0.74963319734595857</v>
      </c>
      <c r="Q266" s="99">
        <v>0.84896861622890296</v>
      </c>
      <c r="R266" s="99">
        <v>0.79222073622453393</v>
      </c>
      <c r="S266" s="99">
        <v>0.91112861069702755</v>
      </c>
      <c r="T266" s="99">
        <v>0.88268804092416231</v>
      </c>
      <c r="U266" s="99">
        <v>0.77369019020516261</v>
      </c>
      <c r="V266" s="99">
        <v>0.81164569531942399</v>
      </c>
      <c r="W266" s="99">
        <v>0.89296651064405252</v>
      </c>
      <c r="X266" s="99">
        <v>0.22857919598285553</v>
      </c>
      <c r="Y266" s="99">
        <v>0.16020150199567962</v>
      </c>
      <c r="DA266" s="63" t="s">
        <v>3241</v>
      </c>
    </row>
    <row r="267" spans="1:105" ht="12" customHeight="1" x14ac:dyDescent="0.25">
      <c r="A267" s="100" t="s">
        <v>50</v>
      </c>
      <c r="B267" s="102">
        <v>0.97140459348003139</v>
      </c>
      <c r="C267" s="102">
        <v>0.88932558843364407</v>
      </c>
      <c r="D267" s="102">
        <v>0.83784467893305481</v>
      </c>
      <c r="E267" s="102">
        <v>0.90666951134834561</v>
      </c>
      <c r="F267" s="102">
        <v>0.89199761926288845</v>
      </c>
      <c r="G267" s="102">
        <v>0.78721660599746701</v>
      </c>
      <c r="H267" s="102">
        <v>0.72255023100690452</v>
      </c>
      <c r="I267" s="102">
        <v>0.90269935464511453</v>
      </c>
      <c r="J267" s="102">
        <v>0.7810949783871286</v>
      </c>
      <c r="K267" s="102">
        <v>0.71809862994956652</v>
      </c>
      <c r="L267" s="102">
        <v>1.6499120879688423</v>
      </c>
      <c r="M267" s="102">
        <v>0.78357832292782392</v>
      </c>
      <c r="N267" s="102">
        <v>1.0120875815267418</v>
      </c>
      <c r="O267" s="102">
        <v>1.0626015009773782</v>
      </c>
      <c r="P267" s="102">
        <v>0.74963319734595857</v>
      </c>
      <c r="Q267" s="102">
        <v>0.84896861622890296</v>
      </c>
      <c r="R267" s="102">
        <v>0.79222073622453393</v>
      </c>
      <c r="S267" s="102">
        <v>0.91112861069702755</v>
      </c>
      <c r="T267" s="102">
        <v>0.88268804092416231</v>
      </c>
      <c r="U267" s="102">
        <v>0.77369019020516261</v>
      </c>
      <c r="V267" s="102">
        <v>0.81164569531942399</v>
      </c>
      <c r="W267" s="102">
        <v>0.89296651064405252</v>
      </c>
      <c r="X267" s="102">
        <v>0.22857919598285553</v>
      </c>
      <c r="Y267" s="102">
        <v>0.16020150199567962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1.1248449462586918</v>
      </c>
      <c r="C273" s="123">
        <v>1.0611345004449682</v>
      </c>
      <c r="D273" s="123">
        <v>1.0792320183942741</v>
      </c>
      <c r="E273" s="123">
        <v>1.0091380996805137</v>
      </c>
      <c r="F273" s="123">
        <v>0.99980667960234171</v>
      </c>
      <c r="G273" s="123">
        <v>0.95988398918243534</v>
      </c>
      <c r="H273" s="123">
        <v>0.91510717873627689</v>
      </c>
      <c r="I273" s="123">
        <v>0.94038220893935542</v>
      </c>
      <c r="J273" s="123">
        <v>0.84717456732947194</v>
      </c>
      <c r="K273" s="123">
        <v>0.8267606044050404</v>
      </c>
      <c r="L273" s="123">
        <v>0.8150952185895175</v>
      </c>
      <c r="M273" s="123">
        <v>0.82512705409883003</v>
      </c>
      <c r="N273" s="123">
        <v>0.78799568317004165</v>
      </c>
      <c r="O273" s="123">
        <v>0.76507474963730715</v>
      </c>
      <c r="P273" s="123">
        <v>0.75137996949823449</v>
      </c>
      <c r="Q273" s="123">
        <v>0.71902427723705931</v>
      </c>
      <c r="R273" s="123">
        <v>0.61490608509345646</v>
      </c>
      <c r="S273" s="123">
        <v>0.62845966291797828</v>
      </c>
      <c r="T273" s="123">
        <v>0.58380745085370289</v>
      </c>
      <c r="U273" s="123">
        <v>0.56011930315792269</v>
      </c>
      <c r="V273" s="123">
        <v>0.5716214203729203</v>
      </c>
      <c r="W273" s="123">
        <v>0.49528170235646646</v>
      </c>
      <c r="X273" s="123">
        <v>0.42095271267362233</v>
      </c>
      <c r="Y273" s="123">
        <v>0.34728857404470326</v>
      </c>
      <c r="DA273" s="130" t="s">
        <v>3248</v>
      </c>
    </row>
    <row r="274" spans="1:105" ht="12" customHeight="1" x14ac:dyDescent="0.25">
      <c r="A274" s="97" t="s">
        <v>50</v>
      </c>
      <c r="B274" s="99">
        <v>2.46377147512634</v>
      </c>
      <c r="C274" s="99">
        <v>2.3579161755442417</v>
      </c>
      <c r="D274" s="99">
        <v>2.4010133049280666</v>
      </c>
      <c r="E274" s="99">
        <v>2.250977286228546</v>
      </c>
      <c r="F274" s="99">
        <v>2.201875689894699</v>
      </c>
      <c r="G274" s="99">
        <v>2.1382684886291221</v>
      </c>
      <c r="H274" s="99">
        <v>2.1237567563367836</v>
      </c>
      <c r="I274" s="99">
        <v>2.2451874085399623</v>
      </c>
      <c r="J274" s="99">
        <v>2.1063430739860194</v>
      </c>
      <c r="K274" s="99">
        <v>2.1302061455422705</v>
      </c>
      <c r="L274" s="99">
        <v>2.1847366207807766</v>
      </c>
      <c r="M274" s="99">
        <v>2.2834434868395146</v>
      </c>
      <c r="N274" s="99">
        <v>2.286793244861522</v>
      </c>
      <c r="O274" s="99">
        <v>2.2762067100169268</v>
      </c>
      <c r="P274" s="99">
        <v>2.2748886762445246</v>
      </c>
      <c r="Q274" s="99">
        <v>2.2483804994126486</v>
      </c>
      <c r="R274" s="99">
        <v>2.056999453254611</v>
      </c>
      <c r="S274" s="99">
        <v>2.2258942508162973</v>
      </c>
      <c r="T274" s="99">
        <v>2.1719100222733418</v>
      </c>
      <c r="U274" s="99">
        <v>2.165247104517587</v>
      </c>
      <c r="V274" s="99">
        <v>2.3411823025539116</v>
      </c>
      <c r="W274" s="99">
        <v>2.2257517001960694</v>
      </c>
      <c r="X274" s="99">
        <v>2.2062327158097457</v>
      </c>
      <c r="Y274" s="99">
        <v>2.0506963054564449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131.46899624222132</v>
      </c>
      <c r="D279" s="117">
        <f t="shared" si="108"/>
        <v>154.75931904111798</v>
      </c>
      <c r="E279" s="117">
        <f t="shared" si="108"/>
        <v>155.92140074356388</v>
      </c>
      <c r="F279" s="117">
        <f t="shared" si="108"/>
        <v>129.71282075383482</v>
      </c>
      <c r="G279" s="117">
        <f t="shared" si="108"/>
        <v>60.81784632378519</v>
      </c>
      <c r="H279" s="117">
        <f t="shared" si="108"/>
        <v>129.05187811632993</v>
      </c>
      <c r="I279" s="117">
        <f t="shared" si="108"/>
        <v>101.96644699014608</v>
      </c>
      <c r="J279" s="117">
        <f t="shared" si="108"/>
        <v>145.1246483386164</v>
      </c>
      <c r="K279" s="117">
        <f t="shared" si="108"/>
        <v>68.462166007595556</v>
      </c>
      <c r="L279" s="117">
        <f t="shared" si="108"/>
        <v>115.54161141893593</v>
      </c>
      <c r="M279" s="117">
        <f t="shared" si="108"/>
        <v>49.843319808246875</v>
      </c>
      <c r="N279" s="117">
        <f t="shared" si="108"/>
        <v>103.93431418425311</v>
      </c>
      <c r="O279" s="117">
        <f t="shared" si="108"/>
        <v>109.4426759609222</v>
      </c>
      <c r="P279" s="117">
        <f t="shared" si="108"/>
        <v>80.477982501952795</v>
      </c>
      <c r="Q279" s="117">
        <f t="shared" si="108"/>
        <v>95.129502042384019</v>
      </c>
      <c r="R279" s="117">
        <f t="shared" ref="R279:V279" si="109">R280+R282+R284+R293</f>
        <v>103.2385414380385</v>
      </c>
      <c r="S279" s="117">
        <f t="shared" si="109"/>
        <v>80.907715494009636</v>
      </c>
      <c r="T279" s="117">
        <f t="shared" si="109"/>
        <v>56.779241484547953</v>
      </c>
      <c r="U279" s="117">
        <f t="shared" si="109"/>
        <v>47.994186985472965</v>
      </c>
      <c r="V279" s="117">
        <f t="shared" si="109"/>
        <v>42.48329156416056</v>
      </c>
      <c r="W279" s="117">
        <f t="shared" ref="W279:Y279" si="110">W280+W282+W284+W293</f>
        <v>44.818466596077393</v>
      </c>
      <c r="X279" s="117">
        <f t="shared" si="110"/>
        <v>44.449356969521979</v>
      </c>
      <c r="Y279" s="117">
        <f t="shared" si="110"/>
        <v>32.397498079839892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112.03273303642035</v>
      </c>
      <c r="D280" s="122">
        <f t="shared" si="111"/>
        <v>129.89548958441657</v>
      </c>
      <c r="E280" s="122">
        <f t="shared" si="111"/>
        <v>132.2070377473064</v>
      </c>
      <c r="F280" s="122">
        <f t="shared" si="111"/>
        <v>111.60946765362822</v>
      </c>
      <c r="G280" s="122">
        <f t="shared" si="111"/>
        <v>51.704454893784778</v>
      </c>
      <c r="H280" s="122">
        <f t="shared" si="111"/>
        <v>109.20820765992133</v>
      </c>
      <c r="I280" s="122">
        <f t="shared" si="111"/>
        <v>84.4944162565087</v>
      </c>
      <c r="J280" s="122">
        <f t="shared" si="111"/>
        <v>122.19582809825208</v>
      </c>
      <c r="K280" s="122">
        <f t="shared" si="111"/>
        <v>57.714143307150614</v>
      </c>
      <c r="L280" s="122">
        <f t="shared" si="111"/>
        <v>97.428015362712088</v>
      </c>
      <c r="M280" s="122">
        <f t="shared" si="111"/>
        <v>39.626004359125631</v>
      </c>
      <c r="N280" s="122">
        <f t="shared" si="111"/>
        <v>84.441827713641615</v>
      </c>
      <c r="O280" s="122">
        <f t="shared" si="111"/>
        <v>89.305620237521254</v>
      </c>
      <c r="P280" s="122">
        <f t="shared" si="111"/>
        <v>63.082216078693406</v>
      </c>
      <c r="Q280" s="122">
        <f t="shared" si="111"/>
        <v>74.731605837811898</v>
      </c>
      <c r="R280" s="122">
        <f t="shared" si="111"/>
        <v>82.002235206415662</v>
      </c>
      <c r="S280" s="122">
        <f t="shared" si="111"/>
        <v>62.330041117530584</v>
      </c>
      <c r="T280" s="122">
        <f t="shared" si="111"/>
        <v>42.814949634412173</v>
      </c>
      <c r="U280" s="122">
        <f t="shared" si="111"/>
        <v>35.288033064269484</v>
      </c>
      <c r="V280" s="122">
        <f t="shared" si="111"/>
        <v>29.732900188256941</v>
      </c>
      <c r="W280" s="122">
        <f t="shared" si="111"/>
        <v>32.696388941914201</v>
      </c>
      <c r="X280" s="122">
        <f t="shared" si="111"/>
        <v>33.00917725052399</v>
      </c>
      <c r="Y280" s="122">
        <f t="shared" si="111"/>
        <v>23.863880085040087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112.03273303642035</v>
      </c>
      <c r="D281" s="98">
        <v>129.89548958441657</v>
      </c>
      <c r="E281" s="98">
        <v>132.2070377473064</v>
      </c>
      <c r="F281" s="98">
        <v>111.60946765362822</v>
      </c>
      <c r="G281" s="98">
        <v>51.704454893784778</v>
      </c>
      <c r="H281" s="98">
        <v>109.20820765992133</v>
      </c>
      <c r="I281" s="98">
        <v>84.4944162565087</v>
      </c>
      <c r="J281" s="98">
        <v>122.19582809825208</v>
      </c>
      <c r="K281" s="98">
        <v>57.714143307150614</v>
      </c>
      <c r="L281" s="98">
        <v>97.428015362712088</v>
      </c>
      <c r="M281" s="98">
        <v>39.626004359125631</v>
      </c>
      <c r="N281" s="98">
        <v>84.441827713641615</v>
      </c>
      <c r="O281" s="98">
        <v>89.305620237521254</v>
      </c>
      <c r="P281" s="98">
        <v>63.082216078693406</v>
      </c>
      <c r="Q281" s="98">
        <v>74.731605837811898</v>
      </c>
      <c r="R281" s="98">
        <v>82.002235206415662</v>
      </c>
      <c r="S281" s="98">
        <v>62.330041117530584</v>
      </c>
      <c r="T281" s="98">
        <v>42.814949634412173</v>
      </c>
      <c r="U281" s="98">
        <v>35.288033064269484</v>
      </c>
      <c r="V281" s="98">
        <v>29.732900188256941</v>
      </c>
      <c r="W281" s="98">
        <v>32.696388941914201</v>
      </c>
      <c r="X281" s="98">
        <v>33.00917725052399</v>
      </c>
      <c r="Y281" s="98">
        <v>23.863880085040087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0.17948351215305022</v>
      </c>
      <c r="D282" s="122">
        <f t="shared" si="112"/>
        <v>0.55446850540094095</v>
      </c>
      <c r="E282" s="122">
        <f t="shared" si="112"/>
        <v>0.3404078799012456</v>
      </c>
      <c r="F282" s="122">
        <f t="shared" si="112"/>
        <v>0.10785708920462511</v>
      </c>
      <c r="G282" s="122">
        <f t="shared" si="112"/>
        <v>6.5148715112187117E-2</v>
      </c>
      <c r="H282" s="122">
        <f t="shared" si="112"/>
        <v>0.23063151171504262</v>
      </c>
      <c r="I282" s="122">
        <f t="shared" si="112"/>
        <v>4.3731544439439288E-2</v>
      </c>
      <c r="J282" s="122">
        <f t="shared" si="112"/>
        <v>0.28967701534189755</v>
      </c>
      <c r="K282" s="122">
        <f t="shared" si="112"/>
        <v>0.5293684999598206</v>
      </c>
      <c r="L282" s="122">
        <f t="shared" si="112"/>
        <v>0.46552127354285056</v>
      </c>
      <c r="M282" s="122">
        <f t="shared" si="112"/>
        <v>0.17833758237852559</v>
      </c>
      <c r="N282" s="122">
        <f t="shared" si="112"/>
        <v>0.27938273755506199</v>
      </c>
      <c r="O282" s="122">
        <f t="shared" si="112"/>
        <v>0.52067107316701378</v>
      </c>
      <c r="P282" s="122">
        <f t="shared" si="112"/>
        <v>0.21872156240937288</v>
      </c>
      <c r="Q282" s="122">
        <f t="shared" si="112"/>
        <v>0.37986709711384536</v>
      </c>
      <c r="R282" s="122">
        <f t="shared" si="112"/>
        <v>1.2087924360952849</v>
      </c>
      <c r="S282" s="122">
        <f t="shared" si="112"/>
        <v>1.1903027103439694</v>
      </c>
      <c r="T282" s="122">
        <f t="shared" si="112"/>
        <v>0.70339837531607574</v>
      </c>
      <c r="U282" s="122">
        <f t="shared" si="112"/>
        <v>1.3372041994463952</v>
      </c>
      <c r="V282" s="122">
        <f t="shared" si="112"/>
        <v>0.6562518243297627</v>
      </c>
      <c r="W282" s="122">
        <f t="shared" si="112"/>
        <v>1.5125269158125936</v>
      </c>
      <c r="X282" s="122">
        <f t="shared" si="112"/>
        <v>0.22645317689938677</v>
      </c>
      <c r="Y282" s="122">
        <f t="shared" si="112"/>
        <v>0.1286421638736098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0.17948351215305022</v>
      </c>
      <c r="D283" s="98">
        <v>0.55446850540094095</v>
      </c>
      <c r="E283" s="98">
        <v>0.3404078799012456</v>
      </c>
      <c r="F283" s="98">
        <v>0.10785708920462511</v>
      </c>
      <c r="G283" s="98">
        <v>6.5148715112187117E-2</v>
      </c>
      <c r="H283" s="98">
        <v>0.23063151171504262</v>
      </c>
      <c r="I283" s="98">
        <v>4.3731544439439288E-2</v>
      </c>
      <c r="J283" s="98">
        <v>0.28967701534189755</v>
      </c>
      <c r="K283" s="98">
        <v>0.5293684999598206</v>
      </c>
      <c r="L283" s="98">
        <v>0.46552127354285056</v>
      </c>
      <c r="M283" s="98">
        <v>0.17833758237852559</v>
      </c>
      <c r="N283" s="98">
        <v>0.27938273755506199</v>
      </c>
      <c r="O283" s="98">
        <v>0.52067107316701378</v>
      </c>
      <c r="P283" s="98">
        <v>0.21872156240937288</v>
      </c>
      <c r="Q283" s="98">
        <v>0.37986709711384536</v>
      </c>
      <c r="R283" s="98">
        <v>1.2087924360952849</v>
      </c>
      <c r="S283" s="98">
        <v>1.1903027103439694</v>
      </c>
      <c r="T283" s="98">
        <v>0.70339837531607574</v>
      </c>
      <c r="U283" s="98">
        <v>1.3372041994463952</v>
      </c>
      <c r="V283" s="98">
        <v>0.6562518243297627</v>
      </c>
      <c r="W283" s="98">
        <v>1.5125269158125936</v>
      </c>
      <c r="X283" s="98">
        <v>0.22645317689938677</v>
      </c>
      <c r="Y283" s="98">
        <v>0.1286421638736098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11.679761326504863</v>
      </c>
      <c r="D284" s="122">
        <v>14.621611289079313</v>
      </c>
      <c r="E284" s="122">
        <v>14.522211210837721</v>
      </c>
      <c r="F284" s="122">
        <v>11.554216062425256</v>
      </c>
      <c r="G284" s="122">
        <v>5.6448203012699434</v>
      </c>
      <c r="H284" s="122">
        <v>12.323352026399807</v>
      </c>
      <c r="I284" s="122">
        <v>10.760974618473792</v>
      </c>
      <c r="J284" s="122">
        <v>14.031560033241998</v>
      </c>
      <c r="K284" s="122">
        <v>6.5824027532635405</v>
      </c>
      <c r="L284" s="122">
        <v>10.810022997351521</v>
      </c>
      <c r="M284" s="122">
        <v>6.3199568275828257</v>
      </c>
      <c r="N284" s="122">
        <v>12.212280219057179</v>
      </c>
      <c r="O284" s="122">
        <v>12.588454368324619</v>
      </c>
      <c r="P284" s="122">
        <v>10.999156141000896</v>
      </c>
      <c r="Q284" s="122">
        <v>12.843771978850098</v>
      </c>
      <c r="R284" s="122">
        <v>13.123563940361985</v>
      </c>
      <c r="S284" s="122">
        <v>11.385119381297319</v>
      </c>
      <c r="T284" s="122">
        <v>8.7089334475775892</v>
      </c>
      <c r="U284" s="122">
        <v>7.4737454094469742</v>
      </c>
      <c r="V284" s="122">
        <v>7.9891792767606997</v>
      </c>
      <c r="W284" s="122">
        <v>7.136653270421923</v>
      </c>
      <c r="X284" s="122">
        <v>6.5426925047833961</v>
      </c>
      <c r="Y284" s="122">
        <v>4.9031157424544629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1.3769313174729167</v>
      </c>
      <c r="D285" s="98">
        <v>1.3254591470709665</v>
      </c>
      <c r="E285" s="98">
        <v>1.2039064772026322</v>
      </c>
      <c r="F285" s="98">
        <v>1.1125718514070193</v>
      </c>
      <c r="G285" s="98">
        <v>0.60293765399872412</v>
      </c>
      <c r="H285" s="98">
        <v>1.0304288474325232</v>
      </c>
      <c r="I285" s="98">
        <v>0.76438071444890576</v>
      </c>
      <c r="J285" s="98">
        <v>0.59806017563813396</v>
      </c>
      <c r="K285" s="98">
        <v>0.43801952375952952</v>
      </c>
      <c r="L285" s="98">
        <v>0.47461450119380749</v>
      </c>
      <c r="M285" s="98">
        <v>0.27974327996613541</v>
      </c>
      <c r="N285" s="98">
        <v>0.46100861455821684</v>
      </c>
      <c r="O285" s="98">
        <v>0.48347693201292236</v>
      </c>
      <c r="P285" s="98">
        <v>0.43971390026890628</v>
      </c>
      <c r="Q285" s="98">
        <v>0.46704603481836943</v>
      </c>
      <c r="R285" s="98">
        <v>0.44866042057967653</v>
      </c>
      <c r="S285" s="98">
        <v>0.41605138348967913</v>
      </c>
      <c r="T285" s="98">
        <v>0.27669910910330037</v>
      </c>
      <c r="U285" s="98">
        <v>0.23381818834922313</v>
      </c>
      <c r="V285" s="98">
        <v>0.22744910910955882</v>
      </c>
      <c r="W285" s="98">
        <v>0.18163268577941583</v>
      </c>
      <c r="X285" s="98">
        <v>8.0061072927742394E-2</v>
      </c>
      <c r="Y285" s="98">
        <v>0.10229812756400174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3.4032335773864542E-4</v>
      </c>
      <c r="D286" s="98">
        <v>3.4986977449849279E-4</v>
      </c>
      <c r="E286" s="98">
        <v>1.7403455683656966E-4</v>
      </c>
      <c r="F286" s="98">
        <v>3.5582062350523433E-4</v>
      </c>
      <c r="G286" s="98">
        <v>2.589527211584304E-4</v>
      </c>
      <c r="H286" s="98">
        <v>4.2179848027225076E-4</v>
      </c>
      <c r="I286" s="98">
        <v>8.0961002233812039E-4</v>
      </c>
      <c r="J286" s="98">
        <v>2.5317964575175287E-4</v>
      </c>
      <c r="K286" s="98">
        <v>5.093346763202657E-4</v>
      </c>
      <c r="L286" s="98">
        <v>1.0049050458635395E-3</v>
      </c>
      <c r="M286" s="98">
        <v>4.8525108293146217E-4</v>
      </c>
      <c r="N286" s="98">
        <v>0</v>
      </c>
      <c r="O286" s="98">
        <v>0</v>
      </c>
      <c r="P286" s="98">
        <v>8.7294809932921143E-4</v>
      </c>
      <c r="Q286" s="98">
        <v>3.8999187571379425E-4</v>
      </c>
      <c r="R286" s="98">
        <v>6.9114406465554295E-4</v>
      </c>
      <c r="S286" s="98">
        <v>6.3450487638618295E-4</v>
      </c>
      <c r="T286" s="98">
        <v>5.3358147442330271E-4</v>
      </c>
      <c r="U286" s="98">
        <v>3.1090395585588822E-4</v>
      </c>
      <c r="V286" s="98">
        <v>1.0691441407463343E-4</v>
      </c>
      <c r="W286" s="98">
        <v>5.846534730271709E-4</v>
      </c>
      <c r="X286" s="98">
        <v>3.0982061342214602E-4</v>
      </c>
      <c r="Y286" s="98">
        <v>1.3791677271446826E-4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1.1340603888853121E-4</v>
      </c>
      <c r="D287" s="101">
        <v>1.0745011344903236E-4</v>
      </c>
      <c r="E287" s="101">
        <v>5.8380274730428362E-5</v>
      </c>
      <c r="F287" s="101">
        <v>1.1582852509469996E-4</v>
      </c>
      <c r="G287" s="101">
        <v>7.7334725501774571E-5</v>
      </c>
      <c r="H287" s="101">
        <v>1.1961953417204955E-4</v>
      </c>
      <c r="I287" s="101">
        <v>2.7069762033046308E-4</v>
      </c>
      <c r="J287" s="101">
        <v>7.8292769441868918E-5</v>
      </c>
      <c r="K287" s="101">
        <v>1.4441318190388554E-4</v>
      </c>
      <c r="L287" s="101">
        <v>5.5549924377093225E-4</v>
      </c>
      <c r="M287" s="101">
        <v>1.312514010447076E-4</v>
      </c>
      <c r="N287" s="101">
        <v>0</v>
      </c>
      <c r="O287" s="101">
        <v>0</v>
      </c>
      <c r="P287" s="101">
        <v>2.1514770569744081E-4</v>
      </c>
      <c r="Q287" s="101">
        <v>1.0712246858791934E-4</v>
      </c>
      <c r="R287" s="101">
        <v>1.770084039754217E-4</v>
      </c>
      <c r="S287" s="101">
        <v>1.7892872971744331E-4</v>
      </c>
      <c r="T287" s="101">
        <v>1.4759448613304348E-4</v>
      </c>
      <c r="U287" s="101">
        <v>7.8088828081092522E-5</v>
      </c>
      <c r="V287" s="101">
        <v>2.7137082795025645E-5</v>
      </c>
      <c r="W287" s="101">
        <v>1.5079451173370789E-4</v>
      </c>
      <c r="X287" s="101">
        <v>3.1230973412653946E-5</v>
      </c>
      <c r="Y287" s="101">
        <v>1.1030509662717338E-5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2.2691731885011421E-4</v>
      </c>
      <c r="D288" s="104">
        <v>2.4241966104946043E-4</v>
      </c>
      <c r="E288" s="104">
        <v>1.156542821061413E-4</v>
      </c>
      <c r="F288" s="104">
        <v>2.3999209841053438E-4</v>
      </c>
      <c r="G288" s="104">
        <v>1.8161799565665586E-4</v>
      </c>
      <c r="H288" s="104">
        <v>3.0217894610020123E-4</v>
      </c>
      <c r="I288" s="104">
        <v>5.3891240200765731E-4</v>
      </c>
      <c r="J288" s="104">
        <v>1.7488687630988397E-4</v>
      </c>
      <c r="K288" s="104">
        <v>3.6492149441638016E-4</v>
      </c>
      <c r="L288" s="104">
        <v>4.4940580209260717E-4</v>
      </c>
      <c r="M288" s="104">
        <v>3.539996818867546E-4</v>
      </c>
      <c r="N288" s="104">
        <v>0</v>
      </c>
      <c r="O288" s="104">
        <v>0</v>
      </c>
      <c r="P288" s="104">
        <v>6.5780039363177057E-4</v>
      </c>
      <c r="Q288" s="104">
        <v>2.8286940712587489E-4</v>
      </c>
      <c r="R288" s="104">
        <v>5.1413566068012127E-4</v>
      </c>
      <c r="S288" s="104">
        <v>4.5557614666873967E-4</v>
      </c>
      <c r="T288" s="104">
        <v>3.859869882902592E-4</v>
      </c>
      <c r="U288" s="104">
        <v>2.3281512777479569E-4</v>
      </c>
      <c r="V288" s="104">
        <v>7.9777331279607782E-5</v>
      </c>
      <c r="W288" s="104">
        <v>4.3385896129346304E-4</v>
      </c>
      <c r="X288" s="104">
        <v>2.7858964000949206E-4</v>
      </c>
      <c r="Y288" s="104">
        <v>1.2688626305175092E-4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10.048184221413745</v>
      </c>
      <c r="D289" s="101">
        <v>13.018993567486573</v>
      </c>
      <c r="E289" s="101">
        <v>12.928643243843712</v>
      </c>
      <c r="F289" s="101">
        <v>10.11617187113594</v>
      </c>
      <c r="G289" s="101">
        <v>4.8474663550004813</v>
      </c>
      <c r="H289" s="101">
        <v>10.692364184356562</v>
      </c>
      <c r="I289" s="101">
        <v>9.1860368152507839</v>
      </c>
      <c r="J289" s="101">
        <v>12.550311702869756</v>
      </c>
      <c r="K289" s="101">
        <v>5.6523524337824878</v>
      </c>
      <c r="L289" s="101">
        <v>8.6028495261719033</v>
      </c>
      <c r="M289" s="101">
        <v>5.2746320446001027</v>
      </c>
      <c r="N289" s="101">
        <v>10.768359389497014</v>
      </c>
      <c r="O289" s="101">
        <v>11.378324153944602</v>
      </c>
      <c r="P289" s="101">
        <v>9.4862480885381419</v>
      </c>
      <c r="Q289" s="101">
        <v>11.074496050331</v>
      </c>
      <c r="R289" s="101">
        <v>11.167681696227188</v>
      </c>
      <c r="S289" s="101">
        <v>9.7439638629295686</v>
      </c>
      <c r="T289" s="101">
        <v>7.0919835840105501</v>
      </c>
      <c r="U289" s="101">
        <v>6.3351447729696675</v>
      </c>
      <c r="V289" s="101">
        <v>7.0915351148987114</v>
      </c>
      <c r="W289" s="101">
        <v>6.0263817999539757</v>
      </c>
      <c r="X289" s="101">
        <v>5.0634210652815623</v>
      </c>
      <c r="Y289" s="101">
        <v>3.9983080772516351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0.25430546426046363</v>
      </c>
      <c r="D290" s="104">
        <v>0.27680870474727487</v>
      </c>
      <c r="E290" s="104">
        <v>0.38948745523454009</v>
      </c>
      <c r="F290" s="104">
        <v>0.32511651925879226</v>
      </c>
      <c r="G290" s="104">
        <v>0.19415733954957898</v>
      </c>
      <c r="H290" s="104">
        <v>0.60013719613044836</v>
      </c>
      <c r="I290" s="104">
        <v>0.80974747875176423</v>
      </c>
      <c r="J290" s="104">
        <v>0.88293497508835717</v>
      </c>
      <c r="K290" s="104">
        <v>0.49152146104520245</v>
      </c>
      <c r="L290" s="104">
        <v>1.7315540649399463</v>
      </c>
      <c r="M290" s="104">
        <v>0.7650962519336556</v>
      </c>
      <c r="N290" s="104">
        <v>0.98291221500194736</v>
      </c>
      <c r="O290" s="104">
        <v>0.72665328236709525</v>
      </c>
      <c r="P290" s="104">
        <v>1.0723212040945178</v>
      </c>
      <c r="Q290" s="104">
        <v>1.3018399018250155</v>
      </c>
      <c r="R290" s="104">
        <v>1.5065306794904654</v>
      </c>
      <c r="S290" s="104">
        <v>1.2244696300016849</v>
      </c>
      <c r="T290" s="104">
        <v>1.3397171729893156</v>
      </c>
      <c r="U290" s="104">
        <v>0.90447154417222719</v>
      </c>
      <c r="V290" s="104">
        <v>0.6700881383383549</v>
      </c>
      <c r="W290" s="104">
        <v>0.92805413121550462</v>
      </c>
      <c r="X290" s="104">
        <v>1.3989005459606694</v>
      </c>
      <c r="Y290" s="104">
        <v>0.80237162086611158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7.8487481147955784E-2</v>
      </c>
      <c r="D291" s="98">
        <v>7.8543962945348225E-2</v>
      </c>
      <c r="E291" s="98">
        <v>0.12131082511291109</v>
      </c>
      <c r="F291" s="98">
        <v>9.8264841473684195E-2</v>
      </c>
      <c r="G291" s="98">
        <v>5.3720631056548208E-2</v>
      </c>
      <c r="H291" s="98">
        <v>0.1577087745108304</v>
      </c>
      <c r="I291" s="98">
        <v>0.25270288856102613</v>
      </c>
      <c r="J291" s="98">
        <v>0.25491711595306465</v>
      </c>
      <c r="K291" s="98">
        <v>0.12978781816289209</v>
      </c>
      <c r="L291" s="98">
        <v>0.91773853597587662</v>
      </c>
      <c r="M291" s="98">
        <v>0.19427296620621495</v>
      </c>
      <c r="N291" s="98">
        <v>0.31509252681725836</v>
      </c>
      <c r="O291" s="98">
        <v>0.24064029070473611</v>
      </c>
      <c r="P291" s="98">
        <v>0.25783267669548982</v>
      </c>
      <c r="Q291" s="98">
        <v>0.35409794370185033</v>
      </c>
      <c r="R291" s="98">
        <v>0.3844422407053969</v>
      </c>
      <c r="S291" s="98">
        <v>0.34631818490588134</v>
      </c>
      <c r="T291" s="98">
        <v>0.37363013872577178</v>
      </c>
      <c r="U291" s="98">
        <v>0.22979635161391967</v>
      </c>
      <c r="V291" s="98">
        <v>0.17210647455544056</v>
      </c>
      <c r="W291" s="98">
        <v>0.24104573293504533</v>
      </c>
      <c r="X291" s="98">
        <v>0.14172850473132587</v>
      </c>
      <c r="Y291" s="98">
        <v>6.5788402146980993E-2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0.17581798311250782</v>
      </c>
      <c r="D292" s="98">
        <v>0.19826474180192663</v>
      </c>
      <c r="E292" s="98">
        <v>0.26817663012162901</v>
      </c>
      <c r="F292" s="98">
        <v>0.22685167778510809</v>
      </c>
      <c r="G292" s="98">
        <v>0.14043670849303078</v>
      </c>
      <c r="H292" s="98">
        <v>0.44242842161961798</v>
      </c>
      <c r="I292" s="98">
        <v>0.55704459019073804</v>
      </c>
      <c r="J292" s="98">
        <v>0.62801785913529251</v>
      </c>
      <c r="K292" s="98">
        <v>0.36173364288231036</v>
      </c>
      <c r="L292" s="98">
        <v>0.81381552896406983</v>
      </c>
      <c r="M292" s="98">
        <v>0.57082328572744068</v>
      </c>
      <c r="N292" s="98">
        <v>0.66781968818468906</v>
      </c>
      <c r="O292" s="98">
        <v>0.48601299166235912</v>
      </c>
      <c r="P292" s="98">
        <v>0.81448852739902788</v>
      </c>
      <c r="Q292" s="98">
        <v>0.9477419581231652</v>
      </c>
      <c r="R292" s="98">
        <v>1.1220884387850685</v>
      </c>
      <c r="S292" s="98">
        <v>0.87815144509580356</v>
      </c>
      <c r="T292" s="98">
        <v>0.9660870342635437</v>
      </c>
      <c r="U292" s="98">
        <v>0.67467519255830755</v>
      </c>
      <c r="V292" s="98">
        <v>0.49798166378291436</v>
      </c>
      <c r="W292" s="98">
        <v>0.68700839828045934</v>
      </c>
      <c r="X292" s="98">
        <v>1.2571720412293435</v>
      </c>
      <c r="Y292" s="98">
        <v>0.73658321871913057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7.5770183671430598</v>
      </c>
      <c r="D293" s="122">
        <v>9.687749662221151</v>
      </c>
      <c r="E293" s="122">
        <v>8.8517439055185143</v>
      </c>
      <c r="F293" s="122">
        <v>6.4412799485767245</v>
      </c>
      <c r="G293" s="122">
        <v>3.40342241361828</v>
      </c>
      <c r="H293" s="122">
        <v>7.2896869182937651</v>
      </c>
      <c r="I293" s="122">
        <v>6.6673245707241477</v>
      </c>
      <c r="J293" s="122">
        <v>8.6075831917804386</v>
      </c>
      <c r="K293" s="122">
        <v>3.6362514472215852</v>
      </c>
      <c r="L293" s="122">
        <v>6.8380517853294744</v>
      </c>
      <c r="M293" s="122">
        <v>3.7190210391598875</v>
      </c>
      <c r="N293" s="122">
        <v>7.0008235139992561</v>
      </c>
      <c r="O293" s="122">
        <v>7.0279302819093212</v>
      </c>
      <c r="P293" s="122">
        <v>6.177888719849121</v>
      </c>
      <c r="Q293" s="122">
        <v>7.174257128608172</v>
      </c>
      <c r="R293" s="122">
        <v>6.9039498551655605</v>
      </c>
      <c r="S293" s="122">
        <v>6.0022522848377635</v>
      </c>
      <c r="T293" s="122">
        <v>4.5519600272421199</v>
      </c>
      <c r="U293" s="122">
        <v>3.8952043123101037</v>
      </c>
      <c r="V293" s="122">
        <v>4.1049602748131582</v>
      </c>
      <c r="W293" s="122">
        <v>3.4728974679286719</v>
      </c>
      <c r="X293" s="122">
        <v>4.6710340373152066</v>
      </c>
      <c r="Y293" s="122">
        <v>3.5018600884717332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3.5021628967452156</v>
      </c>
      <c r="D294" s="98">
        <v>4.8876777016618869</v>
      </c>
      <c r="E294" s="98">
        <v>4.342920750659137</v>
      </c>
      <c r="F294" s="98">
        <v>3.7107797610686415</v>
      </c>
      <c r="G294" s="98">
        <v>1.6214992619764952</v>
      </c>
      <c r="H294" s="98">
        <v>2.9732006297625375</v>
      </c>
      <c r="I294" s="98">
        <v>2.7506292215017059</v>
      </c>
      <c r="J294" s="98">
        <v>2.977825613614316</v>
      </c>
      <c r="K294" s="98">
        <v>1.6582164985673493</v>
      </c>
      <c r="L294" s="98">
        <v>2.6927724854127106</v>
      </c>
      <c r="M294" s="98">
        <v>1.5836875198004103</v>
      </c>
      <c r="N294" s="98">
        <v>2.5032381313343217</v>
      </c>
      <c r="O294" s="98">
        <v>2.4868087806322858</v>
      </c>
      <c r="P294" s="98">
        <v>2.3751295773920598</v>
      </c>
      <c r="Q294" s="98">
        <v>2.398595174788849</v>
      </c>
      <c r="R294" s="98">
        <v>1.7220126438215675</v>
      </c>
      <c r="S294" s="98">
        <v>1.7559037091108685</v>
      </c>
      <c r="T294" s="98">
        <v>1.3888451558051764</v>
      </c>
      <c r="U294" s="98">
        <v>1.2406728487517065</v>
      </c>
      <c r="V294" s="98">
        <v>1.1318821554583116</v>
      </c>
      <c r="W294" s="98">
        <v>0.66393312327501175</v>
      </c>
      <c r="X294" s="98">
        <v>0.27619419882366131</v>
      </c>
      <c r="Y294" s="98">
        <v>0.45236902664561063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4.0748554703978437</v>
      </c>
      <c r="D295" s="33">
        <v>4.800071960559265</v>
      </c>
      <c r="E295" s="33">
        <v>4.5088231548593773</v>
      </c>
      <c r="F295" s="33">
        <v>2.730500187508083</v>
      </c>
      <c r="G295" s="33">
        <v>1.7819231516417846</v>
      </c>
      <c r="H295" s="33">
        <v>4.3164862885312276</v>
      </c>
      <c r="I295" s="33">
        <v>3.9166953492224423</v>
      </c>
      <c r="J295" s="33">
        <v>5.6297575781661235</v>
      </c>
      <c r="K295" s="33">
        <v>1.9780349486542359</v>
      </c>
      <c r="L295" s="33">
        <v>4.1452792999167638</v>
      </c>
      <c r="M295" s="33">
        <v>2.1353335193594774</v>
      </c>
      <c r="N295" s="33">
        <v>4.4975853826649344</v>
      </c>
      <c r="O295" s="33">
        <v>4.5411215012770354</v>
      </c>
      <c r="P295" s="33">
        <v>3.8027591424570613</v>
      </c>
      <c r="Q295" s="33">
        <v>4.7756619538193235</v>
      </c>
      <c r="R295" s="33">
        <v>5.1819372113439934</v>
      </c>
      <c r="S295" s="33">
        <v>4.2463485757268948</v>
      </c>
      <c r="T295" s="33">
        <v>3.1631148714369433</v>
      </c>
      <c r="U295" s="33">
        <v>2.654531463558397</v>
      </c>
      <c r="V295" s="33">
        <v>2.9730781193548466</v>
      </c>
      <c r="W295" s="33">
        <v>2.8089643446536603</v>
      </c>
      <c r="X295" s="33">
        <v>4.3948398384915457</v>
      </c>
      <c r="Y295" s="33">
        <v>3.0494910618261226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99.141209970249434</v>
      </c>
      <c r="D297" s="117">
        <f t="shared" si="113"/>
        <v>117.7167582343242</v>
      </c>
      <c r="E297" s="117">
        <f t="shared" si="113"/>
        <v>118.97308671881075</v>
      </c>
      <c r="F297" s="117">
        <f t="shared" si="113"/>
        <v>99.16809084083512</v>
      </c>
      <c r="G297" s="117">
        <f t="shared" si="113"/>
        <v>46.762417988717473</v>
      </c>
      <c r="H297" s="117">
        <f t="shared" si="113"/>
        <v>100.01344229261382</v>
      </c>
      <c r="I297" s="117">
        <f t="shared" si="113"/>
        <v>79.038703475582935</v>
      </c>
      <c r="J297" s="117">
        <f t="shared" si="113"/>
        <v>113.77637698938801</v>
      </c>
      <c r="K297" s="117">
        <f t="shared" si="113"/>
        <v>54.832492076897495</v>
      </c>
      <c r="L297" s="117">
        <f t="shared" si="113"/>
        <v>92.121675482524864</v>
      </c>
      <c r="M297" s="117">
        <f t="shared" si="113"/>
        <v>39.709110164819457</v>
      </c>
      <c r="N297" s="117">
        <f t="shared" si="113"/>
        <v>82.967167260289273</v>
      </c>
      <c r="O297" s="117">
        <f t="shared" si="113"/>
        <v>88.334200400526242</v>
      </c>
      <c r="P297" s="117">
        <f t="shared" si="113"/>
        <v>64.716220743487085</v>
      </c>
      <c r="Q297" s="117">
        <f t="shared" si="113"/>
        <v>77.746172239827928</v>
      </c>
      <c r="R297" s="117">
        <f t="shared" ref="R297:V297" si="114">R298+R300+R302+R311</f>
        <v>88.781226601314913</v>
      </c>
      <c r="S297" s="117">
        <f t="shared" si="114"/>
        <v>71.821466658491758</v>
      </c>
      <c r="T297" s="117">
        <f t="shared" si="114"/>
        <v>51.219005058922725</v>
      </c>
      <c r="U297" s="117">
        <f t="shared" si="114"/>
        <v>46.59108312721991</v>
      </c>
      <c r="V297" s="117">
        <f t="shared" si="114"/>
        <v>40.149985242565286</v>
      </c>
      <c r="W297" s="117">
        <f t="shared" ref="W297:Y297" si="115">W298+W300+W302+W311</f>
        <v>46.017283873359744</v>
      </c>
      <c r="X297" s="117">
        <f t="shared" si="115"/>
        <v>42.231859029633462</v>
      </c>
      <c r="Y297" s="117">
        <f t="shared" si="115"/>
        <v>30.780379356324996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85.230028667779393</v>
      </c>
      <c r="D298" s="122">
        <f t="shared" si="116"/>
        <v>99.361943432298062</v>
      </c>
      <c r="E298" s="122">
        <f t="shared" si="116"/>
        <v>101.68089479338209</v>
      </c>
      <c r="F298" s="122">
        <f t="shared" si="116"/>
        <v>86.303963141229602</v>
      </c>
      <c r="G298" s="122">
        <f t="shared" si="116"/>
        <v>40.196108434798774</v>
      </c>
      <c r="H298" s="122">
        <f t="shared" si="116"/>
        <v>85.353224633972658</v>
      </c>
      <c r="I298" s="122">
        <f t="shared" si="116"/>
        <v>66.386930192891583</v>
      </c>
      <c r="J298" s="122">
        <f t="shared" si="116"/>
        <v>96.511179627332595</v>
      </c>
      <c r="K298" s="122">
        <f t="shared" si="116"/>
        <v>45.818744352376093</v>
      </c>
      <c r="L298" s="122">
        <f t="shared" si="116"/>
        <v>77.742200373611809</v>
      </c>
      <c r="M298" s="122">
        <f t="shared" si="116"/>
        <v>31.749283886689664</v>
      </c>
      <c r="N298" s="122">
        <f t="shared" si="116"/>
        <v>67.845367881838186</v>
      </c>
      <c r="O298" s="122">
        <f t="shared" si="116"/>
        <v>71.891176045129995</v>
      </c>
      <c r="P298" s="122">
        <f t="shared" si="116"/>
        <v>50.933907506945339</v>
      </c>
      <c r="Q298" s="122">
        <f t="shared" si="116"/>
        <v>60.903330338020233</v>
      </c>
      <c r="R298" s="122">
        <f t="shared" si="116"/>
        <v>68.276687451108344</v>
      </c>
      <c r="S298" s="122">
        <f t="shared" si="116"/>
        <v>53.380066694276024</v>
      </c>
      <c r="T298" s="122">
        <f t="shared" si="116"/>
        <v>37.808259197454007</v>
      </c>
      <c r="U298" s="122">
        <f t="shared" si="116"/>
        <v>32.088723741240365</v>
      </c>
      <c r="V298" s="122">
        <f t="shared" si="116"/>
        <v>27.71086202536771</v>
      </c>
      <c r="W298" s="122">
        <f t="shared" si="116"/>
        <v>31.074280106918469</v>
      </c>
      <c r="X298" s="122">
        <f t="shared" si="116"/>
        <v>31.617894974618146</v>
      </c>
      <c r="Y298" s="122">
        <f t="shared" si="116"/>
        <v>23.026040070556917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85.230028667779393</v>
      </c>
      <c r="D299" s="98">
        <v>99.361943432298062</v>
      </c>
      <c r="E299" s="98">
        <v>101.68089479338209</v>
      </c>
      <c r="F299" s="98">
        <v>86.303963141229602</v>
      </c>
      <c r="G299" s="98">
        <v>40.196108434798774</v>
      </c>
      <c r="H299" s="98">
        <v>85.353224633972658</v>
      </c>
      <c r="I299" s="98">
        <v>66.386930192891583</v>
      </c>
      <c r="J299" s="98">
        <v>96.511179627332595</v>
      </c>
      <c r="K299" s="98">
        <v>45.818744352376093</v>
      </c>
      <c r="L299" s="98">
        <v>77.742200373611809</v>
      </c>
      <c r="M299" s="98">
        <v>31.749283886689664</v>
      </c>
      <c r="N299" s="98">
        <v>67.845367881838186</v>
      </c>
      <c r="O299" s="98">
        <v>71.891176045129995</v>
      </c>
      <c r="P299" s="98">
        <v>50.933907506945339</v>
      </c>
      <c r="Q299" s="98">
        <v>60.903330338020233</v>
      </c>
      <c r="R299" s="98">
        <v>68.276687451108344</v>
      </c>
      <c r="S299" s="98">
        <v>53.380066694276024</v>
      </c>
      <c r="T299" s="98">
        <v>37.808259197454007</v>
      </c>
      <c r="U299" s="98">
        <v>32.088723741240365</v>
      </c>
      <c r="V299" s="98">
        <v>27.71086202536771</v>
      </c>
      <c r="W299" s="98">
        <v>31.074280106918469</v>
      </c>
      <c r="X299" s="98">
        <v>31.617894974618146</v>
      </c>
      <c r="Y299" s="98">
        <v>23.026040070556917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0.4148580656382061</v>
      </c>
      <c r="D300" s="122">
        <f t="shared" si="117"/>
        <v>1.3358354306325164</v>
      </c>
      <c r="E300" s="122">
        <f t="shared" si="117"/>
        <v>0.85391415997474474</v>
      </c>
      <c r="F300" s="122">
        <f t="shared" si="117"/>
        <v>0.28135442613689632</v>
      </c>
      <c r="G300" s="122">
        <f t="shared" si="117"/>
        <v>0.17655595408484401</v>
      </c>
      <c r="H300" s="122">
        <f t="shared" si="117"/>
        <v>0.64871820708976236</v>
      </c>
      <c r="I300" s="122">
        <f t="shared" si="117"/>
        <v>0.12756247848115357</v>
      </c>
      <c r="J300" s="122">
        <f t="shared" si="117"/>
        <v>0.87570812354851491</v>
      </c>
      <c r="K300" s="122">
        <f t="shared" si="117"/>
        <v>1.657738480318091</v>
      </c>
      <c r="L300" s="122">
        <f t="shared" si="117"/>
        <v>1.50943895310767</v>
      </c>
      <c r="M300" s="122">
        <f t="shared" si="117"/>
        <v>0.60092432110157146</v>
      </c>
      <c r="N300" s="122">
        <f t="shared" si="117"/>
        <v>0.98258228678324877</v>
      </c>
      <c r="O300" s="122">
        <f t="shared" si="117"/>
        <v>1.9183438597295077</v>
      </c>
      <c r="P300" s="122">
        <f t="shared" si="117"/>
        <v>0.84327558577629835</v>
      </c>
      <c r="Q300" s="122">
        <f t="shared" si="117"/>
        <v>1.5144532067598557</v>
      </c>
      <c r="R300" s="122">
        <f t="shared" si="117"/>
        <v>4.8536064723147101</v>
      </c>
      <c r="S300" s="122">
        <f t="shared" si="117"/>
        <v>4.7831288547747404</v>
      </c>
      <c r="T300" s="122">
        <f t="shared" si="117"/>
        <v>2.8290167306349345</v>
      </c>
      <c r="U300" s="122">
        <f t="shared" si="117"/>
        <v>5.3833567537758649</v>
      </c>
      <c r="V300" s="122">
        <f t="shared" si="117"/>
        <v>2.649277879603265</v>
      </c>
      <c r="W300" s="122">
        <f t="shared" si="117"/>
        <v>6.1614177348733765</v>
      </c>
      <c r="X300" s="122">
        <f t="shared" si="117"/>
        <v>0.93250373801597808</v>
      </c>
      <c r="Y300" s="122">
        <f t="shared" si="117"/>
        <v>0.53615089844966579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0.4148580656382061</v>
      </c>
      <c r="D301" s="98">
        <v>1.3358354306325164</v>
      </c>
      <c r="E301" s="98">
        <v>0.85391415997474474</v>
      </c>
      <c r="F301" s="98">
        <v>0.28135442613689632</v>
      </c>
      <c r="G301" s="98">
        <v>0.17655595408484401</v>
      </c>
      <c r="H301" s="98">
        <v>0.64871820708976236</v>
      </c>
      <c r="I301" s="98">
        <v>0.12756247848115357</v>
      </c>
      <c r="J301" s="98">
        <v>0.87570812354851491</v>
      </c>
      <c r="K301" s="98">
        <v>1.657738480318091</v>
      </c>
      <c r="L301" s="98">
        <v>1.50943895310767</v>
      </c>
      <c r="M301" s="98">
        <v>0.60092432110157146</v>
      </c>
      <c r="N301" s="98">
        <v>0.98258228678324877</v>
      </c>
      <c r="O301" s="98">
        <v>1.9183438597295077</v>
      </c>
      <c r="P301" s="98">
        <v>0.84327558577629835</v>
      </c>
      <c r="Q301" s="98">
        <v>1.5144532067598557</v>
      </c>
      <c r="R301" s="98">
        <v>4.8536064723147101</v>
      </c>
      <c r="S301" s="98">
        <v>4.7831288547747404</v>
      </c>
      <c r="T301" s="98">
        <v>2.8290167306349345</v>
      </c>
      <c r="U301" s="98">
        <v>5.3833567537758649</v>
      </c>
      <c r="V301" s="98">
        <v>2.649277879603265</v>
      </c>
      <c r="W301" s="98">
        <v>6.1614177348733765</v>
      </c>
      <c r="X301" s="98">
        <v>0.93250373801597808</v>
      </c>
      <c r="Y301" s="98">
        <v>0.53615089844966579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8.1885911611975502</v>
      </c>
      <c r="D302" s="122">
        <v>10.289039992136944</v>
      </c>
      <c r="E302" s="122">
        <v>10.263879662631213</v>
      </c>
      <c r="F302" s="122">
        <v>8.1713946236232573</v>
      </c>
      <c r="G302" s="122">
        <v>4.0031962117172162</v>
      </c>
      <c r="H302" s="122">
        <v>8.814588242357658</v>
      </c>
      <c r="I302" s="122">
        <v>7.7699917517880035</v>
      </c>
      <c r="J302" s="122">
        <v>10.150693599544333</v>
      </c>
      <c r="K302" s="122">
        <v>4.7817091451840863</v>
      </c>
      <c r="L302" s="122">
        <v>7.951475877399643</v>
      </c>
      <c r="M302" s="122">
        <v>4.6977484655569501</v>
      </c>
      <c r="N302" s="122">
        <v>9.0331620941242505</v>
      </c>
      <c r="O302" s="122">
        <v>9.3714580218222512</v>
      </c>
      <c r="P302" s="122">
        <v>8.4169683529765784</v>
      </c>
      <c r="Q302" s="122">
        <v>9.9693331616226448</v>
      </c>
      <c r="R302" s="122">
        <v>10.319535703228203</v>
      </c>
      <c r="S302" s="122">
        <v>9.0111800374578568</v>
      </c>
      <c r="T302" s="122">
        <v>7.0181128902177354</v>
      </c>
      <c r="U302" s="122">
        <v>6.0400626635236723</v>
      </c>
      <c r="V302" s="122">
        <v>6.4639601068593864</v>
      </c>
      <c r="W302" s="122">
        <v>5.8660017116347163</v>
      </c>
      <c r="X302" s="122">
        <v>5.5646279354109911</v>
      </c>
      <c r="Y302" s="122">
        <v>4.178773060535792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0.86760310879953506</v>
      </c>
      <c r="D303" s="98">
        <v>0.83745223668552549</v>
      </c>
      <c r="E303" s="98">
        <v>0.7630132978936599</v>
      </c>
      <c r="F303" s="98">
        <v>0.70734487768931087</v>
      </c>
      <c r="G303" s="98">
        <v>0.3846671577485502</v>
      </c>
      <c r="H303" s="98">
        <v>0.6598860126360423</v>
      </c>
      <c r="I303" s="98">
        <v>0.49153820145830945</v>
      </c>
      <c r="J303" s="98">
        <v>0.38643185161704452</v>
      </c>
      <c r="K303" s="98">
        <v>0.28463573217181859</v>
      </c>
      <c r="L303" s="98">
        <v>0.31046618857390951</v>
      </c>
      <c r="M303" s="98">
        <v>0.18545572913575048</v>
      </c>
      <c r="N303" s="98">
        <v>0.31231724635227959</v>
      </c>
      <c r="O303" s="98">
        <v>0.33779843035625085</v>
      </c>
      <c r="P303" s="98">
        <v>0.31853667401093194</v>
      </c>
      <c r="Q303" s="98">
        <v>0.34915726144737308</v>
      </c>
      <c r="R303" s="98">
        <v>0.34215629900395417</v>
      </c>
      <c r="S303" s="98">
        <v>0.3231108870606762</v>
      </c>
      <c r="T303" s="98">
        <v>0.2183598606697848</v>
      </c>
      <c r="U303" s="98">
        <v>0.18701853246474795</v>
      </c>
      <c r="V303" s="98">
        <v>0.18383761446100377</v>
      </c>
      <c r="W303" s="98">
        <v>0.14774526854443909</v>
      </c>
      <c r="X303" s="98">
        <v>6.5407289872918301E-2</v>
      </c>
      <c r="Y303" s="98">
        <v>8.3757542473189811E-2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2.9837435570283721E-4</v>
      </c>
      <c r="D304" s="98">
        <v>3.1030884348020931E-4</v>
      </c>
      <c r="E304" s="98">
        <v>1.5265460297616897E-4</v>
      </c>
      <c r="F304" s="98">
        <v>3.136329278207246E-4</v>
      </c>
      <c r="G304" s="98">
        <v>2.3095664428266272E-4</v>
      </c>
      <c r="H304" s="98">
        <v>3.7878322366371694E-4</v>
      </c>
      <c r="I304" s="98">
        <v>7.129856339994022E-4</v>
      </c>
      <c r="J304" s="98">
        <v>2.2547512996072384E-4</v>
      </c>
      <c r="K304" s="98">
        <v>4.5876468983759841E-4</v>
      </c>
      <c r="L304" s="98">
        <v>8.127822529499847E-4</v>
      </c>
      <c r="M304" s="98">
        <v>4.4101276146379291E-4</v>
      </c>
      <c r="N304" s="98">
        <v>0</v>
      </c>
      <c r="O304" s="98">
        <v>0</v>
      </c>
      <c r="P304" s="98">
        <v>8.1365726909564547E-4</v>
      </c>
      <c r="Q304" s="98">
        <v>3.6295270723607866E-4</v>
      </c>
      <c r="R304" s="98">
        <v>6.4912537142522496E-4</v>
      </c>
      <c r="S304" s="98">
        <v>5.9453451304820697E-4</v>
      </c>
      <c r="T304" s="98">
        <v>5.0246264855560501E-4</v>
      </c>
      <c r="U304" s="98">
        <v>2.9527416114907617E-4</v>
      </c>
      <c r="V304" s="98">
        <v>1.0171110180084216E-4</v>
      </c>
      <c r="W304" s="98">
        <v>5.565195690773574E-4</v>
      </c>
      <c r="X304" s="98">
        <v>3.0410432843814314E-4</v>
      </c>
      <c r="Y304" s="98">
        <v>1.3591759533100459E-4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7.1457036852722998E-5</v>
      </c>
      <c r="D305" s="101">
        <v>6.7889182430748852E-5</v>
      </c>
      <c r="E305" s="101">
        <v>3.7000320870027669E-5</v>
      </c>
      <c r="F305" s="101">
        <v>7.364082941019022E-5</v>
      </c>
      <c r="G305" s="101">
        <v>4.9338648626006856E-5</v>
      </c>
      <c r="H305" s="101">
        <v>7.660427756351571E-5</v>
      </c>
      <c r="I305" s="101">
        <v>1.7407323199174495E-4</v>
      </c>
      <c r="J305" s="101">
        <v>5.0588253650839879E-5</v>
      </c>
      <c r="K305" s="101">
        <v>9.3843195421218259E-5</v>
      </c>
      <c r="L305" s="101">
        <v>3.6337645085737758E-4</v>
      </c>
      <c r="M305" s="101">
        <v>8.701307957703832E-5</v>
      </c>
      <c r="N305" s="101">
        <v>0</v>
      </c>
      <c r="O305" s="101">
        <v>0</v>
      </c>
      <c r="P305" s="101">
        <v>1.5585687546387488E-4</v>
      </c>
      <c r="Q305" s="101">
        <v>8.0083300110203777E-5</v>
      </c>
      <c r="R305" s="101">
        <v>1.3498971074510369E-4</v>
      </c>
      <c r="S305" s="101">
        <v>1.389583663794673E-4</v>
      </c>
      <c r="T305" s="101">
        <v>1.1647566026534579E-4</v>
      </c>
      <c r="U305" s="101">
        <v>6.2459033374280464E-5</v>
      </c>
      <c r="V305" s="101">
        <v>2.193377052123438E-5</v>
      </c>
      <c r="W305" s="101">
        <v>1.2266060778389433E-4</v>
      </c>
      <c r="X305" s="101">
        <v>2.5514688428651105E-5</v>
      </c>
      <c r="Y305" s="101">
        <v>9.0313322792536662E-6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2.2691731885011421E-4</v>
      </c>
      <c r="D306" s="104">
        <v>2.4241966104946043E-4</v>
      </c>
      <c r="E306" s="104">
        <v>1.156542821061413E-4</v>
      </c>
      <c r="F306" s="104">
        <v>2.3999209841053438E-4</v>
      </c>
      <c r="G306" s="104">
        <v>1.8161799565665586E-4</v>
      </c>
      <c r="H306" s="104">
        <v>3.0217894610020123E-4</v>
      </c>
      <c r="I306" s="104">
        <v>5.3891240200765731E-4</v>
      </c>
      <c r="J306" s="104">
        <v>1.7488687630988397E-4</v>
      </c>
      <c r="K306" s="104">
        <v>3.6492149441638016E-4</v>
      </c>
      <c r="L306" s="104">
        <v>4.4940580209260717E-4</v>
      </c>
      <c r="M306" s="104">
        <v>3.539996818867546E-4</v>
      </c>
      <c r="N306" s="104">
        <v>0</v>
      </c>
      <c r="O306" s="104">
        <v>0</v>
      </c>
      <c r="P306" s="104">
        <v>6.5780039363177057E-4</v>
      </c>
      <c r="Q306" s="104">
        <v>2.8286940712587489E-4</v>
      </c>
      <c r="R306" s="104">
        <v>5.1413566068012127E-4</v>
      </c>
      <c r="S306" s="104">
        <v>4.5557614666873967E-4</v>
      </c>
      <c r="T306" s="104">
        <v>3.859869882902592E-4</v>
      </c>
      <c r="U306" s="104">
        <v>2.3281512777479569E-4</v>
      </c>
      <c r="V306" s="104">
        <v>7.9777331279607782E-5</v>
      </c>
      <c r="W306" s="104">
        <v>4.3385896129346304E-4</v>
      </c>
      <c r="X306" s="104">
        <v>2.7858964000949206E-4</v>
      </c>
      <c r="Y306" s="104">
        <v>1.2688626305175092E-4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7.0894948644240312</v>
      </c>
      <c r="D307" s="101">
        <v>9.1975237790953219</v>
      </c>
      <c r="E307" s="101">
        <v>9.1467125104287366</v>
      </c>
      <c r="F307" s="101">
        <v>7.1672642180912289</v>
      </c>
      <c r="G307" s="101">
        <v>3.4397414580744301</v>
      </c>
      <c r="H307" s="101">
        <v>7.5998005239343795</v>
      </c>
      <c r="I307" s="101">
        <v>6.5407631297405233</v>
      </c>
      <c r="J307" s="101">
        <v>8.9541452508895389</v>
      </c>
      <c r="K307" s="101">
        <v>4.0420681090599775</v>
      </c>
      <c r="L307" s="101">
        <v>6.1683513052429628</v>
      </c>
      <c r="M307" s="101">
        <v>3.8010305255481356</v>
      </c>
      <c r="N307" s="101">
        <v>7.8240849282210663</v>
      </c>
      <c r="O307" s="101">
        <v>8.3706163513321155</v>
      </c>
      <c r="P307" s="101">
        <v>7.0904146741438767</v>
      </c>
      <c r="Q307" s="101">
        <v>8.4033798006853733</v>
      </c>
      <c r="R307" s="101">
        <v>8.5599688978258204</v>
      </c>
      <c r="S307" s="101">
        <v>7.5412919489622716</v>
      </c>
      <c r="T307" s="101">
        <v>5.5412323156119374</v>
      </c>
      <c r="U307" s="101">
        <v>4.9968226197569763</v>
      </c>
      <c r="V307" s="101">
        <v>5.6450380890348226</v>
      </c>
      <c r="W307" s="101">
        <v>4.8372107519077607</v>
      </c>
      <c r="X307" s="101">
        <v>4.1262480867940239</v>
      </c>
      <c r="Y307" s="101">
        <v>3.3039332646294515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0.2311948136182807</v>
      </c>
      <c r="D308" s="104">
        <v>0.2537536675126173</v>
      </c>
      <c r="E308" s="104">
        <v>0.35400119970583943</v>
      </c>
      <c r="F308" s="104">
        <v>0.29647189491489667</v>
      </c>
      <c r="G308" s="104">
        <v>0.17855663924995324</v>
      </c>
      <c r="H308" s="104">
        <v>0.55452292256357205</v>
      </c>
      <c r="I308" s="104">
        <v>0.73697743495517121</v>
      </c>
      <c r="J308" s="104">
        <v>0.8098910219077885</v>
      </c>
      <c r="K308" s="104">
        <v>0.45454653926245303</v>
      </c>
      <c r="L308" s="104">
        <v>1.4718456013298207</v>
      </c>
      <c r="M308" s="104">
        <v>0.71082119811160005</v>
      </c>
      <c r="N308" s="104">
        <v>0.89675991955090439</v>
      </c>
      <c r="O308" s="104">
        <v>0.66304324013388505</v>
      </c>
      <c r="P308" s="104">
        <v>1.0072033475526738</v>
      </c>
      <c r="Q308" s="104">
        <v>1.2164331467826635</v>
      </c>
      <c r="R308" s="104">
        <v>1.416761381027003</v>
      </c>
      <c r="S308" s="104">
        <v>1.1461826669218598</v>
      </c>
      <c r="T308" s="104">
        <v>1.2580182512874574</v>
      </c>
      <c r="U308" s="104">
        <v>0.85592623714079874</v>
      </c>
      <c r="V308" s="104">
        <v>0.63498269226175896</v>
      </c>
      <c r="W308" s="104">
        <v>0.88048917161343887</v>
      </c>
      <c r="X308" s="104">
        <v>1.3726684544156111</v>
      </c>
      <c r="Y308" s="104">
        <v>0.79094633583781937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5.5376830505772891E-2</v>
      </c>
      <c r="D309" s="98">
        <v>5.5488925710690667E-2</v>
      </c>
      <c r="E309" s="98">
        <v>8.5824569584210406E-2</v>
      </c>
      <c r="F309" s="98">
        <v>6.9620217129788567E-2</v>
      </c>
      <c r="G309" s="98">
        <v>3.8119930756922459E-2</v>
      </c>
      <c r="H309" s="98">
        <v>0.11209450094395411</v>
      </c>
      <c r="I309" s="98">
        <v>0.17993284476443322</v>
      </c>
      <c r="J309" s="98">
        <v>0.18187316277249596</v>
      </c>
      <c r="K309" s="98">
        <v>9.2812896380142687E-2</v>
      </c>
      <c r="L309" s="98">
        <v>0.65803007236575095</v>
      </c>
      <c r="M309" s="98">
        <v>0.13999791238415935</v>
      </c>
      <c r="N309" s="98">
        <v>0.2289402313662153</v>
      </c>
      <c r="O309" s="98">
        <v>0.1770302484715259</v>
      </c>
      <c r="P309" s="98">
        <v>0.19271482015364588</v>
      </c>
      <c r="Q309" s="98">
        <v>0.26869118865949831</v>
      </c>
      <c r="R309" s="98">
        <v>0.29467294224193463</v>
      </c>
      <c r="S309" s="98">
        <v>0.26803122182605615</v>
      </c>
      <c r="T309" s="98">
        <v>0.29193121702391378</v>
      </c>
      <c r="U309" s="98">
        <v>0.18125104458249122</v>
      </c>
      <c r="V309" s="98">
        <v>0.13700102847884457</v>
      </c>
      <c r="W309" s="98">
        <v>0.19348077333297947</v>
      </c>
      <c r="X309" s="98">
        <v>0.11549641318626772</v>
      </c>
      <c r="Y309" s="98">
        <v>5.4363117118688811E-2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0.17581798311250782</v>
      </c>
      <c r="D310" s="98">
        <v>0.19826474180192663</v>
      </c>
      <c r="E310" s="98">
        <v>0.26817663012162901</v>
      </c>
      <c r="F310" s="98">
        <v>0.22685167778510809</v>
      </c>
      <c r="G310" s="98">
        <v>0.14043670849303078</v>
      </c>
      <c r="H310" s="98">
        <v>0.44242842161961798</v>
      </c>
      <c r="I310" s="98">
        <v>0.55704459019073804</v>
      </c>
      <c r="J310" s="98">
        <v>0.62801785913529251</v>
      </c>
      <c r="K310" s="98">
        <v>0.36173364288231036</v>
      </c>
      <c r="L310" s="98">
        <v>0.81381552896406983</v>
      </c>
      <c r="M310" s="98">
        <v>0.57082328572744068</v>
      </c>
      <c r="N310" s="98">
        <v>0.66781968818468906</v>
      </c>
      <c r="O310" s="98">
        <v>0.48601299166235912</v>
      </c>
      <c r="P310" s="98">
        <v>0.81448852739902788</v>
      </c>
      <c r="Q310" s="98">
        <v>0.9477419581231652</v>
      </c>
      <c r="R310" s="98">
        <v>1.1220884387850685</v>
      </c>
      <c r="S310" s="98">
        <v>0.87815144509580356</v>
      </c>
      <c r="T310" s="98">
        <v>0.9660870342635437</v>
      </c>
      <c r="U310" s="98">
        <v>0.67467519255830755</v>
      </c>
      <c r="V310" s="98">
        <v>0.49798166378291436</v>
      </c>
      <c r="W310" s="98">
        <v>0.68700839828045934</v>
      </c>
      <c r="X310" s="98">
        <v>1.2571720412293435</v>
      </c>
      <c r="Y310" s="98">
        <v>0.73658321871913057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5.3077320756342985</v>
      </c>
      <c r="D311" s="122">
        <v>6.7299393792566846</v>
      </c>
      <c r="E311" s="122">
        <v>6.1743981028226873</v>
      </c>
      <c r="F311" s="122">
        <v>4.4113786498453571</v>
      </c>
      <c r="G311" s="122">
        <v>2.3865573881166391</v>
      </c>
      <c r="H311" s="122">
        <v>5.1969112091937406</v>
      </c>
      <c r="I311" s="122">
        <v>4.7542190524222026</v>
      </c>
      <c r="J311" s="122">
        <v>6.2387956389625501</v>
      </c>
      <c r="K311" s="122">
        <v>2.5743000990192257</v>
      </c>
      <c r="L311" s="122">
        <v>4.9185602784057343</v>
      </c>
      <c r="M311" s="122">
        <v>2.6611534914712727</v>
      </c>
      <c r="N311" s="122">
        <v>5.1060549975435876</v>
      </c>
      <c r="O311" s="122">
        <v>5.1532224738444956</v>
      </c>
      <c r="P311" s="122">
        <v>4.5220692977888683</v>
      </c>
      <c r="Q311" s="122">
        <v>5.3590555334251864</v>
      </c>
      <c r="R311" s="122">
        <v>5.3313969746636563</v>
      </c>
      <c r="S311" s="122">
        <v>4.6470910719831391</v>
      </c>
      <c r="T311" s="122">
        <v>3.5636162406160525</v>
      </c>
      <c r="U311" s="122">
        <v>3.0789399686800136</v>
      </c>
      <c r="V311" s="122">
        <v>3.3258852307349236</v>
      </c>
      <c r="W311" s="122">
        <v>2.9155843199331843</v>
      </c>
      <c r="X311" s="122">
        <v>4.1168323815883454</v>
      </c>
      <c r="Y311" s="122">
        <v>3.0394153267826218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2.1648495901715781</v>
      </c>
      <c r="D312" s="98">
        <v>3.021835202974263</v>
      </c>
      <c r="E312" s="98">
        <v>2.6855110542609371</v>
      </c>
      <c r="F312" s="98">
        <v>2.2950229384378011</v>
      </c>
      <c r="G312" s="98">
        <v>1.003033437154248</v>
      </c>
      <c r="H312" s="98">
        <v>1.8394994742373958</v>
      </c>
      <c r="I312" s="98">
        <v>1.7020969525877701</v>
      </c>
      <c r="J312" s="98">
        <v>1.8430125460329019</v>
      </c>
      <c r="K312" s="98">
        <v>1.0264718758025371</v>
      </c>
      <c r="L312" s="98">
        <v>1.6671791911685834</v>
      </c>
      <c r="M312" s="98">
        <v>0.9806418611384814</v>
      </c>
      <c r="N312" s="98">
        <v>1.550157018790574</v>
      </c>
      <c r="O312" s="98">
        <v>1.5400520362586751</v>
      </c>
      <c r="P312" s="98">
        <v>1.4710744620589775</v>
      </c>
      <c r="Q312" s="98">
        <v>1.4863648651433143</v>
      </c>
      <c r="R312" s="98">
        <v>1.0685260657203173</v>
      </c>
      <c r="S312" s="98">
        <v>1.0916081216727487</v>
      </c>
      <c r="T312" s="98">
        <v>0.86519666667183481</v>
      </c>
      <c r="U312" s="98">
        <v>0.77434189611776882</v>
      </c>
      <c r="V312" s="98">
        <v>0.7073814701886455</v>
      </c>
      <c r="W312" s="98">
        <v>0.41519664327264411</v>
      </c>
      <c r="X312" s="98">
        <v>0.17282710385817576</v>
      </c>
      <c r="Y312" s="98">
        <v>0.28308504873231977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3.1428824854627209</v>
      </c>
      <c r="D313" s="33">
        <v>3.7081041762824221</v>
      </c>
      <c r="E313" s="33">
        <v>3.4888870485617502</v>
      </c>
      <c r="F313" s="33">
        <v>2.116355711407556</v>
      </c>
      <c r="G313" s="33">
        <v>1.3835239509623911</v>
      </c>
      <c r="H313" s="33">
        <v>3.3574117349563446</v>
      </c>
      <c r="I313" s="33">
        <v>3.0521220998344321</v>
      </c>
      <c r="J313" s="33">
        <v>4.3957830929296478</v>
      </c>
      <c r="K313" s="33">
        <v>1.5478282232166887</v>
      </c>
      <c r="L313" s="33">
        <v>3.2513810872371511</v>
      </c>
      <c r="M313" s="33">
        <v>1.6805116303327914</v>
      </c>
      <c r="N313" s="33">
        <v>3.5558979787530132</v>
      </c>
      <c r="O313" s="33">
        <v>3.6131704375858202</v>
      </c>
      <c r="P313" s="33">
        <v>3.0509948357298908</v>
      </c>
      <c r="Q313" s="33">
        <v>3.8726906682818725</v>
      </c>
      <c r="R313" s="33">
        <v>4.2628709089433388</v>
      </c>
      <c r="S313" s="33">
        <v>3.55548295031039</v>
      </c>
      <c r="T313" s="33">
        <v>2.6984195739442178</v>
      </c>
      <c r="U313" s="33">
        <v>2.3045980725622446</v>
      </c>
      <c r="V313" s="33">
        <v>2.618503760546278</v>
      </c>
      <c r="W313" s="33">
        <v>2.5003876766605404</v>
      </c>
      <c r="X313" s="33">
        <v>3.9440052777301693</v>
      </c>
      <c r="Y313" s="33">
        <v>2.7563302780503021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0.75410334606639517</v>
      </c>
      <c r="D315" s="154">
        <f t="shared" si="118"/>
        <v>0.76064406953773211</v>
      </c>
      <c r="E315" s="154">
        <f t="shared" si="118"/>
        <v>0.76303243911000918</v>
      </c>
      <c r="F315" s="154">
        <f t="shared" si="118"/>
        <v>0.76452034783079315</v>
      </c>
      <c r="G315" s="154">
        <f t="shared" si="118"/>
        <v>0.76889302754591637</v>
      </c>
      <c r="H315" s="154">
        <f t="shared" si="118"/>
        <v>0.77498633690909724</v>
      </c>
      <c r="I315" s="154">
        <f t="shared" si="118"/>
        <v>0.77514423429131685</v>
      </c>
      <c r="J315" s="154">
        <f t="shared" si="118"/>
        <v>0.78399071620084759</v>
      </c>
      <c r="K315" s="154">
        <f t="shared" si="118"/>
        <v>0.80091670004735294</v>
      </c>
      <c r="L315" s="154">
        <f t="shared" si="118"/>
        <v>0.79730301794481628</v>
      </c>
      <c r="M315" s="154">
        <f t="shared" si="118"/>
        <v>0.79667867865914799</v>
      </c>
      <c r="N315" s="154">
        <f t="shared" si="118"/>
        <v>0.79826540360103193</v>
      </c>
      <c r="O315" s="154">
        <f t="shared" si="118"/>
        <v>0.80712756358467519</v>
      </c>
      <c r="P315" s="154">
        <f t="shared" si="118"/>
        <v>0.80414814998520556</v>
      </c>
      <c r="Q315" s="154">
        <f t="shared" si="118"/>
        <v>0.81726667932298103</v>
      </c>
      <c r="R315" s="154">
        <f t="shared" ref="R315:V315" si="119">IF(R297=0,"",R297/R279)</f>
        <v>0.85996203902783197</v>
      </c>
      <c r="S315" s="154">
        <f t="shared" si="119"/>
        <v>0.88769613898948097</v>
      </c>
      <c r="T315" s="154">
        <f t="shared" si="119"/>
        <v>0.90207272446324593</v>
      </c>
      <c r="U315" s="154">
        <f t="shared" si="119"/>
        <v>0.97076512914620783</v>
      </c>
      <c r="V315" s="154">
        <f t="shared" si="119"/>
        <v>0.94507708240847133</v>
      </c>
      <c r="W315" s="154">
        <f t="shared" ref="W315:Y315" si="120">IF(W297=0,"",W297/W279)</f>
        <v>1.026748288558968</v>
      </c>
      <c r="X315" s="154">
        <f t="shared" si="120"/>
        <v>0.95011181058459382</v>
      </c>
      <c r="Y315" s="154">
        <f t="shared" si="120"/>
        <v>0.9500850738680594</v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0.76076005965213978</v>
      </c>
      <c r="D316" s="155">
        <f t="shared" si="121"/>
        <v>0.76493759521745874</v>
      </c>
      <c r="E316" s="155">
        <f t="shared" si="121"/>
        <v>0.76910349498738206</v>
      </c>
      <c r="F316" s="155">
        <f t="shared" si="121"/>
        <v>0.77326740244893566</v>
      </c>
      <c r="G316" s="155">
        <f t="shared" si="121"/>
        <v>0.77742060171357918</v>
      </c>
      <c r="H316" s="155">
        <f t="shared" si="121"/>
        <v>0.78156419249884557</v>
      </c>
      <c r="I316" s="155">
        <f t="shared" si="121"/>
        <v>0.78569606293691296</v>
      </c>
      <c r="J316" s="155">
        <f t="shared" si="121"/>
        <v>0.78980748466905404</v>
      </c>
      <c r="K316" s="155">
        <f t="shared" si="121"/>
        <v>0.79389109370526312</v>
      </c>
      <c r="L316" s="155">
        <f t="shared" si="121"/>
        <v>0.79794502725101712</v>
      </c>
      <c r="M316" s="155">
        <f t="shared" si="121"/>
        <v>0.80122344910048937</v>
      </c>
      <c r="N316" s="155">
        <f t="shared" si="121"/>
        <v>0.80345688527627335</v>
      </c>
      <c r="O316" s="155">
        <f t="shared" si="121"/>
        <v>0.80500169926511889</v>
      </c>
      <c r="P316" s="155">
        <f t="shared" si="121"/>
        <v>0.80742102407129501</v>
      </c>
      <c r="Q316" s="155">
        <f t="shared" si="121"/>
        <v>0.81496081417275013</v>
      </c>
      <c r="R316" s="155">
        <f t="shared" ref="R316:V316" si="122">IF(R298=0,"",R298/R280)</f>
        <v>0.83261983382821902</v>
      </c>
      <c r="S316" s="155">
        <f t="shared" si="122"/>
        <v>0.85640993872636251</v>
      </c>
      <c r="T316" s="155">
        <f t="shared" si="122"/>
        <v>0.88306209677439207</v>
      </c>
      <c r="U316" s="155">
        <f t="shared" si="122"/>
        <v>0.90933727257616559</v>
      </c>
      <c r="V316" s="155">
        <f t="shared" si="122"/>
        <v>0.9319932414905211</v>
      </c>
      <c r="W316" s="155">
        <f t="shared" ref="W316:Y316" si="123">IF(W298=0,"",W298/W280)</f>
        <v>0.95038874666320361</v>
      </c>
      <c r="X316" s="155">
        <f t="shared" si="123"/>
        <v>0.9578516524254248</v>
      </c>
      <c r="Y316" s="155">
        <f t="shared" si="123"/>
        <v>0.96489087225139047</v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0.76076005965213978</v>
      </c>
      <c r="D317" s="156">
        <f t="shared" si="124"/>
        <v>0.76493759521745874</v>
      </c>
      <c r="E317" s="156">
        <f t="shared" si="124"/>
        <v>0.76910349498738206</v>
      </c>
      <c r="F317" s="156">
        <f t="shared" si="124"/>
        <v>0.77326740244893566</v>
      </c>
      <c r="G317" s="156">
        <f t="shared" si="124"/>
        <v>0.77742060171357918</v>
      </c>
      <c r="H317" s="156">
        <f t="shared" si="124"/>
        <v>0.78156419249884557</v>
      </c>
      <c r="I317" s="156">
        <f t="shared" si="124"/>
        <v>0.78569606293691296</v>
      </c>
      <c r="J317" s="156">
        <f t="shared" si="124"/>
        <v>0.78980748466905404</v>
      </c>
      <c r="K317" s="156">
        <f t="shared" si="124"/>
        <v>0.79389109370526312</v>
      </c>
      <c r="L317" s="156">
        <f t="shared" si="124"/>
        <v>0.79794502725101712</v>
      </c>
      <c r="M317" s="156">
        <f t="shared" si="124"/>
        <v>0.80122344910048937</v>
      </c>
      <c r="N317" s="156">
        <f t="shared" si="124"/>
        <v>0.80345688527627335</v>
      </c>
      <c r="O317" s="156">
        <f t="shared" si="124"/>
        <v>0.80500169926511889</v>
      </c>
      <c r="P317" s="156">
        <f t="shared" si="124"/>
        <v>0.80742102407129501</v>
      </c>
      <c r="Q317" s="156">
        <f t="shared" si="124"/>
        <v>0.81496081417275013</v>
      </c>
      <c r="R317" s="156">
        <f t="shared" ref="R317:V317" si="125">IF(R299=0,"",R299/R281)</f>
        <v>0.83261983382821902</v>
      </c>
      <c r="S317" s="156">
        <f t="shared" si="125"/>
        <v>0.85640993872636251</v>
      </c>
      <c r="T317" s="156">
        <f t="shared" si="125"/>
        <v>0.88306209677439207</v>
      </c>
      <c r="U317" s="156">
        <f t="shared" si="125"/>
        <v>0.90933727257616559</v>
      </c>
      <c r="V317" s="156">
        <f t="shared" si="125"/>
        <v>0.9319932414905211</v>
      </c>
      <c r="W317" s="156">
        <f t="shared" ref="W317:Y317" si="126">IF(W299=0,"",W299/W281)</f>
        <v>0.95038874666320361</v>
      </c>
      <c r="X317" s="156">
        <f t="shared" si="126"/>
        <v>0.9578516524254248</v>
      </c>
      <c r="Y317" s="156">
        <f t="shared" si="126"/>
        <v>0.96489087225139047</v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2.3113993071655847</v>
      </c>
      <c r="D318" s="155">
        <f t="shared" si="127"/>
        <v>2.4092178683197929</v>
      </c>
      <c r="E318" s="155">
        <f t="shared" si="127"/>
        <v>2.5085029178010521</v>
      </c>
      <c r="F318" s="155">
        <f t="shared" si="127"/>
        <v>2.6085853810046205</v>
      </c>
      <c r="G318" s="155">
        <f t="shared" si="127"/>
        <v>2.7100450681308428</v>
      </c>
      <c r="H318" s="155">
        <f t="shared" si="127"/>
        <v>2.8127908552725782</v>
      </c>
      <c r="I318" s="155">
        <f t="shared" si="127"/>
        <v>2.9169442816684827</v>
      </c>
      <c r="J318" s="155">
        <f t="shared" si="127"/>
        <v>3.0230500770485413</v>
      </c>
      <c r="K318" s="155">
        <f t="shared" si="127"/>
        <v>3.1315397127783657</v>
      </c>
      <c r="L318" s="155">
        <f t="shared" si="127"/>
        <v>3.2424704066047978</v>
      </c>
      <c r="M318" s="155">
        <f t="shared" si="127"/>
        <v>3.3695888050455673</v>
      </c>
      <c r="N318" s="155">
        <f t="shared" si="127"/>
        <v>3.5169756563416774</v>
      </c>
      <c r="O318" s="155">
        <f t="shared" si="127"/>
        <v>3.684368036927927</v>
      </c>
      <c r="P318" s="155">
        <f t="shared" si="127"/>
        <v>3.8554753197948144</v>
      </c>
      <c r="Q318" s="155">
        <f t="shared" si="127"/>
        <v>3.9867975359444658</v>
      </c>
      <c r="R318" s="155">
        <f t="shared" ref="R318:V318" si="128">IF(R300=0,"",R300/R282)</f>
        <v>4.0152521867138136</v>
      </c>
      <c r="S318" s="155">
        <f t="shared" si="128"/>
        <v>4.018413814577074</v>
      </c>
      <c r="T318" s="155">
        <f t="shared" si="128"/>
        <v>4.0219267344251417</v>
      </c>
      <c r="U318" s="155">
        <f t="shared" si="128"/>
        <v>4.0258299787007727</v>
      </c>
      <c r="V318" s="155">
        <f t="shared" si="128"/>
        <v>4.0369836416211138</v>
      </c>
      <c r="W318" s="155">
        <f t="shared" ref="W318:Y318" si="129">IF(W300=0,"",W300/W282)</f>
        <v>4.0735921261693395</v>
      </c>
      <c r="X318" s="155">
        <f t="shared" si="129"/>
        <v>4.1178655595999425</v>
      </c>
      <c r="Y318" s="155">
        <f t="shared" si="129"/>
        <v>4.1677695889539841</v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2.3113993071655847</v>
      </c>
      <c r="D319" s="156">
        <f t="shared" si="130"/>
        <v>2.4092178683197929</v>
      </c>
      <c r="E319" s="156">
        <f t="shared" si="130"/>
        <v>2.5085029178010521</v>
      </c>
      <c r="F319" s="156">
        <f t="shared" si="130"/>
        <v>2.6085853810046205</v>
      </c>
      <c r="G319" s="156">
        <f t="shared" si="130"/>
        <v>2.7100450681308428</v>
      </c>
      <c r="H319" s="156">
        <f t="shared" si="130"/>
        <v>2.8127908552725782</v>
      </c>
      <c r="I319" s="156">
        <f t="shared" si="130"/>
        <v>2.9169442816684827</v>
      </c>
      <c r="J319" s="156">
        <f t="shared" si="130"/>
        <v>3.0230500770485413</v>
      </c>
      <c r="K319" s="156">
        <f t="shared" si="130"/>
        <v>3.1315397127783657</v>
      </c>
      <c r="L319" s="156">
        <f t="shared" si="130"/>
        <v>3.2424704066047978</v>
      </c>
      <c r="M319" s="156">
        <f t="shared" si="130"/>
        <v>3.3695888050455673</v>
      </c>
      <c r="N319" s="156">
        <f t="shared" si="130"/>
        <v>3.5169756563416774</v>
      </c>
      <c r="O319" s="156">
        <f t="shared" si="130"/>
        <v>3.684368036927927</v>
      </c>
      <c r="P319" s="156">
        <f t="shared" si="130"/>
        <v>3.8554753197948144</v>
      </c>
      <c r="Q319" s="156">
        <f t="shared" si="130"/>
        <v>3.9867975359444658</v>
      </c>
      <c r="R319" s="156">
        <f t="shared" ref="R319:V319" si="131">IF(R301=0,"",R301/R283)</f>
        <v>4.0152521867138136</v>
      </c>
      <c r="S319" s="156">
        <f t="shared" si="131"/>
        <v>4.018413814577074</v>
      </c>
      <c r="T319" s="156">
        <f t="shared" si="131"/>
        <v>4.0219267344251417</v>
      </c>
      <c r="U319" s="156">
        <f t="shared" si="131"/>
        <v>4.0258299787007727</v>
      </c>
      <c r="V319" s="156">
        <f t="shared" si="131"/>
        <v>4.0369836416211138</v>
      </c>
      <c r="W319" s="156">
        <f t="shared" ref="W319:Y319" si="132">IF(W301=0,"",W301/W283)</f>
        <v>4.0735921261693395</v>
      </c>
      <c r="X319" s="156">
        <f t="shared" si="132"/>
        <v>4.1178655595999425</v>
      </c>
      <c r="Y319" s="156">
        <f t="shared" si="132"/>
        <v>4.1677695889539841</v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0.70109233675992966</v>
      </c>
      <c r="D320" s="155">
        <f t="shared" si="133"/>
        <v>0.70368715107490865</v>
      </c>
      <c r="E320" s="155">
        <f t="shared" si="133"/>
        <v>0.70677113241345957</v>
      </c>
      <c r="F320" s="155">
        <f t="shared" si="133"/>
        <v>0.70722189887005305</v>
      </c>
      <c r="G320" s="155">
        <f t="shared" si="133"/>
        <v>0.70918045182352341</v>
      </c>
      <c r="H320" s="155">
        <f t="shared" si="133"/>
        <v>0.71527521274037542</v>
      </c>
      <c r="I320" s="155">
        <f t="shared" si="133"/>
        <v>0.72205279050179616</v>
      </c>
      <c r="J320" s="155">
        <f t="shared" si="133"/>
        <v>0.72341874855657162</v>
      </c>
      <c r="K320" s="155">
        <f t="shared" si="133"/>
        <v>0.7264382512621741</v>
      </c>
      <c r="L320" s="155">
        <f t="shared" si="133"/>
        <v>0.73556512130897156</v>
      </c>
      <c r="M320" s="155">
        <f t="shared" si="133"/>
        <v>0.74331970830150174</v>
      </c>
      <c r="N320" s="155">
        <f t="shared" si="133"/>
        <v>0.73967858025629507</v>
      </c>
      <c r="O320" s="155">
        <f t="shared" si="133"/>
        <v>0.74444866284799394</v>
      </c>
      <c r="P320" s="155">
        <f t="shared" si="133"/>
        <v>0.76523764596823474</v>
      </c>
      <c r="Q320" s="155">
        <f t="shared" si="133"/>
        <v>0.77619979380194493</v>
      </c>
      <c r="R320" s="155">
        <f t="shared" ref="R320:V320" si="134">IF(R302=0,"",R302/R284)</f>
        <v>0.78633637555497449</v>
      </c>
      <c r="S320" s="155">
        <f t="shared" si="134"/>
        <v>0.79148753172152031</v>
      </c>
      <c r="T320" s="155">
        <f t="shared" si="134"/>
        <v>0.80585216691141903</v>
      </c>
      <c r="U320" s="155">
        <f t="shared" si="134"/>
        <v>0.80817078086295313</v>
      </c>
      <c r="V320" s="155">
        <f t="shared" si="134"/>
        <v>0.80908937988937835</v>
      </c>
      <c r="W320" s="155">
        <f t="shared" ref="W320:Y320" si="135">IF(W302=0,"",W302/W284)</f>
        <v>0.82195414143861234</v>
      </c>
      <c r="X320" s="155">
        <f t="shared" si="135"/>
        <v>0.85051038717510608</v>
      </c>
      <c r="Y320" s="155">
        <f t="shared" si="135"/>
        <v>0.8522689000288477</v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0.63009904545700057</v>
      </c>
      <c r="D321" s="156">
        <f t="shared" si="136"/>
        <v>0.6318204816317039</v>
      </c>
      <c r="E321" s="156">
        <f t="shared" si="136"/>
        <v>0.63378120505388347</v>
      </c>
      <c r="F321" s="156">
        <f t="shared" si="136"/>
        <v>0.63577455855526432</v>
      </c>
      <c r="G321" s="156">
        <f t="shared" si="136"/>
        <v>0.63798828153692355</v>
      </c>
      <c r="H321" s="156">
        <f t="shared" si="136"/>
        <v>0.64039939708622573</v>
      </c>
      <c r="I321" s="156">
        <f t="shared" si="136"/>
        <v>0.64305416419708195</v>
      </c>
      <c r="J321" s="156">
        <f t="shared" si="136"/>
        <v>0.64614208963959074</v>
      </c>
      <c r="K321" s="156">
        <f t="shared" si="136"/>
        <v>0.64982430401454472</v>
      </c>
      <c r="L321" s="156">
        <f t="shared" si="136"/>
        <v>0.65414391636367542</v>
      </c>
      <c r="M321" s="156">
        <f t="shared" si="136"/>
        <v>0.66294972003688879</v>
      </c>
      <c r="N321" s="156">
        <f t="shared" si="136"/>
        <v>0.67746509824240975</v>
      </c>
      <c r="O321" s="156">
        <f t="shared" si="136"/>
        <v>0.69868572415616759</v>
      </c>
      <c r="P321" s="156">
        <f t="shared" si="136"/>
        <v>0.72441802230070818</v>
      </c>
      <c r="Q321" s="156">
        <f t="shared" si="136"/>
        <v>0.74758639495388846</v>
      </c>
      <c r="R321" s="156">
        <f t="shared" ref="R321:V321" si="137">IF(R303=0,"",R303/R285)</f>
        <v>0.76261752387670545</v>
      </c>
      <c r="S321" s="156">
        <f t="shared" si="137"/>
        <v>0.77661293744668325</v>
      </c>
      <c r="T321" s="156">
        <f t="shared" si="137"/>
        <v>0.78915997011130345</v>
      </c>
      <c r="U321" s="156">
        <f t="shared" si="137"/>
        <v>0.79984595631809119</v>
      </c>
      <c r="V321" s="156">
        <f t="shared" si="137"/>
        <v>0.80825823051455414</v>
      </c>
      <c r="W321" s="156">
        <f t="shared" ref="W321:Y321" si="138">IF(W303=0,"",W303/W285)</f>
        <v>0.81342886006689685</v>
      </c>
      <c r="X321" s="156">
        <f t="shared" si="138"/>
        <v>0.81696744099283325</v>
      </c>
      <c r="Y321" s="156">
        <f t="shared" si="138"/>
        <v>0.81875929176502071</v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0.87673781102023751</v>
      </c>
      <c r="D322" s="156">
        <f t="shared" si="139"/>
        <v>0.88692669701179372</v>
      </c>
      <c r="E322" s="156">
        <f t="shared" si="139"/>
        <v>0.87715110005148045</v>
      </c>
      <c r="F322" s="156">
        <f t="shared" si="139"/>
        <v>0.88143549615277117</v>
      </c>
      <c r="G322" s="156">
        <f t="shared" si="139"/>
        <v>0.89188730378840331</v>
      </c>
      <c r="H322" s="156">
        <f t="shared" si="139"/>
        <v>0.89801941301265586</v>
      </c>
      <c r="I322" s="156">
        <f t="shared" si="139"/>
        <v>0.8806531716842253</v>
      </c>
      <c r="J322" s="156">
        <f t="shared" si="139"/>
        <v>0.89057368451256225</v>
      </c>
      <c r="K322" s="156">
        <f t="shared" si="139"/>
        <v>0.90071363911835978</v>
      </c>
      <c r="L322" s="156">
        <f t="shared" si="139"/>
        <v>0.80881497838588423</v>
      </c>
      <c r="M322" s="156">
        <f t="shared" si="139"/>
        <v>0.90883416230537795</v>
      </c>
      <c r="N322" s="156" t="str">
        <f t="shared" si="139"/>
        <v/>
      </c>
      <c r="O322" s="156" t="str">
        <f t="shared" si="139"/>
        <v/>
      </c>
      <c r="P322" s="156">
        <f t="shared" si="139"/>
        <v>0.93207977624428529</v>
      </c>
      <c r="Q322" s="156">
        <f t="shared" si="139"/>
        <v>0.93066735447186855</v>
      </c>
      <c r="R322" s="156">
        <f t="shared" ref="R322:V322" si="140">IF(R304=0,"",R304/R286)</f>
        <v>0.93920414660399409</v>
      </c>
      <c r="S322" s="156">
        <f t="shared" si="140"/>
        <v>0.93700542765624306</v>
      </c>
      <c r="T322" s="156">
        <f t="shared" si="140"/>
        <v>0.94167933603517429</v>
      </c>
      <c r="U322" s="156">
        <f t="shared" si="140"/>
        <v>0.94972790016844677</v>
      </c>
      <c r="V322" s="156">
        <f t="shared" si="140"/>
        <v>0.95133198531903274</v>
      </c>
      <c r="W322" s="156">
        <f t="shared" ref="W322:Y322" si="141">IF(W304=0,"",W304/W286)</f>
        <v>0.95187935204738616</v>
      </c>
      <c r="X322" s="156">
        <f t="shared" si="141"/>
        <v>0.98154969444781859</v>
      </c>
      <c r="Y322" s="156">
        <f t="shared" si="141"/>
        <v>0.98550446516318502</v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0.63009904545700057</v>
      </c>
      <c r="D323" s="157">
        <f t="shared" si="142"/>
        <v>0.6318204816317039</v>
      </c>
      <c r="E323" s="157">
        <f t="shared" si="142"/>
        <v>0.63378120505388347</v>
      </c>
      <c r="F323" s="157">
        <f t="shared" si="142"/>
        <v>0.63577455855526432</v>
      </c>
      <c r="G323" s="157">
        <f t="shared" si="142"/>
        <v>0.63798828153692355</v>
      </c>
      <c r="H323" s="157">
        <f t="shared" si="142"/>
        <v>0.64039939708622573</v>
      </c>
      <c r="I323" s="157">
        <f t="shared" si="142"/>
        <v>0.64305416419708195</v>
      </c>
      <c r="J323" s="157">
        <f t="shared" si="142"/>
        <v>0.64614208963959074</v>
      </c>
      <c r="K323" s="157">
        <f t="shared" si="142"/>
        <v>0.64982430401454472</v>
      </c>
      <c r="L323" s="157">
        <f t="shared" si="142"/>
        <v>0.6541439163636753</v>
      </c>
      <c r="M323" s="157">
        <f t="shared" si="142"/>
        <v>0.66294972003688879</v>
      </c>
      <c r="N323" s="157" t="str">
        <f t="shared" si="142"/>
        <v/>
      </c>
      <c r="O323" s="157" t="str">
        <f t="shared" si="142"/>
        <v/>
      </c>
      <c r="P323" s="157">
        <f t="shared" si="142"/>
        <v>0.72441802230070818</v>
      </c>
      <c r="Q323" s="157">
        <f t="shared" si="142"/>
        <v>0.74758639495388846</v>
      </c>
      <c r="R323" s="157">
        <f t="shared" ref="R323:V323" si="143">IF(R305=0,"",R305/R287)</f>
        <v>0.76261752387670545</v>
      </c>
      <c r="S323" s="157">
        <f t="shared" si="143"/>
        <v>0.77661293744668325</v>
      </c>
      <c r="T323" s="157">
        <f t="shared" si="143"/>
        <v>0.78915997011130345</v>
      </c>
      <c r="U323" s="157">
        <f t="shared" si="143"/>
        <v>0.79984595631809119</v>
      </c>
      <c r="V323" s="157">
        <f t="shared" si="143"/>
        <v>0.80825823051455414</v>
      </c>
      <c r="W323" s="157">
        <f t="shared" ref="W323:Y323" si="144">IF(W305=0,"",W305/W287)</f>
        <v>0.81342886006689696</v>
      </c>
      <c r="X323" s="157">
        <f t="shared" si="144"/>
        <v>0.81696744099283314</v>
      </c>
      <c r="Y323" s="157">
        <f t="shared" si="144"/>
        <v>0.81875929176502082</v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 t="str">
        <f t="shared" si="145"/>
        <v/>
      </c>
      <c r="O324" s="158" t="str">
        <f t="shared" si="145"/>
        <v/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:Y324" si="147">IF(W306=0,"",W306/W288)</f>
        <v>1</v>
      </c>
      <c r="X324" s="158">
        <f t="shared" si="147"/>
        <v>1</v>
      </c>
      <c r="Y324" s="158">
        <f t="shared" si="147"/>
        <v>1</v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0.70554984942608501</v>
      </c>
      <c r="D325" s="157">
        <f t="shared" si="148"/>
        <v>0.70646964616873853</v>
      </c>
      <c r="E325" s="157">
        <f t="shared" si="148"/>
        <v>0.70747659579702349</v>
      </c>
      <c r="F325" s="157">
        <f t="shared" si="148"/>
        <v>0.70849569475398999</v>
      </c>
      <c r="G325" s="157">
        <f t="shared" si="148"/>
        <v>0.70959573644613538</v>
      </c>
      <c r="H325" s="157">
        <f t="shared" si="148"/>
        <v>0.71076895557422648</v>
      </c>
      <c r="I325" s="157">
        <f t="shared" si="148"/>
        <v>0.71203319356193506</v>
      </c>
      <c r="J325" s="157">
        <f t="shared" si="148"/>
        <v>0.71345998911262765</v>
      </c>
      <c r="K325" s="157">
        <f t="shared" si="148"/>
        <v>0.71511254055951945</v>
      </c>
      <c r="L325" s="157">
        <f t="shared" si="148"/>
        <v>0.71701257664421292</v>
      </c>
      <c r="M325" s="157">
        <f t="shared" si="148"/>
        <v>0.72062477409005909</v>
      </c>
      <c r="N325" s="157">
        <f t="shared" si="148"/>
        <v>0.72658096235646963</v>
      </c>
      <c r="O325" s="157">
        <f t="shared" si="148"/>
        <v>0.73566337521068215</v>
      </c>
      <c r="P325" s="157">
        <f t="shared" si="148"/>
        <v>0.7474414128712219</v>
      </c>
      <c r="Q325" s="157">
        <f t="shared" si="148"/>
        <v>0.75880471332455879</v>
      </c>
      <c r="R325" s="157">
        <f t="shared" ref="R325:V325" si="149">IF(R307=0,"",R307/R289)</f>
        <v>0.76649470594399738</v>
      </c>
      <c r="S325" s="157">
        <f t="shared" si="149"/>
        <v>0.77394498327859629</v>
      </c>
      <c r="T325" s="157">
        <f t="shared" si="149"/>
        <v>0.78133744247590942</v>
      </c>
      <c r="U325" s="157">
        <f t="shared" si="149"/>
        <v>0.78874639788455247</v>
      </c>
      <c r="V325" s="157">
        <f t="shared" si="149"/>
        <v>0.79602483772167731</v>
      </c>
      <c r="W325" s="157">
        <f t="shared" ref="W325:Y325" si="150">IF(W307=0,"",W307/W289)</f>
        <v>0.80267246790515379</v>
      </c>
      <c r="X325" s="157">
        <f t="shared" si="150"/>
        <v>0.81491308615167979</v>
      </c>
      <c r="Y325" s="157">
        <f t="shared" si="150"/>
        <v>0.8263328389893646</v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0.90912247713831018</v>
      </c>
      <c r="D326" s="158">
        <f t="shared" si="151"/>
        <v>0.91671129975588472</v>
      </c>
      <c r="E326" s="158">
        <f t="shared" si="151"/>
        <v>0.90888986268548322</v>
      </c>
      <c r="F326" s="158">
        <f t="shared" si="151"/>
        <v>0.91189428205862866</v>
      </c>
      <c r="G326" s="158">
        <f t="shared" si="151"/>
        <v>0.91964918588286471</v>
      </c>
      <c r="H326" s="158">
        <f t="shared" si="151"/>
        <v>0.92399359036402506</v>
      </c>
      <c r="I326" s="158">
        <f t="shared" si="151"/>
        <v>0.91013242312434373</v>
      </c>
      <c r="J326" s="158">
        <f t="shared" si="151"/>
        <v>0.91727142401029138</v>
      </c>
      <c r="K326" s="158">
        <f t="shared" si="151"/>
        <v>0.92477455266322739</v>
      </c>
      <c r="L326" s="158">
        <f t="shared" si="151"/>
        <v>0.85001423353238881</v>
      </c>
      <c r="M326" s="158">
        <f t="shared" si="151"/>
        <v>0.92906114271912299</v>
      </c>
      <c r="N326" s="158">
        <f t="shared" si="151"/>
        <v>0.91234995950185416</v>
      </c>
      <c r="O326" s="158">
        <f t="shared" si="151"/>
        <v>0.91246163228493438</v>
      </c>
      <c r="P326" s="158">
        <f t="shared" si="151"/>
        <v>0.9392739262329235</v>
      </c>
      <c r="Q326" s="158">
        <f t="shared" si="151"/>
        <v>0.93439534698343274</v>
      </c>
      <c r="R326" s="158">
        <f t="shared" ref="R326:V326" si="152">IF(R308=0,"",R308/R290)</f>
        <v>0.94041322909280289</v>
      </c>
      <c r="S326" s="158">
        <f t="shared" si="152"/>
        <v>0.93606459387668328</v>
      </c>
      <c r="T326" s="158">
        <f t="shared" si="152"/>
        <v>0.93901778423906956</v>
      </c>
      <c r="U326" s="158">
        <f t="shared" si="152"/>
        <v>0.94632743578919654</v>
      </c>
      <c r="V326" s="158">
        <f t="shared" si="152"/>
        <v>0.94761070362527478</v>
      </c>
      <c r="W326" s="158">
        <f t="shared" ref="W326:Y326" si="153">IF(W308=0,"",W308/W290)</f>
        <v>0.94874764520495347</v>
      </c>
      <c r="X326" s="158">
        <f t="shared" si="153"/>
        <v>0.98124806540336018</v>
      </c>
      <c r="Y326" s="158">
        <f t="shared" si="153"/>
        <v>0.98576060676727406</v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0.70554984942608501</v>
      </c>
      <c r="D327" s="156">
        <f t="shared" si="154"/>
        <v>0.70646964616873853</v>
      </c>
      <c r="E327" s="156">
        <f t="shared" si="154"/>
        <v>0.70747659579702349</v>
      </c>
      <c r="F327" s="156">
        <f t="shared" si="154"/>
        <v>0.70849569475398988</v>
      </c>
      <c r="G327" s="156">
        <f t="shared" si="154"/>
        <v>0.70959573644613538</v>
      </c>
      <c r="H327" s="156">
        <f t="shared" si="154"/>
        <v>0.71076895557422648</v>
      </c>
      <c r="I327" s="156">
        <f t="shared" si="154"/>
        <v>0.71203319356193506</v>
      </c>
      <c r="J327" s="156">
        <f t="shared" si="154"/>
        <v>0.71345998911262765</v>
      </c>
      <c r="K327" s="156">
        <f t="shared" si="154"/>
        <v>0.71511254055951934</v>
      </c>
      <c r="L327" s="156">
        <f t="shared" si="154"/>
        <v>0.71701257664421292</v>
      </c>
      <c r="M327" s="156">
        <f t="shared" si="154"/>
        <v>0.72062477409005909</v>
      </c>
      <c r="N327" s="156">
        <f t="shared" si="154"/>
        <v>0.72658096235646963</v>
      </c>
      <c r="O327" s="156">
        <f t="shared" si="154"/>
        <v>0.73566337521068215</v>
      </c>
      <c r="P327" s="156">
        <f t="shared" si="154"/>
        <v>0.7474414128712219</v>
      </c>
      <c r="Q327" s="156">
        <f t="shared" si="154"/>
        <v>0.7588047133245589</v>
      </c>
      <c r="R327" s="156">
        <f t="shared" ref="R327:V327" si="155">IF(R309=0,"",R309/R291)</f>
        <v>0.76649470594399727</v>
      </c>
      <c r="S327" s="156">
        <f t="shared" si="155"/>
        <v>0.77394498327859629</v>
      </c>
      <c r="T327" s="156">
        <f t="shared" si="155"/>
        <v>0.78133744247590942</v>
      </c>
      <c r="U327" s="156">
        <f t="shared" si="155"/>
        <v>0.78874639788455247</v>
      </c>
      <c r="V327" s="156">
        <f t="shared" si="155"/>
        <v>0.79602483772167743</v>
      </c>
      <c r="W327" s="156">
        <f t="shared" ref="W327:Y327" si="156">IF(W309=0,"",W309/W291)</f>
        <v>0.8026724679051539</v>
      </c>
      <c r="X327" s="156">
        <f t="shared" si="156"/>
        <v>0.81491308615167979</v>
      </c>
      <c r="Y327" s="156">
        <f t="shared" si="156"/>
        <v>0.8263328389893646</v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0.70050405297296336</v>
      </c>
      <c r="D329" s="155">
        <f t="shared" si="160"/>
        <v>0.69468551664801004</v>
      </c>
      <c r="E329" s="155">
        <f t="shared" si="160"/>
        <v>0.69753465178464236</v>
      </c>
      <c r="F329" s="155">
        <f t="shared" si="160"/>
        <v>0.68486056887189051</v>
      </c>
      <c r="G329" s="155">
        <f t="shared" si="160"/>
        <v>0.7012227981361322</v>
      </c>
      <c r="H329" s="155">
        <f t="shared" si="160"/>
        <v>0.71291281332698675</v>
      </c>
      <c r="I329" s="155">
        <f t="shared" si="160"/>
        <v>0.71306248885763179</v>
      </c>
      <c r="J329" s="155">
        <f t="shared" si="160"/>
        <v>0.72480224703725271</v>
      </c>
      <c r="K329" s="155">
        <f t="shared" si="160"/>
        <v>0.70795436904843767</v>
      </c>
      <c r="L329" s="155">
        <f t="shared" si="160"/>
        <v>0.7192926337525164</v>
      </c>
      <c r="M329" s="155">
        <f t="shared" si="160"/>
        <v>0.7155521475814014</v>
      </c>
      <c r="N329" s="155">
        <f t="shared" si="160"/>
        <v>0.72935062387063776</v>
      </c>
      <c r="O329" s="155">
        <f t="shared" si="160"/>
        <v>0.7332489462949664</v>
      </c>
      <c r="P329" s="155">
        <f t="shared" si="160"/>
        <v>0.73197648951813887</v>
      </c>
      <c r="Q329" s="155">
        <f t="shared" si="160"/>
        <v>0.74698403435462868</v>
      </c>
      <c r="R329" s="155">
        <f t="shared" ref="R329:V329" si="161">IF(R311=0,"",R311/R293)</f>
        <v>0.77222417406098132</v>
      </c>
      <c r="S329" s="155">
        <f t="shared" si="161"/>
        <v>0.77422454962816456</v>
      </c>
      <c r="T329" s="155">
        <f t="shared" si="161"/>
        <v>0.78287511737556448</v>
      </c>
      <c r="U329" s="155">
        <f t="shared" si="161"/>
        <v>0.79044376669782612</v>
      </c>
      <c r="V329" s="155">
        <f t="shared" si="161"/>
        <v>0.81021130731558788</v>
      </c>
      <c r="W329" s="155">
        <f t="shared" ref="W329:Y329" si="162">IF(W311=0,"",W311/W293)</f>
        <v>0.83952502106896809</v>
      </c>
      <c r="X329" s="155">
        <f t="shared" si="162"/>
        <v>0.8813535394305535</v>
      </c>
      <c r="Y329" s="155">
        <f t="shared" si="162"/>
        <v>0.86794310737556346</v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0.61814645805982116</v>
      </c>
      <c r="D330" s="156">
        <f t="shared" si="163"/>
        <v>0.61825582360858033</v>
      </c>
      <c r="E330" s="156">
        <f t="shared" si="163"/>
        <v>0.61836519900883513</v>
      </c>
      <c r="F330" s="156">
        <f t="shared" si="163"/>
        <v>0.61847457575247566</v>
      </c>
      <c r="G330" s="156">
        <f t="shared" si="163"/>
        <v>0.61858396156876427</v>
      </c>
      <c r="H330" s="156">
        <f t="shared" si="163"/>
        <v>0.61869335551173765</v>
      </c>
      <c r="I330" s="156">
        <f t="shared" si="163"/>
        <v>0.61880275948588603</v>
      </c>
      <c r="J330" s="156">
        <f t="shared" si="163"/>
        <v>0.61891218129323489</v>
      </c>
      <c r="K330" s="156">
        <f t="shared" si="163"/>
        <v>0.61902162756755752</v>
      </c>
      <c r="L330" s="156">
        <f t="shared" si="163"/>
        <v>0.61913110008366024</v>
      </c>
      <c r="M330" s="156">
        <f t="shared" si="163"/>
        <v>0.61921423821163291</v>
      </c>
      <c r="N330" s="156">
        <f t="shared" si="163"/>
        <v>0.61926070851448756</v>
      </c>
      <c r="O330" s="156">
        <f t="shared" si="163"/>
        <v>0.61928848259378744</v>
      </c>
      <c r="P330" s="156">
        <f t="shared" si="163"/>
        <v>0.61936598157067579</v>
      </c>
      <c r="Q330" s="156">
        <f t="shared" si="163"/>
        <v>0.61968142051072073</v>
      </c>
      <c r="R330" s="156">
        <f t="shared" ref="R330:V330" si="164">IF(R312=0,"",R312/R294)</f>
        <v>0.62051000005957935</v>
      </c>
      <c r="S330" s="156">
        <f t="shared" si="164"/>
        <v>0.62167880619461924</v>
      </c>
      <c r="T330" s="156">
        <f t="shared" si="164"/>
        <v>0.6229612156945179</v>
      </c>
      <c r="U330" s="156">
        <f t="shared" si="164"/>
        <v>0.62413060533795595</v>
      </c>
      <c r="V330" s="156">
        <f t="shared" si="164"/>
        <v>0.62496035190361221</v>
      </c>
      <c r="W330" s="156">
        <f t="shared" ref="W330:Y330" si="165">IF(W312=0,"",W312/W294)</f>
        <v>0.62535913440285307</v>
      </c>
      <c r="X330" s="156">
        <f t="shared" si="165"/>
        <v>0.62574487297077086</v>
      </c>
      <c r="Y330" s="156">
        <f t="shared" si="165"/>
        <v>0.62578344682756271</v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0.77128686116464129</v>
      </c>
      <c r="D331" s="159">
        <f t="shared" si="166"/>
        <v>0.77251012208791636</v>
      </c>
      <c r="E331" s="159">
        <f t="shared" si="166"/>
        <v>0.7737910600467014</v>
      </c>
      <c r="F331" s="159">
        <f t="shared" si="166"/>
        <v>0.77507986305578347</v>
      </c>
      <c r="G331" s="159">
        <f t="shared" si="166"/>
        <v>0.7764217832220619</v>
      </c>
      <c r="H331" s="159">
        <f t="shared" si="166"/>
        <v>0.7778112822637443</v>
      </c>
      <c r="I331" s="159">
        <f t="shared" si="166"/>
        <v>0.77925951030129292</v>
      </c>
      <c r="J331" s="159">
        <f t="shared" si="166"/>
        <v>0.78081214544260369</v>
      </c>
      <c r="K331" s="159">
        <f t="shared" si="166"/>
        <v>0.7825080260941597</v>
      </c>
      <c r="L331" s="159">
        <f t="shared" si="166"/>
        <v>0.78435754312198891</v>
      </c>
      <c r="M331" s="159">
        <f t="shared" si="166"/>
        <v>0.78700194376983501</v>
      </c>
      <c r="N331" s="159">
        <f t="shared" si="166"/>
        <v>0.79062378503330444</v>
      </c>
      <c r="O331" s="159">
        <f t="shared" si="166"/>
        <v>0.79565597101283003</v>
      </c>
      <c r="P331" s="159">
        <f t="shared" si="166"/>
        <v>0.80231082785815455</v>
      </c>
      <c r="Q331" s="159">
        <f t="shared" si="166"/>
        <v>0.81092227752525448</v>
      </c>
      <c r="R331" s="159">
        <f t="shared" ref="R331:V331" si="167">IF(R313=0,"",R313/R295)</f>
        <v>0.82264040166509766</v>
      </c>
      <c r="S331" s="159">
        <f t="shared" si="167"/>
        <v>0.83730360023535244</v>
      </c>
      <c r="T331" s="159">
        <f t="shared" si="167"/>
        <v>0.85308933871199466</v>
      </c>
      <c r="U331" s="159">
        <f t="shared" si="167"/>
        <v>0.86817508257104359</v>
      </c>
      <c r="V331" s="159">
        <f t="shared" si="167"/>
        <v>0.88073829728849817</v>
      </c>
      <c r="W331" s="159">
        <f t="shared" ref="W331:Y331" si="168">IF(W313=0,"",W313/W295)</f>
        <v>0.89014575119814598</v>
      </c>
      <c r="X331" s="159">
        <f t="shared" si="168"/>
        <v>0.89741729452509067</v>
      </c>
      <c r="Y331" s="159">
        <f t="shared" si="168"/>
        <v>0.90386566878465702</v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12.890236139094515</v>
      </c>
      <c r="D333" s="117">
        <f t="shared" si="169"/>
        <v>16.41458868638852</v>
      </c>
      <c r="E333" s="117">
        <f t="shared" si="169"/>
        <v>14.654155119076066</v>
      </c>
      <c r="F333" s="117">
        <f t="shared" si="169"/>
        <v>12.74297778713062</v>
      </c>
      <c r="G333" s="117">
        <f t="shared" si="169"/>
        <v>5.8768792431101149</v>
      </c>
      <c r="H333" s="117">
        <f t="shared" si="169"/>
        <v>10.577387829175338</v>
      </c>
      <c r="I333" s="117">
        <f t="shared" si="169"/>
        <v>9.2869172596365726</v>
      </c>
      <c r="J333" s="117">
        <f t="shared" si="169"/>
        <v>9.447235090142442</v>
      </c>
      <c r="K333" s="117">
        <f t="shared" si="169"/>
        <v>5.538366258261938</v>
      </c>
      <c r="L333" s="117">
        <f t="shared" si="169"/>
        <v>8.3692947494472936</v>
      </c>
      <c r="M333" s="117">
        <f t="shared" si="169"/>
        <v>4.9232901669677638</v>
      </c>
      <c r="N333" s="117">
        <f t="shared" si="169"/>
        <v>7.8311569219685193</v>
      </c>
      <c r="O333" s="117">
        <f t="shared" si="169"/>
        <v>7.8471110918945675</v>
      </c>
      <c r="P333" s="117">
        <f t="shared" si="169"/>
        <v>7.4370211826443287</v>
      </c>
      <c r="Q333" s="117">
        <f t="shared" si="169"/>
        <v>7.5709368386597777</v>
      </c>
      <c r="R333" s="117">
        <f t="shared" ref="R333:V333" si="170">R334+R336+R338+R347</f>
        <v>5.7351054185219841</v>
      </c>
      <c r="S333" s="117">
        <f t="shared" si="170"/>
        <v>5.7384974446390045</v>
      </c>
      <c r="T333" s="117">
        <f t="shared" si="170"/>
        <v>4.4005426851323257</v>
      </c>
      <c r="U333" s="117">
        <f t="shared" si="170"/>
        <v>3.8956211163733769</v>
      </c>
      <c r="V333" s="117">
        <f t="shared" si="170"/>
        <v>3.5912492680555652</v>
      </c>
      <c r="W333" s="117">
        <f t="shared" ref="W333:Y333" si="171">W334+W336+W338+W347</f>
        <v>2.2342740000366179</v>
      </c>
      <c r="X333" s="117">
        <f t="shared" si="171"/>
        <v>0.94126290798281287</v>
      </c>
      <c r="Y333" s="117">
        <f t="shared" si="171"/>
        <v>1.4653880996068591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3.6379742453399126</v>
      </c>
      <c r="D338" s="122">
        <v>3.5019756865568694</v>
      </c>
      <c r="E338" s="122">
        <v>3.1807196011956069</v>
      </c>
      <c r="F338" s="122">
        <v>2.9395770911323984</v>
      </c>
      <c r="G338" s="122">
        <v>1.5930876906728619</v>
      </c>
      <c r="H338" s="122">
        <v>2.7225759028640772</v>
      </c>
      <c r="I338" s="122">
        <v>2.0201102377244831</v>
      </c>
      <c r="J338" s="122">
        <v>1.5802045540426974</v>
      </c>
      <c r="K338" s="122">
        <v>1.1575725106186145</v>
      </c>
      <c r="L338" s="122">
        <v>1.2553377491920259</v>
      </c>
      <c r="M338" s="122">
        <v>0.73939235208263732</v>
      </c>
      <c r="N338" s="122">
        <v>1.2179251973498082</v>
      </c>
      <c r="O338" s="122">
        <v>1.277283589158525</v>
      </c>
      <c r="P338" s="122">
        <v>1.162235705915905</v>
      </c>
      <c r="Q338" s="122">
        <v>1.2341582853642199</v>
      </c>
      <c r="R338" s="122">
        <v>1.1857704975789838</v>
      </c>
      <c r="S338" s="122">
        <v>1.099626707927307</v>
      </c>
      <c r="T338" s="122">
        <v>0.73139322228917936</v>
      </c>
      <c r="U338" s="122">
        <v>0.6179237449034265</v>
      </c>
      <c r="V338" s="122">
        <v>0.6009628525091909</v>
      </c>
      <c r="W338" s="122">
        <v>0.48024846850356356</v>
      </c>
      <c r="X338" s="122">
        <v>0.21159351898118764</v>
      </c>
      <c r="Y338" s="122">
        <v>0.27028757728739838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3.6376746412372292</v>
      </c>
      <c r="D339" s="98">
        <v>3.5016918172396916</v>
      </c>
      <c r="E339" s="98">
        <v>3.1805653680525006</v>
      </c>
      <c r="F339" s="98">
        <v>2.9392710871341436</v>
      </c>
      <c r="G339" s="98">
        <v>1.5928833823197328</v>
      </c>
      <c r="H339" s="98">
        <v>2.7222598835096385</v>
      </c>
      <c r="I339" s="98">
        <v>2.0193950895857027</v>
      </c>
      <c r="J339" s="98">
        <v>1.5799977146612578</v>
      </c>
      <c r="K339" s="98">
        <v>1.1571909896502075</v>
      </c>
      <c r="L339" s="98">
        <v>1.2538701919604853</v>
      </c>
      <c r="M339" s="98">
        <v>0.7390456028387582</v>
      </c>
      <c r="N339" s="98">
        <v>1.2179251973498082</v>
      </c>
      <c r="O339" s="98">
        <v>1.277283589158525</v>
      </c>
      <c r="P339" s="98">
        <v>1.1616673134745359</v>
      </c>
      <c r="Q339" s="98">
        <v>1.2338752816424337</v>
      </c>
      <c r="R339" s="98">
        <v>1.1853028642451666</v>
      </c>
      <c r="S339" s="98">
        <v>1.0991540013409853</v>
      </c>
      <c r="T339" s="98">
        <v>0.73100329672602349</v>
      </c>
      <c r="U339" s="98">
        <v>0.61771744430871289</v>
      </c>
      <c r="V339" s="98">
        <v>0.60089115984255759</v>
      </c>
      <c r="W339" s="98">
        <v>0.479850088886214</v>
      </c>
      <c r="X339" s="98">
        <v>0.21151101078447318</v>
      </c>
      <c r="Y339" s="98">
        <v>0.27025843610601136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2.996041026832751E-4</v>
      </c>
      <c r="D340" s="98">
        <v>2.8386931717768588E-4</v>
      </c>
      <c r="E340" s="98">
        <v>1.542331431062966E-4</v>
      </c>
      <c r="F340" s="98">
        <v>3.0600399825475512E-4</v>
      </c>
      <c r="G340" s="98">
        <v>2.0430835312915363E-4</v>
      </c>
      <c r="H340" s="98">
        <v>3.1601935443873993E-4</v>
      </c>
      <c r="I340" s="98">
        <v>7.1514813878053684E-4</v>
      </c>
      <c r="J340" s="98">
        <v>2.0683938143960582E-4</v>
      </c>
      <c r="K340" s="98">
        <v>3.8152096840696366E-4</v>
      </c>
      <c r="L340" s="98">
        <v>1.4675572315405081E-3</v>
      </c>
      <c r="M340" s="98">
        <v>3.4674924387910255E-4</v>
      </c>
      <c r="N340" s="98">
        <v>0</v>
      </c>
      <c r="O340" s="98">
        <v>0</v>
      </c>
      <c r="P340" s="98">
        <v>5.6839244136906264E-4</v>
      </c>
      <c r="Q340" s="98">
        <v>2.830037217863414E-4</v>
      </c>
      <c r="R340" s="98">
        <v>4.6763333381727061E-4</v>
      </c>
      <c r="S340" s="98">
        <v>4.7270658632160572E-4</v>
      </c>
      <c r="T340" s="98">
        <v>3.8992556315589258E-4</v>
      </c>
      <c r="U340" s="98">
        <v>2.0630059471365839E-4</v>
      </c>
      <c r="V340" s="98">
        <v>7.1692666633360646E-5</v>
      </c>
      <c r="W340" s="98">
        <v>3.9837961734954033E-4</v>
      </c>
      <c r="X340" s="98">
        <v>8.2508196714466822E-5</v>
      </c>
      <c r="Y340" s="98">
        <v>2.914118138705079E-5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2.996041026832751E-4</v>
      </c>
      <c r="D341" s="101">
        <v>2.8386931717768588E-4</v>
      </c>
      <c r="E341" s="101">
        <v>1.542331431062966E-4</v>
      </c>
      <c r="F341" s="101">
        <v>3.0600399825475512E-4</v>
      </c>
      <c r="G341" s="101">
        <v>2.0430835312915363E-4</v>
      </c>
      <c r="H341" s="101">
        <v>3.1601935443873993E-4</v>
      </c>
      <c r="I341" s="101">
        <v>7.1514813878053684E-4</v>
      </c>
      <c r="J341" s="101">
        <v>2.0683938143960582E-4</v>
      </c>
      <c r="K341" s="101">
        <v>3.8152096840696366E-4</v>
      </c>
      <c r="L341" s="101">
        <v>1.4675572315405081E-3</v>
      </c>
      <c r="M341" s="101">
        <v>3.4674924387910255E-4</v>
      </c>
      <c r="N341" s="101">
        <v>0</v>
      </c>
      <c r="O341" s="101">
        <v>0</v>
      </c>
      <c r="P341" s="101">
        <v>5.6839244136906264E-4</v>
      </c>
      <c r="Q341" s="101">
        <v>2.830037217863414E-4</v>
      </c>
      <c r="R341" s="101">
        <v>4.6763333381727061E-4</v>
      </c>
      <c r="S341" s="101">
        <v>4.7270658632160572E-4</v>
      </c>
      <c r="T341" s="101">
        <v>3.8992556315589258E-4</v>
      </c>
      <c r="U341" s="101">
        <v>2.0630059471365839E-4</v>
      </c>
      <c r="V341" s="101">
        <v>7.1692666633360646E-5</v>
      </c>
      <c r="W341" s="101">
        <v>3.9837961734954033E-4</v>
      </c>
      <c r="X341" s="101">
        <v>8.2508196714466822E-5</v>
      </c>
      <c r="Y341" s="101">
        <v>2.914118138705079E-5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9.2522618937546017</v>
      </c>
      <c r="D347" s="122">
        <v>12.91261299983165</v>
      </c>
      <c r="E347" s="122">
        <v>11.473435517880459</v>
      </c>
      <c r="F347" s="122">
        <v>9.8034006959982225</v>
      </c>
      <c r="G347" s="122">
        <v>4.2837915524372532</v>
      </c>
      <c r="H347" s="122">
        <v>7.8548119263112604</v>
      </c>
      <c r="I347" s="122">
        <v>7.2668070219120899</v>
      </c>
      <c r="J347" s="122">
        <v>7.8670305360997448</v>
      </c>
      <c r="K347" s="122">
        <v>4.380793747643323</v>
      </c>
      <c r="L347" s="122">
        <v>7.113957000255267</v>
      </c>
      <c r="M347" s="122">
        <v>4.1838978148851265</v>
      </c>
      <c r="N347" s="122">
        <v>6.6132317246187107</v>
      </c>
      <c r="O347" s="122">
        <v>6.5698275027360422</v>
      </c>
      <c r="P347" s="122">
        <v>6.2747854767284235</v>
      </c>
      <c r="Q347" s="122">
        <v>6.3367785532955576</v>
      </c>
      <c r="R347" s="122">
        <v>4.5493349209430001</v>
      </c>
      <c r="S347" s="122">
        <v>4.6388707367116977</v>
      </c>
      <c r="T347" s="122">
        <v>3.6691494628431465</v>
      </c>
      <c r="U347" s="122">
        <v>3.2776973714699502</v>
      </c>
      <c r="V347" s="122">
        <v>2.9902864155463744</v>
      </c>
      <c r="W347" s="122">
        <v>1.7540255315330542</v>
      </c>
      <c r="X347" s="122">
        <v>0.72966938900162526</v>
      </c>
      <c r="Y347" s="122">
        <v>1.1951005223194608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9.2522618937546017</v>
      </c>
      <c r="D348" s="98">
        <v>12.91261299983165</v>
      </c>
      <c r="E348" s="98">
        <v>11.473435517880459</v>
      </c>
      <c r="F348" s="98">
        <v>9.8034006959982225</v>
      </c>
      <c r="G348" s="98">
        <v>4.2837915524372532</v>
      </c>
      <c r="H348" s="98">
        <v>7.8548119263112604</v>
      </c>
      <c r="I348" s="98">
        <v>7.2668070219120899</v>
      </c>
      <c r="J348" s="98">
        <v>7.8670305360997448</v>
      </c>
      <c r="K348" s="98">
        <v>4.380793747643323</v>
      </c>
      <c r="L348" s="98">
        <v>7.113957000255267</v>
      </c>
      <c r="M348" s="98">
        <v>4.1838978148851265</v>
      </c>
      <c r="N348" s="98">
        <v>6.6132317246187107</v>
      </c>
      <c r="O348" s="98">
        <v>6.5698275027360422</v>
      </c>
      <c r="P348" s="98">
        <v>6.2747854767284235</v>
      </c>
      <c r="Q348" s="98">
        <v>6.3367785532955576</v>
      </c>
      <c r="R348" s="98">
        <v>4.5493349209430001</v>
      </c>
      <c r="S348" s="98">
        <v>4.6388707367116977</v>
      </c>
      <c r="T348" s="98">
        <v>3.6691494628431465</v>
      </c>
      <c r="U348" s="98">
        <v>3.2776973714699502</v>
      </c>
      <c r="V348" s="98">
        <v>2.9902864155463744</v>
      </c>
      <c r="W348" s="98">
        <v>1.7540255315330542</v>
      </c>
      <c r="X348" s="98">
        <v>0.72966938900162526</v>
      </c>
      <c r="Y348" s="98">
        <v>1.1951005223194608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14035.23463862376</v>
      </c>
      <c r="D351" s="117">
        <f t="shared" si="174"/>
        <v>13164.406934181305</v>
      </c>
      <c r="E351" s="117">
        <f t="shared" si="174"/>
        <v>13958.846958213875</v>
      </c>
      <c r="F351" s="117">
        <f t="shared" si="174"/>
        <v>14677.707560562947</v>
      </c>
      <c r="G351" s="117">
        <f t="shared" si="174"/>
        <v>13078.018503543039</v>
      </c>
      <c r="H351" s="117">
        <f t="shared" si="174"/>
        <v>13013.841639942402</v>
      </c>
      <c r="I351" s="117">
        <f t="shared" si="174"/>
        <v>11796.178041334913</v>
      </c>
      <c r="J351" s="117">
        <f t="shared" si="174"/>
        <v>13025.457142688199</v>
      </c>
      <c r="K351" s="117">
        <f t="shared" si="174"/>
        <v>12113.234100627349</v>
      </c>
      <c r="L351" s="117">
        <f t="shared" si="174"/>
        <v>13464.957922183505</v>
      </c>
      <c r="M351" s="117">
        <f t="shared" si="174"/>
        <v>10596.625646569008</v>
      </c>
      <c r="N351" s="117">
        <f t="shared" si="174"/>
        <v>12287.977655184701</v>
      </c>
      <c r="O351" s="117">
        <f t="shared" si="174"/>
        <v>13187.777251468946</v>
      </c>
      <c r="P351" s="117">
        <f t="shared" si="174"/>
        <v>9732.7427208962727</v>
      </c>
      <c r="Q351" s="117">
        <f t="shared" si="174"/>
        <v>10203.413342736567</v>
      </c>
      <c r="R351" s="117">
        <f t="shared" ref="R351:V351" si="175">R352+R354+R356+R365</f>
        <v>10824.596438193181</v>
      </c>
      <c r="S351" s="117">
        <f t="shared" si="175"/>
        <v>10335.867782632879</v>
      </c>
      <c r="T351" s="117">
        <f t="shared" si="175"/>
        <v>9417.4557319028045</v>
      </c>
      <c r="U351" s="117">
        <f t="shared" si="175"/>
        <v>9132.4017447815877</v>
      </c>
      <c r="V351" s="117">
        <f t="shared" si="175"/>
        <v>7861.6430520341037</v>
      </c>
      <c r="W351" s="117">
        <f t="shared" ref="W351:Y351" si="176">W352+W354+W356+W365</f>
        <v>8898.6558516838249</v>
      </c>
      <c r="X351" s="117">
        <f t="shared" si="176"/>
        <v>6987.5511490185399</v>
      </c>
      <c r="Y351" s="117">
        <f t="shared" si="176"/>
        <v>6341.0114888680237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11960.277634396944</v>
      </c>
      <c r="D352" s="122">
        <f t="shared" si="177"/>
        <v>11049.396536499622</v>
      </c>
      <c r="E352" s="122">
        <f t="shared" si="177"/>
        <v>11835.821111872814</v>
      </c>
      <c r="F352" s="122">
        <f t="shared" si="177"/>
        <v>12629.215197770907</v>
      </c>
      <c r="G352" s="122">
        <f t="shared" si="177"/>
        <v>11118.312447576307</v>
      </c>
      <c r="H352" s="122">
        <f t="shared" si="177"/>
        <v>11012.767431304226</v>
      </c>
      <c r="I352" s="122">
        <f t="shared" si="177"/>
        <v>9774.8936741589187</v>
      </c>
      <c r="J352" s="122">
        <f t="shared" si="177"/>
        <v>10967.5133764686</v>
      </c>
      <c r="K352" s="122">
        <f t="shared" si="177"/>
        <v>10211.551424170659</v>
      </c>
      <c r="L352" s="122">
        <f t="shared" si="177"/>
        <v>11354.0404291589</v>
      </c>
      <c r="M352" s="122">
        <f t="shared" si="177"/>
        <v>8424.4375310147534</v>
      </c>
      <c r="N352" s="122">
        <f t="shared" si="177"/>
        <v>9983.4140461898769</v>
      </c>
      <c r="O352" s="122">
        <f t="shared" si="177"/>
        <v>10761.274033698101</v>
      </c>
      <c r="P352" s="122">
        <f t="shared" si="177"/>
        <v>7628.9558991244758</v>
      </c>
      <c r="Q352" s="122">
        <f t="shared" si="177"/>
        <v>8015.5729585331765</v>
      </c>
      <c r="R352" s="122">
        <f t="shared" si="177"/>
        <v>8597.9624544772269</v>
      </c>
      <c r="S352" s="122">
        <f t="shared" si="177"/>
        <v>7962.5912058358126</v>
      </c>
      <c r="T352" s="122">
        <f t="shared" si="177"/>
        <v>7101.3258068171763</v>
      </c>
      <c r="U352" s="122">
        <f t="shared" si="177"/>
        <v>6714.6568150761477</v>
      </c>
      <c r="V352" s="122">
        <f t="shared" si="177"/>
        <v>5502.1501295118014</v>
      </c>
      <c r="W352" s="122">
        <f t="shared" si="177"/>
        <v>6491.8310438661911</v>
      </c>
      <c r="X352" s="122">
        <f t="shared" si="177"/>
        <v>5189.1260110514049</v>
      </c>
      <c r="Y352" s="122">
        <f t="shared" si="177"/>
        <v>4670.7661627232619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11960.277634396944</v>
      </c>
      <c r="D353" s="98">
        <v>11049.396536499622</v>
      </c>
      <c r="E353" s="98">
        <v>11835.821111872814</v>
      </c>
      <c r="F353" s="98">
        <v>12629.215197770907</v>
      </c>
      <c r="G353" s="98">
        <v>11118.312447576307</v>
      </c>
      <c r="H353" s="98">
        <v>11012.767431304226</v>
      </c>
      <c r="I353" s="98">
        <v>9774.8936741589187</v>
      </c>
      <c r="J353" s="98">
        <v>10967.5133764686</v>
      </c>
      <c r="K353" s="98">
        <v>10211.551424170659</v>
      </c>
      <c r="L353" s="98">
        <v>11354.0404291589</v>
      </c>
      <c r="M353" s="98">
        <v>8424.4375310147534</v>
      </c>
      <c r="N353" s="98">
        <v>9983.4140461898769</v>
      </c>
      <c r="O353" s="98">
        <v>10761.274033698101</v>
      </c>
      <c r="P353" s="98">
        <v>7628.9558991244758</v>
      </c>
      <c r="Q353" s="98">
        <v>8015.5729585331765</v>
      </c>
      <c r="R353" s="98">
        <v>8597.9624544772269</v>
      </c>
      <c r="S353" s="98">
        <v>7962.5912058358126</v>
      </c>
      <c r="T353" s="98">
        <v>7101.3258068171763</v>
      </c>
      <c r="U353" s="98">
        <v>6714.6568150761477</v>
      </c>
      <c r="V353" s="98">
        <v>5502.1501295118014</v>
      </c>
      <c r="W353" s="98">
        <v>6491.8310438661911</v>
      </c>
      <c r="X353" s="98">
        <v>5189.1260110514049</v>
      </c>
      <c r="Y353" s="98">
        <v>4670.7661627232619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19.161119950981504</v>
      </c>
      <c r="D354" s="122">
        <f t="shared" si="178"/>
        <v>47.165166417835898</v>
      </c>
      <c r="E354" s="122">
        <f t="shared" si="178"/>
        <v>30.474979548999958</v>
      </c>
      <c r="F354" s="122">
        <f t="shared" si="178"/>
        <v>12.204613271677969</v>
      </c>
      <c r="G354" s="122">
        <f t="shared" si="178"/>
        <v>14.009310641867026</v>
      </c>
      <c r="H354" s="122">
        <f t="shared" si="178"/>
        <v>23.257328869980192</v>
      </c>
      <c r="I354" s="122">
        <f t="shared" si="178"/>
        <v>5.0591650435758373</v>
      </c>
      <c r="J354" s="122">
        <f t="shared" si="178"/>
        <v>25.999549985153759</v>
      </c>
      <c r="K354" s="122">
        <f t="shared" si="178"/>
        <v>93.662893528665535</v>
      </c>
      <c r="L354" s="122">
        <f t="shared" si="178"/>
        <v>54.25079573633564</v>
      </c>
      <c r="M354" s="122">
        <f t="shared" si="178"/>
        <v>37.914340506402688</v>
      </c>
      <c r="N354" s="122">
        <f t="shared" si="178"/>
        <v>33.030947125266813</v>
      </c>
      <c r="O354" s="122">
        <f t="shared" si="178"/>
        <v>62.740554120420356</v>
      </c>
      <c r="P354" s="122">
        <f t="shared" si="178"/>
        <v>26.451466951115847</v>
      </c>
      <c r="Q354" s="122">
        <f t="shared" si="178"/>
        <v>40.743837862529027</v>
      </c>
      <c r="R354" s="122">
        <f t="shared" si="178"/>
        <v>126.74230104388894</v>
      </c>
      <c r="S354" s="122">
        <f t="shared" si="178"/>
        <v>152.05980493091198</v>
      </c>
      <c r="T354" s="122">
        <f t="shared" si="178"/>
        <v>116.66628310338083</v>
      </c>
      <c r="U354" s="122">
        <f t="shared" si="178"/>
        <v>254.44510535931897</v>
      </c>
      <c r="V354" s="122">
        <f t="shared" si="178"/>
        <v>121.44109849245216</v>
      </c>
      <c r="W354" s="122">
        <f t="shared" si="178"/>
        <v>300.31050842339675</v>
      </c>
      <c r="X354" s="122">
        <f t="shared" si="178"/>
        <v>35.599011196656818</v>
      </c>
      <c r="Y354" s="122">
        <f t="shared" si="178"/>
        <v>25.178531905925311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19.161119950981504</v>
      </c>
      <c r="D355" s="98">
        <f>RES_hhdet_in_fech!D165</f>
        <v>47.165166417835898</v>
      </c>
      <c r="E355" s="98">
        <f>RES_hhdet_in_fech!E165</f>
        <v>30.474979548999958</v>
      </c>
      <c r="F355" s="98">
        <f>RES_hhdet_in_fech!F165</f>
        <v>12.204613271677969</v>
      </c>
      <c r="G355" s="98">
        <f>RES_hhdet_in_fech!G165</f>
        <v>14.009310641867026</v>
      </c>
      <c r="H355" s="98">
        <f>RES_hhdet_in_fech!H165</f>
        <v>23.257328869980192</v>
      </c>
      <c r="I355" s="98">
        <f>RES_hhdet_in_fech!I165</f>
        <v>5.0591650435758373</v>
      </c>
      <c r="J355" s="98">
        <f>RES_hhdet_in_fech!J165</f>
        <v>25.999549985153759</v>
      </c>
      <c r="K355" s="98">
        <f>RES_hhdet_in_fech!K165</f>
        <v>93.662893528665535</v>
      </c>
      <c r="L355" s="98">
        <f>RES_hhdet_in_fech!L165</f>
        <v>54.25079573633564</v>
      </c>
      <c r="M355" s="98">
        <f>RES_hhdet_in_fech!M165</f>
        <v>37.914340506402688</v>
      </c>
      <c r="N355" s="98">
        <f>RES_hhdet_in_fech!N165</f>
        <v>33.030947125266813</v>
      </c>
      <c r="O355" s="98">
        <f>RES_hhdet_in_fech!O165</f>
        <v>62.740554120420356</v>
      </c>
      <c r="P355" s="98">
        <f>RES_hhdet_in_fech!P165</f>
        <v>26.451466951115847</v>
      </c>
      <c r="Q355" s="98">
        <f>RES_hhdet_in_fech!Q165</f>
        <v>40.743837862529027</v>
      </c>
      <c r="R355" s="98">
        <f>RES_hhdet_in_fech!R165</f>
        <v>126.74230104388894</v>
      </c>
      <c r="S355" s="98">
        <f>RES_hhdet_in_fech!S165</f>
        <v>152.05980493091198</v>
      </c>
      <c r="T355" s="98">
        <f>RES_hhdet_in_fech!T165</f>
        <v>116.66628310338083</v>
      </c>
      <c r="U355" s="98">
        <f>RES_hhdet_in_fech!U165</f>
        <v>254.44510535931897</v>
      </c>
      <c r="V355" s="98">
        <f>RES_hhdet_in_fech!V165</f>
        <v>121.44109849245216</v>
      </c>
      <c r="W355" s="98">
        <f>RES_hhdet_in_fech!W165</f>
        <v>300.31050842339675</v>
      </c>
      <c r="X355" s="98">
        <f>RES_hhdet_in_fech!X165</f>
        <v>35.599011196656818</v>
      </c>
      <c r="Y355" s="98">
        <f>RES_hhdet_in_fech!Y165</f>
        <v>25.178531905925311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1246.8961916967437</v>
      </c>
      <c r="D356" s="122">
        <v>1243.7689842232899</v>
      </c>
      <c r="E356" s="122">
        <v>1300.0994271487721</v>
      </c>
      <c r="F356" s="122">
        <v>1307.4220687689678</v>
      </c>
      <c r="G356" s="122">
        <v>1213.8388451994942</v>
      </c>
      <c r="H356" s="122">
        <v>1242.7107151456248</v>
      </c>
      <c r="I356" s="122">
        <v>1244.9033603188122</v>
      </c>
      <c r="J356" s="122">
        <v>1259.3827854218298</v>
      </c>
      <c r="K356" s="122">
        <v>1164.6459664458928</v>
      </c>
      <c r="L356" s="122">
        <v>1259.7756168503565</v>
      </c>
      <c r="M356" s="122">
        <v>1343.6146882273372</v>
      </c>
      <c r="N356" s="122">
        <v>1443.8371737807133</v>
      </c>
      <c r="O356" s="122">
        <v>1516.9012516563778</v>
      </c>
      <c r="P356" s="122">
        <v>1330.2017960593184</v>
      </c>
      <c r="Q356" s="122">
        <v>1377.5990787976268</v>
      </c>
      <c r="R356" s="122">
        <v>1376.0101751389277</v>
      </c>
      <c r="S356" s="122">
        <v>1454.4359322973683</v>
      </c>
      <c r="T356" s="122">
        <v>1444.471484124522</v>
      </c>
      <c r="U356" s="122">
        <v>1422.1148414899919</v>
      </c>
      <c r="V356" s="122">
        <v>1478.4183014102014</v>
      </c>
      <c r="W356" s="122">
        <v>1416.9744350833457</v>
      </c>
      <c r="X356" s="122">
        <v>1028.5277818714385</v>
      </c>
      <c r="Y356" s="122">
        <v>959.66402027508263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1376.8129328699185</v>
      </c>
      <c r="D357" s="98">
        <v>1427.9842408925745</v>
      </c>
      <c r="E357" s="98">
        <v>1400.7035143924181</v>
      </c>
      <c r="F357" s="98">
        <v>1434.3432692454978</v>
      </c>
      <c r="G357" s="98">
        <v>1403.2749481699341</v>
      </c>
      <c r="H357" s="98">
        <v>1375.5610073048949</v>
      </c>
      <c r="I357" s="98">
        <v>1431.9825562243516</v>
      </c>
      <c r="J357" s="98">
        <v>1352.1461591507577</v>
      </c>
      <c r="K357" s="98">
        <v>1367.5616272008933</v>
      </c>
      <c r="L357" s="98">
        <v>1444.2089609848199</v>
      </c>
      <c r="M357" s="98">
        <v>1546.2995941093891</v>
      </c>
      <c r="N357" s="98">
        <v>1520.570104172451</v>
      </c>
      <c r="O357" s="98">
        <v>1489.0987074444615</v>
      </c>
      <c r="P357" s="98">
        <v>1450.7440170574127</v>
      </c>
      <c r="Q357" s="98">
        <v>1411.2095050500484</v>
      </c>
      <c r="R357" s="98">
        <v>1413.3046292908014</v>
      </c>
      <c r="S357" s="98">
        <v>1482.4379871277476</v>
      </c>
      <c r="T357" s="98">
        <v>1478.8651833048636</v>
      </c>
      <c r="U357" s="98">
        <v>1429.7084808104441</v>
      </c>
      <c r="V357" s="98">
        <v>1463.8810951544931</v>
      </c>
      <c r="W357" s="98">
        <v>1590.6537165772636</v>
      </c>
      <c r="X357" s="98">
        <v>1080.1743366005151</v>
      </c>
      <c r="Y357" s="98">
        <v>963.34188143266408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989.49016262511157</v>
      </c>
      <c r="D358" s="98">
        <v>1017.2463693543679</v>
      </c>
      <c r="E358" s="98">
        <v>1012.0109480046526</v>
      </c>
      <c r="F358" s="98">
        <v>1034.5484628414688</v>
      </c>
      <c r="G358" s="98">
        <v>1003.8733823575152</v>
      </c>
      <c r="H358" s="98">
        <v>981.10326511325525</v>
      </c>
      <c r="I358" s="98">
        <v>1046.1960621991489</v>
      </c>
      <c r="J358" s="98">
        <v>981.49309336429542</v>
      </c>
      <c r="K358" s="98">
        <v>987.26038093411489</v>
      </c>
      <c r="L358" s="98">
        <v>1168.7045683392967</v>
      </c>
      <c r="M358" s="98">
        <v>1128.6940188985809</v>
      </c>
      <c r="N358" s="98">
        <v>0</v>
      </c>
      <c r="O358" s="98">
        <v>0</v>
      </c>
      <c r="P358" s="98">
        <v>1128.0429327998588</v>
      </c>
      <c r="Q358" s="98">
        <v>1133.9013786378566</v>
      </c>
      <c r="R358" s="98">
        <v>1148.286495991995</v>
      </c>
      <c r="S358" s="98">
        <v>1229.8819520618847</v>
      </c>
      <c r="T358" s="98">
        <v>1241.1105095086023</v>
      </c>
      <c r="U358" s="98">
        <v>1205.2710022013266</v>
      </c>
      <c r="V358" s="98">
        <v>1243.4146356879867</v>
      </c>
      <c r="W358" s="98">
        <v>1359.9039782611994</v>
      </c>
      <c r="X358" s="98">
        <v>900.80343352488956</v>
      </c>
      <c r="Y358" s="98">
        <v>801.98603333463291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329.72805806840449</v>
      </c>
      <c r="D359" s="101">
        <v>312.41120485306163</v>
      </c>
      <c r="E359" s="101">
        <v>339.48129755744094</v>
      </c>
      <c r="F359" s="101">
        <v>336.77143671284011</v>
      </c>
      <c r="G359" s="101">
        <v>299.80095252854613</v>
      </c>
      <c r="H359" s="101">
        <v>278.23503648418722</v>
      </c>
      <c r="I359" s="101">
        <v>349.80148049369842</v>
      </c>
      <c r="J359" s="101">
        <v>303.51496953631187</v>
      </c>
      <c r="K359" s="101">
        <v>279.92088425703145</v>
      </c>
      <c r="L359" s="101">
        <v>646.04562050559412</v>
      </c>
      <c r="M359" s="101">
        <v>305.29075882998984</v>
      </c>
      <c r="N359" s="101">
        <v>0</v>
      </c>
      <c r="O359" s="101">
        <v>0</v>
      </c>
      <c r="P359" s="101">
        <v>278.01864636235962</v>
      </c>
      <c r="Q359" s="101">
        <v>311.4585774193755</v>
      </c>
      <c r="R359" s="101">
        <v>294.08681974773634</v>
      </c>
      <c r="S359" s="101">
        <v>346.82352110231096</v>
      </c>
      <c r="T359" s="101">
        <v>343.30477474545916</v>
      </c>
      <c r="U359" s="101">
        <v>302.72435686103535</v>
      </c>
      <c r="V359" s="101">
        <v>315.60427290614825</v>
      </c>
      <c r="W359" s="101">
        <v>350.74803429260453</v>
      </c>
      <c r="X359" s="101">
        <v>90.804055197291348</v>
      </c>
      <c r="Y359" s="101">
        <v>64.142413688701325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659.76210455670707</v>
      </c>
      <c r="D360" s="104">
        <v>704.83516450130628</v>
      </c>
      <c r="E360" s="104">
        <v>672.52965044721168</v>
      </c>
      <c r="F360" s="104">
        <v>697.77702612862868</v>
      </c>
      <c r="G360" s="104">
        <v>704.07242982896923</v>
      </c>
      <c r="H360" s="104">
        <v>702.86822862906808</v>
      </c>
      <c r="I360" s="104">
        <v>696.39458170545049</v>
      </c>
      <c r="J360" s="104">
        <v>677.9781238279835</v>
      </c>
      <c r="K360" s="104">
        <v>707.3394966770835</v>
      </c>
      <c r="L360" s="104">
        <v>522.65894783370209</v>
      </c>
      <c r="M360" s="104">
        <v>823.40326006859118</v>
      </c>
      <c r="N360" s="104">
        <v>0</v>
      </c>
      <c r="O360" s="104">
        <v>0</v>
      </c>
      <c r="P360" s="104">
        <v>850.02428643749909</v>
      </c>
      <c r="Q360" s="104">
        <v>822.44280121848124</v>
      </c>
      <c r="R360" s="104">
        <v>854.19967624425863</v>
      </c>
      <c r="S360" s="104">
        <v>883.0584309595738</v>
      </c>
      <c r="T360" s="104">
        <v>897.80573476314294</v>
      </c>
      <c r="U360" s="104">
        <v>902.54664534029132</v>
      </c>
      <c r="V360" s="104">
        <v>927.81036278183853</v>
      </c>
      <c r="W360" s="104">
        <v>1009.155943968595</v>
      </c>
      <c r="X360" s="104">
        <v>809.99937832759815</v>
      </c>
      <c r="Y360" s="104">
        <v>737.84361964593154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1240.1479608095196</v>
      </c>
      <c r="D361" s="101">
        <v>1235.5937620051154</v>
      </c>
      <c r="E361" s="101">
        <v>1302.4732846442578</v>
      </c>
      <c r="F361" s="101">
        <v>1306.7986100334442</v>
      </c>
      <c r="G361" s="101">
        <v>1208.1786830537824</v>
      </c>
      <c r="H361" s="101">
        <v>1251.4813761932573</v>
      </c>
      <c r="I361" s="101">
        <v>1260.3207399267003</v>
      </c>
      <c r="J361" s="101">
        <v>1279.0616930673029</v>
      </c>
      <c r="K361" s="101">
        <v>1179.432661204434</v>
      </c>
      <c r="L361" s="101">
        <v>1291.2157033448525</v>
      </c>
      <c r="M361" s="101">
        <v>1384.302267425626</v>
      </c>
      <c r="N361" s="101">
        <v>1471.7546648942953</v>
      </c>
      <c r="O361" s="101">
        <v>1539.9554283131317</v>
      </c>
      <c r="P361" s="101">
        <v>1360.2242105550449</v>
      </c>
      <c r="Q361" s="101">
        <v>1409.9067231376725</v>
      </c>
      <c r="R361" s="101">
        <v>1411.817361020949</v>
      </c>
      <c r="S361" s="101">
        <v>1487.3644799300548</v>
      </c>
      <c r="T361" s="101">
        <v>1489.4228485118856</v>
      </c>
      <c r="U361" s="101">
        <v>1457.1760157754291</v>
      </c>
      <c r="V361" s="101">
        <v>1503.1448820126852</v>
      </c>
      <c r="W361" s="101">
        <v>1447.2674403424689</v>
      </c>
      <c r="X361" s="101">
        <v>1072.8290579199229</v>
      </c>
      <c r="Y361" s="101">
        <v>990.14805141146257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962.43818722720198</v>
      </c>
      <c r="D362" s="104">
        <v>952.16954635043089</v>
      </c>
      <c r="E362" s="104">
        <v>1013.8180627523952</v>
      </c>
      <c r="F362" s="104">
        <v>1015.3343498871519</v>
      </c>
      <c r="G362" s="104">
        <v>932.30795167696272</v>
      </c>
      <c r="H362" s="104">
        <v>962.96848661659976</v>
      </c>
      <c r="I362" s="104">
        <v>986.52453151927693</v>
      </c>
      <c r="J362" s="104">
        <v>995.49527486937404</v>
      </c>
      <c r="K362" s="104">
        <v>912.57895784733466</v>
      </c>
      <c r="L362" s="104">
        <v>1089.8351431568121</v>
      </c>
      <c r="M362" s="104">
        <v>1074.5162915092881</v>
      </c>
      <c r="N362" s="104">
        <v>1172.4378523561691</v>
      </c>
      <c r="O362" s="104">
        <v>1241.3304456417916</v>
      </c>
      <c r="P362" s="104">
        <v>1082.1846237087159</v>
      </c>
      <c r="Q362" s="104">
        <v>1144.7450520357575</v>
      </c>
      <c r="R362" s="104">
        <v>1150.7258506813419</v>
      </c>
      <c r="S362" s="104">
        <v>1229.9690617481078</v>
      </c>
      <c r="T362" s="104">
        <v>1240.4196100522045</v>
      </c>
      <c r="U362" s="104">
        <v>1215.6482212785163</v>
      </c>
      <c r="V362" s="104">
        <v>1262.8625909698699</v>
      </c>
      <c r="W362" s="104">
        <v>1224.4208220120613</v>
      </c>
      <c r="X362" s="104">
        <v>892.68660354033386</v>
      </c>
      <c r="Y362" s="104">
        <v>831.69179596014953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297.04178514504582</v>
      </c>
      <c r="D363" s="98">
        <v>270.17636470109431</v>
      </c>
      <c r="E363" s="98">
        <v>315.7665389577341</v>
      </c>
      <c r="F363" s="98">
        <v>306.87972780315448</v>
      </c>
      <c r="G363" s="98">
        <v>257.9566222905267</v>
      </c>
      <c r="H363" s="98">
        <v>253.05643592176565</v>
      </c>
      <c r="I363" s="98">
        <v>307.87079341763393</v>
      </c>
      <c r="J363" s="98">
        <v>287.41503233486594</v>
      </c>
      <c r="K363" s="98">
        <v>240.96940058020994</v>
      </c>
      <c r="L363" s="98">
        <v>577.62199228268457</v>
      </c>
      <c r="M363" s="98">
        <v>272.84079180996014</v>
      </c>
      <c r="N363" s="98">
        <v>375.8488294240733</v>
      </c>
      <c r="O363" s="98">
        <v>411.08204772269107</v>
      </c>
      <c r="P363" s="98">
        <v>260.20427195145322</v>
      </c>
      <c r="Q363" s="98">
        <v>311.36844739547251</v>
      </c>
      <c r="R363" s="98">
        <v>293.64660839378473</v>
      </c>
      <c r="S363" s="98">
        <v>347.87359565170152</v>
      </c>
      <c r="T363" s="98">
        <v>345.93730701223836</v>
      </c>
      <c r="U363" s="98">
        <v>308.85606948686996</v>
      </c>
      <c r="V363" s="98">
        <v>324.35558241448285</v>
      </c>
      <c r="W363" s="98">
        <v>318.02176676512505</v>
      </c>
      <c r="X363" s="98">
        <v>90.441838684516867</v>
      </c>
      <c r="Y363" s="98">
        <v>68.192434667503477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665.3964020821561</v>
      </c>
      <c r="D364" s="98">
        <v>681.99318164933652</v>
      </c>
      <c r="E364" s="98">
        <v>698.05152379466108</v>
      </c>
      <c r="F364" s="98">
        <v>708.45462208399749</v>
      </c>
      <c r="G364" s="98">
        <v>674.35132938643596</v>
      </c>
      <c r="H364" s="98">
        <v>709.91205069483408</v>
      </c>
      <c r="I364" s="98">
        <v>678.65373810164283</v>
      </c>
      <c r="J364" s="98">
        <v>708.08024253450822</v>
      </c>
      <c r="K364" s="98">
        <v>671.60955726712484</v>
      </c>
      <c r="L364" s="98">
        <v>512.21315087412768</v>
      </c>
      <c r="M364" s="98">
        <v>801.67549969932793</v>
      </c>
      <c r="N364" s="98">
        <v>796.58902293209576</v>
      </c>
      <c r="O364" s="98">
        <v>830.24839791910051</v>
      </c>
      <c r="P364" s="98">
        <v>821.9803517572625</v>
      </c>
      <c r="Q364" s="98">
        <v>833.37660464028522</v>
      </c>
      <c r="R364" s="98">
        <v>857.07924228755724</v>
      </c>
      <c r="S364" s="98">
        <v>882.09546609640654</v>
      </c>
      <c r="T364" s="98">
        <v>894.48230303996604</v>
      </c>
      <c r="U364" s="98">
        <v>906.79215179164646</v>
      </c>
      <c r="V364" s="98">
        <v>938.50700855538707</v>
      </c>
      <c r="W364" s="98">
        <v>906.39905524693609</v>
      </c>
      <c r="X364" s="98">
        <v>802.24476485581692</v>
      </c>
      <c r="Y364" s="98">
        <v>763.49936129264597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808.89969257909274</v>
      </c>
      <c r="D365" s="122">
        <v>824.07624704055706</v>
      </c>
      <c r="E365" s="122">
        <v>792.45143964328838</v>
      </c>
      <c r="F365" s="122">
        <v>728.86568075139189</v>
      </c>
      <c r="G365" s="122">
        <v>731.85790012537154</v>
      </c>
      <c r="H365" s="122">
        <v>735.1061646225711</v>
      </c>
      <c r="I365" s="122">
        <v>771.32184181360628</v>
      </c>
      <c r="J365" s="122">
        <v>772.56143081261723</v>
      </c>
      <c r="K365" s="122">
        <v>643.37381648213227</v>
      </c>
      <c r="L365" s="122">
        <v>796.89108043791123</v>
      </c>
      <c r="M365" s="122">
        <v>790.65908682051565</v>
      </c>
      <c r="N365" s="122">
        <v>827.69548808884247</v>
      </c>
      <c r="O365" s="122">
        <v>846.86141199404665</v>
      </c>
      <c r="P365" s="122">
        <v>747.13355876136359</v>
      </c>
      <c r="Q365" s="122">
        <v>769.49746754323564</v>
      </c>
      <c r="R365" s="122">
        <v>723.88150753313619</v>
      </c>
      <c r="S365" s="122">
        <v>766.78083956878652</v>
      </c>
      <c r="T365" s="122">
        <v>754.99215785772537</v>
      </c>
      <c r="U365" s="122">
        <v>741.18498285612748</v>
      </c>
      <c r="V365" s="122">
        <v>759.63352261964826</v>
      </c>
      <c r="W365" s="122">
        <v>689.53986431089129</v>
      </c>
      <c r="X365" s="122">
        <v>734.29834489903965</v>
      </c>
      <c r="Y365" s="122">
        <v>685.40277396375393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896.70543985616791</v>
      </c>
      <c r="D366" s="98">
        <v>919.04240303839458</v>
      </c>
      <c r="E366" s="98">
        <v>867.37593945090691</v>
      </c>
      <c r="F366" s="98">
        <v>854.4123662884241</v>
      </c>
      <c r="G366" s="98">
        <v>834.61103858316619</v>
      </c>
      <c r="H366" s="98">
        <v>836.25537072573252</v>
      </c>
      <c r="I366" s="98">
        <v>890.60992360769615</v>
      </c>
      <c r="J366" s="98">
        <v>842.91758473286507</v>
      </c>
      <c r="K366" s="98">
        <v>858.4490486685188</v>
      </c>
      <c r="L366" s="98">
        <v>887.9453345813555</v>
      </c>
      <c r="M366" s="98">
        <v>934.32181074817493</v>
      </c>
      <c r="N366" s="98">
        <v>942.88960575910608</v>
      </c>
      <c r="O366" s="98">
        <v>945.82988157346722</v>
      </c>
      <c r="P366" s="98">
        <v>953.8574185942075</v>
      </c>
      <c r="Q366" s="98">
        <v>950.28655707015207</v>
      </c>
      <c r="R366" s="98">
        <v>875.22974598570192</v>
      </c>
      <c r="S366" s="98">
        <v>952.56834298719093</v>
      </c>
      <c r="T366" s="98">
        <v>935.11660753859792</v>
      </c>
      <c r="U366" s="98">
        <v>938.53422863160836</v>
      </c>
      <c r="V366" s="98">
        <v>1022.1920692638737</v>
      </c>
      <c r="W366" s="98">
        <v>979.76680924862171</v>
      </c>
      <c r="X366" s="98">
        <v>979.31052814609177</v>
      </c>
      <c r="Y366" s="98">
        <v>918.64008728626698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746.10842956573708</v>
      </c>
      <c r="D367" s="33">
        <v>745.62357287704356</v>
      </c>
      <c r="E367" s="33">
        <v>731.58214337952984</v>
      </c>
      <c r="F367" s="33">
        <v>607.54399702919522</v>
      </c>
      <c r="G367" s="33">
        <v>658.12716356803821</v>
      </c>
      <c r="H367" s="33">
        <v>678.57171580992406</v>
      </c>
      <c r="I367" s="33">
        <v>705.00637525277432</v>
      </c>
      <c r="J367" s="33">
        <v>739.89536375531986</v>
      </c>
      <c r="K367" s="33">
        <v>531.70032942376849</v>
      </c>
      <c r="L367" s="33">
        <v>747.12288279374468</v>
      </c>
      <c r="M367" s="33">
        <v>709.72332400190692</v>
      </c>
      <c r="N367" s="33">
        <v>774.99767383866742</v>
      </c>
      <c r="O367" s="33">
        <v>800.9652101225704</v>
      </c>
      <c r="P367" s="33">
        <v>658.05777414221177</v>
      </c>
      <c r="Q367" s="33">
        <v>702.38316184532061</v>
      </c>
      <c r="R367" s="33">
        <v>684.54451223256592</v>
      </c>
      <c r="S367" s="33">
        <v>709.55508528310042</v>
      </c>
      <c r="T367" s="33">
        <v>696.11751040403544</v>
      </c>
      <c r="U367" s="33">
        <v>674.86121018633662</v>
      </c>
      <c r="V367" s="33">
        <v>691.96699009579663</v>
      </c>
      <c r="W367" s="33">
        <v>644.42054934158023</v>
      </c>
      <c r="X367" s="33">
        <v>722.93160381970097</v>
      </c>
      <c r="Y367" s="33">
        <v>660.52522766539039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10584.017403813154</v>
      </c>
      <c r="D369" s="117">
        <f t="shared" si="179"/>
        <v>10013.428063466406</v>
      </c>
      <c r="E369" s="117">
        <f t="shared" si="179"/>
        <v>10651.053041689262</v>
      </c>
      <c r="F369" s="117">
        <f t="shared" si="179"/>
        <v>11221.406089560243</v>
      </c>
      <c r="G369" s="117">
        <f t="shared" si="179"/>
        <v>10055.597241490723</v>
      </c>
      <c r="H369" s="117">
        <f t="shared" si="179"/>
        <v>10085.54946165404</v>
      </c>
      <c r="I369" s="117">
        <f t="shared" si="179"/>
        <v>9143.7393954145991</v>
      </c>
      <c r="J369" s="117">
        <f t="shared" si="179"/>
        <v>10211.837474139566</v>
      </c>
      <c r="K369" s="117">
        <f t="shared" si="179"/>
        <v>9701.6914827755209</v>
      </c>
      <c r="L369" s="117">
        <f t="shared" si="179"/>
        <v>10735.651587856868</v>
      </c>
      <c r="M369" s="117">
        <f t="shared" si="179"/>
        <v>8442.1057183542398</v>
      </c>
      <c r="N369" s="117">
        <f t="shared" si="179"/>
        <v>9809.067442356476</v>
      </c>
      <c r="O369" s="117">
        <f t="shared" si="179"/>
        <v>10644.218522075535</v>
      </c>
      <c r="P369" s="117">
        <f t="shared" si="179"/>
        <v>7826.5670532907143</v>
      </c>
      <c r="Q369" s="117">
        <f t="shared" si="179"/>
        <v>8338.9097403781125</v>
      </c>
      <c r="R369" s="117">
        <f t="shared" ref="R369:V369" si="180">R370+R372+R374+R383</f>
        <v>9308.742024642017</v>
      </c>
      <c r="S369" s="117">
        <f t="shared" si="180"/>
        <v>9175.1099237489743</v>
      </c>
      <c r="T369" s="117">
        <f t="shared" si="180"/>
        <v>8495.2299495895732</v>
      </c>
      <c r="U369" s="117">
        <f t="shared" si="180"/>
        <v>8865.4171591879513</v>
      </c>
      <c r="V369" s="117">
        <f t="shared" si="180"/>
        <v>7429.8586785532216</v>
      </c>
      <c r="W369" s="117">
        <f t="shared" ref="W369:Y369" si="181">W370+W372+W374+W383</f>
        <v>9136.679666191616</v>
      </c>
      <c r="X369" s="117">
        <f t="shared" si="181"/>
        <v>6638.9548737464638</v>
      </c>
      <c r="Y369" s="117">
        <f t="shared" si="181"/>
        <v>6024.5003687993894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9098.9015265999715</v>
      </c>
      <c r="D370" s="122">
        <f t="shared" si="182"/>
        <v>8452.0988152341361</v>
      </c>
      <c r="E370" s="122">
        <f t="shared" si="182"/>
        <v>9102.9713831868212</v>
      </c>
      <c r="F370" s="122">
        <f t="shared" si="182"/>
        <v>9765.7604309489307</v>
      </c>
      <c r="G370" s="122">
        <f t="shared" si="182"/>
        <v>8643.6051530343484</v>
      </c>
      <c r="H370" s="122">
        <f t="shared" si="182"/>
        <v>8607.1846846248736</v>
      </c>
      <c r="I370" s="122">
        <f t="shared" si="182"/>
        <v>7680.0954754135992</v>
      </c>
      <c r="J370" s="122">
        <f t="shared" si="182"/>
        <v>8662.2241529428684</v>
      </c>
      <c r="K370" s="122">
        <f t="shared" si="182"/>
        <v>8106.8597285623819</v>
      </c>
      <c r="L370" s="122">
        <f t="shared" si="182"/>
        <v>9059.9000996543473</v>
      </c>
      <c r="M370" s="122">
        <f t="shared" si="182"/>
        <v>6749.8568953312515</v>
      </c>
      <c r="N370" s="122">
        <f t="shared" si="182"/>
        <v>8021.2427539751152</v>
      </c>
      <c r="O370" s="122">
        <f t="shared" si="182"/>
        <v>8662.8438833845703</v>
      </c>
      <c r="P370" s="122">
        <f t="shared" si="182"/>
        <v>6159.7793846658315</v>
      </c>
      <c r="Q370" s="122">
        <f t="shared" si="182"/>
        <v>6532.3778643472779</v>
      </c>
      <c r="R370" s="122">
        <f t="shared" si="182"/>
        <v>7158.8340701080961</v>
      </c>
      <c r="S370" s="122">
        <f t="shared" si="182"/>
        <v>6819.2422466929211</v>
      </c>
      <c r="T370" s="122">
        <f t="shared" si="182"/>
        <v>6270.9116568460768</v>
      </c>
      <c r="U370" s="122">
        <f t="shared" si="182"/>
        <v>6105.8877145063061</v>
      </c>
      <c r="V370" s="122">
        <f t="shared" si="182"/>
        <v>5127.9667343711944</v>
      </c>
      <c r="W370" s="122">
        <f t="shared" si="182"/>
        <v>6169.763169329266</v>
      </c>
      <c r="X370" s="122">
        <f t="shared" si="182"/>
        <v>4970.4129243293419</v>
      </c>
      <c r="Y370" s="122">
        <f t="shared" si="182"/>
        <v>4506.7796368323288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9098.9015265999715</v>
      </c>
      <c r="D371" s="98">
        <v>8452.0988152341361</v>
      </c>
      <c r="E371" s="98">
        <v>9102.9713831868212</v>
      </c>
      <c r="F371" s="98">
        <v>9765.7604309489307</v>
      </c>
      <c r="G371" s="98">
        <v>8643.6051530343484</v>
      </c>
      <c r="H371" s="98">
        <v>8607.1846846248736</v>
      </c>
      <c r="I371" s="98">
        <v>7680.0954754135992</v>
      </c>
      <c r="J371" s="98">
        <v>8662.2241529428684</v>
      </c>
      <c r="K371" s="98">
        <v>8106.8597285623819</v>
      </c>
      <c r="L371" s="98">
        <v>9059.9000996543473</v>
      </c>
      <c r="M371" s="98">
        <v>6749.8568953312515</v>
      </c>
      <c r="N371" s="98">
        <v>8021.2427539751152</v>
      </c>
      <c r="O371" s="98">
        <v>8662.8438833845703</v>
      </c>
      <c r="P371" s="98">
        <v>6159.7793846658315</v>
      </c>
      <c r="Q371" s="98">
        <v>6532.3778643472779</v>
      </c>
      <c r="R371" s="98">
        <v>7158.8340701080961</v>
      </c>
      <c r="S371" s="98">
        <v>6819.2422466929211</v>
      </c>
      <c r="T371" s="98">
        <v>6270.9116568460768</v>
      </c>
      <c r="U371" s="98">
        <v>6105.8877145063061</v>
      </c>
      <c r="V371" s="98">
        <v>5127.9667343711944</v>
      </c>
      <c r="W371" s="98">
        <v>6169.763169329266</v>
      </c>
      <c r="X371" s="98">
        <v>4970.4129243293419</v>
      </c>
      <c r="Y371" s="98">
        <v>4506.7796368323288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44.288999379215312</v>
      </c>
      <c r="D372" s="122">
        <f t="shared" si="183"/>
        <v>113.6311616961269</v>
      </c>
      <c r="E372" s="122">
        <f t="shared" si="183"/>
        <v>76.446575118593785</v>
      </c>
      <c r="F372" s="122">
        <f t="shared" si="183"/>
        <v>31.836775761314126</v>
      </c>
      <c r="G372" s="122">
        <f t="shared" si="183"/>
        <v>37.965863212904665</v>
      </c>
      <c r="H372" s="122">
        <f t="shared" si="183"/>
        <v>65.418001963547212</v>
      </c>
      <c r="I372" s="122">
        <f t="shared" si="183"/>
        <v>14.757302543875618</v>
      </c>
      <c r="J372" s="122">
        <f t="shared" si="183"/>
        <v>78.597941585846471</v>
      </c>
      <c r="K372" s="122">
        <f t="shared" si="183"/>
        <v>293.30907069874792</v>
      </c>
      <c r="L372" s="122">
        <f t="shared" si="183"/>
        <v>175.90659970983009</v>
      </c>
      <c r="M372" s="122">
        <f t="shared" si="183"/>
        <v>127.75573732106018</v>
      </c>
      <c r="N372" s="122">
        <f t="shared" si="183"/>
        <v>116.16903694547248</v>
      </c>
      <c r="O372" s="122">
        <f t="shared" si="183"/>
        <v>231.15929222042351</v>
      </c>
      <c r="P372" s="122">
        <f t="shared" si="183"/>
        <v>101.98297800239534</v>
      </c>
      <c r="Q372" s="122">
        <f t="shared" si="183"/>
        <v>162.43743239525151</v>
      </c>
      <c r="R372" s="122">
        <f t="shared" si="183"/>
        <v>508.90230141561557</v>
      </c>
      <c r="S372" s="122">
        <f t="shared" si="183"/>
        <v>611.03922077627169</v>
      </c>
      <c r="T372" s="122">
        <f t="shared" si="183"/>
        <v>469.22324301949953</v>
      </c>
      <c r="U372" s="122">
        <f t="shared" si="183"/>
        <v>1024.352733089223</v>
      </c>
      <c r="V372" s="122">
        <f t="shared" si="183"/>
        <v>490.25572803452781</v>
      </c>
      <c r="W372" s="122">
        <f t="shared" si="183"/>
        <v>1223.3425225194601</v>
      </c>
      <c r="X372" s="122">
        <f t="shared" si="183"/>
        <v>146.59194216252584</v>
      </c>
      <c r="Y372" s="122">
        <f t="shared" si="183"/>
        <v>104.9383195720231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44.288999379215312</v>
      </c>
      <c r="D373" s="98">
        <f>RES_hhdet_in_tesh!D165</f>
        <v>113.6311616961269</v>
      </c>
      <c r="E373" s="98">
        <f>RES_hhdet_in_tesh!E165</f>
        <v>76.446575118593785</v>
      </c>
      <c r="F373" s="98">
        <f>RES_hhdet_in_tesh!F165</f>
        <v>31.836775761314126</v>
      </c>
      <c r="G373" s="98">
        <f>RES_hhdet_in_tesh!G165</f>
        <v>37.965863212904665</v>
      </c>
      <c r="H373" s="98">
        <f>RES_hhdet_in_tesh!H165</f>
        <v>65.418001963547212</v>
      </c>
      <c r="I373" s="98">
        <f>RES_hhdet_in_tesh!I165</f>
        <v>14.757302543875618</v>
      </c>
      <c r="J373" s="98">
        <f>RES_hhdet_in_tesh!J165</f>
        <v>78.597941585846471</v>
      </c>
      <c r="K373" s="98">
        <f>RES_hhdet_in_tesh!K165</f>
        <v>293.30907069874792</v>
      </c>
      <c r="L373" s="98">
        <f>RES_hhdet_in_tesh!L165</f>
        <v>175.90659970983009</v>
      </c>
      <c r="M373" s="98">
        <f>RES_hhdet_in_tesh!M165</f>
        <v>127.75573732106018</v>
      </c>
      <c r="N373" s="98">
        <f>RES_hhdet_in_tesh!N165</f>
        <v>116.16903694547248</v>
      </c>
      <c r="O373" s="98">
        <f>RES_hhdet_in_tesh!O165</f>
        <v>231.15929222042351</v>
      </c>
      <c r="P373" s="98">
        <f>RES_hhdet_in_tesh!P165</f>
        <v>101.98297800239534</v>
      </c>
      <c r="Q373" s="98">
        <f>RES_hhdet_in_tesh!Q165</f>
        <v>162.43743239525151</v>
      </c>
      <c r="R373" s="98">
        <f>RES_hhdet_in_tesh!R165</f>
        <v>508.90230141561557</v>
      </c>
      <c r="S373" s="98">
        <f>RES_hhdet_in_tesh!S165</f>
        <v>611.03922077627169</v>
      </c>
      <c r="T373" s="98">
        <f>RES_hhdet_in_tesh!T165</f>
        <v>469.22324301949953</v>
      </c>
      <c r="U373" s="98">
        <f>RES_hhdet_in_tesh!U165</f>
        <v>1024.352733089223</v>
      </c>
      <c r="V373" s="98">
        <f>RES_hhdet_in_tesh!V165</f>
        <v>490.25572803452781</v>
      </c>
      <c r="W373" s="98">
        <f>RES_hhdet_in_tesh!W165</f>
        <v>1223.3425225194601</v>
      </c>
      <c r="X373" s="98">
        <f>RES_hhdet_in_tesh!X165</f>
        <v>146.59194216252584</v>
      </c>
      <c r="Y373" s="98">
        <f>RES_hhdet_in_tesh!Y165</f>
        <v>104.9383195720231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874.18936473372719</v>
      </c>
      <c r="D374" s="122">
        <v>875.22425310341987</v>
      </c>
      <c r="E374" s="122">
        <v>918.87274437602764</v>
      </c>
      <c r="F374" s="122">
        <v>924.63751809940254</v>
      </c>
      <c r="G374" s="122">
        <v>860.83078067952124</v>
      </c>
      <c r="H374" s="122">
        <v>888.88017115053094</v>
      </c>
      <c r="I374" s="122">
        <v>898.8859452232615</v>
      </c>
      <c r="J374" s="122">
        <v>911.0611185835495</v>
      </c>
      <c r="K374" s="122">
        <v>846.04337920449893</v>
      </c>
      <c r="L374" s="122">
        <v>926.6470044306169</v>
      </c>
      <c r="M374" s="122">
        <v>998.73527812275768</v>
      </c>
      <c r="N374" s="122">
        <v>1067.9754308233796</v>
      </c>
      <c r="O374" s="122">
        <v>1129.255108468039</v>
      </c>
      <c r="P374" s="122">
        <v>1017.9204910791507</v>
      </c>
      <c r="Q374" s="122">
        <v>1069.2921209044671</v>
      </c>
      <c r="R374" s="122">
        <v>1082.0068538455102</v>
      </c>
      <c r="S374" s="122">
        <v>1151.1679061011323</v>
      </c>
      <c r="T374" s="122">
        <v>1164.0304755234995</v>
      </c>
      <c r="U374" s="122">
        <v>1149.3116619237617</v>
      </c>
      <c r="V374" s="122">
        <v>1196.1725467050883</v>
      </c>
      <c r="W374" s="122">
        <v>1164.6880052293939</v>
      </c>
      <c r="X374" s="122">
        <v>874.77356197983033</v>
      </c>
      <c r="Y374" s="122">
        <v>817.8917989571064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867.52851477418903</v>
      </c>
      <c r="D375" s="98">
        <v>902.22969084322926</v>
      </c>
      <c r="E375" s="98">
        <v>887.73956127483632</v>
      </c>
      <c r="F375" s="98">
        <v>911.91895882127096</v>
      </c>
      <c r="G375" s="98">
        <v>895.27297270675194</v>
      </c>
      <c r="H375" s="98">
        <v>880.90843973337599</v>
      </c>
      <c r="I375" s="98">
        <v>920.84234583765124</v>
      </c>
      <c r="J375" s="98">
        <v>873.6785447718172</v>
      </c>
      <c r="K375" s="98">
        <v>888.67478259281881</v>
      </c>
      <c r="L375" s="98">
        <v>944.72050578612448</v>
      </c>
      <c r="M375" s="98">
        <v>1025.1188830079745</v>
      </c>
      <c r="N375" s="98">
        <v>1030.1331750076606</v>
      </c>
      <c r="O375" s="98">
        <v>1040.4120087508468</v>
      </c>
      <c r="P375" s="98">
        <v>1050.9451117013159</v>
      </c>
      <c r="Q375" s="98">
        <v>1055.001026405027</v>
      </c>
      <c r="R375" s="98">
        <v>1077.8108768732359</v>
      </c>
      <c r="S375" s="98">
        <v>1151.2805197658286</v>
      </c>
      <c r="T375" s="98">
        <v>1167.0612038555137</v>
      </c>
      <c r="U375" s="98">
        <v>1143.5465470899151</v>
      </c>
      <c r="V375" s="98">
        <v>1183.1939436532784</v>
      </c>
      <c r="W375" s="98">
        <v>1293.8836394366165</v>
      </c>
      <c r="X375" s="98">
        <v>882.46726359865409</v>
      </c>
      <c r="Y375" s="98">
        <v>788.74511656939069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867.52343920599913</v>
      </c>
      <c r="D376" s="98">
        <v>902.22296241870856</v>
      </c>
      <c r="E376" s="98">
        <v>887.68651630642262</v>
      </c>
      <c r="F376" s="98">
        <v>911.88773763875679</v>
      </c>
      <c r="G376" s="98">
        <v>895.34192433578903</v>
      </c>
      <c r="H376" s="98">
        <v>881.04977824180548</v>
      </c>
      <c r="I376" s="98">
        <v>921.33588037922766</v>
      </c>
      <c r="J376" s="98">
        <v>874.09192048107286</v>
      </c>
      <c r="K376" s="98">
        <v>889.23889046854492</v>
      </c>
      <c r="L376" s="98">
        <v>945.26576018083233</v>
      </c>
      <c r="M376" s="98">
        <v>1025.7956831647823</v>
      </c>
      <c r="N376" s="98">
        <v>0</v>
      </c>
      <c r="O376" s="98">
        <v>0</v>
      </c>
      <c r="P376" s="98">
        <v>1051.4260043980396</v>
      </c>
      <c r="Q376" s="98">
        <v>1055.2849962888988</v>
      </c>
      <c r="R376" s="98">
        <v>1078.4754385250524</v>
      </c>
      <c r="S376" s="98">
        <v>1152.4060644584413</v>
      </c>
      <c r="T376" s="98">
        <v>1168.7281205403374</v>
      </c>
      <c r="U376" s="98">
        <v>1144.6794980545853</v>
      </c>
      <c r="V376" s="98">
        <v>1182.9001139437942</v>
      </c>
      <c r="W376" s="98">
        <v>1294.4645176739334</v>
      </c>
      <c r="X376" s="98">
        <v>884.18333493390128</v>
      </c>
      <c r="Y376" s="98">
        <v>790.36081684979172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207.76133464929211</v>
      </c>
      <c r="D377" s="101">
        <v>197.38779791740231</v>
      </c>
      <c r="E377" s="101">
        <v>215.15686585921091</v>
      </c>
      <c r="F377" s="101">
        <v>214.11071151012806</v>
      </c>
      <c r="G377" s="101">
        <v>191.26949450681991</v>
      </c>
      <c r="H377" s="101">
        <v>178.18154961273754</v>
      </c>
      <c r="I377" s="101">
        <v>224.94129867377711</v>
      </c>
      <c r="J377" s="101">
        <v>196.11379665308925</v>
      </c>
      <c r="K377" s="101">
        <v>181.89939379146139</v>
      </c>
      <c r="L377" s="101">
        <v>422.60681234713013</v>
      </c>
      <c r="M377" s="101">
        <v>202.39242309619115</v>
      </c>
      <c r="N377" s="101">
        <v>0</v>
      </c>
      <c r="O377" s="101">
        <v>0</v>
      </c>
      <c r="P377" s="101">
        <v>201.40171796054054</v>
      </c>
      <c r="Q377" s="101">
        <v>232.84219507041749</v>
      </c>
      <c r="R377" s="101">
        <v>224.27576228079371</v>
      </c>
      <c r="S377" s="101">
        <v>269.34763349886742</v>
      </c>
      <c r="T377" s="101">
        <v>270.92238577719434</v>
      </c>
      <c r="U377" s="101">
        <v>242.13285271429393</v>
      </c>
      <c r="V377" s="101">
        <v>255.0897511619558</v>
      </c>
      <c r="W377" s="101">
        <v>285.30857370533823</v>
      </c>
      <c r="X377" s="101">
        <v>74.183956606303084</v>
      </c>
      <c r="Y377" s="101">
        <v>52.517197203860071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659.76210455670707</v>
      </c>
      <c r="D378" s="104">
        <v>704.83516450130628</v>
      </c>
      <c r="E378" s="104">
        <v>672.52965044721168</v>
      </c>
      <c r="F378" s="104">
        <v>697.77702612862868</v>
      </c>
      <c r="G378" s="104">
        <v>704.07242982896923</v>
      </c>
      <c r="H378" s="104">
        <v>702.86822862906808</v>
      </c>
      <c r="I378" s="104">
        <v>696.39458170545049</v>
      </c>
      <c r="J378" s="104">
        <v>677.9781238279835</v>
      </c>
      <c r="K378" s="104">
        <v>707.3394966770835</v>
      </c>
      <c r="L378" s="104">
        <v>522.65894783370209</v>
      </c>
      <c r="M378" s="104">
        <v>823.40326006859118</v>
      </c>
      <c r="N378" s="104">
        <v>0</v>
      </c>
      <c r="O378" s="104">
        <v>0</v>
      </c>
      <c r="P378" s="104">
        <v>850.02428643749909</v>
      </c>
      <c r="Q378" s="104">
        <v>822.44280121848124</v>
      </c>
      <c r="R378" s="104">
        <v>854.19967624425863</v>
      </c>
      <c r="S378" s="104">
        <v>883.0584309595738</v>
      </c>
      <c r="T378" s="104">
        <v>897.80573476314294</v>
      </c>
      <c r="U378" s="104">
        <v>902.54664534029132</v>
      </c>
      <c r="V378" s="104">
        <v>927.81036278183853</v>
      </c>
      <c r="W378" s="104">
        <v>1009.155943968595</v>
      </c>
      <c r="X378" s="104">
        <v>809.99937832759815</v>
      </c>
      <c r="Y378" s="104">
        <v>737.84361964593154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874.98620701522293</v>
      </c>
      <c r="D379" s="101">
        <v>872.90948785205444</v>
      </c>
      <c r="E379" s="101">
        <v>921.46936553668684</v>
      </c>
      <c r="F379" s="101">
        <v>925.86118911919357</v>
      </c>
      <c r="G379" s="101">
        <v>857.31844236007078</v>
      </c>
      <c r="H379" s="101">
        <v>889.51411067747711</v>
      </c>
      <c r="I379" s="101">
        <v>897.39020136234956</v>
      </c>
      <c r="J379" s="101">
        <v>912.55934161017683</v>
      </c>
      <c r="K379" s="101">
        <v>843.42708677277778</v>
      </c>
      <c r="L379" s="101">
        <v>925.81789845876233</v>
      </c>
      <c r="M379" s="101">
        <v>997.56250873594831</v>
      </c>
      <c r="N379" s="101">
        <v>1069.3489207715204</v>
      </c>
      <c r="O379" s="101">
        <v>1132.8888080668501</v>
      </c>
      <c r="P379" s="101">
        <v>1016.6879057589052</v>
      </c>
      <c r="Q379" s="101">
        <v>1069.8438668648498</v>
      </c>
      <c r="R379" s="101">
        <v>1082.1505329823826</v>
      </c>
      <c r="S379" s="101">
        <v>1151.1382775486445</v>
      </c>
      <c r="T379" s="101">
        <v>1163.7418392214606</v>
      </c>
      <c r="U379" s="101">
        <v>1149.3423335266334</v>
      </c>
      <c r="V379" s="101">
        <v>1196.5406607763175</v>
      </c>
      <c r="W379" s="101">
        <v>1161.6817280584644</v>
      </c>
      <c r="X379" s="101">
        <v>874.26243850272374</v>
      </c>
      <c r="Y379" s="101">
        <v>818.19185034262136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874.97418886449873</v>
      </c>
      <c r="D380" s="104">
        <v>872.86458242287461</v>
      </c>
      <c r="E380" s="104">
        <v>921.44895984308687</v>
      </c>
      <c r="F380" s="104">
        <v>925.87758803980887</v>
      </c>
      <c r="G380" s="104">
        <v>857.39624875183995</v>
      </c>
      <c r="H380" s="104">
        <v>889.7767093562835</v>
      </c>
      <c r="I380" s="104">
        <v>897.86796234324754</v>
      </c>
      <c r="J380" s="104">
        <v>913.13936837494725</v>
      </c>
      <c r="K380" s="104">
        <v>843.92979751314317</v>
      </c>
      <c r="L380" s="104">
        <v>926.37538388709902</v>
      </c>
      <c r="M380" s="104">
        <v>998.29133365993346</v>
      </c>
      <c r="N380" s="104">
        <v>1069.6736271155917</v>
      </c>
      <c r="O380" s="104">
        <v>1132.6664046352942</v>
      </c>
      <c r="P380" s="104">
        <v>1016.4678004197846</v>
      </c>
      <c r="Q380" s="104">
        <v>1069.6444501045196</v>
      </c>
      <c r="R380" s="104">
        <v>1082.1578130398034</v>
      </c>
      <c r="S380" s="104">
        <v>1151.3304902661278</v>
      </c>
      <c r="T380" s="104">
        <v>1164.7760737579119</v>
      </c>
      <c r="U380" s="104">
        <v>1150.4012640641961</v>
      </c>
      <c r="V380" s="104">
        <v>1196.7021084109961</v>
      </c>
      <c r="W380" s="104">
        <v>1161.6663716238565</v>
      </c>
      <c r="X380" s="104">
        <v>875.9470027354489</v>
      </c>
      <c r="Y380" s="104">
        <v>819.84900942904085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209.57778678234257</v>
      </c>
      <c r="D381" s="98">
        <v>190.87140077353814</v>
      </c>
      <c r="E381" s="98">
        <v>223.39743604842593</v>
      </c>
      <c r="F381" s="98">
        <v>217.42296595581126</v>
      </c>
      <c r="G381" s="98">
        <v>183.04491936540387</v>
      </c>
      <c r="H381" s="98">
        <v>179.86465866144954</v>
      </c>
      <c r="I381" s="98">
        <v>219.21422424160471</v>
      </c>
      <c r="J381" s="98">
        <v>205.05912584043901</v>
      </c>
      <c r="K381" s="98">
        <v>172.32024024601841</v>
      </c>
      <c r="L381" s="98">
        <v>414.16223301297129</v>
      </c>
      <c r="M381" s="98">
        <v>196.61583396060539</v>
      </c>
      <c r="N381" s="98">
        <v>273.08460418349574</v>
      </c>
      <c r="O381" s="98">
        <v>302.41800671619364</v>
      </c>
      <c r="P381" s="98">
        <v>194.48744866252184</v>
      </c>
      <c r="Q381" s="98">
        <v>236.26784546423448</v>
      </c>
      <c r="R381" s="98">
        <v>225.07857075224615</v>
      </c>
      <c r="S381" s="98">
        <v>269.23502416972127</v>
      </c>
      <c r="T381" s="98">
        <v>270.29377071794579</v>
      </c>
      <c r="U381" s="98">
        <v>243.60911227254977</v>
      </c>
      <c r="V381" s="98">
        <v>258.19509985560887</v>
      </c>
      <c r="W381" s="98">
        <v>255.26731637692021</v>
      </c>
      <c r="X381" s="98">
        <v>73.702237879632008</v>
      </c>
      <c r="Y381" s="98">
        <v>56.349648136394897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665.3964020821561</v>
      </c>
      <c r="D382" s="98">
        <v>681.99318164933652</v>
      </c>
      <c r="E382" s="98">
        <v>698.05152379466108</v>
      </c>
      <c r="F382" s="98">
        <v>708.45462208399749</v>
      </c>
      <c r="G382" s="98">
        <v>674.35132938643596</v>
      </c>
      <c r="H382" s="98">
        <v>709.91205069483408</v>
      </c>
      <c r="I382" s="98">
        <v>678.65373810164283</v>
      </c>
      <c r="J382" s="98">
        <v>708.08024253450822</v>
      </c>
      <c r="K382" s="98">
        <v>671.60955726712484</v>
      </c>
      <c r="L382" s="98">
        <v>512.21315087412768</v>
      </c>
      <c r="M382" s="98">
        <v>801.67549969932793</v>
      </c>
      <c r="N382" s="98">
        <v>796.58902293209576</v>
      </c>
      <c r="O382" s="98">
        <v>830.24839791910051</v>
      </c>
      <c r="P382" s="98">
        <v>821.9803517572625</v>
      </c>
      <c r="Q382" s="98">
        <v>833.37660464028522</v>
      </c>
      <c r="R382" s="98">
        <v>857.07924228755724</v>
      </c>
      <c r="S382" s="98">
        <v>882.09546609640654</v>
      </c>
      <c r="T382" s="98">
        <v>894.48230303996604</v>
      </c>
      <c r="U382" s="98">
        <v>906.79215179164646</v>
      </c>
      <c r="V382" s="98">
        <v>938.50700855538707</v>
      </c>
      <c r="W382" s="98">
        <v>906.39905524693609</v>
      </c>
      <c r="X382" s="98">
        <v>802.24476485581692</v>
      </c>
      <c r="Y382" s="98">
        <v>763.49936129264597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566.63751310023861</v>
      </c>
      <c r="D383" s="122">
        <v>572.47383343272236</v>
      </c>
      <c r="E383" s="122">
        <v>552.76233900781972</v>
      </c>
      <c r="F383" s="122">
        <v>499.17136475059601</v>
      </c>
      <c r="G383" s="122">
        <v>513.19544456394704</v>
      </c>
      <c r="H383" s="122">
        <v>524.06660391508819</v>
      </c>
      <c r="I383" s="122">
        <v>550.0006722338627</v>
      </c>
      <c r="J383" s="122">
        <v>559.95426102730005</v>
      </c>
      <c r="K383" s="122">
        <v>455.47930430989328</v>
      </c>
      <c r="L383" s="122">
        <v>573.19788406207363</v>
      </c>
      <c r="M383" s="122">
        <v>565.75780757916982</v>
      </c>
      <c r="N383" s="122">
        <v>603.68022061250929</v>
      </c>
      <c r="O383" s="122">
        <v>620.96023800250191</v>
      </c>
      <c r="P383" s="122">
        <v>546.88419954333688</v>
      </c>
      <c r="Q383" s="122">
        <v>574.80232273111608</v>
      </c>
      <c r="R383" s="122">
        <v>558.99879927279414</v>
      </c>
      <c r="S383" s="122">
        <v>593.66055017864971</v>
      </c>
      <c r="T383" s="122">
        <v>591.06457420049753</v>
      </c>
      <c r="U383" s="122">
        <v>585.86504966866096</v>
      </c>
      <c r="V383" s="122">
        <v>615.46366944241038</v>
      </c>
      <c r="W383" s="122">
        <v>578.88596911349441</v>
      </c>
      <c r="X383" s="122">
        <v>647.17644527476591</v>
      </c>
      <c r="Y383" s="122">
        <v>594.89061343793162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554.29529157006414</v>
      </c>
      <c r="D384" s="98">
        <v>568.20331782171149</v>
      </c>
      <c r="E384" s="98">
        <v>536.35509541403542</v>
      </c>
      <c r="F384" s="98">
        <v>528.43232575790194</v>
      </c>
      <c r="G384" s="98">
        <v>516.27700261579571</v>
      </c>
      <c r="H384" s="98">
        <v>517.38564137901551</v>
      </c>
      <c r="I384" s="98">
        <v>551.11187835395651</v>
      </c>
      <c r="J384" s="98">
        <v>521.69196101744262</v>
      </c>
      <c r="K384" s="98">
        <v>531.39852729060783</v>
      </c>
      <c r="L384" s="98">
        <v>549.75457181350828</v>
      </c>
      <c r="M384" s="98">
        <v>578.54536828694449</v>
      </c>
      <c r="N384" s="98">
        <v>583.89448531332994</v>
      </c>
      <c r="O384" s="98">
        <v>585.74155215149437</v>
      </c>
      <c r="P384" s="98">
        <v>590.78683634607228</v>
      </c>
      <c r="Q384" s="98">
        <v>588.87492357747396</v>
      </c>
      <c r="R384" s="98">
        <v>543.08880973373346</v>
      </c>
      <c r="S384" s="98">
        <v>592.19155028706348</v>
      </c>
      <c r="T384" s="98">
        <v>582.54137864837833</v>
      </c>
      <c r="U384" s="98">
        <v>585.76793624623724</v>
      </c>
      <c r="V384" s="98">
        <v>638.82951532023196</v>
      </c>
      <c r="W384" s="98">
        <v>612.70612374836321</v>
      </c>
      <c r="X384" s="98">
        <v>612.79854203371463</v>
      </c>
      <c r="Y384" s="98">
        <v>574.8697602159732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575.46362872823727</v>
      </c>
      <c r="D385" s="33">
        <v>576.00175731487332</v>
      </c>
      <c r="E385" s="33">
        <v>566.09172223688427</v>
      </c>
      <c r="F385" s="33">
        <v>470.89511801775188</v>
      </c>
      <c r="G385" s="33">
        <v>510.98426592437391</v>
      </c>
      <c r="H385" s="33">
        <v>527.80073638202612</v>
      </c>
      <c r="I385" s="33">
        <v>549.38292273876652</v>
      </c>
      <c r="J385" s="33">
        <v>577.71928637682709</v>
      </c>
      <c r="K385" s="33">
        <v>416.05977525100747</v>
      </c>
      <c r="L385" s="33">
        <v>586.01146875831932</v>
      </c>
      <c r="M385" s="33">
        <v>558.55363552828908</v>
      </c>
      <c r="N385" s="33">
        <v>612.73159428233362</v>
      </c>
      <c r="O385" s="33">
        <v>637.29275200756922</v>
      </c>
      <c r="P385" s="33">
        <v>527.96687755053244</v>
      </c>
      <c r="Q385" s="33">
        <v>569.57815329899688</v>
      </c>
      <c r="R385" s="33">
        <v>563.13397250063633</v>
      </c>
      <c r="S385" s="33">
        <v>594.11302747284242</v>
      </c>
      <c r="T385" s="33">
        <v>593.85042661641853</v>
      </c>
      <c r="U385" s="33">
        <v>585.89768687751723</v>
      </c>
      <c r="V385" s="33">
        <v>609.44182863681908</v>
      </c>
      <c r="W385" s="33">
        <v>573.62821398118285</v>
      </c>
      <c r="X385" s="33">
        <v>648.77132402656082</v>
      </c>
      <c r="Y385" s="33">
        <v>597.02607665291589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118.32526587442986</v>
      </c>
      <c r="D387" s="117">
        <f t="shared" si="184"/>
        <v>120.0590157063547</v>
      </c>
      <c r="E387" s="117">
        <f t="shared" si="184"/>
        <v>112.80410074110959</v>
      </c>
      <c r="F387" s="117">
        <f t="shared" si="184"/>
        <v>123.98425541336869</v>
      </c>
      <c r="G387" s="117">
        <f t="shared" si="184"/>
        <v>108.66206721230152</v>
      </c>
      <c r="H387" s="117">
        <f t="shared" si="184"/>
        <v>91.714901101850685</v>
      </c>
      <c r="I387" s="117">
        <f t="shared" si="184"/>
        <v>92.379560923471331</v>
      </c>
      <c r="J387" s="117">
        <f t="shared" si="184"/>
        <v>72.908271453594708</v>
      </c>
      <c r="K387" s="117">
        <f t="shared" si="184"/>
        <v>84.258055685474687</v>
      </c>
      <c r="L387" s="117">
        <f t="shared" si="184"/>
        <v>83.864030115909387</v>
      </c>
      <c r="M387" s="117">
        <f t="shared" si="184"/>
        <v>89.998723438281729</v>
      </c>
      <c r="N387" s="117">
        <f t="shared" si="184"/>
        <v>79.610008457629107</v>
      </c>
      <c r="O387" s="117">
        <f t="shared" si="184"/>
        <v>81.304575370611488</v>
      </c>
      <c r="P387" s="117">
        <f t="shared" si="184"/>
        <v>77.335245124517272</v>
      </c>
      <c r="Q387" s="117">
        <f t="shared" si="184"/>
        <v>69.823266980169478</v>
      </c>
      <c r="R387" s="117">
        <f t="shared" ref="R387:V387" si="185">R388+R390+R392+R401</f>
        <v>51.704881162297013</v>
      </c>
      <c r="S387" s="117">
        <f t="shared" si="185"/>
        <v>63.03408955204425</v>
      </c>
      <c r="T387" s="117">
        <f t="shared" si="185"/>
        <v>62.758206550754089</v>
      </c>
      <c r="U387" s="117">
        <f t="shared" si="185"/>
        <v>63.737256485166505</v>
      </c>
      <c r="V387" s="117">
        <f t="shared" si="185"/>
        <v>57.142731841703906</v>
      </c>
      <c r="W387" s="117">
        <f t="shared" ref="W387:Y387" si="186">W388+W390+W392+W401</f>
        <v>38.143815621623858</v>
      </c>
      <c r="X387" s="117">
        <f t="shared" si="186"/>
        <v>12.723035752190601</v>
      </c>
      <c r="Y387" s="117">
        <f t="shared" si="186"/>
        <v>24.661529781333883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33.394599228374716</v>
      </c>
      <c r="D392" s="122">
        <v>25.614029202221086</v>
      </c>
      <c r="E392" s="122">
        <v>24.48440127779357</v>
      </c>
      <c r="F392" s="122">
        <v>28.600950497012018</v>
      </c>
      <c r="G392" s="122">
        <v>29.455803762163708</v>
      </c>
      <c r="H392" s="122">
        <v>23.607036416374694</v>
      </c>
      <c r="I392" s="122">
        <v>20.094600991987299</v>
      </c>
      <c r="J392" s="122">
        <v>12.195100627755677</v>
      </c>
      <c r="K392" s="122">
        <v>17.6107546000915</v>
      </c>
      <c r="L392" s="122">
        <v>12.57903873093136</v>
      </c>
      <c r="M392" s="122">
        <v>13.516239252753682</v>
      </c>
      <c r="N392" s="122">
        <v>12.381189168841892</v>
      </c>
      <c r="O392" s="122">
        <v>13.234042264503186</v>
      </c>
      <c r="P392" s="122">
        <v>12.085723706048968</v>
      </c>
      <c r="Q392" s="122">
        <v>11.382074014241629</v>
      </c>
      <c r="R392" s="122">
        <v>10.690321831761485</v>
      </c>
      <c r="S392" s="122">
        <v>12.078766096875007</v>
      </c>
      <c r="T392" s="122">
        <v>10.430742342149479</v>
      </c>
      <c r="U392" s="122">
        <v>10.110008915304753</v>
      </c>
      <c r="V392" s="122">
        <v>9.5623156635828419</v>
      </c>
      <c r="W392" s="122">
        <v>8.1988641656604955</v>
      </c>
      <c r="X392" s="122">
        <v>2.860106229723681</v>
      </c>
      <c r="Y392" s="122">
        <v>4.5487643434432581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312.75682583073075</v>
      </c>
      <c r="D393" s="98">
        <v>324.38090016115717</v>
      </c>
      <c r="E393" s="98">
        <v>318.18381032938186</v>
      </c>
      <c r="F393" s="98">
        <v>325.82541704180733</v>
      </c>
      <c r="G393" s="98">
        <v>318.76793722628236</v>
      </c>
      <c r="H393" s="98">
        <v>312.47243841938001</v>
      </c>
      <c r="I393" s="98">
        <v>325.28915747192377</v>
      </c>
      <c r="J393" s="98">
        <v>307.15352151268621</v>
      </c>
      <c r="K393" s="98">
        <v>310.65529923495507</v>
      </c>
      <c r="L393" s="98">
        <v>328.06650757731171</v>
      </c>
      <c r="M393" s="98">
        <v>351.25741579788883</v>
      </c>
      <c r="N393" s="98">
        <v>345.41270486381399</v>
      </c>
      <c r="O393" s="98">
        <v>338.26366238308395</v>
      </c>
      <c r="P393" s="98">
        <v>329.55101091476195</v>
      </c>
      <c r="Q393" s="98">
        <v>320.57035116716906</v>
      </c>
      <c r="R393" s="98">
        <v>321.04627958969843</v>
      </c>
      <c r="S393" s="98">
        <v>336.75061315593911</v>
      </c>
      <c r="T393" s="98">
        <v>335.93901503953288</v>
      </c>
      <c r="U393" s="98">
        <v>324.77257850090052</v>
      </c>
      <c r="V393" s="98">
        <v>332.53522957529475</v>
      </c>
      <c r="W393" s="98">
        <v>361.33289825769128</v>
      </c>
      <c r="X393" s="98">
        <v>245.37240230217307</v>
      </c>
      <c r="Y393" s="98">
        <v>218.83274178624399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74.901025670818782</v>
      </c>
      <c r="D394" s="98">
        <v>70.967329294421475</v>
      </c>
      <c r="E394" s="98">
        <v>77.116571553148304</v>
      </c>
      <c r="F394" s="98">
        <v>76.500999563688779</v>
      </c>
      <c r="G394" s="98">
        <v>68.102784376384548</v>
      </c>
      <c r="H394" s="98">
        <v>63.203870887747982</v>
      </c>
      <c r="I394" s="98">
        <v>79.460904308948543</v>
      </c>
      <c r="J394" s="98">
        <v>68.946460479868605</v>
      </c>
      <c r="K394" s="98">
        <v>63.586828067827277</v>
      </c>
      <c r="L394" s="98">
        <v>146.75572315405083</v>
      </c>
      <c r="M394" s="98">
        <v>69.349848775820504</v>
      </c>
      <c r="N394" s="98">
        <v>0</v>
      </c>
      <c r="O394" s="98">
        <v>0</v>
      </c>
      <c r="P394" s="98">
        <v>63.154715707673631</v>
      </c>
      <c r="Q394" s="98">
        <v>70.750930446585357</v>
      </c>
      <c r="R394" s="98">
        <v>66.804761973895808</v>
      </c>
      <c r="S394" s="98">
        <v>78.784431053600954</v>
      </c>
      <c r="T394" s="98">
        <v>77.985112631178509</v>
      </c>
      <c r="U394" s="98">
        <v>68.766864904552804</v>
      </c>
      <c r="V394" s="98">
        <v>71.692666633360645</v>
      </c>
      <c r="W394" s="98">
        <v>79.675923469908071</v>
      </c>
      <c r="X394" s="98">
        <v>20.627049178616705</v>
      </c>
      <c r="Y394" s="98">
        <v>14.570590693525395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74.901025670818782</v>
      </c>
      <c r="D395" s="101">
        <v>70.967329294421475</v>
      </c>
      <c r="E395" s="101">
        <v>77.116571553148304</v>
      </c>
      <c r="F395" s="101">
        <v>76.500999563688779</v>
      </c>
      <c r="G395" s="101">
        <v>68.102784376384548</v>
      </c>
      <c r="H395" s="101">
        <v>63.203870887747982</v>
      </c>
      <c r="I395" s="101">
        <v>79.460904308948543</v>
      </c>
      <c r="J395" s="101">
        <v>68.946460479868605</v>
      </c>
      <c r="K395" s="101">
        <v>63.586828067827277</v>
      </c>
      <c r="L395" s="101">
        <v>146.75572315405083</v>
      </c>
      <c r="M395" s="101">
        <v>69.349848775820504</v>
      </c>
      <c r="N395" s="101">
        <v>0</v>
      </c>
      <c r="O395" s="101">
        <v>0</v>
      </c>
      <c r="P395" s="101">
        <v>63.154715707673631</v>
      </c>
      <c r="Q395" s="101">
        <v>70.750930446585357</v>
      </c>
      <c r="R395" s="101">
        <v>66.804761973895808</v>
      </c>
      <c r="S395" s="101">
        <v>78.784431053600954</v>
      </c>
      <c r="T395" s="101">
        <v>77.985112631178509</v>
      </c>
      <c r="U395" s="101">
        <v>68.766864904552804</v>
      </c>
      <c r="V395" s="101">
        <v>71.692666633360645</v>
      </c>
      <c r="W395" s="101">
        <v>79.675923469908071</v>
      </c>
      <c r="X395" s="101">
        <v>20.627049178616705</v>
      </c>
      <c r="Y395" s="101">
        <v>14.570590693525395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84.930666646055144</v>
      </c>
      <c r="D401" s="122">
        <v>94.44498650413361</v>
      </c>
      <c r="E401" s="122">
        <v>88.319699463316027</v>
      </c>
      <c r="F401" s="122">
        <v>95.383304916356664</v>
      </c>
      <c r="G401" s="122">
        <v>79.206263450137811</v>
      </c>
      <c r="H401" s="122">
        <v>68.107864685475988</v>
      </c>
      <c r="I401" s="122">
        <v>72.284959931484025</v>
      </c>
      <c r="J401" s="122">
        <v>60.713170825839036</v>
      </c>
      <c r="K401" s="122">
        <v>66.647301085383191</v>
      </c>
      <c r="L401" s="122">
        <v>71.284991384978028</v>
      </c>
      <c r="M401" s="122">
        <v>76.482484185528051</v>
      </c>
      <c r="N401" s="122">
        <v>67.228819288787221</v>
      </c>
      <c r="O401" s="122">
        <v>68.0705331061083</v>
      </c>
      <c r="P401" s="122">
        <v>65.249521418468305</v>
      </c>
      <c r="Q401" s="122">
        <v>58.441192965927854</v>
      </c>
      <c r="R401" s="122">
        <v>41.014559330535526</v>
      </c>
      <c r="S401" s="122">
        <v>50.955323455169243</v>
      </c>
      <c r="T401" s="122">
        <v>52.32746420860461</v>
      </c>
      <c r="U401" s="122">
        <v>53.627247569861751</v>
      </c>
      <c r="V401" s="122">
        <v>47.580416178121062</v>
      </c>
      <c r="W401" s="122">
        <v>29.944951455963366</v>
      </c>
      <c r="X401" s="122">
        <v>9.8629295224669207</v>
      </c>
      <c r="Y401" s="122">
        <v>20.112765437890623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203.69560771772711</v>
      </c>
      <c r="D402" s="98">
        <v>208.76967227420172</v>
      </c>
      <c r="E402" s="98">
        <v>197.03311840566809</v>
      </c>
      <c r="F402" s="98">
        <v>194.08831312607845</v>
      </c>
      <c r="G402" s="98">
        <v>189.59024352455205</v>
      </c>
      <c r="H402" s="98">
        <v>189.96377001405742</v>
      </c>
      <c r="I402" s="98">
        <v>202.31095024672427</v>
      </c>
      <c r="J402" s="98">
        <v>191.47715854791767</v>
      </c>
      <c r="K402" s="98">
        <v>195.00528589554074</v>
      </c>
      <c r="L402" s="98">
        <v>201.70566220350074</v>
      </c>
      <c r="M402" s="98">
        <v>212.24054252955546</v>
      </c>
      <c r="N402" s="98">
        <v>214.1868028442386</v>
      </c>
      <c r="O402" s="98">
        <v>214.85471589822887</v>
      </c>
      <c r="P402" s="98">
        <v>216.6782512078602</v>
      </c>
      <c r="Q402" s="98">
        <v>215.86709430405577</v>
      </c>
      <c r="R402" s="98">
        <v>198.81718909811207</v>
      </c>
      <c r="S402" s="98">
        <v>216.38542479297033</v>
      </c>
      <c r="T402" s="98">
        <v>212.42108856846792</v>
      </c>
      <c r="U402" s="98">
        <v>213.19743537595619</v>
      </c>
      <c r="V402" s="98">
        <v>232.20115045398154</v>
      </c>
      <c r="W402" s="98">
        <v>222.5638283889169</v>
      </c>
      <c r="X402" s="98">
        <v>222.46017957366624</v>
      </c>
      <c r="Y402" s="98">
        <v>208.67828222794844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140.42784106291555</v>
      </c>
      <c r="D405" s="118">
        <f t="shared" si="189"/>
        <v>130.15801758793168</v>
      </c>
      <c r="E405" s="118">
        <f t="shared" si="189"/>
        <v>136.50000712730633</v>
      </c>
      <c r="F405" s="118">
        <f t="shared" si="189"/>
        <v>141.45379672271005</v>
      </c>
      <c r="G405" s="118">
        <f t="shared" si="189"/>
        <v>125.16140516029459</v>
      </c>
      <c r="H405" s="118">
        <f t="shared" si="189"/>
        <v>122.62918890625537</v>
      </c>
      <c r="I405" s="118">
        <f t="shared" si="189"/>
        <v>109.43146086969097</v>
      </c>
      <c r="J405" s="118">
        <f t="shared" si="189"/>
        <v>118.98780891139471</v>
      </c>
      <c r="K405" s="118">
        <f t="shared" si="189"/>
        <v>109.28724254291942</v>
      </c>
      <c r="L405" s="118">
        <f t="shared" si="189"/>
        <v>119.62531740009686</v>
      </c>
      <c r="M405" s="118">
        <f t="shared" si="189"/>
        <v>93.492465296396119</v>
      </c>
      <c r="N405" s="118">
        <f t="shared" si="189"/>
        <v>108.16181427151194</v>
      </c>
      <c r="O405" s="118">
        <f t="shared" si="189"/>
        <v>115.3142760530199</v>
      </c>
      <c r="P405" s="118">
        <f t="shared" si="189"/>
        <v>84.607446164348502</v>
      </c>
      <c r="Q405" s="118">
        <f t="shared" si="189"/>
        <v>88.214207780521363</v>
      </c>
      <c r="R405" s="118">
        <f t="shared" ref="R405:V405" si="190">R406+R408+R410+R419</f>
        <v>93.278774762049466</v>
      </c>
      <c r="S405" s="118">
        <f t="shared" si="190"/>
        <v>88.786652796199945</v>
      </c>
      <c r="T405" s="118">
        <f t="shared" si="190"/>
        <v>80.688645762748678</v>
      </c>
      <c r="U405" s="118">
        <f t="shared" si="190"/>
        <v>77.977576049230038</v>
      </c>
      <c r="V405" s="118">
        <f t="shared" si="190"/>
        <v>66.985993057922997</v>
      </c>
      <c r="W405" s="118">
        <f t="shared" ref="W405:Y405" si="191">W406+W408+W410+W419</f>
        <v>75.340118262590565</v>
      </c>
      <c r="X405" s="118">
        <f t="shared" si="191"/>
        <v>58.890308043675837</v>
      </c>
      <c r="Y405" s="118">
        <f t="shared" si="191"/>
        <v>53.317336219989571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119.66710995265043</v>
      </c>
      <c r="D406" s="123">
        <f t="shared" si="192"/>
        <v>109.24666458004694</v>
      </c>
      <c r="E406" s="123">
        <f t="shared" si="192"/>
        <v>115.73947840852945</v>
      </c>
      <c r="F406" s="123">
        <f t="shared" si="192"/>
        <v>121.71181582557224</v>
      </c>
      <c r="G406" s="123">
        <f t="shared" si="192"/>
        <v>106.4063037204637</v>
      </c>
      <c r="H406" s="123">
        <f t="shared" si="192"/>
        <v>103.77310367517579</v>
      </c>
      <c r="I406" s="123">
        <f t="shared" si="192"/>
        <v>90.680294147888361</v>
      </c>
      <c r="J406" s="123">
        <f t="shared" si="192"/>
        <v>100.18845185828806</v>
      </c>
      <c r="K406" s="123">
        <f t="shared" si="192"/>
        <v>92.130003264366465</v>
      </c>
      <c r="L406" s="123">
        <f t="shared" si="192"/>
        <v>100.8715138926637</v>
      </c>
      <c r="M406" s="123">
        <f t="shared" si="192"/>
        <v>74.327569905715322</v>
      </c>
      <c r="N406" s="123">
        <f t="shared" si="192"/>
        <v>87.87647619166853</v>
      </c>
      <c r="O406" s="123">
        <f t="shared" si="192"/>
        <v>94.096867193130251</v>
      </c>
      <c r="P406" s="123">
        <f t="shared" si="192"/>
        <v>66.319073054252371</v>
      </c>
      <c r="Q406" s="123">
        <f t="shared" si="192"/>
        <v>69.29910557307015</v>
      </c>
      <c r="R406" s="123">
        <f t="shared" si="192"/>
        <v>74.091205873870777</v>
      </c>
      <c r="S406" s="123">
        <f t="shared" si="192"/>
        <v>68.39985143178086</v>
      </c>
      <c r="T406" s="123">
        <f t="shared" si="192"/>
        <v>60.844072834984516</v>
      </c>
      <c r="U406" s="123">
        <f t="shared" si="192"/>
        <v>57.333511717360778</v>
      </c>
      <c r="V406" s="123">
        <f t="shared" si="192"/>
        <v>46.881674471822457</v>
      </c>
      <c r="W406" s="123">
        <f t="shared" si="192"/>
        <v>54.9628310991584</v>
      </c>
      <c r="X406" s="123">
        <f t="shared" si="192"/>
        <v>43.733379942584122</v>
      </c>
      <c r="Y406" s="123">
        <f t="shared" si="192"/>
        <v>39.273357309012411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119.66710995265043</v>
      </c>
      <c r="D407" s="99">
        <v>109.24666458004694</v>
      </c>
      <c r="E407" s="99">
        <v>115.73947840852945</v>
      </c>
      <c r="F407" s="99">
        <v>121.71181582557224</v>
      </c>
      <c r="G407" s="99">
        <v>106.4063037204637</v>
      </c>
      <c r="H407" s="99">
        <v>103.77310367517579</v>
      </c>
      <c r="I407" s="99">
        <v>90.680294147888361</v>
      </c>
      <c r="J407" s="99">
        <v>100.18845185828806</v>
      </c>
      <c r="K407" s="99">
        <v>92.130003264366465</v>
      </c>
      <c r="L407" s="99">
        <v>100.8715138926637</v>
      </c>
      <c r="M407" s="99">
        <v>74.327569905715322</v>
      </c>
      <c r="N407" s="99">
        <v>87.87647619166853</v>
      </c>
      <c r="O407" s="99">
        <v>94.096867193130251</v>
      </c>
      <c r="P407" s="99">
        <v>66.319073054252371</v>
      </c>
      <c r="Q407" s="99">
        <v>69.29910557307015</v>
      </c>
      <c r="R407" s="99">
        <v>74.091205873870777</v>
      </c>
      <c r="S407" s="99">
        <v>68.39985143178086</v>
      </c>
      <c r="T407" s="99">
        <v>60.844072834984516</v>
      </c>
      <c r="U407" s="99">
        <v>57.333511717360778</v>
      </c>
      <c r="V407" s="99">
        <v>46.881674471822457</v>
      </c>
      <c r="W407" s="99">
        <v>54.9628310991584</v>
      </c>
      <c r="X407" s="99">
        <v>43.733379942584122</v>
      </c>
      <c r="Y407" s="99">
        <v>39.273357309012411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0.1917142660129931</v>
      </c>
      <c r="D408" s="123">
        <f t="shared" si="193"/>
        <v>0.46632746851745577</v>
      </c>
      <c r="E408" s="123">
        <f t="shared" si="193"/>
        <v>0.29800705875603972</v>
      </c>
      <c r="F408" s="123">
        <f t="shared" si="193"/>
        <v>0.1176197902627385</v>
      </c>
      <c r="G408" s="123">
        <f t="shared" si="193"/>
        <v>0.13407421046147897</v>
      </c>
      <c r="H408" s="123">
        <f t="shared" si="193"/>
        <v>0.21915337948313396</v>
      </c>
      <c r="I408" s="123">
        <f t="shared" si="193"/>
        <v>4.6933152378626351E-2</v>
      </c>
      <c r="J408" s="123">
        <f t="shared" si="193"/>
        <v>0.2375064039232074</v>
      </c>
      <c r="K408" s="123">
        <f t="shared" si="193"/>
        <v>0.84503934104672929</v>
      </c>
      <c r="L408" s="123">
        <f t="shared" si="193"/>
        <v>0.48197467059849369</v>
      </c>
      <c r="M408" s="123">
        <f t="shared" si="193"/>
        <v>0.33451263470634246</v>
      </c>
      <c r="N408" s="123">
        <f t="shared" si="193"/>
        <v>0.29074655475694222</v>
      </c>
      <c r="O408" s="123">
        <f t="shared" si="193"/>
        <v>0.54860507874863573</v>
      </c>
      <c r="P408" s="123">
        <f t="shared" si="193"/>
        <v>0.22994454186378455</v>
      </c>
      <c r="Q408" s="123">
        <f t="shared" si="193"/>
        <v>0.35225323705420369</v>
      </c>
      <c r="R408" s="123">
        <f t="shared" si="193"/>
        <v>1.0921761951496964</v>
      </c>
      <c r="S408" s="123">
        <f t="shared" si="193"/>
        <v>1.3062165063047722</v>
      </c>
      <c r="T408" s="123">
        <f t="shared" si="193"/>
        <v>0.99959528961685007</v>
      </c>
      <c r="U408" s="123">
        <f t="shared" si="193"/>
        <v>2.1725952392368355</v>
      </c>
      <c r="V408" s="123">
        <f t="shared" si="193"/>
        <v>1.0347522174079309</v>
      </c>
      <c r="W408" s="123">
        <f t="shared" si="193"/>
        <v>2.5425670570051513</v>
      </c>
      <c r="X408" s="123">
        <f t="shared" si="193"/>
        <v>0.30002452800876417</v>
      </c>
      <c r="Y408" s="123">
        <f t="shared" si="193"/>
        <v>0.21170948097329575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0.1917142660129931</v>
      </c>
      <c r="D409" s="99">
        <f>RES_hhdet_in_fecs!D165</f>
        <v>0.46632746851745577</v>
      </c>
      <c r="E409" s="99">
        <f>RES_hhdet_in_fecs!E165</f>
        <v>0.29800705875603972</v>
      </c>
      <c r="F409" s="99">
        <f>RES_hhdet_in_fecs!F165</f>
        <v>0.1176197902627385</v>
      </c>
      <c r="G409" s="99">
        <f>RES_hhdet_in_fecs!G165</f>
        <v>0.13407421046147897</v>
      </c>
      <c r="H409" s="99">
        <f>RES_hhdet_in_fecs!H165</f>
        <v>0.21915337948313396</v>
      </c>
      <c r="I409" s="99">
        <f>RES_hhdet_in_fecs!I165</f>
        <v>4.6933152378626351E-2</v>
      </c>
      <c r="J409" s="99">
        <f>RES_hhdet_in_fecs!J165</f>
        <v>0.2375064039232074</v>
      </c>
      <c r="K409" s="99">
        <f>RES_hhdet_in_fecs!K165</f>
        <v>0.84503934104672929</v>
      </c>
      <c r="L409" s="99">
        <f>RES_hhdet_in_fecs!L165</f>
        <v>0.48197467059849369</v>
      </c>
      <c r="M409" s="99">
        <f>RES_hhdet_in_fecs!M165</f>
        <v>0.33451263470634246</v>
      </c>
      <c r="N409" s="99">
        <f>RES_hhdet_in_fecs!N165</f>
        <v>0.29074655475694222</v>
      </c>
      <c r="O409" s="99">
        <f>RES_hhdet_in_fecs!O165</f>
        <v>0.54860507874863573</v>
      </c>
      <c r="P409" s="99">
        <f>RES_hhdet_in_fecs!P165</f>
        <v>0.22994454186378455</v>
      </c>
      <c r="Q409" s="99">
        <f>RES_hhdet_in_fecs!Q165</f>
        <v>0.35225323705420369</v>
      </c>
      <c r="R409" s="99">
        <f>RES_hhdet_in_fecs!R165</f>
        <v>1.0921761951496964</v>
      </c>
      <c r="S409" s="99">
        <f>RES_hhdet_in_fecs!S165</f>
        <v>1.3062165063047722</v>
      </c>
      <c r="T409" s="99">
        <f>RES_hhdet_in_fecs!T165</f>
        <v>0.99959528961685007</v>
      </c>
      <c r="U409" s="99">
        <f>RES_hhdet_in_fecs!U165</f>
        <v>2.1725952392368355</v>
      </c>
      <c r="V409" s="99">
        <f>RES_hhdet_in_fecs!V165</f>
        <v>1.0347522174079309</v>
      </c>
      <c r="W409" s="99">
        <f>RES_hhdet_in_fecs!W165</f>
        <v>2.5425670570051513</v>
      </c>
      <c r="X409" s="99">
        <f>RES_hhdet_in_fecs!X165</f>
        <v>0.30002452800876417</v>
      </c>
      <c r="Y409" s="99">
        <f>RES_hhdet_in_fecs!Y165</f>
        <v>0.21170948097329575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12.475668896028838</v>
      </c>
      <c r="D410" s="123">
        <v>12.297288144710986</v>
      </c>
      <c r="E410" s="123">
        <v>12.71334098032993</v>
      </c>
      <c r="F410" s="123">
        <v>12.60004771067516</v>
      </c>
      <c r="G410" s="123">
        <v>11.6168802989657</v>
      </c>
      <c r="H410" s="123">
        <v>11.710040068083616</v>
      </c>
      <c r="I410" s="123">
        <v>11.548790878190092</v>
      </c>
      <c r="J410" s="123">
        <v>11.504486681466776</v>
      </c>
      <c r="K410" s="123">
        <v>10.507594021072633</v>
      </c>
      <c r="L410" s="123">
        <v>11.192092755844923</v>
      </c>
      <c r="M410" s="123">
        <v>11.854514238831788</v>
      </c>
      <c r="N410" s="123">
        <v>12.709011410260976</v>
      </c>
      <c r="O410" s="123">
        <v>13.263825005778825</v>
      </c>
      <c r="P410" s="123">
        <v>11.563541755416336</v>
      </c>
      <c r="Q410" s="123">
        <v>11.910113536840784</v>
      </c>
      <c r="R410" s="123">
        <v>11.857489923984328</v>
      </c>
      <c r="S410" s="123">
        <v>12.493822565356874</v>
      </c>
      <c r="T410" s="123">
        <v>12.376214044954784</v>
      </c>
      <c r="U410" s="123">
        <v>12.142815362496597</v>
      </c>
      <c r="V410" s="123">
        <v>12.597025509743336</v>
      </c>
      <c r="W410" s="123">
        <v>11.996758082744181</v>
      </c>
      <c r="X410" s="123">
        <v>8.6683183584846102</v>
      </c>
      <c r="Y410" s="123">
        <v>8.0691746603927985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13.775535122039255</v>
      </c>
      <c r="D411" s="99">
        <v>14.118645744594177</v>
      </c>
      <c r="E411" s="99">
        <v>13.697122711507459</v>
      </c>
      <c r="F411" s="99">
        <v>13.823228211985054</v>
      </c>
      <c r="G411" s="99">
        <v>13.429852870418101</v>
      </c>
      <c r="H411" s="99">
        <v>12.961885912238397</v>
      </c>
      <c r="I411" s="99">
        <v>13.284297890252239</v>
      </c>
      <c r="J411" s="99">
        <v>12.351881937258621</v>
      </c>
      <c r="K411" s="99">
        <v>12.338326660140508</v>
      </c>
      <c r="L411" s="99">
        <v>12.830634625693463</v>
      </c>
      <c r="M411" s="99">
        <v>13.642773271594406</v>
      </c>
      <c r="N411" s="99">
        <v>13.384433615479434</v>
      </c>
      <c r="O411" s="99">
        <v>13.020718817594451</v>
      </c>
      <c r="P411" s="99">
        <v>12.611424121784701</v>
      </c>
      <c r="Q411" s="99">
        <v>12.200694445937604</v>
      </c>
      <c r="R411" s="99">
        <v>12.178867354410444</v>
      </c>
      <c r="S411" s="99">
        <v>12.73436441168182</v>
      </c>
      <c r="T411" s="99">
        <v>12.670898839727098</v>
      </c>
      <c r="U411" s="99">
        <v>12.207654120596496</v>
      </c>
      <c r="V411" s="99">
        <v>12.473159647240902</v>
      </c>
      <c r="W411" s="99">
        <v>13.467206859009368</v>
      </c>
      <c r="X411" s="99">
        <v>9.1035898080277136</v>
      </c>
      <c r="Y411" s="99">
        <v>8.100099341771072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9.9002240338792582</v>
      </c>
      <c r="D412" s="99">
        <v>10.057632789358891</v>
      </c>
      <c r="E412" s="99">
        <v>9.896197159340657</v>
      </c>
      <c r="F412" s="99">
        <v>9.9702768541163493</v>
      </c>
      <c r="G412" s="99">
        <v>9.6074342687957497</v>
      </c>
      <c r="H412" s="99">
        <v>9.2449179083947879</v>
      </c>
      <c r="I412" s="99">
        <v>9.705411620729917</v>
      </c>
      <c r="J412" s="99">
        <v>8.9659588421157075</v>
      </c>
      <c r="K412" s="99">
        <v>8.9071971868003192</v>
      </c>
      <c r="L412" s="99">
        <v>10.382999764462705</v>
      </c>
      <c r="M412" s="99">
        <v>9.9583008697011284</v>
      </c>
      <c r="N412" s="99">
        <v>0</v>
      </c>
      <c r="O412" s="99">
        <v>0</v>
      </c>
      <c r="P412" s="99">
        <v>9.8061599330089795</v>
      </c>
      <c r="Q412" s="99">
        <v>9.8032107940608402</v>
      </c>
      <c r="R412" s="99">
        <v>9.8951270870490795</v>
      </c>
      <c r="S412" s="99">
        <v>10.564870231942454</v>
      </c>
      <c r="T412" s="99">
        <v>10.633819696642213</v>
      </c>
      <c r="U412" s="99">
        <v>10.291280854764171</v>
      </c>
      <c r="V412" s="99">
        <v>10.594650965839095</v>
      </c>
      <c r="W412" s="99">
        <v>11.513573314398862</v>
      </c>
      <c r="X412" s="99">
        <v>7.5918716809010744</v>
      </c>
      <c r="Y412" s="99">
        <v>6.7433656378174636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3.2990541679290359</v>
      </c>
      <c r="D413" s="102">
        <v>3.0888458021113689</v>
      </c>
      <c r="E413" s="102">
        <v>3.3197010952907022</v>
      </c>
      <c r="F413" s="102">
        <v>3.2455748388657786</v>
      </c>
      <c r="G413" s="102">
        <v>2.869204419362299</v>
      </c>
      <c r="H413" s="102">
        <v>2.6218035990723227</v>
      </c>
      <c r="I413" s="102">
        <v>3.2450584325424656</v>
      </c>
      <c r="J413" s="102">
        <v>2.7726152565176778</v>
      </c>
      <c r="K413" s="102">
        <v>2.5254842196967284</v>
      </c>
      <c r="L413" s="102">
        <v>5.7395955378813239</v>
      </c>
      <c r="M413" s="102">
        <v>2.6935353410795217</v>
      </c>
      <c r="N413" s="102">
        <v>0</v>
      </c>
      <c r="O413" s="102">
        <v>0</v>
      </c>
      <c r="P413" s="102">
        <v>2.4168364796374928</v>
      </c>
      <c r="Q413" s="102">
        <v>2.6927333766260557</v>
      </c>
      <c r="R413" s="102">
        <v>2.5342338050540243</v>
      </c>
      <c r="S413" s="102">
        <v>2.979266008163115</v>
      </c>
      <c r="T413" s="102">
        <v>2.9414311196873149</v>
      </c>
      <c r="U413" s="102">
        <v>2.5848306085060653</v>
      </c>
      <c r="V413" s="102">
        <v>2.6891408696649095</v>
      </c>
      <c r="W413" s="102">
        <v>2.9695943774447375</v>
      </c>
      <c r="X413" s="102">
        <v>0.765286531453087</v>
      </c>
      <c r="Y413" s="102">
        <v>0.53933077437345245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6.6011698659502223</v>
      </c>
      <c r="D414" s="105">
        <v>6.9687869872475234</v>
      </c>
      <c r="E414" s="105">
        <v>6.5764960640499543</v>
      </c>
      <c r="F414" s="105">
        <v>6.7247020152505712</v>
      </c>
      <c r="G414" s="105">
        <v>6.7382298494334512</v>
      </c>
      <c r="H414" s="105">
        <v>6.6231143093224665</v>
      </c>
      <c r="I414" s="105">
        <v>6.4603531881874519</v>
      </c>
      <c r="J414" s="105">
        <v>6.1933435855980292</v>
      </c>
      <c r="K414" s="105">
        <v>6.3817129671035904</v>
      </c>
      <c r="L414" s="105">
        <v>4.6434042265813771</v>
      </c>
      <c r="M414" s="105">
        <v>7.2647655286216075</v>
      </c>
      <c r="N414" s="105">
        <v>0</v>
      </c>
      <c r="O414" s="105">
        <v>0</v>
      </c>
      <c r="P414" s="105">
        <v>7.3893234533714862</v>
      </c>
      <c r="Q414" s="105">
        <v>7.1104774174347849</v>
      </c>
      <c r="R414" s="105">
        <v>7.3608932819950548</v>
      </c>
      <c r="S414" s="105">
        <v>7.58560422377934</v>
      </c>
      <c r="T414" s="105">
        <v>7.6923885769548965</v>
      </c>
      <c r="U414" s="105">
        <v>7.7064502462581075</v>
      </c>
      <c r="V414" s="105">
        <v>7.9055100961741864</v>
      </c>
      <c r="W414" s="105">
        <v>8.5439789369541241</v>
      </c>
      <c r="X414" s="105">
        <v>6.826585149447987</v>
      </c>
      <c r="Y414" s="105">
        <v>6.2040348634440114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12.408150288831553</v>
      </c>
      <c r="D415" s="102">
        <v>12.216458774836713</v>
      </c>
      <c r="E415" s="102">
        <v>12.736554327823674</v>
      </c>
      <c r="F415" s="102">
        <v>12.594039237970831</v>
      </c>
      <c r="G415" s="102">
        <v>11.562710483607166</v>
      </c>
      <c r="H415" s="102">
        <v>11.79268584480352</v>
      </c>
      <c r="I415" s="102">
        <v>11.691815709399137</v>
      </c>
      <c r="J415" s="102">
        <v>11.684253892463971</v>
      </c>
      <c r="K415" s="102">
        <v>10.641001588619032</v>
      </c>
      <c r="L415" s="102">
        <v>11.471412628044025</v>
      </c>
      <c r="M415" s="102">
        <v>12.213494749521249</v>
      </c>
      <c r="N415" s="102">
        <v>12.954748062254298</v>
      </c>
      <c r="O415" s="102">
        <v>13.465411341404558</v>
      </c>
      <c r="P415" s="102">
        <v>11.824528806139178</v>
      </c>
      <c r="Q415" s="102">
        <v>12.189431168595926</v>
      </c>
      <c r="R415" s="102">
        <v>12.166051120313734</v>
      </c>
      <c r="S415" s="102">
        <v>12.776683722952074</v>
      </c>
      <c r="T415" s="102">
        <v>12.761356786355424</v>
      </c>
      <c r="U415" s="102">
        <v>12.442187363490774</v>
      </c>
      <c r="V415" s="102">
        <v>12.807711055451952</v>
      </c>
      <c r="W415" s="102">
        <v>12.253232615166935</v>
      </c>
      <c r="X415" s="102">
        <v>9.0416846119237153</v>
      </c>
      <c r="Y415" s="102">
        <v>8.3254945456811864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9.629558768963669</v>
      </c>
      <c r="D416" s="105">
        <v>9.414210695567478</v>
      </c>
      <c r="E416" s="105">
        <v>9.9138684739331246</v>
      </c>
      <c r="F416" s="105">
        <v>9.7851042570447344</v>
      </c>
      <c r="G416" s="105">
        <v>8.9225270053251435</v>
      </c>
      <c r="H416" s="105">
        <v>9.0740342262686777</v>
      </c>
      <c r="I416" s="105">
        <v>9.1518473432370335</v>
      </c>
      <c r="J416" s="105">
        <v>9.093869047417348</v>
      </c>
      <c r="K416" s="105">
        <v>8.2334112489959281</v>
      </c>
      <c r="L416" s="105">
        <v>9.6823083790797533</v>
      </c>
      <c r="M416" s="105">
        <v>9.4802987710404949</v>
      </c>
      <c r="N416" s="105">
        <v>10.320087551423221</v>
      </c>
      <c r="O416" s="105">
        <v>10.85422652750762</v>
      </c>
      <c r="P416" s="105">
        <v>9.4075102893389957</v>
      </c>
      <c r="Q416" s="105">
        <v>9.8969604076553406</v>
      </c>
      <c r="R416" s="105">
        <v>9.9161477336784074</v>
      </c>
      <c r="S416" s="105">
        <v>10.565618517198084</v>
      </c>
      <c r="T416" s="105">
        <v>10.627900078532821</v>
      </c>
      <c r="U416" s="105">
        <v>10.379887380449867</v>
      </c>
      <c r="V416" s="105">
        <v>10.760359404759628</v>
      </c>
      <c r="W416" s="105">
        <v>10.366510523733949</v>
      </c>
      <c r="X416" s="105">
        <v>7.5234639357648163</v>
      </c>
      <c r="Y416" s="105">
        <v>6.9931415822951504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2.9720156212139686</v>
      </c>
      <c r="D417" s="99">
        <v>2.6712650409872358</v>
      </c>
      <c r="E417" s="99">
        <v>3.0878005144209095</v>
      </c>
      <c r="F417" s="99">
        <v>2.9574988093933041</v>
      </c>
      <c r="G417" s="99">
        <v>2.4687389230668892</v>
      </c>
      <c r="H417" s="99">
        <v>2.3845461119912055</v>
      </c>
      <c r="I417" s="99">
        <v>2.8560734302879265</v>
      </c>
      <c r="J417" s="99">
        <v>2.6255420113927288</v>
      </c>
      <c r="K417" s="99">
        <v>2.1740586459290347</v>
      </c>
      <c r="L417" s="99">
        <v>5.1317066539252387</v>
      </c>
      <c r="M417" s="99">
        <v>2.4072340677612911</v>
      </c>
      <c r="N417" s="99">
        <v>3.3083142257488709</v>
      </c>
      <c r="O417" s="99">
        <v>3.5945123903465195</v>
      </c>
      <c r="P417" s="99">
        <v>2.2619748165744924</v>
      </c>
      <c r="Q417" s="99">
        <v>2.6919541522244979</v>
      </c>
      <c r="R417" s="99">
        <v>2.5304403725720457</v>
      </c>
      <c r="S417" s="99">
        <v>2.9882863058669535</v>
      </c>
      <c r="T417" s="99">
        <v>2.9639866240167452</v>
      </c>
      <c r="U417" s="99">
        <v>2.6371866152779155</v>
      </c>
      <c r="V417" s="99">
        <v>2.7637073634745413</v>
      </c>
      <c r="W417" s="99">
        <v>2.6925187261432058</v>
      </c>
      <c r="X417" s="99">
        <v>0.76223381075582364</v>
      </c>
      <c r="Y417" s="99">
        <v>0.57338469946157022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6.6575431477497009</v>
      </c>
      <c r="D418" s="99">
        <v>6.7429456545802413</v>
      </c>
      <c r="E418" s="99">
        <v>6.8260679595122147</v>
      </c>
      <c r="F418" s="99">
        <v>6.8276054476514307</v>
      </c>
      <c r="G418" s="99">
        <v>6.4537880822582538</v>
      </c>
      <c r="H418" s="99">
        <v>6.6894881142774718</v>
      </c>
      <c r="I418" s="99">
        <v>6.2957739129491062</v>
      </c>
      <c r="J418" s="99">
        <v>6.4683270360246201</v>
      </c>
      <c r="K418" s="99">
        <v>6.0593526030668938</v>
      </c>
      <c r="L418" s="99">
        <v>4.5506017251545163</v>
      </c>
      <c r="M418" s="99">
        <v>7.0730647032792042</v>
      </c>
      <c r="N418" s="99">
        <v>7.0117733256743504</v>
      </c>
      <c r="O418" s="99">
        <v>7.2597141371611</v>
      </c>
      <c r="P418" s="99">
        <v>7.1455354727645028</v>
      </c>
      <c r="Q418" s="99">
        <v>7.2050062554308454</v>
      </c>
      <c r="R418" s="99">
        <v>7.3857073611063617</v>
      </c>
      <c r="S418" s="99">
        <v>7.5773322113311314</v>
      </c>
      <c r="T418" s="99">
        <v>7.6639134545160763</v>
      </c>
      <c r="U418" s="99">
        <v>7.7427007651719526</v>
      </c>
      <c r="V418" s="99">
        <v>7.9966520412850866</v>
      </c>
      <c r="W418" s="99">
        <v>7.673991797590741</v>
      </c>
      <c r="X418" s="99">
        <v>6.7612301250089919</v>
      </c>
      <c r="Y418" s="99">
        <v>6.4197568828335791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8.0933479482232915</v>
      </c>
      <c r="D419" s="123">
        <v>8.1477373946562874</v>
      </c>
      <c r="E419" s="123">
        <v>7.7491806796908982</v>
      </c>
      <c r="F419" s="123">
        <v>7.0243133961999149</v>
      </c>
      <c r="G419" s="123">
        <v>7.0041469304037216</v>
      </c>
      <c r="H419" s="123">
        <v>6.9268917835128274</v>
      </c>
      <c r="I419" s="123">
        <v>7.1554426912338913</v>
      </c>
      <c r="J419" s="123">
        <v>7.0573639677166664</v>
      </c>
      <c r="K419" s="123">
        <v>5.8046059164335801</v>
      </c>
      <c r="L419" s="123">
        <v>7.0797360809897443</v>
      </c>
      <c r="M419" s="123">
        <v>6.9758685171426675</v>
      </c>
      <c r="N419" s="123">
        <v>7.2855801148255077</v>
      </c>
      <c r="O419" s="123">
        <v>7.4049787753621779</v>
      </c>
      <c r="P419" s="123">
        <v>6.4948868128160049</v>
      </c>
      <c r="Q419" s="123">
        <v>6.6527354335562299</v>
      </c>
      <c r="R419" s="123">
        <v>6.2379027690446627</v>
      </c>
      <c r="S419" s="123">
        <v>6.5867622927574239</v>
      </c>
      <c r="T419" s="123">
        <v>6.4687635931925378</v>
      </c>
      <c r="U419" s="123">
        <v>6.3286537301358301</v>
      </c>
      <c r="V419" s="123">
        <v>6.4725408589492668</v>
      </c>
      <c r="W419" s="123">
        <v>5.8379620236828345</v>
      </c>
      <c r="X419" s="123">
        <v>6.1885852145983389</v>
      </c>
      <c r="Y419" s="123">
        <v>5.7630947696110653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8.9718777227881947</v>
      </c>
      <c r="D420" s="99">
        <v>9.0866787890103744</v>
      </c>
      <c r="E420" s="99">
        <v>8.4818482695258695</v>
      </c>
      <c r="F420" s="99">
        <v>8.2342472541874923</v>
      </c>
      <c r="G420" s="99">
        <v>7.9875319279493135</v>
      </c>
      <c r="H420" s="99">
        <v>7.8800188805010185</v>
      </c>
      <c r="I420" s="99">
        <v>8.2620612086323622</v>
      </c>
      <c r="J420" s="99">
        <v>7.7000688268779784</v>
      </c>
      <c r="K420" s="99">
        <v>7.7450438597332143</v>
      </c>
      <c r="L420" s="99">
        <v>7.8886798679282384</v>
      </c>
      <c r="M420" s="99">
        <v>8.2433835430737048</v>
      </c>
      <c r="N420" s="99">
        <v>8.2995471898197106</v>
      </c>
      <c r="O420" s="99">
        <v>8.2703617132151059</v>
      </c>
      <c r="P420" s="99">
        <v>8.2919524851820992</v>
      </c>
      <c r="Q420" s="99">
        <v>8.2157580978621496</v>
      </c>
      <c r="R420" s="99">
        <v>7.5421156628794659</v>
      </c>
      <c r="S420" s="99">
        <v>8.1827047822307897</v>
      </c>
      <c r="T420" s="99">
        <v>8.0120676794835131</v>
      </c>
      <c r="U420" s="99">
        <v>8.0137324477370555</v>
      </c>
      <c r="V420" s="99">
        <v>8.7096997920628496</v>
      </c>
      <c r="W420" s="99">
        <v>8.2951569887473049</v>
      </c>
      <c r="X420" s="99">
        <v>8.2535207890447744</v>
      </c>
      <c r="Y420" s="99">
        <v>7.7242317704341694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7.4650975676907247</v>
      </c>
      <c r="D421" s="110">
        <v>7.3720667097064458</v>
      </c>
      <c r="E421" s="110">
        <v>7.1539553434787218</v>
      </c>
      <c r="F421" s="110">
        <v>5.8550972419411282</v>
      </c>
      <c r="G421" s="110">
        <v>6.2985169002489796</v>
      </c>
      <c r="H421" s="110">
        <v>6.3941687187201159</v>
      </c>
      <c r="I421" s="110">
        <v>6.5402435683842883</v>
      </c>
      <c r="J421" s="110">
        <v>6.758958798337841</v>
      </c>
      <c r="K421" s="110">
        <v>4.7970725554520648</v>
      </c>
      <c r="L421" s="110">
        <v>6.6375856877972241</v>
      </c>
      <c r="M421" s="110">
        <v>6.2617842181463974</v>
      </c>
      <c r="N421" s="110">
        <v>6.8217209382068802</v>
      </c>
      <c r="O421" s="110">
        <v>7.0036611619786928</v>
      </c>
      <c r="P421" s="110">
        <v>5.7205444852898575</v>
      </c>
      <c r="Q421" s="110">
        <v>6.0724947720235045</v>
      </c>
      <c r="R421" s="110">
        <v>5.8989241525753204</v>
      </c>
      <c r="S421" s="110">
        <v>6.0951844897498084</v>
      </c>
      <c r="T421" s="110">
        <v>5.9643263324253288</v>
      </c>
      <c r="U421" s="110">
        <v>5.7623441029683979</v>
      </c>
      <c r="V421" s="110">
        <v>5.8959807368608352</v>
      </c>
      <c r="W421" s="110">
        <v>5.4559611257526441</v>
      </c>
      <c r="X421" s="110">
        <v>6.0927875782963872</v>
      </c>
      <c r="Y421" s="110">
        <v>5.5539160758574306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105.89710482642457</v>
      </c>
      <c r="D423" s="118">
        <f t="shared" si="194"/>
        <v>99.003924181048035</v>
      </c>
      <c r="E423" s="118">
        <f t="shared" si="194"/>
        <v>104.15393337688215</v>
      </c>
      <c r="F423" s="118">
        <f t="shared" si="194"/>
        <v>108.14430587243258</v>
      </c>
      <c r="G423" s="118">
        <f t="shared" si="194"/>
        <v>96.235731745599992</v>
      </c>
      <c r="H423" s="118">
        <f t="shared" si="194"/>
        <v>95.035945908592538</v>
      </c>
      <c r="I423" s="118">
        <f t="shared" si="194"/>
        <v>84.825165943216845</v>
      </c>
      <c r="J423" s="118">
        <f t="shared" si="194"/>
        <v>93.285337527613905</v>
      </c>
      <c r="K423" s="118">
        <f t="shared" si="194"/>
        <v>87.529977654749686</v>
      </c>
      <c r="L423" s="118">
        <f t="shared" si="194"/>
        <v>95.377626585703752</v>
      </c>
      <c r="M423" s="118">
        <f t="shared" si="194"/>
        <v>74.483453716919115</v>
      </c>
      <c r="N423" s="118">
        <f t="shared" si="194"/>
        <v>86.341834323668351</v>
      </c>
      <c r="O423" s="118">
        <f t="shared" si="194"/>
        <v>93.073330677204595</v>
      </c>
      <c r="P423" s="118">
        <f t="shared" si="194"/>
        <v>68.036921308033712</v>
      </c>
      <c r="Q423" s="118">
        <f t="shared" si="194"/>
        <v>72.094532661894178</v>
      </c>
      <c r="R423" s="118">
        <f t="shared" ref="R423:V423" si="195">R424+R426+R428+R437</f>
        <v>80.216205342389941</v>
      </c>
      <c r="S423" s="118">
        <f t="shared" si="195"/>
        <v>78.815568880986291</v>
      </c>
      <c r="T423" s="118">
        <f t="shared" si="195"/>
        <v>72.787026516452443</v>
      </c>
      <c r="U423" s="118">
        <f t="shared" si="195"/>
        <v>75.697911683939068</v>
      </c>
      <c r="V423" s="118">
        <f t="shared" si="195"/>
        <v>63.306926881415983</v>
      </c>
      <c r="W423" s="118">
        <f t="shared" ref="W423:Y423" si="196">W424+W426+W428+W437</f>
        <v>77.355337485945128</v>
      </c>
      <c r="X423" s="118">
        <f t="shared" si="196"/>
        <v>55.952377201261321</v>
      </c>
      <c r="Y423" s="118">
        <f t="shared" si="196"/>
        <v>50.656005321016956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91.037957705977504</v>
      </c>
      <c r="D424" s="123">
        <f t="shared" si="197"/>
        <v>83.56688088938941</v>
      </c>
      <c r="E424" s="123">
        <f t="shared" si="197"/>
        <v>89.015637352016626</v>
      </c>
      <c r="F424" s="123">
        <f t="shared" si="197"/>
        <v>94.11577967078351</v>
      </c>
      <c r="G424" s="123">
        <f t="shared" si="197"/>
        <v>82.722452664480741</v>
      </c>
      <c r="H424" s="123">
        <f t="shared" si="197"/>
        <v>81.105341976987745</v>
      </c>
      <c r="I424" s="123">
        <f t="shared" si="197"/>
        <v>71.247150097957089</v>
      </c>
      <c r="J424" s="123">
        <f t="shared" si="197"/>
        <v>79.129589155081106</v>
      </c>
      <c r="K424" s="123">
        <f t="shared" si="197"/>
        <v>73.141189054617357</v>
      </c>
      <c r="L424" s="123">
        <f t="shared" si="197"/>
        <v>80.489922901932871</v>
      </c>
      <c r="M424" s="123">
        <f t="shared" si="197"/>
        <v>59.552991923114966</v>
      </c>
      <c r="N424" s="123">
        <f t="shared" si="197"/>
        <v>70.604959850012591</v>
      </c>
      <c r="O424" s="123">
        <f t="shared" si="197"/>
        <v>75.748137985994063</v>
      </c>
      <c r="P424" s="123">
        <f t="shared" si="197"/>
        <v>53.547413880923472</v>
      </c>
      <c r="Q424" s="123">
        <f t="shared" si="197"/>
        <v>56.476055499272618</v>
      </c>
      <c r="R424" s="123">
        <f t="shared" si="197"/>
        <v>61.689807522834663</v>
      </c>
      <c r="S424" s="123">
        <f t="shared" si="197"/>
        <v>58.578312573583744</v>
      </c>
      <c r="T424" s="123">
        <f t="shared" si="197"/>
        <v>53.729094533955255</v>
      </c>
      <c r="U424" s="123">
        <f t="shared" si="197"/>
        <v>52.135499172278479</v>
      </c>
      <c r="V424" s="123">
        <f t="shared" si="197"/>
        <v>43.693403757497229</v>
      </c>
      <c r="W424" s="123">
        <f t="shared" si="197"/>
        <v>52.236056161390501</v>
      </c>
      <c r="X424" s="123">
        <f t="shared" si="197"/>
        <v>41.890090244153136</v>
      </c>
      <c r="Y424" s="123">
        <f t="shared" si="197"/>
        <v>37.894503990133515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91.037957705977504</v>
      </c>
      <c r="D425" s="99">
        <v>83.56688088938941</v>
      </c>
      <c r="E425" s="99">
        <v>89.015637352016626</v>
      </c>
      <c r="F425" s="99">
        <v>94.11577967078351</v>
      </c>
      <c r="G425" s="99">
        <v>82.722452664480741</v>
      </c>
      <c r="H425" s="99">
        <v>81.105341976987745</v>
      </c>
      <c r="I425" s="99">
        <v>71.247150097957089</v>
      </c>
      <c r="J425" s="99">
        <v>79.129589155081106</v>
      </c>
      <c r="K425" s="99">
        <v>73.141189054617357</v>
      </c>
      <c r="L425" s="99">
        <v>80.489922901932871</v>
      </c>
      <c r="M425" s="99">
        <v>59.552991923114966</v>
      </c>
      <c r="N425" s="99">
        <v>70.604959850012591</v>
      </c>
      <c r="O425" s="99">
        <v>75.748137985994063</v>
      </c>
      <c r="P425" s="99">
        <v>53.547413880923472</v>
      </c>
      <c r="Q425" s="99">
        <v>56.476055499272618</v>
      </c>
      <c r="R425" s="99">
        <v>61.689807522834663</v>
      </c>
      <c r="S425" s="99">
        <v>58.578312573583744</v>
      </c>
      <c r="T425" s="99">
        <v>53.729094533955255</v>
      </c>
      <c r="U425" s="99">
        <v>52.135499172278479</v>
      </c>
      <c r="V425" s="99">
        <v>43.693403757497229</v>
      </c>
      <c r="W425" s="99">
        <v>52.236056161390501</v>
      </c>
      <c r="X425" s="99">
        <v>41.890090244153136</v>
      </c>
      <c r="Y425" s="99">
        <v>37.894503990133515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0.44312822163619087</v>
      </c>
      <c r="D426" s="123">
        <f t="shared" si="198"/>
        <v>1.1234844696405903</v>
      </c>
      <c r="E426" s="123">
        <f t="shared" si="198"/>
        <v>0.74755157641483516</v>
      </c>
      <c r="F426" s="123">
        <f t="shared" si="198"/>
        <v>0.3068212653962093</v>
      </c>
      <c r="G426" s="123">
        <f t="shared" si="198"/>
        <v>0.36334715282466773</v>
      </c>
      <c r="H426" s="123">
        <f t="shared" si="198"/>
        <v>0.61643262171224023</v>
      </c>
      <c r="I426" s="123">
        <f t="shared" si="198"/>
        <v>0.13690139045150967</v>
      </c>
      <c r="J426" s="123">
        <f t="shared" si="198"/>
        <v>0.7179937526795741</v>
      </c>
      <c r="K426" s="123">
        <f t="shared" si="198"/>
        <v>2.646274255347894</v>
      </c>
      <c r="L426" s="123">
        <f t="shared" si="198"/>
        <v>1.5627886061487117</v>
      </c>
      <c r="M426" s="123">
        <f t="shared" si="198"/>
        <v>1.1271700290527888</v>
      </c>
      <c r="N426" s="123">
        <f t="shared" si="198"/>
        <v>1.0225485552453784</v>
      </c>
      <c r="O426" s="123">
        <f t="shared" si="198"/>
        <v>2.0212630170378016</v>
      </c>
      <c r="P426" s="123">
        <f t="shared" si="198"/>
        <v>0.88654550607734683</v>
      </c>
      <c r="Q426" s="123">
        <f t="shared" si="198"/>
        <v>1.4043623375161607</v>
      </c>
      <c r="R426" s="123">
        <f t="shared" si="198"/>
        <v>4.385362855851592</v>
      </c>
      <c r="S426" s="123">
        <f t="shared" si="198"/>
        <v>5.2489184537636975</v>
      </c>
      <c r="T426" s="123">
        <f t="shared" si="198"/>
        <v>4.0202990189154511</v>
      </c>
      <c r="U426" s="123">
        <f t="shared" si="198"/>
        <v>8.7464990457022296</v>
      </c>
      <c r="V426" s="123">
        <f t="shared" si="198"/>
        <v>4.1772777748069911</v>
      </c>
      <c r="W426" s="123">
        <f t="shared" si="198"/>
        <v>10.357381143673734</v>
      </c>
      <c r="X426" s="123">
        <f t="shared" si="198"/>
        <v>1.2354606709225182</v>
      </c>
      <c r="Y426" s="123">
        <f t="shared" si="198"/>
        <v>0.88235633649373413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0.44312822163619087</v>
      </c>
      <c r="D427" s="99">
        <f>RES_hhdet_in_tess!D165</f>
        <v>1.1234844696405903</v>
      </c>
      <c r="E427" s="99">
        <f>RES_hhdet_in_tess!E165</f>
        <v>0.74755157641483516</v>
      </c>
      <c r="F427" s="99">
        <f>RES_hhdet_in_tess!F165</f>
        <v>0.3068212653962093</v>
      </c>
      <c r="G427" s="99">
        <f>RES_hhdet_in_tess!G165</f>
        <v>0.36334715282466773</v>
      </c>
      <c r="H427" s="99">
        <f>RES_hhdet_in_tess!H165</f>
        <v>0.61643262171224023</v>
      </c>
      <c r="I427" s="99">
        <f>RES_hhdet_in_tess!I165</f>
        <v>0.13690139045150967</v>
      </c>
      <c r="J427" s="99">
        <f>RES_hhdet_in_tess!J165</f>
        <v>0.7179937526795741</v>
      </c>
      <c r="K427" s="99">
        <f>RES_hhdet_in_tess!K165</f>
        <v>2.646274255347894</v>
      </c>
      <c r="L427" s="99">
        <f>RES_hhdet_in_tess!L165</f>
        <v>1.5627886061487117</v>
      </c>
      <c r="M427" s="99">
        <f>RES_hhdet_in_tess!M165</f>
        <v>1.1271700290527888</v>
      </c>
      <c r="N427" s="99">
        <f>RES_hhdet_in_tess!N165</f>
        <v>1.0225485552453784</v>
      </c>
      <c r="O427" s="99">
        <f>RES_hhdet_in_tess!O165</f>
        <v>2.0212630170378016</v>
      </c>
      <c r="P427" s="99">
        <f>RES_hhdet_in_tess!P165</f>
        <v>0.88654550607734683</v>
      </c>
      <c r="Q427" s="99">
        <f>RES_hhdet_in_tess!Q165</f>
        <v>1.4043623375161607</v>
      </c>
      <c r="R427" s="99">
        <f>RES_hhdet_in_tess!R165</f>
        <v>4.385362855851592</v>
      </c>
      <c r="S427" s="99">
        <f>RES_hhdet_in_tess!S165</f>
        <v>5.2489184537636975</v>
      </c>
      <c r="T427" s="99">
        <f>RES_hhdet_in_tess!T165</f>
        <v>4.0202990189154511</v>
      </c>
      <c r="U427" s="99">
        <f>RES_hhdet_in_tess!U165</f>
        <v>8.7464990457022296</v>
      </c>
      <c r="V427" s="99">
        <f>RES_hhdet_in_tess!V165</f>
        <v>4.1772777748069911</v>
      </c>
      <c r="W427" s="99">
        <f>RES_hhdet_in_tess!W165</f>
        <v>10.357381143673734</v>
      </c>
      <c r="X427" s="99">
        <f>RES_hhdet_in_tess!X165</f>
        <v>1.2354606709225182</v>
      </c>
      <c r="Y427" s="99">
        <f>RES_hhdet_in_tess!Y165</f>
        <v>0.88235633649373413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8.7465958589600294</v>
      </c>
      <c r="D428" s="123">
        <v>8.6534436604989242</v>
      </c>
      <c r="E428" s="123">
        <v>8.9854224014262272</v>
      </c>
      <c r="F428" s="123">
        <v>8.9110296677969512</v>
      </c>
      <c r="G428" s="123">
        <v>8.2384644192002821</v>
      </c>
      <c r="H428" s="123">
        <v>8.3759014008968293</v>
      </c>
      <c r="I428" s="123">
        <v>8.3388366805188454</v>
      </c>
      <c r="J428" s="123">
        <v>8.3225613578924413</v>
      </c>
      <c r="K428" s="123">
        <v>7.6331182256408781</v>
      </c>
      <c r="L428" s="123">
        <v>8.2325130656543326</v>
      </c>
      <c r="M428" s="123">
        <v>8.8116940660644456</v>
      </c>
      <c r="N428" s="123">
        <v>9.400583516402893</v>
      </c>
      <c r="O428" s="123">
        <v>9.8742367898018326</v>
      </c>
      <c r="P428" s="123">
        <v>8.8488574719701845</v>
      </c>
      <c r="Q428" s="123">
        <v>9.2446276714535696</v>
      </c>
      <c r="R428" s="123">
        <v>9.3239756500054689</v>
      </c>
      <c r="S428" s="123">
        <v>9.8887047840209465</v>
      </c>
      <c r="T428" s="123">
        <v>9.9733989062863504</v>
      </c>
      <c r="U428" s="123">
        <v>9.8134685733835383</v>
      </c>
      <c r="V428" s="123">
        <v>10.192119558128919</v>
      </c>
      <c r="W428" s="123">
        <v>9.8607849899487228</v>
      </c>
      <c r="X428" s="123">
        <v>7.3724948032318265</v>
      </c>
      <c r="Y428" s="123">
        <v>6.8771066119536206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8.6799515310563198</v>
      </c>
      <c r="D429" s="99">
        <v>8.9204495543368978</v>
      </c>
      <c r="E429" s="99">
        <v>8.6809789378701137</v>
      </c>
      <c r="F429" s="99">
        <v>8.7884568142834727</v>
      </c>
      <c r="G429" s="99">
        <v>8.5680887540917663</v>
      </c>
      <c r="H429" s="99">
        <v>8.3007839232979119</v>
      </c>
      <c r="I429" s="99">
        <v>8.5425230767612117</v>
      </c>
      <c r="J429" s="99">
        <v>7.9810708059218012</v>
      </c>
      <c r="K429" s="99">
        <v>8.017744534629907</v>
      </c>
      <c r="L429" s="99">
        <v>8.3930815834825019</v>
      </c>
      <c r="M429" s="99">
        <v>9.0444727209302638</v>
      </c>
      <c r="N429" s="99">
        <v>9.0674866342297857</v>
      </c>
      <c r="O429" s="99">
        <v>9.0973903561048175</v>
      </c>
      <c r="P429" s="99">
        <v>9.135942920698719</v>
      </c>
      <c r="Q429" s="99">
        <v>9.1210731767724234</v>
      </c>
      <c r="R429" s="99">
        <v>9.2878176654433329</v>
      </c>
      <c r="S429" s="99">
        <v>9.8896721522727233</v>
      </c>
      <c r="T429" s="99">
        <v>9.9993661496423876</v>
      </c>
      <c r="U429" s="99">
        <v>9.7642427844889905</v>
      </c>
      <c r="V429" s="99">
        <v>10.081533945404473</v>
      </c>
      <c r="W429" s="99">
        <v>10.954614723609085</v>
      </c>
      <c r="X429" s="99">
        <v>7.4373364693128394</v>
      </c>
      <c r="Y429" s="99">
        <v>6.6320316002947939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8.679900748073246</v>
      </c>
      <c r="D430" s="99">
        <v>8.9203830296235953</v>
      </c>
      <c r="E430" s="99">
        <v>8.6804602246419922</v>
      </c>
      <c r="F430" s="99">
        <v>8.7881559256885353</v>
      </c>
      <c r="G430" s="99">
        <v>8.5687486463205502</v>
      </c>
      <c r="H430" s="99">
        <v>8.302115753446877</v>
      </c>
      <c r="I430" s="99">
        <v>8.5471015262967409</v>
      </c>
      <c r="J430" s="99">
        <v>7.9848470012109729</v>
      </c>
      <c r="K430" s="99">
        <v>8.0228339924677332</v>
      </c>
      <c r="L430" s="99">
        <v>8.3979257300745438</v>
      </c>
      <c r="M430" s="99">
        <v>9.0504440288997419</v>
      </c>
      <c r="N430" s="99">
        <v>0</v>
      </c>
      <c r="O430" s="99">
        <v>0</v>
      </c>
      <c r="P430" s="99">
        <v>9.1401233561746835</v>
      </c>
      <c r="Q430" s="99">
        <v>9.1235282550386696</v>
      </c>
      <c r="R430" s="99">
        <v>9.2935443913299967</v>
      </c>
      <c r="S430" s="99">
        <v>9.8993407498139501</v>
      </c>
      <c r="T430" s="99">
        <v>10.013648271451796</v>
      </c>
      <c r="U430" s="99">
        <v>9.7739165562389143</v>
      </c>
      <c r="V430" s="99">
        <v>10.079030337093913</v>
      </c>
      <c r="W430" s="99">
        <v>10.959532706260067</v>
      </c>
      <c r="X430" s="99">
        <v>7.4517993286754969</v>
      </c>
      <c r="Y430" s="99">
        <v>6.6456169462971006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2.0787308821230246</v>
      </c>
      <c r="D431" s="102">
        <v>1.9515960423760719</v>
      </c>
      <c r="E431" s="102">
        <v>2.1039641605920383</v>
      </c>
      <c r="F431" s="102">
        <v>2.0634539104379632</v>
      </c>
      <c r="G431" s="102">
        <v>1.8305187968870995</v>
      </c>
      <c r="H431" s="102">
        <v>1.6790014441244123</v>
      </c>
      <c r="I431" s="102">
        <v>2.0867483381092882</v>
      </c>
      <c r="J431" s="102">
        <v>1.7915034156129421</v>
      </c>
      <c r="K431" s="102">
        <v>1.6411210253641422</v>
      </c>
      <c r="L431" s="102">
        <v>3.7545215034931654</v>
      </c>
      <c r="M431" s="102">
        <v>1.7856785002781352</v>
      </c>
      <c r="N431" s="102">
        <v>0</v>
      </c>
      <c r="O431" s="102">
        <v>0</v>
      </c>
      <c r="P431" s="102">
        <v>1.7507999028031984</v>
      </c>
      <c r="Q431" s="102">
        <v>2.0130508376038843</v>
      </c>
      <c r="R431" s="102">
        <v>1.9326511093349417</v>
      </c>
      <c r="S431" s="102">
        <v>2.3137365260346106</v>
      </c>
      <c r="T431" s="102">
        <v>2.3212596944968995</v>
      </c>
      <c r="U431" s="102">
        <v>2.0674663099808073</v>
      </c>
      <c r="V431" s="102">
        <v>2.1735202409197285</v>
      </c>
      <c r="W431" s="102">
        <v>2.4155537693059395</v>
      </c>
      <c r="X431" s="102">
        <v>0.62521417922750988</v>
      </c>
      <c r="Y431" s="102">
        <v>0.4415820828530882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6.6011698659502223</v>
      </c>
      <c r="D432" s="105">
        <v>6.9687869872475234</v>
      </c>
      <c r="E432" s="105">
        <v>6.5764960640499543</v>
      </c>
      <c r="F432" s="105">
        <v>6.7247020152505712</v>
      </c>
      <c r="G432" s="105">
        <v>6.7382298494334512</v>
      </c>
      <c r="H432" s="105">
        <v>6.6231143093224665</v>
      </c>
      <c r="I432" s="105">
        <v>6.4603531881874519</v>
      </c>
      <c r="J432" s="105">
        <v>6.1933435855980292</v>
      </c>
      <c r="K432" s="105">
        <v>6.3817129671035904</v>
      </c>
      <c r="L432" s="105">
        <v>4.6434042265813771</v>
      </c>
      <c r="M432" s="105">
        <v>7.2647655286216075</v>
      </c>
      <c r="N432" s="105">
        <v>0</v>
      </c>
      <c r="O432" s="105">
        <v>0</v>
      </c>
      <c r="P432" s="105">
        <v>7.3893234533714862</v>
      </c>
      <c r="Q432" s="105">
        <v>7.1104774174347849</v>
      </c>
      <c r="R432" s="105">
        <v>7.3608932819950548</v>
      </c>
      <c r="S432" s="105">
        <v>7.58560422377934</v>
      </c>
      <c r="T432" s="105">
        <v>7.6923885769548965</v>
      </c>
      <c r="U432" s="105">
        <v>7.7064502462581075</v>
      </c>
      <c r="V432" s="105">
        <v>7.9055100961741864</v>
      </c>
      <c r="W432" s="105">
        <v>8.5439789369541241</v>
      </c>
      <c r="X432" s="105">
        <v>6.826585149447987</v>
      </c>
      <c r="Y432" s="105">
        <v>6.2040348634440114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8.7545685679413356</v>
      </c>
      <c r="D433" s="102">
        <v>8.6305573080938736</v>
      </c>
      <c r="E433" s="102">
        <v>9.0108140980325366</v>
      </c>
      <c r="F433" s="102">
        <v>8.922822579665155</v>
      </c>
      <c r="G433" s="102">
        <v>8.2048500609286776</v>
      </c>
      <c r="H433" s="102">
        <v>8.3818750013259624</v>
      </c>
      <c r="I433" s="102">
        <v>8.32496087810107</v>
      </c>
      <c r="J433" s="102">
        <v>8.3362476549065203</v>
      </c>
      <c r="K433" s="102">
        <v>7.6095136801352385</v>
      </c>
      <c r="L433" s="102">
        <v>8.225147126182808</v>
      </c>
      <c r="M433" s="102">
        <v>8.8013468947238724</v>
      </c>
      <c r="N433" s="102">
        <v>9.4126733141583365</v>
      </c>
      <c r="O433" s="102">
        <v>9.9060099560178738</v>
      </c>
      <c r="P433" s="102">
        <v>8.8381425173971309</v>
      </c>
      <c r="Q433" s="102">
        <v>9.2493978234758742</v>
      </c>
      <c r="R433" s="102">
        <v>9.3252137759645137</v>
      </c>
      <c r="S433" s="102">
        <v>9.8884502703160582</v>
      </c>
      <c r="T433" s="102">
        <v>9.9709258739735382</v>
      </c>
      <c r="U433" s="102">
        <v>9.813730464758045</v>
      </c>
      <c r="V433" s="102">
        <v>10.195256114502271</v>
      </c>
      <c r="W433" s="102">
        <v>9.8353324630319658</v>
      </c>
      <c r="X433" s="102">
        <v>7.3681871111129089</v>
      </c>
      <c r="Y433" s="102">
        <v>6.8796295439232065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8.7544483217891891</v>
      </c>
      <c r="D434" s="105">
        <v>8.6301133229094145</v>
      </c>
      <c r="E434" s="105">
        <v>9.0106145559550175</v>
      </c>
      <c r="F434" s="105">
        <v>8.9229806213466389</v>
      </c>
      <c r="G434" s="105">
        <v>8.2055946964651429</v>
      </c>
      <c r="H434" s="105">
        <v>8.3843494638160418</v>
      </c>
      <c r="I434" s="105">
        <v>8.3293929985644102</v>
      </c>
      <c r="J434" s="105">
        <v>8.341546210887623</v>
      </c>
      <c r="K434" s="105">
        <v>7.6140492046825932</v>
      </c>
      <c r="L434" s="105">
        <v>8.2300999356677043</v>
      </c>
      <c r="M434" s="105">
        <v>8.8077772095415803</v>
      </c>
      <c r="N434" s="105">
        <v>9.4155314595965649</v>
      </c>
      <c r="O434" s="105">
        <v>9.904065254480038</v>
      </c>
      <c r="P434" s="105">
        <v>8.8362291255440653</v>
      </c>
      <c r="Q434" s="105">
        <v>9.2476737541924106</v>
      </c>
      <c r="R434" s="105">
        <v>9.3252765103897914</v>
      </c>
      <c r="S434" s="105">
        <v>9.8901014063569885</v>
      </c>
      <c r="T434" s="105">
        <v>9.979787182858125</v>
      </c>
      <c r="U434" s="105">
        <v>9.8227722085217621</v>
      </c>
      <c r="V434" s="105">
        <v>10.196631746805114</v>
      </c>
      <c r="W434" s="105">
        <v>9.8352024483849512</v>
      </c>
      <c r="X434" s="105">
        <v>7.3823844321011753</v>
      </c>
      <c r="Y434" s="105">
        <v>6.8935634893727222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2.0969051740394877</v>
      </c>
      <c r="D435" s="99">
        <v>1.8871676683291732</v>
      </c>
      <c r="E435" s="99">
        <v>2.1845465964428032</v>
      </c>
      <c r="F435" s="99">
        <v>2.0953751736952069</v>
      </c>
      <c r="G435" s="99">
        <v>1.7518066142068884</v>
      </c>
      <c r="H435" s="99">
        <v>1.6948613495385714</v>
      </c>
      <c r="I435" s="99">
        <v>2.0336190856153036</v>
      </c>
      <c r="J435" s="99">
        <v>1.8732191748630029</v>
      </c>
      <c r="K435" s="99">
        <v>1.5546966016157004</v>
      </c>
      <c r="L435" s="99">
        <v>3.679498210513187</v>
      </c>
      <c r="M435" s="99">
        <v>1.7347125062623745</v>
      </c>
      <c r="N435" s="99">
        <v>2.4037581339222132</v>
      </c>
      <c r="O435" s="99">
        <v>2.6443511173189376</v>
      </c>
      <c r="P435" s="99">
        <v>1.6906936527795615</v>
      </c>
      <c r="Q435" s="99">
        <v>2.0426674987615661</v>
      </c>
      <c r="R435" s="99">
        <v>1.9395691492834293</v>
      </c>
      <c r="S435" s="99">
        <v>2.3127691950258575</v>
      </c>
      <c r="T435" s="99">
        <v>2.3158737283420483</v>
      </c>
      <c r="U435" s="99">
        <v>2.0800714433498113</v>
      </c>
      <c r="V435" s="99">
        <v>2.1999797055200268</v>
      </c>
      <c r="W435" s="99">
        <v>2.1612106507942084</v>
      </c>
      <c r="X435" s="99">
        <v>0.62115430709218367</v>
      </c>
      <c r="Y435" s="99">
        <v>0.47380660653914275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6.6575431477497009</v>
      </c>
      <c r="D436" s="99">
        <v>6.7429456545802413</v>
      </c>
      <c r="E436" s="99">
        <v>6.8260679595122147</v>
      </c>
      <c r="F436" s="99">
        <v>6.8276054476514307</v>
      </c>
      <c r="G436" s="99">
        <v>6.4537880822582538</v>
      </c>
      <c r="H436" s="99">
        <v>6.6894881142774718</v>
      </c>
      <c r="I436" s="99">
        <v>6.2957739129491062</v>
      </c>
      <c r="J436" s="99">
        <v>6.4683270360246201</v>
      </c>
      <c r="K436" s="99">
        <v>6.0593526030668938</v>
      </c>
      <c r="L436" s="99">
        <v>4.5506017251545163</v>
      </c>
      <c r="M436" s="99">
        <v>7.0730647032792042</v>
      </c>
      <c r="N436" s="99">
        <v>7.0117733256743504</v>
      </c>
      <c r="O436" s="99">
        <v>7.2597141371611</v>
      </c>
      <c r="P436" s="99">
        <v>7.1455354727645028</v>
      </c>
      <c r="Q436" s="99">
        <v>7.2050062554308454</v>
      </c>
      <c r="R436" s="99">
        <v>7.3857073611063617</v>
      </c>
      <c r="S436" s="99">
        <v>7.5773322113311314</v>
      </c>
      <c r="T436" s="99">
        <v>7.6639134545160763</v>
      </c>
      <c r="U436" s="99">
        <v>7.7427007651719526</v>
      </c>
      <c r="V436" s="99">
        <v>7.9966520412850866</v>
      </c>
      <c r="W436" s="99">
        <v>7.673991797590741</v>
      </c>
      <c r="X436" s="99">
        <v>6.7612301250089919</v>
      </c>
      <c r="Y436" s="99">
        <v>6.4197568828335791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5.6694230398508338</v>
      </c>
      <c r="D437" s="123">
        <v>5.660115161519113</v>
      </c>
      <c r="E437" s="123">
        <v>5.4053220470244687</v>
      </c>
      <c r="F437" s="123">
        <v>4.8106752684559151</v>
      </c>
      <c r="G437" s="123">
        <v>4.9114675090942992</v>
      </c>
      <c r="H437" s="123">
        <v>4.9382699089957187</v>
      </c>
      <c r="I437" s="123">
        <v>5.1022777742893899</v>
      </c>
      <c r="J437" s="123">
        <v>5.1151932619607816</v>
      </c>
      <c r="K437" s="123">
        <v>4.1093961191435637</v>
      </c>
      <c r="L437" s="123">
        <v>5.0924020119678319</v>
      </c>
      <c r="M437" s="123">
        <v>4.991597698686923</v>
      </c>
      <c r="N437" s="123">
        <v>5.313742402007497</v>
      </c>
      <c r="O437" s="123">
        <v>5.4296928843709056</v>
      </c>
      <c r="P437" s="123">
        <v>4.7541044490627113</v>
      </c>
      <c r="Q437" s="123">
        <v>4.9694871536518228</v>
      </c>
      <c r="R437" s="123">
        <v>4.8170593136982234</v>
      </c>
      <c r="S437" s="123">
        <v>5.0996330696178935</v>
      </c>
      <c r="T437" s="123">
        <v>5.064234057295387</v>
      </c>
      <c r="U437" s="123">
        <v>5.002444892574812</v>
      </c>
      <c r="V437" s="123">
        <v>5.2441257909828431</v>
      </c>
      <c r="W437" s="123">
        <v>4.9011151909321677</v>
      </c>
      <c r="X437" s="123">
        <v>5.4543314829538376</v>
      </c>
      <c r="Y437" s="123">
        <v>5.0020383824360861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5.545934436487336</v>
      </c>
      <c r="D438" s="99">
        <v>5.6178920785662267</v>
      </c>
      <c r="E438" s="99">
        <v>5.244879793148109</v>
      </c>
      <c r="F438" s="99">
        <v>5.0926725771745973</v>
      </c>
      <c r="G438" s="99">
        <v>4.9409591431478761</v>
      </c>
      <c r="H438" s="99">
        <v>4.8753153226730204</v>
      </c>
      <c r="I438" s="99">
        <v>5.1125862749430002</v>
      </c>
      <c r="J438" s="99">
        <v>4.765666393751089</v>
      </c>
      <c r="K438" s="99">
        <v>4.7943496556341714</v>
      </c>
      <c r="L438" s="99">
        <v>4.884127044838233</v>
      </c>
      <c r="M438" s="99">
        <v>5.1044204609106947</v>
      </c>
      <c r="N438" s="99">
        <v>5.1395834731171783</v>
      </c>
      <c r="O438" s="99">
        <v>5.1217397558787408</v>
      </c>
      <c r="P438" s="99">
        <v>5.1357532901222145</v>
      </c>
      <c r="Q438" s="99">
        <v>5.0911526486556751</v>
      </c>
      <c r="R438" s="99">
        <v>4.679958190422691</v>
      </c>
      <c r="S438" s="99">
        <v>5.0870141404602398</v>
      </c>
      <c r="T438" s="99">
        <v>4.9912074218378049</v>
      </c>
      <c r="U438" s="99">
        <v>5.0016156836225472</v>
      </c>
      <c r="V438" s="99">
        <v>5.4432170470224159</v>
      </c>
      <c r="W438" s="99">
        <v>5.1874521942187899</v>
      </c>
      <c r="X438" s="99">
        <v>5.1645983177024384</v>
      </c>
      <c r="Y438" s="99">
        <v>4.833696381397262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5.7577316712719782</v>
      </c>
      <c r="D439" s="110">
        <v>5.6949961539555902</v>
      </c>
      <c r="E439" s="110">
        <v>5.5356666887571642</v>
      </c>
      <c r="F439" s="110">
        <v>4.538167968462024</v>
      </c>
      <c r="G439" s="110">
        <v>4.8903057233456071</v>
      </c>
      <c r="H439" s="110">
        <v>4.9734565701184161</v>
      </c>
      <c r="I439" s="110">
        <v>5.0965470003503217</v>
      </c>
      <c r="J439" s="110">
        <v>5.2774771202883333</v>
      </c>
      <c r="K439" s="110">
        <v>3.7537477763972609</v>
      </c>
      <c r="L439" s="110">
        <v>5.2062404023423081</v>
      </c>
      <c r="M439" s="110">
        <v>4.9280363511484904</v>
      </c>
      <c r="N439" s="110">
        <v>5.393414828606069</v>
      </c>
      <c r="O439" s="110">
        <v>5.5725048224790026</v>
      </c>
      <c r="P439" s="110">
        <v>4.5896547817923068</v>
      </c>
      <c r="Q439" s="110">
        <v>4.9243212907895018</v>
      </c>
      <c r="R439" s="110">
        <v>4.8526933342665073</v>
      </c>
      <c r="S439" s="110">
        <v>5.1035199173661931</v>
      </c>
      <c r="T439" s="110">
        <v>5.088103206791259</v>
      </c>
      <c r="U439" s="110">
        <v>5.0027235673973554</v>
      </c>
      <c r="V439" s="110">
        <v>5.1928160350285975</v>
      </c>
      <c r="W439" s="110">
        <v>4.8566006147909695</v>
      </c>
      <c r="X439" s="110">
        <v>5.4677729446308234</v>
      </c>
      <c r="Y439" s="110">
        <v>5.0199940682787343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1.1838891231797017</v>
      </c>
      <c r="D441" s="118">
        <f t="shared" si="199"/>
        <v>1.1870374074598828</v>
      </c>
      <c r="E441" s="118">
        <f t="shared" si="199"/>
        <v>1.1030825541138451</v>
      </c>
      <c r="F441" s="118">
        <f t="shared" si="199"/>
        <v>1.1948762154916899</v>
      </c>
      <c r="G441" s="118">
        <f t="shared" si="199"/>
        <v>1.0399356000474769</v>
      </c>
      <c r="H441" s="118">
        <f t="shared" si="199"/>
        <v>0.86422781557584349</v>
      </c>
      <c r="I441" s="118">
        <f t="shared" si="199"/>
        <v>0.85699200799889541</v>
      </c>
      <c r="J441" s="118">
        <f t="shared" si="199"/>
        <v>0.666018503362104</v>
      </c>
      <c r="K441" s="118">
        <f t="shared" si="199"/>
        <v>0.76018761722902539</v>
      </c>
      <c r="L441" s="118">
        <f t="shared" si="199"/>
        <v>0.74506443161911429</v>
      </c>
      <c r="M441" s="118">
        <f t="shared" si="199"/>
        <v>0.79404546394425757</v>
      </c>
      <c r="N441" s="118">
        <f t="shared" si="199"/>
        <v>0.7007469569505943</v>
      </c>
      <c r="O441" s="118">
        <f t="shared" si="199"/>
        <v>0.7109293757305416</v>
      </c>
      <c r="P441" s="118">
        <f t="shared" si="199"/>
        <v>0.67228095677810562</v>
      </c>
      <c r="Q441" s="118">
        <f t="shared" si="199"/>
        <v>0.60366114499204704</v>
      </c>
      <c r="R441" s="118">
        <f t="shared" ref="R441:V441" si="200">R442+R444+R446+R455</f>
        <v>0.44555637631156603</v>
      </c>
      <c r="S441" s="118">
        <f t="shared" si="200"/>
        <v>0.54147227316372415</v>
      </c>
      <c r="T441" s="118">
        <f t="shared" si="200"/>
        <v>0.53771154770865603</v>
      </c>
      <c r="U441" s="118">
        <f t="shared" si="200"/>
        <v>0.54422449905703507</v>
      </c>
      <c r="V441" s="118">
        <f t="shared" si="200"/>
        <v>0.48689092256214134</v>
      </c>
      <c r="W441" s="118">
        <f t="shared" ref="W441:Y441" si="201">W442+W444+W446+W455</f>
        <v>0.32294310824210731</v>
      </c>
      <c r="X441" s="118">
        <f t="shared" si="201"/>
        <v>0.10722833775641782</v>
      </c>
      <c r="Y441" s="118">
        <f t="shared" si="201"/>
        <v>0.20736235494274333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0.33412561980950278</v>
      </c>
      <c r="D446" s="123">
        <v>0.25324887631239285</v>
      </c>
      <c r="E446" s="123">
        <v>0.23942672048281388</v>
      </c>
      <c r="F446" s="123">
        <v>0.2756365747843979</v>
      </c>
      <c r="G446" s="123">
        <v>0.2819027812202215</v>
      </c>
      <c r="H446" s="123">
        <v>0.22244866722024093</v>
      </c>
      <c r="I446" s="123">
        <v>0.18641474674604555</v>
      </c>
      <c r="J446" s="123">
        <v>0.11140248570586062</v>
      </c>
      <c r="K446" s="123">
        <v>0.15888661882992552</v>
      </c>
      <c r="L446" s="123">
        <v>0.11175463818543882</v>
      </c>
      <c r="M446" s="123">
        <v>0.11925178556109628</v>
      </c>
      <c r="N446" s="123">
        <v>0.10898228503660176</v>
      </c>
      <c r="O446" s="123">
        <v>0.11571881856104813</v>
      </c>
      <c r="P446" s="123">
        <v>0.1050620824098558</v>
      </c>
      <c r="Q446" s="123">
        <v>9.8404387663108606E-2</v>
      </c>
      <c r="R446" s="123">
        <v>9.2121690445685286E-2</v>
      </c>
      <c r="S446" s="123">
        <v>0.10375841044055703</v>
      </c>
      <c r="T446" s="123">
        <v>8.9370473071302498E-2</v>
      </c>
      <c r="U446" s="123">
        <v>8.632493522331619E-2</v>
      </c>
      <c r="V446" s="123">
        <v>8.1476760827076264E-2</v>
      </c>
      <c r="W446" s="123">
        <v>6.9415359595336457E-2</v>
      </c>
      <c r="X446" s="123">
        <v>2.4104658887501899E-2</v>
      </c>
      <c r="Y446" s="123">
        <v>3.8247525384654306E-2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3.1292505583224375</v>
      </c>
      <c r="D447" s="99">
        <v>3.2071915673420128</v>
      </c>
      <c r="E447" s="99">
        <v>3.111438395146036</v>
      </c>
      <c r="F447" s="99">
        <v>3.1400845206345251</v>
      </c>
      <c r="G447" s="99">
        <v>3.0507253780441772</v>
      </c>
      <c r="H447" s="99">
        <v>2.9444220038240752</v>
      </c>
      <c r="I447" s="99">
        <v>3.0176611087496994</v>
      </c>
      <c r="J447" s="99">
        <v>2.805853500867669</v>
      </c>
      <c r="K447" s="99">
        <v>2.8027742841175192</v>
      </c>
      <c r="L447" s="99">
        <v>2.9146069615725274</v>
      </c>
      <c r="M447" s="99">
        <v>3.0990923763753853</v>
      </c>
      <c r="N447" s="99">
        <v>3.0404079400923085</v>
      </c>
      <c r="O447" s="99">
        <v>2.9577864866047565</v>
      </c>
      <c r="P447" s="99">
        <v>2.8648111035046129</v>
      </c>
      <c r="Q447" s="99">
        <v>2.7715097503391868</v>
      </c>
      <c r="R447" s="99">
        <v>2.7665515082278764</v>
      </c>
      <c r="S447" s="99">
        <v>2.8927382197576419</v>
      </c>
      <c r="T447" s="99">
        <v>2.8783213804324079</v>
      </c>
      <c r="U447" s="99">
        <v>2.7730907100347002</v>
      </c>
      <c r="V447" s="99">
        <v>2.833402945467244</v>
      </c>
      <c r="W447" s="99">
        <v>3.059210710092569</v>
      </c>
      <c r="X447" s="99">
        <v>2.067971460791576</v>
      </c>
      <c r="Y447" s="99">
        <v>1.8400185664767168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0.74941314478676002</v>
      </c>
      <c r="D448" s="99">
        <v>0.7016622124076185</v>
      </c>
      <c r="E448" s="99">
        <v>0.75410330080623611</v>
      </c>
      <c r="F448" s="99">
        <v>0.73726478039675047</v>
      </c>
      <c r="G448" s="99">
        <v>0.65176847590233999</v>
      </c>
      <c r="H448" s="99">
        <v>0.59556890556526898</v>
      </c>
      <c r="I448" s="99">
        <v>0.73714747353634658</v>
      </c>
      <c r="J448" s="99">
        <v>0.62982728167055568</v>
      </c>
      <c r="K448" s="99">
        <v>0.57368899534630902</v>
      </c>
      <c r="L448" s="99">
        <v>1.3038065223851221</v>
      </c>
      <c r="M448" s="99">
        <v>0.61186348807962432</v>
      </c>
      <c r="N448" s="99">
        <v>0</v>
      </c>
      <c r="O448" s="99">
        <v>0</v>
      </c>
      <c r="P448" s="99">
        <v>0.54900857471445308</v>
      </c>
      <c r="Q448" s="99">
        <v>0.61168131383437496</v>
      </c>
      <c r="R448" s="99">
        <v>0.5756765511560723</v>
      </c>
      <c r="S448" s="99">
        <v>0.67677006641433313</v>
      </c>
      <c r="T448" s="99">
        <v>0.66817549314817049</v>
      </c>
      <c r="U448" s="99">
        <v>0.58717012102823785</v>
      </c>
      <c r="V448" s="99">
        <v>0.61086523995308084</v>
      </c>
      <c r="W448" s="99">
        <v>0.67457305878034679</v>
      </c>
      <c r="X448" s="99">
        <v>0.17384248848488326</v>
      </c>
      <c r="Y448" s="99">
        <v>0.12251437870667348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0.74941314478676002</v>
      </c>
      <c r="D449" s="102">
        <v>0.7016622124076185</v>
      </c>
      <c r="E449" s="102">
        <v>0.75410330080623611</v>
      </c>
      <c r="F449" s="102">
        <v>0.73726478039675047</v>
      </c>
      <c r="G449" s="102">
        <v>0.65176847590233999</v>
      </c>
      <c r="H449" s="102">
        <v>0.59556890556526898</v>
      </c>
      <c r="I449" s="102">
        <v>0.73714747353634658</v>
      </c>
      <c r="J449" s="102">
        <v>0.62982728167055568</v>
      </c>
      <c r="K449" s="102">
        <v>0.57368899534630902</v>
      </c>
      <c r="L449" s="102">
        <v>1.3038065223851221</v>
      </c>
      <c r="M449" s="102">
        <v>0.61186348807962432</v>
      </c>
      <c r="N449" s="102">
        <v>0</v>
      </c>
      <c r="O449" s="102">
        <v>0</v>
      </c>
      <c r="P449" s="102">
        <v>0.54900857471445308</v>
      </c>
      <c r="Q449" s="102">
        <v>0.61168131383437496</v>
      </c>
      <c r="R449" s="102">
        <v>0.5756765511560723</v>
      </c>
      <c r="S449" s="102">
        <v>0.67677006641433313</v>
      </c>
      <c r="T449" s="102">
        <v>0.66817549314817049</v>
      </c>
      <c r="U449" s="102">
        <v>0.58717012102823785</v>
      </c>
      <c r="V449" s="102">
        <v>0.61086523995308084</v>
      </c>
      <c r="W449" s="102">
        <v>0.67457305878034679</v>
      </c>
      <c r="X449" s="102">
        <v>0.17384248848488326</v>
      </c>
      <c r="Y449" s="102">
        <v>0.12251437870667348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0.8497635033701989</v>
      </c>
      <c r="D455" s="123">
        <v>0.93378853114748994</v>
      </c>
      <c r="E455" s="123">
        <v>0.86365583363103127</v>
      </c>
      <c r="F455" s="123">
        <v>0.91923964070729203</v>
      </c>
      <c r="G455" s="123">
        <v>0.75803281882725526</v>
      </c>
      <c r="H455" s="123">
        <v>0.64177914835560257</v>
      </c>
      <c r="I455" s="123">
        <v>0.67057726125284989</v>
      </c>
      <c r="J455" s="123">
        <v>0.55461601765624335</v>
      </c>
      <c r="K455" s="123">
        <v>0.6013009983990999</v>
      </c>
      <c r="L455" s="123">
        <v>0.63330979343367544</v>
      </c>
      <c r="M455" s="123">
        <v>0.67479367838316129</v>
      </c>
      <c r="N455" s="123">
        <v>0.59176467191399251</v>
      </c>
      <c r="O455" s="123">
        <v>0.59521055716949345</v>
      </c>
      <c r="P455" s="123">
        <v>0.5672188743682498</v>
      </c>
      <c r="Q455" s="123">
        <v>0.50525675732893849</v>
      </c>
      <c r="R455" s="123">
        <v>0.35343468586588073</v>
      </c>
      <c r="S455" s="123">
        <v>0.43771386272316715</v>
      </c>
      <c r="T455" s="123">
        <v>0.44834107463735351</v>
      </c>
      <c r="U455" s="123">
        <v>0.45789956383371888</v>
      </c>
      <c r="V455" s="123">
        <v>0.40541416173506506</v>
      </c>
      <c r="W455" s="123">
        <v>0.25352774864677086</v>
      </c>
      <c r="X455" s="123">
        <v>8.3123678868915918E-2</v>
      </c>
      <c r="Y455" s="123">
        <v>0.16911482955808901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2.0380517435085661</v>
      </c>
      <c r="D456" s="99">
        <v>2.0641299537115967</v>
      </c>
      <c r="E456" s="99">
        <v>1.9267366529054974</v>
      </c>
      <c r="F456" s="99">
        <v>1.8704916062612311</v>
      </c>
      <c r="G456" s="99">
        <v>1.8144477527529663</v>
      </c>
      <c r="H456" s="99">
        <v>1.7900250888946114</v>
      </c>
      <c r="I456" s="99">
        <v>1.8768098241529276</v>
      </c>
      <c r="J456" s="99">
        <v>1.7491476347136019</v>
      </c>
      <c r="K456" s="99">
        <v>1.759364163176997</v>
      </c>
      <c r="L456" s="99">
        <v>1.7919925187985788</v>
      </c>
      <c r="M456" s="99">
        <v>1.8725670056446233</v>
      </c>
      <c r="N456" s="99">
        <v>1.8853251396394459</v>
      </c>
      <c r="O456" s="99">
        <v>1.8786953667739439</v>
      </c>
      <c r="P456" s="99">
        <v>1.8835999265339658</v>
      </c>
      <c r="Q456" s="99">
        <v>1.8662916095103663</v>
      </c>
      <c r="R456" s="99">
        <v>1.7132669939796996</v>
      </c>
      <c r="S456" s="99">
        <v>1.8587832183315465</v>
      </c>
      <c r="T456" s="99">
        <v>1.8200212940714751</v>
      </c>
      <c r="U456" s="99">
        <v>1.8203994628279498</v>
      </c>
      <c r="V456" s="99">
        <v>1.978495404764997</v>
      </c>
      <c r="W456" s="99">
        <v>1.8843278615638375</v>
      </c>
      <c r="X456" s="99">
        <v>1.8748697824394112</v>
      </c>
      <c r="Y456" s="99">
        <v>1.7546364889718262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2025-11-06T10:24:22Z</dcterms:created>
  <dcterms:modified xsi:type="dcterms:W3CDTF">2025-11-06T10:24:22Z</dcterms:modified>
</cp:coreProperties>
</file>